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 yWindow="3900" windowWidth="20550" windowHeight="4515" activeTab="2"/>
  </bookViews>
  <sheets>
    <sheet name="Hoja1" sheetId="1" r:id="rId1"/>
    <sheet name="Distribución horaria" sheetId="2" r:id="rId2"/>
    <sheet name="Factores de emisión" sheetId="3" r:id="rId3"/>
    <sheet name="Escenario de reducción" sheetId="4" r:id="rId4"/>
  </sheets>
  <definedNames>
    <definedName name="_xlnm._FilterDatabase" localSheetId="2" hidden="1">'Factores de emisión'!$J$2:$J$208</definedName>
    <definedName name="_xlnm._FilterDatabase" localSheetId="0" hidden="1">Hoja1!$A$1:$BP$1685</definedName>
  </definedNames>
  <calcPr calcId="145621"/>
</workbook>
</file>

<file path=xl/calcChain.xml><?xml version="1.0" encoding="utf-8"?>
<calcChain xmlns="http://schemas.openxmlformats.org/spreadsheetml/2006/main">
  <c r="T1682" i="1" l="1"/>
  <c r="T1679" i="1"/>
  <c r="T1678" i="1"/>
  <c r="T1675" i="1"/>
  <c r="T1674" i="1"/>
  <c r="T1673" i="1"/>
  <c r="T1671" i="1"/>
  <c r="T1665" i="1"/>
  <c r="T1664" i="1"/>
  <c r="T1663" i="1"/>
  <c r="T1662" i="1"/>
  <c r="T1661" i="1"/>
  <c r="T1660" i="1"/>
  <c r="T1659" i="1"/>
  <c r="T1658" i="1"/>
  <c r="T1657" i="1"/>
  <c r="T1656" i="1"/>
  <c r="T1655" i="1"/>
  <c r="T1654" i="1"/>
  <c r="T1653" i="1"/>
  <c r="T1652" i="1"/>
  <c r="T1651" i="1"/>
  <c r="T1650" i="1"/>
  <c r="T1649" i="1"/>
  <c r="T1646" i="1"/>
  <c r="T1645" i="1"/>
  <c r="T1644" i="1"/>
  <c r="T1643" i="1"/>
  <c r="T1642" i="1"/>
  <c r="T1641" i="1"/>
  <c r="T1640" i="1"/>
  <c r="T1639" i="1"/>
  <c r="T1638" i="1"/>
  <c r="T1637" i="1"/>
  <c r="T1636" i="1"/>
  <c r="T1630" i="1"/>
  <c r="T1629" i="1"/>
  <c r="T1626" i="1"/>
  <c r="T1625" i="1"/>
  <c r="T1619" i="1"/>
  <c r="T1599" i="1"/>
  <c r="T1596" i="1"/>
  <c r="T1592" i="1"/>
  <c r="T1575" i="1"/>
  <c r="T1571" i="1"/>
  <c r="T1569" i="1"/>
  <c r="T1568" i="1"/>
  <c r="T1567" i="1"/>
  <c r="T1566" i="1"/>
  <c r="T1565" i="1"/>
  <c r="T1564" i="1"/>
  <c r="T1563" i="1"/>
  <c r="T1562" i="1"/>
  <c r="T1561" i="1"/>
  <c r="T1560" i="1"/>
  <c r="T1559" i="1"/>
  <c r="T1558" i="1"/>
  <c r="T1557" i="1"/>
  <c r="T1556" i="1"/>
  <c r="T1555" i="1"/>
  <c r="T1554" i="1"/>
  <c r="T1553" i="1"/>
  <c r="T1552" i="1"/>
  <c r="T1551" i="1"/>
  <c r="T1550" i="1"/>
  <c r="T1549" i="1"/>
  <c r="T1548" i="1"/>
  <c r="T1543" i="1"/>
  <c r="T1540" i="1"/>
  <c r="T1539" i="1"/>
  <c r="T1537" i="1"/>
  <c r="T1532" i="1"/>
  <c r="T1528" i="1"/>
  <c r="T1518" i="1"/>
  <c r="T1516" i="1"/>
  <c r="T1515" i="1"/>
  <c r="T1512" i="1"/>
  <c r="T1511" i="1"/>
  <c r="T1503" i="1"/>
  <c r="T1502" i="1"/>
  <c r="T1499" i="1"/>
  <c r="T1498" i="1"/>
  <c r="T1491" i="1"/>
  <c r="T1490" i="1"/>
  <c r="T1489" i="1"/>
  <c r="T1488" i="1"/>
  <c r="T1486" i="1"/>
  <c r="T1485" i="1"/>
  <c r="T1484" i="1"/>
  <c r="T1483" i="1"/>
  <c r="T1482" i="1"/>
  <c r="T1481" i="1"/>
  <c r="T1479" i="1"/>
  <c r="T1478" i="1"/>
  <c r="T1477" i="1"/>
  <c r="T1471" i="1"/>
  <c r="T1469" i="1"/>
  <c r="T1451" i="1"/>
  <c r="T1450" i="1"/>
  <c r="T1449" i="1"/>
  <c r="T1448" i="1"/>
  <c r="T1447" i="1"/>
  <c r="T1446" i="1"/>
  <c r="T1444" i="1"/>
  <c r="T1441" i="1"/>
  <c r="T1439" i="1"/>
  <c r="T1432" i="1"/>
  <c r="T1430" i="1"/>
  <c r="T1429" i="1"/>
  <c r="T1428" i="1"/>
  <c r="T1427" i="1"/>
  <c r="T1426" i="1"/>
  <c r="T1425" i="1"/>
  <c r="T1424" i="1"/>
  <c r="T1423" i="1"/>
  <c r="T1422" i="1"/>
  <c r="T1421" i="1"/>
  <c r="T1420" i="1"/>
  <c r="T1419" i="1"/>
  <c r="T1404" i="1"/>
  <c r="T1403" i="1"/>
  <c r="T1402" i="1"/>
  <c r="T1401" i="1"/>
  <c r="T1400" i="1"/>
  <c r="T1399" i="1"/>
  <c r="T1398" i="1"/>
  <c r="T1385" i="1"/>
  <c r="T1363" i="1"/>
  <c r="T1362" i="1"/>
  <c r="T1349" i="1"/>
  <c r="T1348" i="1"/>
  <c r="T1347" i="1"/>
  <c r="T1346" i="1"/>
  <c r="T1345" i="1"/>
  <c r="T1314" i="1"/>
  <c r="T1313" i="1"/>
  <c r="T1292" i="1"/>
  <c r="T1289" i="1"/>
  <c r="T1218" i="1"/>
  <c r="T1202" i="1"/>
  <c r="T1201" i="1"/>
  <c r="T1197" i="1"/>
  <c r="T1196" i="1"/>
  <c r="T1193" i="1"/>
  <c r="T1189" i="1"/>
  <c r="T1187" i="1"/>
  <c r="T1125" i="1"/>
  <c r="T1116" i="1"/>
  <c r="T1110" i="1"/>
  <c r="T1098" i="1"/>
  <c r="T1088" i="1"/>
  <c r="T1073" i="1"/>
  <c r="T1022" i="1"/>
  <c r="T1021" i="1"/>
  <c r="T984" i="1"/>
  <c r="T962" i="1"/>
  <c r="T851" i="1"/>
  <c r="T849" i="1"/>
  <c r="T828" i="1"/>
  <c r="T816" i="1"/>
  <c r="T815" i="1"/>
  <c r="T814" i="1"/>
  <c r="T777" i="1"/>
  <c r="T776" i="1"/>
  <c r="T775" i="1"/>
  <c r="T751" i="1"/>
  <c r="T730" i="1"/>
  <c r="T729" i="1"/>
  <c r="T708" i="1"/>
  <c r="T707" i="1"/>
  <c r="T706" i="1"/>
  <c r="T664" i="1"/>
  <c r="T641" i="1"/>
  <c r="T586" i="1"/>
  <c r="T558" i="1"/>
  <c r="T557" i="1"/>
  <c r="T501" i="1"/>
  <c r="T500" i="1"/>
  <c r="T491" i="1"/>
  <c r="T470" i="1"/>
  <c r="T461" i="1"/>
  <c r="T451" i="1"/>
  <c r="T445" i="1"/>
  <c r="T424" i="1"/>
  <c r="T392" i="1"/>
  <c r="T390" i="1"/>
  <c r="T318" i="1"/>
  <c r="T316" i="1"/>
  <c r="T312" i="1"/>
  <c r="T302" i="1"/>
  <c r="T301" i="1"/>
  <c r="T196" i="1"/>
  <c r="T180" i="1"/>
  <c r="T169" i="1"/>
  <c r="T143" i="1"/>
  <c r="T142" i="1"/>
  <c r="T135" i="1"/>
  <c r="T113" i="1"/>
  <c r="T111" i="1"/>
  <c r="T107" i="1"/>
  <c r="T103" i="1"/>
  <c r="T94" i="1"/>
  <c r="T61" i="1"/>
  <c r="T59" i="1"/>
  <c r="T58" i="1"/>
  <c r="T38" i="1"/>
  <c r="T37" i="1"/>
  <c r="T36" i="1"/>
  <c r="T35" i="1"/>
  <c r="T6" i="1"/>
  <c r="AJ6" i="1"/>
  <c r="AP6" i="1" s="1"/>
  <c r="BB6" i="1" s="1"/>
  <c r="AK6" i="1"/>
  <c r="AL6" i="1"/>
  <c r="AR6" i="1" s="1"/>
  <c r="BD6" i="1" s="1"/>
  <c r="AM6" i="1"/>
  <c r="AS6" i="1" s="1"/>
  <c r="BE6" i="1" s="1"/>
  <c r="AN6" i="1"/>
  <c r="AT6" i="1" s="1"/>
  <c r="BF6" i="1" s="1"/>
  <c r="AO6" i="1"/>
  <c r="BA6" i="1" s="1"/>
  <c r="AQ6" i="1"/>
  <c r="AV6" i="1"/>
  <c r="AW6" i="1"/>
  <c r="AZ6" i="1"/>
  <c r="BC6" i="1"/>
  <c r="BI6" i="1"/>
  <c r="BS6" i="1" s="1"/>
  <c r="BK6" i="1"/>
  <c r="BW6" i="1" s="1"/>
  <c r="BQ6" i="1"/>
  <c r="AU6" i="1" l="1"/>
  <c r="BG6" i="1" s="1"/>
  <c r="BT6" i="1"/>
  <c r="AX6" i="1"/>
  <c r="BV6" i="1"/>
  <c r="BR6" i="1"/>
  <c r="AY6" i="1"/>
  <c r="BU6" i="1"/>
  <c r="K744" i="3"/>
  <c r="AH1682" i="1" l="1"/>
  <c r="AO1682" i="1" s="1"/>
  <c r="AH1587" i="1"/>
  <c r="AO1587" i="1" s="1"/>
  <c r="AH1546" i="1"/>
  <c r="AO1546" i="1" s="1"/>
  <c r="AH1520" i="1"/>
  <c r="AO1520" i="1" s="1"/>
  <c r="AH1457" i="1"/>
  <c r="AO1457" i="1" s="1"/>
  <c r="AH1456" i="1"/>
  <c r="AO1456" i="1" s="1"/>
  <c r="AH1445" i="1"/>
  <c r="AO1445" i="1" s="1"/>
  <c r="AH1408" i="1"/>
  <c r="AO1408" i="1" s="1"/>
  <c r="AH1407" i="1"/>
  <c r="AO1407" i="1" s="1"/>
  <c r="AH1351" i="1"/>
  <c r="AO1351" i="1" s="1"/>
  <c r="AH1350" i="1"/>
  <c r="AO1350" i="1" s="1"/>
  <c r="AH1312" i="1"/>
  <c r="AO1312" i="1" s="1"/>
  <c r="AH1280" i="1"/>
  <c r="AH1242" i="1"/>
  <c r="AO1242" i="1" s="1"/>
  <c r="AH1217" i="1"/>
  <c r="AO1217" i="1" s="1"/>
  <c r="AH1207" i="1"/>
  <c r="AO1207" i="1" s="1"/>
  <c r="AH1168" i="1"/>
  <c r="AO1168" i="1" s="1"/>
  <c r="AH1167" i="1"/>
  <c r="AO1167" i="1" s="1"/>
  <c r="AH1110" i="1"/>
  <c r="AO1110" i="1" s="1"/>
  <c r="AH1014" i="1"/>
  <c r="AO1014" i="1" s="1"/>
  <c r="AH978" i="1"/>
  <c r="AO978" i="1" s="1"/>
  <c r="AH977" i="1"/>
  <c r="AO977" i="1" s="1"/>
  <c r="AH730" i="1"/>
  <c r="AO730" i="1" s="1"/>
  <c r="AH729" i="1"/>
  <c r="AO729" i="1" s="1"/>
  <c r="AH627" i="1"/>
  <c r="AO627" i="1" s="1"/>
  <c r="AH612" i="1"/>
  <c r="AO612" i="1" s="1"/>
  <c r="AH563" i="1"/>
  <c r="AO563" i="1" s="1"/>
  <c r="AH494" i="1"/>
  <c r="AO494" i="1" s="1"/>
  <c r="AH434" i="1"/>
  <c r="AO434" i="1" s="1"/>
  <c r="AH379" i="1"/>
  <c r="AO379" i="1" s="1"/>
  <c r="AH374" i="1"/>
  <c r="AO374" i="1" s="1"/>
  <c r="AH317" i="1"/>
  <c r="AO317" i="1" s="1"/>
  <c r="AH200" i="1"/>
  <c r="AO200" i="1" s="1"/>
  <c r="AH159" i="1"/>
  <c r="AO159" i="1" s="1"/>
  <c r="AH110" i="1"/>
  <c r="AO110" i="1" s="1"/>
  <c r="AH109" i="1"/>
  <c r="AO109" i="1" s="1"/>
  <c r="AH108" i="1"/>
  <c r="AO108" i="1" s="1"/>
  <c r="AH19" i="1"/>
  <c r="AO19" i="1" s="1"/>
  <c r="AH18" i="1"/>
  <c r="AH1311" i="1"/>
  <c r="AO1311" i="1" s="1"/>
  <c r="AO1280" i="1"/>
  <c r="BQ5" i="1" l="1"/>
  <c r="BQ7" i="1"/>
  <c r="BQ8" i="1"/>
  <c r="BQ9" i="1"/>
  <c r="BQ10" i="1"/>
  <c r="BQ11" i="1"/>
  <c r="BQ12" i="1"/>
  <c r="BQ13" i="1"/>
  <c r="BQ14" i="1"/>
  <c r="BQ15" i="1"/>
  <c r="BQ16" i="1"/>
  <c r="BQ17" i="1"/>
  <c r="BQ18" i="1"/>
  <c r="BQ19" i="1"/>
  <c r="BQ20" i="1"/>
  <c r="BQ21" i="1"/>
  <c r="BQ22" i="1"/>
  <c r="BQ23" i="1"/>
  <c r="BQ24" i="1"/>
  <c r="BQ25" i="1"/>
  <c r="BQ26" i="1"/>
  <c r="BQ27" i="1"/>
  <c r="BQ28" i="1"/>
  <c r="BQ29" i="1"/>
  <c r="BQ30" i="1"/>
  <c r="BQ31" i="1"/>
  <c r="BQ32" i="1"/>
  <c r="BQ33" i="1"/>
  <c r="BQ34" i="1"/>
  <c r="BQ35" i="1"/>
  <c r="BQ36" i="1"/>
  <c r="BQ37" i="1"/>
  <c r="BQ38" i="1"/>
  <c r="BQ39" i="1"/>
  <c r="BQ40" i="1"/>
  <c r="BQ41" i="1"/>
  <c r="BQ42" i="1"/>
  <c r="BQ43" i="1"/>
  <c r="BQ44" i="1"/>
  <c r="BQ45" i="1"/>
  <c r="BQ46" i="1"/>
  <c r="BQ47" i="1"/>
  <c r="BQ48" i="1"/>
  <c r="BQ49" i="1"/>
  <c r="BQ50" i="1"/>
  <c r="BQ51" i="1"/>
  <c r="BQ52" i="1"/>
  <c r="BQ53" i="1"/>
  <c r="BQ54" i="1"/>
  <c r="BQ55" i="1"/>
  <c r="BQ56" i="1"/>
  <c r="BQ57" i="1"/>
  <c r="BQ58" i="1"/>
  <c r="BQ59" i="1"/>
  <c r="BQ60" i="1"/>
  <c r="BQ61" i="1"/>
  <c r="BQ62" i="1"/>
  <c r="BQ63" i="1"/>
  <c r="BQ64" i="1"/>
  <c r="BQ65" i="1"/>
  <c r="BQ66" i="1"/>
  <c r="BQ67" i="1"/>
  <c r="BQ68" i="1"/>
  <c r="BQ69" i="1"/>
  <c r="BQ70" i="1"/>
  <c r="BQ71" i="1"/>
  <c r="BQ72" i="1"/>
  <c r="BQ73" i="1"/>
  <c r="BQ74" i="1"/>
  <c r="BQ75" i="1"/>
  <c r="BQ76" i="1"/>
  <c r="BQ77" i="1"/>
  <c r="BQ78" i="1"/>
  <c r="BQ79" i="1"/>
  <c r="BQ80" i="1"/>
  <c r="BQ81" i="1"/>
  <c r="BQ82" i="1"/>
  <c r="BQ83" i="1"/>
  <c r="BQ84" i="1"/>
  <c r="BQ85" i="1"/>
  <c r="BQ86" i="1"/>
  <c r="BQ87" i="1"/>
  <c r="BQ88" i="1"/>
  <c r="BQ89" i="1"/>
  <c r="BQ90" i="1"/>
  <c r="BQ91" i="1"/>
  <c r="BQ92" i="1"/>
  <c r="BQ93" i="1"/>
  <c r="BQ94" i="1"/>
  <c r="BQ95" i="1"/>
  <c r="BQ96" i="1"/>
  <c r="BQ97" i="1"/>
  <c r="BQ98" i="1"/>
  <c r="BQ99" i="1"/>
  <c r="BQ100" i="1"/>
  <c r="BQ101" i="1"/>
  <c r="BQ102" i="1"/>
  <c r="BQ103" i="1"/>
  <c r="BQ104" i="1"/>
  <c r="BQ105" i="1"/>
  <c r="BQ106" i="1"/>
  <c r="BQ107" i="1"/>
  <c r="BQ108" i="1"/>
  <c r="BQ109" i="1"/>
  <c r="BQ110" i="1"/>
  <c r="BQ111" i="1"/>
  <c r="BQ112" i="1"/>
  <c r="BQ113" i="1"/>
  <c r="BQ114" i="1"/>
  <c r="BQ115" i="1"/>
  <c r="BQ116" i="1"/>
  <c r="BQ117" i="1"/>
  <c r="BQ118" i="1"/>
  <c r="BQ119" i="1"/>
  <c r="BQ120" i="1"/>
  <c r="BQ121" i="1"/>
  <c r="BQ122" i="1"/>
  <c r="BQ123" i="1"/>
  <c r="BQ124" i="1"/>
  <c r="BQ125" i="1"/>
  <c r="BQ126" i="1"/>
  <c r="BQ127" i="1"/>
  <c r="BQ128" i="1"/>
  <c r="BQ129" i="1"/>
  <c r="BQ130" i="1"/>
  <c r="BQ131" i="1"/>
  <c r="BQ132" i="1"/>
  <c r="BQ133" i="1"/>
  <c r="BQ134" i="1"/>
  <c r="BQ135" i="1"/>
  <c r="BQ136" i="1"/>
  <c r="BQ137" i="1"/>
  <c r="BQ138" i="1"/>
  <c r="BQ139" i="1"/>
  <c r="BQ140" i="1"/>
  <c r="BQ141" i="1"/>
  <c r="BQ142" i="1"/>
  <c r="BQ143" i="1"/>
  <c r="BQ144" i="1"/>
  <c r="BQ145" i="1"/>
  <c r="BQ146" i="1"/>
  <c r="BQ147" i="1"/>
  <c r="BQ148" i="1"/>
  <c r="BQ149" i="1"/>
  <c r="BQ150" i="1"/>
  <c r="BQ151" i="1"/>
  <c r="BQ152" i="1"/>
  <c r="BQ153" i="1"/>
  <c r="BQ154" i="1"/>
  <c r="BQ155" i="1"/>
  <c r="BQ156" i="1"/>
  <c r="BQ157" i="1"/>
  <c r="BQ158" i="1"/>
  <c r="BQ159" i="1"/>
  <c r="BQ160" i="1"/>
  <c r="BQ161" i="1"/>
  <c r="BQ162" i="1"/>
  <c r="BQ163" i="1"/>
  <c r="BQ164" i="1"/>
  <c r="BQ165" i="1"/>
  <c r="BQ166" i="1"/>
  <c r="BQ167" i="1"/>
  <c r="BQ168" i="1"/>
  <c r="BQ169" i="1"/>
  <c r="BQ170" i="1"/>
  <c r="BQ171" i="1"/>
  <c r="BQ172" i="1"/>
  <c r="BQ173" i="1"/>
  <c r="BQ174" i="1"/>
  <c r="BQ175" i="1"/>
  <c r="BQ176" i="1"/>
  <c r="BQ177" i="1"/>
  <c r="BQ178" i="1"/>
  <c r="BQ179" i="1"/>
  <c r="BQ180" i="1"/>
  <c r="BQ181" i="1"/>
  <c r="BQ182" i="1"/>
  <c r="BQ183" i="1"/>
  <c r="BQ184" i="1"/>
  <c r="BQ185" i="1"/>
  <c r="BQ186" i="1"/>
  <c r="BQ187" i="1"/>
  <c r="BQ188" i="1"/>
  <c r="BQ189" i="1"/>
  <c r="BQ190" i="1"/>
  <c r="BQ191" i="1"/>
  <c r="BQ192" i="1"/>
  <c r="BQ193" i="1"/>
  <c r="BQ194" i="1"/>
  <c r="BQ195" i="1"/>
  <c r="BQ196" i="1"/>
  <c r="BQ197" i="1"/>
  <c r="BQ198" i="1"/>
  <c r="BQ199" i="1"/>
  <c r="BQ200" i="1"/>
  <c r="BQ201" i="1"/>
  <c r="BQ202" i="1"/>
  <c r="BQ203" i="1"/>
  <c r="BQ204" i="1"/>
  <c r="BQ205" i="1"/>
  <c r="BQ206" i="1"/>
  <c r="BQ207" i="1"/>
  <c r="BQ208" i="1"/>
  <c r="BQ209" i="1"/>
  <c r="BQ210" i="1"/>
  <c r="BQ211" i="1"/>
  <c r="BQ212" i="1"/>
  <c r="BQ213" i="1"/>
  <c r="BQ214" i="1"/>
  <c r="BQ215" i="1"/>
  <c r="BQ216" i="1"/>
  <c r="BQ217" i="1"/>
  <c r="BQ218" i="1"/>
  <c r="BQ219" i="1"/>
  <c r="BQ220" i="1"/>
  <c r="BQ221" i="1"/>
  <c r="BQ222" i="1"/>
  <c r="BQ223" i="1"/>
  <c r="BQ224" i="1"/>
  <c r="BQ225" i="1"/>
  <c r="BQ226" i="1"/>
  <c r="BQ227" i="1"/>
  <c r="BQ228" i="1"/>
  <c r="BQ229" i="1"/>
  <c r="BQ230" i="1"/>
  <c r="BQ231" i="1"/>
  <c r="BQ232" i="1"/>
  <c r="BQ233" i="1"/>
  <c r="BQ234" i="1"/>
  <c r="BQ235" i="1"/>
  <c r="BQ236" i="1"/>
  <c r="BQ237" i="1"/>
  <c r="BQ238" i="1"/>
  <c r="BQ239" i="1"/>
  <c r="BQ240" i="1"/>
  <c r="BQ241" i="1"/>
  <c r="BQ242" i="1"/>
  <c r="BQ243" i="1"/>
  <c r="BQ244" i="1"/>
  <c r="BQ245" i="1"/>
  <c r="BQ246" i="1"/>
  <c r="BQ247" i="1"/>
  <c r="BQ248" i="1"/>
  <c r="BQ249" i="1"/>
  <c r="BQ250" i="1"/>
  <c r="BQ251" i="1"/>
  <c r="BQ252" i="1"/>
  <c r="BQ253" i="1"/>
  <c r="BQ254" i="1"/>
  <c r="BQ255" i="1"/>
  <c r="BQ256" i="1"/>
  <c r="BQ257" i="1"/>
  <c r="BQ258" i="1"/>
  <c r="BQ259" i="1"/>
  <c r="BQ260" i="1"/>
  <c r="BQ261" i="1"/>
  <c r="BQ262" i="1"/>
  <c r="BQ263" i="1"/>
  <c r="BQ264" i="1"/>
  <c r="BQ265" i="1"/>
  <c r="BQ266" i="1"/>
  <c r="BQ267" i="1"/>
  <c r="BQ268" i="1"/>
  <c r="BQ269" i="1"/>
  <c r="BQ270" i="1"/>
  <c r="BQ271" i="1"/>
  <c r="BQ272" i="1"/>
  <c r="BQ273" i="1"/>
  <c r="BQ274" i="1"/>
  <c r="BQ275" i="1"/>
  <c r="BQ276" i="1"/>
  <c r="BQ277" i="1"/>
  <c r="BQ278" i="1"/>
  <c r="BQ279" i="1"/>
  <c r="BQ280" i="1"/>
  <c r="BQ281" i="1"/>
  <c r="BQ282" i="1"/>
  <c r="BQ283" i="1"/>
  <c r="BQ284" i="1"/>
  <c r="BQ285" i="1"/>
  <c r="BQ286" i="1"/>
  <c r="BQ287" i="1"/>
  <c r="BQ288" i="1"/>
  <c r="BQ289" i="1"/>
  <c r="BQ290" i="1"/>
  <c r="BQ291" i="1"/>
  <c r="BQ292" i="1"/>
  <c r="BQ293" i="1"/>
  <c r="BQ294" i="1"/>
  <c r="BQ295" i="1"/>
  <c r="BQ296" i="1"/>
  <c r="BQ297" i="1"/>
  <c r="BQ298" i="1"/>
  <c r="BQ299" i="1"/>
  <c r="BQ300" i="1"/>
  <c r="BQ301" i="1"/>
  <c r="BQ302" i="1"/>
  <c r="BQ303" i="1"/>
  <c r="BQ304" i="1"/>
  <c r="BQ305" i="1"/>
  <c r="BQ306" i="1"/>
  <c r="BQ307" i="1"/>
  <c r="BQ308" i="1"/>
  <c r="BQ309" i="1"/>
  <c r="BQ310" i="1"/>
  <c r="BQ311" i="1"/>
  <c r="BQ312" i="1"/>
  <c r="BQ313" i="1"/>
  <c r="BQ314" i="1"/>
  <c r="BQ315" i="1"/>
  <c r="BQ316" i="1"/>
  <c r="BQ317" i="1"/>
  <c r="BQ318" i="1"/>
  <c r="BQ319" i="1"/>
  <c r="BQ320" i="1"/>
  <c r="BQ321" i="1"/>
  <c r="BQ322" i="1"/>
  <c r="BQ323" i="1"/>
  <c r="BQ324" i="1"/>
  <c r="BQ325" i="1"/>
  <c r="BQ326" i="1"/>
  <c r="BQ327" i="1"/>
  <c r="BQ328" i="1"/>
  <c r="BQ329" i="1"/>
  <c r="BQ330" i="1"/>
  <c r="BQ331" i="1"/>
  <c r="BQ332" i="1"/>
  <c r="BQ333" i="1"/>
  <c r="BQ334" i="1"/>
  <c r="BQ335" i="1"/>
  <c r="BQ336" i="1"/>
  <c r="BQ337" i="1"/>
  <c r="BQ338" i="1"/>
  <c r="BQ339" i="1"/>
  <c r="BQ340" i="1"/>
  <c r="BQ341" i="1"/>
  <c r="BQ342" i="1"/>
  <c r="BQ343" i="1"/>
  <c r="BQ344" i="1"/>
  <c r="BQ345" i="1"/>
  <c r="BQ346" i="1"/>
  <c r="BQ347" i="1"/>
  <c r="BQ348" i="1"/>
  <c r="BQ349" i="1"/>
  <c r="BQ350" i="1"/>
  <c r="BQ351" i="1"/>
  <c r="BQ352" i="1"/>
  <c r="BQ353" i="1"/>
  <c r="BQ354" i="1"/>
  <c r="BQ355" i="1"/>
  <c r="BQ356" i="1"/>
  <c r="BQ357" i="1"/>
  <c r="BQ358" i="1"/>
  <c r="BQ359" i="1"/>
  <c r="BQ360" i="1"/>
  <c r="BQ362" i="1"/>
  <c r="BQ363" i="1"/>
  <c r="BQ364" i="1"/>
  <c r="BQ365" i="1"/>
  <c r="BQ366" i="1"/>
  <c r="BQ367" i="1"/>
  <c r="BQ368" i="1"/>
  <c r="BQ369" i="1"/>
  <c r="BQ370" i="1"/>
  <c r="BQ371" i="1"/>
  <c r="BQ372" i="1"/>
  <c r="BQ373" i="1"/>
  <c r="BQ374" i="1"/>
  <c r="BQ375" i="1"/>
  <c r="BQ376" i="1"/>
  <c r="BQ377" i="1"/>
  <c r="BQ378" i="1"/>
  <c r="BQ379" i="1"/>
  <c r="BQ380" i="1"/>
  <c r="BQ381" i="1"/>
  <c r="BQ382" i="1"/>
  <c r="BQ383" i="1"/>
  <c r="BQ384" i="1"/>
  <c r="BQ385" i="1"/>
  <c r="BQ386" i="1"/>
  <c r="BQ387" i="1"/>
  <c r="BQ388" i="1"/>
  <c r="BQ389" i="1"/>
  <c r="BQ390" i="1"/>
  <c r="BQ391" i="1"/>
  <c r="BQ392" i="1"/>
  <c r="BQ393" i="1"/>
  <c r="BQ394" i="1"/>
  <c r="BQ395" i="1"/>
  <c r="BQ396" i="1"/>
  <c r="BQ397" i="1"/>
  <c r="BQ398" i="1"/>
  <c r="BQ399" i="1"/>
  <c r="BQ400" i="1"/>
  <c r="BQ401" i="1"/>
  <c r="BQ402" i="1"/>
  <c r="BQ403" i="1"/>
  <c r="BQ404" i="1"/>
  <c r="BQ405" i="1"/>
  <c r="BQ406" i="1"/>
  <c r="BQ407" i="1"/>
  <c r="BQ408" i="1"/>
  <c r="BQ409" i="1"/>
  <c r="BQ410" i="1"/>
  <c r="BQ411" i="1"/>
  <c r="BQ412" i="1"/>
  <c r="BQ413" i="1"/>
  <c r="BQ414" i="1"/>
  <c r="BQ415" i="1"/>
  <c r="BQ416" i="1"/>
  <c r="BQ417" i="1"/>
  <c r="BQ418" i="1"/>
  <c r="BQ419" i="1"/>
  <c r="BQ420" i="1"/>
  <c r="BQ421" i="1"/>
  <c r="BQ422" i="1"/>
  <c r="BQ423" i="1"/>
  <c r="BQ424" i="1"/>
  <c r="BQ425" i="1"/>
  <c r="BQ426" i="1"/>
  <c r="BQ427" i="1"/>
  <c r="BQ428" i="1"/>
  <c r="BQ429" i="1"/>
  <c r="BQ430" i="1"/>
  <c r="BQ431" i="1"/>
  <c r="BQ432" i="1"/>
  <c r="BQ433" i="1"/>
  <c r="BQ434" i="1"/>
  <c r="BQ435" i="1"/>
  <c r="BQ436" i="1"/>
  <c r="BQ437" i="1"/>
  <c r="BQ438" i="1"/>
  <c r="BQ439" i="1"/>
  <c r="BQ440" i="1"/>
  <c r="BQ441" i="1"/>
  <c r="BQ442" i="1"/>
  <c r="BQ443" i="1"/>
  <c r="BQ444" i="1"/>
  <c r="BQ445" i="1"/>
  <c r="BQ446" i="1"/>
  <c r="BQ447" i="1"/>
  <c r="BQ448" i="1"/>
  <c r="BQ449" i="1"/>
  <c r="BQ450" i="1"/>
  <c r="BQ451" i="1"/>
  <c r="BQ452" i="1"/>
  <c r="BQ453" i="1"/>
  <c r="BQ454" i="1"/>
  <c r="BQ455" i="1"/>
  <c r="BQ456" i="1"/>
  <c r="BQ457" i="1"/>
  <c r="BQ458" i="1"/>
  <c r="BQ459" i="1"/>
  <c r="BQ460" i="1"/>
  <c r="BQ461" i="1"/>
  <c r="BQ462" i="1"/>
  <c r="BQ463" i="1"/>
  <c r="BQ464" i="1"/>
  <c r="BQ465" i="1"/>
  <c r="BQ466" i="1"/>
  <c r="BQ467" i="1"/>
  <c r="BQ468" i="1"/>
  <c r="BQ469" i="1"/>
  <c r="BQ470" i="1"/>
  <c r="BQ471" i="1"/>
  <c r="BQ472" i="1"/>
  <c r="BQ473" i="1"/>
  <c r="BQ474" i="1"/>
  <c r="BQ475" i="1"/>
  <c r="BQ476" i="1"/>
  <c r="BQ477" i="1"/>
  <c r="BQ478" i="1"/>
  <c r="BQ479" i="1"/>
  <c r="BQ480" i="1"/>
  <c r="BQ481" i="1"/>
  <c r="BQ482" i="1"/>
  <c r="BQ483" i="1"/>
  <c r="BQ484" i="1"/>
  <c r="BQ485" i="1"/>
  <c r="BQ486" i="1"/>
  <c r="BQ487" i="1"/>
  <c r="BQ488" i="1"/>
  <c r="BQ489" i="1"/>
  <c r="BQ490" i="1"/>
  <c r="BQ491" i="1"/>
  <c r="BQ492" i="1"/>
  <c r="BQ493" i="1"/>
  <c r="BQ494" i="1"/>
  <c r="BQ495" i="1"/>
  <c r="BQ496" i="1"/>
  <c r="BQ497" i="1"/>
  <c r="BQ498" i="1"/>
  <c r="BQ499" i="1"/>
  <c r="BQ500" i="1"/>
  <c r="BQ501" i="1"/>
  <c r="BQ502" i="1"/>
  <c r="BQ503" i="1"/>
  <c r="BQ504" i="1"/>
  <c r="BQ505" i="1"/>
  <c r="BQ506" i="1"/>
  <c r="BQ507" i="1"/>
  <c r="BQ508" i="1"/>
  <c r="BQ509" i="1"/>
  <c r="BQ510" i="1"/>
  <c r="BQ511" i="1"/>
  <c r="BQ512" i="1"/>
  <c r="BQ513" i="1"/>
  <c r="BQ514" i="1"/>
  <c r="BQ515" i="1"/>
  <c r="BQ516" i="1"/>
  <c r="BQ517" i="1"/>
  <c r="BQ518" i="1"/>
  <c r="BQ519" i="1"/>
  <c r="BQ520" i="1"/>
  <c r="BQ521" i="1"/>
  <c r="BQ522" i="1"/>
  <c r="BQ523" i="1"/>
  <c r="BQ524" i="1"/>
  <c r="BQ525" i="1"/>
  <c r="BQ526" i="1"/>
  <c r="BQ527" i="1"/>
  <c r="BQ528" i="1"/>
  <c r="BQ529" i="1"/>
  <c r="BQ530" i="1"/>
  <c r="BQ531" i="1"/>
  <c r="BQ532" i="1"/>
  <c r="BQ533" i="1"/>
  <c r="BQ534" i="1"/>
  <c r="BQ535" i="1"/>
  <c r="BQ536" i="1"/>
  <c r="BQ537" i="1"/>
  <c r="BQ538" i="1"/>
  <c r="BQ539" i="1"/>
  <c r="BQ540" i="1"/>
  <c r="BQ541" i="1"/>
  <c r="BQ542" i="1"/>
  <c r="BQ543" i="1"/>
  <c r="BQ544" i="1"/>
  <c r="BQ545" i="1"/>
  <c r="BQ546" i="1"/>
  <c r="BQ547" i="1"/>
  <c r="BQ548" i="1"/>
  <c r="BQ549" i="1"/>
  <c r="BQ550" i="1"/>
  <c r="BQ551" i="1"/>
  <c r="BQ552" i="1"/>
  <c r="BQ553" i="1"/>
  <c r="BQ554" i="1"/>
  <c r="BQ555" i="1"/>
  <c r="BQ556" i="1"/>
  <c r="BQ557" i="1"/>
  <c r="BQ558" i="1"/>
  <c r="BQ559" i="1"/>
  <c r="BQ560" i="1"/>
  <c r="BQ561" i="1"/>
  <c r="BQ562" i="1"/>
  <c r="BQ563" i="1"/>
  <c r="BQ564" i="1"/>
  <c r="BQ565" i="1"/>
  <c r="BQ566" i="1"/>
  <c r="BQ567" i="1"/>
  <c r="BQ568" i="1"/>
  <c r="BQ569" i="1"/>
  <c r="BQ570" i="1"/>
  <c r="BQ571" i="1"/>
  <c r="BQ572" i="1"/>
  <c r="BQ573" i="1"/>
  <c r="BQ574" i="1"/>
  <c r="BQ575" i="1"/>
  <c r="BQ576" i="1"/>
  <c r="BQ577" i="1"/>
  <c r="BQ578" i="1"/>
  <c r="BQ579" i="1"/>
  <c r="BQ580" i="1"/>
  <c r="BQ581" i="1"/>
  <c r="BQ582" i="1"/>
  <c r="BQ583" i="1"/>
  <c r="BQ584" i="1"/>
  <c r="BQ585" i="1"/>
  <c r="BQ586" i="1"/>
  <c r="BQ587" i="1"/>
  <c r="BQ588" i="1"/>
  <c r="BQ589" i="1"/>
  <c r="BQ590" i="1"/>
  <c r="BQ591" i="1"/>
  <c r="BQ592" i="1"/>
  <c r="BQ593" i="1"/>
  <c r="BQ594" i="1"/>
  <c r="BQ595" i="1"/>
  <c r="BQ596" i="1"/>
  <c r="BQ597" i="1"/>
  <c r="BQ598" i="1"/>
  <c r="BQ599" i="1"/>
  <c r="BQ600" i="1"/>
  <c r="BQ601" i="1"/>
  <c r="BQ602" i="1"/>
  <c r="BQ603" i="1"/>
  <c r="BQ604" i="1"/>
  <c r="BQ605" i="1"/>
  <c r="BQ606" i="1"/>
  <c r="BQ607" i="1"/>
  <c r="BQ608" i="1"/>
  <c r="BQ609" i="1"/>
  <c r="BQ610" i="1"/>
  <c r="BQ611" i="1"/>
  <c r="BQ612" i="1"/>
  <c r="BQ613" i="1"/>
  <c r="BQ614" i="1"/>
  <c r="BQ615" i="1"/>
  <c r="BQ616" i="1"/>
  <c r="BQ617" i="1"/>
  <c r="BQ618" i="1"/>
  <c r="BQ619" i="1"/>
  <c r="BQ620" i="1"/>
  <c r="BQ621" i="1"/>
  <c r="BQ622" i="1"/>
  <c r="BQ623" i="1"/>
  <c r="BQ624" i="1"/>
  <c r="BQ625" i="1"/>
  <c r="BQ626" i="1"/>
  <c r="BQ627" i="1"/>
  <c r="BQ628" i="1"/>
  <c r="BQ629" i="1"/>
  <c r="BQ630" i="1"/>
  <c r="BQ631" i="1"/>
  <c r="BQ632" i="1"/>
  <c r="BQ633" i="1"/>
  <c r="BQ634" i="1"/>
  <c r="BQ635" i="1"/>
  <c r="BQ636" i="1"/>
  <c r="BQ637" i="1"/>
  <c r="BQ638" i="1"/>
  <c r="BQ639" i="1"/>
  <c r="BQ640" i="1"/>
  <c r="BQ641" i="1"/>
  <c r="BQ642" i="1"/>
  <c r="BQ643" i="1"/>
  <c r="BQ644" i="1"/>
  <c r="BQ645" i="1"/>
  <c r="BQ646" i="1"/>
  <c r="BQ647" i="1"/>
  <c r="BQ648" i="1"/>
  <c r="BQ649" i="1"/>
  <c r="BQ650" i="1"/>
  <c r="BQ651" i="1"/>
  <c r="BQ652" i="1"/>
  <c r="BQ653" i="1"/>
  <c r="BQ654" i="1"/>
  <c r="BQ655" i="1"/>
  <c r="BQ656" i="1"/>
  <c r="BQ657" i="1"/>
  <c r="BQ658" i="1"/>
  <c r="BQ659" i="1"/>
  <c r="BQ660" i="1"/>
  <c r="BQ661" i="1"/>
  <c r="BQ662" i="1"/>
  <c r="BQ663" i="1"/>
  <c r="BQ664" i="1"/>
  <c r="BQ665" i="1"/>
  <c r="BQ666" i="1"/>
  <c r="BQ667" i="1"/>
  <c r="BQ668" i="1"/>
  <c r="BQ669" i="1"/>
  <c r="BQ670" i="1"/>
  <c r="BQ671" i="1"/>
  <c r="BQ672" i="1"/>
  <c r="BQ673" i="1"/>
  <c r="BQ674" i="1"/>
  <c r="BQ675" i="1"/>
  <c r="BQ676" i="1"/>
  <c r="BQ677" i="1"/>
  <c r="BQ678" i="1"/>
  <c r="BQ679" i="1"/>
  <c r="BQ680" i="1"/>
  <c r="BQ681" i="1"/>
  <c r="BQ682" i="1"/>
  <c r="BQ683" i="1"/>
  <c r="BQ684" i="1"/>
  <c r="BQ685" i="1"/>
  <c r="BQ686" i="1"/>
  <c r="BQ687" i="1"/>
  <c r="BQ688" i="1"/>
  <c r="BQ689" i="1"/>
  <c r="BQ690" i="1"/>
  <c r="BQ691" i="1"/>
  <c r="BQ692" i="1"/>
  <c r="BQ693" i="1"/>
  <c r="BQ694" i="1"/>
  <c r="BQ695" i="1"/>
  <c r="BQ696" i="1"/>
  <c r="BQ697" i="1"/>
  <c r="BQ698" i="1"/>
  <c r="BQ699" i="1"/>
  <c r="BQ700" i="1"/>
  <c r="BQ701" i="1"/>
  <c r="BQ702" i="1"/>
  <c r="BQ703" i="1"/>
  <c r="BQ704" i="1"/>
  <c r="BQ705" i="1"/>
  <c r="BQ706" i="1"/>
  <c r="BQ707" i="1"/>
  <c r="BQ708" i="1"/>
  <c r="BQ709" i="1"/>
  <c r="BQ710" i="1"/>
  <c r="BQ711" i="1"/>
  <c r="BQ712" i="1"/>
  <c r="BQ713" i="1"/>
  <c r="BQ714" i="1"/>
  <c r="BQ715" i="1"/>
  <c r="BQ716" i="1"/>
  <c r="BQ717" i="1"/>
  <c r="BQ718" i="1"/>
  <c r="BQ719" i="1"/>
  <c r="BQ720" i="1"/>
  <c r="BQ721" i="1"/>
  <c r="BQ722" i="1"/>
  <c r="BQ723" i="1"/>
  <c r="BQ724" i="1"/>
  <c r="BQ725" i="1"/>
  <c r="BQ726" i="1"/>
  <c r="BQ727" i="1"/>
  <c r="BQ728" i="1"/>
  <c r="BQ729" i="1"/>
  <c r="BQ730" i="1"/>
  <c r="BQ731" i="1"/>
  <c r="BQ732" i="1"/>
  <c r="BQ733" i="1"/>
  <c r="BQ734" i="1"/>
  <c r="BQ735" i="1"/>
  <c r="BQ736" i="1"/>
  <c r="BQ737" i="1"/>
  <c r="BQ738" i="1"/>
  <c r="BQ739" i="1"/>
  <c r="BQ740" i="1"/>
  <c r="BQ741" i="1"/>
  <c r="BQ742" i="1"/>
  <c r="BQ743" i="1"/>
  <c r="BQ744" i="1"/>
  <c r="BQ745" i="1"/>
  <c r="BQ746" i="1"/>
  <c r="BQ747" i="1"/>
  <c r="BQ748" i="1"/>
  <c r="BQ749" i="1"/>
  <c r="BQ750" i="1"/>
  <c r="BQ751" i="1"/>
  <c r="BQ752" i="1"/>
  <c r="BQ753" i="1"/>
  <c r="BQ754" i="1"/>
  <c r="BQ755" i="1"/>
  <c r="BQ756" i="1"/>
  <c r="BQ757" i="1"/>
  <c r="BQ758" i="1"/>
  <c r="BQ759" i="1"/>
  <c r="BQ760" i="1"/>
  <c r="BQ761" i="1"/>
  <c r="BQ762" i="1"/>
  <c r="BQ763" i="1"/>
  <c r="BQ764" i="1"/>
  <c r="BQ765" i="1"/>
  <c r="BQ766" i="1"/>
  <c r="BQ767" i="1"/>
  <c r="BQ768" i="1"/>
  <c r="BQ769" i="1"/>
  <c r="BQ770" i="1"/>
  <c r="BQ771" i="1"/>
  <c r="BQ772" i="1"/>
  <c r="BQ773" i="1"/>
  <c r="BQ774" i="1"/>
  <c r="BQ775" i="1"/>
  <c r="BQ776" i="1"/>
  <c r="BQ777" i="1"/>
  <c r="BQ778" i="1"/>
  <c r="BQ779" i="1"/>
  <c r="BQ780" i="1"/>
  <c r="BQ781" i="1"/>
  <c r="BQ782" i="1"/>
  <c r="BQ783" i="1"/>
  <c r="BQ784" i="1"/>
  <c r="BQ785" i="1"/>
  <c r="BQ786" i="1"/>
  <c r="BQ787" i="1"/>
  <c r="BQ788" i="1"/>
  <c r="BQ789" i="1"/>
  <c r="BQ790" i="1"/>
  <c r="BQ791" i="1"/>
  <c r="BQ792" i="1"/>
  <c r="BQ793" i="1"/>
  <c r="BQ794" i="1"/>
  <c r="BQ795" i="1"/>
  <c r="BQ796" i="1"/>
  <c r="BQ797" i="1"/>
  <c r="BQ798" i="1"/>
  <c r="BQ799" i="1"/>
  <c r="BQ800" i="1"/>
  <c r="BQ801" i="1"/>
  <c r="BQ802" i="1"/>
  <c r="BQ803" i="1"/>
  <c r="BQ804" i="1"/>
  <c r="BQ805" i="1"/>
  <c r="BQ806" i="1"/>
  <c r="BQ807" i="1"/>
  <c r="BQ808" i="1"/>
  <c r="BQ809" i="1"/>
  <c r="BQ810" i="1"/>
  <c r="BQ811" i="1"/>
  <c r="BQ812" i="1"/>
  <c r="BQ813" i="1"/>
  <c r="BQ814" i="1"/>
  <c r="BQ815" i="1"/>
  <c r="BQ816" i="1"/>
  <c r="BQ817" i="1"/>
  <c r="BQ818" i="1"/>
  <c r="BQ819" i="1"/>
  <c r="BQ820" i="1"/>
  <c r="BQ821" i="1"/>
  <c r="BQ822" i="1"/>
  <c r="BQ823" i="1"/>
  <c r="BQ824" i="1"/>
  <c r="BQ825" i="1"/>
  <c r="BQ826" i="1"/>
  <c r="BQ827" i="1"/>
  <c r="BQ828" i="1"/>
  <c r="BQ829" i="1"/>
  <c r="BQ830" i="1"/>
  <c r="BQ831" i="1"/>
  <c r="BQ832" i="1"/>
  <c r="BQ833" i="1"/>
  <c r="BQ834" i="1"/>
  <c r="BQ835" i="1"/>
  <c r="BQ836" i="1"/>
  <c r="BQ837" i="1"/>
  <c r="BQ838" i="1"/>
  <c r="BQ839" i="1"/>
  <c r="BQ840" i="1"/>
  <c r="BQ841" i="1"/>
  <c r="BQ842" i="1"/>
  <c r="BQ843" i="1"/>
  <c r="BQ844" i="1"/>
  <c r="BQ845" i="1"/>
  <c r="BQ846" i="1"/>
  <c r="BQ847" i="1"/>
  <c r="BQ848" i="1"/>
  <c r="BQ849" i="1"/>
  <c r="BQ850" i="1"/>
  <c r="BQ851" i="1"/>
  <c r="BQ852" i="1"/>
  <c r="BQ853" i="1"/>
  <c r="BQ854" i="1"/>
  <c r="BQ855" i="1"/>
  <c r="BQ856" i="1"/>
  <c r="BQ857" i="1"/>
  <c r="BQ858" i="1"/>
  <c r="BQ859" i="1"/>
  <c r="BQ860" i="1"/>
  <c r="BQ861" i="1"/>
  <c r="BQ862" i="1"/>
  <c r="BQ863" i="1"/>
  <c r="BQ864" i="1"/>
  <c r="BQ865" i="1"/>
  <c r="BQ866" i="1"/>
  <c r="BQ867" i="1"/>
  <c r="BQ868" i="1"/>
  <c r="BQ869" i="1"/>
  <c r="BQ870" i="1"/>
  <c r="BQ871" i="1"/>
  <c r="BQ872" i="1"/>
  <c r="BQ873" i="1"/>
  <c r="BQ874" i="1"/>
  <c r="BQ875" i="1"/>
  <c r="BQ876" i="1"/>
  <c r="BQ877" i="1"/>
  <c r="BQ878" i="1"/>
  <c r="BQ879" i="1"/>
  <c r="BQ880" i="1"/>
  <c r="BQ881" i="1"/>
  <c r="BQ882" i="1"/>
  <c r="BQ883" i="1"/>
  <c r="BQ884" i="1"/>
  <c r="BQ885" i="1"/>
  <c r="BQ886" i="1"/>
  <c r="BQ887" i="1"/>
  <c r="BQ888" i="1"/>
  <c r="BQ889" i="1"/>
  <c r="BQ890" i="1"/>
  <c r="BQ891" i="1"/>
  <c r="BQ892" i="1"/>
  <c r="BQ893" i="1"/>
  <c r="BQ894" i="1"/>
  <c r="BQ895" i="1"/>
  <c r="BQ896" i="1"/>
  <c r="BQ897" i="1"/>
  <c r="BQ898" i="1"/>
  <c r="BQ899" i="1"/>
  <c r="BQ900" i="1"/>
  <c r="BQ901" i="1"/>
  <c r="BQ902" i="1"/>
  <c r="BQ903" i="1"/>
  <c r="BQ904" i="1"/>
  <c r="BQ905" i="1"/>
  <c r="BQ906" i="1"/>
  <c r="BQ907" i="1"/>
  <c r="BQ908" i="1"/>
  <c r="BQ909" i="1"/>
  <c r="BQ910" i="1"/>
  <c r="BQ911" i="1"/>
  <c r="BQ912" i="1"/>
  <c r="BQ913" i="1"/>
  <c r="BQ914" i="1"/>
  <c r="BQ915" i="1"/>
  <c r="BQ916" i="1"/>
  <c r="BQ917" i="1"/>
  <c r="BQ918" i="1"/>
  <c r="BQ919" i="1"/>
  <c r="BQ920" i="1"/>
  <c r="BQ921" i="1"/>
  <c r="BQ922" i="1"/>
  <c r="BQ923" i="1"/>
  <c r="BQ924" i="1"/>
  <c r="BQ925" i="1"/>
  <c r="BQ926" i="1"/>
  <c r="BQ927" i="1"/>
  <c r="BQ928" i="1"/>
  <c r="BQ929" i="1"/>
  <c r="BQ930" i="1"/>
  <c r="BQ931" i="1"/>
  <c r="BQ932" i="1"/>
  <c r="BQ933" i="1"/>
  <c r="BQ934" i="1"/>
  <c r="BQ935" i="1"/>
  <c r="BQ936" i="1"/>
  <c r="BQ937" i="1"/>
  <c r="BQ938" i="1"/>
  <c r="BQ939" i="1"/>
  <c r="BQ940" i="1"/>
  <c r="BQ941" i="1"/>
  <c r="BQ942" i="1"/>
  <c r="BQ943" i="1"/>
  <c r="BQ944" i="1"/>
  <c r="BQ949" i="1"/>
  <c r="BQ950" i="1"/>
  <c r="BQ951" i="1"/>
  <c r="BQ952" i="1"/>
  <c r="BQ953" i="1"/>
  <c r="BQ954" i="1"/>
  <c r="BQ955" i="1"/>
  <c r="BQ956" i="1"/>
  <c r="BQ957" i="1"/>
  <c r="BQ958" i="1"/>
  <c r="BQ959" i="1"/>
  <c r="BQ960" i="1"/>
  <c r="BQ961" i="1"/>
  <c r="BQ962" i="1"/>
  <c r="BQ963" i="1"/>
  <c r="BQ964" i="1"/>
  <c r="BQ965" i="1"/>
  <c r="BQ966" i="1"/>
  <c r="BQ967" i="1"/>
  <c r="BQ968" i="1"/>
  <c r="BQ969" i="1"/>
  <c r="BQ970" i="1"/>
  <c r="BQ971" i="1"/>
  <c r="BQ972" i="1"/>
  <c r="BQ973" i="1"/>
  <c r="BQ974" i="1"/>
  <c r="BQ975" i="1"/>
  <c r="BQ976" i="1"/>
  <c r="BQ977" i="1"/>
  <c r="BQ978" i="1"/>
  <c r="BQ979" i="1"/>
  <c r="BQ980" i="1"/>
  <c r="BQ981" i="1"/>
  <c r="BQ982" i="1"/>
  <c r="BQ983" i="1"/>
  <c r="BQ984" i="1"/>
  <c r="BQ985" i="1"/>
  <c r="BQ986" i="1"/>
  <c r="BQ987" i="1"/>
  <c r="BQ988" i="1"/>
  <c r="BQ989" i="1"/>
  <c r="BQ990" i="1"/>
  <c r="BQ991" i="1"/>
  <c r="BQ992" i="1"/>
  <c r="BQ993" i="1"/>
  <c r="BQ994" i="1"/>
  <c r="BQ995" i="1"/>
  <c r="BQ996" i="1"/>
  <c r="BQ997" i="1"/>
  <c r="BQ998" i="1"/>
  <c r="BQ999" i="1"/>
  <c r="BQ1000" i="1"/>
  <c r="BQ1001" i="1"/>
  <c r="BQ1002" i="1"/>
  <c r="BQ1003" i="1"/>
  <c r="BQ1004" i="1"/>
  <c r="BQ1005" i="1"/>
  <c r="BQ1006" i="1"/>
  <c r="BQ1007" i="1"/>
  <c r="BQ1008" i="1"/>
  <c r="BQ1009" i="1"/>
  <c r="BQ1010" i="1"/>
  <c r="BQ1011" i="1"/>
  <c r="BQ1012" i="1"/>
  <c r="BQ1013" i="1"/>
  <c r="BQ1014" i="1"/>
  <c r="BQ1015" i="1"/>
  <c r="BQ1016" i="1"/>
  <c r="BQ1017" i="1"/>
  <c r="BQ1018" i="1"/>
  <c r="BQ1019" i="1"/>
  <c r="BQ1020" i="1"/>
  <c r="BQ1021" i="1"/>
  <c r="BQ1022" i="1"/>
  <c r="BQ1023" i="1"/>
  <c r="BQ1024" i="1"/>
  <c r="BQ1025" i="1"/>
  <c r="BQ1026" i="1"/>
  <c r="BQ1027" i="1"/>
  <c r="BQ1028" i="1"/>
  <c r="BQ1029" i="1"/>
  <c r="BQ1030" i="1"/>
  <c r="BQ1031" i="1"/>
  <c r="BQ1032" i="1"/>
  <c r="BQ1033" i="1"/>
  <c r="BQ1034" i="1"/>
  <c r="BQ1035" i="1"/>
  <c r="BQ1036" i="1"/>
  <c r="BQ1037" i="1"/>
  <c r="BQ1038" i="1"/>
  <c r="BQ1039" i="1"/>
  <c r="BQ1040" i="1"/>
  <c r="BQ1041" i="1"/>
  <c r="BQ1042" i="1"/>
  <c r="BQ1043" i="1"/>
  <c r="BQ1044" i="1"/>
  <c r="BQ1045" i="1"/>
  <c r="BQ1046" i="1"/>
  <c r="BQ1047" i="1"/>
  <c r="BQ1048" i="1"/>
  <c r="BQ1049" i="1"/>
  <c r="BQ1050" i="1"/>
  <c r="BQ1051" i="1"/>
  <c r="BQ1052" i="1"/>
  <c r="BQ1053" i="1"/>
  <c r="BQ1054" i="1"/>
  <c r="BQ1055" i="1"/>
  <c r="BQ1056" i="1"/>
  <c r="BQ1057" i="1"/>
  <c r="BQ1058" i="1"/>
  <c r="BQ1059" i="1"/>
  <c r="BQ1060" i="1"/>
  <c r="BQ1061" i="1"/>
  <c r="BQ1062" i="1"/>
  <c r="BQ1063" i="1"/>
  <c r="BQ1064" i="1"/>
  <c r="BQ1065" i="1"/>
  <c r="BQ1066" i="1"/>
  <c r="BQ1067" i="1"/>
  <c r="BQ1068" i="1"/>
  <c r="BQ1069" i="1"/>
  <c r="BQ1070" i="1"/>
  <c r="BQ1071" i="1"/>
  <c r="BQ1072" i="1"/>
  <c r="BQ1073" i="1"/>
  <c r="BQ1074" i="1"/>
  <c r="BQ1075" i="1"/>
  <c r="BQ1076" i="1"/>
  <c r="BQ1077" i="1"/>
  <c r="BQ1078" i="1"/>
  <c r="BQ1079" i="1"/>
  <c r="BQ1080" i="1"/>
  <c r="BQ1081" i="1"/>
  <c r="BQ1082" i="1"/>
  <c r="BQ1083" i="1"/>
  <c r="BQ1084" i="1"/>
  <c r="BQ1085" i="1"/>
  <c r="BQ1086" i="1"/>
  <c r="BQ1087" i="1"/>
  <c r="BQ1088" i="1"/>
  <c r="BQ1089" i="1"/>
  <c r="BQ1090" i="1"/>
  <c r="BQ1091" i="1"/>
  <c r="BQ1092" i="1"/>
  <c r="BQ1093" i="1"/>
  <c r="BQ1094" i="1"/>
  <c r="BQ1095" i="1"/>
  <c r="BQ1096" i="1"/>
  <c r="BQ1097" i="1"/>
  <c r="BQ1098" i="1"/>
  <c r="BQ1099" i="1"/>
  <c r="BQ1100" i="1"/>
  <c r="BQ1101" i="1"/>
  <c r="BQ1102" i="1"/>
  <c r="BQ1103" i="1"/>
  <c r="BQ1104" i="1"/>
  <c r="BQ1105" i="1"/>
  <c r="BQ1106" i="1"/>
  <c r="BQ1107" i="1"/>
  <c r="BQ1108" i="1"/>
  <c r="BQ1109" i="1"/>
  <c r="BQ1110" i="1"/>
  <c r="BQ1111" i="1"/>
  <c r="BQ1112" i="1"/>
  <c r="BQ1113" i="1"/>
  <c r="BQ1114" i="1"/>
  <c r="BQ1115" i="1"/>
  <c r="BQ1116" i="1"/>
  <c r="BQ1117" i="1"/>
  <c r="BQ1118" i="1"/>
  <c r="BQ1119" i="1"/>
  <c r="BQ1120" i="1"/>
  <c r="BQ1121" i="1"/>
  <c r="BQ1122" i="1"/>
  <c r="BQ1123" i="1"/>
  <c r="BQ1124" i="1"/>
  <c r="BQ1125" i="1"/>
  <c r="BQ1126" i="1"/>
  <c r="BQ1127" i="1"/>
  <c r="BQ1128" i="1"/>
  <c r="BQ1129" i="1"/>
  <c r="BQ1130" i="1"/>
  <c r="BQ1131" i="1"/>
  <c r="BQ1132" i="1"/>
  <c r="BQ1133" i="1"/>
  <c r="BQ1134" i="1"/>
  <c r="BQ1135" i="1"/>
  <c r="BQ1136" i="1"/>
  <c r="BQ1137" i="1"/>
  <c r="BQ1138" i="1"/>
  <c r="BQ1139" i="1"/>
  <c r="BQ1140" i="1"/>
  <c r="BQ1141" i="1"/>
  <c r="BQ1142" i="1"/>
  <c r="BQ1143" i="1"/>
  <c r="BQ1144" i="1"/>
  <c r="BQ1145" i="1"/>
  <c r="BQ1146" i="1"/>
  <c r="BQ1147" i="1"/>
  <c r="BQ1148" i="1"/>
  <c r="BQ1149" i="1"/>
  <c r="BQ1150" i="1"/>
  <c r="BQ1151" i="1"/>
  <c r="BQ1152" i="1"/>
  <c r="BQ1153" i="1"/>
  <c r="BQ1154" i="1"/>
  <c r="BQ1155" i="1"/>
  <c r="BQ1156" i="1"/>
  <c r="BQ1157" i="1"/>
  <c r="BQ1158" i="1"/>
  <c r="BQ1159" i="1"/>
  <c r="BQ1160" i="1"/>
  <c r="BQ1161" i="1"/>
  <c r="BQ1162" i="1"/>
  <c r="BQ1163" i="1"/>
  <c r="BQ1164" i="1"/>
  <c r="BQ1165" i="1"/>
  <c r="BQ1166" i="1"/>
  <c r="BQ1167" i="1"/>
  <c r="BQ1168" i="1"/>
  <c r="BQ1169" i="1"/>
  <c r="BQ1170" i="1"/>
  <c r="BQ1171" i="1"/>
  <c r="BQ1172" i="1"/>
  <c r="BQ1173" i="1"/>
  <c r="BQ1174" i="1"/>
  <c r="BQ1175" i="1"/>
  <c r="BQ1176" i="1"/>
  <c r="BQ1177" i="1"/>
  <c r="BQ1178" i="1"/>
  <c r="BQ1179" i="1"/>
  <c r="BQ1180" i="1"/>
  <c r="BQ1181" i="1"/>
  <c r="BQ1182" i="1"/>
  <c r="BQ1183" i="1"/>
  <c r="BQ1184" i="1"/>
  <c r="BQ1185" i="1"/>
  <c r="BQ1186" i="1"/>
  <c r="BQ1187" i="1"/>
  <c r="BQ1188" i="1"/>
  <c r="BQ1189" i="1"/>
  <c r="BQ1190" i="1"/>
  <c r="BQ1191" i="1"/>
  <c r="BQ1192" i="1"/>
  <c r="BQ1193" i="1"/>
  <c r="BQ1194" i="1"/>
  <c r="BQ1195" i="1"/>
  <c r="BQ1196" i="1"/>
  <c r="BQ1197" i="1"/>
  <c r="BQ1198" i="1"/>
  <c r="BQ1199" i="1"/>
  <c r="BQ1200" i="1"/>
  <c r="BQ1201" i="1"/>
  <c r="BQ1202" i="1"/>
  <c r="BQ1203" i="1"/>
  <c r="BQ1204" i="1"/>
  <c r="BQ1205" i="1"/>
  <c r="BQ1206" i="1"/>
  <c r="BQ1207" i="1"/>
  <c r="BQ1208" i="1"/>
  <c r="BQ1209" i="1"/>
  <c r="BQ1210" i="1"/>
  <c r="BQ1211" i="1"/>
  <c r="BQ1212" i="1"/>
  <c r="BQ1213" i="1"/>
  <c r="BQ1214" i="1"/>
  <c r="BQ1215" i="1"/>
  <c r="BQ1216" i="1"/>
  <c r="BQ1217" i="1"/>
  <c r="BQ1218" i="1"/>
  <c r="BQ1219" i="1"/>
  <c r="BQ1220" i="1"/>
  <c r="BQ1221" i="1"/>
  <c r="BQ1222" i="1"/>
  <c r="BQ1223" i="1"/>
  <c r="BQ1224" i="1"/>
  <c r="BQ1225" i="1"/>
  <c r="BQ1226" i="1"/>
  <c r="BQ1227" i="1"/>
  <c r="BQ1228" i="1"/>
  <c r="BQ1229" i="1"/>
  <c r="BQ1230" i="1"/>
  <c r="BQ1231" i="1"/>
  <c r="BQ1232" i="1"/>
  <c r="BQ1233" i="1"/>
  <c r="BQ1234" i="1"/>
  <c r="BQ1235" i="1"/>
  <c r="BQ1236" i="1"/>
  <c r="BQ1237" i="1"/>
  <c r="BQ1238" i="1"/>
  <c r="BQ1239" i="1"/>
  <c r="BQ1240" i="1"/>
  <c r="BQ1241" i="1"/>
  <c r="BQ1242" i="1"/>
  <c r="BQ1243" i="1"/>
  <c r="BQ1244" i="1"/>
  <c r="BQ1245" i="1"/>
  <c r="BQ1246" i="1"/>
  <c r="BQ1247" i="1"/>
  <c r="BQ1248" i="1"/>
  <c r="BQ1249" i="1"/>
  <c r="BQ1250" i="1"/>
  <c r="BQ1251" i="1"/>
  <c r="BQ1252" i="1"/>
  <c r="BQ1253" i="1"/>
  <c r="BQ1254" i="1"/>
  <c r="BQ1255" i="1"/>
  <c r="BQ1256" i="1"/>
  <c r="BQ1257" i="1"/>
  <c r="BQ1258" i="1"/>
  <c r="BQ1259" i="1"/>
  <c r="BQ1260" i="1"/>
  <c r="BQ1261" i="1"/>
  <c r="BQ1262" i="1"/>
  <c r="BQ1263" i="1"/>
  <c r="BQ1264" i="1"/>
  <c r="BQ1265" i="1"/>
  <c r="BQ1266" i="1"/>
  <c r="BQ1267" i="1"/>
  <c r="BQ1268" i="1"/>
  <c r="BQ1269" i="1"/>
  <c r="BQ1270" i="1"/>
  <c r="BQ1271" i="1"/>
  <c r="BQ1272" i="1"/>
  <c r="BQ1273" i="1"/>
  <c r="BQ1274" i="1"/>
  <c r="BQ1275" i="1"/>
  <c r="BQ1276" i="1"/>
  <c r="BQ1277" i="1"/>
  <c r="BQ1278" i="1"/>
  <c r="BQ1279" i="1"/>
  <c r="BQ1280" i="1"/>
  <c r="BQ1281" i="1"/>
  <c r="BQ1282" i="1"/>
  <c r="BQ1283" i="1"/>
  <c r="BQ1284" i="1"/>
  <c r="BQ1285" i="1"/>
  <c r="BQ1286" i="1"/>
  <c r="BQ1287" i="1"/>
  <c r="BQ1288" i="1"/>
  <c r="BQ1289" i="1"/>
  <c r="BQ1290" i="1"/>
  <c r="BQ1291" i="1"/>
  <c r="BQ1292" i="1"/>
  <c r="BQ1293" i="1"/>
  <c r="BQ1294" i="1"/>
  <c r="BQ1295" i="1"/>
  <c r="BQ1296" i="1"/>
  <c r="BQ1297" i="1"/>
  <c r="BQ1298" i="1"/>
  <c r="BQ1299" i="1"/>
  <c r="BQ1300" i="1"/>
  <c r="BQ1301" i="1"/>
  <c r="BQ1302" i="1"/>
  <c r="BQ1303" i="1"/>
  <c r="BQ1304" i="1"/>
  <c r="BQ1305" i="1"/>
  <c r="BQ1306" i="1"/>
  <c r="BQ1307" i="1"/>
  <c r="BQ1308" i="1"/>
  <c r="BQ1309" i="1"/>
  <c r="BQ1310" i="1"/>
  <c r="BQ1311" i="1"/>
  <c r="BQ1312" i="1"/>
  <c r="BQ1313" i="1"/>
  <c r="BQ1314" i="1"/>
  <c r="BQ1315" i="1"/>
  <c r="BQ1316" i="1"/>
  <c r="BQ1317" i="1"/>
  <c r="BQ1318" i="1"/>
  <c r="BQ1319" i="1"/>
  <c r="BQ1320" i="1"/>
  <c r="BQ1321" i="1"/>
  <c r="BQ1322" i="1"/>
  <c r="BQ1323" i="1"/>
  <c r="BQ1324" i="1"/>
  <c r="BQ1325" i="1"/>
  <c r="BQ1326" i="1"/>
  <c r="BQ1327" i="1"/>
  <c r="BQ1328" i="1"/>
  <c r="BQ1329" i="1"/>
  <c r="BQ1330" i="1"/>
  <c r="BQ1331" i="1"/>
  <c r="BQ1332" i="1"/>
  <c r="BQ1333" i="1"/>
  <c r="BQ1334" i="1"/>
  <c r="BQ1335" i="1"/>
  <c r="BQ1336" i="1"/>
  <c r="BQ1337" i="1"/>
  <c r="BQ1338" i="1"/>
  <c r="BQ1339" i="1"/>
  <c r="BQ1340" i="1"/>
  <c r="BQ1341" i="1"/>
  <c r="BQ1342" i="1"/>
  <c r="BQ1343" i="1"/>
  <c r="BQ1344" i="1"/>
  <c r="BQ1345" i="1"/>
  <c r="BQ1346" i="1"/>
  <c r="BQ1347" i="1"/>
  <c r="BQ1348" i="1"/>
  <c r="BQ1349" i="1"/>
  <c r="BQ1350" i="1"/>
  <c r="BQ1351" i="1"/>
  <c r="BQ1352" i="1"/>
  <c r="BQ1353" i="1"/>
  <c r="BQ1354" i="1"/>
  <c r="BQ1355" i="1"/>
  <c r="BQ1356" i="1"/>
  <c r="BQ1357" i="1"/>
  <c r="BQ1358" i="1"/>
  <c r="BQ1359" i="1"/>
  <c r="BQ1360" i="1"/>
  <c r="BQ1361" i="1"/>
  <c r="BQ1362" i="1"/>
  <c r="BQ1363" i="1"/>
  <c r="BQ1364" i="1"/>
  <c r="BQ1365" i="1"/>
  <c r="BQ1366" i="1"/>
  <c r="BQ1367" i="1"/>
  <c r="BQ1368" i="1"/>
  <c r="BQ1369" i="1"/>
  <c r="BQ1370" i="1"/>
  <c r="BQ1371" i="1"/>
  <c r="BQ1372" i="1"/>
  <c r="BQ1373" i="1"/>
  <c r="BQ1374" i="1"/>
  <c r="BQ1375" i="1"/>
  <c r="BQ1376" i="1"/>
  <c r="BQ1377" i="1"/>
  <c r="BQ1378" i="1"/>
  <c r="BQ1379" i="1"/>
  <c r="BQ1380" i="1"/>
  <c r="BQ1381" i="1"/>
  <c r="BQ1382" i="1"/>
  <c r="BQ1383" i="1"/>
  <c r="BQ1384" i="1"/>
  <c r="BQ1385" i="1"/>
  <c r="BQ1386" i="1"/>
  <c r="BQ1387" i="1"/>
  <c r="BQ1388" i="1"/>
  <c r="BQ1389" i="1"/>
  <c r="BQ1390" i="1"/>
  <c r="BQ1391" i="1"/>
  <c r="BQ1392" i="1"/>
  <c r="BQ1393" i="1"/>
  <c r="BQ1394" i="1"/>
  <c r="BQ1395" i="1"/>
  <c r="BQ1396" i="1"/>
  <c r="BQ1397" i="1"/>
  <c r="BQ1398" i="1"/>
  <c r="BQ1399" i="1"/>
  <c r="BQ1400" i="1"/>
  <c r="BQ1401" i="1"/>
  <c r="BQ1402" i="1"/>
  <c r="BQ1403" i="1"/>
  <c r="BQ1404" i="1"/>
  <c r="BQ1405" i="1"/>
  <c r="BQ1406" i="1"/>
  <c r="BQ1407" i="1"/>
  <c r="BQ1408" i="1"/>
  <c r="BQ1409" i="1"/>
  <c r="BQ1410" i="1"/>
  <c r="BQ1411" i="1"/>
  <c r="BQ1412" i="1"/>
  <c r="BQ1413" i="1"/>
  <c r="BQ1414" i="1"/>
  <c r="BQ1415" i="1"/>
  <c r="BQ1416" i="1"/>
  <c r="BQ1417" i="1"/>
  <c r="BQ1418" i="1"/>
  <c r="BQ1419" i="1"/>
  <c r="BQ1420" i="1"/>
  <c r="BQ1421" i="1"/>
  <c r="BQ1422" i="1"/>
  <c r="BQ1423" i="1"/>
  <c r="BQ1424" i="1"/>
  <c r="BQ1425" i="1"/>
  <c r="BQ1426" i="1"/>
  <c r="BQ1427" i="1"/>
  <c r="BQ1428" i="1"/>
  <c r="BQ1429" i="1"/>
  <c r="BQ1430" i="1"/>
  <c r="BQ1431" i="1"/>
  <c r="BQ1432" i="1"/>
  <c r="BQ1433" i="1"/>
  <c r="BQ1434" i="1"/>
  <c r="BQ1435" i="1"/>
  <c r="BQ1436" i="1"/>
  <c r="BQ1437" i="1"/>
  <c r="BQ1438" i="1"/>
  <c r="BQ1439" i="1"/>
  <c r="BQ1440" i="1"/>
  <c r="BQ1441" i="1"/>
  <c r="BQ1442" i="1"/>
  <c r="BQ1443" i="1"/>
  <c r="BQ1444" i="1"/>
  <c r="BQ1445" i="1"/>
  <c r="BQ1446" i="1"/>
  <c r="BQ1447" i="1"/>
  <c r="BQ1448" i="1"/>
  <c r="BQ1449" i="1"/>
  <c r="BQ1450" i="1"/>
  <c r="BQ1451" i="1"/>
  <c r="BQ1452" i="1"/>
  <c r="BQ1453" i="1"/>
  <c r="BQ1454" i="1"/>
  <c r="BQ1455" i="1"/>
  <c r="BQ1456" i="1"/>
  <c r="BQ1457" i="1"/>
  <c r="BQ1458" i="1"/>
  <c r="BQ1459" i="1"/>
  <c r="BQ1460" i="1"/>
  <c r="BQ1461" i="1"/>
  <c r="BQ1462" i="1"/>
  <c r="BQ1463" i="1"/>
  <c r="BQ1464" i="1"/>
  <c r="BQ1465" i="1"/>
  <c r="BQ1466" i="1"/>
  <c r="BQ1467" i="1"/>
  <c r="BQ1468" i="1"/>
  <c r="BQ1469" i="1"/>
  <c r="BQ1470" i="1"/>
  <c r="BQ1471" i="1"/>
  <c r="BQ1472" i="1"/>
  <c r="BQ1473" i="1"/>
  <c r="BQ1474" i="1"/>
  <c r="BQ1475" i="1"/>
  <c r="BQ1476" i="1"/>
  <c r="BQ1477" i="1"/>
  <c r="BQ1478" i="1"/>
  <c r="BQ1479" i="1"/>
  <c r="BQ1480" i="1"/>
  <c r="BQ1481" i="1"/>
  <c r="BQ1482" i="1"/>
  <c r="BQ1483" i="1"/>
  <c r="BQ1484" i="1"/>
  <c r="BQ1485" i="1"/>
  <c r="BQ1486" i="1"/>
  <c r="BQ1487" i="1"/>
  <c r="BQ1488" i="1"/>
  <c r="BQ1489" i="1"/>
  <c r="BQ1490" i="1"/>
  <c r="BQ1491" i="1"/>
  <c r="BQ1492" i="1"/>
  <c r="BQ1493" i="1"/>
  <c r="BQ1494" i="1"/>
  <c r="BQ1495" i="1"/>
  <c r="BQ1496" i="1"/>
  <c r="BQ1497" i="1"/>
  <c r="BQ1498" i="1"/>
  <c r="BQ1499" i="1"/>
  <c r="BQ1500" i="1"/>
  <c r="BQ1501" i="1"/>
  <c r="BQ1502" i="1"/>
  <c r="BQ1503" i="1"/>
  <c r="BQ1504" i="1"/>
  <c r="BQ1505" i="1"/>
  <c r="BQ1506" i="1"/>
  <c r="BQ1507" i="1"/>
  <c r="BQ1508" i="1"/>
  <c r="BQ1509" i="1"/>
  <c r="BQ1510" i="1"/>
  <c r="BQ1511" i="1"/>
  <c r="BQ1512" i="1"/>
  <c r="BQ1513" i="1"/>
  <c r="BQ1514" i="1"/>
  <c r="BQ1515" i="1"/>
  <c r="BQ1516" i="1"/>
  <c r="BQ1517" i="1"/>
  <c r="BQ1518" i="1"/>
  <c r="BQ1519" i="1"/>
  <c r="BQ1520" i="1"/>
  <c r="BQ1521" i="1"/>
  <c r="BQ1522" i="1"/>
  <c r="BQ1523" i="1"/>
  <c r="BQ1524" i="1"/>
  <c r="BQ1525" i="1"/>
  <c r="BQ1526" i="1"/>
  <c r="BQ1527" i="1"/>
  <c r="BQ1528" i="1"/>
  <c r="BQ1529" i="1"/>
  <c r="BQ1530" i="1"/>
  <c r="BQ1531" i="1"/>
  <c r="BQ1532" i="1"/>
  <c r="BQ1533" i="1"/>
  <c r="BQ1534" i="1"/>
  <c r="BQ1535" i="1"/>
  <c r="BQ1536" i="1"/>
  <c r="BQ1537" i="1"/>
  <c r="BQ1538" i="1"/>
  <c r="BQ1539" i="1"/>
  <c r="BQ1540" i="1"/>
  <c r="BQ1541" i="1"/>
  <c r="BQ1542" i="1"/>
  <c r="BQ1543" i="1"/>
  <c r="BQ1544" i="1"/>
  <c r="BQ1545" i="1"/>
  <c r="BQ1546" i="1"/>
  <c r="BQ1547" i="1"/>
  <c r="BQ1548" i="1"/>
  <c r="BQ1549" i="1"/>
  <c r="BQ1550" i="1"/>
  <c r="BQ1551" i="1"/>
  <c r="BQ1552" i="1"/>
  <c r="BQ1553" i="1"/>
  <c r="BQ1554" i="1"/>
  <c r="BQ1555" i="1"/>
  <c r="BQ1556" i="1"/>
  <c r="BQ1557" i="1"/>
  <c r="BQ1558" i="1"/>
  <c r="BQ1559" i="1"/>
  <c r="BQ1560" i="1"/>
  <c r="BQ1561" i="1"/>
  <c r="BQ1562" i="1"/>
  <c r="BQ1563" i="1"/>
  <c r="BQ1564" i="1"/>
  <c r="BQ1565" i="1"/>
  <c r="BQ1566" i="1"/>
  <c r="BQ1567" i="1"/>
  <c r="BQ1568" i="1"/>
  <c r="BQ1569" i="1"/>
  <c r="BQ1570" i="1"/>
  <c r="BQ1571" i="1"/>
  <c r="BQ1572" i="1"/>
  <c r="BQ1573" i="1"/>
  <c r="BQ1574" i="1"/>
  <c r="BQ1575" i="1"/>
  <c r="BQ1576" i="1"/>
  <c r="BQ1577" i="1"/>
  <c r="BQ1578" i="1"/>
  <c r="BQ1579" i="1"/>
  <c r="BQ1580" i="1"/>
  <c r="BQ1581" i="1"/>
  <c r="BQ1582" i="1"/>
  <c r="BQ1583" i="1"/>
  <c r="BQ1584" i="1"/>
  <c r="BQ1585" i="1"/>
  <c r="BQ1586" i="1"/>
  <c r="BQ1587" i="1"/>
  <c r="BQ1588" i="1"/>
  <c r="BQ1589" i="1"/>
  <c r="BQ1590" i="1"/>
  <c r="BQ1591" i="1"/>
  <c r="BQ1592" i="1"/>
  <c r="BQ1594" i="1"/>
  <c r="BQ1595" i="1"/>
  <c r="BQ1596" i="1"/>
  <c r="BQ1597" i="1"/>
  <c r="BQ1598" i="1"/>
  <c r="BQ1599" i="1"/>
  <c r="BQ1600" i="1"/>
  <c r="BQ1601" i="1"/>
  <c r="BQ1602" i="1"/>
  <c r="BQ1603" i="1"/>
  <c r="BQ1604" i="1"/>
  <c r="BQ1605" i="1"/>
  <c r="BQ1606" i="1"/>
  <c r="BQ1607" i="1"/>
  <c r="BQ1608" i="1"/>
  <c r="BQ1609" i="1"/>
  <c r="BQ1610" i="1"/>
  <c r="BQ1611" i="1"/>
  <c r="BQ1612" i="1"/>
  <c r="BQ1613" i="1"/>
  <c r="BQ1614" i="1"/>
  <c r="BQ1615" i="1"/>
  <c r="BQ1616" i="1"/>
  <c r="BQ1617" i="1"/>
  <c r="BQ1618" i="1"/>
  <c r="BQ1619" i="1"/>
  <c r="BQ1620" i="1"/>
  <c r="BQ1621" i="1"/>
  <c r="BQ1622" i="1"/>
  <c r="BQ1623" i="1"/>
  <c r="BQ1624" i="1"/>
  <c r="BQ1625" i="1"/>
  <c r="BQ1626" i="1"/>
  <c r="BQ1627" i="1"/>
  <c r="BQ1628" i="1"/>
  <c r="BQ1629" i="1"/>
  <c r="BQ1630" i="1"/>
  <c r="BQ1631" i="1"/>
  <c r="BQ1632" i="1"/>
  <c r="BQ1633" i="1"/>
  <c r="BQ1634" i="1"/>
  <c r="BQ1635" i="1"/>
  <c r="BQ1636" i="1"/>
  <c r="BQ1637" i="1"/>
  <c r="BQ1638" i="1"/>
  <c r="BQ1639" i="1"/>
  <c r="BQ1640" i="1"/>
  <c r="BQ1641" i="1"/>
  <c r="BQ1642" i="1"/>
  <c r="BQ1643" i="1"/>
  <c r="BQ1644" i="1"/>
  <c r="BQ1645" i="1"/>
  <c r="BQ1646" i="1"/>
  <c r="BQ1647" i="1"/>
  <c r="BQ1648" i="1"/>
  <c r="BQ1649" i="1"/>
  <c r="BQ1650" i="1"/>
  <c r="BQ1651" i="1"/>
  <c r="BQ1652" i="1"/>
  <c r="BQ1653" i="1"/>
  <c r="BQ1654" i="1"/>
  <c r="BQ1655" i="1"/>
  <c r="BQ1656" i="1"/>
  <c r="BQ1657" i="1"/>
  <c r="BQ1658" i="1"/>
  <c r="BQ1659" i="1"/>
  <c r="BQ1660" i="1"/>
  <c r="BQ1661" i="1"/>
  <c r="BQ1662" i="1"/>
  <c r="BQ1663" i="1"/>
  <c r="BQ1664" i="1"/>
  <c r="BQ1665" i="1"/>
  <c r="BQ1666" i="1"/>
  <c r="BQ1667" i="1"/>
  <c r="BQ1668" i="1"/>
  <c r="BQ1669" i="1"/>
  <c r="BQ1670" i="1"/>
  <c r="BQ1671" i="1"/>
  <c r="BQ1672" i="1"/>
  <c r="BQ1673" i="1"/>
  <c r="BQ1674" i="1"/>
  <c r="BQ1675" i="1"/>
  <c r="BQ1676" i="1"/>
  <c r="BQ1677" i="1"/>
  <c r="BQ1678" i="1"/>
  <c r="BQ1679" i="1"/>
  <c r="BQ1680" i="1"/>
  <c r="BQ1681" i="1"/>
  <c r="BQ1682" i="1"/>
  <c r="BQ1683" i="1"/>
  <c r="BQ1684" i="1"/>
  <c r="BK5" i="1" l="1"/>
  <c r="BK7" i="1"/>
  <c r="BK8" i="1"/>
  <c r="BK9" i="1"/>
  <c r="BK10" i="1"/>
  <c r="BK11" i="1"/>
  <c r="BK12" i="1"/>
  <c r="BK13" i="1"/>
  <c r="BK14" i="1"/>
  <c r="BK15" i="1"/>
  <c r="BK16" i="1"/>
  <c r="BK17"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5" i="1"/>
  <c r="BK376" i="1"/>
  <c r="BK377" i="1"/>
  <c r="BK378"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3" i="1"/>
  <c r="BK614" i="1"/>
  <c r="BK615" i="1"/>
  <c r="BK616" i="1"/>
  <c r="BK617" i="1"/>
  <c r="BK618" i="1"/>
  <c r="BK619" i="1"/>
  <c r="BK620" i="1"/>
  <c r="BK621" i="1"/>
  <c r="BK622" i="1"/>
  <c r="BK623" i="1"/>
  <c r="BK624" i="1"/>
  <c r="BK625" i="1"/>
  <c r="BK626"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K1100" i="1"/>
  <c r="BK1101" i="1"/>
  <c r="BK1102" i="1"/>
  <c r="BK1103" i="1"/>
  <c r="BK1104" i="1"/>
  <c r="BK1105" i="1"/>
  <c r="BK1106" i="1"/>
  <c r="BK1107" i="1"/>
  <c r="BK1108" i="1"/>
  <c r="BK1109" i="1"/>
  <c r="BK1111" i="1"/>
  <c r="BK1112" i="1"/>
  <c r="BK1113" i="1"/>
  <c r="BK1114" i="1"/>
  <c r="BK1115" i="1"/>
  <c r="BK1116" i="1"/>
  <c r="BK1117" i="1"/>
  <c r="BK1118" i="1"/>
  <c r="BK1119" i="1"/>
  <c r="BK1120" i="1"/>
  <c r="BK1121" i="1"/>
  <c r="BK1122" i="1"/>
  <c r="BK1123" i="1"/>
  <c r="BK1124" i="1"/>
  <c r="BK1125" i="1"/>
  <c r="BK1126" i="1"/>
  <c r="BK1127" i="1"/>
  <c r="BK1128" i="1"/>
  <c r="BK1129" i="1"/>
  <c r="BK1130" i="1"/>
  <c r="BK1131" i="1"/>
  <c r="BK1132" i="1"/>
  <c r="BK1133" i="1"/>
  <c r="BK1134" i="1"/>
  <c r="BK1135" i="1"/>
  <c r="BK1136" i="1"/>
  <c r="BK1137" i="1"/>
  <c r="BK1138" i="1"/>
  <c r="BK1139" i="1"/>
  <c r="BK1140" i="1"/>
  <c r="BK1141" i="1"/>
  <c r="BK1142" i="1"/>
  <c r="BK1143" i="1"/>
  <c r="BK1144" i="1"/>
  <c r="BK1145" i="1"/>
  <c r="BK1146" i="1"/>
  <c r="BK1147" i="1"/>
  <c r="BK1148" i="1"/>
  <c r="BK1149" i="1"/>
  <c r="BK1150" i="1"/>
  <c r="BK1151" i="1"/>
  <c r="BK1152" i="1"/>
  <c r="BK1153" i="1"/>
  <c r="BK1154" i="1"/>
  <c r="BK1155" i="1"/>
  <c r="BK1156" i="1"/>
  <c r="BK1157" i="1"/>
  <c r="BK1158" i="1"/>
  <c r="BK1159" i="1"/>
  <c r="BK1160" i="1"/>
  <c r="BK1161" i="1"/>
  <c r="BK1162" i="1"/>
  <c r="BK1163" i="1"/>
  <c r="BK1164" i="1"/>
  <c r="BK1165" i="1"/>
  <c r="BK1166" i="1"/>
  <c r="BK1169" i="1"/>
  <c r="BK1170" i="1"/>
  <c r="BK1171" i="1"/>
  <c r="BK1172" i="1"/>
  <c r="BK1173" i="1"/>
  <c r="BK1174" i="1"/>
  <c r="BK1175" i="1"/>
  <c r="BK1176" i="1"/>
  <c r="BK1177" i="1"/>
  <c r="BK1178" i="1"/>
  <c r="BK1179" i="1"/>
  <c r="BK1180" i="1"/>
  <c r="BK1181" i="1"/>
  <c r="BK1182" i="1"/>
  <c r="BK1183" i="1"/>
  <c r="BK1184" i="1"/>
  <c r="BK1185" i="1"/>
  <c r="BK1186" i="1"/>
  <c r="BK1187" i="1"/>
  <c r="BK1188" i="1"/>
  <c r="BK1189" i="1"/>
  <c r="BK1190" i="1"/>
  <c r="BK1191" i="1"/>
  <c r="BK1192" i="1"/>
  <c r="BK1193" i="1"/>
  <c r="BK1194" i="1"/>
  <c r="BK1195" i="1"/>
  <c r="BK1196" i="1"/>
  <c r="BK1197" i="1"/>
  <c r="BK1198" i="1"/>
  <c r="BK1199" i="1"/>
  <c r="BK1200" i="1"/>
  <c r="BK1201" i="1"/>
  <c r="BK1202" i="1"/>
  <c r="BK1203" i="1"/>
  <c r="BK1204" i="1"/>
  <c r="BK1205" i="1"/>
  <c r="BK1206" i="1"/>
  <c r="BK1208" i="1"/>
  <c r="BK1209" i="1"/>
  <c r="BK1210" i="1"/>
  <c r="BK1211" i="1"/>
  <c r="BK1212" i="1"/>
  <c r="BK1213" i="1"/>
  <c r="BK1214" i="1"/>
  <c r="BK1215" i="1"/>
  <c r="BK1216" i="1"/>
  <c r="BK1218" i="1"/>
  <c r="BK1219" i="1"/>
  <c r="BK1220" i="1"/>
  <c r="BK1221" i="1"/>
  <c r="BK1222" i="1"/>
  <c r="BK1223" i="1"/>
  <c r="BK1224" i="1"/>
  <c r="BK1225" i="1"/>
  <c r="BK1226" i="1"/>
  <c r="BK1227" i="1"/>
  <c r="BK1228" i="1"/>
  <c r="BK1229" i="1"/>
  <c r="BK1230" i="1"/>
  <c r="BK1231" i="1"/>
  <c r="BK1232" i="1"/>
  <c r="BK1233" i="1"/>
  <c r="BK1234" i="1"/>
  <c r="BK1235" i="1"/>
  <c r="BK1236" i="1"/>
  <c r="BK1237" i="1"/>
  <c r="BK1238" i="1"/>
  <c r="BK1239" i="1"/>
  <c r="BK1240" i="1"/>
  <c r="BK1241" i="1"/>
  <c r="BK1243" i="1"/>
  <c r="BK1244" i="1"/>
  <c r="BK1245" i="1"/>
  <c r="BK1246" i="1"/>
  <c r="BK1247" i="1"/>
  <c r="BK1248" i="1"/>
  <c r="BK1249" i="1"/>
  <c r="BK1250" i="1"/>
  <c r="BK1251" i="1"/>
  <c r="BK1252" i="1"/>
  <c r="BK1253" i="1"/>
  <c r="BK1254" i="1"/>
  <c r="BK1255" i="1"/>
  <c r="BK1256" i="1"/>
  <c r="BK1257" i="1"/>
  <c r="BK1258" i="1"/>
  <c r="BK1259" i="1"/>
  <c r="BK1260" i="1"/>
  <c r="BK1261" i="1"/>
  <c r="BK1262" i="1"/>
  <c r="BK1263" i="1"/>
  <c r="BK1264" i="1"/>
  <c r="BK1265" i="1"/>
  <c r="BK1266" i="1"/>
  <c r="BK1267" i="1"/>
  <c r="BK1268" i="1"/>
  <c r="BK1269" i="1"/>
  <c r="BK1270" i="1"/>
  <c r="BK1271" i="1"/>
  <c r="BK1272" i="1"/>
  <c r="BK1273" i="1"/>
  <c r="BK1274" i="1"/>
  <c r="BK1275" i="1"/>
  <c r="BK1276" i="1"/>
  <c r="BK1277" i="1"/>
  <c r="BK1278" i="1"/>
  <c r="BK1279" i="1"/>
  <c r="BK1281" i="1"/>
  <c r="BK1282" i="1"/>
  <c r="BK1283" i="1"/>
  <c r="BK1284" i="1"/>
  <c r="BK1285" i="1"/>
  <c r="BK1286" i="1"/>
  <c r="BK1287" i="1"/>
  <c r="BK1288" i="1"/>
  <c r="BK1289" i="1"/>
  <c r="BK1290" i="1"/>
  <c r="BK1291" i="1"/>
  <c r="BK1292" i="1"/>
  <c r="BK1293" i="1"/>
  <c r="BK1294" i="1"/>
  <c r="BK1295" i="1"/>
  <c r="BK1296" i="1"/>
  <c r="BK1297" i="1"/>
  <c r="BK1298" i="1"/>
  <c r="BK1299" i="1"/>
  <c r="BK1300" i="1"/>
  <c r="BK1301" i="1"/>
  <c r="BK1302" i="1"/>
  <c r="BK1303" i="1"/>
  <c r="BK1304" i="1"/>
  <c r="BK1305" i="1"/>
  <c r="BK1306" i="1"/>
  <c r="BK1307" i="1"/>
  <c r="BK1308" i="1"/>
  <c r="BK1309" i="1"/>
  <c r="BK1310" i="1"/>
  <c r="BK1313" i="1"/>
  <c r="BK1314" i="1"/>
  <c r="BK1315" i="1"/>
  <c r="BK1316" i="1"/>
  <c r="BK1317" i="1"/>
  <c r="BK1318" i="1"/>
  <c r="BK1319" i="1"/>
  <c r="BK1320" i="1"/>
  <c r="BK1321" i="1"/>
  <c r="BK1322" i="1"/>
  <c r="BK1323" i="1"/>
  <c r="BK1324" i="1"/>
  <c r="BK1325" i="1"/>
  <c r="BK1326" i="1"/>
  <c r="BK1327" i="1"/>
  <c r="BK1328" i="1"/>
  <c r="BK1329" i="1"/>
  <c r="BK1330" i="1"/>
  <c r="BK1331" i="1"/>
  <c r="BK1332" i="1"/>
  <c r="BK1333" i="1"/>
  <c r="BK1334" i="1"/>
  <c r="BK1335" i="1"/>
  <c r="BK1336" i="1"/>
  <c r="BK1337" i="1"/>
  <c r="BK1338" i="1"/>
  <c r="BK1339" i="1"/>
  <c r="BK1340" i="1"/>
  <c r="BK1341" i="1"/>
  <c r="BK1342" i="1"/>
  <c r="BK1343" i="1"/>
  <c r="BK1344" i="1"/>
  <c r="BK1345" i="1"/>
  <c r="BK1346" i="1"/>
  <c r="BK1347" i="1"/>
  <c r="BK1348" i="1"/>
  <c r="BK1349" i="1"/>
  <c r="BK1352" i="1"/>
  <c r="BK1353" i="1"/>
  <c r="BK1354" i="1"/>
  <c r="BK1355" i="1"/>
  <c r="BK1356" i="1"/>
  <c r="BK1357" i="1"/>
  <c r="BK1358" i="1"/>
  <c r="BK1359" i="1"/>
  <c r="BK1360" i="1"/>
  <c r="BK1361" i="1"/>
  <c r="BK1362" i="1"/>
  <c r="BK1363" i="1"/>
  <c r="BK1364" i="1"/>
  <c r="BK1365" i="1"/>
  <c r="BK1366" i="1"/>
  <c r="BK1367" i="1"/>
  <c r="BK1368" i="1"/>
  <c r="BK1369" i="1"/>
  <c r="BK1370" i="1"/>
  <c r="BK1371" i="1"/>
  <c r="BK1372" i="1"/>
  <c r="BK1373" i="1"/>
  <c r="BK1374" i="1"/>
  <c r="BK1375" i="1"/>
  <c r="BK1376" i="1"/>
  <c r="BK1377" i="1"/>
  <c r="BK1378" i="1"/>
  <c r="BK1379" i="1"/>
  <c r="BK1380" i="1"/>
  <c r="BK1381" i="1"/>
  <c r="BK1382" i="1"/>
  <c r="BK1383" i="1"/>
  <c r="BK1384" i="1"/>
  <c r="BK1385" i="1"/>
  <c r="BK1386" i="1"/>
  <c r="BK1387" i="1"/>
  <c r="BK1388" i="1"/>
  <c r="BK1389" i="1"/>
  <c r="BK1390" i="1"/>
  <c r="BK1391" i="1"/>
  <c r="BK1392" i="1"/>
  <c r="BK1393" i="1"/>
  <c r="BK1394" i="1"/>
  <c r="BK1395" i="1"/>
  <c r="BK1396" i="1"/>
  <c r="BK1397" i="1"/>
  <c r="BK1398" i="1"/>
  <c r="BK1399" i="1"/>
  <c r="BK1400" i="1"/>
  <c r="BK1401" i="1"/>
  <c r="BK1402" i="1"/>
  <c r="BK1403" i="1"/>
  <c r="BK1404" i="1"/>
  <c r="BK1405" i="1"/>
  <c r="BK1406" i="1"/>
  <c r="BK1409" i="1"/>
  <c r="BK1410" i="1"/>
  <c r="BK1411" i="1"/>
  <c r="BK1412" i="1"/>
  <c r="BK1413" i="1"/>
  <c r="BK1414" i="1"/>
  <c r="BK1415" i="1"/>
  <c r="BK1416" i="1"/>
  <c r="BK1417" i="1"/>
  <c r="BK1418" i="1"/>
  <c r="BK1419" i="1"/>
  <c r="BK1420" i="1"/>
  <c r="BK1421" i="1"/>
  <c r="BK1422" i="1"/>
  <c r="BK1423" i="1"/>
  <c r="BK1424" i="1"/>
  <c r="BK1425" i="1"/>
  <c r="BK1426" i="1"/>
  <c r="BK1427" i="1"/>
  <c r="BK1428" i="1"/>
  <c r="BK1429" i="1"/>
  <c r="BK1430" i="1"/>
  <c r="BK1431" i="1"/>
  <c r="BK1432" i="1"/>
  <c r="BK1433" i="1"/>
  <c r="BK1434" i="1"/>
  <c r="BK1435" i="1"/>
  <c r="BK1436" i="1"/>
  <c r="BK1437" i="1"/>
  <c r="BK1438" i="1"/>
  <c r="BK1439" i="1"/>
  <c r="BK1440" i="1"/>
  <c r="BK1441" i="1"/>
  <c r="BK1442" i="1"/>
  <c r="BK1443" i="1"/>
  <c r="BK1444" i="1"/>
  <c r="BK1446" i="1"/>
  <c r="BK1447" i="1"/>
  <c r="BK1448" i="1"/>
  <c r="BK1449" i="1"/>
  <c r="BK1450" i="1"/>
  <c r="BK1451" i="1"/>
  <c r="BK1452" i="1"/>
  <c r="BK1453" i="1"/>
  <c r="BK1454" i="1"/>
  <c r="BK1455" i="1"/>
  <c r="BK1458" i="1"/>
  <c r="BK1459" i="1"/>
  <c r="BK1460" i="1"/>
  <c r="BK1461" i="1"/>
  <c r="BK1462" i="1"/>
  <c r="BK1463" i="1"/>
  <c r="BK1464" i="1"/>
  <c r="BK1465" i="1"/>
  <c r="BK1466" i="1"/>
  <c r="BK1467" i="1"/>
  <c r="BK1468" i="1"/>
  <c r="BK1469" i="1"/>
  <c r="BK1470" i="1"/>
  <c r="BK1471" i="1"/>
  <c r="BK1472" i="1"/>
  <c r="BK1473" i="1"/>
  <c r="BK1474" i="1"/>
  <c r="BK1475" i="1"/>
  <c r="BK1476" i="1"/>
  <c r="BK1477" i="1"/>
  <c r="BK1478" i="1"/>
  <c r="BK1479" i="1"/>
  <c r="BK1480" i="1"/>
  <c r="BK1481" i="1"/>
  <c r="BK1482" i="1"/>
  <c r="BK1483" i="1"/>
  <c r="BK1484" i="1"/>
  <c r="BK1485" i="1"/>
  <c r="BK1486" i="1"/>
  <c r="BK1487" i="1"/>
  <c r="BK1488" i="1"/>
  <c r="BK1489" i="1"/>
  <c r="BK1490" i="1"/>
  <c r="BK1491" i="1"/>
  <c r="BK1492" i="1"/>
  <c r="BK1493" i="1"/>
  <c r="BK1494" i="1"/>
  <c r="BK1495" i="1"/>
  <c r="BK1496" i="1"/>
  <c r="BK1497" i="1"/>
  <c r="BK1498" i="1"/>
  <c r="BK1499" i="1"/>
  <c r="BK1500" i="1"/>
  <c r="BK1501" i="1"/>
  <c r="BK1502" i="1"/>
  <c r="BK1503" i="1"/>
  <c r="BK1504" i="1"/>
  <c r="BK1505" i="1"/>
  <c r="BK1506" i="1"/>
  <c r="BK1507" i="1"/>
  <c r="BK1508" i="1"/>
  <c r="BK1509" i="1"/>
  <c r="BK1510" i="1"/>
  <c r="BK1511" i="1"/>
  <c r="BK1512" i="1"/>
  <c r="BK1513" i="1"/>
  <c r="BK1514" i="1"/>
  <c r="BK1515" i="1"/>
  <c r="BK1516" i="1"/>
  <c r="BK1517" i="1"/>
  <c r="BK1518" i="1"/>
  <c r="BK1519" i="1"/>
  <c r="BK1521" i="1"/>
  <c r="BK1522" i="1"/>
  <c r="BK1523" i="1"/>
  <c r="BK1524" i="1"/>
  <c r="BK1525" i="1"/>
  <c r="BK1526" i="1"/>
  <c r="BK1527" i="1"/>
  <c r="BK1528" i="1"/>
  <c r="BK1529" i="1"/>
  <c r="BK1530" i="1"/>
  <c r="BK1531" i="1"/>
  <c r="BK1532" i="1"/>
  <c r="BK1533" i="1"/>
  <c r="BK1534" i="1"/>
  <c r="BK1535" i="1"/>
  <c r="BK1536" i="1"/>
  <c r="BK1537" i="1"/>
  <c r="BK1538" i="1"/>
  <c r="BK1539" i="1"/>
  <c r="BK1540" i="1"/>
  <c r="BK1541" i="1"/>
  <c r="BK1542" i="1"/>
  <c r="BK1543" i="1"/>
  <c r="BK1544" i="1"/>
  <c r="BK1545" i="1"/>
  <c r="BK1547" i="1"/>
  <c r="BK1548" i="1"/>
  <c r="BK1549" i="1"/>
  <c r="BK1550" i="1"/>
  <c r="BK1551" i="1"/>
  <c r="BK1552" i="1"/>
  <c r="BK1553" i="1"/>
  <c r="BK1554" i="1"/>
  <c r="BK1555" i="1"/>
  <c r="BK1556" i="1"/>
  <c r="BK1557" i="1"/>
  <c r="BK1558" i="1"/>
  <c r="BK1559" i="1"/>
  <c r="BK1560" i="1"/>
  <c r="BK1561" i="1"/>
  <c r="BK1562" i="1"/>
  <c r="BK1563" i="1"/>
  <c r="BK1564" i="1"/>
  <c r="BK1565" i="1"/>
  <c r="BK1566" i="1"/>
  <c r="BK1567" i="1"/>
  <c r="BK1568" i="1"/>
  <c r="BK1569" i="1"/>
  <c r="BK1570" i="1"/>
  <c r="BK1571" i="1"/>
  <c r="BK1572" i="1"/>
  <c r="BK1573" i="1"/>
  <c r="BK1574" i="1"/>
  <c r="BK1575" i="1"/>
  <c r="BK1576" i="1"/>
  <c r="BK1577" i="1"/>
  <c r="BK1578" i="1"/>
  <c r="BK1579" i="1"/>
  <c r="BK1580" i="1"/>
  <c r="BK1581" i="1"/>
  <c r="BK1582" i="1"/>
  <c r="BK1583" i="1"/>
  <c r="BK1584" i="1"/>
  <c r="BK1585" i="1"/>
  <c r="BK1586" i="1"/>
  <c r="BK1588" i="1"/>
  <c r="BK1589" i="1"/>
  <c r="BK1590" i="1"/>
  <c r="BK1591" i="1"/>
  <c r="BK1592" i="1"/>
  <c r="BK1593" i="1"/>
  <c r="BK1594" i="1"/>
  <c r="BK1595" i="1"/>
  <c r="BK1596" i="1"/>
  <c r="BK1597" i="1"/>
  <c r="BK1598" i="1"/>
  <c r="BK1599" i="1"/>
  <c r="BK1600" i="1"/>
  <c r="BK1601" i="1"/>
  <c r="BK1602" i="1"/>
  <c r="BK1603" i="1"/>
  <c r="BK1604" i="1"/>
  <c r="BK1605" i="1"/>
  <c r="BK1606" i="1"/>
  <c r="BK1607" i="1"/>
  <c r="BK1608" i="1"/>
  <c r="BK1609" i="1"/>
  <c r="BK1610" i="1"/>
  <c r="BK1611" i="1"/>
  <c r="BK1612" i="1"/>
  <c r="BK1613" i="1"/>
  <c r="BK1614" i="1"/>
  <c r="BK1615" i="1"/>
  <c r="BK1616" i="1"/>
  <c r="BK1617" i="1"/>
  <c r="BK1618" i="1"/>
  <c r="BK1619" i="1"/>
  <c r="BK1620" i="1"/>
  <c r="BK1621" i="1"/>
  <c r="BK1622" i="1"/>
  <c r="BK1623" i="1"/>
  <c r="BK1624" i="1"/>
  <c r="BK1625" i="1"/>
  <c r="BK1626" i="1"/>
  <c r="BK1627" i="1"/>
  <c r="BK1628" i="1"/>
  <c r="BK1629" i="1"/>
  <c r="BK1630" i="1"/>
  <c r="BK1631" i="1"/>
  <c r="BK1632" i="1"/>
  <c r="BK1633" i="1"/>
  <c r="BK1634" i="1"/>
  <c r="BK1635" i="1"/>
  <c r="BK1636" i="1"/>
  <c r="BK1637" i="1"/>
  <c r="BK1638" i="1"/>
  <c r="BK1639" i="1"/>
  <c r="BK1640" i="1"/>
  <c r="BK1641" i="1"/>
  <c r="BK1642" i="1"/>
  <c r="BK1643" i="1"/>
  <c r="BK1644" i="1"/>
  <c r="BK1645" i="1"/>
  <c r="BK1646" i="1"/>
  <c r="BK1647" i="1"/>
  <c r="BK1648" i="1"/>
  <c r="BK1649" i="1"/>
  <c r="BK1650" i="1"/>
  <c r="BK1651" i="1"/>
  <c r="BK1652" i="1"/>
  <c r="BK1653" i="1"/>
  <c r="BK1654" i="1"/>
  <c r="BK1655" i="1"/>
  <c r="BK1656" i="1"/>
  <c r="BK1657" i="1"/>
  <c r="BK1658" i="1"/>
  <c r="BK1659" i="1"/>
  <c r="BK1660" i="1"/>
  <c r="BK1661" i="1"/>
  <c r="BK1662" i="1"/>
  <c r="BK1663" i="1"/>
  <c r="BK1664" i="1"/>
  <c r="BK1665" i="1"/>
  <c r="BK1666" i="1"/>
  <c r="BK1667" i="1"/>
  <c r="BK1668" i="1"/>
  <c r="BK1669" i="1"/>
  <c r="BK1670" i="1"/>
  <c r="BK1671" i="1"/>
  <c r="BK1672" i="1"/>
  <c r="BK1673" i="1"/>
  <c r="BK1674" i="1"/>
  <c r="BK1675" i="1"/>
  <c r="BK1676" i="1"/>
  <c r="BK1677" i="1"/>
  <c r="BK1678" i="1"/>
  <c r="BK1679" i="1"/>
  <c r="BK1680" i="1"/>
  <c r="BK1681" i="1"/>
  <c r="BK1683" i="1"/>
  <c r="BK1684" i="1"/>
  <c r="BK4" i="1"/>
  <c r="BQ4" i="1"/>
  <c r="BP1677" i="1"/>
  <c r="BO1677" i="1"/>
  <c r="BN1677" i="1"/>
  <c r="BM1677" i="1"/>
  <c r="BL1677" i="1"/>
  <c r="BP1648" i="1"/>
  <c r="BO1648" i="1"/>
  <c r="BN1648" i="1"/>
  <c r="BM1648" i="1"/>
  <c r="BL1648" i="1"/>
  <c r="BP1615" i="1"/>
  <c r="BO1615" i="1"/>
  <c r="BN1615" i="1"/>
  <c r="BM1615" i="1"/>
  <c r="BL1615" i="1"/>
  <c r="BP1610" i="1"/>
  <c r="BO1610" i="1"/>
  <c r="BN1610" i="1"/>
  <c r="BM1610" i="1"/>
  <c r="BL1610" i="1"/>
  <c r="BP1609" i="1"/>
  <c r="BO1609" i="1"/>
  <c r="BN1609" i="1"/>
  <c r="BM1609" i="1"/>
  <c r="BL1609" i="1"/>
  <c r="BM1608" i="1"/>
  <c r="BN1608" i="1"/>
  <c r="BO1608" i="1"/>
  <c r="BP1608" i="1"/>
  <c r="BL1608" i="1"/>
  <c r="BP1672" i="1"/>
  <c r="BO1672" i="1"/>
  <c r="BN1672" i="1"/>
  <c r="BM1672" i="1"/>
  <c r="BL1672" i="1"/>
  <c r="BP1670" i="1"/>
  <c r="BO1670" i="1"/>
  <c r="BN1670" i="1"/>
  <c r="BM1670" i="1"/>
  <c r="BL1670" i="1"/>
  <c r="BP1647" i="1"/>
  <c r="BO1647" i="1"/>
  <c r="BN1647" i="1"/>
  <c r="BM1647" i="1"/>
  <c r="BL1647" i="1"/>
  <c r="BP1627" i="1"/>
  <c r="BO1627" i="1"/>
  <c r="BN1627" i="1"/>
  <c r="BM1627" i="1"/>
  <c r="BL1627" i="1"/>
  <c r="BP1579" i="1"/>
  <c r="BO1579" i="1"/>
  <c r="BN1579" i="1"/>
  <c r="BM1579" i="1"/>
  <c r="BL1579" i="1"/>
  <c r="BP1572" i="1"/>
  <c r="BO1572" i="1"/>
  <c r="BN1572" i="1"/>
  <c r="BM1572" i="1"/>
  <c r="BL1572" i="1"/>
  <c r="BM1443" i="1"/>
  <c r="BN1443" i="1"/>
  <c r="BO1443" i="1"/>
  <c r="BP1443" i="1"/>
  <c r="BL1443" i="1"/>
  <c r="BP1684" i="1" l="1"/>
  <c r="BO1684" i="1"/>
  <c r="BP1683" i="1"/>
  <c r="BO1683" i="1"/>
  <c r="BP1681" i="1"/>
  <c r="BO1681" i="1"/>
  <c r="BP1680" i="1"/>
  <c r="BO1680" i="1"/>
  <c r="BP1676" i="1"/>
  <c r="BO1676" i="1"/>
  <c r="BP1618" i="1"/>
  <c r="BO1618" i="1"/>
  <c r="BP1617" i="1"/>
  <c r="BO1617" i="1"/>
  <c r="BP1586" i="1"/>
  <c r="BO1586" i="1"/>
  <c r="BP1585" i="1"/>
  <c r="BO1585" i="1"/>
  <c r="BP1501" i="1"/>
  <c r="BO1501" i="1"/>
  <c r="BP1493" i="1"/>
  <c r="BO1493" i="1"/>
  <c r="BP1474" i="1"/>
  <c r="BO1474" i="1"/>
  <c r="BP1437" i="1"/>
  <c r="BO1437" i="1"/>
  <c r="BP1436" i="1"/>
  <c r="BO1436" i="1"/>
  <c r="BP1435" i="1"/>
  <c r="BO1435" i="1"/>
  <c r="BP1390" i="1"/>
  <c r="BO1390" i="1"/>
  <c r="BP1240" i="1"/>
  <c r="BO1240" i="1"/>
  <c r="BP1236" i="1"/>
  <c r="BO1236" i="1"/>
  <c r="BP1235" i="1"/>
  <c r="BO1235" i="1"/>
  <c r="BP1230" i="1"/>
  <c r="BO1230" i="1"/>
  <c r="BP1200" i="1"/>
  <c r="BO1200" i="1"/>
  <c r="BP1192" i="1"/>
  <c r="BO1192" i="1"/>
  <c r="BP1191" i="1"/>
  <c r="BO1191" i="1"/>
  <c r="BP1190" i="1"/>
  <c r="BO1190" i="1"/>
  <c r="BP1136" i="1"/>
  <c r="BO1136" i="1"/>
  <c r="BP1135" i="1"/>
  <c r="BO1135" i="1"/>
  <c r="BP998" i="1"/>
  <c r="BO998" i="1"/>
  <c r="BP640" i="1"/>
  <c r="BO640" i="1"/>
  <c r="BP356" i="1"/>
  <c r="BO356" i="1"/>
  <c r="BP64" i="1"/>
  <c r="BO64" i="1"/>
  <c r="BP45" i="1"/>
  <c r="BO45" i="1"/>
  <c r="BP43" i="1"/>
  <c r="BO43" i="1"/>
  <c r="BN1684" i="1"/>
  <c r="BN1683" i="1"/>
  <c r="BN1681" i="1"/>
  <c r="BN1680" i="1"/>
  <c r="BN1676" i="1"/>
  <c r="BN1618" i="1"/>
  <c r="BN1617" i="1"/>
  <c r="BN1586" i="1"/>
  <c r="BN1585" i="1"/>
  <c r="BN1501" i="1"/>
  <c r="BN1493" i="1"/>
  <c r="BN1474" i="1"/>
  <c r="BN1437" i="1"/>
  <c r="BN1436" i="1"/>
  <c r="BN1435" i="1"/>
  <c r="BN1390" i="1"/>
  <c r="BN1240" i="1"/>
  <c r="BN1236" i="1"/>
  <c r="BN1235" i="1"/>
  <c r="BN1230" i="1"/>
  <c r="BN1200" i="1"/>
  <c r="BN1192" i="1"/>
  <c r="BN1191" i="1"/>
  <c r="BN1190" i="1"/>
  <c r="BN1136" i="1"/>
  <c r="BN1135" i="1"/>
  <c r="BN998" i="1"/>
  <c r="BN640" i="1"/>
  <c r="BN356" i="1"/>
  <c r="BN64" i="1"/>
  <c r="BN45" i="1"/>
  <c r="BN43" i="1"/>
  <c r="BO42" i="1"/>
  <c r="BP42" i="1"/>
  <c r="BN42" i="1"/>
  <c r="AO718" i="1" l="1"/>
  <c r="BW718" i="1" s="1"/>
  <c r="BI4" i="1" l="1"/>
  <c r="AJ4" i="1"/>
  <c r="C4" i="2"/>
  <c r="D4" i="2"/>
  <c r="E4" i="2"/>
  <c r="F4" i="2"/>
  <c r="G4" i="2"/>
  <c r="H4" i="2"/>
  <c r="I4" i="2"/>
  <c r="J4" i="2"/>
  <c r="K4" i="2"/>
  <c r="L4" i="2"/>
  <c r="M4" i="2"/>
  <c r="N4" i="2"/>
  <c r="O4" i="2"/>
  <c r="P4" i="2"/>
  <c r="Q4" i="2"/>
  <c r="R4" i="2"/>
  <c r="S4" i="2"/>
  <c r="T4" i="2"/>
  <c r="U4" i="2"/>
  <c r="V4" i="2"/>
  <c r="W4" i="2"/>
  <c r="X4" i="2"/>
  <c r="Y4" i="2"/>
  <c r="B4" i="2"/>
  <c r="Z4" i="2" s="1"/>
  <c r="BR4" i="1" l="1"/>
  <c r="AO1684" i="1"/>
  <c r="AO1683" i="1"/>
  <c r="AO1681" i="1"/>
  <c r="AO1680" i="1"/>
  <c r="AO1679" i="1"/>
  <c r="AO1678" i="1"/>
  <c r="AO1677" i="1"/>
  <c r="AO1676" i="1"/>
  <c r="AO1675" i="1"/>
  <c r="AO1674" i="1"/>
  <c r="AO1673" i="1"/>
  <c r="AO1672" i="1"/>
  <c r="AO1671" i="1"/>
  <c r="AO1670" i="1"/>
  <c r="AO1669" i="1"/>
  <c r="AO1668" i="1"/>
  <c r="AO1667" i="1"/>
  <c r="AO1666" i="1"/>
  <c r="AO1665" i="1"/>
  <c r="AO1664" i="1"/>
  <c r="AO1663" i="1"/>
  <c r="AO1662" i="1"/>
  <c r="AO1661" i="1"/>
  <c r="AO1660" i="1"/>
  <c r="BI1660" i="1"/>
  <c r="AO1659" i="1"/>
  <c r="AO1658" i="1"/>
  <c r="AO1657" i="1"/>
  <c r="AO1656" i="1"/>
  <c r="AO1655" i="1"/>
  <c r="AO1654" i="1"/>
  <c r="AO1653" i="1"/>
  <c r="AO1652" i="1"/>
  <c r="AO1651" i="1"/>
  <c r="AO1650" i="1"/>
  <c r="AO1649" i="1"/>
  <c r="AO1648" i="1"/>
  <c r="AO1647" i="1"/>
  <c r="AO1646" i="1"/>
  <c r="AO1645" i="1"/>
  <c r="AO1644" i="1"/>
  <c r="AO1643" i="1"/>
  <c r="AO1642" i="1"/>
  <c r="AO1641" i="1"/>
  <c r="AO1640" i="1"/>
  <c r="AO1639" i="1"/>
  <c r="AO1638" i="1"/>
  <c r="AO1637" i="1"/>
  <c r="AO1636" i="1"/>
  <c r="AO1635" i="1"/>
  <c r="AO1634" i="1"/>
  <c r="AO1633" i="1"/>
  <c r="BI1633" i="1"/>
  <c r="AO1632" i="1"/>
  <c r="AO1631" i="1"/>
  <c r="AO1630" i="1"/>
  <c r="AO1629" i="1"/>
  <c r="AO1628" i="1"/>
  <c r="AO1627" i="1"/>
  <c r="AO1626" i="1"/>
  <c r="AO1625" i="1"/>
  <c r="AO1624" i="1"/>
  <c r="AO1623" i="1"/>
  <c r="AO1622" i="1"/>
  <c r="AO1621" i="1"/>
  <c r="AO1620" i="1"/>
  <c r="AO1619" i="1"/>
  <c r="AO1618" i="1"/>
  <c r="AO1617" i="1"/>
  <c r="AO1616" i="1"/>
  <c r="AO1615" i="1"/>
  <c r="AO1614" i="1"/>
  <c r="AO1613" i="1"/>
  <c r="AO1612" i="1"/>
  <c r="AO1611" i="1"/>
  <c r="AO1610" i="1"/>
  <c r="AO1609" i="1"/>
  <c r="AO1608" i="1"/>
  <c r="AO1607" i="1"/>
  <c r="AO1606" i="1"/>
  <c r="AO1605" i="1"/>
  <c r="AO1604" i="1"/>
  <c r="AO1603" i="1"/>
  <c r="AO1602" i="1"/>
  <c r="AO1601" i="1"/>
  <c r="AO1600" i="1"/>
  <c r="AO1599" i="1"/>
  <c r="AO1598" i="1"/>
  <c r="AO1597" i="1"/>
  <c r="AO1596" i="1"/>
  <c r="AO1595" i="1"/>
  <c r="AO1594" i="1"/>
  <c r="AI1593" i="1"/>
  <c r="AO1592" i="1"/>
  <c r="AO1591" i="1"/>
  <c r="AO1590" i="1"/>
  <c r="AO1589" i="1"/>
  <c r="AO1588" i="1"/>
  <c r="AO1586" i="1"/>
  <c r="AO1585" i="1"/>
  <c r="AO1584" i="1"/>
  <c r="AO1583" i="1"/>
  <c r="AO1582" i="1"/>
  <c r="AO1581" i="1"/>
  <c r="AO1580" i="1"/>
  <c r="AO1579" i="1"/>
  <c r="BI1579" i="1"/>
  <c r="AO1578" i="1"/>
  <c r="AO1577" i="1"/>
  <c r="AO1576" i="1"/>
  <c r="AO1575" i="1"/>
  <c r="AO1574" i="1"/>
  <c r="AO1573" i="1"/>
  <c r="AO1572" i="1"/>
  <c r="AO1571" i="1"/>
  <c r="AO1570" i="1"/>
  <c r="AO1569" i="1"/>
  <c r="AO1568" i="1"/>
  <c r="AO1567" i="1"/>
  <c r="AO1566" i="1"/>
  <c r="AO1565" i="1"/>
  <c r="AO1564" i="1"/>
  <c r="AO1563" i="1"/>
  <c r="AO1562" i="1"/>
  <c r="AO1561" i="1"/>
  <c r="AO1560" i="1"/>
  <c r="AO1559" i="1"/>
  <c r="AO1558" i="1"/>
  <c r="AO1557" i="1"/>
  <c r="AO1556" i="1"/>
  <c r="AO1555" i="1"/>
  <c r="AO1554" i="1"/>
  <c r="AO1553" i="1"/>
  <c r="AO1552" i="1"/>
  <c r="AO1551" i="1"/>
  <c r="AO1550" i="1"/>
  <c r="AO1549" i="1"/>
  <c r="AO1548" i="1"/>
  <c r="AO1547" i="1"/>
  <c r="AO1545" i="1"/>
  <c r="AO1544" i="1"/>
  <c r="AO1543" i="1"/>
  <c r="AO1542" i="1"/>
  <c r="AO1541" i="1"/>
  <c r="AO1540" i="1"/>
  <c r="AO1539" i="1"/>
  <c r="AO1538" i="1"/>
  <c r="AO1537" i="1"/>
  <c r="AO1536" i="1"/>
  <c r="AO1535" i="1"/>
  <c r="AO1534" i="1"/>
  <c r="AO1533" i="1"/>
  <c r="AO1532" i="1"/>
  <c r="AO1531" i="1"/>
  <c r="AO1530" i="1"/>
  <c r="AO1529" i="1"/>
  <c r="AO1528" i="1"/>
  <c r="AO1527" i="1"/>
  <c r="AO1526" i="1"/>
  <c r="AO1525" i="1"/>
  <c r="AO1524" i="1"/>
  <c r="AO1523" i="1"/>
  <c r="AO1522" i="1"/>
  <c r="AO1521" i="1"/>
  <c r="AO1519" i="1"/>
  <c r="AO1518" i="1"/>
  <c r="AO1517" i="1"/>
  <c r="AO1516" i="1"/>
  <c r="AO1515" i="1"/>
  <c r="AO1514" i="1"/>
  <c r="AO1513" i="1"/>
  <c r="AO1512" i="1"/>
  <c r="AO1511" i="1"/>
  <c r="AO1510" i="1"/>
  <c r="AO1509" i="1"/>
  <c r="AO1508" i="1"/>
  <c r="AO1507" i="1"/>
  <c r="AO1506" i="1"/>
  <c r="AO1505" i="1"/>
  <c r="AO1504" i="1"/>
  <c r="AO1503" i="1"/>
  <c r="AO1502" i="1"/>
  <c r="AO1501" i="1"/>
  <c r="AO1500" i="1"/>
  <c r="AO1499" i="1"/>
  <c r="AO1498" i="1"/>
  <c r="AO1497" i="1"/>
  <c r="AO1496" i="1"/>
  <c r="AO1495" i="1"/>
  <c r="AO1494" i="1"/>
  <c r="AO1493" i="1"/>
  <c r="BI1493" i="1"/>
  <c r="AO1492" i="1"/>
  <c r="AO1491" i="1"/>
  <c r="BW1491" i="1" s="1"/>
  <c r="BI1491" i="1"/>
  <c r="AO1490" i="1"/>
  <c r="AO1489" i="1"/>
  <c r="BW1489" i="1" s="1"/>
  <c r="BI1489" i="1"/>
  <c r="AO1488" i="1"/>
  <c r="AO1487" i="1"/>
  <c r="BW1487" i="1" s="1"/>
  <c r="BI1487" i="1"/>
  <c r="AO1486" i="1"/>
  <c r="AO1485" i="1"/>
  <c r="BW1485" i="1" s="1"/>
  <c r="BI1485" i="1"/>
  <c r="AO1484" i="1"/>
  <c r="AO1483" i="1"/>
  <c r="BW1483" i="1" s="1"/>
  <c r="BI1483" i="1"/>
  <c r="AO1482" i="1"/>
  <c r="BW1482" i="1" s="1"/>
  <c r="BI1482" i="1"/>
  <c r="AO1481" i="1"/>
  <c r="AO1480" i="1"/>
  <c r="AO1479" i="1"/>
  <c r="AO1478" i="1"/>
  <c r="BW1478" i="1" s="1"/>
  <c r="BI1478" i="1"/>
  <c r="AO1477" i="1"/>
  <c r="AO1476" i="1"/>
  <c r="AO1475" i="1"/>
  <c r="AO1474" i="1"/>
  <c r="BW1474" i="1" s="1"/>
  <c r="BI1474" i="1"/>
  <c r="AO1473" i="1"/>
  <c r="AO1472" i="1"/>
  <c r="AO1471" i="1"/>
  <c r="AO1470" i="1"/>
  <c r="BW1470" i="1" s="1"/>
  <c r="BI1470" i="1"/>
  <c r="AO1469" i="1"/>
  <c r="AO1468" i="1"/>
  <c r="AO1467" i="1"/>
  <c r="AO1466" i="1"/>
  <c r="BW1466" i="1" s="1"/>
  <c r="BI1466" i="1"/>
  <c r="AO1465" i="1"/>
  <c r="AO1464" i="1"/>
  <c r="AO1463" i="1"/>
  <c r="AO1462" i="1"/>
  <c r="BW1462" i="1" s="1"/>
  <c r="BI1462" i="1"/>
  <c r="AO1461" i="1"/>
  <c r="AO1460" i="1"/>
  <c r="AO1459" i="1"/>
  <c r="AO1458" i="1"/>
  <c r="BW1458" i="1" s="1"/>
  <c r="BI1458" i="1"/>
  <c r="AO1455" i="1"/>
  <c r="BW1455" i="1" s="1"/>
  <c r="AO1454" i="1"/>
  <c r="BW1454" i="1" s="1"/>
  <c r="AO1453" i="1"/>
  <c r="BW1453" i="1" s="1"/>
  <c r="AO1452" i="1"/>
  <c r="BW1452" i="1" s="1"/>
  <c r="AO1451" i="1"/>
  <c r="BW1451" i="1" s="1"/>
  <c r="AO1450" i="1"/>
  <c r="BW1450" i="1" s="1"/>
  <c r="AO1449" i="1"/>
  <c r="BW1449" i="1" s="1"/>
  <c r="AO1448" i="1"/>
  <c r="BW1448" i="1" s="1"/>
  <c r="AO1447" i="1"/>
  <c r="BW1447" i="1" s="1"/>
  <c r="AO1446" i="1"/>
  <c r="BW1446" i="1" s="1"/>
  <c r="AO1444" i="1"/>
  <c r="AO1443" i="1"/>
  <c r="BW1443" i="1" s="1"/>
  <c r="BI1443" i="1"/>
  <c r="AO1442" i="1"/>
  <c r="AO1441" i="1"/>
  <c r="BW1441" i="1" s="1"/>
  <c r="BI1441" i="1"/>
  <c r="AO1440" i="1"/>
  <c r="AO1439" i="1"/>
  <c r="BW1439" i="1" s="1"/>
  <c r="BI1439" i="1"/>
  <c r="AO1438" i="1"/>
  <c r="AO1437" i="1"/>
  <c r="BW1437" i="1" s="1"/>
  <c r="BI1437" i="1"/>
  <c r="AO1436" i="1"/>
  <c r="AO1435" i="1"/>
  <c r="BW1435" i="1" s="1"/>
  <c r="BI1435" i="1"/>
  <c r="AO1434" i="1"/>
  <c r="AO1433" i="1"/>
  <c r="BW1433" i="1" s="1"/>
  <c r="BI1433" i="1"/>
  <c r="AO1432" i="1"/>
  <c r="AO1431" i="1"/>
  <c r="BW1431" i="1" s="1"/>
  <c r="BI1431" i="1"/>
  <c r="AO1430" i="1"/>
  <c r="AO1429" i="1"/>
  <c r="BW1429" i="1" s="1"/>
  <c r="BI1429" i="1"/>
  <c r="AO1428" i="1"/>
  <c r="AO1427" i="1"/>
  <c r="BW1427" i="1" s="1"/>
  <c r="BI1427" i="1"/>
  <c r="AO1426" i="1"/>
  <c r="AO1425" i="1"/>
  <c r="BW1425" i="1" s="1"/>
  <c r="BI1425" i="1"/>
  <c r="AO1424" i="1"/>
  <c r="AO1423" i="1"/>
  <c r="BW1423" i="1" s="1"/>
  <c r="BI1423" i="1"/>
  <c r="AO1422" i="1"/>
  <c r="AO1421" i="1"/>
  <c r="BW1421" i="1" s="1"/>
  <c r="BI1421" i="1"/>
  <c r="AO1420" i="1"/>
  <c r="AO1419" i="1"/>
  <c r="BW1419" i="1" s="1"/>
  <c r="BI1419" i="1"/>
  <c r="AO1418" i="1"/>
  <c r="AO1417" i="1"/>
  <c r="BW1417" i="1" s="1"/>
  <c r="BI1417" i="1"/>
  <c r="AO1416" i="1"/>
  <c r="AO1415" i="1"/>
  <c r="BW1415" i="1" s="1"/>
  <c r="BI1415" i="1"/>
  <c r="AO1414" i="1"/>
  <c r="AO1413" i="1"/>
  <c r="BW1413" i="1" s="1"/>
  <c r="BI1413" i="1"/>
  <c r="AO1412" i="1"/>
  <c r="AO1411" i="1"/>
  <c r="BW1411" i="1" s="1"/>
  <c r="BI1411" i="1"/>
  <c r="AO1410" i="1"/>
  <c r="AO1409" i="1"/>
  <c r="BW1409" i="1" s="1"/>
  <c r="BI1409" i="1"/>
  <c r="AO1406" i="1"/>
  <c r="AO1405" i="1"/>
  <c r="BW1405" i="1" s="1"/>
  <c r="BI1405" i="1"/>
  <c r="AO1404" i="1"/>
  <c r="AO1403" i="1"/>
  <c r="BW1403" i="1" s="1"/>
  <c r="BI1403" i="1"/>
  <c r="AO1402" i="1"/>
  <c r="BW1402" i="1" s="1"/>
  <c r="AO1401" i="1"/>
  <c r="BW1401" i="1" s="1"/>
  <c r="BI1401" i="1"/>
  <c r="AO1400" i="1"/>
  <c r="BW1400" i="1" s="1"/>
  <c r="AO1399" i="1"/>
  <c r="BW1399" i="1" s="1"/>
  <c r="BI1399" i="1"/>
  <c r="AO1398" i="1"/>
  <c r="BW1398" i="1" s="1"/>
  <c r="AO1397" i="1"/>
  <c r="BW1397" i="1" s="1"/>
  <c r="BI1397" i="1"/>
  <c r="AO1396" i="1"/>
  <c r="BW1396" i="1" s="1"/>
  <c r="AO1395" i="1"/>
  <c r="BW1395" i="1" s="1"/>
  <c r="BI1395" i="1"/>
  <c r="AO1394" i="1"/>
  <c r="BW1394" i="1" s="1"/>
  <c r="AO1393" i="1"/>
  <c r="BW1393" i="1" s="1"/>
  <c r="BI1393" i="1"/>
  <c r="AO1392" i="1"/>
  <c r="BW1392" i="1" s="1"/>
  <c r="AO1391" i="1"/>
  <c r="BW1391" i="1" s="1"/>
  <c r="BI1391" i="1"/>
  <c r="AO1390" i="1"/>
  <c r="BW1390" i="1" s="1"/>
  <c r="AO1389" i="1"/>
  <c r="BW1389" i="1" s="1"/>
  <c r="BI1389" i="1"/>
  <c r="AO1388" i="1"/>
  <c r="BW1388" i="1" s="1"/>
  <c r="AO1387" i="1"/>
  <c r="BW1387" i="1" s="1"/>
  <c r="BI1387" i="1"/>
  <c r="AO1386" i="1"/>
  <c r="BW1386" i="1" s="1"/>
  <c r="AO1385" i="1"/>
  <c r="BW1385" i="1" s="1"/>
  <c r="AO1384" i="1"/>
  <c r="BW1384" i="1" s="1"/>
  <c r="AO1383" i="1"/>
  <c r="BW1383" i="1" s="1"/>
  <c r="AO1382" i="1"/>
  <c r="AO1381" i="1"/>
  <c r="BW1381" i="1" s="1"/>
  <c r="AO1380" i="1"/>
  <c r="AO1379" i="1"/>
  <c r="BW1379" i="1" s="1"/>
  <c r="AO1378" i="1"/>
  <c r="AO1377" i="1"/>
  <c r="BW1377" i="1" s="1"/>
  <c r="AO1376" i="1"/>
  <c r="AO1375" i="1"/>
  <c r="BW1375" i="1" s="1"/>
  <c r="AO1374" i="1"/>
  <c r="AO1373" i="1"/>
  <c r="BW1373" i="1" s="1"/>
  <c r="AO1372" i="1"/>
  <c r="AO1371" i="1"/>
  <c r="BW1371" i="1" s="1"/>
  <c r="AO1370" i="1"/>
  <c r="AO1369" i="1"/>
  <c r="BW1369" i="1" s="1"/>
  <c r="AO1368" i="1"/>
  <c r="AO1367" i="1"/>
  <c r="BW1367" i="1" s="1"/>
  <c r="AO1366" i="1"/>
  <c r="AO1365" i="1"/>
  <c r="BW1365" i="1" s="1"/>
  <c r="AO1364" i="1"/>
  <c r="AO1363" i="1"/>
  <c r="BW1363" i="1" s="1"/>
  <c r="AO1362" i="1"/>
  <c r="AO1361" i="1"/>
  <c r="BW1361" i="1" s="1"/>
  <c r="AO1360" i="1"/>
  <c r="AO1359" i="1"/>
  <c r="BW1359" i="1" s="1"/>
  <c r="AO1358" i="1"/>
  <c r="AO1357" i="1"/>
  <c r="BW1357" i="1" s="1"/>
  <c r="AO1356" i="1"/>
  <c r="AO1355" i="1"/>
  <c r="BW1355" i="1" s="1"/>
  <c r="AO1354" i="1"/>
  <c r="AO1353" i="1"/>
  <c r="BW1353" i="1" s="1"/>
  <c r="AO1352" i="1"/>
  <c r="AO1349" i="1"/>
  <c r="BW1349" i="1" s="1"/>
  <c r="AO1348" i="1"/>
  <c r="BW1348" i="1" s="1"/>
  <c r="AO1347" i="1"/>
  <c r="BW1347" i="1" s="1"/>
  <c r="AO1346" i="1"/>
  <c r="BW1346" i="1" s="1"/>
  <c r="AO1345" i="1"/>
  <c r="BW1345" i="1" s="1"/>
  <c r="AO1344" i="1"/>
  <c r="BW1344" i="1" s="1"/>
  <c r="AO1343" i="1"/>
  <c r="BW1343" i="1" s="1"/>
  <c r="AO1342" i="1"/>
  <c r="BW1342" i="1" s="1"/>
  <c r="AO1341" i="1"/>
  <c r="BW1341" i="1" s="1"/>
  <c r="AO1340" i="1"/>
  <c r="BW1340" i="1" s="1"/>
  <c r="AO1339" i="1"/>
  <c r="BW1339" i="1" s="1"/>
  <c r="AO1338" i="1"/>
  <c r="BW1338" i="1" s="1"/>
  <c r="AO1337" i="1"/>
  <c r="BW1337" i="1" s="1"/>
  <c r="AO1336" i="1"/>
  <c r="BW1336" i="1" s="1"/>
  <c r="AO1335" i="1"/>
  <c r="BW1335" i="1" s="1"/>
  <c r="AO1334" i="1"/>
  <c r="BW1334" i="1" s="1"/>
  <c r="AO1333" i="1"/>
  <c r="BW1333" i="1" s="1"/>
  <c r="AO1332" i="1"/>
  <c r="BW1332" i="1" s="1"/>
  <c r="AO1331" i="1"/>
  <c r="BW1331" i="1" s="1"/>
  <c r="AO1330" i="1"/>
  <c r="BW1330" i="1" s="1"/>
  <c r="AO1329" i="1"/>
  <c r="BW1329" i="1" s="1"/>
  <c r="AO1328" i="1"/>
  <c r="BW1328" i="1" s="1"/>
  <c r="AO1327" i="1"/>
  <c r="BW1327" i="1" s="1"/>
  <c r="AO1326" i="1"/>
  <c r="BW1326" i="1" s="1"/>
  <c r="AO1325" i="1"/>
  <c r="BW1325" i="1" s="1"/>
  <c r="AO1324" i="1"/>
  <c r="BW1324" i="1" s="1"/>
  <c r="AO1323" i="1"/>
  <c r="BW1323" i="1" s="1"/>
  <c r="AO1322" i="1"/>
  <c r="BW1322" i="1" s="1"/>
  <c r="AO1321" i="1"/>
  <c r="BW1321" i="1" s="1"/>
  <c r="AO1320" i="1"/>
  <c r="BW1320" i="1" s="1"/>
  <c r="AO1319" i="1"/>
  <c r="BW1319" i="1" s="1"/>
  <c r="AO1318" i="1"/>
  <c r="BW1318" i="1" s="1"/>
  <c r="AO1317" i="1"/>
  <c r="BW1317" i="1" s="1"/>
  <c r="AO1316" i="1"/>
  <c r="BW1316" i="1" s="1"/>
  <c r="AO1315" i="1"/>
  <c r="BW1315" i="1" s="1"/>
  <c r="AO1314" i="1"/>
  <c r="BW1314" i="1" s="1"/>
  <c r="AO1313" i="1"/>
  <c r="BW1313" i="1" s="1"/>
  <c r="AO1310" i="1"/>
  <c r="BW1310" i="1" s="1"/>
  <c r="AO1309" i="1"/>
  <c r="BW1309" i="1" s="1"/>
  <c r="AO1308" i="1"/>
  <c r="BW1308" i="1" s="1"/>
  <c r="AO1307" i="1"/>
  <c r="BW1307" i="1" s="1"/>
  <c r="AO1306" i="1"/>
  <c r="BW1306" i="1" s="1"/>
  <c r="X1306" i="1"/>
  <c r="AO1305" i="1"/>
  <c r="BW1305" i="1" s="1"/>
  <c r="AO1304" i="1"/>
  <c r="BW1304" i="1" s="1"/>
  <c r="AO1303" i="1"/>
  <c r="BW1303" i="1" s="1"/>
  <c r="AO1302" i="1"/>
  <c r="BW1302" i="1" s="1"/>
  <c r="AO1301" i="1"/>
  <c r="BW1301" i="1" s="1"/>
  <c r="AO1300" i="1"/>
  <c r="BW1300" i="1" s="1"/>
  <c r="AO1299" i="1"/>
  <c r="BW1299" i="1" s="1"/>
  <c r="AO1298" i="1"/>
  <c r="BW1298" i="1" s="1"/>
  <c r="AO1297" i="1"/>
  <c r="BW1297" i="1" s="1"/>
  <c r="AO1296" i="1"/>
  <c r="BW1296" i="1" s="1"/>
  <c r="AO1295" i="1"/>
  <c r="BW1295" i="1" s="1"/>
  <c r="AO1294" i="1"/>
  <c r="BW1294" i="1" s="1"/>
  <c r="AO1293" i="1"/>
  <c r="BW1293" i="1" s="1"/>
  <c r="AO1292" i="1"/>
  <c r="BW1292" i="1" s="1"/>
  <c r="AO1291" i="1"/>
  <c r="BW1291" i="1" s="1"/>
  <c r="AO1290" i="1"/>
  <c r="BW1290" i="1" s="1"/>
  <c r="AO1289" i="1"/>
  <c r="BW1289" i="1" s="1"/>
  <c r="AO1288" i="1"/>
  <c r="BW1288" i="1" s="1"/>
  <c r="AO1287" i="1"/>
  <c r="BW1287" i="1" s="1"/>
  <c r="AO1286" i="1"/>
  <c r="BW1286" i="1" s="1"/>
  <c r="AO1285" i="1"/>
  <c r="BW1285" i="1" s="1"/>
  <c r="AO1284" i="1"/>
  <c r="BW1284" i="1" s="1"/>
  <c r="AO1283" i="1"/>
  <c r="BW1283" i="1" s="1"/>
  <c r="AO1282" i="1"/>
  <c r="BW1282" i="1" s="1"/>
  <c r="AO1281" i="1"/>
  <c r="BW1281" i="1" s="1"/>
  <c r="AO1279" i="1"/>
  <c r="BW1279" i="1" s="1"/>
  <c r="AO1278" i="1"/>
  <c r="BW1278" i="1" s="1"/>
  <c r="AO1277" i="1"/>
  <c r="BW1277" i="1" s="1"/>
  <c r="AO1276" i="1"/>
  <c r="BW1276" i="1" s="1"/>
  <c r="AO1275" i="1"/>
  <c r="BW1275" i="1" s="1"/>
  <c r="AO1274" i="1"/>
  <c r="BW1274" i="1" s="1"/>
  <c r="AO1273" i="1"/>
  <c r="BW1273" i="1" s="1"/>
  <c r="AO1272" i="1"/>
  <c r="BW1272" i="1" s="1"/>
  <c r="AO1271" i="1"/>
  <c r="BW1271" i="1" s="1"/>
  <c r="AO1270" i="1"/>
  <c r="BW1270" i="1" s="1"/>
  <c r="AO1269" i="1"/>
  <c r="BW1269" i="1" s="1"/>
  <c r="AO1268" i="1"/>
  <c r="BW1268" i="1" s="1"/>
  <c r="AO1267" i="1"/>
  <c r="BW1267" i="1" s="1"/>
  <c r="AO1266" i="1"/>
  <c r="BW1266" i="1" s="1"/>
  <c r="AO1265" i="1"/>
  <c r="BW1265" i="1" s="1"/>
  <c r="AO1264" i="1"/>
  <c r="BW1264" i="1" s="1"/>
  <c r="AO1263" i="1"/>
  <c r="BW1263" i="1" s="1"/>
  <c r="AO1262" i="1"/>
  <c r="BW1262" i="1" s="1"/>
  <c r="AO1261" i="1"/>
  <c r="BW1261" i="1" s="1"/>
  <c r="AO1260" i="1"/>
  <c r="BW1260" i="1" s="1"/>
  <c r="AO1259" i="1"/>
  <c r="BW1259" i="1" s="1"/>
  <c r="AO1258" i="1"/>
  <c r="BW1258" i="1" s="1"/>
  <c r="AO1257" i="1"/>
  <c r="BW1257" i="1" s="1"/>
  <c r="AO1256" i="1"/>
  <c r="BW1256" i="1" s="1"/>
  <c r="AO1255" i="1"/>
  <c r="BW1255" i="1" s="1"/>
  <c r="AO1254" i="1"/>
  <c r="BW1254" i="1" s="1"/>
  <c r="AO1253" i="1"/>
  <c r="BW1253" i="1" s="1"/>
  <c r="AO1252" i="1"/>
  <c r="BW1252" i="1" s="1"/>
  <c r="AO1251" i="1"/>
  <c r="BW1251" i="1" s="1"/>
  <c r="AO1250" i="1"/>
  <c r="BW1250" i="1" s="1"/>
  <c r="AO1249" i="1"/>
  <c r="BW1249" i="1" s="1"/>
  <c r="AO1248" i="1"/>
  <c r="BW1248" i="1" s="1"/>
  <c r="AO1247" i="1"/>
  <c r="BW1247" i="1" s="1"/>
  <c r="AO1246" i="1"/>
  <c r="BW1246" i="1" s="1"/>
  <c r="AO1245" i="1"/>
  <c r="BW1245" i="1" s="1"/>
  <c r="AO1244" i="1"/>
  <c r="BW1244" i="1" s="1"/>
  <c r="AO1243" i="1"/>
  <c r="BW1243" i="1" s="1"/>
  <c r="AO1241" i="1"/>
  <c r="BW1241" i="1" s="1"/>
  <c r="AO1240" i="1"/>
  <c r="BW1240" i="1" s="1"/>
  <c r="AO1239" i="1"/>
  <c r="BW1239" i="1" s="1"/>
  <c r="AO1238" i="1"/>
  <c r="BW1238" i="1" s="1"/>
  <c r="AO1237" i="1"/>
  <c r="BW1237" i="1" s="1"/>
  <c r="AO1236" i="1"/>
  <c r="BW1236" i="1" s="1"/>
  <c r="AO1235" i="1"/>
  <c r="BW1235" i="1" s="1"/>
  <c r="AO1234" i="1"/>
  <c r="BW1234" i="1" s="1"/>
  <c r="AO1233" i="1"/>
  <c r="BW1233" i="1" s="1"/>
  <c r="AO1232" i="1"/>
  <c r="BW1232" i="1" s="1"/>
  <c r="AO1231" i="1"/>
  <c r="BW1231" i="1" s="1"/>
  <c r="AO1230" i="1"/>
  <c r="BW1230" i="1" s="1"/>
  <c r="AO1229" i="1"/>
  <c r="BW1229" i="1" s="1"/>
  <c r="AO1228" i="1"/>
  <c r="BW1228" i="1" s="1"/>
  <c r="AO1227" i="1"/>
  <c r="BW1227" i="1" s="1"/>
  <c r="AO1226" i="1"/>
  <c r="BW1226" i="1" s="1"/>
  <c r="AO1225" i="1"/>
  <c r="BW1225" i="1" s="1"/>
  <c r="AO1224" i="1"/>
  <c r="BW1224" i="1" s="1"/>
  <c r="AO1223" i="1"/>
  <c r="BW1223" i="1" s="1"/>
  <c r="AO1222" i="1"/>
  <c r="BW1222" i="1" s="1"/>
  <c r="AO1221" i="1"/>
  <c r="BW1221" i="1" s="1"/>
  <c r="AO1220" i="1"/>
  <c r="BW1220" i="1" s="1"/>
  <c r="AO1219" i="1"/>
  <c r="BW1219" i="1" s="1"/>
  <c r="AO1218" i="1"/>
  <c r="BW1218" i="1" s="1"/>
  <c r="BI1218" i="1"/>
  <c r="AO1216" i="1"/>
  <c r="AO1215" i="1"/>
  <c r="BW1215" i="1" s="1"/>
  <c r="AO1214" i="1"/>
  <c r="AO1213" i="1"/>
  <c r="BW1213" i="1" s="1"/>
  <c r="AO1212" i="1"/>
  <c r="AO1211" i="1"/>
  <c r="BW1211" i="1" s="1"/>
  <c r="AO1210" i="1"/>
  <c r="AO1209" i="1"/>
  <c r="BW1209" i="1" s="1"/>
  <c r="AO1208" i="1"/>
  <c r="AO1206" i="1"/>
  <c r="BW1206" i="1" s="1"/>
  <c r="AO1205" i="1"/>
  <c r="BW1205" i="1" s="1"/>
  <c r="AO1204" i="1"/>
  <c r="BW1204" i="1" s="1"/>
  <c r="AO1203" i="1"/>
  <c r="BW1203" i="1" s="1"/>
  <c r="AO1202" i="1"/>
  <c r="BW1202" i="1" s="1"/>
  <c r="AO1201" i="1"/>
  <c r="BW1201" i="1" s="1"/>
  <c r="AO1200" i="1"/>
  <c r="BW1200" i="1" s="1"/>
  <c r="AO1199" i="1"/>
  <c r="BW1199" i="1" s="1"/>
  <c r="AO1198" i="1"/>
  <c r="BW1198" i="1" s="1"/>
  <c r="AO1197" i="1"/>
  <c r="BW1197" i="1" s="1"/>
  <c r="AO1196" i="1"/>
  <c r="BW1196" i="1" s="1"/>
  <c r="AO1195" i="1"/>
  <c r="BW1195" i="1" s="1"/>
  <c r="AO1194" i="1"/>
  <c r="BW1194" i="1" s="1"/>
  <c r="AO1193" i="1"/>
  <c r="BW1193" i="1" s="1"/>
  <c r="AO1192" i="1"/>
  <c r="BW1192" i="1" s="1"/>
  <c r="AO1191" i="1"/>
  <c r="BW1191" i="1" s="1"/>
  <c r="AO1190" i="1"/>
  <c r="BW1190" i="1" s="1"/>
  <c r="AO1189" i="1"/>
  <c r="BW1189" i="1" s="1"/>
  <c r="AO1188" i="1"/>
  <c r="BW1188" i="1" s="1"/>
  <c r="AO1187" i="1"/>
  <c r="BW1187" i="1" s="1"/>
  <c r="AO1186" i="1"/>
  <c r="BW1186" i="1" s="1"/>
  <c r="AO1185" i="1"/>
  <c r="BW1185" i="1" s="1"/>
  <c r="AO1184" i="1"/>
  <c r="BW1184" i="1" s="1"/>
  <c r="AO1183" i="1"/>
  <c r="BW1183" i="1" s="1"/>
  <c r="AO1182" i="1"/>
  <c r="BW1182" i="1" s="1"/>
  <c r="AO1181" i="1"/>
  <c r="BW1181" i="1" s="1"/>
  <c r="AO1180" i="1"/>
  <c r="BW1180" i="1" s="1"/>
  <c r="AO1179" i="1"/>
  <c r="BW1179" i="1" s="1"/>
  <c r="AO1178" i="1"/>
  <c r="BW1178" i="1" s="1"/>
  <c r="AO1177" i="1"/>
  <c r="BW1177" i="1" s="1"/>
  <c r="AO1176" i="1"/>
  <c r="BW1176" i="1" s="1"/>
  <c r="AO1175" i="1"/>
  <c r="BW1175" i="1" s="1"/>
  <c r="AO1174" i="1"/>
  <c r="BW1174" i="1" s="1"/>
  <c r="AO1173" i="1"/>
  <c r="BW1173" i="1" s="1"/>
  <c r="AO1172" i="1"/>
  <c r="BW1172" i="1" s="1"/>
  <c r="AO1171" i="1"/>
  <c r="BW1171" i="1" s="1"/>
  <c r="AO1170" i="1"/>
  <c r="BW1170" i="1" s="1"/>
  <c r="AO1169" i="1"/>
  <c r="BW1169" i="1" s="1"/>
  <c r="AO1166" i="1"/>
  <c r="BW1166" i="1" s="1"/>
  <c r="AO1165" i="1"/>
  <c r="BW1165" i="1" s="1"/>
  <c r="AO1164" i="1"/>
  <c r="BW1164" i="1" s="1"/>
  <c r="AO1163" i="1"/>
  <c r="BW1163" i="1" s="1"/>
  <c r="AO1162" i="1"/>
  <c r="BW1162" i="1" s="1"/>
  <c r="AO1161" i="1"/>
  <c r="BW1161" i="1" s="1"/>
  <c r="AO1160" i="1"/>
  <c r="BW1160" i="1" s="1"/>
  <c r="AO1159" i="1"/>
  <c r="BW1159" i="1" s="1"/>
  <c r="AO1158" i="1"/>
  <c r="BW1158" i="1" s="1"/>
  <c r="AO1157" i="1"/>
  <c r="BW1157" i="1" s="1"/>
  <c r="AO1156" i="1"/>
  <c r="BW1156" i="1" s="1"/>
  <c r="AO1155" i="1"/>
  <c r="BW1155" i="1" s="1"/>
  <c r="AO1154" i="1"/>
  <c r="BW1154" i="1" s="1"/>
  <c r="AO1153" i="1"/>
  <c r="BW1153" i="1" s="1"/>
  <c r="AO1152" i="1"/>
  <c r="BW1152" i="1" s="1"/>
  <c r="AO1151" i="1"/>
  <c r="BW1151" i="1" s="1"/>
  <c r="AO1150" i="1"/>
  <c r="BW1150" i="1" s="1"/>
  <c r="AO1149" i="1"/>
  <c r="BW1149" i="1" s="1"/>
  <c r="AO1148" i="1"/>
  <c r="BW1148" i="1" s="1"/>
  <c r="AO1147" i="1"/>
  <c r="BW1147" i="1" s="1"/>
  <c r="AO1146" i="1"/>
  <c r="BW1146" i="1" s="1"/>
  <c r="AO1145" i="1"/>
  <c r="BW1145" i="1" s="1"/>
  <c r="AO1144" i="1"/>
  <c r="BW1144" i="1" s="1"/>
  <c r="AO1143" i="1"/>
  <c r="BW1143" i="1" s="1"/>
  <c r="AO1142" i="1"/>
  <c r="BW1142" i="1" s="1"/>
  <c r="AO1141" i="1"/>
  <c r="BW1141" i="1" s="1"/>
  <c r="AO1140" i="1"/>
  <c r="BW1140" i="1" s="1"/>
  <c r="AO1139" i="1"/>
  <c r="BW1139" i="1" s="1"/>
  <c r="AO1138" i="1"/>
  <c r="BW1138" i="1" s="1"/>
  <c r="AO1137" i="1"/>
  <c r="BW1137" i="1" s="1"/>
  <c r="AO1136" i="1"/>
  <c r="BW1136" i="1" s="1"/>
  <c r="AO1135" i="1"/>
  <c r="BW1135" i="1" s="1"/>
  <c r="AO1134" i="1"/>
  <c r="BW1134" i="1" s="1"/>
  <c r="AO1133" i="1"/>
  <c r="BW1133" i="1" s="1"/>
  <c r="AO1132" i="1"/>
  <c r="BW1132" i="1" s="1"/>
  <c r="AO1131" i="1"/>
  <c r="BW1131" i="1" s="1"/>
  <c r="AO1130" i="1"/>
  <c r="BW1130" i="1" s="1"/>
  <c r="AO1129" i="1"/>
  <c r="BW1129" i="1" s="1"/>
  <c r="AO1128" i="1"/>
  <c r="BW1128" i="1" s="1"/>
  <c r="AO1127" i="1"/>
  <c r="BW1127" i="1" s="1"/>
  <c r="AO1126" i="1"/>
  <c r="BW1126" i="1" s="1"/>
  <c r="AO1125" i="1"/>
  <c r="BW1125" i="1" s="1"/>
  <c r="AO1124" i="1"/>
  <c r="BW1124" i="1" s="1"/>
  <c r="AO1123" i="1"/>
  <c r="BW1123" i="1" s="1"/>
  <c r="AO1122" i="1"/>
  <c r="BW1122" i="1" s="1"/>
  <c r="AO1121" i="1"/>
  <c r="BW1121" i="1" s="1"/>
  <c r="AO1120" i="1"/>
  <c r="BW1120" i="1" s="1"/>
  <c r="AO1119" i="1"/>
  <c r="BW1119" i="1" s="1"/>
  <c r="AO1118" i="1"/>
  <c r="BW1118" i="1" s="1"/>
  <c r="X1118" i="1"/>
  <c r="AO1117" i="1"/>
  <c r="BW1117" i="1" s="1"/>
  <c r="AO1116" i="1"/>
  <c r="BW1116" i="1" s="1"/>
  <c r="AO1115" i="1"/>
  <c r="BW1115" i="1" s="1"/>
  <c r="AO1114" i="1"/>
  <c r="BW1114" i="1" s="1"/>
  <c r="AO1113" i="1"/>
  <c r="BW1113" i="1" s="1"/>
  <c r="AO1112" i="1"/>
  <c r="BW1112" i="1" s="1"/>
  <c r="AO1111" i="1"/>
  <c r="BW1111" i="1" s="1"/>
  <c r="AO1109" i="1"/>
  <c r="BW1109" i="1" s="1"/>
  <c r="AO1108" i="1"/>
  <c r="BW1108" i="1" s="1"/>
  <c r="AO1107" i="1"/>
  <c r="BW1107" i="1" s="1"/>
  <c r="AO1106" i="1"/>
  <c r="BW1106" i="1" s="1"/>
  <c r="AO1105" i="1"/>
  <c r="BW1105" i="1" s="1"/>
  <c r="AO1104" i="1"/>
  <c r="BW1104" i="1" s="1"/>
  <c r="AO1103" i="1"/>
  <c r="BW1103" i="1" s="1"/>
  <c r="AO1102" i="1"/>
  <c r="BW1102" i="1" s="1"/>
  <c r="AO1101" i="1"/>
  <c r="BW1101" i="1" s="1"/>
  <c r="AO1100" i="1"/>
  <c r="BW1100" i="1" s="1"/>
  <c r="AO1099" i="1"/>
  <c r="BW1099" i="1" s="1"/>
  <c r="AO1098" i="1"/>
  <c r="BW1098" i="1" s="1"/>
  <c r="AO1097" i="1"/>
  <c r="BW1097" i="1" s="1"/>
  <c r="AO1096" i="1"/>
  <c r="BW1096" i="1" s="1"/>
  <c r="AO1095" i="1"/>
  <c r="BW1095" i="1" s="1"/>
  <c r="AO1094" i="1"/>
  <c r="BW1094" i="1" s="1"/>
  <c r="AO1093" i="1"/>
  <c r="BW1093" i="1" s="1"/>
  <c r="AO1092" i="1"/>
  <c r="BW1092" i="1" s="1"/>
  <c r="AO1091" i="1"/>
  <c r="BW1091" i="1" s="1"/>
  <c r="AO1090" i="1"/>
  <c r="BW1090" i="1" s="1"/>
  <c r="AO1089" i="1"/>
  <c r="BW1089" i="1" s="1"/>
  <c r="AO1088" i="1"/>
  <c r="BW1088" i="1" s="1"/>
  <c r="AO1087" i="1"/>
  <c r="BW1087" i="1" s="1"/>
  <c r="AO1086" i="1"/>
  <c r="BW1086" i="1" s="1"/>
  <c r="AO1085" i="1"/>
  <c r="BW1085" i="1" s="1"/>
  <c r="AO1084" i="1"/>
  <c r="BW1084" i="1" s="1"/>
  <c r="AO1083" i="1"/>
  <c r="BW1083" i="1" s="1"/>
  <c r="AO1082" i="1"/>
  <c r="BW1082" i="1" s="1"/>
  <c r="AO1081" i="1"/>
  <c r="BW1081" i="1" s="1"/>
  <c r="AO1080" i="1"/>
  <c r="BW1080" i="1" s="1"/>
  <c r="AO1079" i="1"/>
  <c r="BW1079" i="1" s="1"/>
  <c r="AO1078" i="1"/>
  <c r="BW1078" i="1" s="1"/>
  <c r="AO1077" i="1"/>
  <c r="BW1077" i="1" s="1"/>
  <c r="AO1076" i="1"/>
  <c r="BW1076" i="1" s="1"/>
  <c r="AO1075" i="1"/>
  <c r="BW1075" i="1" s="1"/>
  <c r="X1075" i="1"/>
  <c r="AO1074" i="1"/>
  <c r="BW1074" i="1" s="1"/>
  <c r="AO1073" i="1"/>
  <c r="BW1073" i="1" s="1"/>
  <c r="AO1072" i="1"/>
  <c r="BW1072" i="1" s="1"/>
  <c r="AO1071" i="1"/>
  <c r="BW1071" i="1" s="1"/>
  <c r="AO1070" i="1"/>
  <c r="BW1070" i="1" s="1"/>
  <c r="AO1069" i="1"/>
  <c r="BW1069" i="1" s="1"/>
  <c r="AO1068" i="1"/>
  <c r="BW1068" i="1" s="1"/>
  <c r="AO1067" i="1"/>
  <c r="BW1067" i="1" s="1"/>
  <c r="AO1066" i="1"/>
  <c r="BW1066" i="1" s="1"/>
  <c r="AO1065" i="1"/>
  <c r="BW1065" i="1" s="1"/>
  <c r="AO1064" i="1"/>
  <c r="BW1064" i="1" s="1"/>
  <c r="AO1063" i="1"/>
  <c r="BW1063" i="1" s="1"/>
  <c r="AO1062" i="1"/>
  <c r="BW1062" i="1" s="1"/>
  <c r="AO1061" i="1"/>
  <c r="BW1061" i="1" s="1"/>
  <c r="AO1060" i="1"/>
  <c r="BW1060" i="1" s="1"/>
  <c r="AO1059" i="1"/>
  <c r="BW1059" i="1" s="1"/>
  <c r="AO1058" i="1"/>
  <c r="BW1058" i="1" s="1"/>
  <c r="AO1057" i="1"/>
  <c r="BW1057" i="1" s="1"/>
  <c r="AO1056" i="1"/>
  <c r="BW1056" i="1" s="1"/>
  <c r="AO1055" i="1"/>
  <c r="BW1055" i="1" s="1"/>
  <c r="AO1054" i="1"/>
  <c r="BW1054" i="1" s="1"/>
  <c r="AO1053" i="1"/>
  <c r="BW1053" i="1" s="1"/>
  <c r="AO1052" i="1"/>
  <c r="BW1052" i="1" s="1"/>
  <c r="AO1051" i="1"/>
  <c r="BW1051" i="1" s="1"/>
  <c r="AO1050" i="1"/>
  <c r="BW1050" i="1" s="1"/>
  <c r="AO1049" i="1"/>
  <c r="BW1049" i="1" s="1"/>
  <c r="AO1048" i="1"/>
  <c r="BW1048" i="1" s="1"/>
  <c r="AO1047" i="1"/>
  <c r="BW1047" i="1" s="1"/>
  <c r="AO1046" i="1"/>
  <c r="BW1046" i="1" s="1"/>
  <c r="AO1045" i="1"/>
  <c r="BW1045" i="1" s="1"/>
  <c r="AO1044" i="1"/>
  <c r="BW1044" i="1" s="1"/>
  <c r="AO1043" i="1"/>
  <c r="BW1043" i="1" s="1"/>
  <c r="AO1042" i="1"/>
  <c r="BW1042" i="1" s="1"/>
  <c r="AO1041" i="1"/>
  <c r="BW1041" i="1" s="1"/>
  <c r="AO1040" i="1"/>
  <c r="BW1040" i="1" s="1"/>
  <c r="AO1039" i="1"/>
  <c r="BW1039" i="1" s="1"/>
  <c r="AO1038" i="1"/>
  <c r="BW1038" i="1" s="1"/>
  <c r="AO1037" i="1"/>
  <c r="BW1037" i="1" s="1"/>
  <c r="AO1036" i="1"/>
  <c r="BW1036" i="1" s="1"/>
  <c r="AO1035" i="1"/>
  <c r="BW1035" i="1" s="1"/>
  <c r="AO1034" i="1"/>
  <c r="BW1034" i="1" s="1"/>
  <c r="AO1033" i="1"/>
  <c r="BW1033" i="1" s="1"/>
  <c r="AO1032" i="1"/>
  <c r="BW1032" i="1" s="1"/>
  <c r="AO1031" i="1"/>
  <c r="BW1031" i="1" s="1"/>
  <c r="AO1030" i="1"/>
  <c r="BW1030" i="1" s="1"/>
  <c r="AO1029" i="1"/>
  <c r="BW1029" i="1" s="1"/>
  <c r="AO1028" i="1"/>
  <c r="BW1028" i="1" s="1"/>
  <c r="AO1027" i="1"/>
  <c r="BW1027" i="1" s="1"/>
  <c r="AO1026" i="1"/>
  <c r="BW1026" i="1" s="1"/>
  <c r="AO1025" i="1"/>
  <c r="BW1025" i="1" s="1"/>
  <c r="AO1024" i="1"/>
  <c r="BW1024" i="1" s="1"/>
  <c r="AO1023" i="1"/>
  <c r="BW1023" i="1" s="1"/>
  <c r="AO1022" i="1"/>
  <c r="BW1022" i="1" s="1"/>
  <c r="AO1021" i="1"/>
  <c r="BW1021" i="1" s="1"/>
  <c r="AO1020" i="1"/>
  <c r="BW1020" i="1" s="1"/>
  <c r="AO1019" i="1"/>
  <c r="BW1019" i="1" s="1"/>
  <c r="AO1018" i="1"/>
  <c r="BW1018" i="1" s="1"/>
  <c r="AO1017" i="1"/>
  <c r="BW1017" i="1" s="1"/>
  <c r="AO1016" i="1"/>
  <c r="BW1016" i="1" s="1"/>
  <c r="AO1015" i="1"/>
  <c r="BW1015" i="1" s="1"/>
  <c r="AO1013" i="1"/>
  <c r="BW1013" i="1" s="1"/>
  <c r="AO1012" i="1"/>
  <c r="BW1012" i="1" s="1"/>
  <c r="AO1011" i="1"/>
  <c r="BW1011" i="1" s="1"/>
  <c r="AO1010" i="1"/>
  <c r="BW1010" i="1" s="1"/>
  <c r="AO1009" i="1"/>
  <c r="BW1009" i="1" s="1"/>
  <c r="AO1008" i="1"/>
  <c r="BW1008" i="1" s="1"/>
  <c r="AO1007" i="1"/>
  <c r="BW1007" i="1" s="1"/>
  <c r="AO1006" i="1"/>
  <c r="BW1006" i="1" s="1"/>
  <c r="AO1005" i="1"/>
  <c r="BW1005" i="1" s="1"/>
  <c r="AO1004" i="1"/>
  <c r="BW1004" i="1" s="1"/>
  <c r="AO1003" i="1"/>
  <c r="BW1003" i="1" s="1"/>
  <c r="AO1002" i="1"/>
  <c r="BW1002" i="1" s="1"/>
  <c r="AO1001" i="1"/>
  <c r="BW1001" i="1" s="1"/>
  <c r="AO1000" i="1"/>
  <c r="BW1000" i="1" s="1"/>
  <c r="AO999" i="1"/>
  <c r="BW999" i="1" s="1"/>
  <c r="AO998" i="1"/>
  <c r="BW998" i="1" s="1"/>
  <c r="AO997" i="1"/>
  <c r="BW997" i="1" s="1"/>
  <c r="AO996" i="1"/>
  <c r="BW996" i="1" s="1"/>
  <c r="AO995" i="1"/>
  <c r="BW995" i="1" s="1"/>
  <c r="AO994" i="1"/>
  <c r="BW994" i="1" s="1"/>
  <c r="AO993" i="1"/>
  <c r="BW993" i="1" s="1"/>
  <c r="AO992" i="1"/>
  <c r="BW992" i="1" s="1"/>
  <c r="AO991" i="1"/>
  <c r="BW991" i="1" s="1"/>
  <c r="AO990" i="1"/>
  <c r="BW990" i="1" s="1"/>
  <c r="AO989" i="1"/>
  <c r="BW989" i="1" s="1"/>
  <c r="AO988" i="1"/>
  <c r="BW988" i="1" s="1"/>
  <c r="AO987" i="1"/>
  <c r="BW987" i="1" s="1"/>
  <c r="AO986" i="1"/>
  <c r="BW986" i="1" s="1"/>
  <c r="AO985" i="1"/>
  <c r="BW985" i="1" s="1"/>
  <c r="AO984" i="1"/>
  <c r="BW984" i="1" s="1"/>
  <c r="AO983" i="1"/>
  <c r="BW983" i="1" s="1"/>
  <c r="AO982" i="1"/>
  <c r="BW982" i="1" s="1"/>
  <c r="AO981" i="1"/>
  <c r="BW981" i="1" s="1"/>
  <c r="AO980" i="1"/>
  <c r="BW980" i="1" s="1"/>
  <c r="AO979" i="1"/>
  <c r="BW979" i="1" s="1"/>
  <c r="BI977" i="1"/>
  <c r="AO976" i="1"/>
  <c r="BW976" i="1" s="1"/>
  <c r="BI976" i="1"/>
  <c r="AO975" i="1"/>
  <c r="BW975" i="1" s="1"/>
  <c r="BI975" i="1"/>
  <c r="AO974" i="1"/>
  <c r="BW974" i="1" s="1"/>
  <c r="BI974" i="1"/>
  <c r="AO973" i="1"/>
  <c r="BW973" i="1" s="1"/>
  <c r="BI973" i="1"/>
  <c r="AO972" i="1"/>
  <c r="BW972" i="1" s="1"/>
  <c r="BI972" i="1"/>
  <c r="AO971" i="1"/>
  <c r="BW971" i="1" s="1"/>
  <c r="BI971" i="1"/>
  <c r="AO970" i="1"/>
  <c r="BW970" i="1" s="1"/>
  <c r="BI970" i="1"/>
  <c r="AO969" i="1"/>
  <c r="BW969" i="1" s="1"/>
  <c r="BI969" i="1"/>
  <c r="AO968" i="1"/>
  <c r="BW968" i="1" s="1"/>
  <c r="BI968" i="1"/>
  <c r="AO967" i="1"/>
  <c r="BW967" i="1" s="1"/>
  <c r="BI967" i="1"/>
  <c r="AO966" i="1"/>
  <c r="BW966" i="1" s="1"/>
  <c r="BI966" i="1"/>
  <c r="AO965" i="1"/>
  <c r="BW965" i="1" s="1"/>
  <c r="BI965" i="1"/>
  <c r="AO964" i="1"/>
  <c r="BW964" i="1" s="1"/>
  <c r="BI964" i="1"/>
  <c r="AO963" i="1"/>
  <c r="BW963" i="1" s="1"/>
  <c r="BI963" i="1"/>
  <c r="AO962" i="1"/>
  <c r="BW962" i="1" s="1"/>
  <c r="BI962" i="1"/>
  <c r="AO961" i="1"/>
  <c r="BW961" i="1" s="1"/>
  <c r="BI961" i="1"/>
  <c r="AO960" i="1"/>
  <c r="BW960" i="1" s="1"/>
  <c r="BI960" i="1"/>
  <c r="AO959" i="1"/>
  <c r="BW959" i="1" s="1"/>
  <c r="BI959" i="1"/>
  <c r="AO958" i="1"/>
  <c r="BW958" i="1" s="1"/>
  <c r="BI958" i="1"/>
  <c r="AO957" i="1"/>
  <c r="BW957" i="1" s="1"/>
  <c r="BI957" i="1"/>
  <c r="AO956" i="1"/>
  <c r="BW956" i="1" s="1"/>
  <c r="BI956" i="1"/>
  <c r="AO955" i="1"/>
  <c r="BW955" i="1" s="1"/>
  <c r="BI955" i="1"/>
  <c r="AO954" i="1"/>
  <c r="BW954" i="1" s="1"/>
  <c r="BI954" i="1"/>
  <c r="AO953" i="1"/>
  <c r="BW953" i="1" s="1"/>
  <c r="BI953" i="1"/>
  <c r="AO952" i="1"/>
  <c r="BW952" i="1" s="1"/>
  <c r="AO951" i="1"/>
  <c r="BW951" i="1" s="1"/>
  <c r="AO950" i="1"/>
  <c r="BW950" i="1" s="1"/>
  <c r="AO949" i="1"/>
  <c r="BW949" i="1" s="1"/>
  <c r="AI948" i="1"/>
  <c r="AI947" i="1"/>
  <c r="AI946" i="1"/>
  <c r="AI945" i="1"/>
  <c r="AO944" i="1"/>
  <c r="BW944" i="1" s="1"/>
  <c r="AO943" i="1"/>
  <c r="BW943" i="1" s="1"/>
  <c r="AO942" i="1"/>
  <c r="BW942" i="1" s="1"/>
  <c r="AO941" i="1"/>
  <c r="BW941" i="1" s="1"/>
  <c r="AO940" i="1"/>
  <c r="BW940" i="1" s="1"/>
  <c r="AO939" i="1"/>
  <c r="BW939" i="1" s="1"/>
  <c r="AO938" i="1"/>
  <c r="BW938" i="1" s="1"/>
  <c r="AO937" i="1"/>
  <c r="BW937" i="1" s="1"/>
  <c r="AO936" i="1"/>
  <c r="BW936" i="1" s="1"/>
  <c r="AO935" i="1"/>
  <c r="BW935" i="1" s="1"/>
  <c r="AO934" i="1"/>
  <c r="BW934" i="1" s="1"/>
  <c r="AO933" i="1"/>
  <c r="BW933" i="1" s="1"/>
  <c r="AO932" i="1"/>
  <c r="BW932" i="1" s="1"/>
  <c r="AO931" i="1"/>
  <c r="BW931" i="1" s="1"/>
  <c r="AO930" i="1"/>
  <c r="BW930" i="1" s="1"/>
  <c r="AO929" i="1"/>
  <c r="BW929" i="1" s="1"/>
  <c r="AO928" i="1"/>
  <c r="BW928" i="1" s="1"/>
  <c r="AO927" i="1"/>
  <c r="BW927" i="1" s="1"/>
  <c r="AO926" i="1"/>
  <c r="BW926" i="1" s="1"/>
  <c r="AO925" i="1"/>
  <c r="BW925" i="1" s="1"/>
  <c r="AO924" i="1"/>
  <c r="BW924" i="1" s="1"/>
  <c r="AO923" i="1"/>
  <c r="BW923" i="1" s="1"/>
  <c r="AO922" i="1"/>
  <c r="BW922" i="1" s="1"/>
  <c r="AO921" i="1"/>
  <c r="BW921" i="1" s="1"/>
  <c r="AO920" i="1"/>
  <c r="BW920" i="1" s="1"/>
  <c r="AO919" i="1"/>
  <c r="BW919" i="1" s="1"/>
  <c r="AO918" i="1"/>
  <c r="BW918" i="1" s="1"/>
  <c r="AO917" i="1"/>
  <c r="BW917" i="1" s="1"/>
  <c r="AO916" i="1"/>
  <c r="BW916" i="1" s="1"/>
  <c r="AO915" i="1"/>
  <c r="BW915" i="1" s="1"/>
  <c r="AO914" i="1"/>
  <c r="BW914" i="1" s="1"/>
  <c r="AO913" i="1"/>
  <c r="BW913" i="1" s="1"/>
  <c r="AO912" i="1"/>
  <c r="BW912" i="1" s="1"/>
  <c r="AO911" i="1"/>
  <c r="BW911" i="1" s="1"/>
  <c r="AO910" i="1"/>
  <c r="BW910" i="1" s="1"/>
  <c r="AO909" i="1"/>
  <c r="BW909" i="1" s="1"/>
  <c r="AO908" i="1"/>
  <c r="BW908" i="1" s="1"/>
  <c r="AO907" i="1"/>
  <c r="BW907" i="1" s="1"/>
  <c r="AO906" i="1"/>
  <c r="BW906" i="1" s="1"/>
  <c r="AO905" i="1"/>
  <c r="BW905" i="1" s="1"/>
  <c r="AO904" i="1"/>
  <c r="BW904" i="1" s="1"/>
  <c r="AO903" i="1"/>
  <c r="BW903" i="1" s="1"/>
  <c r="AO902" i="1"/>
  <c r="BW902" i="1" s="1"/>
  <c r="AO901" i="1"/>
  <c r="BW901" i="1" s="1"/>
  <c r="AO900" i="1"/>
  <c r="BW900" i="1" s="1"/>
  <c r="AO899" i="1"/>
  <c r="BW899" i="1" s="1"/>
  <c r="AO898" i="1"/>
  <c r="BW898" i="1" s="1"/>
  <c r="AO897" i="1"/>
  <c r="BW897" i="1" s="1"/>
  <c r="AO896" i="1"/>
  <c r="BW896" i="1" s="1"/>
  <c r="AO895" i="1"/>
  <c r="BW895" i="1" s="1"/>
  <c r="AO894" i="1"/>
  <c r="BW894" i="1" s="1"/>
  <c r="AO893" i="1"/>
  <c r="BW893" i="1" s="1"/>
  <c r="AO892" i="1"/>
  <c r="BW892" i="1" s="1"/>
  <c r="AO891" i="1"/>
  <c r="BW891" i="1" s="1"/>
  <c r="AO890" i="1"/>
  <c r="BW890" i="1" s="1"/>
  <c r="AO889" i="1"/>
  <c r="BW889" i="1" s="1"/>
  <c r="AO888" i="1"/>
  <c r="BW888" i="1" s="1"/>
  <c r="AO887" i="1"/>
  <c r="BW887" i="1" s="1"/>
  <c r="AO886" i="1"/>
  <c r="BW886" i="1" s="1"/>
  <c r="AO885" i="1"/>
  <c r="BW885" i="1" s="1"/>
  <c r="AO884" i="1"/>
  <c r="BW884" i="1" s="1"/>
  <c r="AO883" i="1"/>
  <c r="BW883" i="1" s="1"/>
  <c r="AO882" i="1"/>
  <c r="BW882" i="1" s="1"/>
  <c r="AO881" i="1"/>
  <c r="BW881" i="1" s="1"/>
  <c r="AO880" i="1"/>
  <c r="BW880" i="1" s="1"/>
  <c r="AO879" i="1"/>
  <c r="BW879" i="1" s="1"/>
  <c r="AO878" i="1"/>
  <c r="BW878" i="1" s="1"/>
  <c r="AO877" i="1"/>
  <c r="BW877" i="1" s="1"/>
  <c r="AO876" i="1"/>
  <c r="BW876" i="1" s="1"/>
  <c r="AO875" i="1"/>
  <c r="BW875" i="1" s="1"/>
  <c r="AO874" i="1"/>
  <c r="BW874" i="1" s="1"/>
  <c r="AO873" i="1"/>
  <c r="BW873" i="1" s="1"/>
  <c r="AO872" i="1"/>
  <c r="BW872" i="1" s="1"/>
  <c r="AO871" i="1"/>
  <c r="BW871" i="1" s="1"/>
  <c r="AO870" i="1"/>
  <c r="BW870" i="1" s="1"/>
  <c r="AO869" i="1"/>
  <c r="BW869" i="1" s="1"/>
  <c r="AO868" i="1"/>
  <c r="BW868" i="1" s="1"/>
  <c r="AO867" i="1"/>
  <c r="BW867" i="1" s="1"/>
  <c r="AO866" i="1"/>
  <c r="BW866" i="1" s="1"/>
  <c r="AO865" i="1"/>
  <c r="BW865" i="1" s="1"/>
  <c r="AO864" i="1"/>
  <c r="BW864" i="1" s="1"/>
  <c r="AO863" i="1"/>
  <c r="BW863" i="1" s="1"/>
  <c r="AO862" i="1"/>
  <c r="BW862" i="1" s="1"/>
  <c r="AO861" i="1"/>
  <c r="BW861" i="1" s="1"/>
  <c r="AO860" i="1"/>
  <c r="BW860" i="1" s="1"/>
  <c r="AO859" i="1"/>
  <c r="BW859" i="1" s="1"/>
  <c r="AO858" i="1"/>
  <c r="BW858" i="1" s="1"/>
  <c r="AO857" i="1"/>
  <c r="BW857" i="1" s="1"/>
  <c r="AO856" i="1"/>
  <c r="BW856" i="1" s="1"/>
  <c r="AO855" i="1"/>
  <c r="BW855" i="1" s="1"/>
  <c r="AO854" i="1"/>
  <c r="BW854" i="1" s="1"/>
  <c r="AO853" i="1"/>
  <c r="BW853" i="1" s="1"/>
  <c r="AO852" i="1"/>
  <c r="BW852" i="1" s="1"/>
  <c r="AO851" i="1"/>
  <c r="BW851" i="1" s="1"/>
  <c r="AO850" i="1"/>
  <c r="BW850" i="1" s="1"/>
  <c r="AO849" i="1"/>
  <c r="BW849" i="1" s="1"/>
  <c r="AO848" i="1"/>
  <c r="BW848" i="1" s="1"/>
  <c r="AO847" i="1"/>
  <c r="BW847" i="1" s="1"/>
  <c r="AO846" i="1"/>
  <c r="BW846" i="1" s="1"/>
  <c r="AO845" i="1"/>
  <c r="BW845" i="1" s="1"/>
  <c r="AO844" i="1"/>
  <c r="BW844" i="1" s="1"/>
  <c r="AO843" i="1"/>
  <c r="BW843" i="1" s="1"/>
  <c r="AO842" i="1"/>
  <c r="BW842" i="1" s="1"/>
  <c r="AO841" i="1"/>
  <c r="BW841" i="1" s="1"/>
  <c r="AO840" i="1"/>
  <c r="BW840" i="1" s="1"/>
  <c r="AO839" i="1"/>
  <c r="BW839" i="1" s="1"/>
  <c r="AO838" i="1"/>
  <c r="BW838" i="1" s="1"/>
  <c r="AO837" i="1"/>
  <c r="BW837" i="1" s="1"/>
  <c r="AO836" i="1"/>
  <c r="BW836" i="1" s="1"/>
  <c r="AO835" i="1"/>
  <c r="BW835" i="1" s="1"/>
  <c r="AO834" i="1"/>
  <c r="BW834" i="1" s="1"/>
  <c r="AO833" i="1"/>
  <c r="BW833" i="1" s="1"/>
  <c r="AO832" i="1"/>
  <c r="BW832" i="1" s="1"/>
  <c r="AO831" i="1"/>
  <c r="BW831" i="1" s="1"/>
  <c r="AO830" i="1"/>
  <c r="BW830" i="1" s="1"/>
  <c r="AO829" i="1"/>
  <c r="BW829" i="1" s="1"/>
  <c r="AO828" i="1"/>
  <c r="BW828" i="1" s="1"/>
  <c r="AO827" i="1"/>
  <c r="BW827" i="1" s="1"/>
  <c r="AO826" i="1"/>
  <c r="BW826" i="1" s="1"/>
  <c r="AO825" i="1"/>
  <c r="BW825" i="1" s="1"/>
  <c r="AO824" i="1"/>
  <c r="BW824" i="1" s="1"/>
  <c r="AO823" i="1"/>
  <c r="BW823" i="1" s="1"/>
  <c r="AO822" i="1"/>
  <c r="BW822" i="1" s="1"/>
  <c r="AO821" i="1"/>
  <c r="BW821" i="1" s="1"/>
  <c r="AO820" i="1"/>
  <c r="BW820" i="1" s="1"/>
  <c r="AO819" i="1"/>
  <c r="BW819" i="1" s="1"/>
  <c r="AO818" i="1"/>
  <c r="BW818" i="1" s="1"/>
  <c r="X818" i="1"/>
  <c r="AO817" i="1"/>
  <c r="BW817" i="1" s="1"/>
  <c r="AO816" i="1"/>
  <c r="BW816" i="1" s="1"/>
  <c r="AO815" i="1"/>
  <c r="BW815" i="1" s="1"/>
  <c r="AO814" i="1"/>
  <c r="BW814" i="1" s="1"/>
  <c r="AO813" i="1"/>
  <c r="BW813" i="1" s="1"/>
  <c r="AO812" i="1"/>
  <c r="BW812" i="1" s="1"/>
  <c r="AO811" i="1"/>
  <c r="BW811" i="1" s="1"/>
  <c r="AO810" i="1"/>
  <c r="BW810" i="1" s="1"/>
  <c r="AO809" i="1"/>
  <c r="BW809" i="1" s="1"/>
  <c r="AO808" i="1"/>
  <c r="BW808" i="1" s="1"/>
  <c r="AO807" i="1"/>
  <c r="BW807" i="1" s="1"/>
  <c r="AO806" i="1"/>
  <c r="BW806" i="1" s="1"/>
  <c r="AO805" i="1"/>
  <c r="BW805" i="1" s="1"/>
  <c r="AO804" i="1"/>
  <c r="BW804" i="1" s="1"/>
  <c r="AO803" i="1"/>
  <c r="BW803" i="1" s="1"/>
  <c r="AO802" i="1"/>
  <c r="BW802" i="1" s="1"/>
  <c r="AO801" i="1"/>
  <c r="BW801" i="1" s="1"/>
  <c r="AO800" i="1"/>
  <c r="BW800" i="1" s="1"/>
  <c r="AO799" i="1"/>
  <c r="BW799" i="1" s="1"/>
  <c r="AO798" i="1"/>
  <c r="BW798" i="1" s="1"/>
  <c r="AO797" i="1"/>
  <c r="BW797" i="1" s="1"/>
  <c r="AO796" i="1"/>
  <c r="BW796" i="1" s="1"/>
  <c r="AO795" i="1"/>
  <c r="BW795" i="1" s="1"/>
  <c r="AO794" i="1"/>
  <c r="BW794" i="1" s="1"/>
  <c r="AO793" i="1"/>
  <c r="BW793" i="1" s="1"/>
  <c r="AO792" i="1"/>
  <c r="BW792" i="1" s="1"/>
  <c r="AO791" i="1"/>
  <c r="BW791" i="1" s="1"/>
  <c r="AO790" i="1"/>
  <c r="BW790" i="1" s="1"/>
  <c r="AO789" i="1"/>
  <c r="BW789" i="1" s="1"/>
  <c r="AO788" i="1"/>
  <c r="BW788" i="1" s="1"/>
  <c r="AO787" i="1"/>
  <c r="BW787" i="1" s="1"/>
  <c r="AO786" i="1"/>
  <c r="BW786" i="1" s="1"/>
  <c r="AO785" i="1"/>
  <c r="BW785" i="1" s="1"/>
  <c r="BI785" i="1"/>
  <c r="AO784" i="1"/>
  <c r="BW784" i="1" s="1"/>
  <c r="AO783" i="1"/>
  <c r="BW783" i="1" s="1"/>
  <c r="BI783" i="1"/>
  <c r="AO782" i="1"/>
  <c r="BW782" i="1" s="1"/>
  <c r="AO781" i="1"/>
  <c r="BW781" i="1" s="1"/>
  <c r="BI781" i="1"/>
  <c r="AO780" i="1"/>
  <c r="BW780" i="1" s="1"/>
  <c r="AO779" i="1"/>
  <c r="BW779" i="1" s="1"/>
  <c r="BI779" i="1"/>
  <c r="AO778" i="1"/>
  <c r="BW778" i="1" s="1"/>
  <c r="AO777" i="1"/>
  <c r="BW777" i="1" s="1"/>
  <c r="BI777" i="1"/>
  <c r="AO776" i="1"/>
  <c r="BW776" i="1" s="1"/>
  <c r="AO775" i="1"/>
  <c r="BW775" i="1" s="1"/>
  <c r="BI775" i="1"/>
  <c r="AO774" i="1"/>
  <c r="BW774" i="1" s="1"/>
  <c r="AO773" i="1"/>
  <c r="BW773" i="1" s="1"/>
  <c r="BI773" i="1"/>
  <c r="AO772" i="1"/>
  <c r="BW772" i="1" s="1"/>
  <c r="AO771" i="1"/>
  <c r="BW771" i="1" s="1"/>
  <c r="BI771" i="1"/>
  <c r="AO770" i="1"/>
  <c r="BW770" i="1" s="1"/>
  <c r="AO769" i="1"/>
  <c r="BW769" i="1" s="1"/>
  <c r="BI769" i="1"/>
  <c r="AO768" i="1"/>
  <c r="BW768" i="1" s="1"/>
  <c r="AO767" i="1"/>
  <c r="BW767" i="1" s="1"/>
  <c r="BI767" i="1"/>
  <c r="AO766" i="1"/>
  <c r="BW766" i="1" s="1"/>
  <c r="AO765" i="1"/>
  <c r="BW765" i="1" s="1"/>
  <c r="BI765" i="1"/>
  <c r="AO764" i="1"/>
  <c r="BW764" i="1" s="1"/>
  <c r="AO763" i="1"/>
  <c r="BW763" i="1" s="1"/>
  <c r="BI763" i="1"/>
  <c r="AO762" i="1"/>
  <c r="BW762" i="1" s="1"/>
  <c r="AO761" i="1"/>
  <c r="BW761" i="1" s="1"/>
  <c r="BI761" i="1"/>
  <c r="AO760" i="1"/>
  <c r="BW760" i="1" s="1"/>
  <c r="AO759" i="1"/>
  <c r="BW759" i="1" s="1"/>
  <c r="AO758" i="1"/>
  <c r="BW758" i="1" s="1"/>
  <c r="AO757" i="1"/>
  <c r="BW757" i="1" s="1"/>
  <c r="AO756" i="1"/>
  <c r="BW756" i="1" s="1"/>
  <c r="AO755" i="1"/>
  <c r="BW755" i="1" s="1"/>
  <c r="AO754" i="1"/>
  <c r="BW754" i="1" s="1"/>
  <c r="AO753" i="1"/>
  <c r="BW753" i="1" s="1"/>
  <c r="BI753" i="1"/>
  <c r="AO752" i="1"/>
  <c r="BW752" i="1" s="1"/>
  <c r="AO751" i="1"/>
  <c r="BW751" i="1" s="1"/>
  <c r="BI751" i="1"/>
  <c r="AO750" i="1"/>
  <c r="BW750" i="1" s="1"/>
  <c r="AO749" i="1"/>
  <c r="BW749" i="1" s="1"/>
  <c r="BI749" i="1"/>
  <c r="AO748" i="1"/>
  <c r="BW748" i="1" s="1"/>
  <c r="AO747" i="1"/>
  <c r="BW747" i="1" s="1"/>
  <c r="AO746" i="1"/>
  <c r="BW746" i="1" s="1"/>
  <c r="AO745" i="1"/>
  <c r="BW745" i="1" s="1"/>
  <c r="AO744" i="1"/>
  <c r="BW744" i="1" s="1"/>
  <c r="AO743" i="1"/>
  <c r="BW743" i="1" s="1"/>
  <c r="AO742" i="1"/>
  <c r="BW742" i="1" s="1"/>
  <c r="AO741" i="1"/>
  <c r="BW741" i="1" s="1"/>
  <c r="AO740" i="1"/>
  <c r="BW740" i="1" s="1"/>
  <c r="AO739" i="1"/>
  <c r="BW739" i="1" s="1"/>
  <c r="AO738" i="1"/>
  <c r="BW738" i="1" s="1"/>
  <c r="AO737" i="1"/>
  <c r="BW737" i="1" s="1"/>
  <c r="AO736" i="1"/>
  <c r="BW736" i="1" s="1"/>
  <c r="AO735" i="1"/>
  <c r="BW735" i="1" s="1"/>
  <c r="AO734" i="1"/>
  <c r="BW734" i="1" s="1"/>
  <c r="AO733" i="1"/>
  <c r="BW733" i="1" s="1"/>
  <c r="AO732" i="1"/>
  <c r="BW732" i="1" s="1"/>
  <c r="AO731" i="1"/>
  <c r="BW731" i="1" s="1"/>
  <c r="AO728" i="1"/>
  <c r="BW728" i="1" s="1"/>
  <c r="AO727" i="1"/>
  <c r="BW727" i="1" s="1"/>
  <c r="AO726" i="1"/>
  <c r="BW726" i="1" s="1"/>
  <c r="AO725" i="1"/>
  <c r="BW725" i="1" s="1"/>
  <c r="AO724" i="1"/>
  <c r="BW724" i="1" s="1"/>
  <c r="AO723" i="1"/>
  <c r="BW723" i="1" s="1"/>
  <c r="AO722" i="1"/>
  <c r="BW722" i="1" s="1"/>
  <c r="AO721" i="1"/>
  <c r="BW721" i="1" s="1"/>
  <c r="AO720" i="1"/>
  <c r="BW720" i="1" s="1"/>
  <c r="AO719" i="1"/>
  <c r="BW719" i="1" s="1"/>
  <c r="AO717" i="1"/>
  <c r="BW717" i="1" s="1"/>
  <c r="AO716" i="1"/>
  <c r="BW716" i="1" s="1"/>
  <c r="AO715" i="1"/>
  <c r="BW715" i="1" s="1"/>
  <c r="AO714" i="1"/>
  <c r="BW714" i="1" s="1"/>
  <c r="AO713" i="1"/>
  <c r="BW713" i="1" s="1"/>
  <c r="AO712" i="1"/>
  <c r="BW712" i="1" s="1"/>
  <c r="AO711" i="1"/>
  <c r="BW711" i="1" s="1"/>
  <c r="AO710" i="1"/>
  <c r="BW710" i="1" s="1"/>
  <c r="AO709" i="1"/>
  <c r="BW709" i="1" s="1"/>
  <c r="AO708" i="1"/>
  <c r="BW708" i="1" s="1"/>
  <c r="AO707" i="1"/>
  <c r="BW707" i="1" s="1"/>
  <c r="AO706" i="1"/>
  <c r="BW706" i="1" s="1"/>
  <c r="AO705" i="1"/>
  <c r="BW705" i="1" s="1"/>
  <c r="AO704" i="1"/>
  <c r="BW704" i="1" s="1"/>
  <c r="AO703" i="1"/>
  <c r="BW703" i="1" s="1"/>
  <c r="AO702" i="1"/>
  <c r="BW702" i="1" s="1"/>
  <c r="AO701" i="1"/>
  <c r="BW701" i="1" s="1"/>
  <c r="AO700" i="1"/>
  <c r="BW700" i="1" s="1"/>
  <c r="AO699" i="1"/>
  <c r="BW699" i="1" s="1"/>
  <c r="AO698" i="1"/>
  <c r="BW698" i="1" s="1"/>
  <c r="AO697" i="1"/>
  <c r="BW697" i="1" s="1"/>
  <c r="AO696" i="1"/>
  <c r="BW696" i="1" s="1"/>
  <c r="AO695" i="1"/>
  <c r="BW695" i="1" s="1"/>
  <c r="AO694" i="1"/>
  <c r="BW694" i="1" s="1"/>
  <c r="AO693" i="1"/>
  <c r="BW693" i="1" s="1"/>
  <c r="AO692" i="1"/>
  <c r="BW692" i="1" s="1"/>
  <c r="AO691" i="1"/>
  <c r="BW691" i="1" s="1"/>
  <c r="AO690" i="1"/>
  <c r="BW690" i="1" s="1"/>
  <c r="AO689" i="1"/>
  <c r="BW689" i="1" s="1"/>
  <c r="AO688" i="1"/>
  <c r="BW688" i="1" s="1"/>
  <c r="AO687" i="1"/>
  <c r="BW687" i="1" s="1"/>
  <c r="AO686" i="1"/>
  <c r="BW686" i="1" s="1"/>
  <c r="AO685" i="1"/>
  <c r="BW685" i="1" s="1"/>
  <c r="AO684" i="1"/>
  <c r="BW684" i="1" s="1"/>
  <c r="AO683" i="1"/>
  <c r="BW683" i="1" s="1"/>
  <c r="AO682" i="1"/>
  <c r="BW682" i="1" s="1"/>
  <c r="AO681" i="1"/>
  <c r="BW681" i="1" s="1"/>
  <c r="AO680" i="1"/>
  <c r="BW680" i="1" s="1"/>
  <c r="AO679" i="1"/>
  <c r="BW679" i="1" s="1"/>
  <c r="AO678" i="1"/>
  <c r="BW678" i="1" s="1"/>
  <c r="AO677" i="1"/>
  <c r="BW677" i="1" s="1"/>
  <c r="AO676" i="1"/>
  <c r="BW676" i="1" s="1"/>
  <c r="AO675" i="1"/>
  <c r="BW675" i="1" s="1"/>
  <c r="AO674" i="1"/>
  <c r="BW674" i="1" s="1"/>
  <c r="AO673" i="1"/>
  <c r="BW673" i="1" s="1"/>
  <c r="AO672" i="1"/>
  <c r="BW672" i="1" s="1"/>
  <c r="AO671" i="1"/>
  <c r="BW671" i="1" s="1"/>
  <c r="AO670" i="1"/>
  <c r="BW670" i="1" s="1"/>
  <c r="AO669" i="1"/>
  <c r="BW669" i="1" s="1"/>
  <c r="AO668" i="1"/>
  <c r="BW668" i="1" s="1"/>
  <c r="AO667" i="1"/>
  <c r="BW667" i="1" s="1"/>
  <c r="AO666" i="1"/>
  <c r="BW666" i="1" s="1"/>
  <c r="AO665" i="1"/>
  <c r="BW665" i="1" s="1"/>
  <c r="AO664" i="1"/>
  <c r="BW664" i="1" s="1"/>
  <c r="AO663" i="1"/>
  <c r="BW663" i="1" s="1"/>
  <c r="AO662" i="1"/>
  <c r="BW662" i="1" s="1"/>
  <c r="AO661" i="1"/>
  <c r="BW661" i="1" s="1"/>
  <c r="AO660" i="1"/>
  <c r="BW660" i="1" s="1"/>
  <c r="AO659" i="1"/>
  <c r="BW659" i="1" s="1"/>
  <c r="AO658" i="1"/>
  <c r="BW658" i="1" s="1"/>
  <c r="AO657" i="1"/>
  <c r="BW657" i="1" s="1"/>
  <c r="BI657" i="1"/>
  <c r="AO656" i="1"/>
  <c r="BW656" i="1" s="1"/>
  <c r="AO655" i="1"/>
  <c r="BW655" i="1" s="1"/>
  <c r="AO654" i="1"/>
  <c r="BW654" i="1" s="1"/>
  <c r="AO653" i="1"/>
  <c r="BW653" i="1" s="1"/>
  <c r="AO652" i="1"/>
  <c r="BW652" i="1" s="1"/>
  <c r="AO651" i="1"/>
  <c r="BW651" i="1" s="1"/>
  <c r="AO650" i="1"/>
  <c r="BW650" i="1" s="1"/>
  <c r="AO649" i="1"/>
  <c r="BW649" i="1" s="1"/>
  <c r="X649" i="1"/>
  <c r="AO648" i="1"/>
  <c r="AO647" i="1"/>
  <c r="BW647" i="1" s="1"/>
  <c r="AO646" i="1"/>
  <c r="BW646" i="1" s="1"/>
  <c r="AO645" i="1"/>
  <c r="BW645" i="1" s="1"/>
  <c r="X645" i="1"/>
  <c r="X648" i="1" s="1"/>
  <c r="BI645" i="1"/>
  <c r="AO644" i="1"/>
  <c r="BW644" i="1" s="1"/>
  <c r="X644" i="1"/>
  <c r="AO643" i="1"/>
  <c r="BW643" i="1" s="1"/>
  <c r="AO642" i="1"/>
  <c r="BW642" i="1" s="1"/>
  <c r="AO641" i="1"/>
  <c r="BW641" i="1" s="1"/>
  <c r="AO640" i="1"/>
  <c r="BW640" i="1" s="1"/>
  <c r="AO639" i="1"/>
  <c r="BW639" i="1" s="1"/>
  <c r="AO638" i="1"/>
  <c r="BW638" i="1" s="1"/>
  <c r="AO637" i="1"/>
  <c r="BW637" i="1" s="1"/>
  <c r="AO636" i="1"/>
  <c r="BW636" i="1" s="1"/>
  <c r="AO635" i="1"/>
  <c r="BW635" i="1" s="1"/>
  <c r="AO634" i="1"/>
  <c r="BW634" i="1" s="1"/>
  <c r="AO633" i="1"/>
  <c r="BW633" i="1" s="1"/>
  <c r="AO632" i="1"/>
  <c r="BW632" i="1" s="1"/>
  <c r="AO631" i="1"/>
  <c r="BW631" i="1" s="1"/>
  <c r="AO630" i="1"/>
  <c r="BW630" i="1" s="1"/>
  <c r="AO629" i="1"/>
  <c r="BW629" i="1" s="1"/>
  <c r="AO628" i="1"/>
  <c r="BW628" i="1" s="1"/>
  <c r="AO626" i="1"/>
  <c r="BW626" i="1" s="1"/>
  <c r="AO625" i="1"/>
  <c r="BW625" i="1" s="1"/>
  <c r="AO624" i="1"/>
  <c r="BW624" i="1" s="1"/>
  <c r="AO623" i="1"/>
  <c r="BW623" i="1" s="1"/>
  <c r="AO622" i="1"/>
  <c r="BW622" i="1" s="1"/>
  <c r="AO621" i="1"/>
  <c r="BW621" i="1" s="1"/>
  <c r="AO620" i="1"/>
  <c r="BW620" i="1" s="1"/>
  <c r="AO619" i="1"/>
  <c r="BW619" i="1" s="1"/>
  <c r="AO618" i="1"/>
  <c r="BW618" i="1" s="1"/>
  <c r="AO617" i="1"/>
  <c r="BW617" i="1" s="1"/>
  <c r="AO616" i="1"/>
  <c r="BW616" i="1" s="1"/>
  <c r="AO615" i="1"/>
  <c r="BW615" i="1" s="1"/>
  <c r="AO614" i="1"/>
  <c r="BW614" i="1" s="1"/>
  <c r="AO613" i="1"/>
  <c r="BW613" i="1" s="1"/>
  <c r="BI613" i="1"/>
  <c r="AO611" i="1"/>
  <c r="BW611" i="1" s="1"/>
  <c r="AO610" i="1"/>
  <c r="BW610" i="1" s="1"/>
  <c r="AO609" i="1"/>
  <c r="BW609" i="1" s="1"/>
  <c r="AO608" i="1"/>
  <c r="BW608" i="1" s="1"/>
  <c r="AO607" i="1"/>
  <c r="BW607" i="1" s="1"/>
  <c r="AO606" i="1"/>
  <c r="BW606" i="1" s="1"/>
  <c r="AO605" i="1"/>
  <c r="BW605" i="1" s="1"/>
  <c r="AO604" i="1"/>
  <c r="BW604" i="1" s="1"/>
  <c r="AO603" i="1"/>
  <c r="BW603" i="1" s="1"/>
  <c r="AO602" i="1"/>
  <c r="BW602" i="1" s="1"/>
  <c r="AO601" i="1"/>
  <c r="BW601" i="1" s="1"/>
  <c r="AO600" i="1"/>
  <c r="BW600" i="1" s="1"/>
  <c r="AO599" i="1"/>
  <c r="BW599" i="1" s="1"/>
  <c r="AO598" i="1"/>
  <c r="BW598" i="1" s="1"/>
  <c r="AO597" i="1"/>
  <c r="BW597" i="1" s="1"/>
  <c r="AO596" i="1"/>
  <c r="BW596" i="1" s="1"/>
  <c r="AO595" i="1"/>
  <c r="BW595" i="1" s="1"/>
  <c r="AO594" i="1"/>
  <c r="BW594" i="1" s="1"/>
  <c r="AO593" i="1"/>
  <c r="BW593" i="1" s="1"/>
  <c r="AO592" i="1"/>
  <c r="BW592" i="1" s="1"/>
  <c r="AO591" i="1"/>
  <c r="BW591" i="1" s="1"/>
  <c r="AO590" i="1"/>
  <c r="BW590" i="1" s="1"/>
  <c r="AO589" i="1"/>
  <c r="BW589" i="1" s="1"/>
  <c r="AO588" i="1"/>
  <c r="BW588" i="1" s="1"/>
  <c r="AO587" i="1"/>
  <c r="BW587" i="1" s="1"/>
  <c r="AO586" i="1"/>
  <c r="BW586" i="1" s="1"/>
  <c r="AO585" i="1"/>
  <c r="BW585" i="1" s="1"/>
  <c r="AO584" i="1"/>
  <c r="BW584" i="1" s="1"/>
  <c r="AO583" i="1"/>
  <c r="BW583" i="1" s="1"/>
  <c r="AO582" i="1"/>
  <c r="BW582" i="1" s="1"/>
  <c r="AO581" i="1"/>
  <c r="BW581" i="1" s="1"/>
  <c r="AO580" i="1"/>
  <c r="BW580" i="1" s="1"/>
  <c r="AO579" i="1"/>
  <c r="BW579" i="1" s="1"/>
  <c r="AO578" i="1"/>
  <c r="BW578" i="1" s="1"/>
  <c r="AO577" i="1"/>
  <c r="BW577" i="1" s="1"/>
  <c r="AO576" i="1"/>
  <c r="BW576" i="1" s="1"/>
  <c r="AO575" i="1"/>
  <c r="BW575" i="1" s="1"/>
  <c r="AO574" i="1"/>
  <c r="BW574" i="1" s="1"/>
  <c r="AO573" i="1"/>
  <c r="BW573" i="1" s="1"/>
  <c r="AO572" i="1"/>
  <c r="BW572" i="1" s="1"/>
  <c r="AO571" i="1"/>
  <c r="BW571" i="1" s="1"/>
  <c r="AO570" i="1"/>
  <c r="BW570" i="1" s="1"/>
  <c r="AO569" i="1"/>
  <c r="BW569" i="1" s="1"/>
  <c r="AO568" i="1"/>
  <c r="BW568" i="1" s="1"/>
  <c r="AO567" i="1"/>
  <c r="BW567" i="1" s="1"/>
  <c r="AO566" i="1"/>
  <c r="BW566" i="1" s="1"/>
  <c r="AO565" i="1"/>
  <c r="BW565" i="1" s="1"/>
  <c r="AO564" i="1"/>
  <c r="BW564" i="1" s="1"/>
  <c r="AO562" i="1"/>
  <c r="BW562" i="1" s="1"/>
  <c r="AO561" i="1"/>
  <c r="BW561" i="1" s="1"/>
  <c r="AO560" i="1"/>
  <c r="BW560" i="1" s="1"/>
  <c r="AO559" i="1"/>
  <c r="BW559" i="1" s="1"/>
  <c r="AO558" i="1"/>
  <c r="BW558" i="1" s="1"/>
  <c r="AO557" i="1"/>
  <c r="BW557" i="1" s="1"/>
  <c r="AO556" i="1"/>
  <c r="BW556" i="1" s="1"/>
  <c r="AO555" i="1"/>
  <c r="BW555" i="1" s="1"/>
  <c r="AO554" i="1"/>
  <c r="BW554" i="1" s="1"/>
  <c r="AO553" i="1"/>
  <c r="BW553" i="1" s="1"/>
  <c r="AO552" i="1"/>
  <c r="BW552" i="1" s="1"/>
  <c r="AO551" i="1"/>
  <c r="BW551" i="1" s="1"/>
  <c r="AO550" i="1"/>
  <c r="BW550" i="1" s="1"/>
  <c r="AO549" i="1"/>
  <c r="BW549" i="1" s="1"/>
  <c r="AO548" i="1"/>
  <c r="BW548" i="1" s="1"/>
  <c r="AO547" i="1"/>
  <c r="BW547" i="1" s="1"/>
  <c r="AO546" i="1"/>
  <c r="BW546" i="1" s="1"/>
  <c r="AO545" i="1"/>
  <c r="BW545" i="1" s="1"/>
  <c r="AO544" i="1"/>
  <c r="BW544" i="1" s="1"/>
  <c r="AO543" i="1"/>
  <c r="BW543" i="1" s="1"/>
  <c r="AO542" i="1"/>
  <c r="BW542" i="1" s="1"/>
  <c r="AO541" i="1"/>
  <c r="BW541" i="1" s="1"/>
  <c r="AO540" i="1"/>
  <c r="BW540" i="1" s="1"/>
  <c r="AO539" i="1"/>
  <c r="BW539" i="1" s="1"/>
  <c r="AO538" i="1"/>
  <c r="BW538" i="1" s="1"/>
  <c r="AO537" i="1"/>
  <c r="BW537" i="1" s="1"/>
  <c r="AO536" i="1"/>
  <c r="BW536" i="1" s="1"/>
  <c r="AO535" i="1"/>
  <c r="BW535" i="1" s="1"/>
  <c r="AO534" i="1"/>
  <c r="BW534" i="1" s="1"/>
  <c r="AO533" i="1"/>
  <c r="BW533" i="1" s="1"/>
  <c r="AO532" i="1"/>
  <c r="BW532" i="1" s="1"/>
  <c r="AO531" i="1"/>
  <c r="BW531" i="1" s="1"/>
  <c r="AO530" i="1"/>
  <c r="BW530" i="1" s="1"/>
  <c r="AO529" i="1"/>
  <c r="BW529" i="1" s="1"/>
  <c r="AO528" i="1"/>
  <c r="BW528" i="1" s="1"/>
  <c r="AO527" i="1"/>
  <c r="BW527" i="1" s="1"/>
  <c r="AO526" i="1"/>
  <c r="BW526" i="1" s="1"/>
  <c r="AO525" i="1"/>
  <c r="BW525" i="1" s="1"/>
  <c r="AO524" i="1"/>
  <c r="BW524" i="1" s="1"/>
  <c r="AO523" i="1"/>
  <c r="BW523" i="1" s="1"/>
  <c r="AO522" i="1"/>
  <c r="BW522" i="1" s="1"/>
  <c r="AO521" i="1"/>
  <c r="BW521" i="1" s="1"/>
  <c r="AO520" i="1"/>
  <c r="BW520" i="1" s="1"/>
  <c r="AO519" i="1"/>
  <c r="BW519" i="1" s="1"/>
  <c r="AO518" i="1"/>
  <c r="BW518" i="1" s="1"/>
  <c r="AO517" i="1"/>
  <c r="BW517" i="1" s="1"/>
  <c r="AO516" i="1"/>
  <c r="BW516" i="1" s="1"/>
  <c r="AO515" i="1"/>
  <c r="BW515" i="1" s="1"/>
  <c r="AO514" i="1"/>
  <c r="BW514" i="1" s="1"/>
  <c r="AO513" i="1"/>
  <c r="BW513" i="1" s="1"/>
  <c r="AO512" i="1"/>
  <c r="BW512" i="1" s="1"/>
  <c r="AO511" i="1"/>
  <c r="BW511" i="1" s="1"/>
  <c r="AO510" i="1"/>
  <c r="BW510" i="1" s="1"/>
  <c r="AO509" i="1"/>
  <c r="BW509" i="1" s="1"/>
  <c r="AO508" i="1"/>
  <c r="BW508" i="1" s="1"/>
  <c r="AO507" i="1"/>
  <c r="BW507" i="1" s="1"/>
  <c r="AO506" i="1"/>
  <c r="BW506" i="1" s="1"/>
  <c r="AO505" i="1"/>
  <c r="BW505" i="1" s="1"/>
  <c r="AO504" i="1"/>
  <c r="BW504" i="1" s="1"/>
  <c r="AO503" i="1"/>
  <c r="BW503" i="1" s="1"/>
  <c r="AO502" i="1"/>
  <c r="BW502" i="1" s="1"/>
  <c r="AO501" i="1"/>
  <c r="BW501" i="1" s="1"/>
  <c r="AO500" i="1"/>
  <c r="BW500" i="1" s="1"/>
  <c r="AO499" i="1"/>
  <c r="BW499" i="1" s="1"/>
  <c r="AO498" i="1"/>
  <c r="BW498" i="1" s="1"/>
  <c r="AO497" i="1"/>
  <c r="BW497" i="1" s="1"/>
  <c r="AO496" i="1"/>
  <c r="BW496" i="1" s="1"/>
  <c r="AO495" i="1"/>
  <c r="BW495" i="1" s="1"/>
  <c r="AO493" i="1"/>
  <c r="BW493" i="1" s="1"/>
  <c r="AO492" i="1"/>
  <c r="BW492" i="1" s="1"/>
  <c r="AO491" i="1"/>
  <c r="BW491" i="1" s="1"/>
  <c r="AO490" i="1"/>
  <c r="BW490" i="1" s="1"/>
  <c r="AO489" i="1"/>
  <c r="BW489" i="1" s="1"/>
  <c r="AO488" i="1"/>
  <c r="BW488" i="1" s="1"/>
  <c r="AO487" i="1"/>
  <c r="BW487" i="1" s="1"/>
  <c r="AO486" i="1"/>
  <c r="BW486" i="1" s="1"/>
  <c r="AO485" i="1"/>
  <c r="BW485" i="1" s="1"/>
  <c r="AO484" i="1"/>
  <c r="BW484" i="1" s="1"/>
  <c r="AO483" i="1"/>
  <c r="BW483" i="1" s="1"/>
  <c r="AO482" i="1"/>
  <c r="BW482" i="1" s="1"/>
  <c r="AO481" i="1"/>
  <c r="BW481" i="1" s="1"/>
  <c r="AO480" i="1"/>
  <c r="BW480" i="1" s="1"/>
  <c r="AO479" i="1"/>
  <c r="BW479" i="1" s="1"/>
  <c r="AO478" i="1"/>
  <c r="BW478" i="1" s="1"/>
  <c r="AO477" i="1"/>
  <c r="BW477" i="1" s="1"/>
  <c r="AO476" i="1"/>
  <c r="BW476" i="1" s="1"/>
  <c r="AO475" i="1"/>
  <c r="BW475" i="1" s="1"/>
  <c r="AO474" i="1"/>
  <c r="BW474" i="1" s="1"/>
  <c r="AO473" i="1"/>
  <c r="BW473" i="1" s="1"/>
  <c r="AO472" i="1"/>
  <c r="BW472" i="1" s="1"/>
  <c r="AO471" i="1"/>
  <c r="BW471" i="1" s="1"/>
  <c r="AO470" i="1"/>
  <c r="BW470" i="1" s="1"/>
  <c r="AO469" i="1"/>
  <c r="BW469" i="1" s="1"/>
  <c r="AO468" i="1"/>
  <c r="BW468" i="1" s="1"/>
  <c r="AO467" i="1"/>
  <c r="BW467" i="1" s="1"/>
  <c r="AO466" i="1"/>
  <c r="BW466" i="1" s="1"/>
  <c r="AO465" i="1"/>
  <c r="BW465" i="1" s="1"/>
  <c r="AO464" i="1"/>
  <c r="BW464" i="1" s="1"/>
  <c r="AO463" i="1"/>
  <c r="BW463" i="1" s="1"/>
  <c r="AO462" i="1"/>
  <c r="BW462" i="1" s="1"/>
  <c r="AO461" i="1"/>
  <c r="BW461" i="1" s="1"/>
  <c r="AO460" i="1"/>
  <c r="BW460" i="1" s="1"/>
  <c r="AO459" i="1"/>
  <c r="BW459" i="1" s="1"/>
  <c r="AO458" i="1"/>
  <c r="BW458" i="1" s="1"/>
  <c r="AO457" i="1"/>
  <c r="BW457" i="1" s="1"/>
  <c r="AO456" i="1"/>
  <c r="BW456" i="1" s="1"/>
  <c r="AO455" i="1"/>
  <c r="BW455" i="1" s="1"/>
  <c r="AO454" i="1"/>
  <c r="BW454" i="1" s="1"/>
  <c r="AO453" i="1"/>
  <c r="BW453" i="1" s="1"/>
  <c r="AO452" i="1"/>
  <c r="BW452" i="1" s="1"/>
  <c r="AO451" i="1"/>
  <c r="BW451" i="1" s="1"/>
  <c r="AO450" i="1"/>
  <c r="BW450" i="1" s="1"/>
  <c r="AO449" i="1"/>
  <c r="BW449" i="1" s="1"/>
  <c r="AO448" i="1"/>
  <c r="BW448" i="1" s="1"/>
  <c r="AO447" i="1"/>
  <c r="BW447" i="1" s="1"/>
  <c r="AO446" i="1"/>
  <c r="BW446" i="1" s="1"/>
  <c r="AO445" i="1"/>
  <c r="BW445" i="1" s="1"/>
  <c r="AO444" i="1"/>
  <c r="BW444" i="1" s="1"/>
  <c r="AO443" i="1"/>
  <c r="BW443" i="1" s="1"/>
  <c r="AO442" i="1"/>
  <c r="BW442" i="1" s="1"/>
  <c r="AO441" i="1"/>
  <c r="BW441" i="1" s="1"/>
  <c r="AO440" i="1"/>
  <c r="BW440" i="1" s="1"/>
  <c r="AO439" i="1"/>
  <c r="BW439" i="1" s="1"/>
  <c r="AO438" i="1"/>
  <c r="BW438" i="1" s="1"/>
  <c r="AO437" i="1"/>
  <c r="BW437" i="1" s="1"/>
  <c r="AO436" i="1"/>
  <c r="BW436" i="1" s="1"/>
  <c r="AO435" i="1"/>
  <c r="BW435" i="1" s="1"/>
  <c r="AO433" i="1"/>
  <c r="BW433" i="1" s="1"/>
  <c r="AO432" i="1"/>
  <c r="BW432" i="1" s="1"/>
  <c r="AO431" i="1"/>
  <c r="BW431" i="1" s="1"/>
  <c r="AO430" i="1"/>
  <c r="BW430" i="1" s="1"/>
  <c r="AO429" i="1"/>
  <c r="BW429" i="1" s="1"/>
  <c r="AO428" i="1"/>
  <c r="BW428" i="1" s="1"/>
  <c r="AO427" i="1"/>
  <c r="BW427" i="1" s="1"/>
  <c r="AO426" i="1"/>
  <c r="BW426" i="1" s="1"/>
  <c r="AO425" i="1"/>
  <c r="BW425" i="1" s="1"/>
  <c r="AO424" i="1"/>
  <c r="BW424" i="1" s="1"/>
  <c r="AO423" i="1"/>
  <c r="BW423" i="1" s="1"/>
  <c r="AO422" i="1"/>
  <c r="BW422" i="1" s="1"/>
  <c r="AO421" i="1"/>
  <c r="BW421" i="1" s="1"/>
  <c r="AO420" i="1"/>
  <c r="BW420" i="1" s="1"/>
  <c r="AO419" i="1"/>
  <c r="BW419" i="1" s="1"/>
  <c r="AO418" i="1"/>
  <c r="BW418" i="1" s="1"/>
  <c r="AO417" i="1"/>
  <c r="BW417" i="1" s="1"/>
  <c r="AO416" i="1"/>
  <c r="BW416" i="1" s="1"/>
  <c r="AO415" i="1"/>
  <c r="BW415" i="1" s="1"/>
  <c r="AO414" i="1"/>
  <c r="BW414" i="1" s="1"/>
  <c r="AO413" i="1"/>
  <c r="BW413" i="1" s="1"/>
  <c r="AO412" i="1"/>
  <c r="BW412" i="1" s="1"/>
  <c r="AO411" i="1"/>
  <c r="BW411" i="1" s="1"/>
  <c r="AO410" i="1"/>
  <c r="BW410" i="1" s="1"/>
  <c r="AO409" i="1"/>
  <c r="BW409" i="1" s="1"/>
  <c r="AO408" i="1"/>
  <c r="BW408" i="1" s="1"/>
  <c r="AO407" i="1"/>
  <c r="BW407" i="1" s="1"/>
  <c r="AO406" i="1"/>
  <c r="BW406" i="1" s="1"/>
  <c r="AO405" i="1"/>
  <c r="BW405" i="1" s="1"/>
  <c r="AO404" i="1"/>
  <c r="BW404" i="1" s="1"/>
  <c r="AO403" i="1"/>
  <c r="BW403" i="1" s="1"/>
  <c r="AO402" i="1"/>
  <c r="BW402" i="1" s="1"/>
  <c r="AO401" i="1"/>
  <c r="BW401" i="1" s="1"/>
  <c r="AO400" i="1"/>
  <c r="BW400" i="1" s="1"/>
  <c r="AO399" i="1"/>
  <c r="BW399" i="1" s="1"/>
  <c r="AO398" i="1"/>
  <c r="BW398" i="1" s="1"/>
  <c r="AO397" i="1"/>
  <c r="BW397" i="1" s="1"/>
  <c r="AO396" i="1"/>
  <c r="BW396" i="1" s="1"/>
  <c r="AO395" i="1"/>
  <c r="BW395" i="1" s="1"/>
  <c r="AO394" i="1"/>
  <c r="BW394" i="1" s="1"/>
  <c r="AO393" i="1"/>
  <c r="BW393" i="1" s="1"/>
  <c r="AO392" i="1"/>
  <c r="BW392" i="1" s="1"/>
  <c r="AO391" i="1"/>
  <c r="BW391" i="1" s="1"/>
  <c r="AO390" i="1"/>
  <c r="BW390" i="1" s="1"/>
  <c r="AO389" i="1"/>
  <c r="BW389" i="1" s="1"/>
  <c r="AO388" i="1"/>
  <c r="BW388" i="1" s="1"/>
  <c r="AO387" i="1"/>
  <c r="BW387" i="1" s="1"/>
  <c r="AO386" i="1"/>
  <c r="BW386" i="1" s="1"/>
  <c r="AO385" i="1"/>
  <c r="BW385" i="1" s="1"/>
  <c r="AO384" i="1"/>
  <c r="BW384" i="1" s="1"/>
  <c r="AO383" i="1"/>
  <c r="BW383" i="1" s="1"/>
  <c r="AO382" i="1"/>
  <c r="BW382" i="1" s="1"/>
  <c r="AO381" i="1"/>
  <c r="BW381" i="1" s="1"/>
  <c r="AO380" i="1"/>
  <c r="BW380" i="1" s="1"/>
  <c r="AO378" i="1"/>
  <c r="BW378" i="1" s="1"/>
  <c r="AO377" i="1"/>
  <c r="BW377" i="1" s="1"/>
  <c r="AO376" i="1"/>
  <c r="BW376" i="1" s="1"/>
  <c r="AO375" i="1"/>
  <c r="BW375" i="1" s="1"/>
  <c r="AO373" i="1"/>
  <c r="BW373" i="1" s="1"/>
  <c r="BI373" i="1"/>
  <c r="AO372" i="1"/>
  <c r="BW372" i="1" s="1"/>
  <c r="AO371" i="1"/>
  <c r="BW371" i="1" s="1"/>
  <c r="BI371" i="1"/>
  <c r="AO370" i="1"/>
  <c r="BW370" i="1" s="1"/>
  <c r="AO369" i="1"/>
  <c r="BW369" i="1" s="1"/>
  <c r="BI369" i="1"/>
  <c r="AO368" i="1"/>
  <c r="BW368" i="1" s="1"/>
  <c r="AO367" i="1"/>
  <c r="BW367" i="1" s="1"/>
  <c r="BI367" i="1"/>
  <c r="AO366" i="1"/>
  <c r="BW366" i="1" s="1"/>
  <c r="AO365" i="1"/>
  <c r="BW365" i="1" s="1"/>
  <c r="BI365" i="1"/>
  <c r="AO364" i="1"/>
  <c r="BW364" i="1" s="1"/>
  <c r="AO363" i="1"/>
  <c r="BW363" i="1" s="1"/>
  <c r="BI363" i="1"/>
  <c r="AO362" i="1"/>
  <c r="BW362" i="1" s="1"/>
  <c r="AI361" i="1"/>
  <c r="AO360" i="1"/>
  <c r="BW360" i="1" s="1"/>
  <c r="AO359" i="1"/>
  <c r="BW359" i="1" s="1"/>
  <c r="AO358" i="1"/>
  <c r="BW358" i="1" s="1"/>
  <c r="AO357" i="1"/>
  <c r="BW357" i="1" s="1"/>
  <c r="AO356" i="1"/>
  <c r="BW356" i="1" s="1"/>
  <c r="AO355" i="1"/>
  <c r="BW355" i="1" s="1"/>
  <c r="AO354" i="1"/>
  <c r="BW354" i="1" s="1"/>
  <c r="AO353" i="1"/>
  <c r="BW353" i="1" s="1"/>
  <c r="AO352" i="1"/>
  <c r="BW352" i="1" s="1"/>
  <c r="AO351" i="1"/>
  <c r="BW351" i="1" s="1"/>
  <c r="AO350" i="1"/>
  <c r="BW350" i="1" s="1"/>
  <c r="AO349" i="1"/>
  <c r="BW349" i="1" s="1"/>
  <c r="AO348" i="1"/>
  <c r="BW348" i="1" s="1"/>
  <c r="AO347" i="1"/>
  <c r="BW347" i="1" s="1"/>
  <c r="AO346" i="1"/>
  <c r="BW346" i="1" s="1"/>
  <c r="AO345" i="1"/>
  <c r="BW345" i="1" s="1"/>
  <c r="AO344" i="1"/>
  <c r="BW344" i="1" s="1"/>
  <c r="AO343" i="1"/>
  <c r="BW343" i="1" s="1"/>
  <c r="AO342" i="1"/>
  <c r="BW342" i="1" s="1"/>
  <c r="AO341" i="1"/>
  <c r="BW341" i="1" s="1"/>
  <c r="AO340" i="1"/>
  <c r="BW340" i="1" s="1"/>
  <c r="AO339" i="1"/>
  <c r="BW339" i="1" s="1"/>
  <c r="AO338" i="1"/>
  <c r="BW338" i="1" s="1"/>
  <c r="AO337" i="1"/>
  <c r="BW337" i="1" s="1"/>
  <c r="AO336" i="1"/>
  <c r="BW336" i="1" s="1"/>
  <c r="AO335" i="1"/>
  <c r="BW335" i="1" s="1"/>
  <c r="AO334" i="1"/>
  <c r="BW334" i="1" s="1"/>
  <c r="AO333" i="1"/>
  <c r="BW333" i="1" s="1"/>
  <c r="AO332" i="1"/>
  <c r="BW332" i="1" s="1"/>
  <c r="AO331" i="1"/>
  <c r="BW331" i="1" s="1"/>
  <c r="AO330" i="1"/>
  <c r="BW330" i="1" s="1"/>
  <c r="AO329" i="1"/>
  <c r="BW329" i="1" s="1"/>
  <c r="AO328" i="1"/>
  <c r="BW328" i="1" s="1"/>
  <c r="AO327" i="1"/>
  <c r="BW327" i="1" s="1"/>
  <c r="AO326" i="1"/>
  <c r="BW326" i="1" s="1"/>
  <c r="AO325" i="1"/>
  <c r="BW325" i="1" s="1"/>
  <c r="AO324" i="1"/>
  <c r="BW324" i="1" s="1"/>
  <c r="AO323" i="1"/>
  <c r="BW323" i="1" s="1"/>
  <c r="AO322" i="1"/>
  <c r="BW322" i="1" s="1"/>
  <c r="AO321" i="1"/>
  <c r="BW321" i="1" s="1"/>
  <c r="AO320" i="1"/>
  <c r="BW320" i="1" s="1"/>
  <c r="AO319" i="1"/>
  <c r="BW319" i="1" s="1"/>
  <c r="AO318" i="1"/>
  <c r="BW318" i="1" s="1"/>
  <c r="AO316" i="1"/>
  <c r="BW316" i="1" s="1"/>
  <c r="AO315" i="1"/>
  <c r="BW315" i="1" s="1"/>
  <c r="AO314" i="1"/>
  <c r="BW314" i="1" s="1"/>
  <c r="AO313" i="1"/>
  <c r="BW313" i="1" s="1"/>
  <c r="AO312" i="1"/>
  <c r="BW312" i="1" s="1"/>
  <c r="AO311" i="1"/>
  <c r="BW311" i="1" s="1"/>
  <c r="AO310" i="1"/>
  <c r="BW310" i="1" s="1"/>
  <c r="AO309" i="1"/>
  <c r="BW309" i="1" s="1"/>
  <c r="AO308" i="1"/>
  <c r="BW308" i="1" s="1"/>
  <c r="AO307" i="1"/>
  <c r="BW307" i="1" s="1"/>
  <c r="AO306" i="1"/>
  <c r="BW306" i="1" s="1"/>
  <c r="AO305" i="1"/>
  <c r="BW305" i="1" s="1"/>
  <c r="AO304" i="1"/>
  <c r="BW304" i="1" s="1"/>
  <c r="AO303" i="1"/>
  <c r="BW303" i="1" s="1"/>
  <c r="AO302" i="1"/>
  <c r="BW302" i="1" s="1"/>
  <c r="AO301" i="1"/>
  <c r="BW301" i="1" s="1"/>
  <c r="AO300" i="1"/>
  <c r="BW300" i="1" s="1"/>
  <c r="AO299" i="1"/>
  <c r="BW299" i="1" s="1"/>
  <c r="AO298" i="1"/>
  <c r="BW298" i="1" s="1"/>
  <c r="AO297" i="1"/>
  <c r="BW297" i="1" s="1"/>
  <c r="AO296" i="1"/>
  <c r="BW296" i="1" s="1"/>
  <c r="AO295" i="1"/>
  <c r="BW295" i="1" s="1"/>
  <c r="AO294" i="1"/>
  <c r="BW294" i="1" s="1"/>
  <c r="AO293" i="1"/>
  <c r="BW293" i="1" s="1"/>
  <c r="AO292" i="1"/>
  <c r="BW292" i="1" s="1"/>
  <c r="AO291" i="1"/>
  <c r="BW291" i="1" s="1"/>
  <c r="AO290" i="1"/>
  <c r="BW290" i="1" s="1"/>
  <c r="AO289" i="1"/>
  <c r="BW289" i="1" s="1"/>
  <c r="AO288" i="1"/>
  <c r="BW288" i="1" s="1"/>
  <c r="AO287" i="1"/>
  <c r="BW287" i="1" s="1"/>
  <c r="AO286" i="1"/>
  <c r="BW286" i="1" s="1"/>
  <c r="AO285" i="1"/>
  <c r="BW285" i="1" s="1"/>
  <c r="AO284" i="1"/>
  <c r="BW284" i="1" s="1"/>
  <c r="AO283" i="1"/>
  <c r="BW283" i="1" s="1"/>
  <c r="AO282" i="1"/>
  <c r="BW282" i="1" s="1"/>
  <c r="AO281" i="1"/>
  <c r="BW281" i="1" s="1"/>
  <c r="AO280" i="1"/>
  <c r="BW280" i="1" s="1"/>
  <c r="AO279" i="1"/>
  <c r="BW279" i="1" s="1"/>
  <c r="AO278" i="1"/>
  <c r="BW278" i="1" s="1"/>
  <c r="AO277" i="1"/>
  <c r="BW277" i="1" s="1"/>
  <c r="AO276" i="1"/>
  <c r="BW276" i="1" s="1"/>
  <c r="AO275" i="1"/>
  <c r="BW275" i="1" s="1"/>
  <c r="AO274" i="1"/>
  <c r="BW274" i="1" s="1"/>
  <c r="AO273" i="1"/>
  <c r="BW273" i="1" s="1"/>
  <c r="AO272" i="1"/>
  <c r="BW272" i="1" s="1"/>
  <c r="AO271" i="1"/>
  <c r="BW271" i="1" s="1"/>
  <c r="AO270" i="1"/>
  <c r="BW270" i="1" s="1"/>
  <c r="AO269" i="1"/>
  <c r="BW269" i="1" s="1"/>
  <c r="AO268" i="1"/>
  <c r="BW268" i="1" s="1"/>
  <c r="AO267" i="1"/>
  <c r="BW267" i="1" s="1"/>
  <c r="AO266" i="1"/>
  <c r="BW266" i="1" s="1"/>
  <c r="AO265" i="1"/>
  <c r="BW265" i="1" s="1"/>
  <c r="AO264" i="1"/>
  <c r="AO263" i="1"/>
  <c r="BW263" i="1" s="1"/>
  <c r="AO262" i="1"/>
  <c r="AO261" i="1"/>
  <c r="BW261" i="1" s="1"/>
  <c r="AO260" i="1"/>
  <c r="AO259" i="1"/>
  <c r="BW259" i="1" s="1"/>
  <c r="AO258" i="1"/>
  <c r="AO257" i="1"/>
  <c r="BW257" i="1" s="1"/>
  <c r="AO256" i="1"/>
  <c r="AO255" i="1"/>
  <c r="BW255" i="1" s="1"/>
  <c r="AO254" i="1"/>
  <c r="AO253" i="1"/>
  <c r="BW253" i="1" s="1"/>
  <c r="AO252" i="1"/>
  <c r="AO251" i="1"/>
  <c r="BW251" i="1" s="1"/>
  <c r="AO250" i="1"/>
  <c r="AO249" i="1"/>
  <c r="BW249" i="1" s="1"/>
  <c r="AO248" i="1"/>
  <c r="AO247" i="1"/>
  <c r="BW247" i="1" s="1"/>
  <c r="AO246" i="1"/>
  <c r="AO245" i="1"/>
  <c r="BW245" i="1" s="1"/>
  <c r="AO244" i="1"/>
  <c r="AO243" i="1"/>
  <c r="BW243" i="1" s="1"/>
  <c r="AO242" i="1"/>
  <c r="AO241" i="1"/>
  <c r="BW241" i="1" s="1"/>
  <c r="AO240" i="1"/>
  <c r="AO239" i="1"/>
  <c r="BW239" i="1" s="1"/>
  <c r="AO238" i="1"/>
  <c r="AO237" i="1"/>
  <c r="BW237" i="1" s="1"/>
  <c r="AO236" i="1"/>
  <c r="AO235" i="1"/>
  <c r="BW235" i="1" s="1"/>
  <c r="AO234" i="1"/>
  <c r="AO233" i="1"/>
  <c r="BW233" i="1" s="1"/>
  <c r="AO232" i="1"/>
  <c r="AO231" i="1"/>
  <c r="BW231" i="1" s="1"/>
  <c r="AO230" i="1"/>
  <c r="AO229" i="1"/>
  <c r="BW229" i="1" s="1"/>
  <c r="AO228" i="1"/>
  <c r="AO227" i="1"/>
  <c r="BW227" i="1" s="1"/>
  <c r="AO226" i="1"/>
  <c r="AO225" i="1"/>
  <c r="BW225" i="1" s="1"/>
  <c r="AO224" i="1"/>
  <c r="AO223" i="1"/>
  <c r="BW223" i="1" s="1"/>
  <c r="AO222" i="1"/>
  <c r="AO221" i="1"/>
  <c r="BW221" i="1" s="1"/>
  <c r="AO220" i="1"/>
  <c r="AO219" i="1"/>
  <c r="BW219" i="1" s="1"/>
  <c r="AO218" i="1"/>
  <c r="AO217" i="1"/>
  <c r="BW217" i="1" s="1"/>
  <c r="AO216" i="1"/>
  <c r="AO215" i="1"/>
  <c r="BW215" i="1" s="1"/>
  <c r="AO214" i="1"/>
  <c r="AO213" i="1"/>
  <c r="BW213" i="1" s="1"/>
  <c r="AO212" i="1"/>
  <c r="AO211" i="1"/>
  <c r="BW211" i="1" s="1"/>
  <c r="AO210" i="1"/>
  <c r="AO209" i="1"/>
  <c r="BW209" i="1" s="1"/>
  <c r="AO208" i="1"/>
  <c r="AO207" i="1"/>
  <c r="BW207" i="1" s="1"/>
  <c r="AO206" i="1"/>
  <c r="AO205" i="1"/>
  <c r="BW205" i="1" s="1"/>
  <c r="AO204" i="1"/>
  <c r="AO203" i="1"/>
  <c r="BW203" i="1" s="1"/>
  <c r="AO202" i="1"/>
  <c r="AO201" i="1"/>
  <c r="BW201" i="1" s="1"/>
  <c r="AO199" i="1"/>
  <c r="BW199" i="1" s="1"/>
  <c r="AO198" i="1"/>
  <c r="BW198" i="1" s="1"/>
  <c r="AO197" i="1"/>
  <c r="BW197" i="1" s="1"/>
  <c r="AO196" i="1"/>
  <c r="BW196" i="1" s="1"/>
  <c r="AO195" i="1"/>
  <c r="BW195" i="1" s="1"/>
  <c r="AO194" i="1"/>
  <c r="BW194" i="1" s="1"/>
  <c r="AO193" i="1"/>
  <c r="BW193" i="1" s="1"/>
  <c r="AO192" i="1"/>
  <c r="BW192" i="1" s="1"/>
  <c r="AO191" i="1"/>
  <c r="BW191" i="1" s="1"/>
  <c r="AO190" i="1"/>
  <c r="BW190" i="1" s="1"/>
  <c r="AO189" i="1"/>
  <c r="BW189" i="1" s="1"/>
  <c r="AO188" i="1"/>
  <c r="BW188" i="1" s="1"/>
  <c r="AO187" i="1"/>
  <c r="BW187" i="1" s="1"/>
  <c r="AO186" i="1"/>
  <c r="BW186" i="1" s="1"/>
  <c r="AO185" i="1"/>
  <c r="BW185" i="1" s="1"/>
  <c r="AO184" i="1"/>
  <c r="BW184" i="1" s="1"/>
  <c r="AO183" i="1"/>
  <c r="BW183" i="1" s="1"/>
  <c r="AO182" i="1"/>
  <c r="BW182" i="1" s="1"/>
  <c r="AO181" i="1"/>
  <c r="BW181" i="1" s="1"/>
  <c r="AO180" i="1"/>
  <c r="BW180" i="1" s="1"/>
  <c r="AO179" i="1"/>
  <c r="BW179" i="1" s="1"/>
  <c r="AO178" i="1"/>
  <c r="BW178" i="1" s="1"/>
  <c r="AO177" i="1"/>
  <c r="BW177" i="1" s="1"/>
  <c r="AO176" i="1"/>
  <c r="BW176" i="1" s="1"/>
  <c r="AO175" i="1"/>
  <c r="BW175" i="1" s="1"/>
  <c r="AO174" i="1"/>
  <c r="BW174" i="1" s="1"/>
  <c r="AO173" i="1"/>
  <c r="BW173" i="1" s="1"/>
  <c r="AO172" i="1"/>
  <c r="BW172" i="1" s="1"/>
  <c r="AO171" i="1"/>
  <c r="BW171" i="1" s="1"/>
  <c r="AO170" i="1"/>
  <c r="BW170" i="1" s="1"/>
  <c r="AO169" i="1"/>
  <c r="BW169" i="1" s="1"/>
  <c r="AO168" i="1"/>
  <c r="BW168" i="1" s="1"/>
  <c r="AO167" i="1"/>
  <c r="BW167" i="1" s="1"/>
  <c r="AO166" i="1"/>
  <c r="BW166" i="1" s="1"/>
  <c r="AO165" i="1"/>
  <c r="BW165" i="1" s="1"/>
  <c r="AO164" i="1"/>
  <c r="BW164" i="1" s="1"/>
  <c r="AO163" i="1"/>
  <c r="BW163" i="1" s="1"/>
  <c r="AO162" i="1"/>
  <c r="BW162" i="1" s="1"/>
  <c r="AO161" i="1"/>
  <c r="BW161" i="1" s="1"/>
  <c r="AO160" i="1"/>
  <c r="BW160" i="1" s="1"/>
  <c r="AO158" i="1"/>
  <c r="BW158" i="1" s="1"/>
  <c r="AO157" i="1"/>
  <c r="BW157" i="1" s="1"/>
  <c r="AO156" i="1"/>
  <c r="BW156" i="1" s="1"/>
  <c r="AO155" i="1"/>
  <c r="BW155" i="1" s="1"/>
  <c r="AO154" i="1"/>
  <c r="BW154" i="1" s="1"/>
  <c r="AO153" i="1"/>
  <c r="BW153" i="1" s="1"/>
  <c r="AO152" i="1"/>
  <c r="BW152" i="1" s="1"/>
  <c r="AO151" i="1"/>
  <c r="BW151" i="1" s="1"/>
  <c r="AO150" i="1"/>
  <c r="BW150" i="1" s="1"/>
  <c r="AO149" i="1"/>
  <c r="BW149" i="1" s="1"/>
  <c r="AO148" i="1"/>
  <c r="BW148" i="1" s="1"/>
  <c r="AO147" i="1"/>
  <c r="BW147" i="1" s="1"/>
  <c r="AO146" i="1"/>
  <c r="BW146" i="1" s="1"/>
  <c r="AO145" i="1"/>
  <c r="BW145" i="1" s="1"/>
  <c r="AO144" i="1"/>
  <c r="BW144" i="1" s="1"/>
  <c r="AO143" i="1"/>
  <c r="BW143" i="1" s="1"/>
  <c r="AO142" i="1"/>
  <c r="BW142" i="1" s="1"/>
  <c r="AO141" i="1"/>
  <c r="BW141" i="1" s="1"/>
  <c r="AO140" i="1"/>
  <c r="BW140" i="1" s="1"/>
  <c r="AO139" i="1"/>
  <c r="BW139" i="1" s="1"/>
  <c r="AO138" i="1"/>
  <c r="BW138" i="1" s="1"/>
  <c r="AO137" i="1"/>
  <c r="BW137" i="1" s="1"/>
  <c r="AO136" i="1"/>
  <c r="BW136" i="1" s="1"/>
  <c r="X136" i="1"/>
  <c r="AO135" i="1"/>
  <c r="BW135" i="1" s="1"/>
  <c r="AO134" i="1"/>
  <c r="BW134" i="1" s="1"/>
  <c r="AO133" i="1"/>
  <c r="BW133" i="1" s="1"/>
  <c r="AO132" i="1"/>
  <c r="BW132" i="1" s="1"/>
  <c r="AO131" i="1"/>
  <c r="BW131" i="1" s="1"/>
  <c r="AO130" i="1"/>
  <c r="BW130" i="1" s="1"/>
  <c r="AO129" i="1"/>
  <c r="BW129" i="1" s="1"/>
  <c r="AO128" i="1"/>
  <c r="BW128" i="1" s="1"/>
  <c r="AO127" i="1"/>
  <c r="BW127" i="1" s="1"/>
  <c r="AO126" i="1"/>
  <c r="BW126" i="1" s="1"/>
  <c r="AO125" i="1"/>
  <c r="BW125" i="1" s="1"/>
  <c r="AO124" i="1"/>
  <c r="BW124" i="1" s="1"/>
  <c r="AO123" i="1"/>
  <c r="BW123" i="1" s="1"/>
  <c r="AO122" i="1"/>
  <c r="BW122" i="1" s="1"/>
  <c r="AO121" i="1"/>
  <c r="BW121" i="1" s="1"/>
  <c r="AO120" i="1"/>
  <c r="BW120" i="1" s="1"/>
  <c r="AO119" i="1"/>
  <c r="BW119" i="1" s="1"/>
  <c r="AO118" i="1"/>
  <c r="BW118" i="1" s="1"/>
  <c r="AO117" i="1"/>
  <c r="BW117" i="1" s="1"/>
  <c r="AO116" i="1"/>
  <c r="BW116" i="1" s="1"/>
  <c r="AO115" i="1"/>
  <c r="BW115" i="1" s="1"/>
  <c r="AO114" i="1"/>
  <c r="BW114" i="1" s="1"/>
  <c r="AO113" i="1"/>
  <c r="BW113" i="1" s="1"/>
  <c r="AO112" i="1"/>
  <c r="BW112" i="1" s="1"/>
  <c r="AO111" i="1"/>
  <c r="BW111" i="1" s="1"/>
  <c r="AO107" i="1"/>
  <c r="BW107" i="1" s="1"/>
  <c r="AO106" i="1"/>
  <c r="BW106" i="1" s="1"/>
  <c r="AO105" i="1"/>
  <c r="BW105" i="1" s="1"/>
  <c r="AO104" i="1"/>
  <c r="BW104" i="1" s="1"/>
  <c r="AO103" i="1"/>
  <c r="BW103" i="1" s="1"/>
  <c r="AO102" i="1"/>
  <c r="BW102" i="1" s="1"/>
  <c r="AO101" i="1"/>
  <c r="BW101" i="1" s="1"/>
  <c r="AO100" i="1"/>
  <c r="BW100" i="1" s="1"/>
  <c r="AO99" i="1"/>
  <c r="BW99" i="1" s="1"/>
  <c r="AO98" i="1"/>
  <c r="BW98" i="1" s="1"/>
  <c r="AO97" i="1"/>
  <c r="BW97" i="1" s="1"/>
  <c r="AO96" i="1"/>
  <c r="BW96" i="1" s="1"/>
  <c r="AO95" i="1"/>
  <c r="BW95" i="1" s="1"/>
  <c r="AO94" i="1"/>
  <c r="BW94" i="1" s="1"/>
  <c r="AO93" i="1"/>
  <c r="BW93" i="1" s="1"/>
  <c r="AO92" i="1"/>
  <c r="BW92" i="1" s="1"/>
  <c r="AO91" i="1"/>
  <c r="BW91" i="1" s="1"/>
  <c r="AO90" i="1"/>
  <c r="BW90" i="1" s="1"/>
  <c r="AO89" i="1"/>
  <c r="BW89" i="1" s="1"/>
  <c r="AO88" i="1"/>
  <c r="BW88" i="1" s="1"/>
  <c r="AO87" i="1"/>
  <c r="BW87" i="1" s="1"/>
  <c r="AO86" i="1"/>
  <c r="BW86" i="1" s="1"/>
  <c r="AO85" i="1"/>
  <c r="BW85" i="1" s="1"/>
  <c r="AO84" i="1"/>
  <c r="BW84" i="1" s="1"/>
  <c r="AO83" i="1"/>
  <c r="BW83" i="1" s="1"/>
  <c r="AO82" i="1"/>
  <c r="BW82" i="1" s="1"/>
  <c r="AO81" i="1"/>
  <c r="BW81" i="1" s="1"/>
  <c r="AO80" i="1"/>
  <c r="BW80" i="1" s="1"/>
  <c r="AO79" i="1"/>
  <c r="BW79" i="1" s="1"/>
  <c r="AO78" i="1"/>
  <c r="BW78" i="1" s="1"/>
  <c r="AO77" i="1"/>
  <c r="BW77" i="1" s="1"/>
  <c r="AO76" i="1"/>
  <c r="BW76" i="1" s="1"/>
  <c r="AO75" i="1"/>
  <c r="BW75" i="1" s="1"/>
  <c r="AO74" i="1"/>
  <c r="BW74" i="1" s="1"/>
  <c r="AO73" i="1"/>
  <c r="BW73" i="1" s="1"/>
  <c r="AO72" i="1"/>
  <c r="BW72" i="1" s="1"/>
  <c r="AO71" i="1"/>
  <c r="BW71" i="1" s="1"/>
  <c r="AO70" i="1"/>
  <c r="BW70" i="1" s="1"/>
  <c r="AO69" i="1"/>
  <c r="BW69" i="1" s="1"/>
  <c r="AO68" i="1"/>
  <c r="BW68" i="1" s="1"/>
  <c r="AO67" i="1"/>
  <c r="BW67" i="1" s="1"/>
  <c r="AO66" i="1"/>
  <c r="BW66" i="1" s="1"/>
  <c r="AO65" i="1"/>
  <c r="BW65" i="1" s="1"/>
  <c r="AO64" i="1"/>
  <c r="BW64" i="1" s="1"/>
  <c r="AO63" i="1"/>
  <c r="BW63" i="1" s="1"/>
  <c r="AO62" i="1"/>
  <c r="BW62" i="1" s="1"/>
  <c r="AO61" i="1"/>
  <c r="BW61" i="1" s="1"/>
  <c r="AO60" i="1"/>
  <c r="BW60" i="1" s="1"/>
  <c r="AO59" i="1"/>
  <c r="BW59" i="1" s="1"/>
  <c r="AO58" i="1"/>
  <c r="BW58" i="1" s="1"/>
  <c r="AO57" i="1"/>
  <c r="BW57" i="1" s="1"/>
  <c r="AO56" i="1"/>
  <c r="BW56" i="1" s="1"/>
  <c r="AO55" i="1"/>
  <c r="BW55" i="1" s="1"/>
  <c r="AO54" i="1"/>
  <c r="BW54" i="1" s="1"/>
  <c r="AO53" i="1"/>
  <c r="BW53" i="1" s="1"/>
  <c r="AO52" i="1"/>
  <c r="BW52" i="1" s="1"/>
  <c r="AO51" i="1"/>
  <c r="BW51" i="1" s="1"/>
  <c r="AO50" i="1"/>
  <c r="BW50" i="1" s="1"/>
  <c r="AO49" i="1"/>
  <c r="BW49" i="1" s="1"/>
  <c r="AO48" i="1"/>
  <c r="BW48" i="1" s="1"/>
  <c r="AO47" i="1"/>
  <c r="BW47" i="1" s="1"/>
  <c r="AO46" i="1"/>
  <c r="BW46" i="1" s="1"/>
  <c r="AO45" i="1"/>
  <c r="BW45" i="1" s="1"/>
  <c r="AO44" i="1"/>
  <c r="BW44" i="1" s="1"/>
  <c r="AO43" i="1"/>
  <c r="BW43" i="1" s="1"/>
  <c r="AO42" i="1"/>
  <c r="BW42" i="1" s="1"/>
  <c r="AO41" i="1"/>
  <c r="BW41" i="1" s="1"/>
  <c r="AO40" i="1"/>
  <c r="BW40" i="1" s="1"/>
  <c r="AO39" i="1"/>
  <c r="BW39" i="1" s="1"/>
  <c r="AO38" i="1"/>
  <c r="BW38" i="1" s="1"/>
  <c r="AO37" i="1"/>
  <c r="BW37" i="1" s="1"/>
  <c r="AO36" i="1"/>
  <c r="BW36" i="1" s="1"/>
  <c r="AO35" i="1"/>
  <c r="BW35" i="1" s="1"/>
  <c r="AO34" i="1"/>
  <c r="BW34" i="1" s="1"/>
  <c r="AO33" i="1"/>
  <c r="BW33" i="1" s="1"/>
  <c r="AO32" i="1"/>
  <c r="BW32" i="1" s="1"/>
  <c r="AO31" i="1"/>
  <c r="BW31" i="1" s="1"/>
  <c r="AO30" i="1"/>
  <c r="BW30" i="1" s="1"/>
  <c r="AO29" i="1"/>
  <c r="BW29" i="1" s="1"/>
  <c r="AO28" i="1"/>
  <c r="BW28" i="1" s="1"/>
  <c r="AO27" i="1"/>
  <c r="BW27" i="1" s="1"/>
  <c r="AO26" i="1"/>
  <c r="BW26" i="1" s="1"/>
  <c r="AO25" i="1"/>
  <c r="BW25" i="1" s="1"/>
  <c r="AO24" i="1"/>
  <c r="BW24" i="1" s="1"/>
  <c r="AO23" i="1"/>
  <c r="BW23" i="1" s="1"/>
  <c r="AO22" i="1"/>
  <c r="BW22" i="1" s="1"/>
  <c r="AO21" i="1"/>
  <c r="BW21" i="1" s="1"/>
  <c r="AO20" i="1"/>
  <c r="BW20" i="1" s="1"/>
  <c r="AO17" i="1"/>
  <c r="BW17" i="1" s="1"/>
  <c r="X17" i="1"/>
  <c r="AO16" i="1"/>
  <c r="BW16" i="1" s="1"/>
  <c r="AO15" i="1"/>
  <c r="BW15" i="1" s="1"/>
  <c r="AO14" i="1"/>
  <c r="BW14" i="1" s="1"/>
  <c r="AO13" i="1"/>
  <c r="BW13" i="1" s="1"/>
  <c r="AO12" i="1"/>
  <c r="BW12" i="1" s="1"/>
  <c r="AO11" i="1"/>
  <c r="BW11" i="1" s="1"/>
  <c r="AO10" i="1"/>
  <c r="BW10" i="1" s="1"/>
  <c r="AO9" i="1"/>
  <c r="BW9" i="1" s="1"/>
  <c r="AO8" i="1"/>
  <c r="BW8" i="1" s="1"/>
  <c r="AO7" i="1"/>
  <c r="BW7" i="1" s="1"/>
  <c r="AO5" i="1"/>
  <c r="BW5" i="1" s="1"/>
  <c r="X5" i="1"/>
  <c r="AO4" i="1"/>
  <c r="BW4" i="1" s="1"/>
  <c r="AO18" i="1" l="1"/>
  <c r="BK18" i="1"/>
  <c r="BA206" i="1"/>
  <c r="BW206" i="1"/>
  <c r="BA214" i="1"/>
  <c r="BW214" i="1"/>
  <c r="BA218" i="1"/>
  <c r="BW218" i="1"/>
  <c r="BA222" i="1"/>
  <c r="BW222" i="1"/>
  <c r="BA226" i="1"/>
  <c r="BW226" i="1"/>
  <c r="BA234" i="1"/>
  <c r="BW234" i="1"/>
  <c r="BA238" i="1"/>
  <c r="BW238" i="1"/>
  <c r="BA242" i="1"/>
  <c r="BW242" i="1"/>
  <c r="AO361" i="1"/>
  <c r="BQ361" i="1"/>
  <c r="AU379" i="1"/>
  <c r="BG379" i="1" s="1"/>
  <c r="BK379" i="1"/>
  <c r="BQ945" i="1"/>
  <c r="AO946" i="1"/>
  <c r="BQ946" i="1"/>
  <c r="BQ947" i="1"/>
  <c r="AO948" i="1"/>
  <c r="BQ948" i="1"/>
  <c r="BK978" i="1"/>
  <c r="BA208" i="1"/>
  <c r="BW208" i="1"/>
  <c r="BA220" i="1"/>
  <c r="BW220" i="1"/>
  <c r="BA224" i="1"/>
  <c r="BW224" i="1"/>
  <c r="BA228" i="1"/>
  <c r="BW228" i="1"/>
  <c r="BA236" i="1"/>
  <c r="BW236" i="1"/>
  <c r="BA248" i="1"/>
  <c r="BW248" i="1"/>
  <c r="BA252" i="1"/>
  <c r="BW252" i="1"/>
  <c r="BA256" i="1"/>
  <c r="BW256" i="1"/>
  <c r="BA264" i="1"/>
  <c r="BW264" i="1"/>
  <c r="AU434" i="1"/>
  <c r="BG434" i="1" s="1"/>
  <c r="BK434" i="1"/>
  <c r="BK1207" i="1"/>
  <c r="BA1210" i="1"/>
  <c r="BW1210" i="1"/>
  <c r="BA1214" i="1"/>
  <c r="BW1214" i="1"/>
  <c r="BA1352" i="1"/>
  <c r="BW1352" i="1"/>
  <c r="BA1356" i="1"/>
  <c r="BW1356" i="1"/>
  <c r="BA1360" i="1"/>
  <c r="BW1360" i="1"/>
  <c r="BA1364" i="1"/>
  <c r="BW1364" i="1"/>
  <c r="BA1368" i="1"/>
  <c r="BW1368" i="1"/>
  <c r="BA1372" i="1"/>
  <c r="BW1372" i="1"/>
  <c r="BA1376" i="1"/>
  <c r="BW1376" i="1"/>
  <c r="BA1380" i="1"/>
  <c r="BW1380" i="1"/>
  <c r="AU1404" i="1"/>
  <c r="BG1404" i="1" s="1"/>
  <c r="BW1404" i="1"/>
  <c r="AU1410" i="1"/>
  <c r="BG1410" i="1" s="1"/>
  <c r="BW1410" i="1"/>
  <c r="AU1414" i="1"/>
  <c r="BG1414" i="1" s="1"/>
  <c r="BW1414" i="1"/>
  <c r="AU1418" i="1"/>
  <c r="BG1418" i="1" s="1"/>
  <c r="BW1418" i="1"/>
  <c r="AU1422" i="1"/>
  <c r="BG1422" i="1" s="1"/>
  <c r="BW1422" i="1"/>
  <c r="AU1426" i="1"/>
  <c r="BG1426" i="1" s="1"/>
  <c r="BW1426" i="1"/>
  <c r="AU1430" i="1"/>
  <c r="BG1430" i="1" s="1"/>
  <c r="BW1430" i="1"/>
  <c r="AU1434" i="1"/>
  <c r="BG1434" i="1" s="1"/>
  <c r="BW1434" i="1"/>
  <c r="AU1438" i="1"/>
  <c r="BG1438" i="1" s="1"/>
  <c r="BW1438" i="1"/>
  <c r="AU1442" i="1"/>
  <c r="BG1442" i="1" s="1"/>
  <c r="BW1442" i="1"/>
  <c r="AU1461" i="1"/>
  <c r="BG1461" i="1" s="1"/>
  <c r="BW1461" i="1"/>
  <c r="AU1465" i="1"/>
  <c r="BG1465" i="1" s="1"/>
  <c r="BW1465" i="1"/>
  <c r="AU1469" i="1"/>
  <c r="BG1469" i="1" s="1"/>
  <c r="BW1469" i="1"/>
  <c r="AU1473" i="1"/>
  <c r="BG1473" i="1" s="1"/>
  <c r="BW1473" i="1"/>
  <c r="AU1477" i="1"/>
  <c r="BG1477" i="1" s="1"/>
  <c r="BW1477" i="1"/>
  <c r="AU1481" i="1"/>
  <c r="BG1481" i="1" s="1"/>
  <c r="BW1481" i="1"/>
  <c r="AU1493" i="1"/>
  <c r="BG1493" i="1" s="1"/>
  <c r="BW1493" i="1"/>
  <c r="AU1497" i="1"/>
  <c r="BG1497" i="1" s="1"/>
  <c r="BW1497" i="1"/>
  <c r="AU1501" i="1"/>
  <c r="BG1501" i="1" s="1"/>
  <c r="BW1501" i="1"/>
  <c r="AU1505" i="1"/>
  <c r="BG1505" i="1" s="1"/>
  <c r="BW1505" i="1"/>
  <c r="AU1509" i="1"/>
  <c r="BG1509" i="1" s="1"/>
  <c r="BW1509" i="1"/>
  <c r="AU1513" i="1"/>
  <c r="BG1513" i="1" s="1"/>
  <c r="BW1513" i="1"/>
  <c r="AU1517" i="1"/>
  <c r="BG1517" i="1" s="1"/>
  <c r="BW1517" i="1"/>
  <c r="AU1522" i="1"/>
  <c r="BG1522" i="1" s="1"/>
  <c r="BW1522" i="1"/>
  <c r="AU1526" i="1"/>
  <c r="BG1526" i="1" s="1"/>
  <c r="BW1526" i="1"/>
  <c r="AU1530" i="1"/>
  <c r="BG1530" i="1" s="1"/>
  <c r="BW1530" i="1"/>
  <c r="AU1534" i="1"/>
  <c r="BG1534" i="1" s="1"/>
  <c r="BW1534" i="1"/>
  <c r="AU1538" i="1"/>
  <c r="BG1538" i="1" s="1"/>
  <c r="BW1538" i="1"/>
  <c r="AU1542" i="1"/>
  <c r="BG1542" i="1" s="1"/>
  <c r="BW1542" i="1"/>
  <c r="AU1547" i="1"/>
  <c r="BG1547" i="1" s="1"/>
  <c r="BW1547" i="1"/>
  <c r="AU1551" i="1"/>
  <c r="BG1551" i="1" s="1"/>
  <c r="BW1551" i="1"/>
  <c r="AU1555" i="1"/>
  <c r="BG1555" i="1" s="1"/>
  <c r="BW1555" i="1"/>
  <c r="AU1559" i="1"/>
  <c r="BG1559" i="1" s="1"/>
  <c r="BW1559" i="1"/>
  <c r="AU1563" i="1"/>
  <c r="BG1563" i="1" s="1"/>
  <c r="BW1563" i="1"/>
  <c r="AU1567" i="1"/>
  <c r="BG1567" i="1" s="1"/>
  <c r="BW1567" i="1"/>
  <c r="AU1571" i="1"/>
  <c r="BG1571" i="1" s="1"/>
  <c r="BW1571" i="1"/>
  <c r="AU1575" i="1"/>
  <c r="BG1575" i="1" s="1"/>
  <c r="BW1575" i="1"/>
  <c r="AU1579" i="1"/>
  <c r="BG1579" i="1" s="1"/>
  <c r="BW1579" i="1"/>
  <c r="AU1583" i="1"/>
  <c r="BG1583" i="1" s="1"/>
  <c r="BW1583" i="1"/>
  <c r="AU1588" i="1"/>
  <c r="BG1588" i="1" s="1"/>
  <c r="BW1588" i="1"/>
  <c r="AU1592" i="1"/>
  <c r="BG1592" i="1" s="1"/>
  <c r="BW1592" i="1"/>
  <c r="AU1597" i="1"/>
  <c r="BG1597" i="1" s="1"/>
  <c r="BW1597" i="1"/>
  <c r="AU1601" i="1"/>
  <c r="BG1601" i="1" s="1"/>
  <c r="BW1601" i="1"/>
  <c r="AU1605" i="1"/>
  <c r="BG1605" i="1" s="1"/>
  <c r="BW1605" i="1"/>
  <c r="AU1609" i="1"/>
  <c r="BG1609" i="1" s="1"/>
  <c r="BW1609" i="1"/>
  <c r="AU1613" i="1"/>
  <c r="BG1613" i="1" s="1"/>
  <c r="BW1613" i="1"/>
  <c r="AU1617" i="1"/>
  <c r="BG1617" i="1" s="1"/>
  <c r="BW1617" i="1"/>
  <c r="AU1621" i="1"/>
  <c r="BG1621" i="1" s="1"/>
  <c r="BW1621" i="1"/>
  <c r="AU1625" i="1"/>
  <c r="BG1625" i="1" s="1"/>
  <c r="BW1625" i="1"/>
  <c r="AU1629" i="1"/>
  <c r="BG1629" i="1" s="1"/>
  <c r="BW1629" i="1"/>
  <c r="AU1633" i="1"/>
  <c r="BG1633" i="1" s="1"/>
  <c r="BW1633" i="1"/>
  <c r="AU1637" i="1"/>
  <c r="BG1637" i="1" s="1"/>
  <c r="BW1637" i="1"/>
  <c r="AU1641" i="1"/>
  <c r="BG1641" i="1" s="1"/>
  <c r="BW1641" i="1"/>
  <c r="AU1645" i="1"/>
  <c r="BG1645" i="1" s="1"/>
  <c r="BW1645" i="1"/>
  <c r="AU1649" i="1"/>
  <c r="BG1649" i="1" s="1"/>
  <c r="BW1649" i="1"/>
  <c r="AU1653" i="1"/>
  <c r="BG1653" i="1" s="1"/>
  <c r="BW1653" i="1"/>
  <c r="AU1657" i="1"/>
  <c r="BG1657" i="1" s="1"/>
  <c r="BW1657" i="1"/>
  <c r="AU1661" i="1"/>
  <c r="BG1661" i="1" s="1"/>
  <c r="BW1661" i="1"/>
  <c r="AU1665" i="1"/>
  <c r="BG1665" i="1" s="1"/>
  <c r="BW1665" i="1"/>
  <c r="AU1669" i="1"/>
  <c r="BG1669" i="1" s="1"/>
  <c r="BW1669" i="1"/>
  <c r="AU1673" i="1"/>
  <c r="BG1673" i="1" s="1"/>
  <c r="BW1673" i="1"/>
  <c r="AU1677" i="1"/>
  <c r="BG1677" i="1" s="1"/>
  <c r="BW1677" i="1"/>
  <c r="AU1681" i="1"/>
  <c r="BG1681" i="1" s="1"/>
  <c r="BW1681" i="1"/>
  <c r="AU19" i="1"/>
  <c r="BG19" i="1" s="1"/>
  <c r="BK19" i="1"/>
  <c r="AU108" i="1"/>
  <c r="BG108" i="1" s="1"/>
  <c r="BK108" i="1"/>
  <c r="BK109" i="1"/>
  <c r="AU110" i="1"/>
  <c r="BG110" i="1" s="1"/>
  <c r="BK110" i="1"/>
  <c r="BA202" i="1"/>
  <c r="BW202" i="1"/>
  <c r="BA210" i="1"/>
  <c r="BW210" i="1"/>
  <c r="BA230" i="1"/>
  <c r="BW230" i="1"/>
  <c r="BA246" i="1"/>
  <c r="BW246" i="1"/>
  <c r="BA250" i="1"/>
  <c r="BW250" i="1"/>
  <c r="BA254" i="1"/>
  <c r="BW254" i="1"/>
  <c r="BA258" i="1"/>
  <c r="BW258" i="1"/>
  <c r="BA262" i="1"/>
  <c r="BW262" i="1"/>
  <c r="BK374" i="1"/>
  <c r="BK977" i="1"/>
  <c r="BA204" i="1"/>
  <c r="BW204" i="1"/>
  <c r="BA212" i="1"/>
  <c r="BW212" i="1"/>
  <c r="BA216" i="1"/>
  <c r="BW216" i="1"/>
  <c r="BA232" i="1"/>
  <c r="BW232" i="1"/>
  <c r="BA240" i="1"/>
  <c r="BW240" i="1"/>
  <c r="BA244" i="1"/>
  <c r="BW244" i="1"/>
  <c r="BA260" i="1"/>
  <c r="BW260" i="1"/>
  <c r="BK627" i="1"/>
  <c r="BA648" i="1"/>
  <c r="BW648" i="1"/>
  <c r="BK1014" i="1"/>
  <c r="BK1110" i="1"/>
  <c r="BK1217" i="1"/>
  <c r="BK1242" i="1"/>
  <c r="BK1311" i="1"/>
  <c r="BK1312" i="1"/>
  <c r="AU1407" i="1"/>
  <c r="BG1407" i="1" s="1"/>
  <c r="BK1407" i="1"/>
  <c r="BK1408" i="1"/>
  <c r="BK1445" i="1"/>
  <c r="AU1486" i="1"/>
  <c r="BG1486" i="1" s="1"/>
  <c r="BW1486" i="1"/>
  <c r="AU1490" i="1"/>
  <c r="BG1490" i="1" s="1"/>
  <c r="BW1490" i="1"/>
  <c r="AU1494" i="1"/>
  <c r="BG1494" i="1" s="1"/>
  <c r="BW1494" i="1"/>
  <c r="AU1498" i="1"/>
  <c r="BG1498" i="1" s="1"/>
  <c r="BW1498" i="1"/>
  <c r="AU1502" i="1"/>
  <c r="BG1502" i="1" s="1"/>
  <c r="BW1502" i="1"/>
  <c r="AU1506" i="1"/>
  <c r="BG1506" i="1" s="1"/>
  <c r="BW1506" i="1"/>
  <c r="AU1510" i="1"/>
  <c r="BG1510" i="1" s="1"/>
  <c r="BW1510" i="1"/>
  <c r="AU1514" i="1"/>
  <c r="BG1514" i="1" s="1"/>
  <c r="BW1514" i="1"/>
  <c r="AU1518" i="1"/>
  <c r="BG1518" i="1" s="1"/>
  <c r="BW1518" i="1"/>
  <c r="AU1520" i="1"/>
  <c r="BG1520" i="1" s="1"/>
  <c r="BK1520" i="1"/>
  <c r="AU1523" i="1"/>
  <c r="BG1523" i="1" s="1"/>
  <c r="BW1523" i="1"/>
  <c r="AU1527" i="1"/>
  <c r="BG1527" i="1" s="1"/>
  <c r="BW1527" i="1"/>
  <c r="AU1531" i="1"/>
  <c r="BG1531" i="1" s="1"/>
  <c r="BW1531" i="1"/>
  <c r="AU1535" i="1"/>
  <c r="BG1535" i="1" s="1"/>
  <c r="BW1535" i="1"/>
  <c r="AU1539" i="1"/>
  <c r="BG1539" i="1" s="1"/>
  <c r="BW1539" i="1"/>
  <c r="AU1543" i="1"/>
  <c r="BG1543" i="1" s="1"/>
  <c r="BW1543" i="1"/>
  <c r="AU1548" i="1"/>
  <c r="BG1548" i="1" s="1"/>
  <c r="BW1548" i="1"/>
  <c r="AU1552" i="1"/>
  <c r="BG1552" i="1" s="1"/>
  <c r="BW1552" i="1"/>
  <c r="AU1556" i="1"/>
  <c r="BG1556" i="1" s="1"/>
  <c r="BW1556" i="1"/>
  <c r="AU1560" i="1"/>
  <c r="BG1560" i="1" s="1"/>
  <c r="BW1560" i="1"/>
  <c r="AU1564" i="1"/>
  <c r="BG1564" i="1" s="1"/>
  <c r="BW1564" i="1"/>
  <c r="AU1568" i="1"/>
  <c r="BG1568" i="1" s="1"/>
  <c r="BW1568" i="1"/>
  <c r="AU1572" i="1"/>
  <c r="BG1572" i="1" s="1"/>
  <c r="BW1572" i="1"/>
  <c r="AU1576" i="1"/>
  <c r="BG1576" i="1" s="1"/>
  <c r="BW1576" i="1"/>
  <c r="AU1580" i="1"/>
  <c r="BG1580" i="1" s="1"/>
  <c r="BW1580" i="1"/>
  <c r="AU1584" i="1"/>
  <c r="BG1584" i="1" s="1"/>
  <c r="BW1584" i="1"/>
  <c r="AU1589" i="1"/>
  <c r="BG1589" i="1" s="1"/>
  <c r="BW1589" i="1"/>
  <c r="AU1594" i="1"/>
  <c r="BG1594" i="1" s="1"/>
  <c r="BW1594" i="1"/>
  <c r="AU1598" i="1"/>
  <c r="BG1598" i="1" s="1"/>
  <c r="BW1598" i="1"/>
  <c r="AU1602" i="1"/>
  <c r="BG1602" i="1" s="1"/>
  <c r="BW1602" i="1"/>
  <c r="AU1606" i="1"/>
  <c r="BG1606" i="1" s="1"/>
  <c r="BW1606" i="1"/>
  <c r="AU1610" i="1"/>
  <c r="BG1610" i="1" s="1"/>
  <c r="BW1610" i="1"/>
  <c r="AU1614" i="1"/>
  <c r="BG1614" i="1" s="1"/>
  <c r="BW1614" i="1"/>
  <c r="AU1618" i="1"/>
  <c r="BG1618" i="1" s="1"/>
  <c r="BW1618" i="1"/>
  <c r="AU1622" i="1"/>
  <c r="BG1622" i="1" s="1"/>
  <c r="BW1622" i="1"/>
  <c r="AU1626" i="1"/>
  <c r="BG1626" i="1" s="1"/>
  <c r="BW1626" i="1"/>
  <c r="AU1630" i="1"/>
  <c r="BG1630" i="1" s="1"/>
  <c r="BW1630" i="1"/>
  <c r="AU1634" i="1"/>
  <c r="BG1634" i="1" s="1"/>
  <c r="BW1634" i="1"/>
  <c r="AU1638" i="1"/>
  <c r="BG1638" i="1" s="1"/>
  <c r="BW1638" i="1"/>
  <c r="AU1642" i="1"/>
  <c r="BG1642" i="1" s="1"/>
  <c r="BW1642" i="1"/>
  <c r="AU1646" i="1"/>
  <c r="BG1646" i="1" s="1"/>
  <c r="BW1646" i="1"/>
  <c r="AU1650" i="1"/>
  <c r="BG1650" i="1" s="1"/>
  <c r="BW1650" i="1"/>
  <c r="AU1654" i="1"/>
  <c r="BG1654" i="1" s="1"/>
  <c r="BW1654" i="1"/>
  <c r="AU1658" i="1"/>
  <c r="BG1658" i="1" s="1"/>
  <c r="BW1658" i="1"/>
  <c r="AU1662" i="1"/>
  <c r="BG1662" i="1" s="1"/>
  <c r="BW1662" i="1"/>
  <c r="AU1666" i="1"/>
  <c r="BG1666" i="1" s="1"/>
  <c r="BW1666" i="1"/>
  <c r="AU1670" i="1"/>
  <c r="BG1670" i="1" s="1"/>
  <c r="BW1670" i="1"/>
  <c r="AU1674" i="1"/>
  <c r="BG1674" i="1" s="1"/>
  <c r="BW1674" i="1"/>
  <c r="AU1678" i="1"/>
  <c r="BG1678" i="1" s="1"/>
  <c r="BW1678" i="1"/>
  <c r="AU1683" i="1"/>
  <c r="BG1683" i="1" s="1"/>
  <c r="BW1683" i="1"/>
  <c r="BK1167" i="1"/>
  <c r="BK1168" i="1"/>
  <c r="BA1208" i="1"/>
  <c r="BW1208" i="1"/>
  <c r="BA1212" i="1"/>
  <c r="BW1212" i="1"/>
  <c r="BA1216" i="1"/>
  <c r="BW1216" i="1"/>
  <c r="AU1280" i="1"/>
  <c r="BG1280" i="1" s="1"/>
  <c r="BK1280" i="1"/>
  <c r="BK1350" i="1"/>
  <c r="BK1351" i="1"/>
  <c r="BA1354" i="1"/>
  <c r="BW1354" i="1"/>
  <c r="BA1358" i="1"/>
  <c r="BW1358" i="1"/>
  <c r="BA1362" i="1"/>
  <c r="BW1362" i="1"/>
  <c r="BA1366" i="1"/>
  <c r="BW1366" i="1"/>
  <c r="BA1370" i="1"/>
  <c r="BW1370" i="1"/>
  <c r="BA1374" i="1"/>
  <c r="BW1374" i="1"/>
  <c r="BA1378" i="1"/>
  <c r="BW1378" i="1"/>
  <c r="BA1382" i="1"/>
  <c r="BW1382" i="1"/>
  <c r="AU1406" i="1"/>
  <c r="BG1406" i="1" s="1"/>
  <c r="BW1406" i="1"/>
  <c r="AU1412" i="1"/>
  <c r="BG1412" i="1" s="1"/>
  <c r="BW1412" i="1"/>
  <c r="AU1416" i="1"/>
  <c r="BG1416" i="1" s="1"/>
  <c r="BW1416" i="1"/>
  <c r="AU1420" i="1"/>
  <c r="BG1420" i="1" s="1"/>
  <c r="BW1420" i="1"/>
  <c r="AU1424" i="1"/>
  <c r="BG1424" i="1" s="1"/>
  <c r="BW1424" i="1"/>
  <c r="AU1428" i="1"/>
  <c r="BG1428" i="1" s="1"/>
  <c r="BW1428" i="1"/>
  <c r="AU1432" i="1"/>
  <c r="BG1432" i="1" s="1"/>
  <c r="BW1432" i="1"/>
  <c r="AU1436" i="1"/>
  <c r="BG1436" i="1" s="1"/>
  <c r="BW1436" i="1"/>
  <c r="AU1440" i="1"/>
  <c r="BG1440" i="1" s="1"/>
  <c r="BW1440" i="1"/>
  <c r="AU1444" i="1"/>
  <c r="BG1444" i="1" s="1"/>
  <c r="BW1444" i="1"/>
  <c r="BA1459" i="1"/>
  <c r="BW1459" i="1"/>
  <c r="BA1463" i="1"/>
  <c r="BW1463" i="1"/>
  <c r="BA1467" i="1"/>
  <c r="BW1467" i="1"/>
  <c r="BA1471" i="1"/>
  <c r="BW1471" i="1"/>
  <c r="BA1475" i="1"/>
  <c r="BW1475" i="1"/>
  <c r="BA1479" i="1"/>
  <c r="BW1479" i="1"/>
  <c r="AU1495" i="1"/>
  <c r="BG1495" i="1" s="1"/>
  <c r="BW1495" i="1"/>
  <c r="AU1499" i="1"/>
  <c r="BG1499" i="1" s="1"/>
  <c r="BW1499" i="1"/>
  <c r="AU1503" i="1"/>
  <c r="BG1503" i="1" s="1"/>
  <c r="BW1503" i="1"/>
  <c r="AU1507" i="1"/>
  <c r="BG1507" i="1" s="1"/>
  <c r="BW1507" i="1"/>
  <c r="AU1511" i="1"/>
  <c r="BG1511" i="1" s="1"/>
  <c r="BW1511" i="1"/>
  <c r="AU1515" i="1"/>
  <c r="BG1515" i="1" s="1"/>
  <c r="BW1515" i="1"/>
  <c r="AU1519" i="1"/>
  <c r="BG1519" i="1" s="1"/>
  <c r="BW1519" i="1"/>
  <c r="AU1524" i="1"/>
  <c r="BG1524" i="1" s="1"/>
  <c r="BW1524" i="1"/>
  <c r="AU1528" i="1"/>
  <c r="BG1528" i="1" s="1"/>
  <c r="BW1528" i="1"/>
  <c r="AU1532" i="1"/>
  <c r="BG1532" i="1" s="1"/>
  <c r="BW1532" i="1"/>
  <c r="AU1536" i="1"/>
  <c r="BG1536" i="1" s="1"/>
  <c r="BW1536" i="1"/>
  <c r="AU1540" i="1"/>
  <c r="BG1540" i="1" s="1"/>
  <c r="BW1540" i="1"/>
  <c r="AU1544" i="1"/>
  <c r="BG1544" i="1" s="1"/>
  <c r="BW1544" i="1"/>
  <c r="AU1546" i="1"/>
  <c r="BG1546" i="1" s="1"/>
  <c r="BK1546" i="1"/>
  <c r="AU1549" i="1"/>
  <c r="BG1549" i="1" s="1"/>
  <c r="BW1549" i="1"/>
  <c r="AU1553" i="1"/>
  <c r="BG1553" i="1" s="1"/>
  <c r="BW1553" i="1"/>
  <c r="AU1557" i="1"/>
  <c r="BG1557" i="1" s="1"/>
  <c r="BW1557" i="1"/>
  <c r="AU1561" i="1"/>
  <c r="BG1561" i="1" s="1"/>
  <c r="BW1561" i="1"/>
  <c r="AU1565" i="1"/>
  <c r="BG1565" i="1" s="1"/>
  <c r="BW1565" i="1"/>
  <c r="AU1569" i="1"/>
  <c r="BG1569" i="1" s="1"/>
  <c r="BW1569" i="1"/>
  <c r="AU1573" i="1"/>
  <c r="BG1573" i="1" s="1"/>
  <c r="BW1573" i="1"/>
  <c r="AU1577" i="1"/>
  <c r="BG1577" i="1" s="1"/>
  <c r="BW1577" i="1"/>
  <c r="AU1581" i="1"/>
  <c r="BG1581" i="1" s="1"/>
  <c r="BW1581" i="1"/>
  <c r="AU1585" i="1"/>
  <c r="BG1585" i="1" s="1"/>
  <c r="BW1585" i="1"/>
  <c r="BK1587" i="1"/>
  <c r="AU1590" i="1"/>
  <c r="BG1590" i="1" s="1"/>
  <c r="BW1590" i="1"/>
  <c r="AU1595" i="1"/>
  <c r="BG1595" i="1" s="1"/>
  <c r="BW1595" i="1"/>
  <c r="AU1599" i="1"/>
  <c r="BG1599" i="1" s="1"/>
  <c r="BW1599" i="1"/>
  <c r="AU1603" i="1"/>
  <c r="BG1603" i="1" s="1"/>
  <c r="BW1603" i="1"/>
  <c r="AU1607" i="1"/>
  <c r="BG1607" i="1" s="1"/>
  <c r="BW1607" i="1"/>
  <c r="AU1611" i="1"/>
  <c r="BG1611" i="1" s="1"/>
  <c r="BW1611" i="1"/>
  <c r="AU1615" i="1"/>
  <c r="BG1615" i="1" s="1"/>
  <c r="BW1615" i="1"/>
  <c r="AU1619" i="1"/>
  <c r="BG1619" i="1" s="1"/>
  <c r="BW1619" i="1"/>
  <c r="AU1623" i="1"/>
  <c r="BG1623" i="1" s="1"/>
  <c r="BW1623" i="1"/>
  <c r="AU1627" i="1"/>
  <c r="BG1627" i="1" s="1"/>
  <c r="BW1627" i="1"/>
  <c r="AU1631" i="1"/>
  <c r="BG1631" i="1" s="1"/>
  <c r="BW1631" i="1"/>
  <c r="AU1635" i="1"/>
  <c r="BG1635" i="1" s="1"/>
  <c r="BW1635" i="1"/>
  <c r="AU1639" i="1"/>
  <c r="BG1639" i="1" s="1"/>
  <c r="BW1639" i="1"/>
  <c r="AU1643" i="1"/>
  <c r="BG1643" i="1" s="1"/>
  <c r="BW1643" i="1"/>
  <c r="AU1647" i="1"/>
  <c r="BG1647" i="1" s="1"/>
  <c r="BW1647" i="1"/>
  <c r="AU1651" i="1"/>
  <c r="BG1651" i="1" s="1"/>
  <c r="BW1651" i="1"/>
  <c r="AU1655" i="1"/>
  <c r="BG1655" i="1" s="1"/>
  <c r="BW1655" i="1"/>
  <c r="AU1659" i="1"/>
  <c r="BG1659" i="1" s="1"/>
  <c r="BW1659" i="1"/>
  <c r="AU1663" i="1"/>
  <c r="BG1663" i="1" s="1"/>
  <c r="BW1663" i="1"/>
  <c r="AU1667" i="1"/>
  <c r="BG1667" i="1" s="1"/>
  <c r="BW1667" i="1"/>
  <c r="AU1671" i="1"/>
  <c r="BG1671" i="1" s="1"/>
  <c r="BW1671" i="1"/>
  <c r="AU1675" i="1"/>
  <c r="BG1675" i="1" s="1"/>
  <c r="BW1675" i="1"/>
  <c r="AU1679" i="1"/>
  <c r="BG1679" i="1" s="1"/>
  <c r="BW1679" i="1"/>
  <c r="AU1684" i="1"/>
  <c r="BG1684" i="1" s="1"/>
  <c r="BW1684" i="1"/>
  <c r="BK159" i="1"/>
  <c r="BK200" i="1"/>
  <c r="BK317" i="1"/>
  <c r="BK494" i="1"/>
  <c r="AU563" i="1"/>
  <c r="BG563" i="1" s="1"/>
  <c r="BK563" i="1"/>
  <c r="AU612" i="1"/>
  <c r="BG612" i="1" s="1"/>
  <c r="BK612" i="1"/>
  <c r="BK729" i="1"/>
  <c r="BK730" i="1"/>
  <c r="AU1456" i="1"/>
  <c r="BG1456" i="1" s="1"/>
  <c r="BK1456" i="1"/>
  <c r="BK1457" i="1"/>
  <c r="AU1460" i="1"/>
  <c r="BG1460" i="1" s="1"/>
  <c r="BW1460" i="1"/>
  <c r="AU1464" i="1"/>
  <c r="BG1464" i="1" s="1"/>
  <c r="BW1464" i="1"/>
  <c r="AU1468" i="1"/>
  <c r="BG1468" i="1" s="1"/>
  <c r="BW1468" i="1"/>
  <c r="AU1472" i="1"/>
  <c r="BG1472" i="1" s="1"/>
  <c r="BW1472" i="1"/>
  <c r="AU1476" i="1"/>
  <c r="BG1476" i="1" s="1"/>
  <c r="BW1476" i="1"/>
  <c r="AU1480" i="1"/>
  <c r="BG1480" i="1" s="1"/>
  <c r="BW1480" i="1"/>
  <c r="AU1484" i="1"/>
  <c r="BG1484" i="1" s="1"/>
  <c r="BW1484" i="1"/>
  <c r="AU1488" i="1"/>
  <c r="BG1488" i="1" s="1"/>
  <c r="BW1488" i="1"/>
  <c r="AU1492" i="1"/>
  <c r="BG1492" i="1" s="1"/>
  <c r="BW1492" i="1"/>
  <c r="AU1496" i="1"/>
  <c r="BG1496" i="1" s="1"/>
  <c r="BW1496" i="1"/>
  <c r="AU1500" i="1"/>
  <c r="BG1500" i="1" s="1"/>
  <c r="BW1500" i="1"/>
  <c r="AU1504" i="1"/>
  <c r="BG1504" i="1" s="1"/>
  <c r="BW1504" i="1"/>
  <c r="AU1508" i="1"/>
  <c r="BG1508" i="1" s="1"/>
  <c r="BW1508" i="1"/>
  <c r="AU1512" i="1"/>
  <c r="BG1512" i="1" s="1"/>
  <c r="BW1512" i="1"/>
  <c r="AU1516" i="1"/>
  <c r="BG1516" i="1" s="1"/>
  <c r="BW1516" i="1"/>
  <c r="AU1521" i="1"/>
  <c r="BG1521" i="1" s="1"/>
  <c r="BW1521" i="1"/>
  <c r="AU1525" i="1"/>
  <c r="BG1525" i="1" s="1"/>
  <c r="BW1525" i="1"/>
  <c r="AU1529" i="1"/>
  <c r="BG1529" i="1" s="1"/>
  <c r="BW1529" i="1"/>
  <c r="AU1533" i="1"/>
  <c r="BG1533" i="1" s="1"/>
  <c r="BW1533" i="1"/>
  <c r="AU1537" i="1"/>
  <c r="BG1537" i="1" s="1"/>
  <c r="BW1537" i="1"/>
  <c r="AU1541" i="1"/>
  <c r="BG1541" i="1" s="1"/>
  <c r="BW1541" i="1"/>
  <c r="AU1545" i="1"/>
  <c r="BG1545" i="1" s="1"/>
  <c r="BW1545" i="1"/>
  <c r="AU1550" i="1"/>
  <c r="BG1550" i="1" s="1"/>
  <c r="BW1550" i="1"/>
  <c r="AU1554" i="1"/>
  <c r="BG1554" i="1" s="1"/>
  <c r="BW1554" i="1"/>
  <c r="AU1558" i="1"/>
  <c r="BG1558" i="1" s="1"/>
  <c r="BW1558" i="1"/>
  <c r="AU1562" i="1"/>
  <c r="BG1562" i="1" s="1"/>
  <c r="BW1562" i="1"/>
  <c r="AU1566" i="1"/>
  <c r="BG1566" i="1" s="1"/>
  <c r="BW1566" i="1"/>
  <c r="AU1570" i="1"/>
  <c r="BG1570" i="1" s="1"/>
  <c r="BW1570" i="1"/>
  <c r="AU1574" i="1"/>
  <c r="BG1574" i="1" s="1"/>
  <c r="BW1574" i="1"/>
  <c r="AU1578" i="1"/>
  <c r="BG1578" i="1" s="1"/>
  <c r="BW1578" i="1"/>
  <c r="AU1582" i="1"/>
  <c r="BG1582" i="1" s="1"/>
  <c r="BW1582" i="1"/>
  <c r="AU1586" i="1"/>
  <c r="BG1586" i="1" s="1"/>
  <c r="BW1586" i="1"/>
  <c r="AU1591" i="1"/>
  <c r="BG1591" i="1" s="1"/>
  <c r="BW1591" i="1"/>
  <c r="AO1593" i="1"/>
  <c r="AU1593" i="1" s="1"/>
  <c r="BG1593" i="1" s="1"/>
  <c r="BQ1593" i="1"/>
  <c r="AU1596" i="1"/>
  <c r="BG1596" i="1" s="1"/>
  <c r="BW1596" i="1"/>
  <c r="AU1600" i="1"/>
  <c r="BG1600" i="1" s="1"/>
  <c r="BW1600" i="1"/>
  <c r="AU1604" i="1"/>
  <c r="BG1604" i="1" s="1"/>
  <c r="BW1604" i="1"/>
  <c r="AU1608" i="1"/>
  <c r="BG1608" i="1" s="1"/>
  <c r="BW1608" i="1"/>
  <c r="AU1612" i="1"/>
  <c r="BG1612" i="1" s="1"/>
  <c r="BW1612" i="1"/>
  <c r="AU1616" i="1"/>
  <c r="BG1616" i="1" s="1"/>
  <c r="BW1616" i="1"/>
  <c r="AU1620" i="1"/>
  <c r="BG1620" i="1" s="1"/>
  <c r="BW1620" i="1"/>
  <c r="AU1624" i="1"/>
  <c r="BG1624" i="1" s="1"/>
  <c r="BW1624" i="1"/>
  <c r="AU1628" i="1"/>
  <c r="BG1628" i="1" s="1"/>
  <c r="BW1628" i="1"/>
  <c r="AU1632" i="1"/>
  <c r="BG1632" i="1" s="1"/>
  <c r="BW1632" i="1"/>
  <c r="AU1636" i="1"/>
  <c r="BG1636" i="1" s="1"/>
  <c r="BW1636" i="1"/>
  <c r="AU1640" i="1"/>
  <c r="BG1640" i="1" s="1"/>
  <c r="BW1640" i="1"/>
  <c r="AU1644" i="1"/>
  <c r="BG1644" i="1" s="1"/>
  <c r="BW1644" i="1"/>
  <c r="AU1648" i="1"/>
  <c r="BG1648" i="1" s="1"/>
  <c r="BW1648" i="1"/>
  <c r="AU1652" i="1"/>
  <c r="BG1652" i="1" s="1"/>
  <c r="BW1652" i="1"/>
  <c r="AU1656" i="1"/>
  <c r="BG1656" i="1" s="1"/>
  <c r="BW1656" i="1"/>
  <c r="AU1660" i="1"/>
  <c r="BG1660" i="1" s="1"/>
  <c r="BW1660" i="1"/>
  <c r="AU1664" i="1"/>
  <c r="BG1664" i="1" s="1"/>
  <c r="BW1664" i="1"/>
  <c r="AU1668" i="1"/>
  <c r="BG1668" i="1" s="1"/>
  <c r="BW1668" i="1"/>
  <c r="AU1672" i="1"/>
  <c r="BG1672" i="1" s="1"/>
  <c r="BW1672" i="1"/>
  <c r="AU1676" i="1"/>
  <c r="BG1676" i="1" s="1"/>
  <c r="BW1676" i="1"/>
  <c r="AU1680" i="1"/>
  <c r="BG1680" i="1" s="1"/>
  <c r="BW1680" i="1"/>
  <c r="AU1682" i="1"/>
  <c r="BG1682" i="1" s="1"/>
  <c r="BK1682" i="1"/>
  <c r="AM19" i="1"/>
  <c r="AS19" i="1" s="1"/>
  <c r="BE19" i="1" s="1"/>
  <c r="BI19" i="1"/>
  <c r="AM36" i="1"/>
  <c r="BI36" i="1"/>
  <c r="AM40" i="1"/>
  <c r="BI40" i="1"/>
  <c r="AM60" i="1"/>
  <c r="BI60" i="1"/>
  <c r="AM64" i="1"/>
  <c r="AS64" i="1" s="1"/>
  <c r="BE64" i="1" s="1"/>
  <c r="BI64" i="1"/>
  <c r="AM68" i="1"/>
  <c r="BI68" i="1"/>
  <c r="AM72" i="1"/>
  <c r="AS72" i="1" s="1"/>
  <c r="BE72" i="1" s="1"/>
  <c r="BI72" i="1"/>
  <c r="AM80" i="1"/>
  <c r="BI80" i="1"/>
  <c r="AN18" i="1"/>
  <c r="AZ18" i="1" s="1"/>
  <c r="BI18" i="1"/>
  <c r="AM20" i="1"/>
  <c r="BI20" i="1"/>
  <c r="AM24" i="1"/>
  <c r="AY24" i="1" s="1"/>
  <c r="BI24" i="1"/>
  <c r="AM28" i="1"/>
  <c r="BI28" i="1"/>
  <c r="AM32" i="1"/>
  <c r="BI32" i="1"/>
  <c r="AM48" i="1"/>
  <c r="BI48" i="1"/>
  <c r="AN7" i="1"/>
  <c r="BI7" i="1"/>
  <c r="AN11" i="1"/>
  <c r="BI11" i="1"/>
  <c r="AN15" i="1"/>
  <c r="BI15" i="1"/>
  <c r="AM44" i="1"/>
  <c r="BI44" i="1"/>
  <c r="AM52" i="1"/>
  <c r="AY52" i="1" s="1"/>
  <c r="BI52" i="1"/>
  <c r="AM56" i="1"/>
  <c r="BI56" i="1"/>
  <c r="AM76" i="1"/>
  <c r="BI76" i="1"/>
  <c r="AN84" i="1"/>
  <c r="BI84" i="1"/>
  <c r="AN88" i="1"/>
  <c r="AT88" i="1" s="1"/>
  <c r="BF88" i="1" s="1"/>
  <c r="BI88" i="1"/>
  <c r="AM108" i="1"/>
  <c r="BI108" i="1"/>
  <c r="AM110" i="1"/>
  <c r="BI110" i="1"/>
  <c r="AN111" i="1"/>
  <c r="AZ111" i="1" s="1"/>
  <c r="BI111" i="1"/>
  <c r="AN163" i="1"/>
  <c r="BI163" i="1"/>
  <c r="AJ171" i="1"/>
  <c r="BI171" i="1"/>
  <c r="AJ191" i="1"/>
  <c r="AP191" i="1" s="1"/>
  <c r="BI191" i="1"/>
  <c r="AJ195" i="1"/>
  <c r="BI195" i="1"/>
  <c r="AJ199" i="1"/>
  <c r="BI199" i="1"/>
  <c r="AN204" i="1"/>
  <c r="AZ204" i="1" s="1"/>
  <c r="BI204" i="1"/>
  <c r="AN212" i="1"/>
  <c r="BI212" i="1"/>
  <c r="AN244" i="1"/>
  <c r="AZ244" i="1" s="1"/>
  <c r="BI244" i="1"/>
  <c r="AN256" i="1"/>
  <c r="AT256" i="1" s="1"/>
  <c r="BF256" i="1" s="1"/>
  <c r="BI256" i="1"/>
  <c r="AN304" i="1"/>
  <c r="BI304" i="1"/>
  <c r="AN312" i="1"/>
  <c r="AT312" i="1" s="1"/>
  <c r="BF312" i="1" s="1"/>
  <c r="BI312" i="1"/>
  <c r="AN325" i="1"/>
  <c r="AZ325" i="1" s="1"/>
  <c r="BI325" i="1"/>
  <c r="AN333" i="1"/>
  <c r="AT333" i="1" s="1"/>
  <c r="BF333" i="1" s="1"/>
  <c r="BI333" i="1"/>
  <c r="AN349" i="1"/>
  <c r="AZ349" i="1" s="1"/>
  <c r="BI349" i="1"/>
  <c r="AN362" i="1"/>
  <c r="AT362" i="1" s="1"/>
  <c r="BF362" i="1" s="1"/>
  <c r="BI362" i="1"/>
  <c r="AM374" i="1"/>
  <c r="BI374" i="1"/>
  <c r="AM379" i="1"/>
  <c r="AS379" i="1" s="1"/>
  <c r="BE379" i="1" s="1"/>
  <c r="BI379" i="1"/>
  <c r="AN388" i="1"/>
  <c r="AZ388" i="1" s="1"/>
  <c r="BI388" i="1"/>
  <c r="AN396" i="1"/>
  <c r="AT396" i="1" s="1"/>
  <c r="BF396" i="1" s="1"/>
  <c r="BI396" i="1"/>
  <c r="AN400" i="1"/>
  <c r="BI400" i="1"/>
  <c r="AN408" i="1"/>
  <c r="AZ408" i="1" s="1"/>
  <c r="BI408" i="1"/>
  <c r="AN420" i="1"/>
  <c r="AZ420" i="1" s="1"/>
  <c r="BI420" i="1"/>
  <c r="AN424" i="1"/>
  <c r="AT424" i="1" s="1"/>
  <c r="BF424" i="1" s="1"/>
  <c r="BI424" i="1"/>
  <c r="AN428" i="1"/>
  <c r="AZ428" i="1" s="1"/>
  <c r="BI428" i="1"/>
  <c r="AN437" i="1"/>
  <c r="AT437" i="1" s="1"/>
  <c r="BF437" i="1" s="1"/>
  <c r="BI437" i="1"/>
  <c r="AN441" i="1"/>
  <c r="AZ441" i="1" s="1"/>
  <c r="BI441" i="1"/>
  <c r="AN453" i="1"/>
  <c r="AT453" i="1" s="1"/>
  <c r="BF453" i="1" s="1"/>
  <c r="BI453" i="1"/>
  <c r="AN473" i="1"/>
  <c r="AZ473" i="1" s="1"/>
  <c r="BI473" i="1"/>
  <c r="AN485" i="1"/>
  <c r="AT485" i="1" s="1"/>
  <c r="BF485" i="1" s="1"/>
  <c r="BI485" i="1"/>
  <c r="AN538" i="1"/>
  <c r="AZ538" i="1" s="1"/>
  <c r="BI538" i="1"/>
  <c r="AN554" i="1"/>
  <c r="BI554" i="1"/>
  <c r="AN558" i="1"/>
  <c r="AZ558" i="1" s="1"/>
  <c r="BI558" i="1"/>
  <c r="AN575" i="1"/>
  <c r="AT575" i="1" s="1"/>
  <c r="BF575" i="1" s="1"/>
  <c r="BI575" i="1"/>
  <c r="AN579" i="1"/>
  <c r="BI579" i="1"/>
  <c r="AN583" i="1"/>
  <c r="AT583" i="1" s="1"/>
  <c r="BF583" i="1" s="1"/>
  <c r="BI583" i="1"/>
  <c r="AN591" i="1"/>
  <c r="BI591" i="1"/>
  <c r="AN603" i="1"/>
  <c r="BI603" i="1"/>
  <c r="AN607" i="1"/>
  <c r="BI607" i="1"/>
  <c r="AN629" i="1"/>
  <c r="AT629" i="1" s="1"/>
  <c r="BF629" i="1" s="1"/>
  <c r="BI629" i="1"/>
  <c r="AN647" i="1"/>
  <c r="BI647" i="1"/>
  <c r="AN654" i="1"/>
  <c r="AZ654" i="1" s="1"/>
  <c r="BI654" i="1"/>
  <c r="AM658" i="1"/>
  <c r="AS658" i="1" s="1"/>
  <c r="BE658" i="1" s="1"/>
  <c r="BI658" i="1"/>
  <c r="AM678" i="1"/>
  <c r="AS678" i="1" s="1"/>
  <c r="BE678" i="1" s="1"/>
  <c r="BI678" i="1"/>
  <c r="AM710" i="1"/>
  <c r="AS710" i="1" s="1"/>
  <c r="BE710" i="1" s="1"/>
  <c r="BI710" i="1"/>
  <c r="AM714" i="1"/>
  <c r="BI714" i="1"/>
  <c r="AN770" i="1"/>
  <c r="AT770" i="1" s="1"/>
  <c r="BF770" i="1" s="1"/>
  <c r="BI770" i="1"/>
  <c r="AN778" i="1"/>
  <c r="AT778" i="1" s="1"/>
  <c r="BF778" i="1" s="1"/>
  <c r="BI778" i="1"/>
  <c r="AN782" i="1"/>
  <c r="AT782" i="1" s="1"/>
  <c r="BF782" i="1" s="1"/>
  <c r="BI782" i="1"/>
  <c r="AN786" i="1"/>
  <c r="AT786" i="1" s="1"/>
  <c r="BF786" i="1" s="1"/>
  <c r="BI786" i="1"/>
  <c r="AN790" i="1"/>
  <c r="AT790" i="1" s="1"/>
  <c r="BF790" i="1" s="1"/>
  <c r="BI790" i="1"/>
  <c r="AN798" i="1"/>
  <c r="BI798" i="1"/>
  <c r="AM818" i="1"/>
  <c r="AS818" i="1" s="1"/>
  <c r="BE818" i="1" s="1"/>
  <c r="BI818" i="1"/>
  <c r="AN837" i="1"/>
  <c r="AT837" i="1" s="1"/>
  <c r="BF837" i="1" s="1"/>
  <c r="BI837" i="1"/>
  <c r="AN841" i="1"/>
  <c r="BI841" i="1"/>
  <c r="AN853" i="1"/>
  <c r="AT853" i="1" s="1"/>
  <c r="BF853" i="1" s="1"/>
  <c r="BI853" i="1"/>
  <c r="AN865" i="1"/>
  <c r="BI865" i="1"/>
  <c r="AN869" i="1"/>
  <c r="BI869" i="1"/>
  <c r="AN881" i="1"/>
  <c r="BI881" i="1"/>
  <c r="AN885" i="1"/>
  <c r="AT885" i="1" s="1"/>
  <c r="BF885" i="1" s="1"/>
  <c r="BI885" i="1"/>
  <c r="AN893" i="1"/>
  <c r="BI893" i="1"/>
  <c r="AN905" i="1"/>
  <c r="AT905" i="1" s="1"/>
  <c r="BF905" i="1" s="1"/>
  <c r="BI905" i="1"/>
  <c r="AN909" i="1"/>
  <c r="AZ909" i="1" s="1"/>
  <c r="BI909" i="1"/>
  <c r="AN913" i="1"/>
  <c r="AT913" i="1" s="1"/>
  <c r="BF913" i="1" s="1"/>
  <c r="BI913" i="1"/>
  <c r="AN921" i="1"/>
  <c r="AZ921" i="1" s="1"/>
  <c r="BI921" i="1"/>
  <c r="AN929" i="1"/>
  <c r="AT929" i="1" s="1"/>
  <c r="BF929" i="1" s="1"/>
  <c r="BI929" i="1"/>
  <c r="AN937" i="1"/>
  <c r="AZ937" i="1" s="1"/>
  <c r="BI937" i="1"/>
  <c r="AN941" i="1"/>
  <c r="AT941" i="1" s="1"/>
  <c r="BF941" i="1" s="1"/>
  <c r="BI941" i="1"/>
  <c r="AM945" i="1"/>
  <c r="AY945" i="1" s="1"/>
  <c r="BI945" i="1"/>
  <c r="AM947" i="1"/>
  <c r="AS947" i="1" s="1"/>
  <c r="BE947" i="1" s="1"/>
  <c r="BI947" i="1"/>
  <c r="AM978" i="1"/>
  <c r="AS978" i="1" s="1"/>
  <c r="BE978" i="1" s="1"/>
  <c r="BI978" i="1"/>
  <c r="AN987" i="1"/>
  <c r="AT987" i="1" s="1"/>
  <c r="BF987" i="1" s="1"/>
  <c r="BI987" i="1"/>
  <c r="AN991" i="1"/>
  <c r="BI991" i="1"/>
  <c r="AN1007" i="1"/>
  <c r="AT1007" i="1" s="1"/>
  <c r="BF1007" i="1" s="1"/>
  <c r="BI1007" i="1"/>
  <c r="AN1016" i="1"/>
  <c r="BI1016" i="1"/>
  <c r="AN1048" i="1"/>
  <c r="AZ1048" i="1" s="1"/>
  <c r="BI1048" i="1"/>
  <c r="AN1052" i="1"/>
  <c r="BI1052" i="1"/>
  <c r="AN1103" i="1"/>
  <c r="AT1103" i="1" s="1"/>
  <c r="BF1103" i="1" s="1"/>
  <c r="BI1103" i="1"/>
  <c r="AN1107" i="1"/>
  <c r="AZ1107" i="1" s="1"/>
  <c r="BI1107" i="1"/>
  <c r="AN1116" i="1"/>
  <c r="AZ1116" i="1" s="1"/>
  <c r="BI1116" i="1"/>
  <c r="AN1119" i="1"/>
  <c r="BI1119" i="1"/>
  <c r="AN1123" i="1"/>
  <c r="AT1123" i="1" s="1"/>
  <c r="BF1123" i="1" s="1"/>
  <c r="BI1123" i="1"/>
  <c r="AN1159" i="1"/>
  <c r="BI1159" i="1"/>
  <c r="AN1163" i="1"/>
  <c r="AT1163" i="1" s="1"/>
  <c r="BF1163" i="1" s="1"/>
  <c r="BI1163" i="1"/>
  <c r="AM1168" i="1"/>
  <c r="AS1168" i="1" s="1"/>
  <c r="BE1168" i="1" s="1"/>
  <c r="BI1168" i="1"/>
  <c r="AN1185" i="1"/>
  <c r="AT1185" i="1" s="1"/>
  <c r="BF1185" i="1" s="1"/>
  <c r="BI1185" i="1"/>
  <c r="AN1210" i="1"/>
  <c r="BI1210" i="1"/>
  <c r="AN1227" i="1"/>
  <c r="AT1227" i="1" s="1"/>
  <c r="BF1227" i="1" s="1"/>
  <c r="BI1227" i="1"/>
  <c r="AN1231" i="1"/>
  <c r="BI1231" i="1"/>
  <c r="AN1239" i="1"/>
  <c r="BI1239" i="1"/>
  <c r="AN1248" i="1"/>
  <c r="AT1248" i="1" s="1"/>
  <c r="BF1248" i="1" s="1"/>
  <c r="BI1248" i="1"/>
  <c r="AN1272" i="1"/>
  <c r="AT1272" i="1" s="1"/>
  <c r="BF1272" i="1" s="1"/>
  <c r="BI1272" i="1"/>
  <c r="AM1280" i="1"/>
  <c r="AS1280" i="1" s="1"/>
  <c r="BE1280" i="1" s="1"/>
  <c r="BI1280" i="1"/>
  <c r="AN1289" i="1"/>
  <c r="BI1289" i="1"/>
  <c r="AN1293" i="1"/>
  <c r="BI1293" i="1"/>
  <c r="AN1308" i="1"/>
  <c r="BI1308" i="1"/>
  <c r="AN1322" i="1"/>
  <c r="BI1322" i="1"/>
  <c r="AN1338" i="1"/>
  <c r="AT1338" i="1" s="1"/>
  <c r="BF1338" i="1" s="1"/>
  <c r="BI1338" i="1"/>
  <c r="AN1342" i="1"/>
  <c r="BI1342" i="1"/>
  <c r="AN1356" i="1"/>
  <c r="AT1356" i="1" s="1"/>
  <c r="BF1356" i="1" s="1"/>
  <c r="BI1356" i="1"/>
  <c r="AN1400" i="1"/>
  <c r="AZ1400" i="1" s="1"/>
  <c r="BI1400" i="1"/>
  <c r="AN1430" i="1"/>
  <c r="AT1430" i="1" s="1"/>
  <c r="BF1430" i="1" s="1"/>
  <c r="BI1430" i="1"/>
  <c r="AN1434" i="1"/>
  <c r="AZ1434" i="1" s="1"/>
  <c r="BI1434" i="1"/>
  <c r="AN1438" i="1"/>
  <c r="AT1438" i="1" s="1"/>
  <c r="BF1438" i="1" s="1"/>
  <c r="BI1438" i="1"/>
  <c r="AN1447" i="1"/>
  <c r="AT1447" i="1" s="1"/>
  <c r="BF1447" i="1" s="1"/>
  <c r="BI1447" i="1"/>
  <c r="AM1455" i="1"/>
  <c r="AS1455" i="1" s="1"/>
  <c r="BE1455" i="1" s="1"/>
  <c r="BI1455" i="1"/>
  <c r="AN1461" i="1"/>
  <c r="BI1461" i="1"/>
  <c r="AN1469" i="1"/>
  <c r="AZ1469" i="1" s="1"/>
  <c r="BI1469" i="1"/>
  <c r="AN1473" i="1"/>
  <c r="AZ1473" i="1" s="1"/>
  <c r="BI1473" i="1"/>
  <c r="AN1522" i="1"/>
  <c r="BI1522" i="1"/>
  <c r="AN1542" i="1"/>
  <c r="AZ1542" i="1" s="1"/>
  <c r="BI1542" i="1"/>
  <c r="AM1546" i="1"/>
  <c r="AS1546" i="1" s="1"/>
  <c r="BE1546" i="1" s="1"/>
  <c r="BI1546" i="1"/>
  <c r="AN1547" i="1"/>
  <c r="AT1547" i="1" s="1"/>
  <c r="BF1547" i="1" s="1"/>
  <c r="BI1547" i="1"/>
  <c r="AN1563" i="1"/>
  <c r="AZ1563" i="1" s="1"/>
  <c r="BI1563" i="1"/>
  <c r="AN1583" i="1"/>
  <c r="AZ1583" i="1" s="1"/>
  <c r="BI1583" i="1"/>
  <c r="AN1605" i="1"/>
  <c r="BI1605" i="1"/>
  <c r="AN1621" i="1"/>
  <c r="AZ1621" i="1" s="1"/>
  <c r="BI1621" i="1"/>
  <c r="AN1641" i="1"/>
  <c r="AT1641" i="1" s="1"/>
  <c r="BF1641" i="1" s="1"/>
  <c r="BI1641" i="1"/>
  <c r="AN1649" i="1"/>
  <c r="AT1649" i="1" s="1"/>
  <c r="BF1649" i="1" s="1"/>
  <c r="BI1649" i="1"/>
  <c r="AM1661" i="1"/>
  <c r="AS1661" i="1" s="1"/>
  <c r="BE1661" i="1" s="1"/>
  <c r="BI1661" i="1"/>
  <c r="AM1669" i="1"/>
  <c r="AS1669" i="1" s="1"/>
  <c r="BE1669" i="1" s="1"/>
  <c r="BI1669" i="1"/>
  <c r="AM1677" i="1"/>
  <c r="AS1677" i="1" s="1"/>
  <c r="BE1677" i="1" s="1"/>
  <c r="BI1677" i="1"/>
  <c r="AN10" i="1"/>
  <c r="AT10" i="1" s="1"/>
  <c r="BF10" i="1" s="1"/>
  <c r="BI10" i="1"/>
  <c r="AN14" i="1"/>
  <c r="BI14" i="1"/>
  <c r="AM23" i="1"/>
  <c r="AS23" i="1" s="1"/>
  <c r="BE23" i="1" s="1"/>
  <c r="BI23" i="1"/>
  <c r="AM27" i="1"/>
  <c r="AY27" i="1" s="1"/>
  <c r="BI27" i="1"/>
  <c r="AM31" i="1"/>
  <c r="AS31" i="1" s="1"/>
  <c r="BE31" i="1" s="1"/>
  <c r="BI31" i="1"/>
  <c r="AM35" i="1"/>
  <c r="AY35" i="1" s="1"/>
  <c r="BI35" i="1"/>
  <c r="AM39" i="1"/>
  <c r="AS39" i="1" s="1"/>
  <c r="BE39" i="1" s="1"/>
  <c r="BI39" i="1"/>
  <c r="AM43" i="1"/>
  <c r="AY43" i="1" s="1"/>
  <c r="BI43" i="1"/>
  <c r="AM47" i="1"/>
  <c r="AS47" i="1" s="1"/>
  <c r="BE47" i="1" s="1"/>
  <c r="BI47" i="1"/>
  <c r="AM51" i="1"/>
  <c r="AY51" i="1" s="1"/>
  <c r="BI51" i="1"/>
  <c r="AM55" i="1"/>
  <c r="AS55" i="1" s="1"/>
  <c r="BE55" i="1" s="1"/>
  <c r="BI55" i="1"/>
  <c r="AM59" i="1"/>
  <c r="AY59" i="1" s="1"/>
  <c r="BI59" i="1"/>
  <c r="AM63" i="1"/>
  <c r="BI63" i="1"/>
  <c r="AM67" i="1"/>
  <c r="AY67" i="1" s="1"/>
  <c r="BI67" i="1"/>
  <c r="AM71" i="1"/>
  <c r="BI71" i="1"/>
  <c r="AM75" i="1"/>
  <c r="AY75" i="1" s="1"/>
  <c r="BI75" i="1"/>
  <c r="AM79" i="1"/>
  <c r="AS79" i="1" s="1"/>
  <c r="BE79" i="1" s="1"/>
  <c r="BI79" i="1"/>
  <c r="AN83" i="1"/>
  <c r="AZ83" i="1" s="1"/>
  <c r="BI83" i="1"/>
  <c r="AN87" i="1"/>
  <c r="BI87" i="1"/>
  <c r="AN91" i="1"/>
  <c r="AZ91" i="1" s="1"/>
  <c r="BI91" i="1"/>
  <c r="AN95" i="1"/>
  <c r="AT95" i="1" s="1"/>
  <c r="BF95" i="1" s="1"/>
  <c r="BI95" i="1"/>
  <c r="AN99" i="1"/>
  <c r="AZ99" i="1" s="1"/>
  <c r="BI99" i="1"/>
  <c r="AN103" i="1"/>
  <c r="AT103" i="1" s="1"/>
  <c r="BF103" i="1" s="1"/>
  <c r="BI103" i="1"/>
  <c r="AN107" i="1"/>
  <c r="AZ107" i="1" s="1"/>
  <c r="BI107" i="1"/>
  <c r="AN114" i="1"/>
  <c r="AT114" i="1" s="1"/>
  <c r="BF114" i="1" s="1"/>
  <c r="BI114" i="1"/>
  <c r="AN118" i="1"/>
  <c r="BI118" i="1"/>
  <c r="AN122" i="1"/>
  <c r="AT122" i="1" s="1"/>
  <c r="BF122" i="1" s="1"/>
  <c r="BI122" i="1"/>
  <c r="AN126" i="1"/>
  <c r="BI126" i="1"/>
  <c r="AN130" i="1"/>
  <c r="AT130" i="1" s="1"/>
  <c r="BF130" i="1" s="1"/>
  <c r="BI130" i="1"/>
  <c r="AN134" i="1"/>
  <c r="BI134" i="1"/>
  <c r="AN137" i="1"/>
  <c r="AT137" i="1" s="1"/>
  <c r="BF137" i="1" s="1"/>
  <c r="BI137" i="1"/>
  <c r="AN141" i="1"/>
  <c r="AZ141" i="1" s="1"/>
  <c r="BI141" i="1"/>
  <c r="AN145" i="1"/>
  <c r="AT145" i="1" s="1"/>
  <c r="BF145" i="1" s="1"/>
  <c r="BI145" i="1"/>
  <c r="AN149" i="1"/>
  <c r="AZ149" i="1" s="1"/>
  <c r="BI149" i="1"/>
  <c r="AN153" i="1"/>
  <c r="AT153" i="1" s="1"/>
  <c r="BF153" i="1" s="1"/>
  <c r="BI153" i="1"/>
  <c r="AN157" i="1"/>
  <c r="AZ157" i="1" s="1"/>
  <c r="BI157" i="1"/>
  <c r="AN162" i="1"/>
  <c r="AT162" i="1" s="1"/>
  <c r="BF162" i="1" s="1"/>
  <c r="BI162" i="1"/>
  <c r="AN166" i="1"/>
  <c r="AZ166" i="1" s="1"/>
  <c r="BI166" i="1"/>
  <c r="AJ170" i="1"/>
  <c r="AP170" i="1" s="1"/>
  <c r="BI170" i="1"/>
  <c r="AJ174" i="1"/>
  <c r="BI174" i="1"/>
  <c r="AJ178" i="1"/>
  <c r="AP178" i="1" s="1"/>
  <c r="BI178" i="1"/>
  <c r="AJ182" i="1"/>
  <c r="BI182" i="1"/>
  <c r="AJ186" i="1"/>
  <c r="AP186" i="1" s="1"/>
  <c r="BI186" i="1"/>
  <c r="AJ190" i="1"/>
  <c r="BI190" i="1"/>
  <c r="AJ194" i="1"/>
  <c r="AP194" i="1" s="1"/>
  <c r="BI194" i="1"/>
  <c r="AJ198" i="1"/>
  <c r="BI198" i="1"/>
  <c r="AN203" i="1"/>
  <c r="BI203" i="1"/>
  <c r="AN207" i="1"/>
  <c r="BI207" i="1"/>
  <c r="AN211" i="1"/>
  <c r="BI211" i="1"/>
  <c r="AN215" i="1"/>
  <c r="BI215" i="1"/>
  <c r="AN219" i="1"/>
  <c r="BI219" i="1"/>
  <c r="AN223" i="1"/>
  <c r="BI223" i="1"/>
  <c r="AN227" i="1"/>
  <c r="AT227" i="1" s="1"/>
  <c r="BF227" i="1" s="1"/>
  <c r="BI227" i="1"/>
  <c r="AN231" i="1"/>
  <c r="BI231" i="1"/>
  <c r="AN235" i="1"/>
  <c r="AT235" i="1" s="1"/>
  <c r="BF235" i="1" s="1"/>
  <c r="BI235" i="1"/>
  <c r="AN239" i="1"/>
  <c r="BI239" i="1"/>
  <c r="AN243" i="1"/>
  <c r="AT243" i="1" s="1"/>
  <c r="BF243" i="1" s="1"/>
  <c r="BI243" i="1"/>
  <c r="AN247" i="1"/>
  <c r="BI247" i="1"/>
  <c r="AN251" i="1"/>
  <c r="BI251" i="1"/>
  <c r="AN255" i="1"/>
  <c r="BI255" i="1"/>
  <c r="AN259" i="1"/>
  <c r="BI259" i="1"/>
  <c r="AN263" i="1"/>
  <c r="BI263" i="1"/>
  <c r="AN267" i="1"/>
  <c r="AT267" i="1" s="1"/>
  <c r="BF267" i="1" s="1"/>
  <c r="BI267" i="1"/>
  <c r="AN271" i="1"/>
  <c r="BI271" i="1"/>
  <c r="AN275" i="1"/>
  <c r="AT275" i="1" s="1"/>
  <c r="BF275" i="1" s="1"/>
  <c r="BI275" i="1"/>
  <c r="AN279" i="1"/>
  <c r="BI279" i="1"/>
  <c r="AN283" i="1"/>
  <c r="AT283" i="1" s="1"/>
  <c r="BF283" i="1" s="1"/>
  <c r="BI283" i="1"/>
  <c r="AN287" i="1"/>
  <c r="BI287" i="1"/>
  <c r="AN291" i="1"/>
  <c r="AT291" i="1" s="1"/>
  <c r="BF291" i="1" s="1"/>
  <c r="BI291" i="1"/>
  <c r="AN295" i="1"/>
  <c r="BI295" i="1"/>
  <c r="AN299" i="1"/>
  <c r="AT299" i="1" s="1"/>
  <c r="BF299" i="1" s="1"/>
  <c r="BI299" i="1"/>
  <c r="AN303" i="1"/>
  <c r="BI303" i="1"/>
  <c r="AN307" i="1"/>
  <c r="AT307" i="1" s="1"/>
  <c r="BF307" i="1" s="1"/>
  <c r="BI307" i="1"/>
  <c r="AN311" i="1"/>
  <c r="BI311" i="1"/>
  <c r="AN315" i="1"/>
  <c r="AT315" i="1" s="1"/>
  <c r="BF315" i="1" s="1"/>
  <c r="BI315" i="1"/>
  <c r="AN320" i="1"/>
  <c r="BI320" i="1"/>
  <c r="AN324" i="1"/>
  <c r="AT324" i="1" s="1"/>
  <c r="BF324" i="1" s="1"/>
  <c r="BI324" i="1"/>
  <c r="AN328" i="1"/>
  <c r="BI328" i="1"/>
  <c r="AN332" i="1"/>
  <c r="AT332" i="1" s="1"/>
  <c r="BF332" i="1" s="1"/>
  <c r="BI332" i="1"/>
  <c r="AN336" i="1"/>
  <c r="BI336" i="1"/>
  <c r="AN340" i="1"/>
  <c r="BI340" i="1"/>
  <c r="AN344" i="1"/>
  <c r="AZ344" i="1" s="1"/>
  <c r="BI344" i="1"/>
  <c r="AN348" i="1"/>
  <c r="BI348" i="1"/>
  <c r="AN352" i="1"/>
  <c r="AZ352" i="1" s="1"/>
  <c r="BI352" i="1"/>
  <c r="AN356" i="1"/>
  <c r="AT356" i="1" s="1"/>
  <c r="BF356" i="1" s="1"/>
  <c r="BI356" i="1"/>
  <c r="AN360" i="1"/>
  <c r="AZ360" i="1" s="1"/>
  <c r="BI360" i="1"/>
  <c r="AN378" i="1"/>
  <c r="BI378" i="1"/>
  <c r="AN383" i="1"/>
  <c r="BI383" i="1"/>
  <c r="AN387" i="1"/>
  <c r="BI387" i="1"/>
  <c r="AN391" i="1"/>
  <c r="AZ391" i="1" s="1"/>
  <c r="BI391" i="1"/>
  <c r="AN395" i="1"/>
  <c r="BI395" i="1"/>
  <c r="AN399" i="1"/>
  <c r="AZ399" i="1" s="1"/>
  <c r="BI399" i="1"/>
  <c r="AN403" i="1"/>
  <c r="AZ403" i="1" s="1"/>
  <c r="BI403" i="1"/>
  <c r="AN407" i="1"/>
  <c r="AZ407" i="1" s="1"/>
  <c r="BI407" i="1"/>
  <c r="AN411" i="1"/>
  <c r="AZ411" i="1" s="1"/>
  <c r="BI411" i="1"/>
  <c r="AN415" i="1"/>
  <c r="AZ415" i="1" s="1"/>
  <c r="BI415" i="1"/>
  <c r="AN419" i="1"/>
  <c r="BI419" i="1"/>
  <c r="AN423" i="1"/>
  <c r="AZ423" i="1" s="1"/>
  <c r="BI423" i="1"/>
  <c r="AN427" i="1"/>
  <c r="BI427" i="1"/>
  <c r="AN431" i="1"/>
  <c r="AZ431" i="1" s="1"/>
  <c r="BI431" i="1"/>
  <c r="AN436" i="1"/>
  <c r="AZ436" i="1" s="1"/>
  <c r="BI436" i="1"/>
  <c r="AN440" i="1"/>
  <c r="BI440" i="1"/>
  <c r="AN444" i="1"/>
  <c r="AZ444" i="1" s="1"/>
  <c r="BI444" i="1"/>
  <c r="AN448" i="1"/>
  <c r="BI448" i="1"/>
  <c r="AN452" i="1"/>
  <c r="BI452" i="1"/>
  <c r="AN456" i="1"/>
  <c r="BI456" i="1"/>
  <c r="AN460" i="1"/>
  <c r="BI460" i="1"/>
  <c r="AN464" i="1"/>
  <c r="BI464" i="1"/>
  <c r="AN468" i="1"/>
  <c r="AZ468" i="1" s="1"/>
  <c r="BI468" i="1"/>
  <c r="AN472" i="1"/>
  <c r="BI472" i="1"/>
  <c r="AN476" i="1"/>
  <c r="AZ476" i="1" s="1"/>
  <c r="BI476" i="1"/>
  <c r="AN480" i="1"/>
  <c r="BI480" i="1"/>
  <c r="AN484" i="1"/>
  <c r="BI484" i="1"/>
  <c r="AN488" i="1"/>
  <c r="BI488" i="1"/>
  <c r="AN492" i="1"/>
  <c r="AT492" i="1" s="1"/>
  <c r="BF492" i="1" s="1"/>
  <c r="BI492" i="1"/>
  <c r="AN497" i="1"/>
  <c r="AZ497" i="1" s="1"/>
  <c r="BI497" i="1"/>
  <c r="AN501" i="1"/>
  <c r="AT501" i="1" s="1"/>
  <c r="BF501" i="1" s="1"/>
  <c r="BI501" i="1"/>
  <c r="AN505" i="1"/>
  <c r="AZ505" i="1" s="1"/>
  <c r="BI505" i="1"/>
  <c r="AN509" i="1"/>
  <c r="AT509" i="1" s="1"/>
  <c r="BF509" i="1" s="1"/>
  <c r="BI509" i="1"/>
  <c r="AN513" i="1"/>
  <c r="AZ513" i="1" s="1"/>
  <c r="BI513" i="1"/>
  <c r="AN517" i="1"/>
  <c r="AT517" i="1" s="1"/>
  <c r="BF517" i="1" s="1"/>
  <c r="BI517" i="1"/>
  <c r="AN521" i="1"/>
  <c r="AZ521" i="1" s="1"/>
  <c r="BI521" i="1"/>
  <c r="AN525" i="1"/>
  <c r="AT525" i="1" s="1"/>
  <c r="BF525" i="1" s="1"/>
  <c r="BI525" i="1"/>
  <c r="AN529" i="1"/>
  <c r="AZ529" i="1" s="1"/>
  <c r="BI529" i="1"/>
  <c r="AN533" i="1"/>
  <c r="AT533" i="1" s="1"/>
  <c r="BF533" i="1" s="1"/>
  <c r="BI533" i="1"/>
  <c r="AN537" i="1"/>
  <c r="AZ537" i="1" s="1"/>
  <c r="BI537" i="1"/>
  <c r="AN541" i="1"/>
  <c r="AT541" i="1" s="1"/>
  <c r="BF541" i="1" s="1"/>
  <c r="BI541" i="1"/>
  <c r="AN545" i="1"/>
  <c r="AZ545" i="1" s="1"/>
  <c r="BI545" i="1"/>
  <c r="AN549" i="1"/>
  <c r="AT549" i="1" s="1"/>
  <c r="BF549" i="1" s="1"/>
  <c r="BI549" i="1"/>
  <c r="AN553" i="1"/>
  <c r="AZ553" i="1" s="1"/>
  <c r="BI553" i="1"/>
  <c r="AN557" i="1"/>
  <c r="AT557" i="1" s="1"/>
  <c r="BF557" i="1" s="1"/>
  <c r="BI557" i="1"/>
  <c r="AN561" i="1"/>
  <c r="AZ561" i="1" s="1"/>
  <c r="BI561" i="1"/>
  <c r="AN566" i="1"/>
  <c r="AZ566" i="1" s="1"/>
  <c r="BI566" i="1"/>
  <c r="AN570" i="1"/>
  <c r="AZ570" i="1" s="1"/>
  <c r="BI570" i="1"/>
  <c r="AN574" i="1"/>
  <c r="BI574" i="1"/>
  <c r="AN578" i="1"/>
  <c r="AZ578" i="1" s="1"/>
  <c r="BI578" i="1"/>
  <c r="AN582" i="1"/>
  <c r="BI582" i="1"/>
  <c r="AN586" i="1"/>
  <c r="AZ586" i="1" s="1"/>
  <c r="BI586" i="1"/>
  <c r="AN590" i="1"/>
  <c r="AT590" i="1" s="1"/>
  <c r="BF590" i="1" s="1"/>
  <c r="BI590" i="1"/>
  <c r="AN594" i="1"/>
  <c r="AZ594" i="1" s="1"/>
  <c r="BI594" i="1"/>
  <c r="AN598" i="1"/>
  <c r="AZ598" i="1" s="1"/>
  <c r="BI598" i="1"/>
  <c r="AN602" i="1"/>
  <c r="AZ602" i="1" s="1"/>
  <c r="BI602" i="1"/>
  <c r="AN606" i="1"/>
  <c r="AT606" i="1" s="1"/>
  <c r="BF606" i="1" s="1"/>
  <c r="BI606" i="1"/>
  <c r="AN610" i="1"/>
  <c r="AZ610" i="1" s="1"/>
  <c r="BI610" i="1"/>
  <c r="AN615" i="1"/>
  <c r="AT615" i="1" s="1"/>
  <c r="BF615" i="1" s="1"/>
  <c r="BI615" i="1"/>
  <c r="AN619" i="1"/>
  <c r="AZ619" i="1" s="1"/>
  <c r="BI619" i="1"/>
  <c r="AN623" i="1"/>
  <c r="AT623" i="1" s="1"/>
  <c r="BF623" i="1" s="1"/>
  <c r="BI623" i="1"/>
  <c r="AM627" i="1"/>
  <c r="AY627" i="1" s="1"/>
  <c r="BI627" i="1"/>
  <c r="AN628" i="1"/>
  <c r="BI628" i="1"/>
  <c r="AN632" i="1"/>
  <c r="BI632" i="1"/>
  <c r="AN636" i="1"/>
  <c r="AT636" i="1" s="1"/>
  <c r="BF636" i="1" s="1"/>
  <c r="BI636" i="1"/>
  <c r="AN640" i="1"/>
  <c r="BI640" i="1"/>
  <c r="AM644" i="1"/>
  <c r="BI644" i="1"/>
  <c r="AN646" i="1"/>
  <c r="AZ646" i="1" s="1"/>
  <c r="BI646" i="1"/>
  <c r="AN653" i="1"/>
  <c r="AT653" i="1" s="1"/>
  <c r="BF653" i="1" s="1"/>
  <c r="BI653" i="1"/>
  <c r="AM661" i="1"/>
  <c r="BI661" i="1"/>
  <c r="AM665" i="1"/>
  <c r="AS665" i="1" s="1"/>
  <c r="BE665" i="1" s="1"/>
  <c r="BI665" i="1"/>
  <c r="AM669" i="1"/>
  <c r="BI669" i="1"/>
  <c r="AM673" i="1"/>
  <c r="AS673" i="1" s="1"/>
  <c r="BE673" i="1" s="1"/>
  <c r="BI673" i="1"/>
  <c r="AM677" i="1"/>
  <c r="BI677" i="1"/>
  <c r="AM681" i="1"/>
  <c r="AY681" i="1" s="1"/>
  <c r="BI681" i="1"/>
  <c r="AM685" i="1"/>
  <c r="BI685" i="1"/>
  <c r="AM689" i="1"/>
  <c r="AS689" i="1" s="1"/>
  <c r="BE689" i="1" s="1"/>
  <c r="BI689" i="1"/>
  <c r="AM693" i="1"/>
  <c r="BI693" i="1"/>
  <c r="AM697" i="1"/>
  <c r="AS697" i="1" s="1"/>
  <c r="BE697" i="1" s="1"/>
  <c r="BI697" i="1"/>
  <c r="AM701" i="1"/>
  <c r="BI701" i="1"/>
  <c r="AM705" i="1"/>
  <c r="BI705" i="1"/>
  <c r="AM709" i="1"/>
  <c r="BI709" i="1"/>
  <c r="AM713" i="1"/>
  <c r="AS713" i="1" s="1"/>
  <c r="BE713" i="1" s="1"/>
  <c r="BI713" i="1"/>
  <c r="AM717" i="1"/>
  <c r="BI717" i="1"/>
  <c r="AM719" i="1"/>
  <c r="AS719" i="1" s="1"/>
  <c r="BE719" i="1" s="1"/>
  <c r="BI719" i="1"/>
  <c r="AM723" i="1"/>
  <c r="BI723" i="1"/>
  <c r="AM727" i="1"/>
  <c r="AY727" i="1" s="1"/>
  <c r="BI727" i="1"/>
  <c r="AM733" i="1"/>
  <c r="AS733" i="1" s="1"/>
  <c r="BE733" i="1" s="1"/>
  <c r="BI733" i="1"/>
  <c r="AM737" i="1"/>
  <c r="AY737" i="1" s="1"/>
  <c r="BI737" i="1"/>
  <c r="AM741" i="1"/>
  <c r="AS741" i="1" s="1"/>
  <c r="BE741" i="1" s="1"/>
  <c r="BI741" i="1"/>
  <c r="AN745" i="1"/>
  <c r="AZ745" i="1" s="1"/>
  <c r="BI745" i="1"/>
  <c r="AM757" i="1"/>
  <c r="BI757" i="1"/>
  <c r="AN789" i="1"/>
  <c r="BI789" i="1"/>
  <c r="AN793" i="1"/>
  <c r="BI793" i="1"/>
  <c r="AN797" i="1"/>
  <c r="AT797" i="1" s="1"/>
  <c r="BF797" i="1" s="1"/>
  <c r="BI797" i="1"/>
  <c r="AN801" i="1"/>
  <c r="BI801" i="1"/>
  <c r="AN805" i="1"/>
  <c r="AT805" i="1" s="1"/>
  <c r="BF805" i="1" s="1"/>
  <c r="BI805" i="1"/>
  <c r="AN809" i="1"/>
  <c r="BI809" i="1"/>
  <c r="AN813" i="1"/>
  <c r="BI813" i="1"/>
  <c r="AN817" i="1"/>
  <c r="BI817" i="1"/>
  <c r="AN820" i="1"/>
  <c r="BI820" i="1"/>
  <c r="AN824" i="1"/>
  <c r="AT824" i="1" s="1"/>
  <c r="BF824" i="1" s="1"/>
  <c r="BI824" i="1"/>
  <c r="AN828" i="1"/>
  <c r="BI828" i="1"/>
  <c r="AN832" i="1"/>
  <c r="AT832" i="1" s="1"/>
  <c r="BF832" i="1" s="1"/>
  <c r="BI832" i="1"/>
  <c r="AN836" i="1"/>
  <c r="BI836" i="1"/>
  <c r="AN840" i="1"/>
  <c r="AT840" i="1" s="1"/>
  <c r="BF840" i="1" s="1"/>
  <c r="BI840" i="1"/>
  <c r="AN844" i="1"/>
  <c r="BI844" i="1"/>
  <c r="AN848" i="1"/>
  <c r="AT848" i="1" s="1"/>
  <c r="BF848" i="1" s="1"/>
  <c r="BI848" i="1"/>
  <c r="AN852" i="1"/>
  <c r="BI852" i="1"/>
  <c r="AN856" i="1"/>
  <c r="AT856" i="1" s="1"/>
  <c r="BF856" i="1" s="1"/>
  <c r="BI856" i="1"/>
  <c r="AN860" i="1"/>
  <c r="BI860" i="1"/>
  <c r="AN864" i="1"/>
  <c r="AT864" i="1" s="1"/>
  <c r="BF864" i="1" s="1"/>
  <c r="BI864" i="1"/>
  <c r="AN868" i="1"/>
  <c r="AT868" i="1" s="1"/>
  <c r="BF868" i="1" s="1"/>
  <c r="BI868" i="1"/>
  <c r="AN872" i="1"/>
  <c r="AT872" i="1" s="1"/>
  <c r="BF872" i="1" s="1"/>
  <c r="BI872" i="1"/>
  <c r="AN876" i="1"/>
  <c r="BI876" i="1"/>
  <c r="AN880" i="1"/>
  <c r="AT880" i="1" s="1"/>
  <c r="BF880" i="1" s="1"/>
  <c r="BI880" i="1"/>
  <c r="AN884" i="1"/>
  <c r="BI884" i="1"/>
  <c r="AN888" i="1"/>
  <c r="AT888" i="1" s="1"/>
  <c r="BF888" i="1" s="1"/>
  <c r="BI888" i="1"/>
  <c r="AN892" i="1"/>
  <c r="BI892" i="1"/>
  <c r="AN896" i="1"/>
  <c r="AT896" i="1" s="1"/>
  <c r="BF896" i="1" s="1"/>
  <c r="BI896" i="1"/>
  <c r="AN900" i="1"/>
  <c r="BI900" i="1"/>
  <c r="AN904" i="1"/>
  <c r="AT904" i="1" s="1"/>
  <c r="BF904" i="1" s="1"/>
  <c r="BI904" i="1"/>
  <c r="AL908" i="1"/>
  <c r="BI908" i="1"/>
  <c r="AN912" i="1"/>
  <c r="BI912" i="1"/>
  <c r="AN916" i="1"/>
  <c r="BI916" i="1"/>
  <c r="AN920" i="1"/>
  <c r="BI920" i="1"/>
  <c r="AN924" i="1"/>
  <c r="AZ924" i="1" s="1"/>
  <c r="BI924" i="1"/>
  <c r="AN928" i="1"/>
  <c r="BI928" i="1"/>
  <c r="AN932" i="1"/>
  <c r="BI932" i="1"/>
  <c r="AN936" i="1"/>
  <c r="BI936" i="1"/>
  <c r="AN940" i="1"/>
  <c r="BI940" i="1"/>
  <c r="AN944" i="1"/>
  <c r="BI944" i="1"/>
  <c r="AN952" i="1"/>
  <c r="BI952" i="1"/>
  <c r="AN982" i="1"/>
  <c r="AT982" i="1" s="1"/>
  <c r="BF982" i="1" s="1"/>
  <c r="BI982" i="1"/>
  <c r="AN986" i="1"/>
  <c r="AT986" i="1" s="1"/>
  <c r="BF986" i="1" s="1"/>
  <c r="BI986" i="1"/>
  <c r="AN990" i="1"/>
  <c r="AT990" i="1" s="1"/>
  <c r="BF990" i="1" s="1"/>
  <c r="BI990" i="1"/>
  <c r="AN994" i="1"/>
  <c r="BI994" i="1"/>
  <c r="AN998" i="1"/>
  <c r="AT998" i="1" s="1"/>
  <c r="BF998" i="1" s="1"/>
  <c r="BI998" i="1"/>
  <c r="AN1002" i="1"/>
  <c r="BI1002" i="1"/>
  <c r="AN1006" i="1"/>
  <c r="AT1006" i="1" s="1"/>
  <c r="BF1006" i="1" s="1"/>
  <c r="BI1006" i="1"/>
  <c r="AN1010" i="1"/>
  <c r="AT1010" i="1" s="1"/>
  <c r="BF1010" i="1" s="1"/>
  <c r="BI1010" i="1"/>
  <c r="AM1014" i="1"/>
  <c r="AS1014" i="1" s="1"/>
  <c r="BE1014" i="1" s="1"/>
  <c r="BI1014" i="1"/>
  <c r="AN1015" i="1"/>
  <c r="BI1015" i="1"/>
  <c r="AN1019" i="1"/>
  <c r="AT1019" i="1" s="1"/>
  <c r="BF1019" i="1" s="1"/>
  <c r="BI1019" i="1"/>
  <c r="AN1023" i="1"/>
  <c r="BI1023" i="1"/>
  <c r="AN1027" i="1"/>
  <c r="AT1027" i="1" s="1"/>
  <c r="BF1027" i="1" s="1"/>
  <c r="BI1027" i="1"/>
  <c r="AN1031" i="1"/>
  <c r="AZ1031" i="1" s="1"/>
  <c r="BI1031" i="1"/>
  <c r="AN1035" i="1"/>
  <c r="AT1035" i="1" s="1"/>
  <c r="BF1035" i="1" s="1"/>
  <c r="BI1035" i="1"/>
  <c r="AN1039" i="1"/>
  <c r="AZ1039" i="1" s="1"/>
  <c r="BI1039" i="1"/>
  <c r="AN1043" i="1"/>
  <c r="AT1043" i="1" s="1"/>
  <c r="BF1043" i="1" s="1"/>
  <c r="BI1043" i="1"/>
  <c r="AN1047" i="1"/>
  <c r="BI1047" i="1"/>
  <c r="AN1051" i="1"/>
  <c r="AT1051" i="1" s="1"/>
  <c r="BF1051" i="1" s="1"/>
  <c r="BI1051" i="1"/>
  <c r="AN1055" i="1"/>
  <c r="BI1055" i="1"/>
  <c r="AN1059" i="1"/>
  <c r="BI1059" i="1"/>
  <c r="AN1063" i="1"/>
  <c r="AT1063" i="1" s="1"/>
  <c r="BF1063" i="1" s="1"/>
  <c r="BI1063" i="1"/>
  <c r="AN1067" i="1"/>
  <c r="AT1067" i="1" s="1"/>
  <c r="BF1067" i="1" s="1"/>
  <c r="BI1067" i="1"/>
  <c r="AN1071" i="1"/>
  <c r="AT1071" i="1" s="1"/>
  <c r="BF1071" i="1" s="1"/>
  <c r="BI1071" i="1"/>
  <c r="AM1075" i="1"/>
  <c r="BI1075" i="1"/>
  <c r="AN1078" i="1"/>
  <c r="BI1078" i="1"/>
  <c r="AN1082" i="1"/>
  <c r="BI1082" i="1"/>
  <c r="AN1086" i="1"/>
  <c r="BI1086" i="1"/>
  <c r="AN1090" i="1"/>
  <c r="BI1090" i="1"/>
  <c r="AN1094" i="1"/>
  <c r="BI1094" i="1"/>
  <c r="AN1098" i="1"/>
  <c r="BI1098" i="1"/>
  <c r="AN1102" i="1"/>
  <c r="BI1102" i="1"/>
  <c r="AN1106" i="1"/>
  <c r="BI1106" i="1"/>
  <c r="AM1110" i="1"/>
  <c r="BI1110" i="1"/>
  <c r="AN1111" i="1"/>
  <c r="BI1111" i="1"/>
  <c r="AN1115" i="1"/>
  <c r="BI1115" i="1"/>
  <c r="AN1122" i="1"/>
  <c r="AT1122" i="1" s="1"/>
  <c r="BF1122" i="1" s="1"/>
  <c r="BI1122" i="1"/>
  <c r="AN1126" i="1"/>
  <c r="BI1126" i="1"/>
  <c r="AN1130" i="1"/>
  <c r="AT1130" i="1" s="1"/>
  <c r="BF1130" i="1" s="1"/>
  <c r="BI1130" i="1"/>
  <c r="AN1134" i="1"/>
  <c r="BI1134" i="1"/>
  <c r="AN1138" i="1"/>
  <c r="AT1138" i="1" s="1"/>
  <c r="BF1138" i="1" s="1"/>
  <c r="BI1138" i="1"/>
  <c r="AN1142" i="1"/>
  <c r="AT1142" i="1" s="1"/>
  <c r="BF1142" i="1" s="1"/>
  <c r="BI1142" i="1"/>
  <c r="AN1146" i="1"/>
  <c r="AT1146" i="1" s="1"/>
  <c r="BF1146" i="1" s="1"/>
  <c r="BI1146" i="1"/>
  <c r="AN1150" i="1"/>
  <c r="AT1150" i="1" s="1"/>
  <c r="BF1150" i="1" s="1"/>
  <c r="BI1150" i="1"/>
  <c r="AN1154" i="1"/>
  <c r="AT1154" i="1" s="1"/>
  <c r="BF1154" i="1" s="1"/>
  <c r="BI1154" i="1"/>
  <c r="AN1158" i="1"/>
  <c r="BI1158" i="1"/>
  <c r="AN1162" i="1"/>
  <c r="AT1162" i="1" s="1"/>
  <c r="BF1162" i="1" s="1"/>
  <c r="BI1162" i="1"/>
  <c r="AN1166" i="1"/>
  <c r="BI1166" i="1"/>
  <c r="AN1172" i="1"/>
  <c r="BI1172" i="1"/>
  <c r="AN1176" i="1"/>
  <c r="AT1176" i="1" s="1"/>
  <c r="BF1176" i="1" s="1"/>
  <c r="BI1176" i="1"/>
  <c r="AN1180" i="1"/>
  <c r="BI1180" i="1"/>
  <c r="AN1184" i="1"/>
  <c r="AT1184" i="1" s="1"/>
  <c r="BF1184" i="1" s="1"/>
  <c r="BI1184" i="1"/>
  <c r="AN1188" i="1"/>
  <c r="BI1188" i="1"/>
  <c r="AN1192" i="1"/>
  <c r="AT1192" i="1" s="1"/>
  <c r="BF1192" i="1" s="1"/>
  <c r="BI1192" i="1"/>
  <c r="AN1196" i="1"/>
  <c r="BI1196" i="1"/>
  <c r="AN1200" i="1"/>
  <c r="AT1200" i="1" s="1"/>
  <c r="BF1200" i="1" s="1"/>
  <c r="BI1200" i="1"/>
  <c r="AN1204" i="1"/>
  <c r="BI1204" i="1"/>
  <c r="AN1209" i="1"/>
  <c r="AZ1209" i="1" s="1"/>
  <c r="BI1209" i="1"/>
  <c r="AN1213" i="1"/>
  <c r="AZ1213" i="1" s="1"/>
  <c r="BI1213" i="1"/>
  <c r="AM1217" i="1"/>
  <c r="AS1217" i="1" s="1"/>
  <c r="BE1217" i="1" s="1"/>
  <c r="BI1217" i="1"/>
  <c r="AN1222" i="1"/>
  <c r="AZ1222" i="1" s="1"/>
  <c r="BI1222" i="1"/>
  <c r="AN1226" i="1"/>
  <c r="BI1226" i="1"/>
  <c r="AN1230" i="1"/>
  <c r="AZ1230" i="1" s="1"/>
  <c r="BI1230" i="1"/>
  <c r="AN1234" i="1"/>
  <c r="BI1234" i="1"/>
  <c r="AN1238" i="1"/>
  <c r="BI1238" i="1"/>
  <c r="AM1242" i="1"/>
  <c r="BI1242" i="1"/>
  <c r="AN1243" i="1"/>
  <c r="BI1243" i="1"/>
  <c r="AN1247" i="1"/>
  <c r="AZ1247" i="1" s="1"/>
  <c r="BI1247" i="1"/>
  <c r="AN1251" i="1"/>
  <c r="BI1251" i="1"/>
  <c r="AN1255" i="1"/>
  <c r="AZ1255" i="1" s="1"/>
  <c r="BI1255" i="1"/>
  <c r="AN1259" i="1"/>
  <c r="BI1259" i="1"/>
  <c r="AN1263" i="1"/>
  <c r="BI1263" i="1"/>
  <c r="AN1267" i="1"/>
  <c r="BI1267" i="1"/>
  <c r="AN1271" i="1"/>
  <c r="BI1271" i="1"/>
  <c r="AN1275" i="1"/>
  <c r="BI1275" i="1"/>
  <c r="AN1279" i="1"/>
  <c r="AZ1279" i="1" s="1"/>
  <c r="BI1279" i="1"/>
  <c r="AN1284" i="1"/>
  <c r="AZ1284" i="1" s="1"/>
  <c r="BI1284" i="1"/>
  <c r="AN1288" i="1"/>
  <c r="AT1288" i="1" s="1"/>
  <c r="BF1288" i="1" s="1"/>
  <c r="BI1288" i="1"/>
  <c r="AN1292" i="1"/>
  <c r="AZ1292" i="1" s="1"/>
  <c r="BI1292" i="1"/>
  <c r="AN1296" i="1"/>
  <c r="AT1296" i="1" s="1"/>
  <c r="BF1296" i="1" s="1"/>
  <c r="BI1296" i="1"/>
  <c r="AN1300" i="1"/>
  <c r="AZ1300" i="1" s="1"/>
  <c r="BI1300" i="1"/>
  <c r="AN1304" i="1"/>
  <c r="AT1304" i="1" s="1"/>
  <c r="BF1304" i="1" s="1"/>
  <c r="BI1304" i="1"/>
  <c r="AN1307" i="1"/>
  <c r="BI1307" i="1"/>
  <c r="AM1311" i="1"/>
  <c r="AS1311" i="1" s="1"/>
  <c r="BE1311" i="1" s="1"/>
  <c r="BI1311" i="1"/>
  <c r="AM1312" i="1"/>
  <c r="AY1312" i="1" s="1"/>
  <c r="BI1312" i="1"/>
  <c r="AN1313" i="1"/>
  <c r="BI1313" i="1"/>
  <c r="AN1317" i="1"/>
  <c r="AT1317" i="1" s="1"/>
  <c r="BF1317" i="1" s="1"/>
  <c r="BI1317" i="1"/>
  <c r="AN1321" i="1"/>
  <c r="BI1321" i="1"/>
  <c r="AN1325" i="1"/>
  <c r="AT1325" i="1" s="1"/>
  <c r="BF1325" i="1" s="1"/>
  <c r="BI1325" i="1"/>
  <c r="AN1329" i="1"/>
  <c r="BI1329" i="1"/>
  <c r="AN1333" i="1"/>
  <c r="AT1333" i="1" s="1"/>
  <c r="BF1333" i="1" s="1"/>
  <c r="BI1333" i="1"/>
  <c r="AN1337" i="1"/>
  <c r="BI1337" i="1"/>
  <c r="AN1341" i="1"/>
  <c r="AT1341" i="1" s="1"/>
  <c r="BF1341" i="1" s="1"/>
  <c r="BI1341" i="1"/>
  <c r="AN1345" i="1"/>
  <c r="BI1345" i="1"/>
  <c r="AN1349" i="1"/>
  <c r="AT1349" i="1" s="1"/>
  <c r="BF1349" i="1" s="1"/>
  <c r="BI1349" i="1"/>
  <c r="AN1355" i="1"/>
  <c r="AT1355" i="1" s="1"/>
  <c r="BF1355" i="1" s="1"/>
  <c r="BI1355" i="1"/>
  <c r="AN1359" i="1"/>
  <c r="BI1359" i="1"/>
  <c r="AN1363" i="1"/>
  <c r="BI1363" i="1"/>
  <c r="AN1367" i="1"/>
  <c r="BI1367" i="1"/>
  <c r="AN1371" i="1"/>
  <c r="AT1371" i="1" s="1"/>
  <c r="BF1371" i="1" s="1"/>
  <c r="BI1371" i="1"/>
  <c r="AN1375" i="1"/>
  <c r="BI1375" i="1"/>
  <c r="AN1379" i="1"/>
  <c r="AT1379" i="1" s="1"/>
  <c r="BF1379" i="1" s="1"/>
  <c r="BI1379" i="1"/>
  <c r="AN1383" i="1"/>
  <c r="BI1383" i="1"/>
  <c r="AN1407" i="1"/>
  <c r="AT1407" i="1" s="1"/>
  <c r="BF1407" i="1" s="1"/>
  <c r="BI1407" i="1"/>
  <c r="AM1408" i="1"/>
  <c r="AS1408" i="1" s="1"/>
  <c r="BE1408" i="1" s="1"/>
  <c r="BI1408" i="1"/>
  <c r="AN1445" i="1"/>
  <c r="AT1445" i="1" s="1"/>
  <c r="BF1445" i="1" s="1"/>
  <c r="BI1445" i="1"/>
  <c r="AN1446" i="1"/>
  <c r="BI1446" i="1"/>
  <c r="AN1450" i="1"/>
  <c r="AT1450" i="1" s="1"/>
  <c r="BF1450" i="1" s="1"/>
  <c r="BI1450" i="1"/>
  <c r="AN1454" i="1"/>
  <c r="BI1454" i="1"/>
  <c r="AN1460" i="1"/>
  <c r="AT1460" i="1" s="1"/>
  <c r="BF1460" i="1" s="1"/>
  <c r="BI1460" i="1"/>
  <c r="AN1464" i="1"/>
  <c r="AT1464" i="1" s="1"/>
  <c r="BF1464" i="1" s="1"/>
  <c r="BI1464" i="1"/>
  <c r="AN1468" i="1"/>
  <c r="AT1468" i="1" s="1"/>
  <c r="BF1468" i="1" s="1"/>
  <c r="BI1468" i="1"/>
  <c r="AN1472" i="1"/>
  <c r="AT1472" i="1" s="1"/>
  <c r="BF1472" i="1" s="1"/>
  <c r="BI1472" i="1"/>
  <c r="AN1476" i="1"/>
  <c r="AT1476" i="1" s="1"/>
  <c r="BF1476" i="1" s="1"/>
  <c r="BI1476" i="1"/>
  <c r="AN1480" i="1"/>
  <c r="AT1480" i="1" s="1"/>
  <c r="BF1480" i="1" s="1"/>
  <c r="BI1480" i="1"/>
  <c r="AN1484" i="1"/>
  <c r="AT1484" i="1" s="1"/>
  <c r="BF1484" i="1" s="1"/>
  <c r="BI1484" i="1"/>
  <c r="AN1488" i="1"/>
  <c r="AT1488" i="1" s="1"/>
  <c r="BF1488" i="1" s="1"/>
  <c r="BI1488" i="1"/>
  <c r="AN1492" i="1"/>
  <c r="AT1492" i="1" s="1"/>
  <c r="BF1492" i="1" s="1"/>
  <c r="BI1492" i="1"/>
  <c r="AN1496" i="1"/>
  <c r="AT1496" i="1" s="1"/>
  <c r="BF1496" i="1" s="1"/>
  <c r="BI1496" i="1"/>
  <c r="AN1500" i="1"/>
  <c r="AT1500" i="1" s="1"/>
  <c r="BF1500" i="1" s="1"/>
  <c r="BI1500" i="1"/>
  <c r="AN1504" i="1"/>
  <c r="AT1504" i="1" s="1"/>
  <c r="BF1504" i="1" s="1"/>
  <c r="BI1504" i="1"/>
  <c r="AN1508" i="1"/>
  <c r="AT1508" i="1" s="1"/>
  <c r="BF1508" i="1" s="1"/>
  <c r="BI1508" i="1"/>
  <c r="AN1512" i="1"/>
  <c r="AT1512" i="1" s="1"/>
  <c r="BF1512" i="1" s="1"/>
  <c r="BI1512" i="1"/>
  <c r="AN1516" i="1"/>
  <c r="AT1516" i="1" s="1"/>
  <c r="BF1516" i="1" s="1"/>
  <c r="BI1516" i="1"/>
  <c r="AM1520" i="1"/>
  <c r="AS1520" i="1" s="1"/>
  <c r="BE1520" i="1" s="1"/>
  <c r="BI1520" i="1"/>
  <c r="AN1521" i="1"/>
  <c r="AT1521" i="1" s="1"/>
  <c r="BF1521" i="1" s="1"/>
  <c r="BI1521" i="1"/>
  <c r="AN1525" i="1"/>
  <c r="BI1525" i="1"/>
  <c r="AN1529" i="1"/>
  <c r="AT1529" i="1" s="1"/>
  <c r="BF1529" i="1" s="1"/>
  <c r="BI1529" i="1"/>
  <c r="AN1533" i="1"/>
  <c r="BI1533" i="1"/>
  <c r="AN1537" i="1"/>
  <c r="AT1537" i="1" s="1"/>
  <c r="BF1537" i="1" s="1"/>
  <c r="BI1537" i="1"/>
  <c r="AN1541" i="1"/>
  <c r="BI1541" i="1"/>
  <c r="AN1545" i="1"/>
  <c r="BI1545" i="1"/>
  <c r="AN1550" i="1"/>
  <c r="BI1550" i="1"/>
  <c r="AN1554" i="1"/>
  <c r="AT1554" i="1" s="1"/>
  <c r="BF1554" i="1" s="1"/>
  <c r="BI1554" i="1"/>
  <c r="AN1558" i="1"/>
  <c r="BI1558" i="1"/>
  <c r="AN1562" i="1"/>
  <c r="BI1562" i="1"/>
  <c r="AN1566" i="1"/>
  <c r="AZ1566" i="1" s="1"/>
  <c r="BI1566" i="1"/>
  <c r="AN1570" i="1"/>
  <c r="AZ1570" i="1" s="1"/>
  <c r="BI1570" i="1"/>
  <c r="AN1574" i="1"/>
  <c r="AZ1574" i="1" s="1"/>
  <c r="BI1574" i="1"/>
  <c r="AN1578" i="1"/>
  <c r="AZ1578" i="1" s="1"/>
  <c r="BI1578" i="1"/>
  <c r="AN1582" i="1"/>
  <c r="AT1582" i="1" s="1"/>
  <c r="BF1582" i="1" s="1"/>
  <c r="BI1582" i="1"/>
  <c r="AN1586" i="1"/>
  <c r="AT1586" i="1" s="1"/>
  <c r="BF1586" i="1" s="1"/>
  <c r="BI1586" i="1"/>
  <c r="AN1591" i="1"/>
  <c r="AT1591" i="1" s="1"/>
  <c r="BF1591" i="1" s="1"/>
  <c r="BI1591" i="1"/>
  <c r="AN1596" i="1"/>
  <c r="AT1596" i="1" s="1"/>
  <c r="BF1596" i="1" s="1"/>
  <c r="BI1596" i="1"/>
  <c r="AN1600" i="1"/>
  <c r="BI1600" i="1"/>
  <c r="AN1604" i="1"/>
  <c r="AT1604" i="1" s="1"/>
  <c r="BF1604" i="1" s="1"/>
  <c r="BI1604" i="1"/>
  <c r="AN1608" i="1"/>
  <c r="AT1608" i="1" s="1"/>
  <c r="BF1608" i="1" s="1"/>
  <c r="BI1608" i="1"/>
  <c r="AN1612" i="1"/>
  <c r="AT1612" i="1" s="1"/>
  <c r="BF1612" i="1" s="1"/>
  <c r="BI1612" i="1"/>
  <c r="AN1616" i="1"/>
  <c r="AT1616" i="1" s="1"/>
  <c r="BF1616" i="1" s="1"/>
  <c r="BI1616" i="1"/>
  <c r="AN1620" i="1"/>
  <c r="AZ1620" i="1" s="1"/>
  <c r="BI1620" i="1"/>
  <c r="AN1624" i="1"/>
  <c r="BI1624" i="1"/>
  <c r="AN1628" i="1"/>
  <c r="AT1628" i="1" s="1"/>
  <c r="BF1628" i="1" s="1"/>
  <c r="BI1628" i="1"/>
  <c r="AN1632" i="1"/>
  <c r="BI1632" i="1"/>
  <c r="AN1636" i="1"/>
  <c r="AT1636" i="1" s="1"/>
  <c r="BF1636" i="1" s="1"/>
  <c r="BI1636" i="1"/>
  <c r="AN1640" i="1"/>
  <c r="AT1640" i="1" s="1"/>
  <c r="BF1640" i="1" s="1"/>
  <c r="BI1640" i="1"/>
  <c r="AN1644" i="1"/>
  <c r="AT1644" i="1" s="1"/>
  <c r="BF1644" i="1" s="1"/>
  <c r="BI1644" i="1"/>
  <c r="AN1648" i="1"/>
  <c r="AT1648" i="1" s="1"/>
  <c r="BF1648" i="1" s="1"/>
  <c r="BI1648" i="1"/>
  <c r="AN1652" i="1"/>
  <c r="AT1652" i="1" s="1"/>
  <c r="BF1652" i="1" s="1"/>
  <c r="BI1652" i="1"/>
  <c r="AN1656" i="1"/>
  <c r="BI1656" i="1"/>
  <c r="AM1664" i="1"/>
  <c r="AS1664" i="1" s="1"/>
  <c r="BE1664" i="1" s="1"/>
  <c r="BI1664" i="1"/>
  <c r="AM1668" i="1"/>
  <c r="AS1668" i="1" s="1"/>
  <c r="BE1668" i="1" s="1"/>
  <c r="BI1668" i="1"/>
  <c r="AM1672" i="1"/>
  <c r="AS1672" i="1" s="1"/>
  <c r="BE1672" i="1" s="1"/>
  <c r="BI1672" i="1"/>
  <c r="AM1676" i="1"/>
  <c r="AS1676" i="1" s="1"/>
  <c r="BE1676" i="1" s="1"/>
  <c r="BI1676" i="1"/>
  <c r="AM1680" i="1"/>
  <c r="AS1680" i="1" s="1"/>
  <c r="BE1680" i="1" s="1"/>
  <c r="BI1680" i="1"/>
  <c r="AN92" i="1"/>
  <c r="BI92" i="1"/>
  <c r="AN100" i="1"/>
  <c r="BI100" i="1"/>
  <c r="AN104" i="1"/>
  <c r="BI104" i="1"/>
  <c r="AN127" i="1"/>
  <c r="AT127" i="1" s="1"/>
  <c r="BF127" i="1" s="1"/>
  <c r="BI127" i="1"/>
  <c r="AN131" i="1"/>
  <c r="AZ131" i="1" s="1"/>
  <c r="BI131" i="1"/>
  <c r="AN135" i="1"/>
  <c r="AT135" i="1" s="1"/>
  <c r="BF135" i="1" s="1"/>
  <c r="BI135" i="1"/>
  <c r="AN146" i="1"/>
  <c r="BI146" i="1"/>
  <c r="AN154" i="1"/>
  <c r="BI154" i="1"/>
  <c r="AN158" i="1"/>
  <c r="BI158" i="1"/>
  <c r="AN220" i="1"/>
  <c r="BI220" i="1"/>
  <c r="AN228" i="1"/>
  <c r="AZ228" i="1" s="1"/>
  <c r="BI228" i="1"/>
  <c r="AN232" i="1"/>
  <c r="BI232" i="1"/>
  <c r="AN240" i="1"/>
  <c r="BI240" i="1"/>
  <c r="AN264" i="1"/>
  <c r="AT264" i="1" s="1"/>
  <c r="BF264" i="1" s="1"/>
  <c r="BI264" i="1"/>
  <c r="AN272" i="1"/>
  <c r="BI272" i="1"/>
  <c r="AN276" i="1"/>
  <c r="AT276" i="1" s="1"/>
  <c r="BF276" i="1" s="1"/>
  <c r="BI276" i="1"/>
  <c r="AN280" i="1"/>
  <c r="BI280" i="1"/>
  <c r="AN284" i="1"/>
  <c r="AT284" i="1" s="1"/>
  <c r="BF284" i="1" s="1"/>
  <c r="BI284" i="1"/>
  <c r="AN288" i="1"/>
  <c r="BI288" i="1"/>
  <c r="AN353" i="1"/>
  <c r="BI353" i="1"/>
  <c r="AN357" i="1"/>
  <c r="AZ357" i="1" s="1"/>
  <c r="BI357" i="1"/>
  <c r="AN366" i="1"/>
  <c r="AZ366" i="1" s="1"/>
  <c r="BI366" i="1"/>
  <c r="AN375" i="1"/>
  <c r="BI375" i="1"/>
  <c r="AN380" i="1"/>
  <c r="BI380" i="1"/>
  <c r="AN384" i="1"/>
  <c r="BI384" i="1"/>
  <c r="AN404" i="1"/>
  <c r="AT404" i="1" s="1"/>
  <c r="BF404" i="1" s="1"/>
  <c r="BI404" i="1"/>
  <c r="AN416" i="1"/>
  <c r="AZ416" i="1" s="1"/>
  <c r="BI416" i="1"/>
  <c r="AN445" i="1"/>
  <c r="AT445" i="1" s="1"/>
  <c r="BF445" i="1" s="1"/>
  <c r="BI445" i="1"/>
  <c r="AN457" i="1"/>
  <c r="AZ457" i="1" s="1"/>
  <c r="BI457" i="1"/>
  <c r="AN461" i="1"/>
  <c r="AT461" i="1" s="1"/>
  <c r="BF461" i="1" s="1"/>
  <c r="BI461" i="1"/>
  <c r="AN465" i="1"/>
  <c r="AZ465" i="1" s="1"/>
  <c r="BI465" i="1"/>
  <c r="AN469" i="1"/>
  <c r="AT469" i="1" s="1"/>
  <c r="BF469" i="1" s="1"/>
  <c r="BI469" i="1"/>
  <c r="AN481" i="1"/>
  <c r="AZ481" i="1" s="1"/>
  <c r="BI481" i="1"/>
  <c r="AN489" i="1"/>
  <c r="AZ489" i="1" s="1"/>
  <c r="BI489" i="1"/>
  <c r="AN502" i="1"/>
  <c r="AZ502" i="1" s="1"/>
  <c r="BI502" i="1"/>
  <c r="AN506" i="1"/>
  <c r="AT506" i="1" s="1"/>
  <c r="BF506" i="1" s="1"/>
  <c r="BI506" i="1"/>
  <c r="AN510" i="1"/>
  <c r="AZ510" i="1" s="1"/>
  <c r="BI510" i="1"/>
  <c r="AN518" i="1"/>
  <c r="AT518" i="1" s="1"/>
  <c r="BF518" i="1" s="1"/>
  <c r="BI518" i="1"/>
  <c r="AN534" i="1"/>
  <c r="AZ534" i="1" s="1"/>
  <c r="BI534" i="1"/>
  <c r="AN567" i="1"/>
  <c r="AT567" i="1" s="1"/>
  <c r="BF567" i="1" s="1"/>
  <c r="BI567" i="1"/>
  <c r="AN595" i="1"/>
  <c r="BI595" i="1"/>
  <c r="AN599" i="1"/>
  <c r="AT599" i="1" s="1"/>
  <c r="BF599" i="1" s="1"/>
  <c r="BI599" i="1"/>
  <c r="AN624" i="1"/>
  <c r="BI624" i="1"/>
  <c r="AN633" i="1"/>
  <c r="AT633" i="1" s="1"/>
  <c r="BF633" i="1" s="1"/>
  <c r="BI633" i="1"/>
  <c r="AN637" i="1"/>
  <c r="AZ637" i="1" s="1"/>
  <c r="BI637" i="1"/>
  <c r="AN650" i="1"/>
  <c r="AZ650" i="1" s="1"/>
  <c r="BI650" i="1"/>
  <c r="AM666" i="1"/>
  <c r="AS666" i="1" s="1"/>
  <c r="BE666" i="1" s="1"/>
  <c r="BI666" i="1"/>
  <c r="AM670" i="1"/>
  <c r="BI670" i="1"/>
  <c r="AM686" i="1"/>
  <c r="AS686" i="1" s="1"/>
  <c r="BE686" i="1" s="1"/>
  <c r="BI686" i="1"/>
  <c r="AM702" i="1"/>
  <c r="AS702" i="1" s="1"/>
  <c r="BE702" i="1" s="1"/>
  <c r="BI702" i="1"/>
  <c r="AM706" i="1"/>
  <c r="AS706" i="1" s="1"/>
  <c r="BE706" i="1" s="1"/>
  <c r="BI706" i="1"/>
  <c r="AM724" i="1"/>
  <c r="AS724" i="1" s="1"/>
  <c r="BE724" i="1" s="1"/>
  <c r="BI724" i="1"/>
  <c r="AM728" i="1"/>
  <c r="AS728" i="1" s="1"/>
  <c r="BE728" i="1" s="1"/>
  <c r="BI728" i="1"/>
  <c r="AM734" i="1"/>
  <c r="AS734" i="1" s="1"/>
  <c r="BE734" i="1" s="1"/>
  <c r="BI734" i="1"/>
  <c r="AM754" i="1"/>
  <c r="AS754" i="1" s="1"/>
  <c r="BE754" i="1" s="1"/>
  <c r="BI754" i="1"/>
  <c r="AN774" i="1"/>
  <c r="AT774" i="1" s="1"/>
  <c r="BF774" i="1" s="1"/>
  <c r="BI774" i="1"/>
  <c r="AN806" i="1"/>
  <c r="AT806" i="1" s="1"/>
  <c r="BF806" i="1" s="1"/>
  <c r="BI806" i="1"/>
  <c r="AN814" i="1"/>
  <c r="BI814" i="1"/>
  <c r="AN821" i="1"/>
  <c r="BI821" i="1"/>
  <c r="AN825" i="1"/>
  <c r="AT825" i="1" s="1"/>
  <c r="BF825" i="1" s="1"/>
  <c r="BI825" i="1"/>
  <c r="AN845" i="1"/>
  <c r="BI845" i="1"/>
  <c r="AN849" i="1"/>
  <c r="AT849" i="1" s="1"/>
  <c r="BF849" i="1" s="1"/>
  <c r="BI849" i="1"/>
  <c r="AN861" i="1"/>
  <c r="BI861" i="1"/>
  <c r="AN877" i="1"/>
  <c r="AT877" i="1" s="1"/>
  <c r="BF877" i="1" s="1"/>
  <c r="BI877" i="1"/>
  <c r="AN889" i="1"/>
  <c r="BI889" i="1"/>
  <c r="AN897" i="1"/>
  <c r="AT897" i="1" s="1"/>
  <c r="BF897" i="1" s="1"/>
  <c r="BI897" i="1"/>
  <c r="AN917" i="1"/>
  <c r="AZ917" i="1" s="1"/>
  <c r="BI917" i="1"/>
  <c r="AN925" i="1"/>
  <c r="AT925" i="1" s="1"/>
  <c r="BF925" i="1" s="1"/>
  <c r="BI925" i="1"/>
  <c r="AN933" i="1"/>
  <c r="AZ933" i="1" s="1"/>
  <c r="BI933" i="1"/>
  <c r="AM946" i="1"/>
  <c r="AS946" i="1" s="1"/>
  <c r="BE946" i="1" s="1"/>
  <c r="BI946" i="1"/>
  <c r="AN949" i="1"/>
  <c r="AT949" i="1" s="1"/>
  <c r="BF949" i="1" s="1"/>
  <c r="BI949" i="1"/>
  <c r="AN979" i="1"/>
  <c r="AT979" i="1" s="1"/>
  <c r="BF979" i="1" s="1"/>
  <c r="BI979" i="1"/>
  <c r="AN983" i="1"/>
  <c r="BI983" i="1"/>
  <c r="AN995" i="1"/>
  <c r="AT995" i="1" s="1"/>
  <c r="BF995" i="1" s="1"/>
  <c r="BI995" i="1"/>
  <c r="AN1020" i="1"/>
  <c r="BI1020" i="1"/>
  <c r="AN1040" i="1"/>
  <c r="AT1040" i="1" s="1"/>
  <c r="BF1040" i="1" s="1"/>
  <c r="BI1040" i="1"/>
  <c r="AN1060" i="1"/>
  <c r="BI1060" i="1"/>
  <c r="AN1072" i="1"/>
  <c r="AT1072" i="1" s="1"/>
  <c r="BF1072" i="1" s="1"/>
  <c r="BI1072" i="1"/>
  <c r="AN1079" i="1"/>
  <c r="AZ1079" i="1" s="1"/>
  <c r="BI1079" i="1"/>
  <c r="AN1083" i="1"/>
  <c r="AT1083" i="1" s="1"/>
  <c r="BF1083" i="1" s="1"/>
  <c r="BI1083" i="1"/>
  <c r="AN1091" i="1"/>
  <c r="AZ1091" i="1" s="1"/>
  <c r="BI1091" i="1"/>
  <c r="AN1095" i="1"/>
  <c r="AT1095" i="1" s="1"/>
  <c r="BF1095" i="1" s="1"/>
  <c r="BI1095" i="1"/>
  <c r="AN1127" i="1"/>
  <c r="BI1127" i="1"/>
  <c r="AN1131" i="1"/>
  <c r="AT1131" i="1" s="1"/>
  <c r="BF1131" i="1" s="1"/>
  <c r="BI1131" i="1"/>
  <c r="AN1139" i="1"/>
  <c r="BI1139" i="1"/>
  <c r="AN1143" i="1"/>
  <c r="BI1143" i="1"/>
  <c r="AN1147" i="1"/>
  <c r="BI1147" i="1"/>
  <c r="AN1155" i="1"/>
  <c r="AT1155" i="1" s="1"/>
  <c r="BF1155" i="1" s="1"/>
  <c r="BI1155" i="1"/>
  <c r="AN1169" i="1"/>
  <c r="AT1169" i="1" s="1"/>
  <c r="BF1169" i="1" s="1"/>
  <c r="BI1169" i="1"/>
  <c r="AN1173" i="1"/>
  <c r="AT1173" i="1" s="1"/>
  <c r="BF1173" i="1" s="1"/>
  <c r="BI1173" i="1"/>
  <c r="AN1193" i="1"/>
  <c r="AT1193" i="1" s="1"/>
  <c r="BF1193" i="1" s="1"/>
  <c r="BI1193" i="1"/>
  <c r="AN1205" i="1"/>
  <c r="AT1205" i="1" s="1"/>
  <c r="BF1205" i="1" s="1"/>
  <c r="BI1205" i="1"/>
  <c r="AN1219" i="1"/>
  <c r="BI1219" i="1"/>
  <c r="AN1223" i="1"/>
  <c r="BI1223" i="1"/>
  <c r="AN1235" i="1"/>
  <c r="AT1235" i="1" s="1"/>
  <c r="BF1235" i="1" s="1"/>
  <c r="BI1235" i="1"/>
  <c r="AN1268" i="1"/>
  <c r="AT1268" i="1" s="1"/>
  <c r="BF1268" i="1" s="1"/>
  <c r="BI1268" i="1"/>
  <c r="AN1276" i="1"/>
  <c r="AT1276" i="1" s="1"/>
  <c r="BF1276" i="1" s="1"/>
  <c r="BI1276" i="1"/>
  <c r="AN1281" i="1"/>
  <c r="BI1281" i="1"/>
  <c r="AN1305" i="1"/>
  <c r="BI1305" i="1"/>
  <c r="AN1314" i="1"/>
  <c r="AT1314" i="1" s="1"/>
  <c r="BF1314" i="1" s="1"/>
  <c r="BI1314" i="1"/>
  <c r="AN1326" i="1"/>
  <c r="BI1326" i="1"/>
  <c r="AN1330" i="1"/>
  <c r="AT1330" i="1" s="1"/>
  <c r="BF1330" i="1" s="1"/>
  <c r="BI1330" i="1"/>
  <c r="AJ1350" i="1"/>
  <c r="BI1350" i="1"/>
  <c r="AN1360" i="1"/>
  <c r="AT1360" i="1" s="1"/>
  <c r="BF1360" i="1" s="1"/>
  <c r="BI1360" i="1"/>
  <c r="AN1364" i="1"/>
  <c r="AZ1364" i="1" s="1"/>
  <c r="BI1364" i="1"/>
  <c r="AN1372" i="1"/>
  <c r="AT1372" i="1" s="1"/>
  <c r="BF1372" i="1" s="1"/>
  <c r="BI1372" i="1"/>
  <c r="AN1376" i="1"/>
  <c r="BI1376" i="1"/>
  <c r="AN1380" i="1"/>
  <c r="AT1380" i="1" s="1"/>
  <c r="BF1380" i="1" s="1"/>
  <c r="BI1380" i="1"/>
  <c r="AN1410" i="1"/>
  <c r="AZ1410" i="1" s="1"/>
  <c r="BI1410" i="1"/>
  <c r="AN1414" i="1"/>
  <c r="AT1414" i="1" s="1"/>
  <c r="BF1414" i="1" s="1"/>
  <c r="BI1414" i="1"/>
  <c r="AN1422" i="1"/>
  <c r="AZ1422" i="1" s="1"/>
  <c r="BI1422" i="1"/>
  <c r="AN1442" i="1"/>
  <c r="AT1442" i="1" s="1"/>
  <c r="BF1442" i="1" s="1"/>
  <c r="BI1442" i="1"/>
  <c r="AN1451" i="1"/>
  <c r="AT1451" i="1" s="1"/>
  <c r="BF1451" i="1" s="1"/>
  <c r="BI1451" i="1"/>
  <c r="AN1465" i="1"/>
  <c r="AZ1465" i="1" s="1"/>
  <c r="BI1465" i="1"/>
  <c r="AN1477" i="1"/>
  <c r="AZ1477" i="1" s="1"/>
  <c r="BI1477" i="1"/>
  <c r="AN1481" i="1"/>
  <c r="AZ1481" i="1" s="1"/>
  <c r="BI1481" i="1"/>
  <c r="AN1497" i="1"/>
  <c r="BI1497" i="1"/>
  <c r="AN1501" i="1"/>
  <c r="AT1501" i="1" s="1"/>
  <c r="BF1501" i="1" s="1"/>
  <c r="BI1501" i="1"/>
  <c r="AN1505" i="1"/>
  <c r="BI1505" i="1"/>
  <c r="AN1513" i="1"/>
  <c r="AT1513" i="1" s="1"/>
  <c r="BF1513" i="1" s="1"/>
  <c r="BI1513" i="1"/>
  <c r="AN1526" i="1"/>
  <c r="AZ1526" i="1" s="1"/>
  <c r="BI1526" i="1"/>
  <c r="AN1530" i="1"/>
  <c r="AT1530" i="1" s="1"/>
  <c r="BF1530" i="1" s="1"/>
  <c r="BI1530" i="1"/>
  <c r="AN1538" i="1"/>
  <c r="AZ1538" i="1" s="1"/>
  <c r="BI1538" i="1"/>
  <c r="AN1551" i="1"/>
  <c r="AT1551" i="1" s="1"/>
  <c r="BF1551" i="1" s="1"/>
  <c r="BI1551" i="1"/>
  <c r="AM1587" i="1"/>
  <c r="AS1587" i="1" s="1"/>
  <c r="BE1587" i="1" s="1"/>
  <c r="BI1587" i="1"/>
  <c r="AN1588" i="1"/>
  <c r="AT1588" i="1" s="1"/>
  <c r="BF1588" i="1" s="1"/>
  <c r="BI1588" i="1"/>
  <c r="AN1597" i="1"/>
  <c r="BI1597" i="1"/>
  <c r="AN1601" i="1"/>
  <c r="AT1601" i="1" s="1"/>
  <c r="BF1601" i="1" s="1"/>
  <c r="BI1601" i="1"/>
  <c r="AN1609" i="1"/>
  <c r="AZ1609" i="1" s="1"/>
  <c r="BI1609" i="1"/>
  <c r="AN1613" i="1"/>
  <c r="AZ1613" i="1" s="1"/>
  <c r="BI1613" i="1"/>
  <c r="AN1625" i="1"/>
  <c r="AZ1625" i="1" s="1"/>
  <c r="BI1625" i="1"/>
  <c r="AN1629" i="1"/>
  <c r="AZ1629" i="1" s="1"/>
  <c r="BI1629" i="1"/>
  <c r="AN1637" i="1"/>
  <c r="AT1637" i="1" s="1"/>
  <c r="BF1637" i="1" s="1"/>
  <c r="BI1637" i="1"/>
  <c r="AN1645" i="1"/>
  <c r="AT1645" i="1" s="1"/>
  <c r="BF1645" i="1" s="1"/>
  <c r="BI1645" i="1"/>
  <c r="AL1653" i="1"/>
  <c r="AR1653" i="1" s="1"/>
  <c r="BI1653" i="1"/>
  <c r="AN1657" i="1"/>
  <c r="BI1657" i="1"/>
  <c r="AM1665" i="1"/>
  <c r="AS1665" i="1" s="1"/>
  <c r="BE1665" i="1" s="1"/>
  <c r="BI1665" i="1"/>
  <c r="AM1673" i="1"/>
  <c r="AS1673" i="1" s="1"/>
  <c r="BE1673" i="1" s="1"/>
  <c r="BI1673" i="1"/>
  <c r="AM1681" i="1"/>
  <c r="AS1681" i="1" s="1"/>
  <c r="BE1681" i="1" s="1"/>
  <c r="BI1681" i="1"/>
  <c r="AN5" i="1"/>
  <c r="BI5" i="1"/>
  <c r="AN8" i="1"/>
  <c r="AZ8" i="1" s="1"/>
  <c r="BI8" i="1"/>
  <c r="AN12" i="1"/>
  <c r="BI12" i="1"/>
  <c r="AN16" i="1"/>
  <c r="AZ16" i="1" s="1"/>
  <c r="BI16" i="1"/>
  <c r="AM21" i="1"/>
  <c r="AS21" i="1" s="1"/>
  <c r="BE21" i="1" s="1"/>
  <c r="BI21" i="1"/>
  <c r="AM25" i="1"/>
  <c r="AY25" i="1" s="1"/>
  <c r="BI25" i="1"/>
  <c r="AM29" i="1"/>
  <c r="AS29" i="1" s="1"/>
  <c r="BE29" i="1" s="1"/>
  <c r="BI29" i="1"/>
  <c r="AM33" i="1"/>
  <c r="AY33" i="1" s="1"/>
  <c r="BI33" i="1"/>
  <c r="AM37" i="1"/>
  <c r="AS37" i="1" s="1"/>
  <c r="BE37" i="1" s="1"/>
  <c r="BI37" i="1"/>
  <c r="AM41" i="1"/>
  <c r="AY41" i="1" s="1"/>
  <c r="BI41" i="1"/>
  <c r="AM45" i="1"/>
  <c r="AS45" i="1" s="1"/>
  <c r="BE45" i="1" s="1"/>
  <c r="BI45" i="1"/>
  <c r="AM49" i="1"/>
  <c r="AY49" i="1" s="1"/>
  <c r="BI49" i="1"/>
  <c r="AM53" i="1"/>
  <c r="AS53" i="1" s="1"/>
  <c r="BE53" i="1" s="1"/>
  <c r="BI53" i="1"/>
  <c r="AM57" i="1"/>
  <c r="AY57" i="1" s="1"/>
  <c r="BI57" i="1"/>
  <c r="AM61" i="1"/>
  <c r="AY61" i="1" s="1"/>
  <c r="BI61" i="1"/>
  <c r="AM65" i="1"/>
  <c r="AY65" i="1" s="1"/>
  <c r="BI65" i="1"/>
  <c r="AM69" i="1"/>
  <c r="AY69" i="1" s="1"/>
  <c r="BI69" i="1"/>
  <c r="AM73" i="1"/>
  <c r="AY73" i="1" s="1"/>
  <c r="BI73" i="1"/>
  <c r="AM77" i="1"/>
  <c r="AS77" i="1" s="1"/>
  <c r="BE77" i="1" s="1"/>
  <c r="BI77" i="1"/>
  <c r="AN81" i="1"/>
  <c r="AZ81" i="1" s="1"/>
  <c r="BI81" i="1"/>
  <c r="AN85" i="1"/>
  <c r="AT85" i="1" s="1"/>
  <c r="BF85" i="1" s="1"/>
  <c r="BI85" i="1"/>
  <c r="AN89" i="1"/>
  <c r="AZ89" i="1" s="1"/>
  <c r="BI89" i="1"/>
  <c r="AN93" i="1"/>
  <c r="AT93" i="1" s="1"/>
  <c r="BF93" i="1" s="1"/>
  <c r="BI93" i="1"/>
  <c r="AN97" i="1"/>
  <c r="AZ97" i="1" s="1"/>
  <c r="BI97" i="1"/>
  <c r="AN101" i="1"/>
  <c r="AT101" i="1" s="1"/>
  <c r="BF101" i="1" s="1"/>
  <c r="BI101" i="1"/>
  <c r="AN105" i="1"/>
  <c r="AZ105" i="1" s="1"/>
  <c r="BI105" i="1"/>
  <c r="AN112" i="1"/>
  <c r="AT112" i="1" s="1"/>
  <c r="BF112" i="1" s="1"/>
  <c r="BI112" i="1"/>
  <c r="AN116" i="1"/>
  <c r="BI116" i="1"/>
  <c r="AN120" i="1"/>
  <c r="AT120" i="1" s="1"/>
  <c r="BF120" i="1" s="1"/>
  <c r="BI120" i="1"/>
  <c r="AN124" i="1"/>
  <c r="BI124" i="1"/>
  <c r="AN128" i="1"/>
  <c r="AT128" i="1" s="1"/>
  <c r="BF128" i="1" s="1"/>
  <c r="BI128" i="1"/>
  <c r="AN132" i="1"/>
  <c r="BI132" i="1"/>
  <c r="AM136" i="1"/>
  <c r="AS136" i="1" s="1"/>
  <c r="BE136" i="1" s="1"/>
  <c r="BI136" i="1"/>
  <c r="AN139" i="1"/>
  <c r="AZ139" i="1" s="1"/>
  <c r="BI139" i="1"/>
  <c r="AN143" i="1"/>
  <c r="BI143" i="1"/>
  <c r="AN147" i="1"/>
  <c r="AZ147" i="1" s="1"/>
  <c r="BI147" i="1"/>
  <c r="AN151" i="1"/>
  <c r="AT151" i="1" s="1"/>
  <c r="BF151" i="1" s="1"/>
  <c r="BI151" i="1"/>
  <c r="AN155" i="1"/>
  <c r="AZ155" i="1" s="1"/>
  <c r="BI155" i="1"/>
  <c r="AM159" i="1"/>
  <c r="AS159" i="1" s="1"/>
  <c r="BE159" i="1" s="1"/>
  <c r="BI159" i="1"/>
  <c r="AN160" i="1"/>
  <c r="AZ160" i="1" s="1"/>
  <c r="BI160" i="1"/>
  <c r="AN164" i="1"/>
  <c r="AT164" i="1" s="1"/>
  <c r="BF164" i="1" s="1"/>
  <c r="BI164" i="1"/>
  <c r="AN168" i="1"/>
  <c r="AZ168" i="1" s="1"/>
  <c r="BI168" i="1"/>
  <c r="AJ172" i="1"/>
  <c r="BI172" i="1"/>
  <c r="AJ176" i="1"/>
  <c r="AP176" i="1" s="1"/>
  <c r="BI176" i="1"/>
  <c r="AJ180" i="1"/>
  <c r="AP180" i="1" s="1"/>
  <c r="BI180" i="1"/>
  <c r="AJ184" i="1"/>
  <c r="AP184" i="1" s="1"/>
  <c r="BI184" i="1"/>
  <c r="AJ188" i="1"/>
  <c r="BI188" i="1"/>
  <c r="AJ192" i="1"/>
  <c r="AP192" i="1" s="1"/>
  <c r="BI192" i="1"/>
  <c r="AJ196" i="1"/>
  <c r="AP196" i="1" s="1"/>
  <c r="BI196" i="1"/>
  <c r="AM200" i="1"/>
  <c r="AS200" i="1" s="1"/>
  <c r="BE200" i="1" s="1"/>
  <c r="BI200" i="1"/>
  <c r="AN201" i="1"/>
  <c r="AT201" i="1" s="1"/>
  <c r="BF201" i="1" s="1"/>
  <c r="BI201" i="1"/>
  <c r="AN205" i="1"/>
  <c r="BI205" i="1"/>
  <c r="AN209" i="1"/>
  <c r="AT209" i="1" s="1"/>
  <c r="BF209" i="1" s="1"/>
  <c r="BI209" i="1"/>
  <c r="AN213" i="1"/>
  <c r="BI213" i="1"/>
  <c r="AN217" i="1"/>
  <c r="AT217" i="1" s="1"/>
  <c r="BF217" i="1" s="1"/>
  <c r="BI217" i="1"/>
  <c r="AN221" i="1"/>
  <c r="BI221" i="1"/>
  <c r="AN225" i="1"/>
  <c r="AT225" i="1" s="1"/>
  <c r="BF225" i="1" s="1"/>
  <c r="BI225" i="1"/>
  <c r="AN229" i="1"/>
  <c r="BI229" i="1"/>
  <c r="AN233" i="1"/>
  <c r="AT233" i="1" s="1"/>
  <c r="BF233" i="1" s="1"/>
  <c r="BI233" i="1"/>
  <c r="AN237" i="1"/>
  <c r="BI237" i="1"/>
  <c r="AN241" i="1"/>
  <c r="AT241" i="1" s="1"/>
  <c r="BF241" i="1" s="1"/>
  <c r="BI241" i="1"/>
  <c r="AN245" i="1"/>
  <c r="BI245" i="1"/>
  <c r="AN249" i="1"/>
  <c r="AT249" i="1" s="1"/>
  <c r="BF249" i="1" s="1"/>
  <c r="BI249" i="1"/>
  <c r="AN253" i="1"/>
  <c r="BI253" i="1"/>
  <c r="AN257" i="1"/>
  <c r="AT257" i="1" s="1"/>
  <c r="BF257" i="1" s="1"/>
  <c r="BI257" i="1"/>
  <c r="AN261" i="1"/>
  <c r="BI261" i="1"/>
  <c r="AN265" i="1"/>
  <c r="AT265" i="1" s="1"/>
  <c r="BF265" i="1" s="1"/>
  <c r="BI265" i="1"/>
  <c r="AN269" i="1"/>
  <c r="BI269" i="1"/>
  <c r="AN273" i="1"/>
  <c r="AT273" i="1" s="1"/>
  <c r="BF273" i="1" s="1"/>
  <c r="BI273" i="1"/>
  <c r="AN277" i="1"/>
  <c r="BI277" i="1"/>
  <c r="AN281" i="1"/>
  <c r="AT281" i="1" s="1"/>
  <c r="BF281" i="1" s="1"/>
  <c r="BI281" i="1"/>
  <c r="AN285" i="1"/>
  <c r="BI285" i="1"/>
  <c r="AN289" i="1"/>
  <c r="AT289" i="1" s="1"/>
  <c r="BF289" i="1" s="1"/>
  <c r="BI289" i="1"/>
  <c r="AN293" i="1"/>
  <c r="BI293" i="1"/>
  <c r="AN297" i="1"/>
  <c r="AT297" i="1" s="1"/>
  <c r="BF297" i="1" s="1"/>
  <c r="BI297" i="1"/>
  <c r="AN301" i="1"/>
  <c r="BI301" i="1"/>
  <c r="AN305" i="1"/>
  <c r="AT305" i="1" s="1"/>
  <c r="BF305" i="1" s="1"/>
  <c r="BI305" i="1"/>
  <c r="AN309" i="1"/>
  <c r="BI309" i="1"/>
  <c r="AN313" i="1"/>
  <c r="AT313" i="1" s="1"/>
  <c r="BF313" i="1" s="1"/>
  <c r="BI313" i="1"/>
  <c r="AM317" i="1"/>
  <c r="BI317" i="1"/>
  <c r="AN318" i="1"/>
  <c r="AT318" i="1" s="1"/>
  <c r="BF318" i="1" s="1"/>
  <c r="BI318" i="1"/>
  <c r="AN322" i="1"/>
  <c r="BI322" i="1"/>
  <c r="AN326" i="1"/>
  <c r="AT326" i="1" s="1"/>
  <c r="BF326" i="1" s="1"/>
  <c r="BI326" i="1"/>
  <c r="AN330" i="1"/>
  <c r="BI330" i="1"/>
  <c r="AN334" i="1"/>
  <c r="AT334" i="1" s="1"/>
  <c r="BF334" i="1" s="1"/>
  <c r="BI334" i="1"/>
  <c r="AN338" i="1"/>
  <c r="BI338" i="1"/>
  <c r="AN342" i="1"/>
  <c r="AT342" i="1" s="1"/>
  <c r="BF342" i="1" s="1"/>
  <c r="BI342" i="1"/>
  <c r="AN346" i="1"/>
  <c r="BI346" i="1"/>
  <c r="AN350" i="1"/>
  <c r="AT350" i="1" s="1"/>
  <c r="BF350" i="1" s="1"/>
  <c r="BI350" i="1"/>
  <c r="AN354" i="1"/>
  <c r="BI354" i="1"/>
  <c r="AN358" i="1"/>
  <c r="AT358" i="1" s="1"/>
  <c r="BF358" i="1" s="1"/>
  <c r="BI358" i="1"/>
  <c r="AN376" i="1"/>
  <c r="AZ376" i="1" s="1"/>
  <c r="BI376" i="1"/>
  <c r="AN381" i="1"/>
  <c r="AT381" i="1" s="1"/>
  <c r="BF381" i="1" s="1"/>
  <c r="BI381" i="1"/>
  <c r="AN385" i="1"/>
  <c r="AZ385" i="1" s="1"/>
  <c r="BI385" i="1"/>
  <c r="AN389" i="1"/>
  <c r="BI389" i="1"/>
  <c r="AN393" i="1"/>
  <c r="AZ393" i="1" s="1"/>
  <c r="BI393" i="1"/>
  <c r="AN397" i="1"/>
  <c r="BI397" i="1"/>
  <c r="AN401" i="1"/>
  <c r="AZ401" i="1" s="1"/>
  <c r="BI401" i="1"/>
  <c r="AN405" i="1"/>
  <c r="BI405" i="1"/>
  <c r="AN409" i="1"/>
  <c r="AZ409" i="1" s="1"/>
  <c r="BI409" i="1"/>
  <c r="AN413" i="1"/>
  <c r="BI413" i="1"/>
  <c r="AN417" i="1"/>
  <c r="AZ417" i="1" s="1"/>
  <c r="BI417" i="1"/>
  <c r="AN421" i="1"/>
  <c r="BI421" i="1"/>
  <c r="AN425" i="1"/>
  <c r="AZ425" i="1" s="1"/>
  <c r="BI425" i="1"/>
  <c r="AN429" i="1"/>
  <c r="BI429" i="1"/>
  <c r="AN433" i="1"/>
  <c r="AZ433" i="1" s="1"/>
  <c r="BI433" i="1"/>
  <c r="AN438" i="1"/>
  <c r="BI438" i="1"/>
  <c r="AN442" i="1"/>
  <c r="BI442" i="1"/>
  <c r="AN446" i="1"/>
  <c r="BI446" i="1"/>
  <c r="AN450" i="1"/>
  <c r="BI450" i="1"/>
  <c r="AN454" i="1"/>
  <c r="BI454" i="1"/>
  <c r="AN458" i="1"/>
  <c r="BI458" i="1"/>
  <c r="AN462" i="1"/>
  <c r="BI462" i="1"/>
  <c r="AN466" i="1"/>
  <c r="BI466" i="1"/>
  <c r="AN470" i="1"/>
  <c r="BI470" i="1"/>
  <c r="AN474" i="1"/>
  <c r="BI474" i="1"/>
  <c r="AN478" i="1"/>
  <c r="BI478" i="1"/>
  <c r="AN482" i="1"/>
  <c r="BI482" i="1"/>
  <c r="AN486" i="1"/>
  <c r="BI486" i="1"/>
  <c r="AN490" i="1"/>
  <c r="BI490" i="1"/>
  <c r="AM494" i="1"/>
  <c r="BI494" i="1"/>
  <c r="AN495" i="1"/>
  <c r="AZ495" i="1" s="1"/>
  <c r="BI495" i="1"/>
  <c r="AN499" i="1"/>
  <c r="AT499" i="1" s="1"/>
  <c r="BF499" i="1" s="1"/>
  <c r="BI499" i="1"/>
  <c r="AN503" i="1"/>
  <c r="AZ503" i="1" s="1"/>
  <c r="BI503" i="1"/>
  <c r="AN507" i="1"/>
  <c r="AT507" i="1" s="1"/>
  <c r="BF507" i="1" s="1"/>
  <c r="BI507" i="1"/>
  <c r="AN511" i="1"/>
  <c r="AZ511" i="1" s="1"/>
  <c r="BI511" i="1"/>
  <c r="AN515" i="1"/>
  <c r="AT515" i="1" s="1"/>
  <c r="BF515" i="1" s="1"/>
  <c r="BI515" i="1"/>
  <c r="AN519" i="1"/>
  <c r="AZ519" i="1" s="1"/>
  <c r="BI519" i="1"/>
  <c r="AN523" i="1"/>
  <c r="AT523" i="1" s="1"/>
  <c r="BF523" i="1" s="1"/>
  <c r="BI523" i="1"/>
  <c r="AN527" i="1"/>
  <c r="AZ527" i="1" s="1"/>
  <c r="BI527" i="1"/>
  <c r="AN531" i="1"/>
  <c r="AT531" i="1" s="1"/>
  <c r="BF531" i="1" s="1"/>
  <c r="BI531" i="1"/>
  <c r="AN535" i="1"/>
  <c r="AZ535" i="1" s="1"/>
  <c r="BI535" i="1"/>
  <c r="AN539" i="1"/>
  <c r="AT539" i="1" s="1"/>
  <c r="BF539" i="1" s="1"/>
  <c r="BI539" i="1"/>
  <c r="AN543" i="1"/>
  <c r="AZ543" i="1" s="1"/>
  <c r="BI543" i="1"/>
  <c r="AN547" i="1"/>
  <c r="AT547" i="1" s="1"/>
  <c r="BF547" i="1" s="1"/>
  <c r="BI547" i="1"/>
  <c r="AN551" i="1"/>
  <c r="AZ551" i="1" s="1"/>
  <c r="BI551" i="1"/>
  <c r="AN555" i="1"/>
  <c r="AT555" i="1" s="1"/>
  <c r="BF555" i="1" s="1"/>
  <c r="BI555" i="1"/>
  <c r="AN559" i="1"/>
  <c r="AZ559" i="1" s="1"/>
  <c r="BI559" i="1"/>
  <c r="AM563" i="1"/>
  <c r="AS563" i="1" s="1"/>
  <c r="BE563" i="1" s="1"/>
  <c r="BI563" i="1"/>
  <c r="AN564" i="1"/>
  <c r="AZ564" i="1" s="1"/>
  <c r="BI564" i="1"/>
  <c r="AN568" i="1"/>
  <c r="BI568" i="1"/>
  <c r="AN572" i="1"/>
  <c r="AZ572" i="1" s="1"/>
  <c r="BI572" i="1"/>
  <c r="AN576" i="1"/>
  <c r="BI576" i="1"/>
  <c r="AN580" i="1"/>
  <c r="AZ580" i="1" s="1"/>
  <c r="BI580" i="1"/>
  <c r="AN584" i="1"/>
  <c r="BI584" i="1"/>
  <c r="AN588" i="1"/>
  <c r="AZ588" i="1" s="1"/>
  <c r="BI588" i="1"/>
  <c r="AN592" i="1"/>
  <c r="BI592" i="1"/>
  <c r="AN596" i="1"/>
  <c r="AZ596" i="1" s="1"/>
  <c r="BI596" i="1"/>
  <c r="AN600" i="1"/>
  <c r="BI600" i="1"/>
  <c r="AN604" i="1"/>
  <c r="AZ604" i="1" s="1"/>
  <c r="BI604" i="1"/>
  <c r="AN608" i="1"/>
  <c r="BI608" i="1"/>
  <c r="AM612" i="1"/>
  <c r="AY612" i="1" s="1"/>
  <c r="BI612" i="1"/>
  <c r="AN617" i="1"/>
  <c r="AT617" i="1" s="1"/>
  <c r="BF617" i="1" s="1"/>
  <c r="BI617" i="1"/>
  <c r="AN621" i="1"/>
  <c r="AZ621" i="1" s="1"/>
  <c r="BI621" i="1"/>
  <c r="AN625" i="1"/>
  <c r="AT625" i="1" s="1"/>
  <c r="BF625" i="1" s="1"/>
  <c r="BI625" i="1"/>
  <c r="AN630" i="1"/>
  <c r="BI630" i="1"/>
  <c r="AN634" i="1"/>
  <c r="AT634" i="1" s="1"/>
  <c r="BF634" i="1" s="1"/>
  <c r="BI634" i="1"/>
  <c r="AN638" i="1"/>
  <c r="BI638" i="1"/>
  <c r="AN642" i="1"/>
  <c r="BI642" i="1"/>
  <c r="AM648" i="1"/>
  <c r="AY648" i="1" s="1"/>
  <c r="BI648" i="1"/>
  <c r="AN651" i="1"/>
  <c r="AT651" i="1" s="1"/>
  <c r="BF651" i="1" s="1"/>
  <c r="BI651" i="1"/>
  <c r="AN655" i="1"/>
  <c r="AT655" i="1" s="1"/>
  <c r="BF655" i="1" s="1"/>
  <c r="BI655" i="1"/>
  <c r="AM659" i="1"/>
  <c r="AS659" i="1" s="1"/>
  <c r="BE659" i="1" s="1"/>
  <c r="BI659" i="1"/>
  <c r="AM663" i="1"/>
  <c r="BI663" i="1"/>
  <c r="AM667" i="1"/>
  <c r="BI667" i="1"/>
  <c r="AM671" i="1"/>
  <c r="BI671" i="1"/>
  <c r="AM675" i="1"/>
  <c r="AS675" i="1" s="1"/>
  <c r="BE675" i="1" s="1"/>
  <c r="BI675" i="1"/>
  <c r="AM679" i="1"/>
  <c r="BI679" i="1"/>
  <c r="AM683" i="1"/>
  <c r="AS683" i="1" s="1"/>
  <c r="BE683" i="1" s="1"/>
  <c r="BI683" i="1"/>
  <c r="AM687" i="1"/>
  <c r="BI687" i="1"/>
  <c r="AM691" i="1"/>
  <c r="AS691" i="1" s="1"/>
  <c r="BE691" i="1" s="1"/>
  <c r="BI691" i="1"/>
  <c r="AM695" i="1"/>
  <c r="BI695" i="1"/>
  <c r="AM699" i="1"/>
  <c r="AS699" i="1" s="1"/>
  <c r="BE699" i="1" s="1"/>
  <c r="BI699" i="1"/>
  <c r="AM703" i="1"/>
  <c r="BI703" i="1"/>
  <c r="AM707" i="1"/>
  <c r="AS707" i="1" s="1"/>
  <c r="BE707" i="1" s="1"/>
  <c r="BI707" i="1"/>
  <c r="AM711" i="1"/>
  <c r="BI711" i="1"/>
  <c r="AM715" i="1"/>
  <c r="AS715" i="1" s="1"/>
  <c r="BE715" i="1" s="1"/>
  <c r="BI715" i="1"/>
  <c r="AM721" i="1"/>
  <c r="BI721" i="1"/>
  <c r="AM725" i="1"/>
  <c r="BI725" i="1"/>
  <c r="AN729" i="1"/>
  <c r="BI729" i="1"/>
  <c r="AM730" i="1"/>
  <c r="BI730" i="1"/>
  <c r="AM731" i="1"/>
  <c r="AS731" i="1" s="1"/>
  <c r="BE731" i="1" s="1"/>
  <c r="BI731" i="1"/>
  <c r="AM735" i="1"/>
  <c r="BI735" i="1"/>
  <c r="AM739" i="1"/>
  <c r="AS739" i="1" s="1"/>
  <c r="BE739" i="1" s="1"/>
  <c r="BI739" i="1"/>
  <c r="AN743" i="1"/>
  <c r="BI743" i="1"/>
  <c r="AN747" i="1"/>
  <c r="AT747" i="1" s="1"/>
  <c r="BF747" i="1" s="1"/>
  <c r="BI747" i="1"/>
  <c r="AM755" i="1"/>
  <c r="AY755" i="1" s="1"/>
  <c r="BI755" i="1"/>
  <c r="AM759" i="1"/>
  <c r="BI759" i="1"/>
  <c r="AN787" i="1"/>
  <c r="BI787" i="1"/>
  <c r="AN791" i="1"/>
  <c r="BI791" i="1"/>
  <c r="AN795" i="1"/>
  <c r="BI795" i="1"/>
  <c r="AN799" i="1"/>
  <c r="BI799" i="1"/>
  <c r="AN803" i="1"/>
  <c r="BI803" i="1"/>
  <c r="AN807" i="1"/>
  <c r="BI807" i="1"/>
  <c r="AN811" i="1"/>
  <c r="BI811" i="1"/>
  <c r="AN815" i="1"/>
  <c r="BI815" i="1"/>
  <c r="AN822" i="1"/>
  <c r="AT822" i="1" s="1"/>
  <c r="BF822" i="1" s="1"/>
  <c r="BI822" i="1"/>
  <c r="AN826" i="1"/>
  <c r="AT826" i="1" s="1"/>
  <c r="BF826" i="1" s="1"/>
  <c r="BI826" i="1"/>
  <c r="AN830" i="1"/>
  <c r="AT830" i="1" s="1"/>
  <c r="BF830" i="1" s="1"/>
  <c r="BI830" i="1"/>
  <c r="AN834" i="1"/>
  <c r="AT834" i="1" s="1"/>
  <c r="BF834" i="1" s="1"/>
  <c r="BI834" i="1"/>
  <c r="AN838" i="1"/>
  <c r="AT838" i="1" s="1"/>
  <c r="BF838" i="1" s="1"/>
  <c r="BI838" i="1"/>
  <c r="AN842" i="1"/>
  <c r="AT842" i="1" s="1"/>
  <c r="BF842" i="1" s="1"/>
  <c r="BI842" i="1"/>
  <c r="AN846" i="1"/>
  <c r="AT846" i="1" s="1"/>
  <c r="BF846" i="1" s="1"/>
  <c r="BI846" i="1"/>
  <c r="AN850" i="1"/>
  <c r="AT850" i="1" s="1"/>
  <c r="BF850" i="1" s="1"/>
  <c r="BI850" i="1"/>
  <c r="AN854" i="1"/>
  <c r="AT854" i="1" s="1"/>
  <c r="BF854" i="1" s="1"/>
  <c r="BI854" i="1"/>
  <c r="AN858" i="1"/>
  <c r="AT858" i="1" s="1"/>
  <c r="BF858" i="1" s="1"/>
  <c r="BI858" i="1"/>
  <c r="AN862" i="1"/>
  <c r="AT862" i="1" s="1"/>
  <c r="BF862" i="1" s="1"/>
  <c r="BI862" i="1"/>
  <c r="AN866" i="1"/>
  <c r="AT866" i="1" s="1"/>
  <c r="BF866" i="1" s="1"/>
  <c r="BI866" i="1"/>
  <c r="AN870" i="1"/>
  <c r="AT870" i="1" s="1"/>
  <c r="BF870" i="1" s="1"/>
  <c r="BI870" i="1"/>
  <c r="AN874" i="1"/>
  <c r="AT874" i="1" s="1"/>
  <c r="BF874" i="1" s="1"/>
  <c r="BI874" i="1"/>
  <c r="AN878" i="1"/>
  <c r="BI878" i="1"/>
  <c r="AN882" i="1"/>
  <c r="AT882" i="1" s="1"/>
  <c r="BF882" i="1" s="1"/>
  <c r="BI882" i="1"/>
  <c r="AN886" i="1"/>
  <c r="AT886" i="1" s="1"/>
  <c r="BF886" i="1" s="1"/>
  <c r="BI886" i="1"/>
  <c r="AN890" i="1"/>
  <c r="AT890" i="1" s="1"/>
  <c r="BF890" i="1" s="1"/>
  <c r="BI890" i="1"/>
  <c r="AN894" i="1"/>
  <c r="AT894" i="1" s="1"/>
  <c r="BF894" i="1" s="1"/>
  <c r="BI894" i="1"/>
  <c r="AN898" i="1"/>
  <c r="AT898" i="1" s="1"/>
  <c r="BF898" i="1" s="1"/>
  <c r="BI898" i="1"/>
  <c r="AN902" i="1"/>
  <c r="AT902" i="1" s="1"/>
  <c r="BF902" i="1" s="1"/>
  <c r="BI902" i="1"/>
  <c r="AN906" i="1"/>
  <c r="AT906" i="1" s="1"/>
  <c r="BF906" i="1" s="1"/>
  <c r="BI906" i="1"/>
  <c r="AN910" i="1"/>
  <c r="AT910" i="1" s="1"/>
  <c r="BF910" i="1" s="1"/>
  <c r="BI910" i="1"/>
  <c r="AN914" i="1"/>
  <c r="AT914" i="1" s="1"/>
  <c r="BF914" i="1" s="1"/>
  <c r="BI914" i="1"/>
  <c r="AN918" i="1"/>
  <c r="AT918" i="1" s="1"/>
  <c r="BF918" i="1" s="1"/>
  <c r="BI918" i="1"/>
  <c r="AN922" i="1"/>
  <c r="AT922" i="1" s="1"/>
  <c r="BF922" i="1" s="1"/>
  <c r="BI922" i="1"/>
  <c r="AN926" i="1"/>
  <c r="AT926" i="1" s="1"/>
  <c r="BF926" i="1" s="1"/>
  <c r="BI926" i="1"/>
  <c r="AN930" i="1"/>
  <c r="AT930" i="1" s="1"/>
  <c r="BF930" i="1" s="1"/>
  <c r="BI930" i="1"/>
  <c r="AN934" i="1"/>
  <c r="AT934" i="1" s="1"/>
  <c r="BF934" i="1" s="1"/>
  <c r="BI934" i="1"/>
  <c r="AN938" i="1"/>
  <c r="AT938" i="1" s="1"/>
  <c r="BF938" i="1" s="1"/>
  <c r="BI938" i="1"/>
  <c r="AN942" i="1"/>
  <c r="AT942" i="1" s="1"/>
  <c r="BF942" i="1" s="1"/>
  <c r="BI942" i="1"/>
  <c r="AN950" i="1"/>
  <c r="BI950" i="1"/>
  <c r="AN980" i="1"/>
  <c r="BI980" i="1"/>
  <c r="AN984" i="1"/>
  <c r="AT984" i="1" s="1"/>
  <c r="BF984" i="1" s="1"/>
  <c r="BI984" i="1"/>
  <c r="AN988" i="1"/>
  <c r="BI988" i="1"/>
  <c r="AN992" i="1"/>
  <c r="AT992" i="1" s="1"/>
  <c r="BF992" i="1" s="1"/>
  <c r="BI992" i="1"/>
  <c r="AN996" i="1"/>
  <c r="BI996" i="1"/>
  <c r="AN1000" i="1"/>
  <c r="AT1000" i="1" s="1"/>
  <c r="BF1000" i="1" s="1"/>
  <c r="BI1000" i="1"/>
  <c r="AN1004" i="1"/>
  <c r="BI1004" i="1"/>
  <c r="AN1008" i="1"/>
  <c r="AT1008" i="1" s="1"/>
  <c r="BF1008" i="1" s="1"/>
  <c r="BI1008" i="1"/>
  <c r="AN1012" i="1"/>
  <c r="BI1012" i="1"/>
  <c r="AN1017" i="1"/>
  <c r="AT1017" i="1" s="1"/>
  <c r="BF1017" i="1" s="1"/>
  <c r="BI1017" i="1"/>
  <c r="AN1021" i="1"/>
  <c r="BI1021" i="1"/>
  <c r="AN1025" i="1"/>
  <c r="AT1025" i="1" s="1"/>
  <c r="BF1025" i="1" s="1"/>
  <c r="BI1025" i="1"/>
  <c r="AN1029" i="1"/>
  <c r="BI1029" i="1"/>
  <c r="AN1033" i="1"/>
  <c r="AT1033" i="1" s="1"/>
  <c r="BF1033" i="1" s="1"/>
  <c r="BI1033" i="1"/>
  <c r="AN1037" i="1"/>
  <c r="BI1037" i="1"/>
  <c r="AN1041" i="1"/>
  <c r="AT1041" i="1" s="1"/>
  <c r="BF1041" i="1" s="1"/>
  <c r="BI1041" i="1"/>
  <c r="AN1045" i="1"/>
  <c r="BI1045" i="1"/>
  <c r="AN1049" i="1"/>
  <c r="AT1049" i="1" s="1"/>
  <c r="BF1049" i="1" s="1"/>
  <c r="BI1049" i="1"/>
  <c r="AN1053" i="1"/>
  <c r="BI1053" i="1"/>
  <c r="AN1057" i="1"/>
  <c r="AT1057" i="1" s="1"/>
  <c r="BF1057" i="1" s="1"/>
  <c r="BI1057" i="1"/>
  <c r="AN1061" i="1"/>
  <c r="AT1061" i="1" s="1"/>
  <c r="BF1061" i="1" s="1"/>
  <c r="BI1061" i="1"/>
  <c r="AN1065" i="1"/>
  <c r="AT1065" i="1" s="1"/>
  <c r="BF1065" i="1" s="1"/>
  <c r="BI1065" i="1"/>
  <c r="AN1069" i="1"/>
  <c r="AT1069" i="1" s="1"/>
  <c r="BF1069" i="1" s="1"/>
  <c r="BI1069" i="1"/>
  <c r="AN1073" i="1"/>
  <c r="AT1073" i="1" s="1"/>
  <c r="BF1073" i="1" s="1"/>
  <c r="BI1073" i="1"/>
  <c r="AN1076" i="1"/>
  <c r="BI1076" i="1"/>
  <c r="AN1080" i="1"/>
  <c r="BI1080" i="1"/>
  <c r="AN1084" i="1"/>
  <c r="BI1084" i="1"/>
  <c r="AN1088" i="1"/>
  <c r="BI1088" i="1"/>
  <c r="AN1092" i="1"/>
  <c r="AZ1092" i="1" s="1"/>
  <c r="BI1092" i="1"/>
  <c r="AN1096" i="1"/>
  <c r="BI1096" i="1"/>
  <c r="AN1100" i="1"/>
  <c r="AZ1100" i="1" s="1"/>
  <c r="BI1100" i="1"/>
  <c r="AN1104" i="1"/>
  <c r="BI1104" i="1"/>
  <c r="AN1108" i="1"/>
  <c r="AZ1108" i="1" s="1"/>
  <c r="BI1108" i="1"/>
  <c r="AN1113" i="1"/>
  <c r="BI1113" i="1"/>
  <c r="AN1117" i="1"/>
  <c r="BI1117" i="1"/>
  <c r="AN1120" i="1"/>
  <c r="AT1120" i="1" s="1"/>
  <c r="BF1120" i="1" s="1"/>
  <c r="BI1120" i="1"/>
  <c r="AN1124" i="1"/>
  <c r="AZ1124" i="1" s="1"/>
  <c r="BI1124" i="1"/>
  <c r="AN1128" i="1"/>
  <c r="AT1128" i="1" s="1"/>
  <c r="BF1128" i="1" s="1"/>
  <c r="BI1128" i="1"/>
  <c r="AN1132" i="1"/>
  <c r="BI1132" i="1"/>
  <c r="AN1136" i="1"/>
  <c r="AT1136" i="1" s="1"/>
  <c r="BF1136" i="1" s="1"/>
  <c r="BI1136" i="1"/>
  <c r="AN1140" i="1"/>
  <c r="AT1140" i="1" s="1"/>
  <c r="BF1140" i="1" s="1"/>
  <c r="BI1140" i="1"/>
  <c r="AN1144" i="1"/>
  <c r="AT1144" i="1" s="1"/>
  <c r="BF1144" i="1" s="1"/>
  <c r="BI1144" i="1"/>
  <c r="AN1148" i="1"/>
  <c r="AT1148" i="1" s="1"/>
  <c r="BF1148" i="1" s="1"/>
  <c r="BI1148" i="1"/>
  <c r="AN1152" i="1"/>
  <c r="AT1152" i="1" s="1"/>
  <c r="BF1152" i="1" s="1"/>
  <c r="BI1152" i="1"/>
  <c r="AN1156" i="1"/>
  <c r="AZ1156" i="1" s="1"/>
  <c r="BI1156" i="1"/>
  <c r="AN1160" i="1"/>
  <c r="AT1160" i="1" s="1"/>
  <c r="BF1160" i="1" s="1"/>
  <c r="BI1160" i="1"/>
  <c r="AN1164" i="1"/>
  <c r="AZ1164" i="1" s="1"/>
  <c r="BI1164" i="1"/>
  <c r="AN1170" i="1"/>
  <c r="BI1170" i="1"/>
  <c r="AN1174" i="1"/>
  <c r="AT1174" i="1" s="1"/>
  <c r="BF1174" i="1" s="1"/>
  <c r="BI1174" i="1"/>
  <c r="AN1178" i="1"/>
  <c r="BI1178" i="1"/>
  <c r="AN1182" i="1"/>
  <c r="AT1182" i="1" s="1"/>
  <c r="BF1182" i="1" s="1"/>
  <c r="BI1182" i="1"/>
  <c r="AN1186" i="1"/>
  <c r="BI1186" i="1"/>
  <c r="AN1190" i="1"/>
  <c r="BI1190" i="1"/>
  <c r="AN1194" i="1"/>
  <c r="BI1194" i="1"/>
  <c r="AN1198" i="1"/>
  <c r="AT1198" i="1" s="1"/>
  <c r="BF1198" i="1" s="1"/>
  <c r="BI1198" i="1"/>
  <c r="AN1202" i="1"/>
  <c r="BI1202" i="1"/>
  <c r="AN1206" i="1"/>
  <c r="BI1206" i="1"/>
  <c r="AN1211" i="1"/>
  <c r="AT1211" i="1" s="1"/>
  <c r="BF1211" i="1" s="1"/>
  <c r="BI1211" i="1"/>
  <c r="AN1215" i="1"/>
  <c r="AT1215" i="1" s="1"/>
  <c r="BF1215" i="1" s="1"/>
  <c r="BI1215" i="1"/>
  <c r="AN1220" i="1"/>
  <c r="AZ1220" i="1" s="1"/>
  <c r="BI1220" i="1"/>
  <c r="AN1224" i="1"/>
  <c r="AT1224" i="1" s="1"/>
  <c r="BF1224" i="1" s="1"/>
  <c r="BI1224" i="1"/>
  <c r="AN1228" i="1"/>
  <c r="AZ1228" i="1" s="1"/>
  <c r="BI1228" i="1"/>
  <c r="AN1232" i="1"/>
  <c r="AT1232" i="1" s="1"/>
  <c r="BF1232" i="1" s="1"/>
  <c r="BI1232" i="1"/>
  <c r="AN1236" i="1"/>
  <c r="BI1236" i="1"/>
  <c r="AN1240" i="1"/>
  <c r="AT1240" i="1" s="1"/>
  <c r="BF1240" i="1" s="1"/>
  <c r="BI1240" i="1"/>
  <c r="AN1245" i="1"/>
  <c r="BI1245" i="1"/>
  <c r="AN1249" i="1"/>
  <c r="BI1249" i="1"/>
  <c r="AN1253" i="1"/>
  <c r="BI1253" i="1"/>
  <c r="AN1257" i="1"/>
  <c r="BI1257" i="1"/>
  <c r="AN1261" i="1"/>
  <c r="BI1261" i="1"/>
  <c r="AN1265" i="1"/>
  <c r="BI1265" i="1"/>
  <c r="AN1269" i="1"/>
  <c r="BI1269" i="1"/>
  <c r="AN1273" i="1"/>
  <c r="BI1273" i="1"/>
  <c r="AN1277" i="1"/>
  <c r="BI1277" i="1"/>
  <c r="AN1282" i="1"/>
  <c r="AT1282" i="1" s="1"/>
  <c r="BF1282" i="1" s="1"/>
  <c r="BI1282" i="1"/>
  <c r="AN1286" i="1"/>
  <c r="AZ1286" i="1" s="1"/>
  <c r="BI1286" i="1"/>
  <c r="AN1290" i="1"/>
  <c r="AT1290" i="1" s="1"/>
  <c r="BF1290" i="1" s="1"/>
  <c r="BI1290" i="1"/>
  <c r="AN1294" i="1"/>
  <c r="AZ1294" i="1" s="1"/>
  <c r="BI1294" i="1"/>
  <c r="AN1298" i="1"/>
  <c r="AT1298" i="1" s="1"/>
  <c r="BF1298" i="1" s="1"/>
  <c r="BI1298" i="1"/>
  <c r="AN1302" i="1"/>
  <c r="AZ1302" i="1" s="1"/>
  <c r="BI1302" i="1"/>
  <c r="AM1306" i="1"/>
  <c r="BI1306" i="1"/>
  <c r="AN1309" i="1"/>
  <c r="BI1309" i="1"/>
  <c r="AN1315" i="1"/>
  <c r="AT1315" i="1" s="1"/>
  <c r="BF1315" i="1" s="1"/>
  <c r="BI1315" i="1"/>
  <c r="AN1319" i="1"/>
  <c r="AT1319" i="1" s="1"/>
  <c r="BF1319" i="1" s="1"/>
  <c r="BI1319" i="1"/>
  <c r="AN1323" i="1"/>
  <c r="AT1323" i="1" s="1"/>
  <c r="BF1323" i="1" s="1"/>
  <c r="BI1323" i="1"/>
  <c r="AN1327" i="1"/>
  <c r="AT1327" i="1" s="1"/>
  <c r="BF1327" i="1" s="1"/>
  <c r="BI1327" i="1"/>
  <c r="AN1331" i="1"/>
  <c r="BI1331" i="1"/>
  <c r="AN1335" i="1"/>
  <c r="AT1335" i="1" s="1"/>
  <c r="BF1335" i="1" s="1"/>
  <c r="BI1335" i="1"/>
  <c r="AN1339" i="1"/>
  <c r="AT1339" i="1" s="1"/>
  <c r="BF1339" i="1" s="1"/>
  <c r="BI1339" i="1"/>
  <c r="AN1343" i="1"/>
  <c r="AT1343" i="1" s="1"/>
  <c r="BF1343" i="1" s="1"/>
  <c r="BI1343" i="1"/>
  <c r="AN1347" i="1"/>
  <c r="AT1347" i="1" s="1"/>
  <c r="BF1347" i="1" s="1"/>
  <c r="BI1347" i="1"/>
  <c r="AN1353" i="1"/>
  <c r="AT1353" i="1" s="1"/>
  <c r="BF1353" i="1" s="1"/>
  <c r="BI1353" i="1"/>
  <c r="AN1357" i="1"/>
  <c r="BI1357" i="1"/>
  <c r="AN1361" i="1"/>
  <c r="AT1361" i="1" s="1"/>
  <c r="BF1361" i="1" s="1"/>
  <c r="BI1361" i="1"/>
  <c r="AN1365" i="1"/>
  <c r="BI1365" i="1"/>
  <c r="AN1369" i="1"/>
  <c r="AT1369" i="1" s="1"/>
  <c r="BF1369" i="1" s="1"/>
  <c r="BI1369" i="1"/>
  <c r="AN1373" i="1"/>
  <c r="BI1373" i="1"/>
  <c r="AN1377" i="1"/>
  <c r="AT1377" i="1" s="1"/>
  <c r="BF1377" i="1" s="1"/>
  <c r="BI1377" i="1"/>
  <c r="AN1381" i="1"/>
  <c r="BI1381" i="1"/>
  <c r="AN1385" i="1"/>
  <c r="AT1385" i="1" s="1"/>
  <c r="BF1385" i="1" s="1"/>
  <c r="BI1385" i="1"/>
  <c r="AN1448" i="1"/>
  <c r="AT1448" i="1" s="1"/>
  <c r="BF1448" i="1" s="1"/>
  <c r="BI1448" i="1"/>
  <c r="AN1452" i="1"/>
  <c r="AZ1452" i="1" s="1"/>
  <c r="BI1452" i="1"/>
  <c r="AM1456" i="1"/>
  <c r="AS1456" i="1" s="1"/>
  <c r="BE1456" i="1" s="1"/>
  <c r="BI1456" i="1"/>
  <c r="AM1457" i="1"/>
  <c r="AS1457" i="1" s="1"/>
  <c r="BE1457" i="1" s="1"/>
  <c r="BI1457" i="1"/>
  <c r="AN1486" i="1"/>
  <c r="AZ1486" i="1" s="1"/>
  <c r="BI1486" i="1"/>
  <c r="AN1490" i="1"/>
  <c r="AZ1490" i="1" s="1"/>
  <c r="BI1490" i="1"/>
  <c r="AN1494" i="1"/>
  <c r="AZ1494" i="1" s="1"/>
  <c r="BI1494" i="1"/>
  <c r="AN1498" i="1"/>
  <c r="AZ1498" i="1" s="1"/>
  <c r="BI1498" i="1"/>
  <c r="AN1502" i="1"/>
  <c r="AZ1502" i="1" s="1"/>
  <c r="BI1502" i="1"/>
  <c r="AN1506" i="1"/>
  <c r="AZ1506" i="1" s="1"/>
  <c r="BI1506" i="1"/>
  <c r="AN1510" i="1"/>
  <c r="AZ1510" i="1" s="1"/>
  <c r="BI1510" i="1"/>
  <c r="AN1514" i="1"/>
  <c r="AZ1514" i="1" s="1"/>
  <c r="BI1514" i="1"/>
  <c r="AN1518" i="1"/>
  <c r="AZ1518" i="1" s="1"/>
  <c r="BI1518" i="1"/>
  <c r="AN1523" i="1"/>
  <c r="BI1523" i="1"/>
  <c r="AN1527" i="1"/>
  <c r="AT1527" i="1" s="1"/>
  <c r="BF1527" i="1" s="1"/>
  <c r="BI1527" i="1"/>
  <c r="AN1531" i="1"/>
  <c r="BI1531" i="1"/>
  <c r="AN1535" i="1"/>
  <c r="AT1535" i="1" s="1"/>
  <c r="BF1535" i="1" s="1"/>
  <c r="BI1535" i="1"/>
  <c r="AN1539" i="1"/>
  <c r="BI1539" i="1"/>
  <c r="AN1543" i="1"/>
  <c r="AT1543" i="1" s="1"/>
  <c r="BF1543" i="1" s="1"/>
  <c r="BI1543" i="1"/>
  <c r="AN1548" i="1"/>
  <c r="AZ1548" i="1" s="1"/>
  <c r="BI1548" i="1"/>
  <c r="AN1552" i="1"/>
  <c r="AT1552" i="1" s="1"/>
  <c r="BF1552" i="1" s="1"/>
  <c r="BI1552" i="1"/>
  <c r="AN1556" i="1"/>
  <c r="AZ1556" i="1" s="1"/>
  <c r="BI1556" i="1"/>
  <c r="AN1560" i="1"/>
  <c r="AT1560" i="1" s="1"/>
  <c r="BF1560" i="1" s="1"/>
  <c r="BI1560" i="1"/>
  <c r="AN1564" i="1"/>
  <c r="AZ1564" i="1" s="1"/>
  <c r="BI1564" i="1"/>
  <c r="AN1568" i="1"/>
  <c r="BI1568" i="1"/>
  <c r="AN1572" i="1"/>
  <c r="AZ1572" i="1" s="1"/>
  <c r="BI1572" i="1"/>
  <c r="AN1576" i="1"/>
  <c r="BI1576" i="1"/>
  <c r="AN1580" i="1"/>
  <c r="AT1580" i="1" s="1"/>
  <c r="BF1580" i="1" s="1"/>
  <c r="BI1580" i="1"/>
  <c r="AN1584" i="1"/>
  <c r="AT1584" i="1" s="1"/>
  <c r="BF1584" i="1" s="1"/>
  <c r="BI1584" i="1"/>
  <c r="AN1589" i="1"/>
  <c r="AZ1589" i="1" s="1"/>
  <c r="BI1589" i="1"/>
  <c r="AM1593" i="1"/>
  <c r="AS1593" i="1" s="1"/>
  <c r="BE1593" i="1" s="1"/>
  <c r="BI1593" i="1"/>
  <c r="AN1594" i="1"/>
  <c r="AT1594" i="1" s="1"/>
  <c r="BF1594" i="1" s="1"/>
  <c r="BI1594" i="1"/>
  <c r="AN1598" i="1"/>
  <c r="AT1598" i="1" s="1"/>
  <c r="BF1598" i="1" s="1"/>
  <c r="BI1598" i="1"/>
  <c r="AN1602" i="1"/>
  <c r="AT1602" i="1" s="1"/>
  <c r="BF1602" i="1" s="1"/>
  <c r="BI1602" i="1"/>
  <c r="AN1606" i="1"/>
  <c r="AT1606" i="1" s="1"/>
  <c r="BF1606" i="1" s="1"/>
  <c r="BI1606" i="1"/>
  <c r="AN1610" i="1"/>
  <c r="AT1610" i="1" s="1"/>
  <c r="BF1610" i="1" s="1"/>
  <c r="BI1610" i="1"/>
  <c r="AN1614" i="1"/>
  <c r="AT1614" i="1" s="1"/>
  <c r="BF1614" i="1" s="1"/>
  <c r="BI1614" i="1"/>
  <c r="AN1618" i="1"/>
  <c r="AT1618" i="1" s="1"/>
  <c r="BF1618" i="1" s="1"/>
  <c r="BI1618" i="1"/>
  <c r="AN1622" i="1"/>
  <c r="AT1622" i="1" s="1"/>
  <c r="BF1622" i="1" s="1"/>
  <c r="BI1622" i="1"/>
  <c r="AN1626" i="1"/>
  <c r="BI1626" i="1"/>
  <c r="AN1630" i="1"/>
  <c r="AT1630" i="1" s="1"/>
  <c r="BF1630" i="1" s="1"/>
  <c r="BI1630" i="1"/>
  <c r="AN1634" i="1"/>
  <c r="AZ1634" i="1" s="1"/>
  <c r="BI1634" i="1"/>
  <c r="AN1638" i="1"/>
  <c r="AT1638" i="1" s="1"/>
  <c r="BF1638" i="1" s="1"/>
  <c r="BI1638" i="1"/>
  <c r="AN1642" i="1"/>
  <c r="AT1642" i="1" s="1"/>
  <c r="BF1642" i="1" s="1"/>
  <c r="BI1642" i="1"/>
  <c r="AN1646" i="1"/>
  <c r="AT1646" i="1" s="1"/>
  <c r="BF1646" i="1" s="1"/>
  <c r="BI1646" i="1"/>
  <c r="AN1650" i="1"/>
  <c r="AT1650" i="1" s="1"/>
  <c r="BF1650" i="1" s="1"/>
  <c r="BI1650" i="1"/>
  <c r="AN1654" i="1"/>
  <c r="AT1654" i="1" s="1"/>
  <c r="BF1654" i="1" s="1"/>
  <c r="BI1654" i="1"/>
  <c r="AN1658" i="1"/>
  <c r="BI1658" i="1"/>
  <c r="AM1662" i="1"/>
  <c r="AS1662" i="1" s="1"/>
  <c r="BE1662" i="1" s="1"/>
  <c r="BI1662" i="1"/>
  <c r="AM1666" i="1"/>
  <c r="AS1666" i="1" s="1"/>
  <c r="BE1666" i="1" s="1"/>
  <c r="BI1666" i="1"/>
  <c r="AM1670" i="1"/>
  <c r="AS1670" i="1" s="1"/>
  <c r="BE1670" i="1" s="1"/>
  <c r="BI1670" i="1"/>
  <c r="AM1674" i="1"/>
  <c r="AS1674" i="1" s="1"/>
  <c r="BE1674" i="1" s="1"/>
  <c r="BI1674" i="1"/>
  <c r="AM1678" i="1"/>
  <c r="AS1678" i="1" s="1"/>
  <c r="BE1678" i="1" s="1"/>
  <c r="BI1678" i="1"/>
  <c r="AN1682" i="1"/>
  <c r="AT1682" i="1" s="1"/>
  <c r="BF1682" i="1" s="1"/>
  <c r="BI1682" i="1"/>
  <c r="AN1683" i="1"/>
  <c r="AT1683" i="1" s="1"/>
  <c r="BF1683" i="1" s="1"/>
  <c r="BI1683" i="1"/>
  <c r="AN96" i="1"/>
  <c r="BI96" i="1"/>
  <c r="AM109" i="1"/>
  <c r="AS109" i="1" s="1"/>
  <c r="BE109" i="1" s="1"/>
  <c r="BI109" i="1"/>
  <c r="AN115" i="1"/>
  <c r="AZ115" i="1" s="1"/>
  <c r="BI115" i="1"/>
  <c r="AN119" i="1"/>
  <c r="AT119" i="1" s="1"/>
  <c r="BF119" i="1" s="1"/>
  <c r="BI119" i="1"/>
  <c r="AN123" i="1"/>
  <c r="AZ123" i="1" s="1"/>
  <c r="BI123" i="1"/>
  <c r="AN138" i="1"/>
  <c r="BI138" i="1"/>
  <c r="AN142" i="1"/>
  <c r="BI142" i="1"/>
  <c r="AN150" i="1"/>
  <c r="AT150" i="1" s="1"/>
  <c r="BF150" i="1" s="1"/>
  <c r="BI150" i="1"/>
  <c r="AN167" i="1"/>
  <c r="BI167" i="1"/>
  <c r="AJ175" i="1"/>
  <c r="AP175" i="1" s="1"/>
  <c r="BI175" i="1"/>
  <c r="AJ179" i="1"/>
  <c r="BI179" i="1"/>
  <c r="AJ183" i="1"/>
  <c r="AP183" i="1" s="1"/>
  <c r="BI183" i="1"/>
  <c r="AJ187" i="1"/>
  <c r="BI187" i="1"/>
  <c r="AN208" i="1"/>
  <c r="AT208" i="1" s="1"/>
  <c r="BF208" i="1" s="1"/>
  <c r="BI208" i="1"/>
  <c r="AN216" i="1"/>
  <c r="BI216" i="1"/>
  <c r="AN224" i="1"/>
  <c r="AT224" i="1" s="1"/>
  <c r="BF224" i="1" s="1"/>
  <c r="BI224" i="1"/>
  <c r="AN236" i="1"/>
  <c r="AZ236" i="1" s="1"/>
  <c r="BI236" i="1"/>
  <c r="AN248" i="1"/>
  <c r="AT248" i="1" s="1"/>
  <c r="BF248" i="1" s="1"/>
  <c r="BI248" i="1"/>
  <c r="AN252" i="1"/>
  <c r="AZ252" i="1" s="1"/>
  <c r="BI252" i="1"/>
  <c r="AN260" i="1"/>
  <c r="BI260" i="1"/>
  <c r="AN268" i="1"/>
  <c r="BI268" i="1"/>
  <c r="AN292" i="1"/>
  <c r="AT292" i="1" s="1"/>
  <c r="BF292" i="1" s="1"/>
  <c r="BI292" i="1"/>
  <c r="AN296" i="1"/>
  <c r="BI296" i="1"/>
  <c r="AN300" i="1"/>
  <c r="AT300" i="1" s="1"/>
  <c r="BF300" i="1" s="1"/>
  <c r="BI300" i="1"/>
  <c r="AN308" i="1"/>
  <c r="BI308" i="1"/>
  <c r="AN316" i="1"/>
  <c r="AT316" i="1" s="1"/>
  <c r="BF316" i="1" s="1"/>
  <c r="BI316" i="1"/>
  <c r="AN321" i="1"/>
  <c r="AZ321" i="1" s="1"/>
  <c r="BI321" i="1"/>
  <c r="AN329" i="1"/>
  <c r="BI329" i="1"/>
  <c r="AN337" i="1"/>
  <c r="AZ337" i="1" s="1"/>
  <c r="BI337" i="1"/>
  <c r="AN341" i="1"/>
  <c r="AT341" i="1" s="1"/>
  <c r="BF341" i="1" s="1"/>
  <c r="BI341" i="1"/>
  <c r="AN345" i="1"/>
  <c r="AZ345" i="1" s="1"/>
  <c r="BI345" i="1"/>
  <c r="AM361" i="1"/>
  <c r="AS361" i="1" s="1"/>
  <c r="BE361" i="1" s="1"/>
  <c r="BI361" i="1"/>
  <c r="AN370" i="1"/>
  <c r="BI370" i="1"/>
  <c r="AN392" i="1"/>
  <c r="AT392" i="1" s="1"/>
  <c r="BF392" i="1" s="1"/>
  <c r="BI392" i="1"/>
  <c r="AN412" i="1"/>
  <c r="AZ412" i="1" s="1"/>
  <c r="BI412" i="1"/>
  <c r="AN432" i="1"/>
  <c r="AT432" i="1" s="1"/>
  <c r="BF432" i="1" s="1"/>
  <c r="BI432" i="1"/>
  <c r="AN449" i="1"/>
  <c r="AZ449" i="1" s="1"/>
  <c r="BI449" i="1"/>
  <c r="AN477" i="1"/>
  <c r="AT477" i="1" s="1"/>
  <c r="BF477" i="1" s="1"/>
  <c r="BI477" i="1"/>
  <c r="AN493" i="1"/>
  <c r="AZ493" i="1" s="1"/>
  <c r="BI493" i="1"/>
  <c r="AN498" i="1"/>
  <c r="AT498" i="1" s="1"/>
  <c r="BF498" i="1" s="1"/>
  <c r="BI498" i="1"/>
  <c r="AN514" i="1"/>
  <c r="AZ514" i="1" s="1"/>
  <c r="BI514" i="1"/>
  <c r="AN522" i="1"/>
  <c r="AT522" i="1" s="1"/>
  <c r="BF522" i="1" s="1"/>
  <c r="BI522" i="1"/>
  <c r="AN526" i="1"/>
  <c r="AZ526" i="1" s="1"/>
  <c r="BI526" i="1"/>
  <c r="AN530" i="1"/>
  <c r="AT530" i="1" s="1"/>
  <c r="BF530" i="1" s="1"/>
  <c r="BI530" i="1"/>
  <c r="AN542" i="1"/>
  <c r="AZ542" i="1" s="1"/>
  <c r="BI542" i="1"/>
  <c r="AN546" i="1"/>
  <c r="BI546" i="1"/>
  <c r="AN550" i="1"/>
  <c r="AZ550" i="1" s="1"/>
  <c r="BI550" i="1"/>
  <c r="AN562" i="1"/>
  <c r="BI562" i="1"/>
  <c r="AN571" i="1"/>
  <c r="BI571" i="1"/>
  <c r="AN587" i="1"/>
  <c r="AZ587" i="1" s="1"/>
  <c r="BI587" i="1"/>
  <c r="AN611" i="1"/>
  <c r="BI611" i="1"/>
  <c r="AN616" i="1"/>
  <c r="AT616" i="1" s="1"/>
  <c r="BF616" i="1" s="1"/>
  <c r="BI616" i="1"/>
  <c r="AN620" i="1"/>
  <c r="BI620" i="1"/>
  <c r="AN641" i="1"/>
  <c r="AT641" i="1" s="1"/>
  <c r="BF641" i="1" s="1"/>
  <c r="BI641" i="1"/>
  <c r="AM662" i="1"/>
  <c r="AS662" i="1" s="1"/>
  <c r="BE662" i="1" s="1"/>
  <c r="BI662" i="1"/>
  <c r="AM674" i="1"/>
  <c r="BI674" i="1"/>
  <c r="AM682" i="1"/>
  <c r="AS682" i="1" s="1"/>
  <c r="BE682" i="1" s="1"/>
  <c r="BI682" i="1"/>
  <c r="AM690" i="1"/>
  <c r="AY690" i="1" s="1"/>
  <c r="BI690" i="1"/>
  <c r="AM694" i="1"/>
  <c r="AS694" i="1" s="1"/>
  <c r="BE694" i="1" s="1"/>
  <c r="BI694" i="1"/>
  <c r="AM698" i="1"/>
  <c r="AY698" i="1" s="1"/>
  <c r="BI698" i="1"/>
  <c r="AM718" i="1"/>
  <c r="AS718" i="1" s="1"/>
  <c r="BE718" i="1" s="1"/>
  <c r="BI718" i="1"/>
  <c r="AM720" i="1"/>
  <c r="AY720" i="1" s="1"/>
  <c r="BI720" i="1"/>
  <c r="AM738" i="1"/>
  <c r="BI738" i="1"/>
  <c r="AM742" i="1"/>
  <c r="AS742" i="1" s="1"/>
  <c r="BE742" i="1" s="1"/>
  <c r="BI742" i="1"/>
  <c r="AN746" i="1"/>
  <c r="AZ746" i="1" s="1"/>
  <c r="BI746" i="1"/>
  <c r="AN750" i="1"/>
  <c r="AZ750" i="1" s="1"/>
  <c r="BI750" i="1"/>
  <c r="AM758" i="1"/>
  <c r="AS758" i="1" s="1"/>
  <c r="BE758" i="1" s="1"/>
  <c r="BI758" i="1"/>
  <c r="AN762" i="1"/>
  <c r="AT762" i="1" s="1"/>
  <c r="BF762" i="1" s="1"/>
  <c r="BI762" i="1"/>
  <c r="AN766" i="1"/>
  <c r="AT766" i="1" s="1"/>
  <c r="BF766" i="1" s="1"/>
  <c r="BI766" i="1"/>
  <c r="AN794" i="1"/>
  <c r="AT794" i="1" s="1"/>
  <c r="BF794" i="1" s="1"/>
  <c r="BI794" i="1"/>
  <c r="AN802" i="1"/>
  <c r="AT802" i="1" s="1"/>
  <c r="BF802" i="1" s="1"/>
  <c r="BI802" i="1"/>
  <c r="AN810" i="1"/>
  <c r="AT810" i="1" s="1"/>
  <c r="BF810" i="1" s="1"/>
  <c r="BI810" i="1"/>
  <c r="AN829" i="1"/>
  <c r="BI829" i="1"/>
  <c r="AN833" i="1"/>
  <c r="AT833" i="1" s="1"/>
  <c r="BF833" i="1" s="1"/>
  <c r="BI833" i="1"/>
  <c r="AN857" i="1"/>
  <c r="BI857" i="1"/>
  <c r="AN873" i="1"/>
  <c r="AT873" i="1" s="1"/>
  <c r="BF873" i="1" s="1"/>
  <c r="BI873" i="1"/>
  <c r="AN901" i="1"/>
  <c r="BI901" i="1"/>
  <c r="AM948" i="1"/>
  <c r="AS948" i="1" s="1"/>
  <c r="BE948" i="1" s="1"/>
  <c r="BI948" i="1"/>
  <c r="AN999" i="1"/>
  <c r="BI999" i="1"/>
  <c r="AN1003" i="1"/>
  <c r="AT1003" i="1" s="1"/>
  <c r="BF1003" i="1" s="1"/>
  <c r="BI1003" i="1"/>
  <c r="AN1011" i="1"/>
  <c r="BI1011" i="1"/>
  <c r="AN1024" i="1"/>
  <c r="AT1024" i="1" s="1"/>
  <c r="BF1024" i="1" s="1"/>
  <c r="BI1024" i="1"/>
  <c r="AN1028" i="1"/>
  <c r="BI1028" i="1"/>
  <c r="AN1032" i="1"/>
  <c r="AT1032" i="1" s="1"/>
  <c r="BF1032" i="1" s="1"/>
  <c r="BI1032" i="1"/>
  <c r="AN1036" i="1"/>
  <c r="BI1036" i="1"/>
  <c r="AN1044" i="1"/>
  <c r="AZ1044" i="1" s="1"/>
  <c r="BI1044" i="1"/>
  <c r="AN1056" i="1"/>
  <c r="BI1056" i="1"/>
  <c r="AN1064" i="1"/>
  <c r="AT1064" i="1" s="1"/>
  <c r="BF1064" i="1" s="1"/>
  <c r="BI1064" i="1"/>
  <c r="AN1068" i="1"/>
  <c r="BI1068" i="1"/>
  <c r="AN1087" i="1"/>
  <c r="AT1087" i="1" s="1"/>
  <c r="BF1087" i="1" s="1"/>
  <c r="BI1087" i="1"/>
  <c r="AN1099" i="1"/>
  <c r="AZ1099" i="1" s="1"/>
  <c r="BI1099" i="1"/>
  <c r="AN1112" i="1"/>
  <c r="AT1112" i="1" s="1"/>
  <c r="BF1112" i="1" s="1"/>
  <c r="BI1112" i="1"/>
  <c r="AN1135" i="1"/>
  <c r="BI1135" i="1"/>
  <c r="AN1151" i="1"/>
  <c r="BI1151" i="1"/>
  <c r="AM1167" i="1"/>
  <c r="AY1167" i="1" s="1"/>
  <c r="BI1167" i="1"/>
  <c r="AN1177" i="1"/>
  <c r="AT1177" i="1" s="1"/>
  <c r="BF1177" i="1" s="1"/>
  <c r="BI1177" i="1"/>
  <c r="AN1181" i="1"/>
  <c r="AT1181" i="1" s="1"/>
  <c r="BF1181" i="1" s="1"/>
  <c r="BI1181" i="1"/>
  <c r="AN1189" i="1"/>
  <c r="AT1189" i="1" s="1"/>
  <c r="BF1189" i="1" s="1"/>
  <c r="BI1189" i="1"/>
  <c r="AN1197" i="1"/>
  <c r="AT1197" i="1" s="1"/>
  <c r="BF1197" i="1" s="1"/>
  <c r="BI1197" i="1"/>
  <c r="AN1201" i="1"/>
  <c r="AT1201" i="1" s="1"/>
  <c r="BF1201" i="1" s="1"/>
  <c r="BI1201" i="1"/>
  <c r="AN1214" i="1"/>
  <c r="AZ1214" i="1" s="1"/>
  <c r="BI1214" i="1"/>
  <c r="AN1244" i="1"/>
  <c r="AT1244" i="1" s="1"/>
  <c r="BF1244" i="1" s="1"/>
  <c r="BI1244" i="1"/>
  <c r="AN1252" i="1"/>
  <c r="AT1252" i="1" s="1"/>
  <c r="BF1252" i="1" s="1"/>
  <c r="BI1252" i="1"/>
  <c r="AN1256" i="1"/>
  <c r="BI1256" i="1"/>
  <c r="AN1260" i="1"/>
  <c r="AT1260" i="1" s="1"/>
  <c r="BF1260" i="1" s="1"/>
  <c r="BI1260" i="1"/>
  <c r="AN1264" i="1"/>
  <c r="BI1264" i="1"/>
  <c r="AN1285" i="1"/>
  <c r="BI1285" i="1"/>
  <c r="AN1297" i="1"/>
  <c r="BI1297" i="1"/>
  <c r="AN1301" i="1"/>
  <c r="BI1301" i="1"/>
  <c r="AN1318" i="1"/>
  <c r="AT1318" i="1" s="1"/>
  <c r="BF1318" i="1" s="1"/>
  <c r="BI1318" i="1"/>
  <c r="AN1334" i="1"/>
  <c r="BI1334" i="1"/>
  <c r="AN1346" i="1"/>
  <c r="AT1346" i="1" s="1"/>
  <c r="BF1346" i="1" s="1"/>
  <c r="BI1346" i="1"/>
  <c r="AM1351" i="1"/>
  <c r="AY1351" i="1" s="1"/>
  <c r="BI1351" i="1"/>
  <c r="AN1352" i="1"/>
  <c r="AZ1352" i="1" s="1"/>
  <c r="BI1352" i="1"/>
  <c r="AN1368" i="1"/>
  <c r="BI1368" i="1"/>
  <c r="AN1384" i="1"/>
  <c r="AT1384" i="1" s="1"/>
  <c r="BF1384" i="1" s="1"/>
  <c r="BI1384" i="1"/>
  <c r="AN1388" i="1"/>
  <c r="AZ1388" i="1" s="1"/>
  <c r="BI1388" i="1"/>
  <c r="AN1392" i="1"/>
  <c r="AT1392" i="1" s="1"/>
  <c r="BF1392" i="1" s="1"/>
  <c r="BI1392" i="1"/>
  <c r="AN1396" i="1"/>
  <c r="AZ1396" i="1" s="1"/>
  <c r="BI1396" i="1"/>
  <c r="AN1404" i="1"/>
  <c r="AT1404" i="1" s="1"/>
  <c r="BF1404" i="1" s="1"/>
  <c r="BI1404" i="1"/>
  <c r="AN1418" i="1"/>
  <c r="AZ1418" i="1" s="1"/>
  <c r="BI1418" i="1"/>
  <c r="AN1426" i="1"/>
  <c r="AT1426" i="1" s="1"/>
  <c r="BF1426" i="1" s="1"/>
  <c r="BI1426" i="1"/>
  <c r="AN1509" i="1"/>
  <c r="BI1509" i="1"/>
  <c r="AN1517" i="1"/>
  <c r="AT1517" i="1" s="1"/>
  <c r="BF1517" i="1" s="1"/>
  <c r="BI1517" i="1"/>
  <c r="AN1534" i="1"/>
  <c r="AZ1534" i="1" s="1"/>
  <c r="BI1534" i="1"/>
  <c r="AN1555" i="1"/>
  <c r="AT1555" i="1" s="1"/>
  <c r="BF1555" i="1" s="1"/>
  <c r="BI1555" i="1"/>
  <c r="AN1559" i="1"/>
  <c r="AT1559" i="1" s="1"/>
  <c r="BF1559" i="1" s="1"/>
  <c r="BI1559" i="1"/>
  <c r="AN1567" i="1"/>
  <c r="AT1567" i="1" s="1"/>
  <c r="BF1567" i="1" s="1"/>
  <c r="BI1567" i="1"/>
  <c r="AN1571" i="1"/>
  <c r="BI1571" i="1"/>
  <c r="AN1575" i="1"/>
  <c r="AT1575" i="1" s="1"/>
  <c r="BF1575" i="1" s="1"/>
  <c r="BI1575" i="1"/>
  <c r="AN1592" i="1"/>
  <c r="BI1592" i="1"/>
  <c r="AN1617" i="1"/>
  <c r="AZ1617" i="1" s="1"/>
  <c r="BI1617" i="1"/>
  <c r="AN9" i="1"/>
  <c r="BI9" i="1"/>
  <c r="AN13" i="1"/>
  <c r="AT13" i="1" s="1"/>
  <c r="BF13" i="1" s="1"/>
  <c r="BI13" i="1"/>
  <c r="AM17" i="1"/>
  <c r="BI17" i="1"/>
  <c r="AM22" i="1"/>
  <c r="BI22" i="1"/>
  <c r="AM26" i="1"/>
  <c r="BI26" i="1"/>
  <c r="AM30" i="1"/>
  <c r="BI30" i="1"/>
  <c r="AM34" i="1"/>
  <c r="BI34" i="1"/>
  <c r="AM38" i="1"/>
  <c r="BI38" i="1"/>
  <c r="AM42" i="1"/>
  <c r="BI42" i="1"/>
  <c r="AM46" i="1"/>
  <c r="BI46" i="1"/>
  <c r="AM50" i="1"/>
  <c r="BI50" i="1"/>
  <c r="AM54" i="1"/>
  <c r="BI54" i="1"/>
  <c r="AM58" i="1"/>
  <c r="BI58" i="1"/>
  <c r="AM62" i="1"/>
  <c r="AS62" i="1" s="1"/>
  <c r="BE62" i="1" s="1"/>
  <c r="BI62" i="1"/>
  <c r="AM66" i="1"/>
  <c r="BI66" i="1"/>
  <c r="AM70" i="1"/>
  <c r="AS70" i="1" s="1"/>
  <c r="BE70" i="1" s="1"/>
  <c r="BI70" i="1"/>
  <c r="AM74" i="1"/>
  <c r="BI74" i="1"/>
  <c r="AM78" i="1"/>
  <c r="BI78" i="1"/>
  <c r="AN82" i="1"/>
  <c r="BI82" i="1"/>
  <c r="AN86" i="1"/>
  <c r="AT86" i="1" s="1"/>
  <c r="BF86" i="1" s="1"/>
  <c r="BI86" i="1"/>
  <c r="AN90" i="1"/>
  <c r="BI90" i="1"/>
  <c r="AN94" i="1"/>
  <c r="AZ94" i="1" s="1"/>
  <c r="BI94" i="1"/>
  <c r="AN98" i="1"/>
  <c r="BI98" i="1"/>
  <c r="AN102" i="1"/>
  <c r="AT102" i="1" s="1"/>
  <c r="BF102" i="1" s="1"/>
  <c r="BI102" i="1"/>
  <c r="AN106" i="1"/>
  <c r="BI106" i="1"/>
  <c r="AN113" i="1"/>
  <c r="AT113" i="1" s="1"/>
  <c r="BF113" i="1" s="1"/>
  <c r="BI113" i="1"/>
  <c r="AN117" i="1"/>
  <c r="AZ117" i="1" s="1"/>
  <c r="BI117" i="1"/>
  <c r="AN121" i="1"/>
  <c r="AT121" i="1" s="1"/>
  <c r="BF121" i="1" s="1"/>
  <c r="BI121" i="1"/>
  <c r="AN125" i="1"/>
  <c r="AZ125" i="1" s="1"/>
  <c r="BI125" i="1"/>
  <c r="AN129" i="1"/>
  <c r="AT129" i="1" s="1"/>
  <c r="BF129" i="1" s="1"/>
  <c r="BI129" i="1"/>
  <c r="AN133" i="1"/>
  <c r="AZ133" i="1" s="1"/>
  <c r="BI133" i="1"/>
  <c r="AN140" i="1"/>
  <c r="AT140" i="1" s="1"/>
  <c r="BF140" i="1" s="1"/>
  <c r="BI140" i="1"/>
  <c r="AN144" i="1"/>
  <c r="BI144" i="1"/>
  <c r="AN148" i="1"/>
  <c r="BI148" i="1"/>
  <c r="AN152" i="1"/>
  <c r="BI152" i="1"/>
  <c r="AN156" i="1"/>
  <c r="AT156" i="1" s="1"/>
  <c r="BF156" i="1" s="1"/>
  <c r="BI156" i="1"/>
  <c r="AN161" i="1"/>
  <c r="BI161" i="1"/>
  <c r="AN165" i="1"/>
  <c r="AT165" i="1" s="1"/>
  <c r="BF165" i="1" s="1"/>
  <c r="BI165" i="1"/>
  <c r="AJ169" i="1"/>
  <c r="AP169" i="1" s="1"/>
  <c r="BI169" i="1"/>
  <c r="AJ173" i="1"/>
  <c r="AP173" i="1" s="1"/>
  <c r="BI173" i="1"/>
  <c r="AJ177" i="1"/>
  <c r="AP177" i="1" s="1"/>
  <c r="BI177" i="1"/>
  <c r="AJ181" i="1"/>
  <c r="BI181" i="1"/>
  <c r="AJ185" i="1"/>
  <c r="AP185" i="1" s="1"/>
  <c r="BI185" i="1"/>
  <c r="AJ189" i="1"/>
  <c r="AP189" i="1" s="1"/>
  <c r="BI189" i="1"/>
  <c r="AJ193" i="1"/>
  <c r="AP193" i="1" s="1"/>
  <c r="BI193" i="1"/>
  <c r="AJ197" i="1"/>
  <c r="AV197" i="1" s="1"/>
  <c r="BI197" i="1"/>
  <c r="AN202" i="1"/>
  <c r="AZ202" i="1" s="1"/>
  <c r="BI202" i="1"/>
  <c r="AN206" i="1"/>
  <c r="AT206" i="1" s="1"/>
  <c r="BF206" i="1" s="1"/>
  <c r="BI206" i="1"/>
  <c r="AN210" i="1"/>
  <c r="AZ210" i="1" s="1"/>
  <c r="BI210" i="1"/>
  <c r="AN214" i="1"/>
  <c r="BI214" i="1"/>
  <c r="AN218" i="1"/>
  <c r="AZ218" i="1" s="1"/>
  <c r="BI218" i="1"/>
  <c r="AN222" i="1"/>
  <c r="AT222" i="1" s="1"/>
  <c r="BF222" i="1" s="1"/>
  <c r="BI222" i="1"/>
  <c r="AN226" i="1"/>
  <c r="AZ226" i="1" s="1"/>
  <c r="BI226" i="1"/>
  <c r="AN230" i="1"/>
  <c r="BI230" i="1"/>
  <c r="AN234" i="1"/>
  <c r="AZ234" i="1" s="1"/>
  <c r="BI234" i="1"/>
  <c r="AN238" i="1"/>
  <c r="AT238" i="1" s="1"/>
  <c r="BF238" i="1" s="1"/>
  <c r="BI238" i="1"/>
  <c r="AN242" i="1"/>
  <c r="AZ242" i="1" s="1"/>
  <c r="BI242" i="1"/>
  <c r="AN246" i="1"/>
  <c r="BI246" i="1"/>
  <c r="AN250" i="1"/>
  <c r="AZ250" i="1" s="1"/>
  <c r="BI250" i="1"/>
  <c r="AN254" i="1"/>
  <c r="AT254" i="1" s="1"/>
  <c r="BF254" i="1" s="1"/>
  <c r="BI254" i="1"/>
  <c r="AN258" i="1"/>
  <c r="AZ258" i="1" s="1"/>
  <c r="BI258" i="1"/>
  <c r="AN262" i="1"/>
  <c r="BI262" i="1"/>
  <c r="AN266" i="1"/>
  <c r="AZ266" i="1" s="1"/>
  <c r="BI266" i="1"/>
  <c r="AN270" i="1"/>
  <c r="AT270" i="1" s="1"/>
  <c r="BF270" i="1" s="1"/>
  <c r="BI270" i="1"/>
  <c r="AN274" i="1"/>
  <c r="BI274" i="1"/>
  <c r="AN278" i="1"/>
  <c r="AT278" i="1" s="1"/>
  <c r="BF278" i="1" s="1"/>
  <c r="BI278" i="1"/>
  <c r="AN282" i="1"/>
  <c r="BI282" i="1"/>
  <c r="AN286" i="1"/>
  <c r="AT286" i="1" s="1"/>
  <c r="BF286" i="1" s="1"/>
  <c r="BI286" i="1"/>
  <c r="AN290" i="1"/>
  <c r="BI290" i="1"/>
  <c r="AN294" i="1"/>
  <c r="AT294" i="1" s="1"/>
  <c r="BF294" i="1" s="1"/>
  <c r="BI294" i="1"/>
  <c r="AN298" i="1"/>
  <c r="BI298" i="1"/>
  <c r="AN302" i="1"/>
  <c r="AT302" i="1" s="1"/>
  <c r="BF302" i="1" s="1"/>
  <c r="BI302" i="1"/>
  <c r="AN306" i="1"/>
  <c r="BI306" i="1"/>
  <c r="AN310" i="1"/>
  <c r="BI310" i="1"/>
  <c r="AN314" i="1"/>
  <c r="BI314" i="1"/>
  <c r="AN319" i="1"/>
  <c r="BI319" i="1"/>
  <c r="AN323" i="1"/>
  <c r="AZ323" i="1" s="1"/>
  <c r="BI323" i="1"/>
  <c r="AN327" i="1"/>
  <c r="AT327" i="1" s="1"/>
  <c r="BF327" i="1" s="1"/>
  <c r="BI327" i="1"/>
  <c r="AN331" i="1"/>
  <c r="AZ331" i="1" s="1"/>
  <c r="BI331" i="1"/>
  <c r="AN335" i="1"/>
  <c r="BI335" i="1"/>
  <c r="AN339" i="1"/>
  <c r="BI339" i="1"/>
  <c r="AN343" i="1"/>
  <c r="AT343" i="1" s="1"/>
  <c r="BF343" i="1" s="1"/>
  <c r="BI343" i="1"/>
  <c r="AN347" i="1"/>
  <c r="BI347" i="1"/>
  <c r="AN351" i="1"/>
  <c r="AT351" i="1" s="1"/>
  <c r="BF351" i="1" s="1"/>
  <c r="BI351" i="1"/>
  <c r="AN355" i="1"/>
  <c r="BI355" i="1"/>
  <c r="AN359" i="1"/>
  <c r="AT359" i="1" s="1"/>
  <c r="BF359" i="1" s="1"/>
  <c r="BI359" i="1"/>
  <c r="AN364" i="1"/>
  <c r="BI364" i="1"/>
  <c r="AN368" i="1"/>
  <c r="BI368" i="1"/>
  <c r="AN372" i="1"/>
  <c r="BI372" i="1"/>
  <c r="AN377" i="1"/>
  <c r="AT377" i="1" s="1"/>
  <c r="BF377" i="1" s="1"/>
  <c r="BI377" i="1"/>
  <c r="AN382" i="1"/>
  <c r="AZ382" i="1" s="1"/>
  <c r="BI382" i="1"/>
  <c r="AN386" i="1"/>
  <c r="AT386" i="1" s="1"/>
  <c r="BF386" i="1" s="1"/>
  <c r="BI386" i="1"/>
  <c r="AN390" i="1"/>
  <c r="AZ390" i="1" s="1"/>
  <c r="BI390" i="1"/>
  <c r="AN394" i="1"/>
  <c r="AT394" i="1" s="1"/>
  <c r="BF394" i="1" s="1"/>
  <c r="BI394" i="1"/>
  <c r="AN398" i="1"/>
  <c r="AZ398" i="1" s="1"/>
  <c r="BI398" i="1"/>
  <c r="AN402" i="1"/>
  <c r="AT402" i="1" s="1"/>
  <c r="BF402" i="1" s="1"/>
  <c r="BI402" i="1"/>
  <c r="AN406" i="1"/>
  <c r="AZ406" i="1" s="1"/>
  <c r="BI406" i="1"/>
  <c r="AN410" i="1"/>
  <c r="BI410" i="1"/>
  <c r="AN414" i="1"/>
  <c r="AZ414" i="1" s="1"/>
  <c r="BI414" i="1"/>
  <c r="AN418" i="1"/>
  <c r="AT418" i="1" s="1"/>
  <c r="BF418" i="1" s="1"/>
  <c r="BI418" i="1"/>
  <c r="AN422" i="1"/>
  <c r="AZ422" i="1" s="1"/>
  <c r="BI422" i="1"/>
  <c r="AN426" i="1"/>
  <c r="AT426" i="1" s="1"/>
  <c r="BF426" i="1" s="1"/>
  <c r="BI426" i="1"/>
  <c r="AN430" i="1"/>
  <c r="AZ430" i="1" s="1"/>
  <c r="BI430" i="1"/>
  <c r="AM434" i="1"/>
  <c r="AS434" i="1" s="1"/>
  <c r="BE434" i="1" s="1"/>
  <c r="BI434" i="1"/>
  <c r="AN435" i="1"/>
  <c r="AZ435" i="1" s="1"/>
  <c r="BI435" i="1"/>
  <c r="AN439" i="1"/>
  <c r="AT439" i="1" s="1"/>
  <c r="BF439" i="1" s="1"/>
  <c r="BI439" i="1"/>
  <c r="AN443" i="1"/>
  <c r="AZ443" i="1" s="1"/>
  <c r="BI443" i="1"/>
  <c r="AN447" i="1"/>
  <c r="AT447" i="1" s="1"/>
  <c r="BF447" i="1" s="1"/>
  <c r="BI447" i="1"/>
  <c r="AN451" i="1"/>
  <c r="AZ451" i="1" s="1"/>
  <c r="BI451" i="1"/>
  <c r="AN455" i="1"/>
  <c r="AT455" i="1" s="1"/>
  <c r="BF455" i="1" s="1"/>
  <c r="BI455" i="1"/>
  <c r="AN459" i="1"/>
  <c r="AZ459" i="1" s="1"/>
  <c r="BI459" i="1"/>
  <c r="AN463" i="1"/>
  <c r="AT463" i="1" s="1"/>
  <c r="BF463" i="1" s="1"/>
  <c r="BI463" i="1"/>
  <c r="AN467" i="1"/>
  <c r="AZ467" i="1" s="1"/>
  <c r="BI467" i="1"/>
  <c r="AN471" i="1"/>
  <c r="AT471" i="1" s="1"/>
  <c r="BF471" i="1" s="1"/>
  <c r="BI471" i="1"/>
  <c r="AN475" i="1"/>
  <c r="AZ475" i="1" s="1"/>
  <c r="BI475" i="1"/>
  <c r="AN479" i="1"/>
  <c r="AT479" i="1" s="1"/>
  <c r="BF479" i="1" s="1"/>
  <c r="BI479" i="1"/>
  <c r="AN483" i="1"/>
  <c r="AZ483" i="1" s="1"/>
  <c r="BI483" i="1"/>
  <c r="AN487" i="1"/>
  <c r="AT487" i="1" s="1"/>
  <c r="BF487" i="1" s="1"/>
  <c r="BI487" i="1"/>
  <c r="AN491" i="1"/>
  <c r="AZ491" i="1" s="1"/>
  <c r="BI491" i="1"/>
  <c r="AN496" i="1"/>
  <c r="AT496" i="1" s="1"/>
  <c r="BF496" i="1" s="1"/>
  <c r="BI496" i="1"/>
  <c r="AN500" i="1"/>
  <c r="AZ500" i="1" s="1"/>
  <c r="BI500" i="1"/>
  <c r="AN504" i="1"/>
  <c r="AT504" i="1" s="1"/>
  <c r="BF504" i="1" s="1"/>
  <c r="BI504" i="1"/>
  <c r="AN508" i="1"/>
  <c r="AZ508" i="1" s="1"/>
  <c r="BI508" i="1"/>
  <c r="AN512" i="1"/>
  <c r="AT512" i="1" s="1"/>
  <c r="BF512" i="1" s="1"/>
  <c r="BI512" i="1"/>
  <c r="AN516" i="1"/>
  <c r="AZ516" i="1" s="1"/>
  <c r="BI516" i="1"/>
  <c r="AN520" i="1"/>
  <c r="AT520" i="1" s="1"/>
  <c r="BF520" i="1" s="1"/>
  <c r="BI520" i="1"/>
  <c r="AN524" i="1"/>
  <c r="AZ524" i="1" s="1"/>
  <c r="BI524" i="1"/>
  <c r="AN528" i="1"/>
  <c r="AT528" i="1" s="1"/>
  <c r="BF528" i="1" s="1"/>
  <c r="BI528" i="1"/>
  <c r="AN532" i="1"/>
  <c r="AZ532" i="1" s="1"/>
  <c r="BI532" i="1"/>
  <c r="AN536" i="1"/>
  <c r="AT536" i="1" s="1"/>
  <c r="BF536" i="1" s="1"/>
  <c r="BI536" i="1"/>
  <c r="AN540" i="1"/>
  <c r="AZ540" i="1" s="1"/>
  <c r="BI540" i="1"/>
  <c r="AN544" i="1"/>
  <c r="AZ544" i="1" s="1"/>
  <c r="BI544" i="1"/>
  <c r="AN548" i="1"/>
  <c r="AZ548" i="1" s="1"/>
  <c r="BI548" i="1"/>
  <c r="AN552" i="1"/>
  <c r="BI552" i="1"/>
  <c r="AN556" i="1"/>
  <c r="AZ556" i="1" s="1"/>
  <c r="BI556" i="1"/>
  <c r="AN560" i="1"/>
  <c r="AZ560" i="1" s="1"/>
  <c r="BI560" i="1"/>
  <c r="AN565" i="1"/>
  <c r="BI565" i="1"/>
  <c r="AN569" i="1"/>
  <c r="AT569" i="1" s="1"/>
  <c r="BF569" i="1" s="1"/>
  <c r="BI569" i="1"/>
  <c r="AN573" i="1"/>
  <c r="BI573" i="1"/>
  <c r="AN577" i="1"/>
  <c r="AT577" i="1" s="1"/>
  <c r="BF577" i="1" s="1"/>
  <c r="BI577" i="1"/>
  <c r="AN581" i="1"/>
  <c r="BI581" i="1"/>
  <c r="AN585" i="1"/>
  <c r="AT585" i="1" s="1"/>
  <c r="BF585" i="1" s="1"/>
  <c r="BI585" i="1"/>
  <c r="AN589" i="1"/>
  <c r="BI589" i="1"/>
  <c r="AN593" i="1"/>
  <c r="AT593" i="1" s="1"/>
  <c r="BF593" i="1" s="1"/>
  <c r="BI593" i="1"/>
  <c r="AN597" i="1"/>
  <c r="BI597" i="1"/>
  <c r="AN601" i="1"/>
  <c r="AT601" i="1" s="1"/>
  <c r="BF601" i="1" s="1"/>
  <c r="BI601" i="1"/>
  <c r="AN605" i="1"/>
  <c r="BI605" i="1"/>
  <c r="AN609" i="1"/>
  <c r="AT609" i="1" s="1"/>
  <c r="BF609" i="1" s="1"/>
  <c r="BI609" i="1"/>
  <c r="AN614" i="1"/>
  <c r="BI614" i="1"/>
  <c r="AN618" i="1"/>
  <c r="AT618" i="1" s="1"/>
  <c r="BF618" i="1" s="1"/>
  <c r="BI618" i="1"/>
  <c r="AN622" i="1"/>
  <c r="BI622" i="1"/>
  <c r="AN626" i="1"/>
  <c r="BI626" i="1"/>
  <c r="AN631" i="1"/>
  <c r="AZ631" i="1" s="1"/>
  <c r="BI631" i="1"/>
  <c r="AN635" i="1"/>
  <c r="AT635" i="1" s="1"/>
  <c r="BF635" i="1" s="1"/>
  <c r="BI635" i="1"/>
  <c r="AN639" i="1"/>
  <c r="AZ639" i="1" s="1"/>
  <c r="BI639" i="1"/>
  <c r="AN643" i="1"/>
  <c r="AT643" i="1" s="1"/>
  <c r="BF643" i="1" s="1"/>
  <c r="BI643" i="1"/>
  <c r="AM649" i="1"/>
  <c r="AY649" i="1" s="1"/>
  <c r="BI649" i="1"/>
  <c r="AN652" i="1"/>
  <c r="BI652" i="1"/>
  <c r="AN656" i="1"/>
  <c r="BI656" i="1"/>
  <c r="AM660" i="1"/>
  <c r="BI660" i="1"/>
  <c r="AM664" i="1"/>
  <c r="AS664" i="1" s="1"/>
  <c r="BE664" i="1" s="1"/>
  <c r="BI664" i="1"/>
  <c r="AM668" i="1"/>
  <c r="AS668" i="1" s="1"/>
  <c r="BE668" i="1" s="1"/>
  <c r="BI668" i="1"/>
  <c r="AM672" i="1"/>
  <c r="AS672" i="1" s="1"/>
  <c r="BE672" i="1" s="1"/>
  <c r="BI672" i="1"/>
  <c r="AM676" i="1"/>
  <c r="BI676" i="1"/>
  <c r="AM680" i="1"/>
  <c r="AS680" i="1" s="1"/>
  <c r="BE680" i="1" s="1"/>
  <c r="BI680" i="1"/>
  <c r="AM684" i="1"/>
  <c r="BI684" i="1"/>
  <c r="AM688" i="1"/>
  <c r="AS688" i="1" s="1"/>
  <c r="BE688" i="1" s="1"/>
  <c r="BI688" i="1"/>
  <c r="AM692" i="1"/>
  <c r="BI692" i="1"/>
  <c r="AM696" i="1"/>
  <c r="AS696" i="1" s="1"/>
  <c r="BE696" i="1" s="1"/>
  <c r="BI696" i="1"/>
  <c r="AM700" i="1"/>
  <c r="BI700" i="1"/>
  <c r="AM704" i="1"/>
  <c r="AS704" i="1" s="1"/>
  <c r="BE704" i="1" s="1"/>
  <c r="BI704" i="1"/>
  <c r="AM708" i="1"/>
  <c r="BI708" i="1"/>
  <c r="AM712" i="1"/>
  <c r="AS712" i="1" s="1"/>
  <c r="BE712" i="1" s="1"/>
  <c r="BI712" i="1"/>
  <c r="AM716" i="1"/>
  <c r="BI716" i="1"/>
  <c r="AM722" i="1"/>
  <c r="AS722" i="1" s="1"/>
  <c r="BE722" i="1" s="1"/>
  <c r="BI722" i="1"/>
  <c r="AM726" i="1"/>
  <c r="AS726" i="1" s="1"/>
  <c r="BE726" i="1" s="1"/>
  <c r="BI726" i="1"/>
  <c r="AM732" i="1"/>
  <c r="BI732" i="1"/>
  <c r="AM736" i="1"/>
  <c r="AS736" i="1" s="1"/>
  <c r="BE736" i="1" s="1"/>
  <c r="BI736" i="1"/>
  <c r="AM740" i="1"/>
  <c r="BI740" i="1"/>
  <c r="AN744" i="1"/>
  <c r="BI744" i="1"/>
  <c r="AN748" i="1"/>
  <c r="AZ748" i="1" s="1"/>
  <c r="BI748" i="1"/>
  <c r="AN752" i="1"/>
  <c r="BI752" i="1"/>
  <c r="AM756" i="1"/>
  <c r="AS756" i="1" s="1"/>
  <c r="BE756" i="1" s="1"/>
  <c r="BI756" i="1"/>
  <c r="AM760" i="1"/>
  <c r="AS760" i="1" s="1"/>
  <c r="BE760" i="1" s="1"/>
  <c r="BI760" i="1"/>
  <c r="AN764" i="1"/>
  <c r="AT764" i="1" s="1"/>
  <c r="BF764" i="1" s="1"/>
  <c r="BI764" i="1"/>
  <c r="AN768" i="1"/>
  <c r="AT768" i="1" s="1"/>
  <c r="BF768" i="1" s="1"/>
  <c r="BI768" i="1"/>
  <c r="AN772" i="1"/>
  <c r="AT772" i="1" s="1"/>
  <c r="BF772" i="1" s="1"/>
  <c r="BI772" i="1"/>
  <c r="AN776" i="1"/>
  <c r="AT776" i="1" s="1"/>
  <c r="BF776" i="1" s="1"/>
  <c r="BI776" i="1"/>
  <c r="AN780" i="1"/>
  <c r="AT780" i="1" s="1"/>
  <c r="BF780" i="1" s="1"/>
  <c r="BI780" i="1"/>
  <c r="AN784" i="1"/>
  <c r="AT784" i="1" s="1"/>
  <c r="BF784" i="1" s="1"/>
  <c r="BI784" i="1"/>
  <c r="AN788" i="1"/>
  <c r="AT788" i="1" s="1"/>
  <c r="BF788" i="1" s="1"/>
  <c r="BI788" i="1"/>
  <c r="AN792" i="1"/>
  <c r="AT792" i="1" s="1"/>
  <c r="BF792" i="1" s="1"/>
  <c r="BI792" i="1"/>
  <c r="AN796" i="1"/>
  <c r="AT796" i="1" s="1"/>
  <c r="BF796" i="1" s="1"/>
  <c r="BI796" i="1"/>
  <c r="AN800" i="1"/>
  <c r="BI800" i="1"/>
  <c r="AN804" i="1"/>
  <c r="AT804" i="1" s="1"/>
  <c r="BF804" i="1" s="1"/>
  <c r="BI804" i="1"/>
  <c r="AN808" i="1"/>
  <c r="AT808" i="1" s="1"/>
  <c r="BF808" i="1" s="1"/>
  <c r="BI808" i="1"/>
  <c r="AN812" i="1"/>
  <c r="AT812" i="1" s="1"/>
  <c r="BF812" i="1" s="1"/>
  <c r="BI812" i="1"/>
  <c r="AN816" i="1"/>
  <c r="AZ816" i="1" s="1"/>
  <c r="BI816" i="1"/>
  <c r="AN819" i="1"/>
  <c r="BI819" i="1"/>
  <c r="AN823" i="1"/>
  <c r="AT823" i="1" s="1"/>
  <c r="BF823" i="1" s="1"/>
  <c r="BI823" i="1"/>
  <c r="AN827" i="1"/>
  <c r="BI827" i="1"/>
  <c r="AN831" i="1"/>
  <c r="AT831" i="1" s="1"/>
  <c r="BF831" i="1" s="1"/>
  <c r="BI831" i="1"/>
  <c r="AN835" i="1"/>
  <c r="BI835" i="1"/>
  <c r="AN839" i="1"/>
  <c r="AT839" i="1" s="1"/>
  <c r="BF839" i="1" s="1"/>
  <c r="BI839" i="1"/>
  <c r="AN843" i="1"/>
  <c r="BI843" i="1"/>
  <c r="AN847" i="1"/>
  <c r="AT847" i="1" s="1"/>
  <c r="BF847" i="1" s="1"/>
  <c r="BI847" i="1"/>
  <c r="AN851" i="1"/>
  <c r="BI851" i="1"/>
  <c r="AN855" i="1"/>
  <c r="AT855" i="1" s="1"/>
  <c r="BF855" i="1" s="1"/>
  <c r="BI855" i="1"/>
  <c r="AN859" i="1"/>
  <c r="BI859" i="1"/>
  <c r="AN863" i="1"/>
  <c r="AT863" i="1" s="1"/>
  <c r="BF863" i="1" s="1"/>
  <c r="BI863" i="1"/>
  <c r="AN867" i="1"/>
  <c r="BI867" i="1"/>
  <c r="AN871" i="1"/>
  <c r="BI871" i="1"/>
  <c r="AN875" i="1"/>
  <c r="BI875" i="1"/>
  <c r="AN879" i="1"/>
  <c r="AT879" i="1" s="1"/>
  <c r="BF879" i="1" s="1"/>
  <c r="BI879" i="1"/>
  <c r="AN883" i="1"/>
  <c r="BI883" i="1"/>
  <c r="AN887" i="1"/>
  <c r="AT887" i="1" s="1"/>
  <c r="BF887" i="1" s="1"/>
  <c r="BI887" i="1"/>
  <c r="AN891" i="1"/>
  <c r="BI891" i="1"/>
  <c r="AN895" i="1"/>
  <c r="AT895" i="1" s="1"/>
  <c r="BF895" i="1" s="1"/>
  <c r="BI895" i="1"/>
  <c r="AN899" i="1"/>
  <c r="BI899" i="1"/>
  <c r="AN903" i="1"/>
  <c r="AT903" i="1" s="1"/>
  <c r="BF903" i="1" s="1"/>
  <c r="BI903" i="1"/>
  <c r="AN907" i="1"/>
  <c r="BI907" i="1"/>
  <c r="AN911" i="1"/>
  <c r="BI911" i="1"/>
  <c r="AN915" i="1"/>
  <c r="BI915" i="1"/>
  <c r="AN919" i="1"/>
  <c r="AZ919" i="1" s="1"/>
  <c r="BI919" i="1"/>
  <c r="AN923" i="1"/>
  <c r="BI923" i="1"/>
  <c r="AN927" i="1"/>
  <c r="BI927" i="1"/>
  <c r="AN931" i="1"/>
  <c r="BI931" i="1"/>
  <c r="AN935" i="1"/>
  <c r="AZ935" i="1" s="1"/>
  <c r="BI935" i="1"/>
  <c r="AN939" i="1"/>
  <c r="BI939" i="1"/>
  <c r="AN943" i="1"/>
  <c r="BI943" i="1"/>
  <c r="AN951" i="1"/>
  <c r="AT951" i="1" s="1"/>
  <c r="BF951" i="1" s="1"/>
  <c r="BI951" i="1"/>
  <c r="AN981" i="1"/>
  <c r="AT981" i="1" s="1"/>
  <c r="BF981" i="1" s="1"/>
  <c r="BI981" i="1"/>
  <c r="AN985" i="1"/>
  <c r="BI985" i="1"/>
  <c r="AN989" i="1"/>
  <c r="AT989" i="1" s="1"/>
  <c r="BF989" i="1" s="1"/>
  <c r="BI989" i="1"/>
  <c r="AN993" i="1"/>
  <c r="BI993" i="1"/>
  <c r="AN997" i="1"/>
  <c r="AT997" i="1" s="1"/>
  <c r="BF997" i="1" s="1"/>
  <c r="BI997" i="1"/>
  <c r="AN1001" i="1"/>
  <c r="BI1001" i="1"/>
  <c r="AN1005" i="1"/>
  <c r="AT1005" i="1" s="1"/>
  <c r="BF1005" i="1" s="1"/>
  <c r="BI1005" i="1"/>
  <c r="AN1009" i="1"/>
  <c r="BI1009" i="1"/>
  <c r="AN1013" i="1"/>
  <c r="AT1013" i="1" s="1"/>
  <c r="BF1013" i="1" s="1"/>
  <c r="BI1013" i="1"/>
  <c r="AN1018" i="1"/>
  <c r="BI1018" i="1"/>
  <c r="AN1022" i="1"/>
  <c r="AT1022" i="1" s="1"/>
  <c r="BF1022" i="1" s="1"/>
  <c r="BI1022" i="1"/>
  <c r="AN1026" i="1"/>
  <c r="BI1026" i="1"/>
  <c r="AN1030" i="1"/>
  <c r="AT1030" i="1" s="1"/>
  <c r="BF1030" i="1" s="1"/>
  <c r="BI1030" i="1"/>
  <c r="AN1034" i="1"/>
  <c r="BI1034" i="1"/>
  <c r="AN1038" i="1"/>
  <c r="AT1038" i="1" s="1"/>
  <c r="BF1038" i="1" s="1"/>
  <c r="BI1038" i="1"/>
  <c r="AN1042" i="1"/>
  <c r="BI1042" i="1"/>
  <c r="AN1046" i="1"/>
  <c r="BI1046" i="1"/>
  <c r="AN1050" i="1"/>
  <c r="BI1050" i="1"/>
  <c r="AN1054" i="1"/>
  <c r="BI1054" i="1"/>
  <c r="AN1058" i="1"/>
  <c r="BI1058" i="1"/>
  <c r="AN1062" i="1"/>
  <c r="AT1062" i="1" s="1"/>
  <c r="BF1062" i="1" s="1"/>
  <c r="BI1062" i="1"/>
  <c r="AN1066" i="1"/>
  <c r="BI1066" i="1"/>
  <c r="AN1070" i="1"/>
  <c r="AT1070" i="1" s="1"/>
  <c r="BF1070" i="1" s="1"/>
  <c r="BI1070" i="1"/>
  <c r="AN1074" i="1"/>
  <c r="BI1074" i="1"/>
  <c r="AN1077" i="1"/>
  <c r="AT1077" i="1" s="1"/>
  <c r="BF1077" i="1" s="1"/>
  <c r="BI1077" i="1"/>
  <c r="AN1081" i="1"/>
  <c r="AZ1081" i="1" s="1"/>
  <c r="BI1081" i="1"/>
  <c r="AN1085" i="1"/>
  <c r="AT1085" i="1" s="1"/>
  <c r="BF1085" i="1" s="1"/>
  <c r="BI1085" i="1"/>
  <c r="AN1089" i="1"/>
  <c r="AZ1089" i="1" s="1"/>
  <c r="BI1089" i="1"/>
  <c r="AN1093" i="1"/>
  <c r="AT1093" i="1" s="1"/>
  <c r="BF1093" i="1" s="1"/>
  <c r="BI1093" i="1"/>
  <c r="AN1097" i="1"/>
  <c r="AZ1097" i="1" s="1"/>
  <c r="BI1097" i="1"/>
  <c r="AN1101" i="1"/>
  <c r="AT1101" i="1" s="1"/>
  <c r="BF1101" i="1" s="1"/>
  <c r="BI1101" i="1"/>
  <c r="AN1105" i="1"/>
  <c r="AZ1105" i="1" s="1"/>
  <c r="BI1105" i="1"/>
  <c r="AN1109" i="1"/>
  <c r="AT1109" i="1" s="1"/>
  <c r="BF1109" i="1" s="1"/>
  <c r="BI1109" i="1"/>
  <c r="AN1114" i="1"/>
  <c r="AZ1114" i="1" s="1"/>
  <c r="BI1114" i="1"/>
  <c r="AM1118" i="1"/>
  <c r="BI1118" i="1"/>
  <c r="AN1121" i="1"/>
  <c r="BI1121" i="1"/>
  <c r="AN1125" i="1"/>
  <c r="AT1125" i="1" s="1"/>
  <c r="BF1125" i="1" s="1"/>
  <c r="BI1125" i="1"/>
  <c r="AN1129" i="1"/>
  <c r="BI1129" i="1"/>
  <c r="AN1133" i="1"/>
  <c r="AT1133" i="1" s="1"/>
  <c r="BF1133" i="1" s="1"/>
  <c r="BI1133" i="1"/>
  <c r="AN1137" i="1"/>
  <c r="BI1137" i="1"/>
  <c r="AN1141" i="1"/>
  <c r="AZ1141" i="1" s="1"/>
  <c r="BI1141" i="1"/>
  <c r="AN1145" i="1"/>
  <c r="BI1145" i="1"/>
  <c r="AN1149" i="1"/>
  <c r="AZ1149" i="1" s="1"/>
  <c r="BI1149" i="1"/>
  <c r="AN1153" i="1"/>
  <c r="BI1153" i="1"/>
  <c r="AN1157" i="1"/>
  <c r="AT1157" i="1" s="1"/>
  <c r="BF1157" i="1" s="1"/>
  <c r="BI1157" i="1"/>
  <c r="AN1161" i="1"/>
  <c r="BI1161" i="1"/>
  <c r="AN1165" i="1"/>
  <c r="AT1165" i="1" s="1"/>
  <c r="BF1165" i="1" s="1"/>
  <c r="BI1165" i="1"/>
  <c r="AN1171" i="1"/>
  <c r="AT1171" i="1" s="1"/>
  <c r="BF1171" i="1" s="1"/>
  <c r="BI1171" i="1"/>
  <c r="AN1175" i="1"/>
  <c r="AT1175" i="1" s="1"/>
  <c r="BF1175" i="1" s="1"/>
  <c r="BI1175" i="1"/>
  <c r="AN1179" i="1"/>
  <c r="AT1179" i="1" s="1"/>
  <c r="BF1179" i="1" s="1"/>
  <c r="BI1179" i="1"/>
  <c r="AN1183" i="1"/>
  <c r="BI1183" i="1"/>
  <c r="AN1187" i="1"/>
  <c r="AT1187" i="1" s="1"/>
  <c r="BF1187" i="1" s="1"/>
  <c r="BI1187" i="1"/>
  <c r="AN1191" i="1"/>
  <c r="AT1191" i="1" s="1"/>
  <c r="BF1191" i="1" s="1"/>
  <c r="BI1191" i="1"/>
  <c r="AN1195" i="1"/>
  <c r="AT1195" i="1" s="1"/>
  <c r="BF1195" i="1" s="1"/>
  <c r="BI1195" i="1"/>
  <c r="AN1199" i="1"/>
  <c r="BI1199" i="1"/>
  <c r="AN1203" i="1"/>
  <c r="AT1203" i="1" s="1"/>
  <c r="BF1203" i="1" s="1"/>
  <c r="BI1203" i="1"/>
  <c r="AM1207" i="1"/>
  <c r="AS1207" i="1" s="1"/>
  <c r="BE1207" i="1" s="1"/>
  <c r="BI1207" i="1"/>
  <c r="AN1208" i="1"/>
  <c r="BI1208" i="1"/>
  <c r="AN1212" i="1"/>
  <c r="AT1212" i="1" s="1"/>
  <c r="BF1212" i="1" s="1"/>
  <c r="BI1212" i="1"/>
  <c r="AN1216" i="1"/>
  <c r="BI1216" i="1"/>
  <c r="AN1221" i="1"/>
  <c r="AT1221" i="1" s="1"/>
  <c r="BF1221" i="1" s="1"/>
  <c r="BI1221" i="1"/>
  <c r="AN1225" i="1"/>
  <c r="BI1225" i="1"/>
  <c r="AN1229" i="1"/>
  <c r="BI1229" i="1"/>
  <c r="AN1233" i="1"/>
  <c r="AT1233" i="1" s="1"/>
  <c r="BF1233" i="1" s="1"/>
  <c r="BI1233" i="1"/>
  <c r="AN1237" i="1"/>
  <c r="AT1237" i="1" s="1"/>
  <c r="BF1237" i="1" s="1"/>
  <c r="BI1237" i="1"/>
  <c r="AN1241" i="1"/>
  <c r="AT1241" i="1" s="1"/>
  <c r="BF1241" i="1" s="1"/>
  <c r="BI1241" i="1"/>
  <c r="AN1246" i="1"/>
  <c r="AT1246" i="1" s="1"/>
  <c r="BF1246" i="1" s="1"/>
  <c r="BI1246" i="1"/>
  <c r="AN1250" i="1"/>
  <c r="AT1250" i="1" s="1"/>
  <c r="BF1250" i="1" s="1"/>
  <c r="BI1250" i="1"/>
  <c r="AN1254" i="1"/>
  <c r="AT1254" i="1" s="1"/>
  <c r="BF1254" i="1" s="1"/>
  <c r="BI1254" i="1"/>
  <c r="AN1258" i="1"/>
  <c r="AT1258" i="1" s="1"/>
  <c r="BF1258" i="1" s="1"/>
  <c r="BI1258" i="1"/>
  <c r="AN1262" i="1"/>
  <c r="BI1262" i="1"/>
  <c r="AN1266" i="1"/>
  <c r="AT1266" i="1" s="1"/>
  <c r="BF1266" i="1" s="1"/>
  <c r="BI1266" i="1"/>
  <c r="AN1270" i="1"/>
  <c r="AT1270" i="1" s="1"/>
  <c r="BF1270" i="1" s="1"/>
  <c r="BI1270" i="1"/>
  <c r="AN1274" i="1"/>
  <c r="AT1274" i="1" s="1"/>
  <c r="BF1274" i="1" s="1"/>
  <c r="BI1274" i="1"/>
  <c r="AN1278" i="1"/>
  <c r="AT1278" i="1" s="1"/>
  <c r="BF1278" i="1" s="1"/>
  <c r="BI1278" i="1"/>
  <c r="AN1283" i="1"/>
  <c r="BI1283" i="1"/>
  <c r="AN1287" i="1"/>
  <c r="BI1287" i="1"/>
  <c r="AN1291" i="1"/>
  <c r="BI1291" i="1"/>
  <c r="AN1295" i="1"/>
  <c r="AZ1295" i="1" s="1"/>
  <c r="BI1295" i="1"/>
  <c r="AN1299" i="1"/>
  <c r="BI1299" i="1"/>
  <c r="AN1303" i="1"/>
  <c r="AZ1303" i="1" s="1"/>
  <c r="BI1303" i="1"/>
  <c r="AN1310" i="1"/>
  <c r="AZ1310" i="1" s="1"/>
  <c r="BI1310" i="1"/>
  <c r="AN1316" i="1"/>
  <c r="AT1316" i="1" s="1"/>
  <c r="BF1316" i="1" s="1"/>
  <c r="BI1316" i="1"/>
  <c r="AN1320" i="1"/>
  <c r="BI1320" i="1"/>
  <c r="AN1324" i="1"/>
  <c r="AT1324" i="1" s="1"/>
  <c r="BF1324" i="1" s="1"/>
  <c r="BI1324" i="1"/>
  <c r="AN1328" i="1"/>
  <c r="BI1328" i="1"/>
  <c r="AN1332" i="1"/>
  <c r="AT1332" i="1" s="1"/>
  <c r="BF1332" i="1" s="1"/>
  <c r="BI1332" i="1"/>
  <c r="AN1336" i="1"/>
  <c r="BI1336" i="1"/>
  <c r="AN1340" i="1"/>
  <c r="AT1340" i="1" s="1"/>
  <c r="BF1340" i="1" s="1"/>
  <c r="BI1340" i="1"/>
  <c r="AN1344" i="1"/>
  <c r="BI1344" i="1"/>
  <c r="AN1348" i="1"/>
  <c r="AT1348" i="1" s="1"/>
  <c r="BF1348" i="1" s="1"/>
  <c r="BI1348" i="1"/>
  <c r="AN1354" i="1"/>
  <c r="AT1354" i="1" s="1"/>
  <c r="BF1354" i="1" s="1"/>
  <c r="BI1354" i="1"/>
  <c r="AN1358" i="1"/>
  <c r="AT1358" i="1" s="1"/>
  <c r="BF1358" i="1" s="1"/>
  <c r="BI1358" i="1"/>
  <c r="AN1362" i="1"/>
  <c r="AT1362" i="1" s="1"/>
  <c r="BF1362" i="1" s="1"/>
  <c r="BI1362" i="1"/>
  <c r="AN1366" i="1"/>
  <c r="BI1366" i="1"/>
  <c r="AN1370" i="1"/>
  <c r="AT1370" i="1" s="1"/>
  <c r="BF1370" i="1" s="1"/>
  <c r="BI1370" i="1"/>
  <c r="AN1374" i="1"/>
  <c r="AT1374" i="1" s="1"/>
  <c r="BF1374" i="1" s="1"/>
  <c r="BI1374" i="1"/>
  <c r="AN1378" i="1"/>
  <c r="AT1378" i="1" s="1"/>
  <c r="BF1378" i="1" s="1"/>
  <c r="BI1378" i="1"/>
  <c r="AN1382" i="1"/>
  <c r="AT1382" i="1" s="1"/>
  <c r="BF1382" i="1" s="1"/>
  <c r="BI1382" i="1"/>
  <c r="AN1386" i="1"/>
  <c r="BI1386" i="1"/>
  <c r="AN1390" i="1"/>
  <c r="AT1390" i="1" s="1"/>
  <c r="BF1390" i="1" s="1"/>
  <c r="BI1390" i="1"/>
  <c r="AN1394" i="1"/>
  <c r="AZ1394" i="1" s="1"/>
  <c r="BI1394" i="1"/>
  <c r="AN1398" i="1"/>
  <c r="AT1398" i="1" s="1"/>
  <c r="BF1398" i="1" s="1"/>
  <c r="BI1398" i="1"/>
  <c r="AN1402" i="1"/>
  <c r="AZ1402" i="1" s="1"/>
  <c r="BI1402" i="1"/>
  <c r="AN1406" i="1"/>
  <c r="AT1406" i="1" s="1"/>
  <c r="BF1406" i="1" s="1"/>
  <c r="BI1406" i="1"/>
  <c r="AN1412" i="1"/>
  <c r="AT1412" i="1" s="1"/>
  <c r="BF1412" i="1" s="1"/>
  <c r="BI1412" i="1"/>
  <c r="AN1416" i="1"/>
  <c r="AT1416" i="1" s="1"/>
  <c r="BF1416" i="1" s="1"/>
  <c r="BI1416" i="1"/>
  <c r="AN1420" i="1"/>
  <c r="AT1420" i="1" s="1"/>
  <c r="BF1420" i="1" s="1"/>
  <c r="BI1420" i="1"/>
  <c r="AN1424" i="1"/>
  <c r="AT1424" i="1" s="1"/>
  <c r="BF1424" i="1" s="1"/>
  <c r="BI1424" i="1"/>
  <c r="AN1428" i="1"/>
  <c r="AT1428" i="1" s="1"/>
  <c r="BF1428" i="1" s="1"/>
  <c r="BI1428" i="1"/>
  <c r="AN1432" i="1"/>
  <c r="AT1432" i="1" s="1"/>
  <c r="BF1432" i="1" s="1"/>
  <c r="BI1432" i="1"/>
  <c r="AN1436" i="1"/>
  <c r="AT1436" i="1" s="1"/>
  <c r="BF1436" i="1" s="1"/>
  <c r="BI1436" i="1"/>
  <c r="AN1440" i="1"/>
  <c r="AT1440" i="1" s="1"/>
  <c r="BF1440" i="1" s="1"/>
  <c r="BI1440" i="1"/>
  <c r="AN1444" i="1"/>
  <c r="AT1444" i="1" s="1"/>
  <c r="BF1444" i="1" s="1"/>
  <c r="BI1444" i="1"/>
  <c r="AN1449" i="1"/>
  <c r="AZ1449" i="1" s="1"/>
  <c r="BI1449" i="1"/>
  <c r="AN1453" i="1"/>
  <c r="AT1453" i="1" s="1"/>
  <c r="BF1453" i="1" s="1"/>
  <c r="BI1453" i="1"/>
  <c r="AK1459" i="1"/>
  <c r="AQ1459" i="1" s="1"/>
  <c r="BI1459" i="1"/>
  <c r="AK1463" i="1"/>
  <c r="AW1463" i="1" s="1"/>
  <c r="BI1463" i="1"/>
  <c r="AK1467" i="1"/>
  <c r="AQ1467" i="1" s="1"/>
  <c r="BI1467" i="1"/>
  <c r="AK1471" i="1"/>
  <c r="BI1471" i="1"/>
  <c r="AK1475" i="1"/>
  <c r="AQ1475" i="1" s="1"/>
  <c r="BI1475" i="1"/>
  <c r="AK1479" i="1"/>
  <c r="BI1479" i="1"/>
  <c r="AN1495" i="1"/>
  <c r="AT1495" i="1" s="1"/>
  <c r="BF1495" i="1" s="1"/>
  <c r="BI1495" i="1"/>
  <c r="AN1499" i="1"/>
  <c r="AT1499" i="1" s="1"/>
  <c r="BF1499" i="1" s="1"/>
  <c r="BI1499" i="1"/>
  <c r="AN1503" i="1"/>
  <c r="AT1503" i="1" s="1"/>
  <c r="BF1503" i="1" s="1"/>
  <c r="BI1503" i="1"/>
  <c r="AN1507" i="1"/>
  <c r="AT1507" i="1" s="1"/>
  <c r="BF1507" i="1" s="1"/>
  <c r="BI1507" i="1"/>
  <c r="AN1511" i="1"/>
  <c r="AT1511" i="1" s="1"/>
  <c r="BF1511" i="1" s="1"/>
  <c r="BI1511" i="1"/>
  <c r="AN1515" i="1"/>
  <c r="AZ1515" i="1" s="1"/>
  <c r="BI1515" i="1"/>
  <c r="AN1519" i="1"/>
  <c r="AT1519" i="1" s="1"/>
  <c r="BF1519" i="1" s="1"/>
  <c r="BI1519" i="1"/>
  <c r="AN1524" i="1"/>
  <c r="AZ1524" i="1" s="1"/>
  <c r="BI1524" i="1"/>
  <c r="AN1528" i="1"/>
  <c r="AT1528" i="1" s="1"/>
  <c r="BF1528" i="1" s="1"/>
  <c r="BI1528" i="1"/>
  <c r="AN1532" i="1"/>
  <c r="AZ1532" i="1" s="1"/>
  <c r="BI1532" i="1"/>
  <c r="AN1536" i="1"/>
  <c r="AT1536" i="1" s="1"/>
  <c r="BF1536" i="1" s="1"/>
  <c r="BI1536" i="1"/>
  <c r="AN1540" i="1"/>
  <c r="AZ1540" i="1" s="1"/>
  <c r="BI1540" i="1"/>
  <c r="AN1544" i="1"/>
  <c r="AT1544" i="1" s="1"/>
  <c r="BF1544" i="1" s="1"/>
  <c r="BI1544" i="1"/>
  <c r="AN1549" i="1"/>
  <c r="AZ1549" i="1" s="1"/>
  <c r="BI1549" i="1"/>
  <c r="AN1553" i="1"/>
  <c r="AT1553" i="1" s="1"/>
  <c r="BF1553" i="1" s="1"/>
  <c r="BI1553" i="1"/>
  <c r="AN1557" i="1"/>
  <c r="AZ1557" i="1" s="1"/>
  <c r="BI1557" i="1"/>
  <c r="AN1561" i="1"/>
  <c r="AT1561" i="1" s="1"/>
  <c r="BF1561" i="1" s="1"/>
  <c r="BI1561" i="1"/>
  <c r="AN1565" i="1"/>
  <c r="BI1565" i="1"/>
  <c r="AN1569" i="1"/>
  <c r="AT1569" i="1" s="1"/>
  <c r="BF1569" i="1" s="1"/>
  <c r="BI1569" i="1"/>
  <c r="AN1573" i="1"/>
  <c r="BI1573" i="1"/>
  <c r="AN1577" i="1"/>
  <c r="AT1577" i="1" s="1"/>
  <c r="BF1577" i="1" s="1"/>
  <c r="BI1577" i="1"/>
  <c r="AN1581" i="1"/>
  <c r="AZ1581" i="1" s="1"/>
  <c r="BI1581" i="1"/>
  <c r="AN1585" i="1"/>
  <c r="AT1585" i="1" s="1"/>
  <c r="BF1585" i="1" s="1"/>
  <c r="BI1585" i="1"/>
  <c r="AN1590" i="1"/>
  <c r="BI1590" i="1"/>
  <c r="AN1595" i="1"/>
  <c r="AT1595" i="1" s="1"/>
  <c r="BF1595" i="1" s="1"/>
  <c r="BI1595" i="1"/>
  <c r="AN1599" i="1"/>
  <c r="AZ1599" i="1" s="1"/>
  <c r="BI1599" i="1"/>
  <c r="AN1603" i="1"/>
  <c r="AZ1603" i="1" s="1"/>
  <c r="BI1603" i="1"/>
  <c r="AN1607" i="1"/>
  <c r="AZ1607" i="1" s="1"/>
  <c r="BI1607" i="1"/>
  <c r="AN1611" i="1"/>
  <c r="AZ1611" i="1" s="1"/>
  <c r="BI1611" i="1"/>
  <c r="AN1615" i="1"/>
  <c r="AZ1615" i="1" s="1"/>
  <c r="BI1615" i="1"/>
  <c r="AN1619" i="1"/>
  <c r="AT1619" i="1" s="1"/>
  <c r="BF1619" i="1" s="1"/>
  <c r="BI1619" i="1"/>
  <c r="AL1623" i="1"/>
  <c r="AX1623" i="1" s="1"/>
  <c r="BI1623" i="1"/>
  <c r="AN1627" i="1"/>
  <c r="BI1627" i="1"/>
  <c r="AN1631" i="1"/>
  <c r="AZ1631" i="1" s="1"/>
  <c r="BI1631" i="1"/>
  <c r="AN1635" i="1"/>
  <c r="AT1635" i="1" s="1"/>
  <c r="BF1635" i="1" s="1"/>
  <c r="BI1635" i="1"/>
  <c r="AN1639" i="1"/>
  <c r="AT1639" i="1" s="1"/>
  <c r="BF1639" i="1" s="1"/>
  <c r="BI1639" i="1"/>
  <c r="AN1643" i="1"/>
  <c r="AT1643" i="1" s="1"/>
  <c r="BF1643" i="1" s="1"/>
  <c r="BI1643" i="1"/>
  <c r="AN1647" i="1"/>
  <c r="AT1647" i="1" s="1"/>
  <c r="BF1647" i="1" s="1"/>
  <c r="BI1647" i="1"/>
  <c r="AN1651" i="1"/>
  <c r="AT1651" i="1" s="1"/>
  <c r="BF1651" i="1" s="1"/>
  <c r="BI1651" i="1"/>
  <c r="AN1655" i="1"/>
  <c r="AZ1655" i="1" s="1"/>
  <c r="BI1655" i="1"/>
  <c r="AN1659" i="1"/>
  <c r="AT1659" i="1" s="1"/>
  <c r="BF1659" i="1" s="1"/>
  <c r="BI1659" i="1"/>
  <c r="AM1663" i="1"/>
  <c r="AS1663" i="1" s="1"/>
  <c r="BE1663" i="1" s="1"/>
  <c r="BI1663" i="1"/>
  <c r="AM1667" i="1"/>
  <c r="AS1667" i="1" s="1"/>
  <c r="BE1667" i="1" s="1"/>
  <c r="BI1667" i="1"/>
  <c r="AM1671" i="1"/>
  <c r="AS1671" i="1" s="1"/>
  <c r="BE1671" i="1" s="1"/>
  <c r="BI1671" i="1"/>
  <c r="AM1675" i="1"/>
  <c r="AS1675" i="1" s="1"/>
  <c r="BE1675" i="1" s="1"/>
  <c r="BI1675" i="1"/>
  <c r="AM1679" i="1"/>
  <c r="AS1679" i="1" s="1"/>
  <c r="BE1679" i="1" s="1"/>
  <c r="BI1679" i="1"/>
  <c r="AN1684" i="1"/>
  <c r="AT1684" i="1" s="1"/>
  <c r="BF1684" i="1" s="1"/>
  <c r="BI1684" i="1"/>
  <c r="AJ17" i="1"/>
  <c r="AV17" i="1" s="1"/>
  <c r="AJ1075" i="1"/>
  <c r="AV1075" i="1" s="1"/>
  <c r="AN818" i="1"/>
  <c r="AT818" i="1" s="1"/>
  <c r="BF818" i="1" s="1"/>
  <c r="AM645" i="1"/>
  <c r="AS645" i="1" s="1"/>
  <c r="BE645" i="1" s="1"/>
  <c r="AL645" i="1"/>
  <c r="BT645" i="1" s="1"/>
  <c r="AN1075" i="1"/>
  <c r="AM11" i="1"/>
  <c r="AS11" i="1" s="1"/>
  <c r="BE11" i="1" s="1"/>
  <c r="AM113" i="1"/>
  <c r="AM121" i="1"/>
  <c r="AM129" i="1"/>
  <c r="AM161" i="1"/>
  <c r="AN169" i="1"/>
  <c r="AZ169" i="1" s="1"/>
  <c r="AM207" i="1"/>
  <c r="AY207" i="1" s="1"/>
  <c r="AM216" i="1"/>
  <c r="AM223" i="1"/>
  <c r="AM232" i="1"/>
  <c r="AM239" i="1"/>
  <c r="AY239" i="1" s="1"/>
  <c r="AM248" i="1"/>
  <c r="AS248" i="1" s="1"/>
  <c r="BE248" i="1" s="1"/>
  <c r="AM255" i="1"/>
  <c r="AM264" i="1"/>
  <c r="AY264" i="1" s="1"/>
  <c r="AM272" i="1"/>
  <c r="AS272" i="1" s="1"/>
  <c r="BE272" i="1" s="1"/>
  <c r="AM280" i="1"/>
  <c r="AM288" i="1"/>
  <c r="AM296" i="1"/>
  <c r="AM304" i="1"/>
  <c r="AS304" i="1" s="1"/>
  <c r="BE304" i="1" s="1"/>
  <c r="AM312" i="1"/>
  <c r="AM364" i="1"/>
  <c r="AM372" i="1"/>
  <c r="AS372" i="1" s="1"/>
  <c r="BE372" i="1" s="1"/>
  <c r="AM384" i="1"/>
  <c r="AM392" i="1"/>
  <c r="AM400" i="1"/>
  <c r="AS400" i="1" s="1"/>
  <c r="BE400" i="1" s="1"/>
  <c r="AM408" i="1"/>
  <c r="AS408" i="1" s="1"/>
  <c r="BE408" i="1" s="1"/>
  <c r="AM416" i="1"/>
  <c r="AM424" i="1"/>
  <c r="AM432" i="1"/>
  <c r="AS432" i="1" s="1"/>
  <c r="BE432" i="1" s="1"/>
  <c r="AM501" i="1"/>
  <c r="AM509" i="1"/>
  <c r="AS509" i="1" s="1"/>
  <c r="BE509" i="1" s="1"/>
  <c r="AM517" i="1"/>
  <c r="AM525" i="1"/>
  <c r="AS525" i="1" s="1"/>
  <c r="BE525" i="1" s="1"/>
  <c r="AM533" i="1"/>
  <c r="AY533" i="1" s="1"/>
  <c r="AM541" i="1"/>
  <c r="AM549" i="1"/>
  <c r="AY549" i="1" s="1"/>
  <c r="AM557" i="1"/>
  <c r="AS557" i="1" s="1"/>
  <c r="BE557" i="1" s="1"/>
  <c r="AN613" i="1"/>
  <c r="BV613" i="1" s="1"/>
  <c r="AM613" i="1"/>
  <c r="BU613" i="1" s="1"/>
  <c r="AM623" i="1"/>
  <c r="AY623" i="1" s="1"/>
  <c r="AM752" i="1"/>
  <c r="AM772" i="1"/>
  <c r="AM788" i="1"/>
  <c r="AS788" i="1" s="1"/>
  <c r="BE788" i="1" s="1"/>
  <c r="AM804" i="1"/>
  <c r="AS804" i="1" s="1"/>
  <c r="BE804" i="1" s="1"/>
  <c r="AM1017" i="1"/>
  <c r="AM1033" i="1"/>
  <c r="AM1049" i="1"/>
  <c r="AM1065" i="1"/>
  <c r="AS1065" i="1" s="1"/>
  <c r="BE1065" i="1" s="1"/>
  <c r="AM1117" i="1"/>
  <c r="AJ1122" i="1"/>
  <c r="AP1122" i="1" s="1"/>
  <c r="AJ1130" i="1"/>
  <c r="AJ1138" i="1"/>
  <c r="AP1138" i="1" s="1"/>
  <c r="AJ1146" i="1"/>
  <c r="AP1146" i="1" s="1"/>
  <c r="AJ1154" i="1"/>
  <c r="AP1154" i="1" s="1"/>
  <c r="AJ1162" i="1"/>
  <c r="AL1168" i="1"/>
  <c r="AM1254" i="1"/>
  <c r="AM1270" i="1"/>
  <c r="AS1270" i="1" s="1"/>
  <c r="BE1270" i="1" s="1"/>
  <c r="AM1313" i="1"/>
  <c r="AS1313" i="1" s="1"/>
  <c r="BE1313" i="1" s="1"/>
  <c r="AM1345" i="1"/>
  <c r="AS1345" i="1" s="1"/>
  <c r="BE1345" i="1" s="1"/>
  <c r="AM1366" i="1"/>
  <c r="AM1378" i="1"/>
  <c r="AM1396" i="1"/>
  <c r="AS1396" i="1" s="1"/>
  <c r="BE1396" i="1" s="1"/>
  <c r="AM1424" i="1"/>
  <c r="AM1465" i="1"/>
  <c r="AM1510" i="1"/>
  <c r="AS1510" i="1" s="1"/>
  <c r="BE1510" i="1" s="1"/>
  <c r="AM1547" i="1"/>
  <c r="AS1547" i="1" s="1"/>
  <c r="BE1547" i="1" s="1"/>
  <c r="AJ1571" i="1"/>
  <c r="AJ1625" i="1"/>
  <c r="AP1625" i="1" s="1"/>
  <c r="AM9" i="1"/>
  <c r="AS9" i="1" s="1"/>
  <c r="BE9" i="1" s="1"/>
  <c r="AM111" i="1"/>
  <c r="AM119" i="1"/>
  <c r="AS119" i="1" s="1"/>
  <c r="BE119" i="1" s="1"/>
  <c r="AM127" i="1"/>
  <c r="AM135" i="1"/>
  <c r="AS135" i="1" s="1"/>
  <c r="BE135" i="1" s="1"/>
  <c r="AM167" i="1"/>
  <c r="AS167" i="1" s="1"/>
  <c r="BE167" i="1" s="1"/>
  <c r="AM203" i="1"/>
  <c r="AM212" i="1"/>
  <c r="AM219" i="1"/>
  <c r="AM228" i="1"/>
  <c r="AY228" i="1" s="1"/>
  <c r="AM235" i="1"/>
  <c r="AM244" i="1"/>
  <c r="AS244" i="1" s="1"/>
  <c r="BE244" i="1" s="1"/>
  <c r="AM251" i="1"/>
  <c r="AM260" i="1"/>
  <c r="AM270" i="1"/>
  <c r="AS270" i="1" s="1"/>
  <c r="BE270" i="1" s="1"/>
  <c r="AM278" i="1"/>
  <c r="AS278" i="1" s="1"/>
  <c r="BE278" i="1" s="1"/>
  <c r="AM286" i="1"/>
  <c r="AS286" i="1" s="1"/>
  <c r="BE286" i="1" s="1"/>
  <c r="AM294" i="1"/>
  <c r="AM302" i="1"/>
  <c r="AS302" i="1" s="1"/>
  <c r="BE302" i="1" s="1"/>
  <c r="AM310" i="1"/>
  <c r="AS310" i="1" s="1"/>
  <c r="BE310" i="1" s="1"/>
  <c r="AM362" i="1"/>
  <c r="AM370" i="1"/>
  <c r="AM382" i="1"/>
  <c r="AM390" i="1"/>
  <c r="AM398" i="1"/>
  <c r="AS398" i="1" s="1"/>
  <c r="BE398" i="1" s="1"/>
  <c r="AM406" i="1"/>
  <c r="AM414" i="1"/>
  <c r="AM422" i="1"/>
  <c r="AM430" i="1"/>
  <c r="AM499" i="1"/>
  <c r="AY499" i="1" s="1"/>
  <c r="AM507" i="1"/>
  <c r="AM515" i="1"/>
  <c r="AY515" i="1" s="1"/>
  <c r="AM523" i="1"/>
  <c r="AS523" i="1" s="1"/>
  <c r="BE523" i="1" s="1"/>
  <c r="AM531" i="1"/>
  <c r="AM539" i="1"/>
  <c r="AS539" i="1" s="1"/>
  <c r="BE539" i="1" s="1"/>
  <c r="AM547" i="1"/>
  <c r="AM555" i="1"/>
  <c r="AL563" i="1"/>
  <c r="AX563" i="1" s="1"/>
  <c r="AM617" i="1"/>
  <c r="AM766" i="1"/>
  <c r="AM782" i="1"/>
  <c r="AM798" i="1"/>
  <c r="AY798" i="1" s="1"/>
  <c r="AM814" i="1"/>
  <c r="AL978" i="1"/>
  <c r="AM1015" i="1"/>
  <c r="AS1015" i="1" s="1"/>
  <c r="BE1015" i="1" s="1"/>
  <c r="AM1031" i="1"/>
  <c r="AS1031" i="1" s="1"/>
  <c r="BE1031" i="1" s="1"/>
  <c r="AM1047" i="1"/>
  <c r="AM1063" i="1"/>
  <c r="AY1063" i="1" s="1"/>
  <c r="AM1115" i="1"/>
  <c r="AJ1120" i="1"/>
  <c r="AP1120" i="1" s="1"/>
  <c r="AJ1128" i="1"/>
  <c r="AJ1136" i="1"/>
  <c r="AJ1144" i="1"/>
  <c r="AJ1152" i="1"/>
  <c r="AP1152" i="1" s="1"/>
  <c r="AJ1160" i="1"/>
  <c r="AM1216" i="1"/>
  <c r="AS1216" i="1" s="1"/>
  <c r="BE1216" i="1" s="1"/>
  <c r="AM1248" i="1"/>
  <c r="AS1248" i="1" s="1"/>
  <c r="BE1248" i="1" s="1"/>
  <c r="AM1264" i="1"/>
  <c r="AS1264" i="1" s="1"/>
  <c r="BE1264" i="1" s="1"/>
  <c r="AL1280" i="1"/>
  <c r="AR1280" i="1" s="1"/>
  <c r="AM1331" i="1"/>
  <c r="AM1369" i="1"/>
  <c r="AM1394" i="1"/>
  <c r="AM1414" i="1"/>
  <c r="AY1414" i="1" s="1"/>
  <c r="AM1508" i="1"/>
  <c r="AS1508" i="1" s="1"/>
  <c r="BE1508" i="1" s="1"/>
  <c r="AJ1565" i="1"/>
  <c r="AP1565" i="1" s="1"/>
  <c r="AM1591" i="1"/>
  <c r="AS1591" i="1" s="1"/>
  <c r="BE1591" i="1" s="1"/>
  <c r="AM1683" i="1"/>
  <c r="AS1683" i="1" s="1"/>
  <c r="BE1683" i="1" s="1"/>
  <c r="AM7" i="1"/>
  <c r="AY7" i="1" s="1"/>
  <c r="AM15" i="1"/>
  <c r="AS15" i="1" s="1"/>
  <c r="BE15" i="1" s="1"/>
  <c r="AL109" i="1"/>
  <c r="AM117" i="1"/>
  <c r="AM125" i="1"/>
  <c r="AM133" i="1"/>
  <c r="AS133" i="1" s="1"/>
  <c r="BE133" i="1" s="1"/>
  <c r="AM165" i="1"/>
  <c r="AM208" i="1"/>
  <c r="AS208" i="1" s="1"/>
  <c r="BE208" i="1" s="1"/>
  <c r="AM215" i="1"/>
  <c r="AM224" i="1"/>
  <c r="AM231" i="1"/>
  <c r="AM240" i="1"/>
  <c r="AS240" i="1" s="1"/>
  <c r="BE240" i="1" s="1"/>
  <c r="AM247" i="1"/>
  <c r="AM256" i="1"/>
  <c r="AS256" i="1" s="1"/>
  <c r="BE256" i="1" s="1"/>
  <c r="AM263" i="1"/>
  <c r="AM268" i="1"/>
  <c r="AS268" i="1" s="1"/>
  <c r="BE268" i="1" s="1"/>
  <c r="AM276" i="1"/>
  <c r="AS276" i="1" s="1"/>
  <c r="BE276" i="1" s="1"/>
  <c r="AM284" i="1"/>
  <c r="AS284" i="1" s="1"/>
  <c r="BE284" i="1" s="1"/>
  <c r="AM292" i="1"/>
  <c r="AM300" i="1"/>
  <c r="AS300" i="1" s="1"/>
  <c r="BE300" i="1" s="1"/>
  <c r="AM308" i="1"/>
  <c r="AS308" i="1" s="1"/>
  <c r="BE308" i="1" s="1"/>
  <c r="AM316" i="1"/>
  <c r="AM368" i="1"/>
  <c r="AS368" i="1" s="1"/>
  <c r="BE368" i="1" s="1"/>
  <c r="AM380" i="1"/>
  <c r="AS380" i="1" s="1"/>
  <c r="BE380" i="1" s="1"/>
  <c r="AM388" i="1"/>
  <c r="AY388" i="1" s="1"/>
  <c r="AM396" i="1"/>
  <c r="AM404" i="1"/>
  <c r="AY404" i="1" s="1"/>
  <c r="AM412" i="1"/>
  <c r="AS412" i="1" s="1"/>
  <c r="BE412" i="1" s="1"/>
  <c r="AM420" i="1"/>
  <c r="AY420" i="1" s="1"/>
  <c r="AM428" i="1"/>
  <c r="AS428" i="1" s="1"/>
  <c r="BE428" i="1" s="1"/>
  <c r="AM497" i="1"/>
  <c r="AM505" i="1"/>
  <c r="AS505" i="1" s="1"/>
  <c r="BE505" i="1" s="1"/>
  <c r="AM513" i="1"/>
  <c r="AM521" i="1"/>
  <c r="AM529" i="1"/>
  <c r="AY529" i="1" s="1"/>
  <c r="AM537" i="1"/>
  <c r="AM545" i="1"/>
  <c r="AY545" i="1" s="1"/>
  <c r="AM553" i="1"/>
  <c r="AS553" i="1" s="1"/>
  <c r="BE553" i="1" s="1"/>
  <c r="AM561" i="1"/>
  <c r="AM615" i="1"/>
  <c r="AJ647" i="1"/>
  <c r="AV647" i="1" s="1"/>
  <c r="AM743" i="1"/>
  <c r="AS743" i="1" s="1"/>
  <c r="BE743" i="1" s="1"/>
  <c r="AM764" i="1"/>
  <c r="AY764" i="1" s="1"/>
  <c r="AM780" i="1"/>
  <c r="AS780" i="1" s="1"/>
  <c r="BE780" i="1" s="1"/>
  <c r="AM796" i="1"/>
  <c r="AM812" i="1"/>
  <c r="AS812" i="1" s="1"/>
  <c r="BE812" i="1" s="1"/>
  <c r="AJ951" i="1"/>
  <c r="AM1025" i="1"/>
  <c r="AM1041" i="1"/>
  <c r="AM1057" i="1"/>
  <c r="AM1073" i="1"/>
  <c r="AY1073" i="1" s="1"/>
  <c r="AJ1126" i="1"/>
  <c r="AJ1134" i="1"/>
  <c r="AJ1142" i="1"/>
  <c r="AJ1150" i="1"/>
  <c r="AJ1158" i="1"/>
  <c r="AJ1166" i="1"/>
  <c r="AM1246" i="1"/>
  <c r="AY1246" i="1" s="1"/>
  <c r="AM1262" i="1"/>
  <c r="AS1262" i="1" s="1"/>
  <c r="BE1262" i="1" s="1"/>
  <c r="AM1278" i="1"/>
  <c r="AS1278" i="1" s="1"/>
  <c r="BE1278" i="1" s="1"/>
  <c r="AM1329" i="1"/>
  <c r="AM1357" i="1"/>
  <c r="AM1440" i="1"/>
  <c r="AS1440" i="1" s="1"/>
  <c r="BE1440" i="1" s="1"/>
  <c r="AM1473" i="1"/>
  <c r="AY1473" i="1" s="1"/>
  <c r="AM1476" i="1"/>
  <c r="AY1476" i="1" s="1"/>
  <c r="AM1494" i="1"/>
  <c r="AS1494" i="1" s="1"/>
  <c r="BE1494" i="1" s="1"/>
  <c r="AJ1563" i="1"/>
  <c r="AJ1656" i="1"/>
  <c r="AP1656" i="1" s="1"/>
  <c r="AM13" i="1"/>
  <c r="AN17" i="1"/>
  <c r="AT17" i="1" s="1"/>
  <c r="BF17" i="1" s="1"/>
  <c r="AL19" i="1"/>
  <c r="AR19" i="1" s="1"/>
  <c r="AM115" i="1"/>
  <c r="AY115" i="1" s="1"/>
  <c r="AM123" i="1"/>
  <c r="AM131" i="1"/>
  <c r="AY131" i="1" s="1"/>
  <c r="AM163" i="1"/>
  <c r="AS163" i="1" s="1"/>
  <c r="BE163" i="1" s="1"/>
  <c r="AM204" i="1"/>
  <c r="AS204" i="1" s="1"/>
  <c r="BE204" i="1" s="1"/>
  <c r="AM211" i="1"/>
  <c r="AY211" i="1" s="1"/>
  <c r="AM220" i="1"/>
  <c r="AS220" i="1" s="1"/>
  <c r="BE220" i="1" s="1"/>
  <c r="AM227" i="1"/>
  <c r="AM236" i="1"/>
  <c r="AM243" i="1"/>
  <c r="AY243" i="1" s="1"/>
  <c r="AM252" i="1"/>
  <c r="AM259" i="1"/>
  <c r="AM274" i="1"/>
  <c r="AS274" i="1" s="1"/>
  <c r="BE274" i="1" s="1"/>
  <c r="AM282" i="1"/>
  <c r="AY282" i="1" s="1"/>
  <c r="AM290" i="1"/>
  <c r="AM298" i="1"/>
  <c r="AY298" i="1" s="1"/>
  <c r="AM306" i="1"/>
  <c r="AM314" i="1"/>
  <c r="AY314" i="1" s="1"/>
  <c r="AM366" i="1"/>
  <c r="AL374" i="1"/>
  <c r="AM386" i="1"/>
  <c r="AS386" i="1" s="1"/>
  <c r="BE386" i="1" s="1"/>
  <c r="AM394" i="1"/>
  <c r="AM402" i="1"/>
  <c r="AM410" i="1"/>
  <c r="AM418" i="1"/>
  <c r="AS418" i="1" s="1"/>
  <c r="BE418" i="1" s="1"/>
  <c r="AM426" i="1"/>
  <c r="AL434" i="1"/>
  <c r="AM495" i="1"/>
  <c r="AY495" i="1" s="1"/>
  <c r="AM503" i="1"/>
  <c r="AM511" i="1"/>
  <c r="AY511" i="1" s="1"/>
  <c r="AM519" i="1"/>
  <c r="AM527" i="1"/>
  <c r="AM535" i="1"/>
  <c r="AS535" i="1" s="1"/>
  <c r="BE535" i="1" s="1"/>
  <c r="AM543" i="1"/>
  <c r="AM551" i="1"/>
  <c r="AM559" i="1"/>
  <c r="AY559" i="1" s="1"/>
  <c r="AM625" i="1"/>
  <c r="AS625" i="1" s="1"/>
  <c r="BE625" i="1" s="1"/>
  <c r="AM774" i="1"/>
  <c r="AM790" i="1"/>
  <c r="AM806" i="1"/>
  <c r="AJ949" i="1"/>
  <c r="AV949" i="1" s="1"/>
  <c r="AM1023" i="1"/>
  <c r="AS1023" i="1" s="1"/>
  <c r="BE1023" i="1" s="1"/>
  <c r="AM1039" i="1"/>
  <c r="AS1039" i="1" s="1"/>
  <c r="BE1039" i="1" s="1"/>
  <c r="AM1055" i="1"/>
  <c r="AM1071" i="1"/>
  <c r="AY1071" i="1" s="1"/>
  <c r="AJ1124" i="1"/>
  <c r="AJ1132" i="1"/>
  <c r="AV1132" i="1" s="1"/>
  <c r="AJ1140" i="1"/>
  <c r="AP1140" i="1" s="1"/>
  <c r="AJ1148" i="1"/>
  <c r="AV1148" i="1" s="1"/>
  <c r="AJ1156" i="1"/>
  <c r="AJ1164" i="1"/>
  <c r="AV1164" i="1" s="1"/>
  <c r="AM1211" i="1"/>
  <c r="AM1256" i="1"/>
  <c r="AM1272" i="1"/>
  <c r="AM1315" i="1"/>
  <c r="AM1347" i="1"/>
  <c r="AM1430" i="1"/>
  <c r="AY1430" i="1" s="1"/>
  <c r="AM1492" i="1"/>
  <c r="AS1492" i="1" s="1"/>
  <c r="BE1492" i="1" s="1"/>
  <c r="AM1549" i="1"/>
  <c r="AS1549" i="1" s="1"/>
  <c r="BE1549" i="1" s="1"/>
  <c r="AJ1573" i="1"/>
  <c r="AJ1631" i="1"/>
  <c r="AP1631" i="1" s="1"/>
  <c r="AJ1654" i="1"/>
  <c r="AP1654" i="1" s="1"/>
  <c r="AM621" i="1"/>
  <c r="AJ646" i="1"/>
  <c r="AP646" i="1" s="1"/>
  <c r="AM747" i="1"/>
  <c r="AY747" i="1" s="1"/>
  <c r="AM750" i="1"/>
  <c r="AM762" i="1"/>
  <c r="AM770" i="1"/>
  <c r="AS770" i="1" s="1"/>
  <c r="BE770" i="1" s="1"/>
  <c r="AM778" i="1"/>
  <c r="AM786" i="1"/>
  <c r="AS786" i="1" s="1"/>
  <c r="BE786" i="1" s="1"/>
  <c r="AM794" i="1"/>
  <c r="AS794" i="1" s="1"/>
  <c r="BE794" i="1" s="1"/>
  <c r="AM802" i="1"/>
  <c r="AM810" i="1"/>
  <c r="AS810" i="1" s="1"/>
  <c r="BE810" i="1" s="1"/>
  <c r="AM1021" i="1"/>
  <c r="AM1029" i="1"/>
  <c r="AS1029" i="1" s="1"/>
  <c r="BE1029" i="1" s="1"/>
  <c r="AM1037" i="1"/>
  <c r="AS1037" i="1" s="1"/>
  <c r="BE1037" i="1" s="1"/>
  <c r="AM1045" i="1"/>
  <c r="AS1045" i="1" s="1"/>
  <c r="BE1045" i="1" s="1"/>
  <c r="AM1053" i="1"/>
  <c r="AM1061" i="1"/>
  <c r="AM1069" i="1"/>
  <c r="AS1069" i="1" s="1"/>
  <c r="BE1069" i="1" s="1"/>
  <c r="AM1113" i="1"/>
  <c r="AS1113" i="1" s="1"/>
  <c r="BE1113" i="1" s="1"/>
  <c r="AM1212" i="1"/>
  <c r="AM1244" i="1"/>
  <c r="AM1252" i="1"/>
  <c r="AS1252" i="1" s="1"/>
  <c r="BE1252" i="1" s="1"/>
  <c r="AM1260" i="1"/>
  <c r="AM1268" i="1"/>
  <c r="AM1276" i="1"/>
  <c r="AS1276" i="1" s="1"/>
  <c r="BE1276" i="1" s="1"/>
  <c r="AM1323" i="1"/>
  <c r="AY1323" i="1" s="1"/>
  <c r="AM1339" i="1"/>
  <c r="AM1382" i="1"/>
  <c r="AS1382" i="1" s="1"/>
  <c r="BE1382" i="1" s="1"/>
  <c r="AM1385" i="1"/>
  <c r="AM1388" i="1"/>
  <c r="AS1388" i="1" s="1"/>
  <c r="BE1388" i="1" s="1"/>
  <c r="AM1404" i="1"/>
  <c r="AM1422" i="1"/>
  <c r="AY1422" i="1" s="1"/>
  <c r="AM1438" i="1"/>
  <c r="AL1456" i="1"/>
  <c r="AM1468" i="1"/>
  <c r="AM1486" i="1"/>
  <c r="AY1486" i="1" s="1"/>
  <c r="AM1502" i="1"/>
  <c r="AS1502" i="1" s="1"/>
  <c r="BE1502" i="1" s="1"/>
  <c r="AM1518" i="1"/>
  <c r="AS1518" i="1" s="1"/>
  <c r="BE1518" i="1" s="1"/>
  <c r="AM1557" i="1"/>
  <c r="AS1557" i="1" s="1"/>
  <c r="BE1557" i="1" s="1"/>
  <c r="AJ1569" i="1"/>
  <c r="AP1569" i="1" s="1"/>
  <c r="AJ1577" i="1"/>
  <c r="AJ1629" i="1"/>
  <c r="AV1629" i="1" s="1"/>
  <c r="AM619" i="1"/>
  <c r="AS619" i="1" s="1"/>
  <c r="BE619" i="1" s="1"/>
  <c r="AL627" i="1"/>
  <c r="AR627" i="1" s="1"/>
  <c r="AM745" i="1"/>
  <c r="AS745" i="1" s="1"/>
  <c r="BE745" i="1" s="1"/>
  <c r="AM768" i="1"/>
  <c r="AY768" i="1" s="1"/>
  <c r="AM776" i="1"/>
  <c r="AM784" i="1"/>
  <c r="AY784" i="1" s="1"/>
  <c r="AM792" i="1"/>
  <c r="AM800" i="1"/>
  <c r="AS800" i="1" s="1"/>
  <c r="BE800" i="1" s="1"/>
  <c r="AM808" i="1"/>
  <c r="AS808" i="1" s="1"/>
  <c r="BE808" i="1" s="1"/>
  <c r="AM816" i="1"/>
  <c r="AS816" i="1" s="1"/>
  <c r="BE816" i="1" s="1"/>
  <c r="AJ818" i="1"/>
  <c r="AP818" i="1" s="1"/>
  <c r="AJ950" i="1"/>
  <c r="AJ952" i="1"/>
  <c r="AP952" i="1" s="1"/>
  <c r="AM1019" i="1"/>
  <c r="AY1019" i="1" s="1"/>
  <c r="AM1027" i="1"/>
  <c r="AS1027" i="1" s="1"/>
  <c r="BE1027" i="1" s="1"/>
  <c r="AM1035" i="1"/>
  <c r="AY1035" i="1" s="1"/>
  <c r="AM1043" i="1"/>
  <c r="AM1051" i="1"/>
  <c r="AS1051" i="1" s="1"/>
  <c r="BE1051" i="1" s="1"/>
  <c r="AM1059" i="1"/>
  <c r="AS1059" i="1" s="1"/>
  <c r="BE1059" i="1" s="1"/>
  <c r="AM1067" i="1"/>
  <c r="AS1067" i="1" s="1"/>
  <c r="BE1067" i="1" s="1"/>
  <c r="AM1111" i="1"/>
  <c r="AY1111" i="1" s="1"/>
  <c r="AJ1121" i="1"/>
  <c r="AJ1123" i="1"/>
  <c r="AP1123" i="1" s="1"/>
  <c r="AJ1125" i="1"/>
  <c r="AP1125" i="1" s="1"/>
  <c r="AJ1127" i="1"/>
  <c r="AP1127" i="1" s="1"/>
  <c r="AJ1129" i="1"/>
  <c r="AJ1131" i="1"/>
  <c r="AV1131" i="1" s="1"/>
  <c r="AJ1133" i="1"/>
  <c r="AJ1135" i="1"/>
  <c r="AP1135" i="1" s="1"/>
  <c r="AJ1137" i="1"/>
  <c r="AP1137" i="1" s="1"/>
  <c r="AJ1139" i="1"/>
  <c r="AP1139" i="1" s="1"/>
  <c r="AJ1141" i="1"/>
  <c r="AJ1143" i="1"/>
  <c r="AP1143" i="1" s="1"/>
  <c r="AJ1145" i="1"/>
  <c r="AJ1147" i="1"/>
  <c r="AV1147" i="1" s="1"/>
  <c r="AJ1149" i="1"/>
  <c r="AP1149" i="1" s="1"/>
  <c r="AJ1151" i="1"/>
  <c r="AP1151" i="1" s="1"/>
  <c r="AJ1153" i="1"/>
  <c r="AJ1155" i="1"/>
  <c r="AP1155" i="1" s="1"/>
  <c r="AJ1157" i="1"/>
  <c r="AP1157" i="1" s="1"/>
  <c r="AJ1159" i="1"/>
  <c r="AP1159" i="1" s="1"/>
  <c r="AJ1161" i="1"/>
  <c r="AJ1163" i="1"/>
  <c r="AV1163" i="1" s="1"/>
  <c r="AJ1165" i="1"/>
  <c r="AM1208" i="1"/>
  <c r="AY1208" i="1" s="1"/>
  <c r="AM1215" i="1"/>
  <c r="AM1250" i="1"/>
  <c r="AM1258" i="1"/>
  <c r="AS1258" i="1" s="1"/>
  <c r="BE1258" i="1" s="1"/>
  <c r="AM1266" i="1"/>
  <c r="AM1274" i="1"/>
  <c r="AY1274" i="1" s="1"/>
  <c r="AM1307" i="1"/>
  <c r="AY1307" i="1" s="1"/>
  <c r="AM1321" i="1"/>
  <c r="AM1337" i="1"/>
  <c r="AM1353" i="1"/>
  <c r="AM1362" i="1"/>
  <c r="AS1362" i="1" s="1"/>
  <c r="BE1362" i="1" s="1"/>
  <c r="AM1373" i="1"/>
  <c r="AM1402" i="1"/>
  <c r="AM1416" i="1"/>
  <c r="AM1432" i="1"/>
  <c r="AS1432" i="1" s="1"/>
  <c r="BE1432" i="1" s="1"/>
  <c r="AM1460" i="1"/>
  <c r="AY1460" i="1" s="1"/>
  <c r="AM1481" i="1"/>
  <c r="AM1484" i="1"/>
  <c r="AM1500" i="1"/>
  <c r="AS1500" i="1" s="1"/>
  <c r="BE1500" i="1" s="1"/>
  <c r="AM1516" i="1"/>
  <c r="AS1516" i="1" s="1"/>
  <c r="BE1516" i="1" s="1"/>
  <c r="AM1555" i="1"/>
  <c r="AS1555" i="1" s="1"/>
  <c r="BE1555" i="1" s="1"/>
  <c r="AJ1567" i="1"/>
  <c r="AJ1575" i="1"/>
  <c r="AV1575" i="1" s="1"/>
  <c r="AL1593" i="1"/>
  <c r="AR1593" i="1" s="1"/>
  <c r="AJ1627" i="1"/>
  <c r="AV1627" i="1" s="1"/>
  <c r="AJ1658" i="1"/>
  <c r="AP1658" i="1" s="1"/>
  <c r="AL1311" i="1"/>
  <c r="AX1311" i="1" s="1"/>
  <c r="AM1319" i="1"/>
  <c r="AS1319" i="1" s="1"/>
  <c r="BE1319" i="1" s="1"/>
  <c r="AM1327" i="1"/>
  <c r="AM1335" i="1"/>
  <c r="AM1343" i="1"/>
  <c r="AS1343" i="1" s="1"/>
  <c r="BE1343" i="1" s="1"/>
  <c r="AM1358" i="1"/>
  <c r="AM1365" i="1"/>
  <c r="AM1374" i="1"/>
  <c r="AM1381" i="1"/>
  <c r="AM1392" i="1"/>
  <c r="AS1392" i="1" s="1"/>
  <c r="BE1392" i="1" s="1"/>
  <c r="AM1400" i="1"/>
  <c r="AS1400" i="1" s="1"/>
  <c r="BE1400" i="1" s="1"/>
  <c r="AM1412" i="1"/>
  <c r="AM1420" i="1"/>
  <c r="AM1428" i="1"/>
  <c r="AM1436" i="1"/>
  <c r="AS1436" i="1" s="1"/>
  <c r="BE1436" i="1" s="1"/>
  <c r="AM1444" i="1"/>
  <c r="AM1461" i="1"/>
  <c r="AS1461" i="1" s="1"/>
  <c r="BE1461" i="1" s="1"/>
  <c r="AM1469" i="1"/>
  <c r="AM1477" i="1"/>
  <c r="AY1477" i="1" s="1"/>
  <c r="AM1490" i="1"/>
  <c r="AM1498" i="1"/>
  <c r="AS1498" i="1" s="1"/>
  <c r="BE1498" i="1" s="1"/>
  <c r="AM1506" i="1"/>
  <c r="AS1506" i="1" s="1"/>
  <c r="BE1506" i="1" s="1"/>
  <c r="AM1514" i="1"/>
  <c r="AS1514" i="1" s="1"/>
  <c r="BE1514" i="1" s="1"/>
  <c r="AM1553" i="1"/>
  <c r="AS1553" i="1" s="1"/>
  <c r="BE1553" i="1" s="1"/>
  <c r="AM1561" i="1"/>
  <c r="AS1561" i="1" s="1"/>
  <c r="BE1561" i="1" s="1"/>
  <c r="AM1589" i="1"/>
  <c r="AS1589" i="1" s="1"/>
  <c r="BE1589" i="1" s="1"/>
  <c r="AJ1624" i="1"/>
  <c r="AP1624" i="1" s="1"/>
  <c r="AJ1626" i="1"/>
  <c r="AP1626" i="1" s="1"/>
  <c r="AJ1628" i="1"/>
  <c r="AV1628" i="1" s="1"/>
  <c r="AJ1630" i="1"/>
  <c r="AJ1632" i="1"/>
  <c r="AP1632" i="1" s="1"/>
  <c r="AM1309" i="1"/>
  <c r="AS1309" i="1" s="1"/>
  <c r="BE1309" i="1" s="1"/>
  <c r="AM1317" i="1"/>
  <c r="AY1317" i="1" s="1"/>
  <c r="AM1325" i="1"/>
  <c r="AS1325" i="1" s="1"/>
  <c r="BE1325" i="1" s="1"/>
  <c r="AM1333" i="1"/>
  <c r="AY1333" i="1" s="1"/>
  <c r="AM1341" i="1"/>
  <c r="AM1349" i="1"/>
  <c r="AY1349" i="1" s="1"/>
  <c r="AM1354" i="1"/>
  <c r="AY1354" i="1" s="1"/>
  <c r="AM1361" i="1"/>
  <c r="AM1370" i="1"/>
  <c r="AS1370" i="1" s="1"/>
  <c r="BE1370" i="1" s="1"/>
  <c r="AM1377" i="1"/>
  <c r="AM1390" i="1"/>
  <c r="AM1398" i="1"/>
  <c r="AM1406" i="1"/>
  <c r="AS1406" i="1" s="1"/>
  <c r="BE1406" i="1" s="1"/>
  <c r="AM1410" i="1"/>
  <c r="AS1410" i="1" s="1"/>
  <c r="BE1410" i="1" s="1"/>
  <c r="AM1418" i="1"/>
  <c r="AY1418" i="1" s="1"/>
  <c r="AM1426" i="1"/>
  <c r="AS1426" i="1" s="1"/>
  <c r="BE1426" i="1" s="1"/>
  <c r="AM1434" i="1"/>
  <c r="AM1442" i="1"/>
  <c r="AU1459" i="1"/>
  <c r="BG1459" i="1" s="1"/>
  <c r="AM1464" i="1"/>
  <c r="AY1464" i="1" s="1"/>
  <c r="AU1467" i="1"/>
  <c r="BG1467" i="1" s="1"/>
  <c r="AM1472" i="1"/>
  <c r="AU1475" i="1"/>
  <c r="BG1475" i="1" s="1"/>
  <c r="AM1480" i="1"/>
  <c r="AM1488" i="1"/>
  <c r="AM1496" i="1"/>
  <c r="AS1496" i="1" s="1"/>
  <c r="BE1496" i="1" s="1"/>
  <c r="AM1504" i="1"/>
  <c r="AS1504" i="1" s="1"/>
  <c r="BE1504" i="1" s="1"/>
  <c r="AM1512" i="1"/>
  <c r="AS1512" i="1" s="1"/>
  <c r="BE1512" i="1" s="1"/>
  <c r="AL1520" i="1"/>
  <c r="AR1520" i="1" s="1"/>
  <c r="AM1551" i="1"/>
  <c r="AS1551" i="1" s="1"/>
  <c r="BE1551" i="1" s="1"/>
  <c r="AM1559" i="1"/>
  <c r="AS1559" i="1" s="1"/>
  <c r="BE1559" i="1" s="1"/>
  <c r="AJ1564" i="1"/>
  <c r="AP1564" i="1" s="1"/>
  <c r="AJ1566" i="1"/>
  <c r="AP1566" i="1" s="1"/>
  <c r="AJ1568" i="1"/>
  <c r="AJ1570" i="1"/>
  <c r="AP1570" i="1" s="1"/>
  <c r="AJ1572" i="1"/>
  <c r="AP1572" i="1" s="1"/>
  <c r="AJ1574" i="1"/>
  <c r="AV1574" i="1" s="1"/>
  <c r="AJ1576" i="1"/>
  <c r="AJ1578" i="1"/>
  <c r="AV1578" i="1" s="1"/>
  <c r="AJ1655" i="1"/>
  <c r="AP1655" i="1" s="1"/>
  <c r="AJ1657" i="1"/>
  <c r="AP1657" i="1" s="1"/>
  <c r="AJ1659" i="1"/>
  <c r="AU4" i="1"/>
  <c r="BA4" i="1"/>
  <c r="AU8" i="1"/>
  <c r="BG8" i="1" s="1"/>
  <c r="BA8" i="1"/>
  <c r="AU10" i="1"/>
  <c r="BG10" i="1" s="1"/>
  <c r="BA10" i="1"/>
  <c r="AU12" i="1"/>
  <c r="BG12" i="1" s="1"/>
  <c r="BA12" i="1"/>
  <c r="AU14" i="1"/>
  <c r="BG14" i="1" s="1"/>
  <c r="BA14" i="1"/>
  <c r="AU16" i="1"/>
  <c r="BG16" i="1" s="1"/>
  <c r="BA16" i="1"/>
  <c r="AT18" i="1"/>
  <c r="BF18" i="1" s="1"/>
  <c r="AU112" i="1"/>
  <c r="BG112" i="1" s="1"/>
  <c r="BA112" i="1"/>
  <c r="AU114" i="1"/>
  <c r="BG114" i="1" s="1"/>
  <c r="BA114" i="1"/>
  <c r="AU116" i="1"/>
  <c r="BG116" i="1" s="1"/>
  <c r="BA116" i="1"/>
  <c r="AU118" i="1"/>
  <c r="BG118" i="1" s="1"/>
  <c r="BA118" i="1"/>
  <c r="AU120" i="1"/>
  <c r="BG120" i="1" s="1"/>
  <c r="BA120" i="1"/>
  <c r="AU122" i="1"/>
  <c r="BG122" i="1" s="1"/>
  <c r="BA122" i="1"/>
  <c r="AU124" i="1"/>
  <c r="BG124" i="1" s="1"/>
  <c r="BA124" i="1"/>
  <c r="AU126" i="1"/>
  <c r="BG126" i="1" s="1"/>
  <c r="BA126" i="1"/>
  <c r="AU128" i="1"/>
  <c r="BG128" i="1" s="1"/>
  <c r="BA128" i="1"/>
  <c r="AU130" i="1"/>
  <c r="BG130" i="1" s="1"/>
  <c r="BA130" i="1"/>
  <c r="AU132" i="1"/>
  <c r="BG132" i="1" s="1"/>
  <c r="BA132" i="1"/>
  <c r="AU134" i="1"/>
  <c r="BG134" i="1" s="1"/>
  <c r="BA134" i="1"/>
  <c r="AU136" i="1"/>
  <c r="BG136" i="1" s="1"/>
  <c r="BA136" i="1"/>
  <c r="AU137" i="1"/>
  <c r="BG137" i="1" s="1"/>
  <c r="BA137" i="1"/>
  <c r="AU138" i="1"/>
  <c r="BG138" i="1" s="1"/>
  <c r="BA138" i="1"/>
  <c r="AU139" i="1"/>
  <c r="BG139" i="1" s="1"/>
  <c r="BA139" i="1"/>
  <c r="AU140" i="1"/>
  <c r="BG140" i="1" s="1"/>
  <c r="BA140" i="1"/>
  <c r="AU141" i="1"/>
  <c r="BG141" i="1" s="1"/>
  <c r="BA141" i="1"/>
  <c r="AU142" i="1"/>
  <c r="BG142" i="1" s="1"/>
  <c r="BA142" i="1"/>
  <c r="AU143" i="1"/>
  <c r="BG143" i="1" s="1"/>
  <c r="BA143" i="1"/>
  <c r="AU144" i="1"/>
  <c r="BG144" i="1" s="1"/>
  <c r="BA144" i="1"/>
  <c r="AU145" i="1"/>
  <c r="BG145" i="1" s="1"/>
  <c r="BA145" i="1"/>
  <c r="AU146" i="1"/>
  <c r="BG146" i="1" s="1"/>
  <c r="BA146" i="1"/>
  <c r="AU147" i="1"/>
  <c r="BG147" i="1" s="1"/>
  <c r="BA147" i="1"/>
  <c r="AU148" i="1"/>
  <c r="BG148" i="1" s="1"/>
  <c r="BA148" i="1"/>
  <c r="AU149" i="1"/>
  <c r="BG149" i="1" s="1"/>
  <c r="BA149" i="1"/>
  <c r="AU150" i="1"/>
  <c r="BG150" i="1" s="1"/>
  <c r="BA150" i="1"/>
  <c r="AU151" i="1"/>
  <c r="BG151" i="1" s="1"/>
  <c r="BA151" i="1"/>
  <c r="AU152" i="1"/>
  <c r="BG152" i="1" s="1"/>
  <c r="BA152" i="1"/>
  <c r="AU153" i="1"/>
  <c r="BG153" i="1" s="1"/>
  <c r="BA153" i="1"/>
  <c r="AU154" i="1"/>
  <c r="BG154" i="1" s="1"/>
  <c r="BA154" i="1"/>
  <c r="AU155" i="1"/>
  <c r="BG155" i="1" s="1"/>
  <c r="BA155" i="1"/>
  <c r="AU156" i="1"/>
  <c r="BG156" i="1" s="1"/>
  <c r="BA156" i="1"/>
  <c r="AU157" i="1"/>
  <c r="BG157" i="1" s="1"/>
  <c r="BA157" i="1"/>
  <c r="AU158" i="1"/>
  <c r="BG158" i="1" s="1"/>
  <c r="BA158" i="1"/>
  <c r="AU160" i="1"/>
  <c r="BG160" i="1" s="1"/>
  <c r="BA160" i="1"/>
  <c r="AU162" i="1"/>
  <c r="BG162" i="1" s="1"/>
  <c r="BA162" i="1"/>
  <c r="AU164" i="1"/>
  <c r="BG164" i="1" s="1"/>
  <c r="BA164" i="1"/>
  <c r="AU166" i="1"/>
  <c r="BG166" i="1" s="1"/>
  <c r="BA166" i="1"/>
  <c r="AU168" i="1"/>
  <c r="BG168" i="1" s="1"/>
  <c r="BA168" i="1"/>
  <c r="AU201" i="1"/>
  <c r="BG201" i="1" s="1"/>
  <c r="BA201" i="1"/>
  <c r="AU205" i="1"/>
  <c r="BG205" i="1" s="1"/>
  <c r="BA205" i="1"/>
  <c r="AU209" i="1"/>
  <c r="BG209" i="1" s="1"/>
  <c r="BA209" i="1"/>
  <c r="AU213" i="1"/>
  <c r="BG213" i="1" s="1"/>
  <c r="BA213" i="1"/>
  <c r="AU217" i="1"/>
  <c r="BG217" i="1" s="1"/>
  <c r="BA217" i="1"/>
  <c r="AU221" i="1"/>
  <c r="BG221" i="1" s="1"/>
  <c r="BA221" i="1"/>
  <c r="AU225" i="1"/>
  <c r="BG225" i="1" s="1"/>
  <c r="BA225" i="1"/>
  <c r="AU229" i="1"/>
  <c r="BG229" i="1" s="1"/>
  <c r="BA229" i="1"/>
  <c r="AU233" i="1"/>
  <c r="BG233" i="1" s="1"/>
  <c r="BA233" i="1"/>
  <c r="AU237" i="1"/>
  <c r="BG237" i="1" s="1"/>
  <c r="BA237" i="1"/>
  <c r="AU241" i="1"/>
  <c r="BG241" i="1" s="1"/>
  <c r="BA241" i="1"/>
  <c r="AU245" i="1"/>
  <c r="BG245" i="1" s="1"/>
  <c r="BA245" i="1"/>
  <c r="AU249" i="1"/>
  <c r="BG249" i="1" s="1"/>
  <c r="BA249" i="1"/>
  <c r="AU253" i="1"/>
  <c r="BG253" i="1" s="1"/>
  <c r="BA253" i="1"/>
  <c r="AU257" i="1"/>
  <c r="BG257" i="1" s="1"/>
  <c r="BA257" i="1"/>
  <c r="AU261" i="1"/>
  <c r="BG261" i="1" s="1"/>
  <c r="BA261" i="1"/>
  <c r="AU265" i="1"/>
  <c r="BG265" i="1" s="1"/>
  <c r="BA265" i="1"/>
  <c r="AU267" i="1"/>
  <c r="BG267" i="1" s="1"/>
  <c r="BA267" i="1"/>
  <c r="AU269" i="1"/>
  <c r="BG269" i="1" s="1"/>
  <c r="BA269" i="1"/>
  <c r="AU271" i="1"/>
  <c r="BG271" i="1" s="1"/>
  <c r="BA271" i="1"/>
  <c r="AU273" i="1"/>
  <c r="BG273" i="1" s="1"/>
  <c r="BA273" i="1"/>
  <c r="AU275" i="1"/>
  <c r="BG275" i="1" s="1"/>
  <c r="BA275" i="1"/>
  <c r="AU277" i="1"/>
  <c r="BG277" i="1" s="1"/>
  <c r="BA277" i="1"/>
  <c r="AU279" i="1"/>
  <c r="BG279" i="1" s="1"/>
  <c r="BA279" i="1"/>
  <c r="AU281" i="1"/>
  <c r="BG281" i="1" s="1"/>
  <c r="BA281" i="1"/>
  <c r="AU283" i="1"/>
  <c r="BG283" i="1" s="1"/>
  <c r="BA283" i="1"/>
  <c r="AU285" i="1"/>
  <c r="BG285" i="1" s="1"/>
  <c r="BA285" i="1"/>
  <c r="AU287" i="1"/>
  <c r="BG287" i="1" s="1"/>
  <c r="BA287" i="1"/>
  <c r="AU289" i="1"/>
  <c r="BG289" i="1" s="1"/>
  <c r="BA289" i="1"/>
  <c r="AU291" i="1"/>
  <c r="BG291" i="1" s="1"/>
  <c r="BA291" i="1"/>
  <c r="AU293" i="1"/>
  <c r="BG293" i="1" s="1"/>
  <c r="BA293" i="1"/>
  <c r="AU295" i="1"/>
  <c r="BG295" i="1" s="1"/>
  <c r="BA295" i="1"/>
  <c r="AU297" i="1"/>
  <c r="BG297" i="1" s="1"/>
  <c r="BA297" i="1"/>
  <c r="AU299" i="1"/>
  <c r="BG299" i="1" s="1"/>
  <c r="BA299" i="1"/>
  <c r="AU301" i="1"/>
  <c r="BG301" i="1" s="1"/>
  <c r="BA301" i="1"/>
  <c r="AU303" i="1"/>
  <c r="BG303" i="1" s="1"/>
  <c r="BA303" i="1"/>
  <c r="AU305" i="1"/>
  <c r="BG305" i="1" s="1"/>
  <c r="BA305" i="1"/>
  <c r="AU307" i="1"/>
  <c r="BG307" i="1" s="1"/>
  <c r="BA307" i="1"/>
  <c r="AU309" i="1"/>
  <c r="BG309" i="1" s="1"/>
  <c r="BA309" i="1"/>
  <c r="AU311" i="1"/>
  <c r="BG311" i="1" s="1"/>
  <c r="BA311" i="1"/>
  <c r="AU313" i="1"/>
  <c r="BG313" i="1" s="1"/>
  <c r="BA313" i="1"/>
  <c r="AU315" i="1"/>
  <c r="BG315" i="1" s="1"/>
  <c r="BA315" i="1"/>
  <c r="AU318" i="1"/>
  <c r="BG318" i="1" s="1"/>
  <c r="BA318" i="1"/>
  <c r="AU319" i="1"/>
  <c r="BG319" i="1" s="1"/>
  <c r="BA319" i="1"/>
  <c r="AU320" i="1"/>
  <c r="BG320" i="1" s="1"/>
  <c r="BA320" i="1"/>
  <c r="AU321" i="1"/>
  <c r="BG321" i="1" s="1"/>
  <c r="BA321" i="1"/>
  <c r="AU322" i="1"/>
  <c r="BG322" i="1" s="1"/>
  <c r="BA322" i="1"/>
  <c r="AU323" i="1"/>
  <c r="BG323" i="1" s="1"/>
  <c r="BA323" i="1"/>
  <c r="AU324" i="1"/>
  <c r="BG324" i="1" s="1"/>
  <c r="BA324" i="1"/>
  <c r="AU325" i="1"/>
  <c r="BG325" i="1" s="1"/>
  <c r="BA325" i="1"/>
  <c r="AU326" i="1"/>
  <c r="BG326" i="1" s="1"/>
  <c r="BA326" i="1"/>
  <c r="AU327" i="1"/>
  <c r="BG327" i="1" s="1"/>
  <c r="BA327" i="1"/>
  <c r="AU328" i="1"/>
  <c r="BG328" i="1" s="1"/>
  <c r="BA328" i="1"/>
  <c r="AU329" i="1"/>
  <c r="BG329" i="1" s="1"/>
  <c r="BA329" i="1"/>
  <c r="AU330" i="1"/>
  <c r="BG330" i="1" s="1"/>
  <c r="BA330" i="1"/>
  <c r="AU331" i="1"/>
  <c r="BG331" i="1" s="1"/>
  <c r="BA331" i="1"/>
  <c r="AU332" i="1"/>
  <c r="BG332" i="1" s="1"/>
  <c r="BA332" i="1"/>
  <c r="AU333" i="1"/>
  <c r="BG333" i="1" s="1"/>
  <c r="BA333" i="1"/>
  <c r="AU334" i="1"/>
  <c r="BG334" i="1" s="1"/>
  <c r="BA334" i="1"/>
  <c r="AU335" i="1"/>
  <c r="BG335" i="1" s="1"/>
  <c r="BA335" i="1"/>
  <c r="AU363" i="1"/>
  <c r="BG363" i="1" s="1"/>
  <c r="BA363" i="1"/>
  <c r="AU365" i="1"/>
  <c r="BG365" i="1" s="1"/>
  <c r="BA365" i="1"/>
  <c r="AU367" i="1"/>
  <c r="BG367" i="1" s="1"/>
  <c r="BA367" i="1"/>
  <c r="AU369" i="1"/>
  <c r="BG369" i="1" s="1"/>
  <c r="BA369" i="1"/>
  <c r="AU371" i="1"/>
  <c r="BG371" i="1" s="1"/>
  <c r="BA371" i="1"/>
  <c r="AK16" i="1"/>
  <c r="AK112" i="1"/>
  <c r="AK114" i="1"/>
  <c r="AK116" i="1"/>
  <c r="AK118" i="1"/>
  <c r="AK120" i="1"/>
  <c r="AK122" i="1"/>
  <c r="AK124" i="1"/>
  <c r="AK126" i="1"/>
  <c r="AK128" i="1"/>
  <c r="AK130" i="1"/>
  <c r="AK132" i="1"/>
  <c r="AK134" i="1"/>
  <c r="AL136" i="1"/>
  <c r="AK160" i="1"/>
  <c r="AK162" i="1"/>
  <c r="AK164" i="1"/>
  <c r="AK166" i="1"/>
  <c r="AK168"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K201" i="1"/>
  <c r="AK202" i="1"/>
  <c r="AU202" i="1"/>
  <c r="BG202" i="1" s="1"/>
  <c r="AK205" i="1"/>
  <c r="AK206" i="1"/>
  <c r="AU206" i="1"/>
  <c r="BG206" i="1" s="1"/>
  <c r="AK209" i="1"/>
  <c r="AK210" i="1"/>
  <c r="AU210" i="1"/>
  <c r="BG210" i="1" s="1"/>
  <c r="AK213" i="1"/>
  <c r="AK214" i="1"/>
  <c r="AU214" i="1"/>
  <c r="BG214" i="1" s="1"/>
  <c r="AK217" i="1"/>
  <c r="AK218" i="1"/>
  <c r="AU218" i="1"/>
  <c r="BG218" i="1" s="1"/>
  <c r="AK221" i="1"/>
  <c r="AK222" i="1"/>
  <c r="AU222" i="1"/>
  <c r="BG222" i="1" s="1"/>
  <c r="AK225" i="1"/>
  <c r="AK226" i="1"/>
  <c r="AU226" i="1"/>
  <c r="BG226" i="1" s="1"/>
  <c r="AK229" i="1"/>
  <c r="AK230" i="1"/>
  <c r="AU230" i="1"/>
  <c r="BG230" i="1" s="1"/>
  <c r="AK233" i="1"/>
  <c r="AK234" i="1"/>
  <c r="AU234" i="1"/>
  <c r="BG234" i="1" s="1"/>
  <c r="AK237" i="1"/>
  <c r="AK238" i="1"/>
  <c r="AU238" i="1"/>
  <c r="BG238" i="1" s="1"/>
  <c r="AK241" i="1"/>
  <c r="AK242" i="1"/>
  <c r="AU242" i="1"/>
  <c r="BG242" i="1" s="1"/>
  <c r="AK245" i="1"/>
  <c r="AK246" i="1"/>
  <c r="AU246" i="1"/>
  <c r="BG246" i="1" s="1"/>
  <c r="AK249" i="1"/>
  <c r="AK250" i="1"/>
  <c r="AU250" i="1"/>
  <c r="BG250" i="1" s="1"/>
  <c r="AK253" i="1"/>
  <c r="AK254" i="1"/>
  <c r="AU254" i="1"/>
  <c r="BG254" i="1" s="1"/>
  <c r="AK257" i="1"/>
  <c r="AK258" i="1"/>
  <c r="AU258" i="1"/>
  <c r="BG258" i="1" s="1"/>
  <c r="AK261" i="1"/>
  <c r="AK262" i="1"/>
  <c r="AU262" i="1"/>
  <c r="BG262" i="1" s="1"/>
  <c r="AK265" i="1"/>
  <c r="AM266" i="1"/>
  <c r="AK267" i="1"/>
  <c r="AK269" i="1"/>
  <c r="AK271" i="1"/>
  <c r="AK273" i="1"/>
  <c r="AK275" i="1"/>
  <c r="AK277" i="1"/>
  <c r="AK279" i="1"/>
  <c r="AK281" i="1"/>
  <c r="AK283" i="1"/>
  <c r="AK285" i="1"/>
  <c r="AK287" i="1"/>
  <c r="AK289" i="1"/>
  <c r="AK291" i="1"/>
  <c r="AK293" i="1"/>
  <c r="AK295" i="1"/>
  <c r="AK297" i="1"/>
  <c r="AK299" i="1"/>
  <c r="AK301" i="1"/>
  <c r="AK303" i="1"/>
  <c r="AK305" i="1"/>
  <c r="AK307" i="1"/>
  <c r="AK309" i="1"/>
  <c r="AK311" i="1"/>
  <c r="AK313" i="1"/>
  <c r="AK315" i="1"/>
  <c r="AJ317" i="1"/>
  <c r="AN317" i="1"/>
  <c r="AM4" i="1"/>
  <c r="BU4" i="1" s="1"/>
  <c r="AV4" i="1"/>
  <c r="AU5" i="1"/>
  <c r="BG5" i="1" s="1"/>
  <c r="BA5" i="1"/>
  <c r="AU7" i="1"/>
  <c r="BG7" i="1" s="1"/>
  <c r="BA7" i="1"/>
  <c r="AU9" i="1"/>
  <c r="BG9" i="1" s="1"/>
  <c r="BA9" i="1"/>
  <c r="AU11" i="1"/>
  <c r="BG11" i="1" s="1"/>
  <c r="BA11" i="1"/>
  <c r="AU13" i="1"/>
  <c r="BG13" i="1" s="1"/>
  <c r="BA13" i="1"/>
  <c r="AU15" i="1"/>
  <c r="BG15" i="1" s="1"/>
  <c r="BA15" i="1"/>
  <c r="AU17" i="1"/>
  <c r="BG17" i="1" s="1"/>
  <c r="BA17" i="1"/>
  <c r="AU20" i="1"/>
  <c r="BG20" i="1" s="1"/>
  <c r="BA20" i="1"/>
  <c r="AU21" i="1"/>
  <c r="BG21" i="1" s="1"/>
  <c r="BA21" i="1"/>
  <c r="AU22" i="1"/>
  <c r="BG22" i="1" s="1"/>
  <c r="BA22" i="1"/>
  <c r="AU23" i="1"/>
  <c r="BG23" i="1" s="1"/>
  <c r="BA23" i="1"/>
  <c r="AU24" i="1"/>
  <c r="BG24" i="1" s="1"/>
  <c r="BA24" i="1"/>
  <c r="AU25" i="1"/>
  <c r="BG25" i="1" s="1"/>
  <c r="BA25" i="1"/>
  <c r="AU26" i="1"/>
  <c r="BG26" i="1" s="1"/>
  <c r="BA26" i="1"/>
  <c r="AU27" i="1"/>
  <c r="BG27" i="1" s="1"/>
  <c r="BA27" i="1"/>
  <c r="AU28" i="1"/>
  <c r="BG28" i="1" s="1"/>
  <c r="BA28" i="1"/>
  <c r="AU29" i="1"/>
  <c r="BG29" i="1" s="1"/>
  <c r="BA29" i="1"/>
  <c r="AU30" i="1"/>
  <c r="BG30" i="1" s="1"/>
  <c r="BA30" i="1"/>
  <c r="AU31" i="1"/>
  <c r="BG31" i="1" s="1"/>
  <c r="BA31" i="1"/>
  <c r="AU32" i="1"/>
  <c r="BG32" i="1" s="1"/>
  <c r="BA32" i="1"/>
  <c r="AU33" i="1"/>
  <c r="BG33" i="1" s="1"/>
  <c r="BA33" i="1"/>
  <c r="AU34" i="1"/>
  <c r="BG34" i="1" s="1"/>
  <c r="BA34" i="1"/>
  <c r="AU35" i="1"/>
  <c r="BG35" i="1" s="1"/>
  <c r="BA35" i="1"/>
  <c r="AU36" i="1"/>
  <c r="BG36" i="1" s="1"/>
  <c r="BA36" i="1"/>
  <c r="AU37" i="1"/>
  <c r="BG37" i="1" s="1"/>
  <c r="BA37" i="1"/>
  <c r="AU38" i="1"/>
  <c r="BG38" i="1" s="1"/>
  <c r="BA38" i="1"/>
  <c r="AU39" i="1"/>
  <c r="BG39" i="1" s="1"/>
  <c r="BA39" i="1"/>
  <c r="AU40" i="1"/>
  <c r="BG40" i="1" s="1"/>
  <c r="BA40" i="1"/>
  <c r="AU41" i="1"/>
  <c r="BG41" i="1" s="1"/>
  <c r="BA41" i="1"/>
  <c r="AU42" i="1"/>
  <c r="BG42" i="1" s="1"/>
  <c r="BA42" i="1"/>
  <c r="AU43" i="1"/>
  <c r="BG43" i="1" s="1"/>
  <c r="BA43" i="1"/>
  <c r="AU44" i="1"/>
  <c r="BG44" i="1" s="1"/>
  <c r="BA44" i="1"/>
  <c r="AU45" i="1"/>
  <c r="BG45" i="1" s="1"/>
  <c r="BA45" i="1"/>
  <c r="AU46" i="1"/>
  <c r="BG46" i="1" s="1"/>
  <c r="BA46" i="1"/>
  <c r="AU47" i="1"/>
  <c r="BG47" i="1" s="1"/>
  <c r="BA47" i="1"/>
  <c r="AU48" i="1"/>
  <c r="BG48" i="1" s="1"/>
  <c r="BA48" i="1"/>
  <c r="AU49" i="1"/>
  <c r="BG49" i="1" s="1"/>
  <c r="BA49" i="1"/>
  <c r="AU50" i="1"/>
  <c r="BG50" i="1" s="1"/>
  <c r="BA50" i="1"/>
  <c r="AU51" i="1"/>
  <c r="BG51" i="1" s="1"/>
  <c r="BA51" i="1"/>
  <c r="AU52" i="1"/>
  <c r="BG52" i="1" s="1"/>
  <c r="BA52" i="1"/>
  <c r="AU53" i="1"/>
  <c r="BG53" i="1" s="1"/>
  <c r="BA53" i="1"/>
  <c r="AU54" i="1"/>
  <c r="BG54" i="1" s="1"/>
  <c r="BA54" i="1"/>
  <c r="AU55" i="1"/>
  <c r="BG55" i="1" s="1"/>
  <c r="BA55" i="1"/>
  <c r="AU56" i="1"/>
  <c r="BG56" i="1" s="1"/>
  <c r="BA56" i="1"/>
  <c r="AU57" i="1"/>
  <c r="BG57" i="1" s="1"/>
  <c r="BA57" i="1"/>
  <c r="AU58" i="1"/>
  <c r="BG58" i="1" s="1"/>
  <c r="BA58" i="1"/>
  <c r="AU59" i="1"/>
  <c r="BG59" i="1" s="1"/>
  <c r="BA59" i="1"/>
  <c r="AU60" i="1"/>
  <c r="BG60" i="1" s="1"/>
  <c r="BA60" i="1"/>
  <c r="AU61" i="1"/>
  <c r="BG61" i="1" s="1"/>
  <c r="BA61" i="1"/>
  <c r="AU62" i="1"/>
  <c r="BG62" i="1" s="1"/>
  <c r="BA62" i="1"/>
  <c r="AU63" i="1"/>
  <c r="BG63" i="1" s="1"/>
  <c r="BA63" i="1"/>
  <c r="AU64" i="1"/>
  <c r="BG64" i="1" s="1"/>
  <c r="BA64" i="1"/>
  <c r="AU65" i="1"/>
  <c r="BG65" i="1" s="1"/>
  <c r="BA65" i="1"/>
  <c r="AU66" i="1"/>
  <c r="BG66" i="1" s="1"/>
  <c r="BA66" i="1"/>
  <c r="AU67" i="1"/>
  <c r="BG67" i="1" s="1"/>
  <c r="BA67" i="1"/>
  <c r="AU68" i="1"/>
  <c r="BG68" i="1" s="1"/>
  <c r="BA68" i="1"/>
  <c r="AU69" i="1"/>
  <c r="BG69" i="1" s="1"/>
  <c r="BA69" i="1"/>
  <c r="AU70" i="1"/>
  <c r="BG70" i="1" s="1"/>
  <c r="BA70" i="1"/>
  <c r="AU71" i="1"/>
  <c r="BG71" i="1" s="1"/>
  <c r="BA71" i="1"/>
  <c r="AU72" i="1"/>
  <c r="BG72" i="1" s="1"/>
  <c r="BA72" i="1"/>
  <c r="AU73" i="1"/>
  <c r="BG73" i="1" s="1"/>
  <c r="BA73" i="1"/>
  <c r="AU74" i="1"/>
  <c r="BG74" i="1" s="1"/>
  <c r="BA74" i="1"/>
  <c r="AU75" i="1"/>
  <c r="BG75" i="1" s="1"/>
  <c r="BA75" i="1"/>
  <c r="AU76" i="1"/>
  <c r="BG76" i="1" s="1"/>
  <c r="BA76" i="1"/>
  <c r="AU77" i="1"/>
  <c r="BG77" i="1" s="1"/>
  <c r="BA77" i="1"/>
  <c r="AU78" i="1"/>
  <c r="BG78" i="1" s="1"/>
  <c r="BA78" i="1"/>
  <c r="AU79" i="1"/>
  <c r="BG79" i="1" s="1"/>
  <c r="BA79" i="1"/>
  <c r="AU80" i="1"/>
  <c r="BG80" i="1" s="1"/>
  <c r="BA80" i="1"/>
  <c r="AU81" i="1"/>
  <c r="BG81" i="1" s="1"/>
  <c r="BA81" i="1"/>
  <c r="AU82" i="1"/>
  <c r="BG82" i="1" s="1"/>
  <c r="BA82" i="1"/>
  <c r="AU83" i="1"/>
  <c r="BG83" i="1" s="1"/>
  <c r="BA83" i="1"/>
  <c r="AU84" i="1"/>
  <c r="BG84" i="1" s="1"/>
  <c r="BA84" i="1"/>
  <c r="AU85" i="1"/>
  <c r="BG85" i="1" s="1"/>
  <c r="BA85" i="1"/>
  <c r="AU86" i="1"/>
  <c r="BG86" i="1" s="1"/>
  <c r="BA86" i="1"/>
  <c r="AU87" i="1"/>
  <c r="BG87" i="1" s="1"/>
  <c r="BA87" i="1"/>
  <c r="AU88" i="1"/>
  <c r="BG88" i="1" s="1"/>
  <c r="BA88" i="1"/>
  <c r="AU89" i="1"/>
  <c r="BG89" i="1" s="1"/>
  <c r="BA89" i="1"/>
  <c r="AU90" i="1"/>
  <c r="BG90" i="1" s="1"/>
  <c r="BA90" i="1"/>
  <c r="AU91" i="1"/>
  <c r="BG91" i="1" s="1"/>
  <c r="BA91" i="1"/>
  <c r="AU92" i="1"/>
  <c r="BG92" i="1" s="1"/>
  <c r="BA92" i="1"/>
  <c r="AU93" i="1"/>
  <c r="BG93" i="1" s="1"/>
  <c r="BA93" i="1"/>
  <c r="AU94" i="1"/>
  <c r="BG94" i="1" s="1"/>
  <c r="BA94" i="1"/>
  <c r="AU95" i="1"/>
  <c r="BG95" i="1" s="1"/>
  <c r="BA95" i="1"/>
  <c r="AU96" i="1"/>
  <c r="BG96" i="1" s="1"/>
  <c r="BA96" i="1"/>
  <c r="AU97" i="1"/>
  <c r="BG97" i="1" s="1"/>
  <c r="BA97" i="1"/>
  <c r="AU98" i="1"/>
  <c r="BG98" i="1" s="1"/>
  <c r="BA98" i="1"/>
  <c r="AU99" i="1"/>
  <c r="BG99" i="1" s="1"/>
  <c r="BA99" i="1"/>
  <c r="AU100" i="1"/>
  <c r="BG100" i="1" s="1"/>
  <c r="BA100" i="1"/>
  <c r="AU101" i="1"/>
  <c r="BG101" i="1" s="1"/>
  <c r="BA101" i="1"/>
  <c r="AU102" i="1"/>
  <c r="BG102" i="1" s="1"/>
  <c r="BA102" i="1"/>
  <c r="AU103" i="1"/>
  <c r="BG103" i="1" s="1"/>
  <c r="BA103" i="1"/>
  <c r="AU104" i="1"/>
  <c r="BG104" i="1" s="1"/>
  <c r="BA104" i="1"/>
  <c r="AU105" i="1"/>
  <c r="BG105" i="1" s="1"/>
  <c r="BA105" i="1"/>
  <c r="AU106" i="1"/>
  <c r="BG106" i="1" s="1"/>
  <c r="BA106" i="1"/>
  <c r="AU107" i="1"/>
  <c r="BG107" i="1" s="1"/>
  <c r="BA107" i="1"/>
  <c r="AU111" i="1"/>
  <c r="BG111" i="1" s="1"/>
  <c r="BA111" i="1"/>
  <c r="AU113" i="1"/>
  <c r="BG113" i="1" s="1"/>
  <c r="BA113" i="1"/>
  <c r="AU115" i="1"/>
  <c r="BG115" i="1" s="1"/>
  <c r="BA115" i="1"/>
  <c r="AU117" i="1"/>
  <c r="BG117" i="1" s="1"/>
  <c r="BA117" i="1"/>
  <c r="AU119" i="1"/>
  <c r="BG119" i="1" s="1"/>
  <c r="BA119" i="1"/>
  <c r="AU121" i="1"/>
  <c r="BG121" i="1" s="1"/>
  <c r="BA121" i="1"/>
  <c r="AU123" i="1"/>
  <c r="BG123" i="1" s="1"/>
  <c r="BA123" i="1"/>
  <c r="AU125" i="1"/>
  <c r="BG125" i="1" s="1"/>
  <c r="BA125" i="1"/>
  <c r="AU127" i="1"/>
  <c r="BG127" i="1" s="1"/>
  <c r="BA127" i="1"/>
  <c r="AU129" i="1"/>
  <c r="BG129" i="1" s="1"/>
  <c r="BA129" i="1"/>
  <c r="AU131" i="1"/>
  <c r="BG131" i="1" s="1"/>
  <c r="BA131" i="1"/>
  <c r="AU133" i="1"/>
  <c r="BG133" i="1" s="1"/>
  <c r="BA133" i="1"/>
  <c r="AU135" i="1"/>
  <c r="BG135" i="1" s="1"/>
  <c r="BA135" i="1"/>
  <c r="AU161" i="1"/>
  <c r="BG161" i="1" s="1"/>
  <c r="BA161" i="1"/>
  <c r="AU163" i="1"/>
  <c r="BG163" i="1" s="1"/>
  <c r="BA163" i="1"/>
  <c r="AU165" i="1"/>
  <c r="BG165" i="1" s="1"/>
  <c r="BA165" i="1"/>
  <c r="AU167" i="1"/>
  <c r="BG167" i="1" s="1"/>
  <c r="BA167" i="1"/>
  <c r="AU169" i="1"/>
  <c r="BG169" i="1" s="1"/>
  <c r="BA169" i="1"/>
  <c r="AU170" i="1"/>
  <c r="BG170" i="1" s="1"/>
  <c r="BA170" i="1"/>
  <c r="AU171" i="1"/>
  <c r="BG171" i="1" s="1"/>
  <c r="BA171" i="1"/>
  <c r="AU172" i="1"/>
  <c r="BG172" i="1" s="1"/>
  <c r="BA172" i="1"/>
  <c r="AU173" i="1"/>
  <c r="BG173" i="1" s="1"/>
  <c r="BA173" i="1"/>
  <c r="AU174" i="1"/>
  <c r="BG174" i="1" s="1"/>
  <c r="BA174" i="1"/>
  <c r="AU175" i="1"/>
  <c r="BG175" i="1" s="1"/>
  <c r="BA175" i="1"/>
  <c r="AU176" i="1"/>
  <c r="BG176" i="1" s="1"/>
  <c r="BA176" i="1"/>
  <c r="AU177" i="1"/>
  <c r="BG177" i="1" s="1"/>
  <c r="BA177" i="1"/>
  <c r="AU178" i="1"/>
  <c r="BG178" i="1" s="1"/>
  <c r="BA178" i="1"/>
  <c r="AU179" i="1"/>
  <c r="BG179" i="1" s="1"/>
  <c r="BA179" i="1"/>
  <c r="AU180" i="1"/>
  <c r="BG180" i="1" s="1"/>
  <c r="BA180" i="1"/>
  <c r="AU181" i="1"/>
  <c r="BG181" i="1" s="1"/>
  <c r="BA181" i="1"/>
  <c r="AU182" i="1"/>
  <c r="BG182" i="1" s="1"/>
  <c r="BA182" i="1"/>
  <c r="AU183" i="1"/>
  <c r="BG183" i="1" s="1"/>
  <c r="BA183" i="1"/>
  <c r="AU184" i="1"/>
  <c r="BG184" i="1" s="1"/>
  <c r="BA184" i="1"/>
  <c r="AU185" i="1"/>
  <c r="BG185" i="1" s="1"/>
  <c r="BA185" i="1"/>
  <c r="AU186" i="1"/>
  <c r="BG186" i="1" s="1"/>
  <c r="BA186" i="1"/>
  <c r="AU187" i="1"/>
  <c r="BG187" i="1" s="1"/>
  <c r="BA187" i="1"/>
  <c r="AU188" i="1"/>
  <c r="BG188" i="1" s="1"/>
  <c r="BA188" i="1"/>
  <c r="AU189" i="1"/>
  <c r="BG189" i="1" s="1"/>
  <c r="BA189" i="1"/>
  <c r="AU190" i="1"/>
  <c r="BG190" i="1" s="1"/>
  <c r="BA190" i="1"/>
  <c r="AU191" i="1"/>
  <c r="BG191" i="1" s="1"/>
  <c r="BA191" i="1"/>
  <c r="AU192" i="1"/>
  <c r="BG192" i="1" s="1"/>
  <c r="BA192" i="1"/>
  <c r="AU193" i="1"/>
  <c r="BG193" i="1" s="1"/>
  <c r="BA193" i="1"/>
  <c r="AU194" i="1"/>
  <c r="BG194" i="1" s="1"/>
  <c r="BA194" i="1"/>
  <c r="AU195" i="1"/>
  <c r="BG195" i="1" s="1"/>
  <c r="BA195" i="1"/>
  <c r="AU196" i="1"/>
  <c r="BG196" i="1" s="1"/>
  <c r="BA196" i="1"/>
  <c r="AU197" i="1"/>
  <c r="BG197" i="1" s="1"/>
  <c r="BA197" i="1"/>
  <c r="AU198" i="1"/>
  <c r="BG198" i="1" s="1"/>
  <c r="BA198" i="1"/>
  <c r="AU199" i="1"/>
  <c r="BG199" i="1" s="1"/>
  <c r="BA199" i="1"/>
  <c r="AU203" i="1"/>
  <c r="BG203" i="1" s="1"/>
  <c r="BA203" i="1"/>
  <c r="AU207" i="1"/>
  <c r="BG207" i="1" s="1"/>
  <c r="BA207" i="1"/>
  <c r="AU211" i="1"/>
  <c r="BG211" i="1" s="1"/>
  <c r="BA211" i="1"/>
  <c r="AU215" i="1"/>
  <c r="BG215" i="1" s="1"/>
  <c r="BA215" i="1"/>
  <c r="AU219" i="1"/>
  <c r="BG219" i="1" s="1"/>
  <c r="BA219" i="1"/>
  <c r="AU223" i="1"/>
  <c r="BG223" i="1" s="1"/>
  <c r="BA223" i="1"/>
  <c r="AU227" i="1"/>
  <c r="BG227" i="1" s="1"/>
  <c r="BA227" i="1"/>
  <c r="AU231" i="1"/>
  <c r="BG231" i="1" s="1"/>
  <c r="BA231" i="1"/>
  <c r="AU235" i="1"/>
  <c r="BG235" i="1" s="1"/>
  <c r="BA235" i="1"/>
  <c r="AU239" i="1"/>
  <c r="BG239" i="1" s="1"/>
  <c r="BA239" i="1"/>
  <c r="AU243" i="1"/>
  <c r="BG243" i="1" s="1"/>
  <c r="BA243" i="1"/>
  <c r="AU247" i="1"/>
  <c r="BG247" i="1" s="1"/>
  <c r="BA247" i="1"/>
  <c r="AU251" i="1"/>
  <c r="BG251" i="1" s="1"/>
  <c r="BA251" i="1"/>
  <c r="AU255" i="1"/>
  <c r="BG255" i="1" s="1"/>
  <c r="BA255" i="1"/>
  <c r="AU259" i="1"/>
  <c r="BG259" i="1" s="1"/>
  <c r="BA259" i="1"/>
  <c r="AU263" i="1"/>
  <c r="BG263" i="1" s="1"/>
  <c r="BA263" i="1"/>
  <c r="AU266" i="1"/>
  <c r="BG266" i="1" s="1"/>
  <c r="BA266" i="1"/>
  <c r="AU268" i="1"/>
  <c r="BG268" i="1" s="1"/>
  <c r="BA268" i="1"/>
  <c r="AU270" i="1"/>
  <c r="BG270" i="1" s="1"/>
  <c r="BA270" i="1"/>
  <c r="AU272" i="1"/>
  <c r="BG272" i="1" s="1"/>
  <c r="BA272" i="1"/>
  <c r="AU274" i="1"/>
  <c r="BG274" i="1" s="1"/>
  <c r="BA274" i="1"/>
  <c r="AU276" i="1"/>
  <c r="BG276" i="1" s="1"/>
  <c r="BA276" i="1"/>
  <c r="AU278" i="1"/>
  <c r="BG278" i="1" s="1"/>
  <c r="BA278" i="1"/>
  <c r="AU280" i="1"/>
  <c r="BG280" i="1" s="1"/>
  <c r="BA280" i="1"/>
  <c r="AU282" i="1"/>
  <c r="BG282" i="1" s="1"/>
  <c r="BA282" i="1"/>
  <c r="AU284" i="1"/>
  <c r="BG284" i="1" s="1"/>
  <c r="BA284" i="1"/>
  <c r="AU286" i="1"/>
  <c r="BG286" i="1" s="1"/>
  <c r="BA286" i="1"/>
  <c r="AU288" i="1"/>
  <c r="BG288" i="1" s="1"/>
  <c r="BA288" i="1"/>
  <c r="AU290" i="1"/>
  <c r="BG290" i="1" s="1"/>
  <c r="BA290" i="1"/>
  <c r="AU292" i="1"/>
  <c r="BG292" i="1" s="1"/>
  <c r="BA292" i="1"/>
  <c r="AU294" i="1"/>
  <c r="BG294" i="1" s="1"/>
  <c r="BA294" i="1"/>
  <c r="AU296" i="1"/>
  <c r="BG296" i="1" s="1"/>
  <c r="BA296" i="1"/>
  <c r="AU298" i="1"/>
  <c r="BG298" i="1" s="1"/>
  <c r="BA298" i="1"/>
  <c r="AU300" i="1"/>
  <c r="BG300" i="1" s="1"/>
  <c r="BA300" i="1"/>
  <c r="AU302" i="1"/>
  <c r="BG302" i="1" s="1"/>
  <c r="BA302" i="1"/>
  <c r="AU304" i="1"/>
  <c r="BG304" i="1" s="1"/>
  <c r="BA304" i="1"/>
  <c r="AU306" i="1"/>
  <c r="BG306" i="1" s="1"/>
  <c r="BA306" i="1"/>
  <c r="AU308" i="1"/>
  <c r="BG308" i="1" s="1"/>
  <c r="BA308" i="1"/>
  <c r="AU310" i="1"/>
  <c r="BG310" i="1" s="1"/>
  <c r="BA310" i="1"/>
  <c r="AU312" i="1"/>
  <c r="BG312" i="1" s="1"/>
  <c r="BA312" i="1"/>
  <c r="AU314" i="1"/>
  <c r="BG314" i="1" s="1"/>
  <c r="BA314" i="1"/>
  <c r="AU316" i="1"/>
  <c r="BG316" i="1" s="1"/>
  <c r="BA316" i="1"/>
  <c r="AZ333" i="1"/>
  <c r="AN363" i="1"/>
  <c r="BV363" i="1" s="1"/>
  <c r="AM363" i="1"/>
  <c r="BU363" i="1" s="1"/>
  <c r="AN365" i="1"/>
  <c r="BV365" i="1" s="1"/>
  <c r="AM365" i="1"/>
  <c r="BU365" i="1" s="1"/>
  <c r="AN367" i="1"/>
  <c r="BV367" i="1" s="1"/>
  <c r="AM367" i="1"/>
  <c r="BU367" i="1" s="1"/>
  <c r="AN369" i="1"/>
  <c r="BV369" i="1" s="1"/>
  <c r="AM369" i="1"/>
  <c r="BU369" i="1" s="1"/>
  <c r="AN371" i="1"/>
  <c r="BV371" i="1" s="1"/>
  <c r="AM371" i="1"/>
  <c r="BU371" i="1" s="1"/>
  <c r="AN373" i="1"/>
  <c r="BV373" i="1" s="1"/>
  <c r="AM373" i="1"/>
  <c r="BU373" i="1" s="1"/>
  <c r="AK8" i="1"/>
  <c r="AK10" i="1"/>
  <c r="AK12" i="1"/>
  <c r="AK14" i="1"/>
  <c r="AK7" i="1"/>
  <c r="AM8" i="1"/>
  <c r="AK9" i="1"/>
  <c r="AM10" i="1"/>
  <c r="AK11" i="1"/>
  <c r="AM12" i="1"/>
  <c r="AK13" i="1"/>
  <c r="AM14" i="1"/>
  <c r="AK15" i="1"/>
  <c r="AM16" i="1"/>
  <c r="AL17" i="1"/>
  <c r="AJ19" i="1"/>
  <c r="AN19" i="1"/>
  <c r="AJ109" i="1"/>
  <c r="AN109" i="1"/>
  <c r="AK111" i="1"/>
  <c r="AM112" i="1"/>
  <c r="AK113" i="1"/>
  <c r="AM114" i="1"/>
  <c r="AK115" i="1"/>
  <c r="AM116" i="1"/>
  <c r="AK117" i="1"/>
  <c r="AM118" i="1"/>
  <c r="AK119" i="1"/>
  <c r="AM120" i="1"/>
  <c r="AK121" i="1"/>
  <c r="AM122" i="1"/>
  <c r="AK123" i="1"/>
  <c r="AM124" i="1"/>
  <c r="AK125" i="1"/>
  <c r="AM126" i="1"/>
  <c r="AK127" i="1"/>
  <c r="AM128" i="1"/>
  <c r="AK129" i="1"/>
  <c r="AM130" i="1"/>
  <c r="AK131" i="1"/>
  <c r="AM132" i="1"/>
  <c r="AK133" i="1"/>
  <c r="AM134" i="1"/>
  <c r="AK135" i="1"/>
  <c r="AJ136" i="1"/>
  <c r="AN136" i="1"/>
  <c r="AM160" i="1"/>
  <c r="AK161" i="1"/>
  <c r="AM162" i="1"/>
  <c r="AK163" i="1"/>
  <c r="AM164" i="1"/>
  <c r="AK165" i="1"/>
  <c r="AM166" i="1"/>
  <c r="AK167" i="1"/>
  <c r="AM168" i="1"/>
  <c r="AM201" i="1"/>
  <c r="AM202" i="1"/>
  <c r="AK203" i="1"/>
  <c r="AK204" i="1"/>
  <c r="AU204" i="1"/>
  <c r="BG204" i="1" s="1"/>
  <c r="AM205" i="1"/>
  <c r="AM206" i="1"/>
  <c r="AK207" i="1"/>
  <c r="AK208" i="1"/>
  <c r="AU208" i="1"/>
  <c r="BG208" i="1" s="1"/>
  <c r="AM209" i="1"/>
  <c r="AM210" i="1"/>
  <c r="AK211" i="1"/>
  <c r="AK212" i="1"/>
  <c r="AU212" i="1"/>
  <c r="BG212" i="1" s="1"/>
  <c r="AM213" i="1"/>
  <c r="AM214" i="1"/>
  <c r="AK215" i="1"/>
  <c r="AK216" i="1"/>
  <c r="AU216" i="1"/>
  <c r="BG216" i="1" s="1"/>
  <c r="AM217" i="1"/>
  <c r="AM218" i="1"/>
  <c r="AK219" i="1"/>
  <c r="AK220" i="1"/>
  <c r="AU220" i="1"/>
  <c r="BG220" i="1" s="1"/>
  <c r="AM221" i="1"/>
  <c r="AM222" i="1"/>
  <c r="AK223" i="1"/>
  <c r="AK224" i="1"/>
  <c r="AU224" i="1"/>
  <c r="BG224" i="1" s="1"/>
  <c r="AM225" i="1"/>
  <c r="AM226" i="1"/>
  <c r="AK227" i="1"/>
  <c r="AK228" i="1"/>
  <c r="AU228" i="1"/>
  <c r="BG228" i="1" s="1"/>
  <c r="AM229" i="1"/>
  <c r="AM230" i="1"/>
  <c r="AK231" i="1"/>
  <c r="AK232" i="1"/>
  <c r="AU232" i="1"/>
  <c r="BG232" i="1" s="1"/>
  <c r="AM233" i="1"/>
  <c r="AM234" i="1"/>
  <c r="AK235" i="1"/>
  <c r="AK236" i="1"/>
  <c r="AU236" i="1"/>
  <c r="BG236" i="1" s="1"/>
  <c r="AM237" i="1"/>
  <c r="AM238" i="1"/>
  <c r="AK239" i="1"/>
  <c r="AK240" i="1"/>
  <c r="AU240" i="1"/>
  <c r="BG240" i="1" s="1"/>
  <c r="AM241" i="1"/>
  <c r="AM242" i="1"/>
  <c r="AK243" i="1"/>
  <c r="AK244" i="1"/>
  <c r="AU244" i="1"/>
  <c r="BG244" i="1" s="1"/>
  <c r="AM245" i="1"/>
  <c r="AM246" i="1"/>
  <c r="AK247" i="1"/>
  <c r="AK248" i="1"/>
  <c r="AU248" i="1"/>
  <c r="BG248" i="1" s="1"/>
  <c r="AM249" i="1"/>
  <c r="AM250" i="1"/>
  <c r="AK251" i="1"/>
  <c r="AK252" i="1"/>
  <c r="AU252" i="1"/>
  <c r="BG252" i="1" s="1"/>
  <c r="AM253" i="1"/>
  <c r="AM254" i="1"/>
  <c r="AK255" i="1"/>
  <c r="AK256" i="1"/>
  <c r="AU256" i="1"/>
  <c r="BG256" i="1" s="1"/>
  <c r="AM257" i="1"/>
  <c r="AM258" i="1"/>
  <c r="AK259" i="1"/>
  <c r="AK260" i="1"/>
  <c r="AU260" i="1"/>
  <c r="BG260" i="1" s="1"/>
  <c r="AM261" i="1"/>
  <c r="AM262" i="1"/>
  <c r="AK263" i="1"/>
  <c r="AK264" i="1"/>
  <c r="AU264" i="1"/>
  <c r="BG264" i="1" s="1"/>
  <c r="AM265" i="1"/>
  <c r="AK266" i="1"/>
  <c r="AM267" i="1"/>
  <c r="AK268" i="1"/>
  <c r="AM269" i="1"/>
  <c r="AK270" i="1"/>
  <c r="AM271" i="1"/>
  <c r="AK272" i="1"/>
  <c r="AM273" i="1"/>
  <c r="AK274" i="1"/>
  <c r="AM275" i="1"/>
  <c r="AK276" i="1"/>
  <c r="AM277" i="1"/>
  <c r="AK278" i="1"/>
  <c r="AM279" i="1"/>
  <c r="AK280" i="1"/>
  <c r="AM281" i="1"/>
  <c r="AK282" i="1"/>
  <c r="AM283" i="1"/>
  <c r="AK284" i="1"/>
  <c r="AM285" i="1"/>
  <c r="AK286" i="1"/>
  <c r="AM287" i="1"/>
  <c r="AK288" i="1"/>
  <c r="AM289" i="1"/>
  <c r="AK290" i="1"/>
  <c r="AM291" i="1"/>
  <c r="AK292" i="1"/>
  <c r="AM293" i="1"/>
  <c r="AK294" i="1"/>
  <c r="AM295" i="1"/>
  <c r="AK296" i="1"/>
  <c r="AM297" i="1"/>
  <c r="AK298" i="1"/>
  <c r="AM299" i="1"/>
  <c r="AK300" i="1"/>
  <c r="AM301" i="1"/>
  <c r="AK302" i="1"/>
  <c r="AM303" i="1"/>
  <c r="AK304" i="1"/>
  <c r="AM305" i="1"/>
  <c r="AK306" i="1"/>
  <c r="AM307" i="1"/>
  <c r="AK308" i="1"/>
  <c r="AM309" i="1"/>
  <c r="AK310" i="1"/>
  <c r="AM311" i="1"/>
  <c r="AK312" i="1"/>
  <c r="AM313" i="1"/>
  <c r="AK314" i="1"/>
  <c r="AM315" i="1"/>
  <c r="AK316" i="1"/>
  <c r="AL317" i="1"/>
  <c r="AK363" i="1"/>
  <c r="BS363" i="1" s="1"/>
  <c r="AK365" i="1"/>
  <c r="BS365" i="1" s="1"/>
  <c r="AK367" i="1"/>
  <c r="BS367" i="1" s="1"/>
  <c r="AK369" i="1"/>
  <c r="BS369" i="1" s="1"/>
  <c r="AK371" i="1"/>
  <c r="BS371" i="1" s="1"/>
  <c r="AK373" i="1"/>
  <c r="BS373" i="1" s="1"/>
  <c r="AU373" i="1"/>
  <c r="BG373" i="1" s="1"/>
  <c r="BA373" i="1"/>
  <c r="AU381" i="1"/>
  <c r="BG381" i="1" s="1"/>
  <c r="BA381" i="1"/>
  <c r="AU383" i="1"/>
  <c r="BG383" i="1" s="1"/>
  <c r="BA383" i="1"/>
  <c r="AU385" i="1"/>
  <c r="BG385" i="1" s="1"/>
  <c r="BA385" i="1"/>
  <c r="AU387" i="1"/>
  <c r="BG387" i="1" s="1"/>
  <c r="BA387" i="1"/>
  <c r="AU389" i="1"/>
  <c r="BG389" i="1" s="1"/>
  <c r="BA389" i="1"/>
  <c r="AU391" i="1"/>
  <c r="BG391" i="1" s="1"/>
  <c r="BA391" i="1"/>
  <c r="AU393" i="1"/>
  <c r="BG393" i="1" s="1"/>
  <c r="BA393" i="1"/>
  <c r="AU395" i="1"/>
  <c r="BG395" i="1" s="1"/>
  <c r="BA395" i="1"/>
  <c r="AU397" i="1"/>
  <c r="BG397" i="1" s="1"/>
  <c r="BA397" i="1"/>
  <c r="AU399" i="1"/>
  <c r="BG399" i="1" s="1"/>
  <c r="BA399" i="1"/>
  <c r="AU401" i="1"/>
  <c r="BG401" i="1" s="1"/>
  <c r="BA401" i="1"/>
  <c r="AU403" i="1"/>
  <c r="BG403" i="1" s="1"/>
  <c r="BA403" i="1"/>
  <c r="AU405" i="1"/>
  <c r="BG405" i="1" s="1"/>
  <c r="BA405" i="1"/>
  <c r="AU407" i="1"/>
  <c r="BG407" i="1" s="1"/>
  <c r="BA407" i="1"/>
  <c r="AU409" i="1"/>
  <c r="BG409" i="1" s="1"/>
  <c r="BA409" i="1"/>
  <c r="AU411" i="1"/>
  <c r="BG411" i="1" s="1"/>
  <c r="BA411" i="1"/>
  <c r="AU413" i="1"/>
  <c r="BG413" i="1" s="1"/>
  <c r="BA413" i="1"/>
  <c r="AU415" i="1"/>
  <c r="BG415" i="1" s="1"/>
  <c r="BA415" i="1"/>
  <c r="AU417" i="1"/>
  <c r="BG417" i="1" s="1"/>
  <c r="BA417" i="1"/>
  <c r="AU419" i="1"/>
  <c r="BG419" i="1" s="1"/>
  <c r="BA419" i="1"/>
  <c r="AU421" i="1"/>
  <c r="BG421" i="1" s="1"/>
  <c r="BA421" i="1"/>
  <c r="AU423" i="1"/>
  <c r="BG423" i="1" s="1"/>
  <c r="BA423" i="1"/>
  <c r="AU425" i="1"/>
  <c r="BG425" i="1" s="1"/>
  <c r="BA425" i="1"/>
  <c r="AU427" i="1"/>
  <c r="BG427" i="1" s="1"/>
  <c r="BA427" i="1"/>
  <c r="AU429" i="1"/>
  <c r="BG429" i="1" s="1"/>
  <c r="BA429" i="1"/>
  <c r="AU431" i="1"/>
  <c r="BG431" i="1" s="1"/>
  <c r="BA431" i="1"/>
  <c r="AU433" i="1"/>
  <c r="BG433" i="1" s="1"/>
  <c r="BA433" i="1"/>
  <c r="AU496" i="1"/>
  <c r="BG496" i="1" s="1"/>
  <c r="BA496" i="1"/>
  <c r="AU498" i="1"/>
  <c r="BG498" i="1" s="1"/>
  <c r="BA498" i="1"/>
  <c r="AU500" i="1"/>
  <c r="BG500" i="1" s="1"/>
  <c r="BA500" i="1"/>
  <c r="AU502" i="1"/>
  <c r="BG502" i="1" s="1"/>
  <c r="BA502" i="1"/>
  <c r="AU504" i="1"/>
  <c r="BG504" i="1" s="1"/>
  <c r="BA504" i="1"/>
  <c r="AU506" i="1"/>
  <c r="BG506" i="1" s="1"/>
  <c r="BA506" i="1"/>
  <c r="AU508" i="1"/>
  <c r="BG508" i="1" s="1"/>
  <c r="BA508" i="1"/>
  <c r="AU510" i="1"/>
  <c r="BG510" i="1" s="1"/>
  <c r="BA510" i="1"/>
  <c r="AU512" i="1"/>
  <c r="BG512" i="1" s="1"/>
  <c r="BA512" i="1"/>
  <c r="AU514" i="1"/>
  <c r="BG514" i="1" s="1"/>
  <c r="BA514" i="1"/>
  <c r="AU516" i="1"/>
  <c r="BG516" i="1" s="1"/>
  <c r="BA516" i="1"/>
  <c r="AU518" i="1"/>
  <c r="BG518" i="1" s="1"/>
  <c r="BA518" i="1"/>
  <c r="AU520" i="1"/>
  <c r="BG520" i="1" s="1"/>
  <c r="BA520" i="1"/>
  <c r="AU522" i="1"/>
  <c r="BG522" i="1" s="1"/>
  <c r="BA522" i="1"/>
  <c r="AU524" i="1"/>
  <c r="BG524" i="1" s="1"/>
  <c r="BA524" i="1"/>
  <c r="AU526" i="1"/>
  <c r="BG526" i="1" s="1"/>
  <c r="BA526" i="1"/>
  <c r="AU528" i="1"/>
  <c r="BG528" i="1" s="1"/>
  <c r="BA528" i="1"/>
  <c r="AU530" i="1"/>
  <c r="BG530" i="1" s="1"/>
  <c r="BA530" i="1"/>
  <c r="AU532" i="1"/>
  <c r="BG532" i="1" s="1"/>
  <c r="BA532" i="1"/>
  <c r="AU534" i="1"/>
  <c r="BG534" i="1" s="1"/>
  <c r="BA534" i="1"/>
  <c r="AU536" i="1"/>
  <c r="BG536" i="1" s="1"/>
  <c r="BA536" i="1"/>
  <c r="AU538" i="1"/>
  <c r="BG538" i="1" s="1"/>
  <c r="BA538" i="1"/>
  <c r="AU540" i="1"/>
  <c r="BG540" i="1" s="1"/>
  <c r="BA540" i="1"/>
  <c r="AU542" i="1"/>
  <c r="BG542" i="1" s="1"/>
  <c r="BA542" i="1"/>
  <c r="AU544" i="1"/>
  <c r="BG544" i="1" s="1"/>
  <c r="BA544" i="1"/>
  <c r="AU546" i="1"/>
  <c r="BG546" i="1" s="1"/>
  <c r="BA546" i="1"/>
  <c r="AU548" i="1"/>
  <c r="BG548" i="1" s="1"/>
  <c r="BA548" i="1"/>
  <c r="AU550" i="1"/>
  <c r="BG550" i="1" s="1"/>
  <c r="BA550" i="1"/>
  <c r="AU552" i="1"/>
  <c r="BG552" i="1" s="1"/>
  <c r="BA552" i="1"/>
  <c r="AU554" i="1"/>
  <c r="BG554" i="1" s="1"/>
  <c r="BA554" i="1"/>
  <c r="AU556" i="1"/>
  <c r="BG556" i="1" s="1"/>
  <c r="BA556" i="1"/>
  <c r="AU558" i="1"/>
  <c r="BG558" i="1" s="1"/>
  <c r="BA558" i="1"/>
  <c r="AU560" i="1"/>
  <c r="BG560" i="1" s="1"/>
  <c r="BA560" i="1"/>
  <c r="AU562" i="1"/>
  <c r="BG562" i="1" s="1"/>
  <c r="BA562" i="1"/>
  <c r="AU614" i="1"/>
  <c r="BG614" i="1" s="1"/>
  <c r="BA614" i="1"/>
  <c r="AU616" i="1"/>
  <c r="BG616" i="1" s="1"/>
  <c r="BA616" i="1"/>
  <c r="AU618" i="1"/>
  <c r="BG618" i="1" s="1"/>
  <c r="BA618" i="1"/>
  <c r="AU620" i="1"/>
  <c r="BG620" i="1" s="1"/>
  <c r="BA620" i="1"/>
  <c r="AU622" i="1"/>
  <c r="BG622" i="1" s="1"/>
  <c r="BA622" i="1"/>
  <c r="AU624" i="1"/>
  <c r="BG624" i="1" s="1"/>
  <c r="BA624" i="1"/>
  <c r="AU626" i="1"/>
  <c r="BG626" i="1" s="1"/>
  <c r="BA626" i="1"/>
  <c r="AU644" i="1"/>
  <c r="BG644" i="1" s="1"/>
  <c r="BA644" i="1"/>
  <c r="AU645" i="1"/>
  <c r="BG645" i="1" s="1"/>
  <c r="BA645" i="1"/>
  <c r="AU646" i="1"/>
  <c r="BG646" i="1" s="1"/>
  <c r="BA646" i="1"/>
  <c r="AU647" i="1"/>
  <c r="BG647" i="1" s="1"/>
  <c r="BA647" i="1"/>
  <c r="AU649" i="1"/>
  <c r="BG649" i="1" s="1"/>
  <c r="BA649" i="1"/>
  <c r="AU650" i="1"/>
  <c r="BG650" i="1" s="1"/>
  <c r="BA650" i="1"/>
  <c r="AU651" i="1"/>
  <c r="BG651" i="1" s="1"/>
  <c r="BA651" i="1"/>
  <c r="AU652" i="1"/>
  <c r="BG652" i="1" s="1"/>
  <c r="BA652" i="1"/>
  <c r="AU653" i="1"/>
  <c r="BG653" i="1" s="1"/>
  <c r="BA653" i="1"/>
  <c r="AU654" i="1"/>
  <c r="BG654" i="1" s="1"/>
  <c r="BA654" i="1"/>
  <c r="AU655" i="1"/>
  <c r="BG655" i="1" s="1"/>
  <c r="BA655" i="1"/>
  <c r="AU656" i="1"/>
  <c r="BG656" i="1" s="1"/>
  <c r="BA656" i="1"/>
  <c r="AU657" i="1"/>
  <c r="BG657" i="1" s="1"/>
  <c r="BA657" i="1"/>
  <c r="AU658" i="1"/>
  <c r="BG658" i="1" s="1"/>
  <c r="BA658" i="1"/>
  <c r="AU659" i="1"/>
  <c r="BG659" i="1" s="1"/>
  <c r="BA659" i="1"/>
  <c r="AU660" i="1"/>
  <c r="BG660" i="1" s="1"/>
  <c r="BA660" i="1"/>
  <c r="AU661" i="1"/>
  <c r="BG661" i="1" s="1"/>
  <c r="BA661" i="1"/>
  <c r="AU662" i="1"/>
  <c r="BG662" i="1" s="1"/>
  <c r="BA662" i="1"/>
  <c r="AU663" i="1"/>
  <c r="BG663" i="1" s="1"/>
  <c r="BA663" i="1"/>
  <c r="AU664" i="1"/>
  <c r="BG664" i="1" s="1"/>
  <c r="BA664" i="1"/>
  <c r="AU665" i="1"/>
  <c r="BG665" i="1" s="1"/>
  <c r="BA665" i="1"/>
  <c r="AU666" i="1"/>
  <c r="BG666" i="1" s="1"/>
  <c r="BA666" i="1"/>
  <c r="AU667" i="1"/>
  <c r="BG667" i="1" s="1"/>
  <c r="BA667" i="1"/>
  <c r="AU668" i="1"/>
  <c r="BG668" i="1" s="1"/>
  <c r="BA668" i="1"/>
  <c r="AU669" i="1"/>
  <c r="BG669" i="1" s="1"/>
  <c r="BA669" i="1"/>
  <c r="AU670" i="1"/>
  <c r="BG670" i="1" s="1"/>
  <c r="BA670" i="1"/>
  <c r="AU671" i="1"/>
  <c r="BG671" i="1" s="1"/>
  <c r="BA671" i="1"/>
  <c r="AU672" i="1"/>
  <c r="BG672" i="1" s="1"/>
  <c r="BA672" i="1"/>
  <c r="AU673" i="1"/>
  <c r="BG673" i="1" s="1"/>
  <c r="BA673" i="1"/>
  <c r="AU674" i="1"/>
  <c r="BG674" i="1" s="1"/>
  <c r="BA674" i="1"/>
  <c r="AU675" i="1"/>
  <c r="BG675" i="1" s="1"/>
  <c r="BA675" i="1"/>
  <c r="AU676" i="1"/>
  <c r="BG676" i="1" s="1"/>
  <c r="BA676" i="1"/>
  <c r="AU677" i="1"/>
  <c r="BG677" i="1" s="1"/>
  <c r="BA677" i="1"/>
  <c r="AU678" i="1"/>
  <c r="BG678" i="1" s="1"/>
  <c r="BA678" i="1"/>
  <c r="AU679" i="1"/>
  <c r="BG679" i="1" s="1"/>
  <c r="BA679" i="1"/>
  <c r="AU680" i="1"/>
  <c r="BG680" i="1" s="1"/>
  <c r="BA680" i="1"/>
  <c r="AU681" i="1"/>
  <c r="BG681" i="1" s="1"/>
  <c r="BA681" i="1"/>
  <c r="AU682" i="1"/>
  <c r="BG682" i="1" s="1"/>
  <c r="BA682" i="1"/>
  <c r="AU683" i="1"/>
  <c r="BG683" i="1" s="1"/>
  <c r="BA683" i="1"/>
  <c r="AU684" i="1"/>
  <c r="BG684" i="1" s="1"/>
  <c r="BA684" i="1"/>
  <c r="AU685" i="1"/>
  <c r="BG685" i="1" s="1"/>
  <c r="BA685" i="1"/>
  <c r="AU686" i="1"/>
  <c r="BG686" i="1" s="1"/>
  <c r="BA686" i="1"/>
  <c r="AU687" i="1"/>
  <c r="BG687" i="1" s="1"/>
  <c r="BA687" i="1"/>
  <c r="AU688" i="1"/>
  <c r="BG688" i="1" s="1"/>
  <c r="BA688" i="1"/>
  <c r="AU689" i="1"/>
  <c r="BG689" i="1" s="1"/>
  <c r="BA689" i="1"/>
  <c r="AU690" i="1"/>
  <c r="BG690" i="1" s="1"/>
  <c r="BA690" i="1"/>
  <c r="AU691" i="1"/>
  <c r="BG691" i="1" s="1"/>
  <c r="BA691" i="1"/>
  <c r="AU692" i="1"/>
  <c r="BG692" i="1" s="1"/>
  <c r="BA692" i="1"/>
  <c r="AU693" i="1"/>
  <c r="BG693" i="1" s="1"/>
  <c r="BA693" i="1"/>
  <c r="AU694" i="1"/>
  <c r="BG694" i="1" s="1"/>
  <c r="BA694" i="1"/>
  <c r="AU695" i="1"/>
  <c r="BG695" i="1" s="1"/>
  <c r="BA695" i="1"/>
  <c r="AU696" i="1"/>
  <c r="BG696" i="1" s="1"/>
  <c r="BA696" i="1"/>
  <c r="AU697" i="1"/>
  <c r="BG697" i="1" s="1"/>
  <c r="BA697" i="1"/>
  <c r="AU698" i="1"/>
  <c r="BG698" i="1" s="1"/>
  <c r="BA698" i="1"/>
  <c r="AU699" i="1"/>
  <c r="BG699" i="1" s="1"/>
  <c r="BA699" i="1"/>
  <c r="AU700" i="1"/>
  <c r="BG700" i="1" s="1"/>
  <c r="BA700" i="1"/>
  <c r="AU701" i="1"/>
  <c r="BG701" i="1" s="1"/>
  <c r="BA701" i="1"/>
  <c r="AU702" i="1"/>
  <c r="BG702" i="1" s="1"/>
  <c r="BA702" i="1"/>
  <c r="AU703" i="1"/>
  <c r="BG703" i="1" s="1"/>
  <c r="BA703" i="1"/>
  <c r="AU704" i="1"/>
  <c r="BG704" i="1" s="1"/>
  <c r="BA704" i="1"/>
  <c r="AU705" i="1"/>
  <c r="BG705" i="1" s="1"/>
  <c r="BA705" i="1"/>
  <c r="AU706" i="1"/>
  <c r="BG706" i="1" s="1"/>
  <c r="BA706" i="1"/>
  <c r="AU707" i="1"/>
  <c r="BG707" i="1" s="1"/>
  <c r="BA707" i="1"/>
  <c r="AU708" i="1"/>
  <c r="BG708" i="1" s="1"/>
  <c r="BA708" i="1"/>
  <c r="AU709" i="1"/>
  <c r="BG709" i="1" s="1"/>
  <c r="BA709" i="1"/>
  <c r="AU710" i="1"/>
  <c r="BG710" i="1" s="1"/>
  <c r="BA710" i="1"/>
  <c r="AU711" i="1"/>
  <c r="BG711" i="1" s="1"/>
  <c r="BA711" i="1"/>
  <c r="AU712" i="1"/>
  <c r="BG712" i="1" s="1"/>
  <c r="BA712" i="1"/>
  <c r="AU713" i="1"/>
  <c r="BG713" i="1" s="1"/>
  <c r="BA713" i="1"/>
  <c r="AU714" i="1"/>
  <c r="BG714" i="1" s="1"/>
  <c r="BA714" i="1"/>
  <c r="AU715" i="1"/>
  <c r="BG715" i="1" s="1"/>
  <c r="BA715" i="1"/>
  <c r="AU716" i="1"/>
  <c r="BG716" i="1" s="1"/>
  <c r="BA716" i="1"/>
  <c r="AU717" i="1"/>
  <c r="BG717" i="1" s="1"/>
  <c r="BA717" i="1"/>
  <c r="AU718" i="1"/>
  <c r="BG718" i="1" s="1"/>
  <c r="BA718" i="1"/>
  <c r="AU719" i="1"/>
  <c r="BG719" i="1" s="1"/>
  <c r="BA719" i="1"/>
  <c r="AU720" i="1"/>
  <c r="BG720" i="1" s="1"/>
  <c r="BA720" i="1"/>
  <c r="AU721" i="1"/>
  <c r="BG721" i="1" s="1"/>
  <c r="BA721" i="1"/>
  <c r="AU722" i="1"/>
  <c r="BG722" i="1" s="1"/>
  <c r="BA722" i="1"/>
  <c r="AU723" i="1"/>
  <c r="BG723" i="1" s="1"/>
  <c r="BA723" i="1"/>
  <c r="AU724" i="1"/>
  <c r="BG724" i="1" s="1"/>
  <c r="BA724" i="1"/>
  <c r="AU725" i="1"/>
  <c r="BG725" i="1" s="1"/>
  <c r="BA725" i="1"/>
  <c r="AU726" i="1"/>
  <c r="BG726" i="1" s="1"/>
  <c r="BA726" i="1"/>
  <c r="AU727" i="1"/>
  <c r="BG727" i="1" s="1"/>
  <c r="BA727" i="1"/>
  <c r="AU728" i="1"/>
  <c r="BG728" i="1" s="1"/>
  <c r="BA728" i="1"/>
  <c r="AU731" i="1"/>
  <c r="BG731" i="1" s="1"/>
  <c r="BA731" i="1"/>
  <c r="AU732" i="1"/>
  <c r="BG732" i="1" s="1"/>
  <c r="BA732" i="1"/>
  <c r="AU733" i="1"/>
  <c r="BG733" i="1" s="1"/>
  <c r="BA733" i="1"/>
  <c r="AU734" i="1"/>
  <c r="BG734" i="1" s="1"/>
  <c r="BA734" i="1"/>
  <c r="AU735" i="1"/>
  <c r="BG735" i="1" s="1"/>
  <c r="BA735" i="1"/>
  <c r="AU736" i="1"/>
  <c r="BG736" i="1" s="1"/>
  <c r="BA736" i="1"/>
  <c r="AU737" i="1"/>
  <c r="BG737" i="1" s="1"/>
  <c r="BA737" i="1"/>
  <c r="AU738" i="1"/>
  <c r="BG738" i="1" s="1"/>
  <c r="BA738" i="1"/>
  <c r="AU739" i="1"/>
  <c r="BG739" i="1" s="1"/>
  <c r="BA739" i="1"/>
  <c r="AU740" i="1"/>
  <c r="BG740" i="1" s="1"/>
  <c r="BA740" i="1"/>
  <c r="AU741" i="1"/>
  <c r="BG741" i="1" s="1"/>
  <c r="BA741" i="1"/>
  <c r="AU742" i="1"/>
  <c r="BG742" i="1" s="1"/>
  <c r="BA742" i="1"/>
  <c r="AU744" i="1"/>
  <c r="BG744" i="1" s="1"/>
  <c r="BA744" i="1"/>
  <c r="AU746" i="1"/>
  <c r="BG746" i="1" s="1"/>
  <c r="BA746" i="1"/>
  <c r="AU748" i="1"/>
  <c r="BG748" i="1" s="1"/>
  <c r="BA748" i="1"/>
  <c r="AU749" i="1"/>
  <c r="BG749" i="1" s="1"/>
  <c r="BA749" i="1"/>
  <c r="AU751" i="1"/>
  <c r="BG751" i="1" s="1"/>
  <c r="BA751" i="1"/>
  <c r="AU753" i="1"/>
  <c r="BG753" i="1" s="1"/>
  <c r="BA753" i="1"/>
  <c r="AU754" i="1"/>
  <c r="BG754" i="1" s="1"/>
  <c r="BA754" i="1"/>
  <c r="AU755" i="1"/>
  <c r="BG755" i="1" s="1"/>
  <c r="BA755" i="1"/>
  <c r="AU756" i="1"/>
  <c r="BG756" i="1" s="1"/>
  <c r="BA756" i="1"/>
  <c r="AU757" i="1"/>
  <c r="BG757" i="1" s="1"/>
  <c r="BA757" i="1"/>
  <c r="AU758" i="1"/>
  <c r="BG758" i="1" s="1"/>
  <c r="BA758" i="1"/>
  <c r="AU759" i="1"/>
  <c r="BG759" i="1" s="1"/>
  <c r="BA759" i="1"/>
  <c r="AN761" i="1"/>
  <c r="BV761" i="1" s="1"/>
  <c r="AM761" i="1"/>
  <c r="BU761" i="1" s="1"/>
  <c r="AN763" i="1"/>
  <c r="BV763" i="1" s="1"/>
  <c r="AM763" i="1"/>
  <c r="BU763" i="1" s="1"/>
  <c r="AN765" i="1"/>
  <c r="BV765" i="1" s="1"/>
  <c r="AM765" i="1"/>
  <c r="BU765" i="1" s="1"/>
  <c r="AN767" i="1"/>
  <c r="BV767" i="1" s="1"/>
  <c r="AM767" i="1"/>
  <c r="BU767" i="1" s="1"/>
  <c r="AN769" i="1"/>
  <c r="BV769" i="1" s="1"/>
  <c r="AM769" i="1"/>
  <c r="BU769" i="1" s="1"/>
  <c r="AN771" i="1"/>
  <c r="BV771" i="1" s="1"/>
  <c r="AM771" i="1"/>
  <c r="BU771" i="1" s="1"/>
  <c r="AN773" i="1"/>
  <c r="BV773" i="1" s="1"/>
  <c r="AM773" i="1"/>
  <c r="BU773" i="1" s="1"/>
  <c r="AN775" i="1"/>
  <c r="BV775" i="1" s="1"/>
  <c r="AM775" i="1"/>
  <c r="BU775" i="1" s="1"/>
  <c r="AN777" i="1"/>
  <c r="BV777" i="1" s="1"/>
  <c r="AM777" i="1"/>
  <c r="BU777" i="1" s="1"/>
  <c r="AN779" i="1"/>
  <c r="BV779" i="1" s="1"/>
  <c r="AM779" i="1"/>
  <c r="BU779" i="1" s="1"/>
  <c r="AN781" i="1"/>
  <c r="BV781" i="1" s="1"/>
  <c r="AM781" i="1"/>
  <c r="BU781" i="1" s="1"/>
  <c r="AN783" i="1"/>
  <c r="BV783" i="1" s="1"/>
  <c r="AM783" i="1"/>
  <c r="BU783" i="1" s="1"/>
  <c r="AN785" i="1"/>
  <c r="BV785" i="1" s="1"/>
  <c r="AM785" i="1"/>
  <c r="BU785" i="1" s="1"/>
  <c r="AK381" i="1"/>
  <c r="AK383" i="1"/>
  <c r="AK385" i="1"/>
  <c r="AK387" i="1"/>
  <c r="AK389" i="1"/>
  <c r="AK391" i="1"/>
  <c r="AK393" i="1"/>
  <c r="AK395" i="1"/>
  <c r="AK397" i="1"/>
  <c r="AK399" i="1"/>
  <c r="AK401" i="1"/>
  <c r="AK403" i="1"/>
  <c r="AK405" i="1"/>
  <c r="AK407" i="1"/>
  <c r="AK409" i="1"/>
  <c r="AK411" i="1"/>
  <c r="AK413" i="1"/>
  <c r="AK415" i="1"/>
  <c r="AK417" i="1"/>
  <c r="AK419" i="1"/>
  <c r="AK421" i="1"/>
  <c r="AK423" i="1"/>
  <c r="AK425" i="1"/>
  <c r="AK427" i="1"/>
  <c r="AK429" i="1"/>
  <c r="AK431" i="1"/>
  <c r="AK433" i="1"/>
  <c r="AK496" i="1"/>
  <c r="AK498" i="1"/>
  <c r="AK500" i="1"/>
  <c r="AK502" i="1"/>
  <c r="AK504" i="1"/>
  <c r="AK506" i="1"/>
  <c r="AK508" i="1"/>
  <c r="AK510" i="1"/>
  <c r="AK512" i="1"/>
  <c r="AK514" i="1"/>
  <c r="AK516" i="1"/>
  <c r="AK518" i="1"/>
  <c r="AK520" i="1"/>
  <c r="AK522" i="1"/>
  <c r="AK524" i="1"/>
  <c r="AK526" i="1"/>
  <c r="AK528" i="1"/>
  <c r="AK530" i="1"/>
  <c r="AK532" i="1"/>
  <c r="AK534" i="1"/>
  <c r="AK536" i="1"/>
  <c r="AK538" i="1"/>
  <c r="AK540" i="1"/>
  <c r="AK542" i="1"/>
  <c r="AK544" i="1"/>
  <c r="AK546" i="1"/>
  <c r="AK548" i="1"/>
  <c r="AK550" i="1"/>
  <c r="AK552" i="1"/>
  <c r="AK554" i="1"/>
  <c r="AK556" i="1"/>
  <c r="AK558" i="1"/>
  <c r="AK560" i="1"/>
  <c r="AK562" i="1"/>
  <c r="AK614" i="1"/>
  <c r="AK616" i="1"/>
  <c r="AK618" i="1"/>
  <c r="AK620" i="1"/>
  <c r="AK622" i="1"/>
  <c r="AK624" i="1"/>
  <c r="AK626" i="1"/>
  <c r="AL649" i="1"/>
  <c r="AJ730" i="1"/>
  <c r="AN730" i="1"/>
  <c r="AK744" i="1"/>
  <c r="AK746" i="1"/>
  <c r="AK748" i="1"/>
  <c r="AK761" i="1"/>
  <c r="BS761" i="1" s="1"/>
  <c r="AK763" i="1"/>
  <c r="BS763" i="1" s="1"/>
  <c r="AK765" i="1"/>
  <c r="BS765" i="1" s="1"/>
  <c r="AK767" i="1"/>
  <c r="BS767" i="1" s="1"/>
  <c r="AK769" i="1"/>
  <c r="BS769" i="1" s="1"/>
  <c r="AK771" i="1"/>
  <c r="BS771" i="1" s="1"/>
  <c r="AK773" i="1"/>
  <c r="BS773" i="1" s="1"/>
  <c r="AK775" i="1"/>
  <c r="BS775" i="1" s="1"/>
  <c r="AK777" i="1"/>
  <c r="BS777" i="1" s="1"/>
  <c r="AK779" i="1"/>
  <c r="BS779" i="1" s="1"/>
  <c r="AK781" i="1"/>
  <c r="BS781" i="1" s="1"/>
  <c r="AK783" i="1"/>
  <c r="BS783" i="1" s="1"/>
  <c r="AK785" i="1"/>
  <c r="BS785" i="1" s="1"/>
  <c r="AU336" i="1"/>
  <c r="BG336" i="1" s="1"/>
  <c r="BA336" i="1"/>
  <c r="AU337" i="1"/>
  <c r="BG337" i="1" s="1"/>
  <c r="BA337" i="1"/>
  <c r="AU338" i="1"/>
  <c r="BG338" i="1" s="1"/>
  <c r="BA338" i="1"/>
  <c r="AU339" i="1"/>
  <c r="BG339" i="1" s="1"/>
  <c r="BA339" i="1"/>
  <c r="AU340" i="1"/>
  <c r="BG340" i="1" s="1"/>
  <c r="BA340" i="1"/>
  <c r="AU341" i="1"/>
  <c r="BG341" i="1" s="1"/>
  <c r="BA341" i="1"/>
  <c r="AU342" i="1"/>
  <c r="BG342" i="1" s="1"/>
  <c r="BA342" i="1"/>
  <c r="AU343" i="1"/>
  <c r="BG343" i="1" s="1"/>
  <c r="BA343" i="1"/>
  <c r="AU344" i="1"/>
  <c r="BG344" i="1" s="1"/>
  <c r="BA344" i="1"/>
  <c r="AU345" i="1"/>
  <c r="BG345" i="1" s="1"/>
  <c r="BA345" i="1"/>
  <c r="AU346" i="1"/>
  <c r="BG346" i="1" s="1"/>
  <c r="BA346" i="1"/>
  <c r="AU347" i="1"/>
  <c r="BG347" i="1" s="1"/>
  <c r="BA347" i="1"/>
  <c r="AU348" i="1"/>
  <c r="BG348" i="1" s="1"/>
  <c r="BA348" i="1"/>
  <c r="AU349" i="1"/>
  <c r="BG349" i="1" s="1"/>
  <c r="BA349" i="1"/>
  <c r="AU350" i="1"/>
  <c r="BG350" i="1" s="1"/>
  <c r="BA350" i="1"/>
  <c r="AU351" i="1"/>
  <c r="BG351" i="1" s="1"/>
  <c r="BA351" i="1"/>
  <c r="AU352" i="1"/>
  <c r="BG352" i="1" s="1"/>
  <c r="BA352" i="1"/>
  <c r="AU353" i="1"/>
  <c r="BG353" i="1" s="1"/>
  <c r="BA353" i="1"/>
  <c r="AU354" i="1"/>
  <c r="BG354" i="1" s="1"/>
  <c r="BA354" i="1"/>
  <c r="AU355" i="1"/>
  <c r="BG355" i="1" s="1"/>
  <c r="BA355" i="1"/>
  <c r="AU356" i="1"/>
  <c r="BG356" i="1" s="1"/>
  <c r="BA356" i="1"/>
  <c r="AU357" i="1"/>
  <c r="BG357" i="1" s="1"/>
  <c r="BA357" i="1"/>
  <c r="AU358" i="1"/>
  <c r="BG358" i="1" s="1"/>
  <c r="BA358" i="1"/>
  <c r="AU359" i="1"/>
  <c r="BG359" i="1" s="1"/>
  <c r="BA359" i="1"/>
  <c r="AU360" i="1"/>
  <c r="BG360" i="1" s="1"/>
  <c r="BA360" i="1"/>
  <c r="AU362" i="1"/>
  <c r="BG362" i="1" s="1"/>
  <c r="BA362" i="1"/>
  <c r="AU364" i="1"/>
  <c r="BG364" i="1" s="1"/>
  <c r="BA364" i="1"/>
  <c r="AU366" i="1"/>
  <c r="BG366" i="1" s="1"/>
  <c r="BA366" i="1"/>
  <c r="AU368" i="1"/>
  <c r="BG368" i="1" s="1"/>
  <c r="BA368" i="1"/>
  <c r="AU370" i="1"/>
  <c r="BG370" i="1" s="1"/>
  <c r="BA370" i="1"/>
  <c r="AU372" i="1"/>
  <c r="BG372" i="1" s="1"/>
  <c r="BA372" i="1"/>
  <c r="AU375" i="1"/>
  <c r="BG375" i="1" s="1"/>
  <c r="BA375" i="1"/>
  <c r="AU376" i="1"/>
  <c r="BG376" i="1" s="1"/>
  <c r="BA376" i="1"/>
  <c r="AU377" i="1"/>
  <c r="BG377" i="1" s="1"/>
  <c r="BA377" i="1"/>
  <c r="AU378" i="1"/>
  <c r="BG378" i="1" s="1"/>
  <c r="BA378" i="1"/>
  <c r="BA379" i="1"/>
  <c r="AU380" i="1"/>
  <c r="BG380" i="1" s="1"/>
  <c r="BA380" i="1"/>
  <c r="AU382" i="1"/>
  <c r="BG382" i="1" s="1"/>
  <c r="BA382" i="1"/>
  <c r="AU384" i="1"/>
  <c r="BG384" i="1" s="1"/>
  <c r="BA384" i="1"/>
  <c r="AU386" i="1"/>
  <c r="BG386" i="1" s="1"/>
  <c r="BA386" i="1"/>
  <c r="AU388" i="1"/>
  <c r="BG388" i="1" s="1"/>
  <c r="BA388" i="1"/>
  <c r="AU390" i="1"/>
  <c r="BG390" i="1" s="1"/>
  <c r="BA390" i="1"/>
  <c r="AU392" i="1"/>
  <c r="BG392" i="1" s="1"/>
  <c r="BA392" i="1"/>
  <c r="AU394" i="1"/>
  <c r="BG394" i="1" s="1"/>
  <c r="BA394" i="1"/>
  <c r="AU396" i="1"/>
  <c r="BG396" i="1" s="1"/>
  <c r="BA396" i="1"/>
  <c r="AU398" i="1"/>
  <c r="BG398" i="1" s="1"/>
  <c r="BA398" i="1"/>
  <c r="AU400" i="1"/>
  <c r="BG400" i="1" s="1"/>
  <c r="BA400" i="1"/>
  <c r="AU402" i="1"/>
  <c r="BG402" i="1" s="1"/>
  <c r="BA402" i="1"/>
  <c r="AU404" i="1"/>
  <c r="BG404" i="1" s="1"/>
  <c r="BA404" i="1"/>
  <c r="AU406" i="1"/>
  <c r="BG406" i="1" s="1"/>
  <c r="BA406" i="1"/>
  <c r="AU408" i="1"/>
  <c r="BG408" i="1" s="1"/>
  <c r="BA408" i="1"/>
  <c r="AU410" i="1"/>
  <c r="BG410" i="1" s="1"/>
  <c r="BA410" i="1"/>
  <c r="AU412" i="1"/>
  <c r="BG412" i="1" s="1"/>
  <c r="BA412" i="1"/>
  <c r="AU414" i="1"/>
  <c r="BG414" i="1" s="1"/>
  <c r="BA414" i="1"/>
  <c r="AU416" i="1"/>
  <c r="BG416" i="1" s="1"/>
  <c r="BA416" i="1"/>
  <c r="AU418" i="1"/>
  <c r="BG418" i="1" s="1"/>
  <c r="BA418" i="1"/>
  <c r="AU420" i="1"/>
  <c r="BG420" i="1" s="1"/>
  <c r="BA420" i="1"/>
  <c r="AU422" i="1"/>
  <c r="BG422" i="1" s="1"/>
  <c r="BA422" i="1"/>
  <c r="AU424" i="1"/>
  <c r="BG424" i="1" s="1"/>
  <c r="BA424" i="1"/>
  <c r="AU426" i="1"/>
  <c r="BG426" i="1" s="1"/>
  <c r="BA426" i="1"/>
  <c r="AU428" i="1"/>
  <c r="BG428" i="1" s="1"/>
  <c r="BA428" i="1"/>
  <c r="AU430" i="1"/>
  <c r="BG430" i="1" s="1"/>
  <c r="BA430" i="1"/>
  <c r="AU432" i="1"/>
  <c r="BG432" i="1" s="1"/>
  <c r="BA432" i="1"/>
  <c r="BA434" i="1"/>
  <c r="AU435" i="1"/>
  <c r="BG435" i="1" s="1"/>
  <c r="BA435" i="1"/>
  <c r="AU436" i="1"/>
  <c r="BG436" i="1" s="1"/>
  <c r="BA436" i="1"/>
  <c r="AU437" i="1"/>
  <c r="BG437" i="1" s="1"/>
  <c r="BA437" i="1"/>
  <c r="AU438" i="1"/>
  <c r="BG438" i="1" s="1"/>
  <c r="BA438" i="1"/>
  <c r="AU439" i="1"/>
  <c r="BG439" i="1" s="1"/>
  <c r="BA439" i="1"/>
  <c r="AU440" i="1"/>
  <c r="BG440" i="1" s="1"/>
  <c r="BA440" i="1"/>
  <c r="AU441" i="1"/>
  <c r="BG441" i="1" s="1"/>
  <c r="BA441" i="1"/>
  <c r="AU442" i="1"/>
  <c r="BG442" i="1" s="1"/>
  <c r="BA442" i="1"/>
  <c r="AU443" i="1"/>
  <c r="BG443" i="1" s="1"/>
  <c r="BA443" i="1"/>
  <c r="AU444" i="1"/>
  <c r="BG444" i="1" s="1"/>
  <c r="BA444" i="1"/>
  <c r="AU445" i="1"/>
  <c r="BG445" i="1" s="1"/>
  <c r="BA445" i="1"/>
  <c r="AU446" i="1"/>
  <c r="BG446" i="1" s="1"/>
  <c r="BA446" i="1"/>
  <c r="AU447" i="1"/>
  <c r="BG447" i="1" s="1"/>
  <c r="BA447" i="1"/>
  <c r="AU448" i="1"/>
  <c r="BG448" i="1" s="1"/>
  <c r="BA448" i="1"/>
  <c r="AU449" i="1"/>
  <c r="BG449" i="1" s="1"/>
  <c r="BA449" i="1"/>
  <c r="AU450" i="1"/>
  <c r="BG450" i="1" s="1"/>
  <c r="BA450" i="1"/>
  <c r="AU451" i="1"/>
  <c r="BG451" i="1" s="1"/>
  <c r="BA451" i="1"/>
  <c r="AU452" i="1"/>
  <c r="BG452" i="1" s="1"/>
  <c r="BA452" i="1"/>
  <c r="AU453" i="1"/>
  <c r="BG453" i="1" s="1"/>
  <c r="BA453" i="1"/>
  <c r="AU454" i="1"/>
  <c r="BG454" i="1" s="1"/>
  <c r="BA454" i="1"/>
  <c r="AU455" i="1"/>
  <c r="BG455" i="1" s="1"/>
  <c r="BA455" i="1"/>
  <c r="AU456" i="1"/>
  <c r="BG456" i="1" s="1"/>
  <c r="BA456" i="1"/>
  <c r="AU457" i="1"/>
  <c r="BG457" i="1" s="1"/>
  <c r="BA457" i="1"/>
  <c r="AU458" i="1"/>
  <c r="BG458" i="1" s="1"/>
  <c r="BA458" i="1"/>
  <c r="AU459" i="1"/>
  <c r="BG459" i="1" s="1"/>
  <c r="BA459" i="1"/>
  <c r="AU460" i="1"/>
  <c r="BG460" i="1" s="1"/>
  <c r="BA460" i="1"/>
  <c r="AU461" i="1"/>
  <c r="BG461" i="1" s="1"/>
  <c r="BA461" i="1"/>
  <c r="AU462" i="1"/>
  <c r="BG462" i="1" s="1"/>
  <c r="BA462" i="1"/>
  <c r="AU463" i="1"/>
  <c r="BG463" i="1" s="1"/>
  <c r="BA463" i="1"/>
  <c r="AU464" i="1"/>
  <c r="BG464" i="1" s="1"/>
  <c r="BA464" i="1"/>
  <c r="AU465" i="1"/>
  <c r="BG465" i="1" s="1"/>
  <c r="BA465" i="1"/>
  <c r="AU466" i="1"/>
  <c r="BG466" i="1" s="1"/>
  <c r="BA466" i="1"/>
  <c r="AU467" i="1"/>
  <c r="BG467" i="1" s="1"/>
  <c r="BA467" i="1"/>
  <c r="AU468" i="1"/>
  <c r="BG468" i="1" s="1"/>
  <c r="BA468" i="1"/>
  <c r="AU469" i="1"/>
  <c r="BG469" i="1" s="1"/>
  <c r="BA469" i="1"/>
  <c r="AU470" i="1"/>
  <c r="BG470" i="1" s="1"/>
  <c r="BA470" i="1"/>
  <c r="AU471" i="1"/>
  <c r="BG471" i="1" s="1"/>
  <c r="BA471" i="1"/>
  <c r="AU472" i="1"/>
  <c r="BG472" i="1" s="1"/>
  <c r="BA472" i="1"/>
  <c r="AU473" i="1"/>
  <c r="BG473" i="1" s="1"/>
  <c r="BA473" i="1"/>
  <c r="AU474" i="1"/>
  <c r="BG474" i="1" s="1"/>
  <c r="BA474" i="1"/>
  <c r="AU475" i="1"/>
  <c r="BG475" i="1" s="1"/>
  <c r="BA475" i="1"/>
  <c r="AU476" i="1"/>
  <c r="BG476" i="1" s="1"/>
  <c r="BA476" i="1"/>
  <c r="AU477" i="1"/>
  <c r="BG477" i="1" s="1"/>
  <c r="BA477" i="1"/>
  <c r="AU478" i="1"/>
  <c r="BG478" i="1" s="1"/>
  <c r="BA478" i="1"/>
  <c r="AU479" i="1"/>
  <c r="BG479" i="1" s="1"/>
  <c r="BA479" i="1"/>
  <c r="AU480" i="1"/>
  <c r="BG480" i="1" s="1"/>
  <c r="BA480" i="1"/>
  <c r="AU481" i="1"/>
  <c r="BG481" i="1" s="1"/>
  <c r="BA481" i="1"/>
  <c r="AU482" i="1"/>
  <c r="BG482" i="1" s="1"/>
  <c r="BA482" i="1"/>
  <c r="AU483" i="1"/>
  <c r="BG483" i="1" s="1"/>
  <c r="BA483" i="1"/>
  <c r="AU484" i="1"/>
  <c r="BG484" i="1" s="1"/>
  <c r="BA484" i="1"/>
  <c r="AU485" i="1"/>
  <c r="BG485" i="1" s="1"/>
  <c r="BA485" i="1"/>
  <c r="AU486" i="1"/>
  <c r="BG486" i="1" s="1"/>
  <c r="BA486" i="1"/>
  <c r="AU487" i="1"/>
  <c r="BG487" i="1" s="1"/>
  <c r="BA487" i="1"/>
  <c r="AU488" i="1"/>
  <c r="BG488" i="1" s="1"/>
  <c r="BA488" i="1"/>
  <c r="AU489" i="1"/>
  <c r="BG489" i="1" s="1"/>
  <c r="BA489" i="1"/>
  <c r="AU490" i="1"/>
  <c r="BG490" i="1" s="1"/>
  <c r="BA490" i="1"/>
  <c r="AU491" i="1"/>
  <c r="BG491" i="1" s="1"/>
  <c r="BA491" i="1"/>
  <c r="AU492" i="1"/>
  <c r="BG492" i="1" s="1"/>
  <c r="BA492" i="1"/>
  <c r="AU493" i="1"/>
  <c r="BG493" i="1" s="1"/>
  <c r="BA493" i="1"/>
  <c r="AU495" i="1"/>
  <c r="BG495" i="1" s="1"/>
  <c r="BA495" i="1"/>
  <c r="AU497" i="1"/>
  <c r="BG497" i="1" s="1"/>
  <c r="BA497" i="1"/>
  <c r="AU499" i="1"/>
  <c r="BG499" i="1" s="1"/>
  <c r="BA499" i="1"/>
  <c r="AU501" i="1"/>
  <c r="BG501" i="1" s="1"/>
  <c r="BA501" i="1"/>
  <c r="AU503" i="1"/>
  <c r="BG503" i="1" s="1"/>
  <c r="BA503" i="1"/>
  <c r="AU505" i="1"/>
  <c r="BG505" i="1" s="1"/>
  <c r="BA505" i="1"/>
  <c r="AU507" i="1"/>
  <c r="BG507" i="1" s="1"/>
  <c r="BA507" i="1"/>
  <c r="AU509" i="1"/>
  <c r="BG509" i="1" s="1"/>
  <c r="BA509" i="1"/>
  <c r="AU511" i="1"/>
  <c r="BG511" i="1" s="1"/>
  <c r="BA511" i="1"/>
  <c r="AU513" i="1"/>
  <c r="BG513" i="1" s="1"/>
  <c r="BA513" i="1"/>
  <c r="AU515" i="1"/>
  <c r="BG515" i="1" s="1"/>
  <c r="BA515" i="1"/>
  <c r="AU517" i="1"/>
  <c r="BG517" i="1" s="1"/>
  <c r="BA517" i="1"/>
  <c r="AU519" i="1"/>
  <c r="BG519" i="1" s="1"/>
  <c r="BA519" i="1"/>
  <c r="AU521" i="1"/>
  <c r="BG521" i="1" s="1"/>
  <c r="BA521" i="1"/>
  <c r="AU523" i="1"/>
  <c r="BG523" i="1" s="1"/>
  <c r="BA523" i="1"/>
  <c r="AU525" i="1"/>
  <c r="BG525" i="1" s="1"/>
  <c r="BA525" i="1"/>
  <c r="AU527" i="1"/>
  <c r="BG527" i="1" s="1"/>
  <c r="BA527" i="1"/>
  <c r="AU529" i="1"/>
  <c r="BG529" i="1" s="1"/>
  <c r="BA529" i="1"/>
  <c r="AU531" i="1"/>
  <c r="BG531" i="1" s="1"/>
  <c r="BA531" i="1"/>
  <c r="AU533" i="1"/>
  <c r="BG533" i="1" s="1"/>
  <c r="BA533" i="1"/>
  <c r="AU535" i="1"/>
  <c r="BG535" i="1" s="1"/>
  <c r="BA535" i="1"/>
  <c r="AU537" i="1"/>
  <c r="BG537" i="1" s="1"/>
  <c r="BA537" i="1"/>
  <c r="AU539" i="1"/>
  <c r="BG539" i="1" s="1"/>
  <c r="BA539" i="1"/>
  <c r="AU541" i="1"/>
  <c r="BG541" i="1" s="1"/>
  <c r="BA541" i="1"/>
  <c r="AU543" i="1"/>
  <c r="BG543" i="1" s="1"/>
  <c r="BA543" i="1"/>
  <c r="AU545" i="1"/>
  <c r="BG545" i="1" s="1"/>
  <c r="BA545" i="1"/>
  <c r="AU547" i="1"/>
  <c r="BG547" i="1" s="1"/>
  <c r="BA547" i="1"/>
  <c r="AU549" i="1"/>
  <c r="BG549" i="1" s="1"/>
  <c r="BA549" i="1"/>
  <c r="AU551" i="1"/>
  <c r="BG551" i="1" s="1"/>
  <c r="BA551" i="1"/>
  <c r="AU553" i="1"/>
  <c r="BG553" i="1" s="1"/>
  <c r="BA553" i="1"/>
  <c r="AU555" i="1"/>
  <c r="BG555" i="1" s="1"/>
  <c r="BA555" i="1"/>
  <c r="AU557" i="1"/>
  <c r="BG557" i="1" s="1"/>
  <c r="BA557" i="1"/>
  <c r="AU559" i="1"/>
  <c r="BG559" i="1" s="1"/>
  <c r="BA559" i="1"/>
  <c r="AU561" i="1"/>
  <c r="BG561" i="1" s="1"/>
  <c r="BA561" i="1"/>
  <c r="AU564" i="1"/>
  <c r="BG564" i="1" s="1"/>
  <c r="BA564" i="1"/>
  <c r="AU565" i="1"/>
  <c r="BG565" i="1" s="1"/>
  <c r="BA565" i="1"/>
  <c r="AU566" i="1"/>
  <c r="BG566" i="1" s="1"/>
  <c r="BA566" i="1"/>
  <c r="AU567" i="1"/>
  <c r="BG567" i="1" s="1"/>
  <c r="BA567" i="1"/>
  <c r="AU568" i="1"/>
  <c r="BG568" i="1" s="1"/>
  <c r="BA568" i="1"/>
  <c r="AU569" i="1"/>
  <c r="BG569" i="1" s="1"/>
  <c r="BA569" i="1"/>
  <c r="AU570" i="1"/>
  <c r="BG570" i="1" s="1"/>
  <c r="BA570" i="1"/>
  <c r="AU571" i="1"/>
  <c r="BG571" i="1" s="1"/>
  <c r="BA571" i="1"/>
  <c r="AU572" i="1"/>
  <c r="BG572" i="1" s="1"/>
  <c r="BA572" i="1"/>
  <c r="AU573" i="1"/>
  <c r="BG573" i="1" s="1"/>
  <c r="BA573" i="1"/>
  <c r="AU574" i="1"/>
  <c r="BG574" i="1" s="1"/>
  <c r="BA574" i="1"/>
  <c r="AU575" i="1"/>
  <c r="BG575" i="1" s="1"/>
  <c r="BA575" i="1"/>
  <c r="AU576" i="1"/>
  <c r="BG576" i="1" s="1"/>
  <c r="BA576" i="1"/>
  <c r="AU577" i="1"/>
  <c r="BG577" i="1" s="1"/>
  <c r="BA577" i="1"/>
  <c r="AU578" i="1"/>
  <c r="BG578" i="1" s="1"/>
  <c r="BA578" i="1"/>
  <c r="AU579" i="1"/>
  <c r="BG579" i="1" s="1"/>
  <c r="BA579" i="1"/>
  <c r="AU580" i="1"/>
  <c r="BG580" i="1" s="1"/>
  <c r="BA580" i="1"/>
  <c r="AU581" i="1"/>
  <c r="BG581" i="1" s="1"/>
  <c r="BA581" i="1"/>
  <c r="AU582" i="1"/>
  <c r="BG582" i="1" s="1"/>
  <c r="BA582" i="1"/>
  <c r="AU583" i="1"/>
  <c r="BG583" i="1" s="1"/>
  <c r="BA583" i="1"/>
  <c r="AU584" i="1"/>
  <c r="BG584" i="1" s="1"/>
  <c r="BA584" i="1"/>
  <c r="AU585" i="1"/>
  <c r="BG585" i="1" s="1"/>
  <c r="BA585" i="1"/>
  <c r="AU586" i="1"/>
  <c r="BG586" i="1" s="1"/>
  <c r="BA586" i="1"/>
  <c r="AU587" i="1"/>
  <c r="BG587" i="1" s="1"/>
  <c r="BA587" i="1"/>
  <c r="AU588" i="1"/>
  <c r="BG588" i="1" s="1"/>
  <c r="BA588" i="1"/>
  <c r="AU589" i="1"/>
  <c r="BG589" i="1" s="1"/>
  <c r="BA589" i="1"/>
  <c r="AU590" i="1"/>
  <c r="BG590" i="1" s="1"/>
  <c r="BA590" i="1"/>
  <c r="AU591" i="1"/>
  <c r="BG591" i="1" s="1"/>
  <c r="BA591" i="1"/>
  <c r="AU592" i="1"/>
  <c r="BG592" i="1" s="1"/>
  <c r="BA592" i="1"/>
  <c r="AU593" i="1"/>
  <c r="BG593" i="1" s="1"/>
  <c r="BA593" i="1"/>
  <c r="AU594" i="1"/>
  <c r="BG594" i="1" s="1"/>
  <c r="BA594" i="1"/>
  <c r="AU595" i="1"/>
  <c r="BG595" i="1" s="1"/>
  <c r="BA595" i="1"/>
  <c r="AU596" i="1"/>
  <c r="BG596" i="1" s="1"/>
  <c r="BA596" i="1"/>
  <c r="AU597" i="1"/>
  <c r="BG597" i="1" s="1"/>
  <c r="BA597" i="1"/>
  <c r="AU598" i="1"/>
  <c r="BG598" i="1" s="1"/>
  <c r="BA598" i="1"/>
  <c r="AU599" i="1"/>
  <c r="BG599" i="1" s="1"/>
  <c r="BA599" i="1"/>
  <c r="AU600" i="1"/>
  <c r="BG600" i="1" s="1"/>
  <c r="BA600" i="1"/>
  <c r="AU601" i="1"/>
  <c r="BG601" i="1" s="1"/>
  <c r="BA601" i="1"/>
  <c r="AU602" i="1"/>
  <c r="BG602" i="1" s="1"/>
  <c r="BA602" i="1"/>
  <c r="AU603" i="1"/>
  <c r="BG603" i="1" s="1"/>
  <c r="BA603" i="1"/>
  <c r="AU604" i="1"/>
  <c r="BG604" i="1" s="1"/>
  <c r="BA604" i="1"/>
  <c r="AU605" i="1"/>
  <c r="BG605" i="1" s="1"/>
  <c r="BA605" i="1"/>
  <c r="AU606" i="1"/>
  <c r="BG606" i="1" s="1"/>
  <c r="BA606" i="1"/>
  <c r="AU607" i="1"/>
  <c r="BG607" i="1" s="1"/>
  <c r="BA607" i="1"/>
  <c r="AU608" i="1"/>
  <c r="BG608" i="1" s="1"/>
  <c r="BA608" i="1"/>
  <c r="AU609" i="1"/>
  <c r="BG609" i="1" s="1"/>
  <c r="BA609" i="1"/>
  <c r="AU610" i="1"/>
  <c r="BG610" i="1" s="1"/>
  <c r="BA610" i="1"/>
  <c r="AU611" i="1"/>
  <c r="BG611" i="1" s="1"/>
  <c r="BA611" i="1"/>
  <c r="AU613" i="1"/>
  <c r="BG613" i="1" s="1"/>
  <c r="BA613" i="1"/>
  <c r="AU615" i="1"/>
  <c r="BG615" i="1" s="1"/>
  <c r="BA615" i="1"/>
  <c r="AU617" i="1"/>
  <c r="BG617" i="1" s="1"/>
  <c r="BA617" i="1"/>
  <c r="AU619" i="1"/>
  <c r="BG619" i="1" s="1"/>
  <c r="BA619" i="1"/>
  <c r="AU621" i="1"/>
  <c r="BG621" i="1" s="1"/>
  <c r="BA621" i="1"/>
  <c r="AU623" i="1"/>
  <c r="BG623" i="1" s="1"/>
  <c r="BA623" i="1"/>
  <c r="AU625" i="1"/>
  <c r="BG625" i="1" s="1"/>
  <c r="BA625" i="1"/>
  <c r="AU628" i="1"/>
  <c r="BG628" i="1" s="1"/>
  <c r="BA628" i="1"/>
  <c r="AU629" i="1"/>
  <c r="BG629" i="1" s="1"/>
  <c r="BA629" i="1"/>
  <c r="AU630" i="1"/>
  <c r="BG630" i="1" s="1"/>
  <c r="BA630" i="1"/>
  <c r="AU631" i="1"/>
  <c r="BG631" i="1" s="1"/>
  <c r="BA631" i="1"/>
  <c r="AU632" i="1"/>
  <c r="BG632" i="1" s="1"/>
  <c r="BA632" i="1"/>
  <c r="AU633" i="1"/>
  <c r="BG633" i="1" s="1"/>
  <c r="BA633" i="1"/>
  <c r="AU634" i="1"/>
  <c r="BG634" i="1" s="1"/>
  <c r="BA634" i="1"/>
  <c r="AU635" i="1"/>
  <c r="BG635" i="1" s="1"/>
  <c r="BA635" i="1"/>
  <c r="AU636" i="1"/>
  <c r="BG636" i="1" s="1"/>
  <c r="BA636" i="1"/>
  <c r="AU637" i="1"/>
  <c r="BG637" i="1" s="1"/>
  <c r="BA637" i="1"/>
  <c r="AU638" i="1"/>
  <c r="BG638" i="1" s="1"/>
  <c r="BA638" i="1"/>
  <c r="AU639" i="1"/>
  <c r="BG639" i="1" s="1"/>
  <c r="BA639" i="1"/>
  <c r="AU640" i="1"/>
  <c r="BG640" i="1" s="1"/>
  <c r="BA640" i="1"/>
  <c r="AU641" i="1"/>
  <c r="BG641" i="1" s="1"/>
  <c r="BA641" i="1"/>
  <c r="AU642" i="1"/>
  <c r="BG642" i="1" s="1"/>
  <c r="BA642" i="1"/>
  <c r="AU643" i="1"/>
  <c r="BG643" i="1" s="1"/>
  <c r="BA643" i="1"/>
  <c r="AS681" i="1"/>
  <c r="BE681" i="1" s="1"/>
  <c r="AU743" i="1"/>
  <c r="BG743" i="1" s="1"/>
  <c r="BA743" i="1"/>
  <c r="AU745" i="1"/>
  <c r="BG745" i="1" s="1"/>
  <c r="BA745" i="1"/>
  <c r="AU747" i="1"/>
  <c r="BG747" i="1" s="1"/>
  <c r="BA747" i="1"/>
  <c r="AN749" i="1"/>
  <c r="BV749" i="1" s="1"/>
  <c r="AM749" i="1"/>
  <c r="BU749" i="1" s="1"/>
  <c r="AN751" i="1"/>
  <c r="BV751" i="1" s="1"/>
  <c r="AM751" i="1"/>
  <c r="BU751" i="1" s="1"/>
  <c r="AN753" i="1"/>
  <c r="BV753" i="1" s="1"/>
  <c r="AM753" i="1"/>
  <c r="BU753" i="1" s="1"/>
  <c r="AU761" i="1"/>
  <c r="BG761" i="1" s="1"/>
  <c r="BA761" i="1"/>
  <c r="AU763" i="1"/>
  <c r="BG763" i="1" s="1"/>
  <c r="BA763" i="1"/>
  <c r="AU765" i="1"/>
  <c r="BG765" i="1" s="1"/>
  <c r="BA765" i="1"/>
  <c r="AU767" i="1"/>
  <c r="BG767" i="1" s="1"/>
  <c r="BA767" i="1"/>
  <c r="AU769" i="1"/>
  <c r="BG769" i="1" s="1"/>
  <c r="BA769" i="1"/>
  <c r="AU771" i="1"/>
  <c r="BG771" i="1" s="1"/>
  <c r="BA771" i="1"/>
  <c r="AU773" i="1"/>
  <c r="BG773" i="1" s="1"/>
  <c r="BA773" i="1"/>
  <c r="AU775" i="1"/>
  <c r="BG775" i="1" s="1"/>
  <c r="BA775" i="1"/>
  <c r="AU777" i="1"/>
  <c r="BG777" i="1" s="1"/>
  <c r="BA777" i="1"/>
  <c r="AU779" i="1"/>
  <c r="BG779" i="1" s="1"/>
  <c r="BA779" i="1"/>
  <c r="AU781" i="1"/>
  <c r="BG781" i="1" s="1"/>
  <c r="BA781" i="1"/>
  <c r="AU783" i="1"/>
  <c r="BG783" i="1" s="1"/>
  <c r="BA783" i="1"/>
  <c r="AU785" i="1"/>
  <c r="BG785" i="1" s="1"/>
  <c r="BA785" i="1"/>
  <c r="AK362" i="1"/>
  <c r="AK364" i="1"/>
  <c r="AK366" i="1"/>
  <c r="AK368" i="1"/>
  <c r="AK370" i="1"/>
  <c r="AK372" i="1"/>
  <c r="AJ374" i="1"/>
  <c r="AN374" i="1"/>
  <c r="AK380" i="1"/>
  <c r="AM381" i="1"/>
  <c r="AK382" i="1"/>
  <c r="AM383" i="1"/>
  <c r="AK384" i="1"/>
  <c r="AM385" i="1"/>
  <c r="AK386" i="1"/>
  <c r="AM387" i="1"/>
  <c r="AK388" i="1"/>
  <c r="AM389" i="1"/>
  <c r="AK390" i="1"/>
  <c r="AM391" i="1"/>
  <c r="AK392" i="1"/>
  <c r="AM393" i="1"/>
  <c r="AK394" i="1"/>
  <c r="AM395" i="1"/>
  <c r="AK396" i="1"/>
  <c r="AM397" i="1"/>
  <c r="AK398" i="1"/>
  <c r="AM399" i="1"/>
  <c r="AK400" i="1"/>
  <c r="AM401" i="1"/>
  <c r="AK402" i="1"/>
  <c r="AM403" i="1"/>
  <c r="AK404" i="1"/>
  <c r="AM405" i="1"/>
  <c r="AK406" i="1"/>
  <c r="AM407" i="1"/>
  <c r="AK408" i="1"/>
  <c r="AM409" i="1"/>
  <c r="AK410" i="1"/>
  <c r="AM411" i="1"/>
  <c r="AK412" i="1"/>
  <c r="AM413" i="1"/>
  <c r="AK414" i="1"/>
  <c r="AM415" i="1"/>
  <c r="AK416" i="1"/>
  <c r="AM417" i="1"/>
  <c r="AK418" i="1"/>
  <c r="AM419" i="1"/>
  <c r="AK420" i="1"/>
  <c r="AM421" i="1"/>
  <c r="AK422" i="1"/>
  <c r="AM423" i="1"/>
  <c r="AK424" i="1"/>
  <c r="AM425" i="1"/>
  <c r="AK426" i="1"/>
  <c r="AM427" i="1"/>
  <c r="AK428" i="1"/>
  <c r="AM429" i="1"/>
  <c r="AK430" i="1"/>
  <c r="AM431" i="1"/>
  <c r="AK432" i="1"/>
  <c r="AM433" i="1"/>
  <c r="AJ434" i="1"/>
  <c r="AN434" i="1"/>
  <c r="AK495" i="1"/>
  <c r="AM496" i="1"/>
  <c r="AK497" i="1"/>
  <c r="AM498" i="1"/>
  <c r="AK499" i="1"/>
  <c r="AM500" i="1"/>
  <c r="AK501" i="1"/>
  <c r="AM502" i="1"/>
  <c r="AK503" i="1"/>
  <c r="AM504" i="1"/>
  <c r="AK505" i="1"/>
  <c r="AM506" i="1"/>
  <c r="AK507" i="1"/>
  <c r="AM508" i="1"/>
  <c r="AK509" i="1"/>
  <c r="AM510" i="1"/>
  <c r="AK511" i="1"/>
  <c r="AM512" i="1"/>
  <c r="AK513" i="1"/>
  <c r="AM514" i="1"/>
  <c r="AK515" i="1"/>
  <c r="AM516" i="1"/>
  <c r="AK517" i="1"/>
  <c r="AM518" i="1"/>
  <c r="AK519" i="1"/>
  <c r="AM520" i="1"/>
  <c r="AK521" i="1"/>
  <c r="AM522" i="1"/>
  <c r="AK523" i="1"/>
  <c r="AM524" i="1"/>
  <c r="AK525" i="1"/>
  <c r="AM526" i="1"/>
  <c r="AK527" i="1"/>
  <c r="AM528" i="1"/>
  <c r="AK529" i="1"/>
  <c r="AM530" i="1"/>
  <c r="AK531" i="1"/>
  <c r="AM532" i="1"/>
  <c r="AK533" i="1"/>
  <c r="AM534" i="1"/>
  <c r="AK535" i="1"/>
  <c r="AM536" i="1"/>
  <c r="AK537" i="1"/>
  <c r="AM538" i="1"/>
  <c r="AK539" i="1"/>
  <c r="AM540" i="1"/>
  <c r="AK541" i="1"/>
  <c r="AM542" i="1"/>
  <c r="AK543" i="1"/>
  <c r="AM544" i="1"/>
  <c r="AK545" i="1"/>
  <c r="AM546" i="1"/>
  <c r="AK547" i="1"/>
  <c r="AM548" i="1"/>
  <c r="AK549" i="1"/>
  <c r="AM550" i="1"/>
  <c r="AK551" i="1"/>
  <c r="AM552" i="1"/>
  <c r="AK553" i="1"/>
  <c r="AM554" i="1"/>
  <c r="AK555" i="1"/>
  <c r="AM556" i="1"/>
  <c r="AK557" i="1"/>
  <c r="AM558" i="1"/>
  <c r="AK559" i="1"/>
  <c r="AM560" i="1"/>
  <c r="AK561" i="1"/>
  <c r="AM562" i="1"/>
  <c r="AJ563" i="1"/>
  <c r="AN563" i="1"/>
  <c r="AK613" i="1"/>
  <c r="BS613" i="1" s="1"/>
  <c r="AM614" i="1"/>
  <c r="AK615" i="1"/>
  <c r="AM616" i="1"/>
  <c r="AK617" i="1"/>
  <c r="AM618" i="1"/>
  <c r="AK619" i="1"/>
  <c r="AM620" i="1"/>
  <c r="AK621" i="1"/>
  <c r="AM622" i="1"/>
  <c r="AK623" i="1"/>
  <c r="AM624" i="1"/>
  <c r="AK625" i="1"/>
  <c r="AM626" i="1"/>
  <c r="AJ627" i="1"/>
  <c r="AN627" i="1"/>
  <c r="AJ645" i="1"/>
  <c r="BR645" i="1" s="1"/>
  <c r="AN645" i="1"/>
  <c r="BV645" i="1" s="1"/>
  <c r="AU648" i="1"/>
  <c r="BG648" i="1" s="1"/>
  <c r="AJ649" i="1"/>
  <c r="AN649" i="1"/>
  <c r="AL730" i="1"/>
  <c r="AK743" i="1"/>
  <c r="AM744" i="1"/>
  <c r="AK745" i="1"/>
  <c r="AM746" i="1"/>
  <c r="AK747" i="1"/>
  <c r="AM748" i="1"/>
  <c r="AK749" i="1"/>
  <c r="BS749" i="1" s="1"/>
  <c r="AK751" i="1"/>
  <c r="BS751" i="1" s="1"/>
  <c r="AK753" i="1"/>
  <c r="BS753" i="1" s="1"/>
  <c r="AU750" i="1"/>
  <c r="BG750" i="1" s="1"/>
  <c r="BA750" i="1"/>
  <c r="AU752" i="1"/>
  <c r="BG752" i="1" s="1"/>
  <c r="BA752" i="1"/>
  <c r="AU760" i="1"/>
  <c r="BG760" i="1" s="1"/>
  <c r="BA760" i="1"/>
  <c r="AU762" i="1"/>
  <c r="BG762" i="1" s="1"/>
  <c r="BA762" i="1"/>
  <c r="AU764" i="1"/>
  <c r="BG764" i="1" s="1"/>
  <c r="BA764" i="1"/>
  <c r="AU766" i="1"/>
  <c r="BG766" i="1" s="1"/>
  <c r="BA766" i="1"/>
  <c r="AU768" i="1"/>
  <c r="BG768" i="1" s="1"/>
  <c r="BA768" i="1"/>
  <c r="AU770" i="1"/>
  <c r="BG770" i="1" s="1"/>
  <c r="BA770" i="1"/>
  <c r="AU772" i="1"/>
  <c r="BG772" i="1" s="1"/>
  <c r="BA772" i="1"/>
  <c r="AU774" i="1"/>
  <c r="BG774" i="1" s="1"/>
  <c r="BA774" i="1"/>
  <c r="AU776" i="1"/>
  <c r="BG776" i="1" s="1"/>
  <c r="BA776" i="1"/>
  <c r="AU778" i="1"/>
  <c r="BG778" i="1" s="1"/>
  <c r="BA778" i="1"/>
  <c r="AU780" i="1"/>
  <c r="BG780" i="1" s="1"/>
  <c r="BA780" i="1"/>
  <c r="AU782" i="1"/>
  <c r="BG782" i="1" s="1"/>
  <c r="BA782" i="1"/>
  <c r="AU784" i="1"/>
  <c r="BG784" i="1" s="1"/>
  <c r="BA784" i="1"/>
  <c r="AU786" i="1"/>
  <c r="BG786" i="1" s="1"/>
  <c r="BA786" i="1"/>
  <c r="AU788" i="1"/>
  <c r="BG788" i="1" s="1"/>
  <c r="BA788" i="1"/>
  <c r="AU790" i="1"/>
  <c r="BG790" i="1" s="1"/>
  <c r="BA790" i="1"/>
  <c r="AU792" i="1"/>
  <c r="BG792" i="1" s="1"/>
  <c r="BA792" i="1"/>
  <c r="AU794" i="1"/>
  <c r="BG794" i="1" s="1"/>
  <c r="BA794" i="1"/>
  <c r="AU796" i="1"/>
  <c r="BG796" i="1" s="1"/>
  <c r="BA796" i="1"/>
  <c r="AU798" i="1"/>
  <c r="BG798" i="1" s="1"/>
  <c r="BA798" i="1"/>
  <c r="AU800" i="1"/>
  <c r="BG800" i="1" s="1"/>
  <c r="BA800" i="1"/>
  <c r="AU802" i="1"/>
  <c r="BG802" i="1" s="1"/>
  <c r="BA802" i="1"/>
  <c r="AU804" i="1"/>
  <c r="BG804" i="1" s="1"/>
  <c r="BA804" i="1"/>
  <c r="AU806" i="1"/>
  <c r="BG806" i="1" s="1"/>
  <c r="BA806" i="1"/>
  <c r="AU808" i="1"/>
  <c r="BG808" i="1" s="1"/>
  <c r="BA808" i="1"/>
  <c r="AU810" i="1"/>
  <c r="BG810" i="1" s="1"/>
  <c r="BA810" i="1"/>
  <c r="AU812" i="1"/>
  <c r="BG812" i="1" s="1"/>
  <c r="BA812" i="1"/>
  <c r="AU814" i="1"/>
  <c r="BG814" i="1" s="1"/>
  <c r="BA814" i="1"/>
  <c r="AU816" i="1"/>
  <c r="BG816" i="1" s="1"/>
  <c r="BA816" i="1"/>
  <c r="AU818" i="1"/>
  <c r="BG818" i="1" s="1"/>
  <c r="BA818" i="1"/>
  <c r="AU819" i="1"/>
  <c r="BG819" i="1" s="1"/>
  <c r="BA819" i="1"/>
  <c r="AU820" i="1"/>
  <c r="BG820" i="1" s="1"/>
  <c r="BA820" i="1"/>
  <c r="AU821" i="1"/>
  <c r="BG821" i="1" s="1"/>
  <c r="BA821" i="1"/>
  <c r="AU822" i="1"/>
  <c r="BG822" i="1" s="1"/>
  <c r="BA822" i="1"/>
  <c r="AU823" i="1"/>
  <c r="BG823" i="1" s="1"/>
  <c r="BA823" i="1"/>
  <c r="AU824" i="1"/>
  <c r="BG824" i="1" s="1"/>
  <c r="BA824" i="1"/>
  <c r="AU825" i="1"/>
  <c r="BG825" i="1" s="1"/>
  <c r="BA825" i="1"/>
  <c r="AU826" i="1"/>
  <c r="BG826" i="1" s="1"/>
  <c r="BA826" i="1"/>
  <c r="AU827" i="1"/>
  <c r="BG827" i="1" s="1"/>
  <c r="BA827" i="1"/>
  <c r="AU828" i="1"/>
  <c r="BG828" i="1" s="1"/>
  <c r="BA828" i="1"/>
  <c r="AU829" i="1"/>
  <c r="BG829" i="1" s="1"/>
  <c r="BA829" i="1"/>
  <c r="AU830" i="1"/>
  <c r="BG830" i="1" s="1"/>
  <c r="BA830" i="1"/>
  <c r="AU831" i="1"/>
  <c r="BG831" i="1" s="1"/>
  <c r="BA831" i="1"/>
  <c r="AU832" i="1"/>
  <c r="BG832" i="1" s="1"/>
  <c r="BA832" i="1"/>
  <c r="AU833" i="1"/>
  <c r="BG833" i="1" s="1"/>
  <c r="BA833" i="1"/>
  <c r="AU834" i="1"/>
  <c r="BG834" i="1" s="1"/>
  <c r="BA834" i="1"/>
  <c r="AU835" i="1"/>
  <c r="BG835" i="1" s="1"/>
  <c r="BA835" i="1"/>
  <c r="AU836" i="1"/>
  <c r="BG836" i="1" s="1"/>
  <c r="BA836" i="1"/>
  <c r="AU837" i="1"/>
  <c r="BG837" i="1" s="1"/>
  <c r="BA837" i="1"/>
  <c r="AU838" i="1"/>
  <c r="BG838" i="1" s="1"/>
  <c r="BA838" i="1"/>
  <c r="AU839" i="1"/>
  <c r="BG839" i="1" s="1"/>
  <c r="BA839" i="1"/>
  <c r="AU840" i="1"/>
  <c r="BG840" i="1" s="1"/>
  <c r="BA840" i="1"/>
  <c r="AU841" i="1"/>
  <c r="BG841" i="1" s="1"/>
  <c r="BA841" i="1"/>
  <c r="AU842" i="1"/>
  <c r="BG842" i="1" s="1"/>
  <c r="BA842" i="1"/>
  <c r="AU843" i="1"/>
  <c r="BG843" i="1" s="1"/>
  <c r="BA843" i="1"/>
  <c r="AU844" i="1"/>
  <c r="BG844" i="1" s="1"/>
  <c r="BA844" i="1"/>
  <c r="AU845" i="1"/>
  <c r="BG845" i="1" s="1"/>
  <c r="BA845" i="1"/>
  <c r="AU846" i="1"/>
  <c r="BG846" i="1" s="1"/>
  <c r="BA846" i="1"/>
  <c r="AU847" i="1"/>
  <c r="BG847" i="1" s="1"/>
  <c r="BA847" i="1"/>
  <c r="AU848" i="1"/>
  <c r="BG848" i="1" s="1"/>
  <c r="BA848" i="1"/>
  <c r="AU849" i="1"/>
  <c r="BG849" i="1" s="1"/>
  <c r="BA849" i="1"/>
  <c r="AU850" i="1"/>
  <c r="BG850" i="1" s="1"/>
  <c r="BA850" i="1"/>
  <c r="AU851" i="1"/>
  <c r="BG851" i="1" s="1"/>
  <c r="BA851" i="1"/>
  <c r="AU852" i="1"/>
  <c r="BG852" i="1" s="1"/>
  <c r="BA852" i="1"/>
  <c r="AU853" i="1"/>
  <c r="BG853" i="1" s="1"/>
  <c r="BA853" i="1"/>
  <c r="AU854" i="1"/>
  <c r="BG854" i="1" s="1"/>
  <c r="BA854" i="1"/>
  <c r="AU855" i="1"/>
  <c r="BG855" i="1" s="1"/>
  <c r="BA855" i="1"/>
  <c r="AU856" i="1"/>
  <c r="BG856" i="1" s="1"/>
  <c r="BA856" i="1"/>
  <c r="AU857" i="1"/>
  <c r="BG857" i="1" s="1"/>
  <c r="BA857" i="1"/>
  <c r="AU858" i="1"/>
  <c r="BG858" i="1" s="1"/>
  <c r="BA858" i="1"/>
  <c r="AU859" i="1"/>
  <c r="BG859" i="1" s="1"/>
  <c r="BA859" i="1"/>
  <c r="AU860" i="1"/>
  <c r="BG860" i="1" s="1"/>
  <c r="BA860" i="1"/>
  <c r="AU861" i="1"/>
  <c r="BG861" i="1" s="1"/>
  <c r="BA861" i="1"/>
  <c r="AU862" i="1"/>
  <c r="BG862" i="1" s="1"/>
  <c r="BA862" i="1"/>
  <c r="AU863" i="1"/>
  <c r="BG863" i="1" s="1"/>
  <c r="BA863" i="1"/>
  <c r="AU864" i="1"/>
  <c r="BG864" i="1" s="1"/>
  <c r="BA864" i="1"/>
  <c r="AU865" i="1"/>
  <c r="BG865" i="1" s="1"/>
  <c r="BA865" i="1"/>
  <c r="AU866" i="1"/>
  <c r="BG866" i="1" s="1"/>
  <c r="BA866" i="1"/>
  <c r="AU867" i="1"/>
  <c r="BG867" i="1" s="1"/>
  <c r="BA867" i="1"/>
  <c r="AU868" i="1"/>
  <c r="BG868" i="1" s="1"/>
  <c r="BA868" i="1"/>
  <c r="AU869" i="1"/>
  <c r="BG869" i="1" s="1"/>
  <c r="BA869" i="1"/>
  <c r="AU870" i="1"/>
  <c r="BG870" i="1" s="1"/>
  <c r="BA870" i="1"/>
  <c r="AU871" i="1"/>
  <c r="BG871" i="1" s="1"/>
  <c r="BA871" i="1"/>
  <c r="AU872" i="1"/>
  <c r="BG872" i="1" s="1"/>
  <c r="BA872" i="1"/>
  <c r="AU873" i="1"/>
  <c r="BG873" i="1" s="1"/>
  <c r="BA873" i="1"/>
  <c r="AU874" i="1"/>
  <c r="BG874" i="1" s="1"/>
  <c r="BA874" i="1"/>
  <c r="AU875" i="1"/>
  <c r="BG875" i="1" s="1"/>
  <c r="BA875" i="1"/>
  <c r="AU876" i="1"/>
  <c r="BG876" i="1" s="1"/>
  <c r="BA876" i="1"/>
  <c r="AU877" i="1"/>
  <c r="BG877" i="1" s="1"/>
  <c r="BA877" i="1"/>
  <c r="AU878" i="1"/>
  <c r="BG878" i="1" s="1"/>
  <c r="BA878" i="1"/>
  <c r="AU879" i="1"/>
  <c r="BG879" i="1" s="1"/>
  <c r="BA879" i="1"/>
  <c r="AU880" i="1"/>
  <c r="BG880" i="1" s="1"/>
  <c r="BA880" i="1"/>
  <c r="AU881" i="1"/>
  <c r="BG881" i="1" s="1"/>
  <c r="BA881" i="1"/>
  <c r="AU882" i="1"/>
  <c r="BG882" i="1" s="1"/>
  <c r="BA882" i="1"/>
  <c r="AU883" i="1"/>
  <c r="BG883" i="1" s="1"/>
  <c r="BA883" i="1"/>
  <c r="AU884" i="1"/>
  <c r="BG884" i="1" s="1"/>
  <c r="BA884" i="1"/>
  <c r="AU885" i="1"/>
  <c r="BG885" i="1" s="1"/>
  <c r="BA885" i="1"/>
  <c r="AU886" i="1"/>
  <c r="BG886" i="1" s="1"/>
  <c r="BA886" i="1"/>
  <c r="AU887" i="1"/>
  <c r="BG887" i="1" s="1"/>
  <c r="BA887" i="1"/>
  <c r="AU888" i="1"/>
  <c r="BG888" i="1" s="1"/>
  <c r="BA888" i="1"/>
  <c r="AU889" i="1"/>
  <c r="BG889" i="1" s="1"/>
  <c r="BA889" i="1"/>
  <c r="AU890" i="1"/>
  <c r="BG890" i="1" s="1"/>
  <c r="BA890" i="1"/>
  <c r="AU891" i="1"/>
  <c r="BG891" i="1" s="1"/>
  <c r="BA891" i="1"/>
  <c r="AU892" i="1"/>
  <c r="BG892" i="1" s="1"/>
  <c r="BA892" i="1"/>
  <c r="AU893" i="1"/>
  <c r="BG893" i="1" s="1"/>
  <c r="BA893" i="1"/>
  <c r="AU894" i="1"/>
  <c r="BG894" i="1" s="1"/>
  <c r="BA894" i="1"/>
  <c r="AU895" i="1"/>
  <c r="BG895" i="1" s="1"/>
  <c r="BA895" i="1"/>
  <c r="AU896" i="1"/>
  <c r="BG896" i="1" s="1"/>
  <c r="BA896" i="1"/>
  <c r="AU897" i="1"/>
  <c r="BG897" i="1" s="1"/>
  <c r="BA897" i="1"/>
  <c r="AU898" i="1"/>
  <c r="BG898" i="1" s="1"/>
  <c r="BA898" i="1"/>
  <c r="AU899" i="1"/>
  <c r="BG899" i="1" s="1"/>
  <c r="BA899" i="1"/>
  <c r="AU900" i="1"/>
  <c r="BG900" i="1" s="1"/>
  <c r="BA900" i="1"/>
  <c r="AU901" i="1"/>
  <c r="BG901" i="1" s="1"/>
  <c r="BA901" i="1"/>
  <c r="AU902" i="1"/>
  <c r="BG902" i="1" s="1"/>
  <c r="BA902" i="1"/>
  <c r="AU903" i="1"/>
  <c r="BG903" i="1" s="1"/>
  <c r="BA903" i="1"/>
  <c r="AU904" i="1"/>
  <c r="BG904" i="1" s="1"/>
  <c r="BA904" i="1"/>
  <c r="AU905" i="1"/>
  <c r="BG905" i="1" s="1"/>
  <c r="BA905" i="1"/>
  <c r="AU906" i="1"/>
  <c r="BG906" i="1" s="1"/>
  <c r="BA906" i="1"/>
  <c r="AU907" i="1"/>
  <c r="BG907" i="1" s="1"/>
  <c r="BA907" i="1"/>
  <c r="AU908" i="1"/>
  <c r="BG908" i="1" s="1"/>
  <c r="BA908" i="1"/>
  <c r="AU909" i="1"/>
  <c r="BG909" i="1" s="1"/>
  <c r="BA909" i="1"/>
  <c r="AU910" i="1"/>
  <c r="BG910" i="1" s="1"/>
  <c r="BA910" i="1"/>
  <c r="AU911" i="1"/>
  <c r="BG911" i="1" s="1"/>
  <c r="BA911" i="1"/>
  <c r="AU912" i="1"/>
  <c r="BG912" i="1" s="1"/>
  <c r="BA912" i="1"/>
  <c r="AU913" i="1"/>
  <c r="BG913" i="1" s="1"/>
  <c r="BA913" i="1"/>
  <c r="AU914" i="1"/>
  <c r="BG914" i="1" s="1"/>
  <c r="BA914" i="1"/>
  <c r="AU915" i="1"/>
  <c r="BG915" i="1" s="1"/>
  <c r="BA915" i="1"/>
  <c r="AU916" i="1"/>
  <c r="BG916" i="1" s="1"/>
  <c r="BA916" i="1"/>
  <c r="AU917" i="1"/>
  <c r="BG917" i="1" s="1"/>
  <c r="BA917" i="1"/>
  <c r="AU918" i="1"/>
  <c r="BG918" i="1" s="1"/>
  <c r="BA918" i="1"/>
  <c r="AU919" i="1"/>
  <c r="BG919" i="1" s="1"/>
  <c r="BA919" i="1"/>
  <c r="AU920" i="1"/>
  <c r="BG920" i="1" s="1"/>
  <c r="BA920" i="1"/>
  <c r="AU921" i="1"/>
  <c r="BG921" i="1" s="1"/>
  <c r="BA921" i="1"/>
  <c r="AU922" i="1"/>
  <c r="BG922" i="1" s="1"/>
  <c r="BA922" i="1"/>
  <c r="AU923" i="1"/>
  <c r="BG923" i="1" s="1"/>
  <c r="BA923" i="1"/>
  <c r="AU924" i="1"/>
  <c r="BG924" i="1" s="1"/>
  <c r="BA924" i="1"/>
  <c r="AU925" i="1"/>
  <c r="BG925" i="1" s="1"/>
  <c r="BA925" i="1"/>
  <c r="AU926" i="1"/>
  <c r="BG926" i="1" s="1"/>
  <c r="BA926" i="1"/>
  <c r="AU927" i="1"/>
  <c r="BG927" i="1" s="1"/>
  <c r="BA927" i="1"/>
  <c r="AU928" i="1"/>
  <c r="BG928" i="1" s="1"/>
  <c r="BA928" i="1"/>
  <c r="AU929" i="1"/>
  <c r="BG929" i="1" s="1"/>
  <c r="BA929" i="1"/>
  <c r="AU930" i="1"/>
  <c r="BG930" i="1" s="1"/>
  <c r="BA930" i="1"/>
  <c r="AU931" i="1"/>
  <c r="BG931" i="1" s="1"/>
  <c r="BA931" i="1"/>
  <c r="AU932" i="1"/>
  <c r="BG932" i="1" s="1"/>
  <c r="BA932" i="1"/>
  <c r="AU933" i="1"/>
  <c r="BG933" i="1" s="1"/>
  <c r="BA933" i="1"/>
  <c r="AU934" i="1"/>
  <c r="BG934" i="1" s="1"/>
  <c r="BA934" i="1"/>
  <c r="AU935" i="1"/>
  <c r="BG935" i="1" s="1"/>
  <c r="BA935" i="1"/>
  <c r="AU936" i="1"/>
  <c r="BG936" i="1" s="1"/>
  <c r="BA936" i="1"/>
  <c r="AU937" i="1"/>
  <c r="BG937" i="1" s="1"/>
  <c r="BA937" i="1"/>
  <c r="AU938" i="1"/>
  <c r="BG938" i="1" s="1"/>
  <c r="BA938" i="1"/>
  <c r="AU939" i="1"/>
  <c r="BG939" i="1" s="1"/>
  <c r="BA939" i="1"/>
  <c r="AU940" i="1"/>
  <c r="BG940" i="1" s="1"/>
  <c r="BA940" i="1"/>
  <c r="AU941" i="1"/>
  <c r="BG941" i="1" s="1"/>
  <c r="BA941" i="1"/>
  <c r="AU942" i="1"/>
  <c r="BG942" i="1" s="1"/>
  <c r="BA942" i="1"/>
  <c r="AU943" i="1"/>
  <c r="BG943" i="1" s="1"/>
  <c r="BA943" i="1"/>
  <c r="AU944" i="1"/>
  <c r="BG944" i="1" s="1"/>
  <c r="BA944" i="1"/>
  <c r="AU979" i="1"/>
  <c r="BG979" i="1" s="1"/>
  <c r="BA979" i="1"/>
  <c r="AU980" i="1"/>
  <c r="BG980" i="1" s="1"/>
  <c r="BA980" i="1"/>
  <c r="AU981" i="1"/>
  <c r="BG981" i="1" s="1"/>
  <c r="BA981" i="1"/>
  <c r="AU982" i="1"/>
  <c r="BG982" i="1" s="1"/>
  <c r="BA982" i="1"/>
  <c r="AU983" i="1"/>
  <c r="BG983" i="1" s="1"/>
  <c r="BA983" i="1"/>
  <c r="AU984" i="1"/>
  <c r="BG984" i="1" s="1"/>
  <c r="BA984" i="1"/>
  <c r="AU985" i="1"/>
  <c r="BG985" i="1" s="1"/>
  <c r="BA985" i="1"/>
  <c r="AU986" i="1"/>
  <c r="BG986" i="1" s="1"/>
  <c r="BA986" i="1"/>
  <c r="AU987" i="1"/>
  <c r="BG987" i="1" s="1"/>
  <c r="BA987" i="1"/>
  <c r="AU988" i="1"/>
  <c r="BG988" i="1" s="1"/>
  <c r="BA988" i="1"/>
  <c r="AU989" i="1"/>
  <c r="BG989" i="1" s="1"/>
  <c r="BA989" i="1"/>
  <c r="AU990" i="1"/>
  <c r="BG990" i="1" s="1"/>
  <c r="BA990" i="1"/>
  <c r="AU991" i="1"/>
  <c r="BG991" i="1" s="1"/>
  <c r="BA991" i="1"/>
  <c r="AU992" i="1"/>
  <c r="BG992" i="1" s="1"/>
  <c r="BA992" i="1"/>
  <c r="AU993" i="1"/>
  <c r="BG993" i="1" s="1"/>
  <c r="BA993" i="1"/>
  <c r="AU994" i="1"/>
  <c r="BG994" i="1" s="1"/>
  <c r="BA994" i="1"/>
  <c r="AU995" i="1"/>
  <c r="BG995" i="1" s="1"/>
  <c r="BA995" i="1"/>
  <c r="AU996" i="1"/>
  <c r="BG996" i="1" s="1"/>
  <c r="BA996" i="1"/>
  <c r="AU997" i="1"/>
  <c r="BG997" i="1" s="1"/>
  <c r="BA997" i="1"/>
  <c r="AU998" i="1"/>
  <c r="BG998" i="1" s="1"/>
  <c r="BA998" i="1"/>
  <c r="AU999" i="1"/>
  <c r="BG999" i="1" s="1"/>
  <c r="BA999" i="1"/>
  <c r="AU1000" i="1"/>
  <c r="BG1000" i="1" s="1"/>
  <c r="BA1000" i="1"/>
  <c r="AU1001" i="1"/>
  <c r="BG1001" i="1" s="1"/>
  <c r="BA1001" i="1"/>
  <c r="AU1002" i="1"/>
  <c r="BG1002" i="1" s="1"/>
  <c r="BA1002" i="1"/>
  <c r="AU1003" i="1"/>
  <c r="BG1003" i="1" s="1"/>
  <c r="BA1003" i="1"/>
  <c r="AU1004" i="1"/>
  <c r="BG1004" i="1" s="1"/>
  <c r="BA1004" i="1"/>
  <c r="AU1005" i="1"/>
  <c r="BG1005" i="1" s="1"/>
  <c r="BA1005" i="1"/>
  <c r="AU1006" i="1"/>
  <c r="BG1006" i="1" s="1"/>
  <c r="BA1006" i="1"/>
  <c r="AU1007" i="1"/>
  <c r="BG1007" i="1" s="1"/>
  <c r="BA1007" i="1"/>
  <c r="AU1008" i="1"/>
  <c r="BG1008" i="1" s="1"/>
  <c r="BA1008" i="1"/>
  <c r="AU1009" i="1"/>
  <c r="BG1009" i="1" s="1"/>
  <c r="BA1009" i="1"/>
  <c r="AU1010" i="1"/>
  <c r="BG1010" i="1" s="1"/>
  <c r="BA1010" i="1"/>
  <c r="AU1011" i="1"/>
  <c r="BG1011" i="1" s="1"/>
  <c r="BA1011" i="1"/>
  <c r="AU1012" i="1"/>
  <c r="BG1012" i="1" s="1"/>
  <c r="BA1012" i="1"/>
  <c r="AU1013" i="1"/>
  <c r="BG1013" i="1" s="1"/>
  <c r="BA1013" i="1"/>
  <c r="AU1015" i="1"/>
  <c r="BG1015" i="1" s="1"/>
  <c r="BA1015" i="1"/>
  <c r="AU1017" i="1"/>
  <c r="BG1017" i="1" s="1"/>
  <c r="BA1017" i="1"/>
  <c r="AU1019" i="1"/>
  <c r="BG1019" i="1" s="1"/>
  <c r="BA1019" i="1"/>
  <c r="AU1021" i="1"/>
  <c r="BG1021" i="1" s="1"/>
  <c r="BA1021" i="1"/>
  <c r="AU1023" i="1"/>
  <c r="BG1023" i="1" s="1"/>
  <c r="BA1023" i="1"/>
  <c r="AU1025" i="1"/>
  <c r="BG1025" i="1" s="1"/>
  <c r="BA1025" i="1"/>
  <c r="AU1027" i="1"/>
  <c r="BG1027" i="1" s="1"/>
  <c r="BA1027" i="1"/>
  <c r="AU1029" i="1"/>
  <c r="BG1029" i="1" s="1"/>
  <c r="BA1029" i="1"/>
  <c r="AU1031" i="1"/>
  <c r="BG1031" i="1" s="1"/>
  <c r="BA1031" i="1"/>
  <c r="AU1033" i="1"/>
  <c r="BG1033" i="1" s="1"/>
  <c r="BA1033" i="1"/>
  <c r="AU1035" i="1"/>
  <c r="BG1035" i="1" s="1"/>
  <c r="BA1035" i="1"/>
  <c r="AU1037" i="1"/>
  <c r="BG1037" i="1" s="1"/>
  <c r="BA1037" i="1"/>
  <c r="AU1039" i="1"/>
  <c r="BG1039" i="1" s="1"/>
  <c r="BA1039" i="1"/>
  <c r="AU1041" i="1"/>
  <c r="BG1041" i="1" s="1"/>
  <c r="BA1041" i="1"/>
  <c r="AU1043" i="1"/>
  <c r="BG1043" i="1" s="1"/>
  <c r="BA1043" i="1"/>
  <c r="AU1045" i="1"/>
  <c r="BG1045" i="1" s="1"/>
  <c r="BA1045" i="1"/>
  <c r="AU1047" i="1"/>
  <c r="BG1047" i="1" s="1"/>
  <c r="BA1047" i="1"/>
  <c r="AU1049" i="1"/>
  <c r="BG1049" i="1" s="1"/>
  <c r="BA1049" i="1"/>
  <c r="AU1051" i="1"/>
  <c r="BG1051" i="1" s="1"/>
  <c r="BA1051" i="1"/>
  <c r="AU1053" i="1"/>
  <c r="BG1053" i="1" s="1"/>
  <c r="BA1053" i="1"/>
  <c r="AU1055" i="1"/>
  <c r="BG1055" i="1" s="1"/>
  <c r="BA1055" i="1"/>
  <c r="AU1057" i="1"/>
  <c r="BG1057" i="1" s="1"/>
  <c r="BA1057" i="1"/>
  <c r="AU1059" i="1"/>
  <c r="BG1059" i="1" s="1"/>
  <c r="BA1059" i="1"/>
  <c r="AU1061" i="1"/>
  <c r="BG1061" i="1" s="1"/>
  <c r="BA1061" i="1"/>
  <c r="AU1063" i="1"/>
  <c r="BG1063" i="1" s="1"/>
  <c r="BA1063" i="1"/>
  <c r="AU1065" i="1"/>
  <c r="BG1065" i="1" s="1"/>
  <c r="BA1065" i="1"/>
  <c r="AU1067" i="1"/>
  <c r="BG1067" i="1" s="1"/>
  <c r="BA1067" i="1"/>
  <c r="AU1069" i="1"/>
  <c r="BG1069" i="1" s="1"/>
  <c r="BA1069" i="1"/>
  <c r="AU1071" i="1"/>
  <c r="BG1071" i="1" s="1"/>
  <c r="BA1071" i="1"/>
  <c r="AU1073" i="1"/>
  <c r="BG1073" i="1" s="1"/>
  <c r="BA1073" i="1"/>
  <c r="AU1075" i="1"/>
  <c r="BG1075" i="1" s="1"/>
  <c r="BA1075" i="1"/>
  <c r="AU1076" i="1"/>
  <c r="BG1076" i="1" s="1"/>
  <c r="BA1076" i="1"/>
  <c r="AU1077" i="1"/>
  <c r="BG1077" i="1" s="1"/>
  <c r="BA1077" i="1"/>
  <c r="AU1078" i="1"/>
  <c r="BG1078" i="1" s="1"/>
  <c r="BA1078" i="1"/>
  <c r="AU1079" i="1"/>
  <c r="BG1079" i="1" s="1"/>
  <c r="BA1079" i="1"/>
  <c r="AU1080" i="1"/>
  <c r="BG1080" i="1" s="1"/>
  <c r="BA1080" i="1"/>
  <c r="AU1081" i="1"/>
  <c r="BG1081" i="1" s="1"/>
  <c r="BA1081" i="1"/>
  <c r="AU1082" i="1"/>
  <c r="BG1082" i="1" s="1"/>
  <c r="BA1082" i="1"/>
  <c r="AU1083" i="1"/>
  <c r="BG1083" i="1" s="1"/>
  <c r="BA1083" i="1"/>
  <c r="AU1084" i="1"/>
  <c r="BG1084" i="1" s="1"/>
  <c r="BA1084" i="1"/>
  <c r="AU1085" i="1"/>
  <c r="BG1085" i="1" s="1"/>
  <c r="BA1085" i="1"/>
  <c r="AU1086" i="1"/>
  <c r="BG1086" i="1" s="1"/>
  <c r="BA1086" i="1"/>
  <c r="AU1087" i="1"/>
  <c r="BG1087" i="1" s="1"/>
  <c r="BA1087" i="1"/>
  <c r="AU1088" i="1"/>
  <c r="BG1088" i="1" s="1"/>
  <c r="BA1088" i="1"/>
  <c r="AU1089" i="1"/>
  <c r="BG1089" i="1" s="1"/>
  <c r="BA1089" i="1"/>
  <c r="AU1090" i="1"/>
  <c r="BG1090" i="1" s="1"/>
  <c r="BA1090" i="1"/>
  <c r="AU1091" i="1"/>
  <c r="BG1091" i="1" s="1"/>
  <c r="BA1091" i="1"/>
  <c r="AU1092" i="1"/>
  <c r="BG1092" i="1" s="1"/>
  <c r="BA1092" i="1"/>
  <c r="AU1093" i="1"/>
  <c r="BG1093" i="1" s="1"/>
  <c r="BA1093" i="1"/>
  <c r="AU1094" i="1"/>
  <c r="BG1094" i="1" s="1"/>
  <c r="BA1094" i="1"/>
  <c r="AU1095" i="1"/>
  <c r="BG1095" i="1" s="1"/>
  <c r="BA1095" i="1"/>
  <c r="AU1096" i="1"/>
  <c r="BG1096" i="1" s="1"/>
  <c r="BA1096" i="1"/>
  <c r="AU1097" i="1"/>
  <c r="BG1097" i="1" s="1"/>
  <c r="BA1097" i="1"/>
  <c r="AU1098" i="1"/>
  <c r="BG1098" i="1" s="1"/>
  <c r="BA1098" i="1"/>
  <c r="AU1099" i="1"/>
  <c r="BG1099" i="1" s="1"/>
  <c r="BA1099" i="1"/>
  <c r="AU1100" i="1"/>
  <c r="BG1100" i="1" s="1"/>
  <c r="BA1100" i="1"/>
  <c r="AU1101" i="1"/>
  <c r="BG1101" i="1" s="1"/>
  <c r="BA1101" i="1"/>
  <c r="AU1102" i="1"/>
  <c r="BG1102" i="1" s="1"/>
  <c r="BA1102" i="1"/>
  <c r="AU1103" i="1"/>
  <c r="BG1103" i="1" s="1"/>
  <c r="BA1103" i="1"/>
  <c r="AU1104" i="1"/>
  <c r="BG1104" i="1" s="1"/>
  <c r="BA1104" i="1"/>
  <c r="AU1105" i="1"/>
  <c r="BG1105" i="1" s="1"/>
  <c r="BA1105" i="1"/>
  <c r="AU1106" i="1"/>
  <c r="BG1106" i="1" s="1"/>
  <c r="BA1106" i="1"/>
  <c r="AU1107" i="1"/>
  <c r="BG1107" i="1" s="1"/>
  <c r="BA1107" i="1"/>
  <c r="AU1108" i="1"/>
  <c r="BG1108" i="1" s="1"/>
  <c r="BA1108" i="1"/>
  <c r="AU1109" i="1"/>
  <c r="BG1109" i="1" s="1"/>
  <c r="BA1109" i="1"/>
  <c r="AU1111" i="1"/>
  <c r="BG1111" i="1" s="1"/>
  <c r="BA1111" i="1"/>
  <c r="AU1113" i="1"/>
  <c r="BG1113" i="1" s="1"/>
  <c r="BA1113" i="1"/>
  <c r="AU1115" i="1"/>
  <c r="BG1115" i="1" s="1"/>
  <c r="BA1115" i="1"/>
  <c r="AU1117" i="1"/>
  <c r="BG1117" i="1" s="1"/>
  <c r="BA1117" i="1"/>
  <c r="AZ1192" i="1"/>
  <c r="AU1211" i="1"/>
  <c r="BG1211" i="1" s="1"/>
  <c r="BA1211" i="1"/>
  <c r="AU1215" i="1"/>
  <c r="BG1215" i="1" s="1"/>
  <c r="BA1215" i="1"/>
  <c r="AU1218" i="1"/>
  <c r="BG1218" i="1" s="1"/>
  <c r="BA1218" i="1"/>
  <c r="AU1219" i="1"/>
  <c r="BG1219" i="1" s="1"/>
  <c r="BA1219" i="1"/>
  <c r="AU1220" i="1"/>
  <c r="BG1220" i="1" s="1"/>
  <c r="BA1220" i="1"/>
  <c r="AU1221" i="1"/>
  <c r="BG1221" i="1" s="1"/>
  <c r="BA1221" i="1"/>
  <c r="AU1222" i="1"/>
  <c r="BG1222" i="1" s="1"/>
  <c r="BA1222" i="1"/>
  <c r="AU1223" i="1"/>
  <c r="BG1223" i="1" s="1"/>
  <c r="BA1223" i="1"/>
  <c r="AU1224" i="1"/>
  <c r="BG1224" i="1" s="1"/>
  <c r="BA1224" i="1"/>
  <c r="AU1225" i="1"/>
  <c r="BG1225" i="1" s="1"/>
  <c r="BA1225" i="1"/>
  <c r="AU1226" i="1"/>
  <c r="BG1226" i="1" s="1"/>
  <c r="BA1226" i="1"/>
  <c r="AU1227" i="1"/>
  <c r="BG1227" i="1" s="1"/>
  <c r="BA1227" i="1"/>
  <c r="AU1228" i="1"/>
  <c r="BG1228" i="1" s="1"/>
  <c r="BA1228" i="1"/>
  <c r="AU1229" i="1"/>
  <c r="BG1229" i="1" s="1"/>
  <c r="BA1229" i="1"/>
  <c r="AU1230" i="1"/>
  <c r="BG1230" i="1" s="1"/>
  <c r="BA1230" i="1"/>
  <c r="AU1231" i="1"/>
  <c r="BG1231" i="1" s="1"/>
  <c r="BA1231" i="1"/>
  <c r="AU1232" i="1"/>
  <c r="BG1232" i="1" s="1"/>
  <c r="BA1232" i="1"/>
  <c r="AU1233" i="1"/>
  <c r="BG1233" i="1" s="1"/>
  <c r="BA1233" i="1"/>
  <c r="AU1234" i="1"/>
  <c r="BG1234" i="1" s="1"/>
  <c r="BA1234" i="1"/>
  <c r="AU1235" i="1"/>
  <c r="BG1235" i="1" s="1"/>
  <c r="BA1235" i="1"/>
  <c r="AU1236" i="1"/>
  <c r="BG1236" i="1" s="1"/>
  <c r="BA1236" i="1"/>
  <c r="AU1237" i="1"/>
  <c r="BG1237" i="1" s="1"/>
  <c r="BA1237" i="1"/>
  <c r="AU1238" i="1"/>
  <c r="BG1238" i="1" s="1"/>
  <c r="BA1238" i="1"/>
  <c r="AU1239" i="1"/>
  <c r="BG1239" i="1" s="1"/>
  <c r="BA1239" i="1"/>
  <c r="AU1240" i="1"/>
  <c r="BG1240" i="1" s="1"/>
  <c r="BA1240" i="1"/>
  <c r="AU1241" i="1"/>
  <c r="BG1241" i="1" s="1"/>
  <c r="BA1241" i="1"/>
  <c r="AK750" i="1"/>
  <c r="AK752" i="1"/>
  <c r="AK762" i="1"/>
  <c r="AK764" i="1"/>
  <c r="AK766" i="1"/>
  <c r="AK768" i="1"/>
  <c r="AK770" i="1"/>
  <c r="AK772" i="1"/>
  <c r="AK774" i="1"/>
  <c r="AK776" i="1"/>
  <c r="AK778" i="1"/>
  <c r="AK780" i="1"/>
  <c r="AK782" i="1"/>
  <c r="AK784" i="1"/>
  <c r="AK786" i="1"/>
  <c r="AM787" i="1"/>
  <c r="AK788" i="1"/>
  <c r="AM789" i="1"/>
  <c r="AK790" i="1"/>
  <c r="AM791" i="1"/>
  <c r="AK792" i="1"/>
  <c r="AM793" i="1"/>
  <c r="AK794" i="1"/>
  <c r="AM795" i="1"/>
  <c r="AK796" i="1"/>
  <c r="AM797" i="1"/>
  <c r="AK798" i="1"/>
  <c r="AM799" i="1"/>
  <c r="AK800" i="1"/>
  <c r="AM801" i="1"/>
  <c r="AK802" i="1"/>
  <c r="AM803" i="1"/>
  <c r="AK804" i="1"/>
  <c r="AM805" i="1"/>
  <c r="AK806" i="1"/>
  <c r="AM807" i="1"/>
  <c r="AK808" i="1"/>
  <c r="AM809" i="1"/>
  <c r="AK810" i="1"/>
  <c r="AM811" i="1"/>
  <c r="AK812" i="1"/>
  <c r="AM813" i="1"/>
  <c r="AK814" i="1"/>
  <c r="AM815" i="1"/>
  <c r="AK816" i="1"/>
  <c r="AM817" i="1"/>
  <c r="AL81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L946" i="1"/>
  <c r="AO947" i="1"/>
  <c r="AL948" i="1"/>
  <c r="AJ978" i="1"/>
  <c r="AN978" i="1"/>
  <c r="AJ979" i="1"/>
  <c r="AK1015" i="1"/>
  <c r="AM1016" i="1"/>
  <c r="AK1017" i="1"/>
  <c r="AM1018" i="1"/>
  <c r="AK1019" i="1"/>
  <c r="AM1020" i="1"/>
  <c r="AK1021" i="1"/>
  <c r="AM1022" i="1"/>
  <c r="AK1023" i="1"/>
  <c r="AM1024" i="1"/>
  <c r="AK1025" i="1"/>
  <c r="AM1026" i="1"/>
  <c r="AK1027" i="1"/>
  <c r="AM1028" i="1"/>
  <c r="AK1029" i="1"/>
  <c r="AM1030" i="1"/>
  <c r="AK1031" i="1"/>
  <c r="AM1032" i="1"/>
  <c r="AK1033" i="1"/>
  <c r="AM1034" i="1"/>
  <c r="AK1035" i="1"/>
  <c r="AM1036" i="1"/>
  <c r="AK1037" i="1"/>
  <c r="AM1038" i="1"/>
  <c r="AK1039" i="1"/>
  <c r="AM1040" i="1"/>
  <c r="AK1041" i="1"/>
  <c r="AM1042" i="1"/>
  <c r="AK1043" i="1"/>
  <c r="AM1044" i="1"/>
  <c r="AK1045" i="1"/>
  <c r="AM1046" i="1"/>
  <c r="AK1047" i="1"/>
  <c r="AM1048" i="1"/>
  <c r="AK1049" i="1"/>
  <c r="AM1050" i="1"/>
  <c r="AK1051" i="1"/>
  <c r="AM1052" i="1"/>
  <c r="AK1053" i="1"/>
  <c r="AM1054" i="1"/>
  <c r="AK1055" i="1"/>
  <c r="AM1056" i="1"/>
  <c r="AK1057" i="1"/>
  <c r="AM1058" i="1"/>
  <c r="AK1059" i="1"/>
  <c r="AM1060" i="1"/>
  <c r="AK1061" i="1"/>
  <c r="AM1062" i="1"/>
  <c r="AK1063" i="1"/>
  <c r="AM1064" i="1"/>
  <c r="AK1065" i="1"/>
  <c r="AM1066" i="1"/>
  <c r="AK1067" i="1"/>
  <c r="AM1068" i="1"/>
  <c r="AK1069" i="1"/>
  <c r="AM1070" i="1"/>
  <c r="AK1071" i="1"/>
  <c r="AM1072" i="1"/>
  <c r="AK1073" i="1"/>
  <c r="AM1074" i="1"/>
  <c r="AL1075" i="1"/>
  <c r="AK1111" i="1"/>
  <c r="AM1112" i="1"/>
  <c r="AK1113" i="1"/>
  <c r="AM1114" i="1"/>
  <c r="AK1115" i="1"/>
  <c r="AM1116" i="1"/>
  <c r="AK1117" i="1"/>
  <c r="AJ1118" i="1"/>
  <c r="AN1118" i="1"/>
  <c r="AJ1168" i="1"/>
  <c r="AN1168" i="1"/>
  <c r="AK1208" i="1"/>
  <c r="AU1208" i="1"/>
  <c r="BG1208" i="1" s="1"/>
  <c r="AM1209" i="1"/>
  <c r="AM1210" i="1"/>
  <c r="AK1211" i="1"/>
  <c r="AK1212" i="1"/>
  <c r="AU1212" i="1"/>
  <c r="BG1212" i="1" s="1"/>
  <c r="AM1213" i="1"/>
  <c r="AM1214" i="1"/>
  <c r="AK1215" i="1"/>
  <c r="AK1216" i="1"/>
  <c r="AU1216" i="1"/>
  <c r="BG1216" i="1" s="1"/>
  <c r="AL1217" i="1"/>
  <c r="AU787" i="1"/>
  <c r="BG787" i="1" s="1"/>
  <c r="BA787" i="1"/>
  <c r="AU789" i="1"/>
  <c r="BG789" i="1" s="1"/>
  <c r="BA789" i="1"/>
  <c r="AU791" i="1"/>
  <c r="BG791" i="1" s="1"/>
  <c r="BA791" i="1"/>
  <c r="AU793" i="1"/>
  <c r="BG793" i="1" s="1"/>
  <c r="BA793" i="1"/>
  <c r="AU795" i="1"/>
  <c r="BG795" i="1" s="1"/>
  <c r="BA795" i="1"/>
  <c r="AU797" i="1"/>
  <c r="BG797" i="1" s="1"/>
  <c r="BA797" i="1"/>
  <c r="AU799" i="1"/>
  <c r="BG799" i="1" s="1"/>
  <c r="BA799" i="1"/>
  <c r="AU801" i="1"/>
  <c r="BG801" i="1" s="1"/>
  <c r="BA801" i="1"/>
  <c r="AU803" i="1"/>
  <c r="BG803" i="1" s="1"/>
  <c r="BA803" i="1"/>
  <c r="AU805" i="1"/>
  <c r="BG805" i="1" s="1"/>
  <c r="BA805" i="1"/>
  <c r="AU807" i="1"/>
  <c r="BG807" i="1" s="1"/>
  <c r="BA807" i="1"/>
  <c r="AU809" i="1"/>
  <c r="BG809" i="1" s="1"/>
  <c r="BA809" i="1"/>
  <c r="AU811" i="1"/>
  <c r="BG811" i="1" s="1"/>
  <c r="BA811" i="1"/>
  <c r="AU813" i="1"/>
  <c r="BG813" i="1" s="1"/>
  <c r="BA813" i="1"/>
  <c r="AU815" i="1"/>
  <c r="BG815" i="1" s="1"/>
  <c r="BA815" i="1"/>
  <c r="AU817" i="1"/>
  <c r="BG817" i="1" s="1"/>
  <c r="BA817" i="1"/>
  <c r="AU949" i="1"/>
  <c r="BG949" i="1" s="1"/>
  <c r="BA949" i="1"/>
  <c r="AU950" i="1"/>
  <c r="BG950" i="1" s="1"/>
  <c r="BA950" i="1"/>
  <c r="AU951" i="1"/>
  <c r="BG951" i="1" s="1"/>
  <c r="BA951" i="1"/>
  <c r="AU952" i="1"/>
  <c r="BG952" i="1" s="1"/>
  <c r="BA952" i="1"/>
  <c r="AU953" i="1"/>
  <c r="BG953" i="1" s="1"/>
  <c r="BA953" i="1"/>
  <c r="AU954" i="1"/>
  <c r="BG954" i="1" s="1"/>
  <c r="BA954" i="1"/>
  <c r="AU955" i="1"/>
  <c r="BG955" i="1" s="1"/>
  <c r="BA955" i="1"/>
  <c r="AU956" i="1"/>
  <c r="BG956" i="1" s="1"/>
  <c r="BA956" i="1"/>
  <c r="AU957" i="1"/>
  <c r="BG957" i="1" s="1"/>
  <c r="BA957" i="1"/>
  <c r="AU958" i="1"/>
  <c r="BG958" i="1" s="1"/>
  <c r="BA958" i="1"/>
  <c r="AU959" i="1"/>
  <c r="BG959" i="1" s="1"/>
  <c r="BA959" i="1"/>
  <c r="AU960" i="1"/>
  <c r="BG960" i="1" s="1"/>
  <c r="BA960" i="1"/>
  <c r="AU961" i="1"/>
  <c r="BG961" i="1" s="1"/>
  <c r="BA961" i="1"/>
  <c r="AU962" i="1"/>
  <c r="BG962" i="1" s="1"/>
  <c r="BA962" i="1"/>
  <c r="AU963" i="1"/>
  <c r="BG963" i="1" s="1"/>
  <c r="BA963" i="1"/>
  <c r="AU964" i="1"/>
  <c r="BG964" i="1" s="1"/>
  <c r="BA964" i="1"/>
  <c r="AU965" i="1"/>
  <c r="BG965" i="1" s="1"/>
  <c r="BA965" i="1"/>
  <c r="AU966" i="1"/>
  <c r="BG966" i="1" s="1"/>
  <c r="BA966" i="1"/>
  <c r="AU967" i="1"/>
  <c r="BG967" i="1" s="1"/>
  <c r="BA967" i="1"/>
  <c r="AU968" i="1"/>
  <c r="BG968" i="1" s="1"/>
  <c r="BA968" i="1"/>
  <c r="AU969" i="1"/>
  <c r="BG969" i="1" s="1"/>
  <c r="BA969" i="1"/>
  <c r="AU970" i="1"/>
  <c r="BG970" i="1" s="1"/>
  <c r="BA970" i="1"/>
  <c r="AU971" i="1"/>
  <c r="BG971" i="1" s="1"/>
  <c r="BA971" i="1"/>
  <c r="AU972" i="1"/>
  <c r="BG972" i="1" s="1"/>
  <c r="BA972" i="1"/>
  <c r="AU973" i="1"/>
  <c r="BG973" i="1" s="1"/>
  <c r="BA973" i="1"/>
  <c r="AU974" i="1"/>
  <c r="BG974" i="1" s="1"/>
  <c r="BA974" i="1"/>
  <c r="AU975" i="1"/>
  <c r="BG975" i="1" s="1"/>
  <c r="BA975" i="1"/>
  <c r="AU976" i="1"/>
  <c r="BG976" i="1" s="1"/>
  <c r="BA976" i="1"/>
  <c r="AU1016" i="1"/>
  <c r="BG1016" i="1" s="1"/>
  <c r="BA1016" i="1"/>
  <c r="AU1018" i="1"/>
  <c r="BG1018" i="1" s="1"/>
  <c r="BA1018" i="1"/>
  <c r="AU1020" i="1"/>
  <c r="BG1020" i="1" s="1"/>
  <c r="BA1020" i="1"/>
  <c r="AU1022" i="1"/>
  <c r="BG1022" i="1" s="1"/>
  <c r="BA1022" i="1"/>
  <c r="AU1024" i="1"/>
  <c r="BG1024" i="1" s="1"/>
  <c r="BA1024" i="1"/>
  <c r="AU1026" i="1"/>
  <c r="BG1026" i="1" s="1"/>
  <c r="BA1026" i="1"/>
  <c r="AU1028" i="1"/>
  <c r="BG1028" i="1" s="1"/>
  <c r="BA1028" i="1"/>
  <c r="AU1030" i="1"/>
  <c r="BG1030" i="1" s="1"/>
  <c r="BA1030" i="1"/>
  <c r="AU1032" i="1"/>
  <c r="BG1032" i="1" s="1"/>
  <c r="BA1032" i="1"/>
  <c r="AU1034" i="1"/>
  <c r="BG1034" i="1" s="1"/>
  <c r="BA1034" i="1"/>
  <c r="AU1036" i="1"/>
  <c r="BG1036" i="1" s="1"/>
  <c r="BA1036" i="1"/>
  <c r="AU1038" i="1"/>
  <c r="BG1038" i="1" s="1"/>
  <c r="BA1038" i="1"/>
  <c r="AU1040" i="1"/>
  <c r="BG1040" i="1" s="1"/>
  <c r="BA1040" i="1"/>
  <c r="AU1042" i="1"/>
  <c r="BG1042" i="1" s="1"/>
  <c r="BA1042" i="1"/>
  <c r="AU1044" i="1"/>
  <c r="BG1044" i="1" s="1"/>
  <c r="BA1044" i="1"/>
  <c r="AU1046" i="1"/>
  <c r="BG1046" i="1" s="1"/>
  <c r="BA1046" i="1"/>
  <c r="AT1048" i="1"/>
  <c r="BF1048" i="1" s="1"/>
  <c r="AU1048" i="1"/>
  <c r="BG1048" i="1" s="1"/>
  <c r="BA1048" i="1"/>
  <c r="AU1050" i="1"/>
  <c r="BG1050" i="1" s="1"/>
  <c r="BA1050" i="1"/>
  <c r="AU1052" i="1"/>
  <c r="BG1052" i="1" s="1"/>
  <c r="BA1052" i="1"/>
  <c r="AU1054" i="1"/>
  <c r="BG1054" i="1" s="1"/>
  <c r="BA1054" i="1"/>
  <c r="AU1056" i="1"/>
  <c r="BG1056" i="1" s="1"/>
  <c r="BA1056" i="1"/>
  <c r="AU1058" i="1"/>
  <c r="BG1058" i="1" s="1"/>
  <c r="BA1058" i="1"/>
  <c r="AU1060" i="1"/>
  <c r="BG1060" i="1" s="1"/>
  <c r="BA1060" i="1"/>
  <c r="AU1062" i="1"/>
  <c r="BG1062" i="1" s="1"/>
  <c r="BA1062" i="1"/>
  <c r="AU1064" i="1"/>
  <c r="BG1064" i="1" s="1"/>
  <c r="BA1064" i="1"/>
  <c r="AU1066" i="1"/>
  <c r="BG1066" i="1" s="1"/>
  <c r="BA1066" i="1"/>
  <c r="AU1068" i="1"/>
  <c r="BG1068" i="1" s="1"/>
  <c r="BA1068" i="1"/>
  <c r="AU1070" i="1"/>
  <c r="BG1070" i="1" s="1"/>
  <c r="BA1070" i="1"/>
  <c r="AU1072" i="1"/>
  <c r="BG1072" i="1" s="1"/>
  <c r="BA1072" i="1"/>
  <c r="AU1074" i="1"/>
  <c r="BG1074" i="1" s="1"/>
  <c r="BA1074" i="1"/>
  <c r="AU1112" i="1"/>
  <c r="BG1112" i="1" s="1"/>
  <c r="BA1112" i="1"/>
  <c r="AU1114" i="1"/>
  <c r="BG1114" i="1" s="1"/>
  <c r="BA1114" i="1"/>
  <c r="AU1116" i="1"/>
  <c r="BG1116" i="1" s="1"/>
  <c r="BA1116" i="1"/>
  <c r="AU1118" i="1"/>
  <c r="BG1118" i="1" s="1"/>
  <c r="BA1118" i="1"/>
  <c r="AU1119" i="1"/>
  <c r="BG1119" i="1" s="1"/>
  <c r="BA1119" i="1"/>
  <c r="AU1120" i="1"/>
  <c r="BG1120" i="1" s="1"/>
  <c r="BA1120" i="1"/>
  <c r="AU1121" i="1"/>
  <c r="BG1121" i="1" s="1"/>
  <c r="BA1121" i="1"/>
  <c r="AU1122" i="1"/>
  <c r="BG1122" i="1" s="1"/>
  <c r="BA1122" i="1"/>
  <c r="AU1123" i="1"/>
  <c r="BG1123" i="1" s="1"/>
  <c r="BA1123" i="1"/>
  <c r="AU1124" i="1"/>
  <c r="BG1124" i="1" s="1"/>
  <c r="BA1124" i="1"/>
  <c r="AU1125" i="1"/>
  <c r="BG1125" i="1" s="1"/>
  <c r="BA1125" i="1"/>
  <c r="AU1126" i="1"/>
  <c r="BG1126" i="1" s="1"/>
  <c r="BA1126" i="1"/>
  <c r="AU1127" i="1"/>
  <c r="BG1127" i="1" s="1"/>
  <c r="BA1127" i="1"/>
  <c r="AU1128" i="1"/>
  <c r="BG1128" i="1" s="1"/>
  <c r="BA1128" i="1"/>
  <c r="AU1129" i="1"/>
  <c r="BG1129" i="1" s="1"/>
  <c r="BA1129" i="1"/>
  <c r="AU1130" i="1"/>
  <c r="BG1130" i="1" s="1"/>
  <c r="BA1130" i="1"/>
  <c r="AU1131" i="1"/>
  <c r="BG1131" i="1" s="1"/>
  <c r="BA1131" i="1"/>
  <c r="AU1132" i="1"/>
  <c r="BG1132" i="1" s="1"/>
  <c r="BA1132" i="1"/>
  <c r="AU1133" i="1"/>
  <c r="BG1133" i="1" s="1"/>
  <c r="BA1133" i="1"/>
  <c r="AU1134" i="1"/>
  <c r="BG1134" i="1" s="1"/>
  <c r="BA1134" i="1"/>
  <c r="AU1135" i="1"/>
  <c r="BG1135" i="1" s="1"/>
  <c r="BA1135" i="1"/>
  <c r="AU1136" i="1"/>
  <c r="BG1136" i="1" s="1"/>
  <c r="BA1136" i="1"/>
  <c r="AU1137" i="1"/>
  <c r="BG1137" i="1" s="1"/>
  <c r="BA1137" i="1"/>
  <c r="AU1138" i="1"/>
  <c r="BG1138" i="1" s="1"/>
  <c r="BA1138" i="1"/>
  <c r="AU1139" i="1"/>
  <c r="BG1139" i="1" s="1"/>
  <c r="BA1139" i="1"/>
  <c r="AU1140" i="1"/>
  <c r="BG1140" i="1" s="1"/>
  <c r="BA1140" i="1"/>
  <c r="AU1141" i="1"/>
  <c r="BG1141" i="1" s="1"/>
  <c r="BA1141" i="1"/>
  <c r="AU1142" i="1"/>
  <c r="BG1142" i="1" s="1"/>
  <c r="BA1142" i="1"/>
  <c r="AU1143" i="1"/>
  <c r="BG1143" i="1" s="1"/>
  <c r="BA1143" i="1"/>
  <c r="AU1144" i="1"/>
  <c r="BG1144" i="1" s="1"/>
  <c r="BA1144" i="1"/>
  <c r="AU1145" i="1"/>
  <c r="BG1145" i="1" s="1"/>
  <c r="BA1145" i="1"/>
  <c r="AU1146" i="1"/>
  <c r="BG1146" i="1" s="1"/>
  <c r="BA1146" i="1"/>
  <c r="AU1147" i="1"/>
  <c r="BG1147" i="1" s="1"/>
  <c r="BA1147" i="1"/>
  <c r="AU1148" i="1"/>
  <c r="BG1148" i="1" s="1"/>
  <c r="BA1148" i="1"/>
  <c r="AU1149" i="1"/>
  <c r="BG1149" i="1" s="1"/>
  <c r="BA1149" i="1"/>
  <c r="AU1150" i="1"/>
  <c r="BG1150" i="1" s="1"/>
  <c r="BA1150" i="1"/>
  <c r="AU1151" i="1"/>
  <c r="BG1151" i="1" s="1"/>
  <c r="BA1151" i="1"/>
  <c r="AU1152" i="1"/>
  <c r="BG1152" i="1" s="1"/>
  <c r="BA1152" i="1"/>
  <c r="AU1153" i="1"/>
  <c r="BG1153" i="1" s="1"/>
  <c r="BA1153" i="1"/>
  <c r="AU1154" i="1"/>
  <c r="BG1154" i="1" s="1"/>
  <c r="BA1154" i="1"/>
  <c r="AU1155" i="1"/>
  <c r="BG1155" i="1" s="1"/>
  <c r="BA1155" i="1"/>
  <c r="AU1156" i="1"/>
  <c r="BG1156" i="1" s="1"/>
  <c r="BA1156" i="1"/>
  <c r="AU1157" i="1"/>
  <c r="BG1157" i="1" s="1"/>
  <c r="BA1157" i="1"/>
  <c r="AU1158" i="1"/>
  <c r="BG1158" i="1" s="1"/>
  <c r="BA1158" i="1"/>
  <c r="AU1159" i="1"/>
  <c r="BG1159" i="1" s="1"/>
  <c r="BA1159" i="1"/>
  <c r="AU1160" i="1"/>
  <c r="BG1160" i="1" s="1"/>
  <c r="BA1160" i="1"/>
  <c r="AU1161" i="1"/>
  <c r="BG1161" i="1" s="1"/>
  <c r="BA1161" i="1"/>
  <c r="AU1162" i="1"/>
  <c r="BG1162" i="1" s="1"/>
  <c r="BA1162" i="1"/>
  <c r="AU1163" i="1"/>
  <c r="BG1163" i="1" s="1"/>
  <c r="BA1163" i="1"/>
  <c r="AU1164" i="1"/>
  <c r="BG1164" i="1" s="1"/>
  <c r="BA1164" i="1"/>
  <c r="AU1165" i="1"/>
  <c r="BG1165" i="1" s="1"/>
  <c r="BA1165" i="1"/>
  <c r="AU1166" i="1"/>
  <c r="BG1166" i="1" s="1"/>
  <c r="BA1166" i="1"/>
  <c r="AU1169" i="1"/>
  <c r="BG1169" i="1" s="1"/>
  <c r="BA1169" i="1"/>
  <c r="AU1170" i="1"/>
  <c r="BG1170" i="1" s="1"/>
  <c r="BA1170" i="1"/>
  <c r="AU1171" i="1"/>
  <c r="BG1171" i="1" s="1"/>
  <c r="BA1171" i="1"/>
  <c r="AU1172" i="1"/>
  <c r="BG1172" i="1" s="1"/>
  <c r="BA1172" i="1"/>
  <c r="AU1173" i="1"/>
  <c r="BG1173" i="1" s="1"/>
  <c r="BA1173" i="1"/>
  <c r="AU1174" i="1"/>
  <c r="BG1174" i="1" s="1"/>
  <c r="BA1174" i="1"/>
  <c r="AU1175" i="1"/>
  <c r="BG1175" i="1" s="1"/>
  <c r="BA1175" i="1"/>
  <c r="AU1176" i="1"/>
  <c r="BG1176" i="1" s="1"/>
  <c r="BA1176" i="1"/>
  <c r="AU1177" i="1"/>
  <c r="BG1177" i="1" s="1"/>
  <c r="BA1177" i="1"/>
  <c r="AU1178" i="1"/>
  <c r="BG1178" i="1" s="1"/>
  <c r="BA1178" i="1"/>
  <c r="AU1179" i="1"/>
  <c r="BG1179" i="1" s="1"/>
  <c r="BA1179" i="1"/>
  <c r="AU1180" i="1"/>
  <c r="BG1180" i="1" s="1"/>
  <c r="BA1180" i="1"/>
  <c r="AU1181" i="1"/>
  <c r="BG1181" i="1" s="1"/>
  <c r="BA1181" i="1"/>
  <c r="AU1182" i="1"/>
  <c r="BG1182" i="1" s="1"/>
  <c r="BA1182" i="1"/>
  <c r="AU1183" i="1"/>
  <c r="BG1183" i="1" s="1"/>
  <c r="BA1183" i="1"/>
  <c r="AU1184" i="1"/>
  <c r="BG1184" i="1" s="1"/>
  <c r="BA1184" i="1"/>
  <c r="AU1185" i="1"/>
  <c r="BG1185" i="1" s="1"/>
  <c r="BA1185" i="1"/>
  <c r="AU1186" i="1"/>
  <c r="BG1186" i="1" s="1"/>
  <c r="BA1186" i="1"/>
  <c r="AU1187" i="1"/>
  <c r="BG1187" i="1" s="1"/>
  <c r="BA1187" i="1"/>
  <c r="AU1188" i="1"/>
  <c r="BG1188" i="1" s="1"/>
  <c r="BA1188" i="1"/>
  <c r="AU1189" i="1"/>
  <c r="BG1189" i="1" s="1"/>
  <c r="BA1189" i="1"/>
  <c r="AU1190" i="1"/>
  <c r="BG1190" i="1" s="1"/>
  <c r="BA1190" i="1"/>
  <c r="AU1191" i="1"/>
  <c r="BG1191" i="1" s="1"/>
  <c r="BA1191" i="1"/>
  <c r="AU1192" i="1"/>
  <c r="BG1192" i="1" s="1"/>
  <c r="BA1192" i="1"/>
  <c r="AU1193" i="1"/>
  <c r="BG1193" i="1" s="1"/>
  <c r="BA1193" i="1"/>
  <c r="AU1194" i="1"/>
  <c r="BG1194" i="1" s="1"/>
  <c r="BA1194" i="1"/>
  <c r="AU1195" i="1"/>
  <c r="BG1195" i="1" s="1"/>
  <c r="BA1195" i="1"/>
  <c r="AU1196" i="1"/>
  <c r="BG1196" i="1" s="1"/>
  <c r="BA1196" i="1"/>
  <c r="AU1197" i="1"/>
  <c r="BG1197" i="1" s="1"/>
  <c r="BA1197" i="1"/>
  <c r="AU1198" i="1"/>
  <c r="BG1198" i="1" s="1"/>
  <c r="BA1198" i="1"/>
  <c r="AU1199" i="1"/>
  <c r="BG1199" i="1" s="1"/>
  <c r="BA1199" i="1"/>
  <c r="AU1200" i="1"/>
  <c r="BG1200" i="1" s="1"/>
  <c r="BA1200" i="1"/>
  <c r="AU1201" i="1"/>
  <c r="BG1201" i="1" s="1"/>
  <c r="BA1201" i="1"/>
  <c r="AU1202" i="1"/>
  <c r="BG1202" i="1" s="1"/>
  <c r="BA1202" i="1"/>
  <c r="AU1203" i="1"/>
  <c r="BG1203" i="1" s="1"/>
  <c r="BA1203" i="1"/>
  <c r="AU1204" i="1"/>
  <c r="BG1204" i="1" s="1"/>
  <c r="BA1204" i="1"/>
  <c r="AU1205" i="1"/>
  <c r="BG1205" i="1" s="1"/>
  <c r="BA1205" i="1"/>
  <c r="AU1206" i="1"/>
  <c r="BG1206" i="1" s="1"/>
  <c r="BA1206" i="1"/>
  <c r="AU1209" i="1"/>
  <c r="BG1209" i="1" s="1"/>
  <c r="BA1209" i="1"/>
  <c r="AU1213" i="1"/>
  <c r="BG1213" i="1" s="1"/>
  <c r="BA1213" i="1"/>
  <c r="AK787" i="1"/>
  <c r="AK789" i="1"/>
  <c r="AK791" i="1"/>
  <c r="AK793" i="1"/>
  <c r="AK795" i="1"/>
  <c r="AK797" i="1"/>
  <c r="AK799" i="1"/>
  <c r="AK801" i="1"/>
  <c r="AK803" i="1"/>
  <c r="AK805" i="1"/>
  <c r="AK807" i="1"/>
  <c r="AK809" i="1"/>
  <c r="AK811" i="1"/>
  <c r="AK813" i="1"/>
  <c r="AK815" i="1"/>
  <c r="AK817" i="1"/>
  <c r="AJ946" i="1"/>
  <c r="AN946" i="1"/>
  <c r="AJ948" i="1"/>
  <c r="AN948" i="1"/>
  <c r="AK1016" i="1"/>
  <c r="AK1018" i="1"/>
  <c r="AK1020" i="1"/>
  <c r="AK1022" i="1"/>
  <c r="AK1024" i="1"/>
  <c r="AK1026" i="1"/>
  <c r="AK1028" i="1"/>
  <c r="AK1030" i="1"/>
  <c r="AK1032" i="1"/>
  <c r="AK1034" i="1"/>
  <c r="AK1036" i="1"/>
  <c r="AK1038" i="1"/>
  <c r="AK1040" i="1"/>
  <c r="AK1042" i="1"/>
  <c r="AK1044" i="1"/>
  <c r="AK1046" i="1"/>
  <c r="AK1048" i="1"/>
  <c r="AK1050" i="1"/>
  <c r="AK1052" i="1"/>
  <c r="AK1054" i="1"/>
  <c r="AK1056" i="1"/>
  <c r="AK1058" i="1"/>
  <c r="AK1060" i="1"/>
  <c r="AK1062" i="1"/>
  <c r="AK1064" i="1"/>
  <c r="AK1066" i="1"/>
  <c r="AK1068" i="1"/>
  <c r="AK1070" i="1"/>
  <c r="AK1072" i="1"/>
  <c r="AK1074" i="1"/>
  <c r="AK1112" i="1"/>
  <c r="AK1114" i="1"/>
  <c r="AK1116" i="1"/>
  <c r="AL1118" i="1"/>
  <c r="AK1209" i="1"/>
  <c r="AK1210" i="1"/>
  <c r="AU1210" i="1"/>
  <c r="BG1210" i="1" s="1"/>
  <c r="AK1213" i="1"/>
  <c r="AK1214" i="1"/>
  <c r="AU1214" i="1"/>
  <c r="BG1214" i="1" s="1"/>
  <c r="AJ1217" i="1"/>
  <c r="AN1217" i="1"/>
  <c r="AU1244" i="1"/>
  <c r="BG1244" i="1" s="1"/>
  <c r="BA1244" i="1"/>
  <c r="AU1246" i="1"/>
  <c r="BG1246" i="1" s="1"/>
  <c r="BA1246" i="1"/>
  <c r="AU1248" i="1"/>
  <c r="BG1248" i="1" s="1"/>
  <c r="BA1248" i="1"/>
  <c r="AU1250" i="1"/>
  <c r="BG1250" i="1" s="1"/>
  <c r="BA1250" i="1"/>
  <c r="AU1252" i="1"/>
  <c r="BG1252" i="1" s="1"/>
  <c r="BA1252" i="1"/>
  <c r="AU1254" i="1"/>
  <c r="BG1254" i="1" s="1"/>
  <c r="BA1254" i="1"/>
  <c r="AU1256" i="1"/>
  <c r="BG1256" i="1" s="1"/>
  <c r="BA1256" i="1"/>
  <c r="AU1258" i="1"/>
  <c r="BG1258" i="1" s="1"/>
  <c r="BA1258" i="1"/>
  <c r="AU1260" i="1"/>
  <c r="BG1260" i="1" s="1"/>
  <c r="BA1260" i="1"/>
  <c r="AU1262" i="1"/>
  <c r="BG1262" i="1" s="1"/>
  <c r="BA1262" i="1"/>
  <c r="AU1264" i="1"/>
  <c r="BG1264" i="1" s="1"/>
  <c r="BA1264" i="1"/>
  <c r="AU1266" i="1"/>
  <c r="BG1266" i="1" s="1"/>
  <c r="BA1266" i="1"/>
  <c r="AU1268" i="1"/>
  <c r="BG1268" i="1" s="1"/>
  <c r="BA1268" i="1"/>
  <c r="AU1270" i="1"/>
  <c r="BG1270" i="1" s="1"/>
  <c r="BA1270" i="1"/>
  <c r="AU1272" i="1"/>
  <c r="BG1272" i="1" s="1"/>
  <c r="BA1272" i="1"/>
  <c r="AU1274" i="1"/>
  <c r="BG1274" i="1" s="1"/>
  <c r="BA1274" i="1"/>
  <c r="AU1276" i="1"/>
  <c r="BG1276" i="1" s="1"/>
  <c r="BA1276" i="1"/>
  <c r="AU1278" i="1"/>
  <c r="BG1278" i="1" s="1"/>
  <c r="BA1278" i="1"/>
  <c r="AU1281" i="1"/>
  <c r="BG1281" i="1" s="1"/>
  <c r="BA1281" i="1"/>
  <c r="AU1282" i="1"/>
  <c r="BG1282" i="1" s="1"/>
  <c r="BA1282" i="1"/>
  <c r="AU1283" i="1"/>
  <c r="BG1283" i="1" s="1"/>
  <c r="BA1283" i="1"/>
  <c r="AU1284" i="1"/>
  <c r="BG1284" i="1" s="1"/>
  <c r="BA1284" i="1"/>
  <c r="AU1285" i="1"/>
  <c r="BG1285" i="1" s="1"/>
  <c r="BA1285" i="1"/>
  <c r="AU1286" i="1"/>
  <c r="BG1286" i="1" s="1"/>
  <c r="BA1286" i="1"/>
  <c r="AU1287" i="1"/>
  <c r="BG1287" i="1" s="1"/>
  <c r="BA1287" i="1"/>
  <c r="AU1288" i="1"/>
  <c r="BG1288" i="1" s="1"/>
  <c r="BA1288" i="1"/>
  <c r="AU1289" i="1"/>
  <c r="BG1289" i="1" s="1"/>
  <c r="BA1289" i="1"/>
  <c r="AU1290" i="1"/>
  <c r="BG1290" i="1" s="1"/>
  <c r="BA1290" i="1"/>
  <c r="AU1291" i="1"/>
  <c r="BG1291" i="1" s="1"/>
  <c r="BA1291" i="1"/>
  <c r="AU1292" i="1"/>
  <c r="BG1292" i="1" s="1"/>
  <c r="BA1292" i="1"/>
  <c r="AU1293" i="1"/>
  <c r="BG1293" i="1" s="1"/>
  <c r="BA1293" i="1"/>
  <c r="AU1294" i="1"/>
  <c r="BG1294" i="1" s="1"/>
  <c r="BA1294" i="1"/>
  <c r="AU1295" i="1"/>
  <c r="BG1295" i="1" s="1"/>
  <c r="BA1295" i="1"/>
  <c r="AU1296" i="1"/>
  <c r="BG1296" i="1" s="1"/>
  <c r="BA1296" i="1"/>
  <c r="AU1297" i="1"/>
  <c r="BG1297" i="1" s="1"/>
  <c r="BA1297" i="1"/>
  <c r="AU1298" i="1"/>
  <c r="BG1298" i="1" s="1"/>
  <c r="BA1298" i="1"/>
  <c r="AU1299" i="1"/>
  <c r="BG1299" i="1" s="1"/>
  <c r="BA1299" i="1"/>
  <c r="AU1300" i="1"/>
  <c r="BG1300" i="1" s="1"/>
  <c r="BA1300" i="1"/>
  <c r="AU1301" i="1"/>
  <c r="BG1301" i="1" s="1"/>
  <c r="BA1301" i="1"/>
  <c r="AU1302" i="1"/>
  <c r="BG1302" i="1" s="1"/>
  <c r="BA1302" i="1"/>
  <c r="AU1303" i="1"/>
  <c r="BG1303" i="1" s="1"/>
  <c r="BA1303" i="1"/>
  <c r="AU1304" i="1"/>
  <c r="BG1304" i="1" s="1"/>
  <c r="BA1304" i="1"/>
  <c r="AU1305" i="1"/>
  <c r="BG1305" i="1" s="1"/>
  <c r="BA1305" i="1"/>
  <c r="AU1307" i="1"/>
  <c r="BG1307" i="1" s="1"/>
  <c r="BA1307" i="1"/>
  <c r="AU1309" i="1"/>
  <c r="BG1309" i="1" s="1"/>
  <c r="BA1309" i="1"/>
  <c r="AU1313" i="1"/>
  <c r="BG1313" i="1" s="1"/>
  <c r="BA1313" i="1"/>
  <c r="AU1315" i="1"/>
  <c r="BG1315" i="1" s="1"/>
  <c r="BA1315" i="1"/>
  <c r="AU1317" i="1"/>
  <c r="BG1317" i="1" s="1"/>
  <c r="BA1317" i="1"/>
  <c r="AU1319" i="1"/>
  <c r="BG1319" i="1" s="1"/>
  <c r="BA1319" i="1"/>
  <c r="AU1321" i="1"/>
  <c r="BG1321" i="1" s="1"/>
  <c r="BA1321" i="1"/>
  <c r="AU1323" i="1"/>
  <c r="BG1323" i="1" s="1"/>
  <c r="BA1323" i="1"/>
  <c r="AU1325" i="1"/>
  <c r="BG1325" i="1" s="1"/>
  <c r="BA1325" i="1"/>
  <c r="AU1327" i="1"/>
  <c r="BG1327" i="1" s="1"/>
  <c r="BA1327" i="1"/>
  <c r="AU1329" i="1"/>
  <c r="BG1329" i="1" s="1"/>
  <c r="BA1329" i="1"/>
  <c r="AU1331" i="1"/>
  <c r="BG1331" i="1" s="1"/>
  <c r="BA1331" i="1"/>
  <c r="AU1333" i="1"/>
  <c r="BG1333" i="1" s="1"/>
  <c r="BA1333" i="1"/>
  <c r="AU1335" i="1"/>
  <c r="BG1335" i="1" s="1"/>
  <c r="BA1335" i="1"/>
  <c r="AU1337" i="1"/>
  <c r="BG1337" i="1" s="1"/>
  <c r="BA1337" i="1"/>
  <c r="AU1339" i="1"/>
  <c r="BG1339" i="1" s="1"/>
  <c r="BA1339" i="1"/>
  <c r="AU1341" i="1"/>
  <c r="BG1341" i="1" s="1"/>
  <c r="BA1341" i="1"/>
  <c r="AU1343" i="1"/>
  <c r="BG1343" i="1" s="1"/>
  <c r="BA1343" i="1"/>
  <c r="AU1345" i="1"/>
  <c r="BG1345" i="1" s="1"/>
  <c r="BA1345" i="1"/>
  <c r="AU1347" i="1"/>
  <c r="BG1347" i="1" s="1"/>
  <c r="BA1347" i="1"/>
  <c r="AU1349" i="1"/>
  <c r="BG1349" i="1" s="1"/>
  <c r="BA1349" i="1"/>
  <c r="AU1353" i="1"/>
  <c r="BG1353" i="1" s="1"/>
  <c r="BA1353" i="1"/>
  <c r="AU1357" i="1"/>
  <c r="BG1357" i="1" s="1"/>
  <c r="BA1357" i="1"/>
  <c r="AU1361" i="1"/>
  <c r="BG1361" i="1" s="1"/>
  <c r="BA1361" i="1"/>
  <c r="AU1365" i="1"/>
  <c r="BG1365" i="1" s="1"/>
  <c r="BA1365" i="1"/>
  <c r="AU1369" i="1"/>
  <c r="BG1369" i="1" s="1"/>
  <c r="BA1369" i="1"/>
  <c r="AU1373" i="1"/>
  <c r="BG1373" i="1" s="1"/>
  <c r="BA1373" i="1"/>
  <c r="AU1377" i="1"/>
  <c r="BG1377" i="1" s="1"/>
  <c r="BA1377" i="1"/>
  <c r="AU1381" i="1"/>
  <c r="BG1381" i="1" s="1"/>
  <c r="BA1381" i="1"/>
  <c r="AU1385" i="1"/>
  <c r="BG1385" i="1" s="1"/>
  <c r="BA1385" i="1"/>
  <c r="AN1387" i="1"/>
  <c r="BV1387" i="1" s="1"/>
  <c r="AM1387" i="1"/>
  <c r="BU1387" i="1" s="1"/>
  <c r="AN1389" i="1"/>
  <c r="BV1389" i="1" s="1"/>
  <c r="AM1389" i="1"/>
  <c r="BU1389" i="1" s="1"/>
  <c r="AN1391" i="1"/>
  <c r="BV1391" i="1" s="1"/>
  <c r="AM1391" i="1"/>
  <c r="BU1391" i="1" s="1"/>
  <c r="AN1393" i="1"/>
  <c r="BV1393" i="1" s="1"/>
  <c r="AM1393" i="1"/>
  <c r="BU1393" i="1" s="1"/>
  <c r="AN1395" i="1"/>
  <c r="BV1395" i="1" s="1"/>
  <c r="AM1395" i="1"/>
  <c r="BU1395" i="1" s="1"/>
  <c r="AN1397" i="1"/>
  <c r="BV1397" i="1" s="1"/>
  <c r="AM1397" i="1"/>
  <c r="BU1397" i="1" s="1"/>
  <c r="AN1399" i="1"/>
  <c r="BV1399" i="1" s="1"/>
  <c r="AM1399" i="1"/>
  <c r="BU1399" i="1" s="1"/>
  <c r="AN1401" i="1"/>
  <c r="BV1401" i="1" s="1"/>
  <c r="AM1401" i="1"/>
  <c r="BU1401" i="1" s="1"/>
  <c r="AN1403" i="1"/>
  <c r="BV1403" i="1" s="1"/>
  <c r="AM1403" i="1"/>
  <c r="BU1403" i="1" s="1"/>
  <c r="AN1405" i="1"/>
  <c r="BV1405" i="1" s="1"/>
  <c r="AM1405" i="1"/>
  <c r="BU1405" i="1" s="1"/>
  <c r="AM1407" i="1"/>
  <c r="AL1407" i="1"/>
  <c r="AU1409" i="1"/>
  <c r="BG1409" i="1" s="1"/>
  <c r="BA1409" i="1"/>
  <c r="AU1411" i="1"/>
  <c r="BG1411" i="1" s="1"/>
  <c r="BA1411" i="1"/>
  <c r="AU1413" i="1"/>
  <c r="BG1413" i="1" s="1"/>
  <c r="BA1413" i="1"/>
  <c r="AU1415" i="1"/>
  <c r="BG1415" i="1" s="1"/>
  <c r="BA1415" i="1"/>
  <c r="AU1417" i="1"/>
  <c r="BG1417" i="1" s="1"/>
  <c r="BA1417" i="1"/>
  <c r="AU1419" i="1"/>
  <c r="BG1419" i="1" s="1"/>
  <c r="BA1419" i="1"/>
  <c r="AU1421" i="1"/>
  <c r="BG1421" i="1" s="1"/>
  <c r="BA1421" i="1"/>
  <c r="AU1423" i="1"/>
  <c r="BG1423" i="1" s="1"/>
  <c r="BA1423" i="1"/>
  <c r="AU1425" i="1"/>
  <c r="BG1425" i="1" s="1"/>
  <c r="BA1425" i="1"/>
  <c r="AU1427" i="1"/>
  <c r="BG1427" i="1" s="1"/>
  <c r="BA1427" i="1"/>
  <c r="AU1429" i="1"/>
  <c r="BG1429" i="1" s="1"/>
  <c r="BA1429" i="1"/>
  <c r="AU1431" i="1"/>
  <c r="BG1431" i="1" s="1"/>
  <c r="BA1431" i="1"/>
  <c r="AU1433" i="1"/>
  <c r="BG1433" i="1" s="1"/>
  <c r="BA1433" i="1"/>
  <c r="AU1435" i="1"/>
  <c r="BG1435" i="1" s="1"/>
  <c r="BA1435" i="1"/>
  <c r="AU1437" i="1"/>
  <c r="BG1437" i="1" s="1"/>
  <c r="BA1437" i="1"/>
  <c r="AU1439" i="1"/>
  <c r="BG1439" i="1" s="1"/>
  <c r="BA1439" i="1"/>
  <c r="AU1441" i="1"/>
  <c r="BG1441" i="1" s="1"/>
  <c r="BA1441" i="1"/>
  <c r="AU1443" i="1"/>
  <c r="BG1443" i="1" s="1"/>
  <c r="BA1443" i="1"/>
  <c r="AU1446" i="1"/>
  <c r="BG1446" i="1" s="1"/>
  <c r="BA1446" i="1"/>
  <c r="AU1447" i="1"/>
  <c r="BG1447" i="1" s="1"/>
  <c r="BA1447" i="1"/>
  <c r="AU1448" i="1"/>
  <c r="BG1448" i="1" s="1"/>
  <c r="BA1448" i="1"/>
  <c r="AU1449" i="1"/>
  <c r="BG1449" i="1" s="1"/>
  <c r="BA1449" i="1"/>
  <c r="AU1450" i="1"/>
  <c r="BG1450" i="1" s="1"/>
  <c r="BA1450" i="1"/>
  <c r="AU1451" i="1"/>
  <c r="BG1451" i="1" s="1"/>
  <c r="BA1451" i="1"/>
  <c r="AU1452" i="1"/>
  <c r="BG1452" i="1" s="1"/>
  <c r="BA1452" i="1"/>
  <c r="AU1453" i="1"/>
  <c r="BG1453" i="1" s="1"/>
  <c r="BA1453" i="1"/>
  <c r="AU1454" i="1"/>
  <c r="BG1454" i="1" s="1"/>
  <c r="BA1454" i="1"/>
  <c r="AU1455" i="1"/>
  <c r="BG1455" i="1" s="1"/>
  <c r="BA1455" i="1"/>
  <c r="AN1458" i="1"/>
  <c r="BV1458" i="1" s="1"/>
  <c r="AM1458" i="1"/>
  <c r="BU1458" i="1" s="1"/>
  <c r="AN1459" i="1"/>
  <c r="AM1459" i="1"/>
  <c r="AU1462" i="1"/>
  <c r="BG1462" i="1" s="1"/>
  <c r="BA1462" i="1"/>
  <c r="AN1466" i="1"/>
  <c r="BV1466" i="1" s="1"/>
  <c r="AM1466" i="1"/>
  <c r="BU1466" i="1" s="1"/>
  <c r="AN1467" i="1"/>
  <c r="AM1467" i="1"/>
  <c r="AU1470" i="1"/>
  <c r="BG1470" i="1" s="1"/>
  <c r="BA1470" i="1"/>
  <c r="AN1474" i="1"/>
  <c r="BV1474" i="1" s="1"/>
  <c r="AM1474" i="1"/>
  <c r="BU1474" i="1" s="1"/>
  <c r="AN1475" i="1"/>
  <c r="AM1475" i="1"/>
  <c r="AU1478" i="1"/>
  <c r="BG1478" i="1" s="1"/>
  <c r="BA1478" i="1"/>
  <c r="AN1482" i="1"/>
  <c r="BV1482" i="1" s="1"/>
  <c r="AM1482" i="1"/>
  <c r="BU1482" i="1" s="1"/>
  <c r="AN1483" i="1"/>
  <c r="BV1483" i="1" s="1"/>
  <c r="AM1483" i="1"/>
  <c r="BU1483" i="1" s="1"/>
  <c r="AN1485" i="1"/>
  <c r="BV1485" i="1" s="1"/>
  <c r="AM1485" i="1"/>
  <c r="BU1485" i="1" s="1"/>
  <c r="AN1487" i="1"/>
  <c r="BV1487" i="1" s="1"/>
  <c r="AM1487" i="1"/>
  <c r="BU1487" i="1" s="1"/>
  <c r="AN1489" i="1"/>
  <c r="BV1489" i="1" s="1"/>
  <c r="AM1489" i="1"/>
  <c r="BU1489" i="1" s="1"/>
  <c r="AN1491" i="1"/>
  <c r="BV1491" i="1" s="1"/>
  <c r="AM1491" i="1"/>
  <c r="BU1491" i="1" s="1"/>
  <c r="AN1493" i="1"/>
  <c r="BV1493" i="1" s="1"/>
  <c r="AM1493" i="1"/>
  <c r="BU1493" i="1" s="1"/>
  <c r="AK1493" i="1"/>
  <c r="BS1493" i="1" s="1"/>
  <c r="AM1243" i="1"/>
  <c r="AK1244" i="1"/>
  <c r="AM1245" i="1"/>
  <c r="AK1246" i="1"/>
  <c r="AM1247" i="1"/>
  <c r="AK1248" i="1"/>
  <c r="AM1249" i="1"/>
  <c r="AK1250" i="1"/>
  <c r="AM1251" i="1"/>
  <c r="AK1252" i="1"/>
  <c r="AM1253" i="1"/>
  <c r="AK1254" i="1"/>
  <c r="AM1255" i="1"/>
  <c r="AK1256" i="1"/>
  <c r="AM1257" i="1"/>
  <c r="AK1258" i="1"/>
  <c r="AM1259" i="1"/>
  <c r="AK1260" i="1"/>
  <c r="AM1261" i="1"/>
  <c r="AK1262" i="1"/>
  <c r="AM1263" i="1"/>
  <c r="AK1264" i="1"/>
  <c r="AM1265" i="1"/>
  <c r="AK1266" i="1"/>
  <c r="AM1267" i="1"/>
  <c r="AK1268" i="1"/>
  <c r="AM1269" i="1"/>
  <c r="AK1270" i="1"/>
  <c r="AM1271" i="1"/>
  <c r="AK1272" i="1"/>
  <c r="AM1273" i="1"/>
  <c r="AK1274" i="1"/>
  <c r="AM1275" i="1"/>
  <c r="AK1276" i="1"/>
  <c r="AM1277" i="1"/>
  <c r="AK1278" i="1"/>
  <c r="AM1279" i="1"/>
  <c r="AJ1280" i="1"/>
  <c r="AN1280" i="1"/>
  <c r="AK1307" i="1"/>
  <c r="AM1308" i="1"/>
  <c r="AK1309" i="1"/>
  <c r="AM1310" i="1"/>
  <c r="AJ1311" i="1"/>
  <c r="AN1311" i="1"/>
  <c r="AK1313" i="1"/>
  <c r="AM1314" i="1"/>
  <c r="AK1315" i="1"/>
  <c r="AM1316" i="1"/>
  <c r="AK1317" i="1"/>
  <c r="AM1318" i="1"/>
  <c r="AK1319" i="1"/>
  <c r="AM1320" i="1"/>
  <c r="AK1321" i="1"/>
  <c r="AM1322" i="1"/>
  <c r="AK1323" i="1"/>
  <c r="AM1324" i="1"/>
  <c r="AK1325" i="1"/>
  <c r="AM1326" i="1"/>
  <c r="AK1327" i="1"/>
  <c r="AM1328" i="1"/>
  <c r="AK1329" i="1"/>
  <c r="AM1330" i="1"/>
  <c r="AK1331" i="1"/>
  <c r="AM1332" i="1"/>
  <c r="AK1333" i="1"/>
  <c r="AM1334" i="1"/>
  <c r="AK1335" i="1"/>
  <c r="AM1336" i="1"/>
  <c r="AK1337" i="1"/>
  <c r="AM1338" i="1"/>
  <c r="AK1339" i="1"/>
  <c r="AM1340" i="1"/>
  <c r="AK1341" i="1"/>
  <c r="AM1342" i="1"/>
  <c r="AK1343" i="1"/>
  <c r="AM1344" i="1"/>
  <c r="AK1345" i="1"/>
  <c r="AM1346" i="1"/>
  <c r="AK1347" i="1"/>
  <c r="AM1348" i="1"/>
  <c r="AK1349" i="1"/>
  <c r="AN1350" i="1"/>
  <c r="AM1352" i="1"/>
  <c r="AK1353" i="1"/>
  <c r="AK1354" i="1"/>
  <c r="AU1354" i="1"/>
  <c r="BG1354" i="1" s="1"/>
  <c r="AM1355" i="1"/>
  <c r="AM1356" i="1"/>
  <c r="AK1357" i="1"/>
  <c r="AK1358" i="1"/>
  <c r="AU1358" i="1"/>
  <c r="BG1358" i="1" s="1"/>
  <c r="AM1359" i="1"/>
  <c r="AM1360" i="1"/>
  <c r="AK1361" i="1"/>
  <c r="AK1362" i="1"/>
  <c r="AU1362" i="1"/>
  <c r="BG1362" i="1" s="1"/>
  <c r="AM1363" i="1"/>
  <c r="AM1364" i="1"/>
  <c r="AK1365" i="1"/>
  <c r="AK1366" i="1"/>
  <c r="AU1366" i="1"/>
  <c r="BG1366" i="1" s="1"/>
  <c r="AM1367" i="1"/>
  <c r="AM1368" i="1"/>
  <c r="AK1369" i="1"/>
  <c r="AK1370" i="1"/>
  <c r="AU1370" i="1"/>
  <c r="BG1370" i="1" s="1"/>
  <c r="AM1371" i="1"/>
  <c r="AM1372" i="1"/>
  <c r="AK1373" i="1"/>
  <c r="AK1374" i="1"/>
  <c r="AU1374" i="1"/>
  <c r="BG1374" i="1" s="1"/>
  <c r="AM1375" i="1"/>
  <c r="AM1376" i="1"/>
  <c r="AK1377" i="1"/>
  <c r="AK1378" i="1"/>
  <c r="AU1378" i="1"/>
  <c r="BG1378" i="1" s="1"/>
  <c r="AM1379" i="1"/>
  <c r="AM1380" i="1"/>
  <c r="AK1381" i="1"/>
  <c r="AK1382" i="1"/>
  <c r="AU1382" i="1"/>
  <c r="BG1382" i="1" s="1"/>
  <c r="AM1383" i="1"/>
  <c r="AM1384" i="1"/>
  <c r="AK1385" i="1"/>
  <c r="AM1386" i="1"/>
  <c r="AK1387" i="1"/>
  <c r="BS1387" i="1" s="1"/>
  <c r="AK1389" i="1"/>
  <c r="BS1389" i="1" s="1"/>
  <c r="AK1391" i="1"/>
  <c r="BS1391" i="1" s="1"/>
  <c r="AK1393" i="1"/>
  <c r="BS1393" i="1" s="1"/>
  <c r="AK1395" i="1"/>
  <c r="BS1395" i="1" s="1"/>
  <c r="AK1397" i="1"/>
  <c r="BS1397" i="1" s="1"/>
  <c r="AK1399" i="1"/>
  <c r="BS1399" i="1" s="1"/>
  <c r="AK1401" i="1"/>
  <c r="BS1401" i="1" s="1"/>
  <c r="AK1403" i="1"/>
  <c r="BS1403" i="1" s="1"/>
  <c r="AK1405" i="1"/>
  <c r="BS1405" i="1" s="1"/>
  <c r="AJ1407" i="1"/>
  <c r="AK1458" i="1"/>
  <c r="BS1458" i="1" s="1"/>
  <c r="AU1463" i="1"/>
  <c r="BG1463" i="1" s="1"/>
  <c r="AK1466" i="1"/>
  <c r="BS1466" i="1" s="1"/>
  <c r="AU1471" i="1"/>
  <c r="BG1471" i="1" s="1"/>
  <c r="AK1474" i="1"/>
  <c r="BS1474" i="1" s="1"/>
  <c r="AU1479" i="1"/>
  <c r="BG1479" i="1" s="1"/>
  <c r="AK1482" i="1"/>
  <c r="BS1482" i="1" s="1"/>
  <c r="AK1483" i="1"/>
  <c r="BS1483" i="1" s="1"/>
  <c r="AK1485" i="1"/>
  <c r="BS1485" i="1" s="1"/>
  <c r="AK1487" i="1"/>
  <c r="BS1487" i="1" s="1"/>
  <c r="AK1489" i="1"/>
  <c r="BS1489" i="1" s="1"/>
  <c r="AK1491" i="1"/>
  <c r="BS1491" i="1" s="1"/>
  <c r="AU1243" i="1"/>
  <c r="BG1243" i="1" s="1"/>
  <c r="BA1243" i="1"/>
  <c r="AU1245" i="1"/>
  <c r="BG1245" i="1" s="1"/>
  <c r="BA1245" i="1"/>
  <c r="AU1247" i="1"/>
  <c r="BG1247" i="1" s="1"/>
  <c r="BA1247" i="1"/>
  <c r="AU1249" i="1"/>
  <c r="BG1249" i="1" s="1"/>
  <c r="BA1249" i="1"/>
  <c r="AU1251" i="1"/>
  <c r="BG1251" i="1" s="1"/>
  <c r="BA1251" i="1"/>
  <c r="AU1253" i="1"/>
  <c r="BG1253" i="1" s="1"/>
  <c r="BA1253" i="1"/>
  <c r="AU1255" i="1"/>
  <c r="BG1255" i="1" s="1"/>
  <c r="BA1255" i="1"/>
  <c r="AU1257" i="1"/>
  <c r="BG1257" i="1" s="1"/>
  <c r="BA1257" i="1"/>
  <c r="AU1259" i="1"/>
  <c r="BG1259" i="1" s="1"/>
  <c r="BA1259" i="1"/>
  <c r="AU1261" i="1"/>
  <c r="BG1261" i="1" s="1"/>
  <c r="BA1261" i="1"/>
  <c r="AU1263" i="1"/>
  <c r="BG1263" i="1" s="1"/>
  <c r="BA1263" i="1"/>
  <c r="AU1265" i="1"/>
  <c r="BG1265" i="1" s="1"/>
  <c r="BA1265" i="1"/>
  <c r="AU1267" i="1"/>
  <c r="BG1267" i="1" s="1"/>
  <c r="BA1267" i="1"/>
  <c r="AU1269" i="1"/>
  <c r="BG1269" i="1" s="1"/>
  <c r="BA1269" i="1"/>
  <c r="AU1271" i="1"/>
  <c r="BG1271" i="1" s="1"/>
  <c r="BA1271" i="1"/>
  <c r="AU1273" i="1"/>
  <c r="BG1273" i="1" s="1"/>
  <c r="BA1273" i="1"/>
  <c r="AU1275" i="1"/>
  <c r="BG1275" i="1" s="1"/>
  <c r="BA1275" i="1"/>
  <c r="AU1277" i="1"/>
  <c r="BG1277" i="1" s="1"/>
  <c r="BA1277" i="1"/>
  <c r="AT1279" i="1"/>
  <c r="BF1279" i="1" s="1"/>
  <c r="AU1279" i="1"/>
  <c r="BG1279" i="1" s="1"/>
  <c r="BA1279" i="1"/>
  <c r="AU1306" i="1"/>
  <c r="BG1306" i="1" s="1"/>
  <c r="BA1306" i="1"/>
  <c r="AU1308" i="1"/>
  <c r="BG1308" i="1" s="1"/>
  <c r="BA1308" i="1"/>
  <c r="AU1310" i="1"/>
  <c r="BG1310" i="1" s="1"/>
  <c r="BA1310" i="1"/>
  <c r="AU1314" i="1"/>
  <c r="BG1314" i="1" s="1"/>
  <c r="BA1314" i="1"/>
  <c r="AU1316" i="1"/>
  <c r="BG1316" i="1" s="1"/>
  <c r="BA1316" i="1"/>
  <c r="AU1318" i="1"/>
  <c r="BG1318" i="1" s="1"/>
  <c r="BA1318" i="1"/>
  <c r="AU1320" i="1"/>
  <c r="BG1320" i="1" s="1"/>
  <c r="BA1320" i="1"/>
  <c r="AU1322" i="1"/>
  <c r="BG1322" i="1" s="1"/>
  <c r="BA1322" i="1"/>
  <c r="AU1324" i="1"/>
  <c r="BG1324" i="1" s="1"/>
  <c r="BA1324" i="1"/>
  <c r="AU1326" i="1"/>
  <c r="BG1326" i="1" s="1"/>
  <c r="BA1326" i="1"/>
  <c r="AU1328" i="1"/>
  <c r="BG1328" i="1" s="1"/>
  <c r="BA1328" i="1"/>
  <c r="AU1330" i="1"/>
  <c r="BG1330" i="1" s="1"/>
  <c r="BA1330" i="1"/>
  <c r="AU1332" i="1"/>
  <c r="BG1332" i="1" s="1"/>
  <c r="BA1332" i="1"/>
  <c r="AU1334" i="1"/>
  <c r="BG1334" i="1" s="1"/>
  <c r="BA1334" i="1"/>
  <c r="AU1336" i="1"/>
  <c r="BG1336" i="1" s="1"/>
  <c r="BA1336" i="1"/>
  <c r="AU1338" i="1"/>
  <c r="BG1338" i="1" s="1"/>
  <c r="BA1338" i="1"/>
  <c r="AU1340" i="1"/>
  <c r="BG1340" i="1" s="1"/>
  <c r="BA1340" i="1"/>
  <c r="AU1342" i="1"/>
  <c r="BG1342" i="1" s="1"/>
  <c r="BA1342" i="1"/>
  <c r="AU1344" i="1"/>
  <c r="BG1344" i="1" s="1"/>
  <c r="BA1344" i="1"/>
  <c r="AU1346" i="1"/>
  <c r="BG1346" i="1" s="1"/>
  <c r="BA1346" i="1"/>
  <c r="AU1348" i="1"/>
  <c r="BG1348" i="1" s="1"/>
  <c r="BA1348" i="1"/>
  <c r="AU1355" i="1"/>
  <c r="BG1355" i="1" s="1"/>
  <c r="BA1355" i="1"/>
  <c r="AU1359" i="1"/>
  <c r="BG1359" i="1" s="1"/>
  <c r="BA1359" i="1"/>
  <c r="AU1363" i="1"/>
  <c r="BG1363" i="1" s="1"/>
  <c r="BA1363" i="1"/>
  <c r="AU1367" i="1"/>
  <c r="BG1367" i="1" s="1"/>
  <c r="BA1367" i="1"/>
  <c r="AU1371" i="1"/>
  <c r="BG1371" i="1" s="1"/>
  <c r="BA1371" i="1"/>
  <c r="AU1375" i="1"/>
  <c r="BG1375" i="1" s="1"/>
  <c r="BA1375" i="1"/>
  <c r="AU1379" i="1"/>
  <c r="BG1379" i="1" s="1"/>
  <c r="BA1379" i="1"/>
  <c r="AU1383" i="1"/>
  <c r="BG1383" i="1" s="1"/>
  <c r="BA1383" i="1"/>
  <c r="AU1384" i="1"/>
  <c r="BG1384" i="1" s="1"/>
  <c r="BA1384" i="1"/>
  <c r="AU1387" i="1"/>
  <c r="BG1387" i="1" s="1"/>
  <c r="BA1387" i="1"/>
  <c r="AU1389" i="1"/>
  <c r="BG1389" i="1" s="1"/>
  <c r="BA1389" i="1"/>
  <c r="AU1391" i="1"/>
  <c r="BG1391" i="1" s="1"/>
  <c r="BA1391" i="1"/>
  <c r="AU1393" i="1"/>
  <c r="BG1393" i="1" s="1"/>
  <c r="BA1393" i="1"/>
  <c r="AU1395" i="1"/>
  <c r="BG1395" i="1" s="1"/>
  <c r="BA1395" i="1"/>
  <c r="AU1397" i="1"/>
  <c r="BG1397" i="1" s="1"/>
  <c r="BA1397" i="1"/>
  <c r="AU1399" i="1"/>
  <c r="BG1399" i="1" s="1"/>
  <c r="BA1399" i="1"/>
  <c r="AU1401" i="1"/>
  <c r="BG1401" i="1" s="1"/>
  <c r="BA1401" i="1"/>
  <c r="AU1403" i="1"/>
  <c r="BG1403" i="1" s="1"/>
  <c r="BA1403" i="1"/>
  <c r="AU1405" i="1"/>
  <c r="BG1405" i="1" s="1"/>
  <c r="BA1405" i="1"/>
  <c r="AN1409" i="1"/>
  <c r="BV1409" i="1" s="1"/>
  <c r="AM1409" i="1"/>
  <c r="BU1409" i="1" s="1"/>
  <c r="AN1411" i="1"/>
  <c r="BV1411" i="1" s="1"/>
  <c r="AM1411" i="1"/>
  <c r="BU1411" i="1" s="1"/>
  <c r="AN1413" i="1"/>
  <c r="BV1413" i="1" s="1"/>
  <c r="AM1413" i="1"/>
  <c r="BU1413" i="1" s="1"/>
  <c r="AN1415" i="1"/>
  <c r="BV1415" i="1" s="1"/>
  <c r="AM1415" i="1"/>
  <c r="BU1415" i="1" s="1"/>
  <c r="AN1417" i="1"/>
  <c r="BV1417" i="1" s="1"/>
  <c r="AM1417" i="1"/>
  <c r="BU1417" i="1" s="1"/>
  <c r="AN1419" i="1"/>
  <c r="BV1419" i="1" s="1"/>
  <c r="AM1419" i="1"/>
  <c r="BU1419" i="1" s="1"/>
  <c r="AN1421" i="1"/>
  <c r="BV1421" i="1" s="1"/>
  <c r="AM1421" i="1"/>
  <c r="BU1421" i="1" s="1"/>
  <c r="AN1423" i="1"/>
  <c r="BV1423" i="1" s="1"/>
  <c r="AM1423" i="1"/>
  <c r="BU1423" i="1" s="1"/>
  <c r="AN1425" i="1"/>
  <c r="BV1425" i="1" s="1"/>
  <c r="AM1425" i="1"/>
  <c r="BU1425" i="1" s="1"/>
  <c r="AN1427" i="1"/>
  <c r="BV1427" i="1" s="1"/>
  <c r="AM1427" i="1"/>
  <c r="BU1427" i="1" s="1"/>
  <c r="AN1429" i="1"/>
  <c r="BV1429" i="1" s="1"/>
  <c r="AM1429" i="1"/>
  <c r="BU1429" i="1" s="1"/>
  <c r="AN1431" i="1"/>
  <c r="BV1431" i="1" s="1"/>
  <c r="AM1431" i="1"/>
  <c r="BU1431" i="1" s="1"/>
  <c r="AN1433" i="1"/>
  <c r="BV1433" i="1" s="1"/>
  <c r="AM1433" i="1"/>
  <c r="BU1433" i="1" s="1"/>
  <c r="AN1435" i="1"/>
  <c r="BV1435" i="1" s="1"/>
  <c r="AM1435" i="1"/>
  <c r="BU1435" i="1" s="1"/>
  <c r="AN1437" i="1"/>
  <c r="BV1437" i="1" s="1"/>
  <c r="AM1437" i="1"/>
  <c r="BU1437" i="1" s="1"/>
  <c r="AN1439" i="1"/>
  <c r="BV1439" i="1" s="1"/>
  <c r="AM1439" i="1"/>
  <c r="BU1439" i="1" s="1"/>
  <c r="AN1441" i="1"/>
  <c r="BV1441" i="1" s="1"/>
  <c r="AM1441" i="1"/>
  <c r="BU1441" i="1" s="1"/>
  <c r="AN1443" i="1"/>
  <c r="BV1443" i="1" s="1"/>
  <c r="AM1443" i="1"/>
  <c r="BU1443" i="1" s="1"/>
  <c r="AM1445" i="1"/>
  <c r="AL1445" i="1"/>
  <c r="AU1458" i="1"/>
  <c r="BG1458" i="1" s="1"/>
  <c r="BA1458" i="1"/>
  <c r="AN1462" i="1"/>
  <c r="BV1462" i="1" s="1"/>
  <c r="AM1462" i="1"/>
  <c r="BU1462" i="1" s="1"/>
  <c r="AN1463" i="1"/>
  <c r="AM1463" i="1"/>
  <c r="AU1466" i="1"/>
  <c r="BG1466" i="1" s="1"/>
  <c r="BA1466" i="1"/>
  <c r="AN1470" i="1"/>
  <c r="BV1470" i="1" s="1"/>
  <c r="AM1470" i="1"/>
  <c r="BU1470" i="1" s="1"/>
  <c r="AN1471" i="1"/>
  <c r="AM1471" i="1"/>
  <c r="AU1474" i="1"/>
  <c r="BG1474" i="1" s="1"/>
  <c r="BA1474" i="1"/>
  <c r="AN1478" i="1"/>
  <c r="BV1478" i="1" s="1"/>
  <c r="AM1478" i="1"/>
  <c r="BU1478" i="1" s="1"/>
  <c r="AN1479" i="1"/>
  <c r="AM1479" i="1"/>
  <c r="AU1482" i="1"/>
  <c r="BG1482" i="1" s="1"/>
  <c r="BA1482" i="1"/>
  <c r="AU1483" i="1"/>
  <c r="BG1483" i="1" s="1"/>
  <c r="BA1483" i="1"/>
  <c r="AU1485" i="1"/>
  <c r="BG1485" i="1" s="1"/>
  <c r="BA1485" i="1"/>
  <c r="AU1487" i="1"/>
  <c r="BG1487" i="1" s="1"/>
  <c r="BA1487" i="1"/>
  <c r="AU1489" i="1"/>
  <c r="BG1489" i="1" s="1"/>
  <c r="BA1489" i="1"/>
  <c r="AU1491" i="1"/>
  <c r="BG1491" i="1" s="1"/>
  <c r="BA1491" i="1"/>
  <c r="AK1243" i="1"/>
  <c r="AK1245" i="1"/>
  <c r="AK1247" i="1"/>
  <c r="AK1249" i="1"/>
  <c r="AK1251" i="1"/>
  <c r="AK1253" i="1"/>
  <c r="AK1255" i="1"/>
  <c r="AK1257" i="1"/>
  <c r="AK1259" i="1"/>
  <c r="AK1261" i="1"/>
  <c r="AK1263" i="1"/>
  <c r="AK1265" i="1"/>
  <c r="AK1267" i="1"/>
  <c r="AK1269" i="1"/>
  <c r="AK1271" i="1"/>
  <c r="AK1273" i="1"/>
  <c r="AK1275" i="1"/>
  <c r="AK1277" i="1"/>
  <c r="AK1279" i="1"/>
  <c r="AK1308" i="1"/>
  <c r="AK1310" i="1"/>
  <c r="AK1314" i="1"/>
  <c r="AK1316" i="1"/>
  <c r="AK1318" i="1"/>
  <c r="AK1320" i="1"/>
  <c r="AK1322" i="1"/>
  <c r="AK1324" i="1"/>
  <c r="AK1326" i="1"/>
  <c r="AK1328" i="1"/>
  <c r="AK1330" i="1"/>
  <c r="AK1332" i="1"/>
  <c r="AK1334" i="1"/>
  <c r="AK1336" i="1"/>
  <c r="AK1338" i="1"/>
  <c r="AK1340" i="1"/>
  <c r="AK1342" i="1"/>
  <c r="AK1344" i="1"/>
  <c r="AK1346" i="1"/>
  <c r="AK1348" i="1"/>
  <c r="AK1352" i="1"/>
  <c r="AU1352" i="1"/>
  <c r="BG1352" i="1" s="1"/>
  <c r="AK1355" i="1"/>
  <c r="AK1356" i="1"/>
  <c r="AU1356" i="1"/>
  <c r="BG1356" i="1" s="1"/>
  <c r="AK1359" i="1"/>
  <c r="AK1360" i="1"/>
  <c r="AU1360" i="1"/>
  <c r="BG1360" i="1" s="1"/>
  <c r="AK1363" i="1"/>
  <c r="AK1364" i="1"/>
  <c r="AU1364" i="1"/>
  <c r="BG1364" i="1" s="1"/>
  <c r="AK1367" i="1"/>
  <c r="AK1368" i="1"/>
  <c r="AU1368" i="1"/>
  <c r="BG1368" i="1" s="1"/>
  <c r="AK1371" i="1"/>
  <c r="AK1372" i="1"/>
  <c r="AU1372" i="1"/>
  <c r="BG1372" i="1" s="1"/>
  <c r="AK1375" i="1"/>
  <c r="AK1376" i="1"/>
  <c r="AU1376" i="1"/>
  <c r="BG1376" i="1" s="1"/>
  <c r="AK1379" i="1"/>
  <c r="AK1380" i="1"/>
  <c r="AU1380" i="1"/>
  <c r="BG1380" i="1" s="1"/>
  <c r="AK1383" i="1"/>
  <c r="AK1384" i="1"/>
  <c r="AK1386" i="1"/>
  <c r="AK1409" i="1"/>
  <c r="BS1409" i="1" s="1"/>
  <c r="AK1411" i="1"/>
  <c r="BS1411" i="1" s="1"/>
  <c r="AK1413" i="1"/>
  <c r="BS1413" i="1" s="1"/>
  <c r="AK1415" i="1"/>
  <c r="BS1415" i="1" s="1"/>
  <c r="AK1417" i="1"/>
  <c r="BS1417" i="1" s="1"/>
  <c r="AK1419" i="1"/>
  <c r="BS1419" i="1" s="1"/>
  <c r="AK1421" i="1"/>
  <c r="BS1421" i="1" s="1"/>
  <c r="AK1423" i="1"/>
  <c r="BS1423" i="1" s="1"/>
  <c r="AK1425" i="1"/>
  <c r="BS1425" i="1" s="1"/>
  <c r="AK1427" i="1"/>
  <c r="BS1427" i="1" s="1"/>
  <c r="AK1429" i="1"/>
  <c r="BS1429" i="1" s="1"/>
  <c r="AK1431" i="1"/>
  <c r="BS1431" i="1" s="1"/>
  <c r="AK1433" i="1"/>
  <c r="BS1433" i="1" s="1"/>
  <c r="AK1435" i="1"/>
  <c r="BS1435" i="1" s="1"/>
  <c r="AK1437" i="1"/>
  <c r="BS1437" i="1" s="1"/>
  <c r="AK1439" i="1"/>
  <c r="BS1439" i="1" s="1"/>
  <c r="AK1441" i="1"/>
  <c r="BS1441" i="1" s="1"/>
  <c r="AK1443" i="1"/>
  <c r="BS1443" i="1" s="1"/>
  <c r="AJ1445" i="1"/>
  <c r="AK1462" i="1"/>
  <c r="BS1462" i="1" s="1"/>
  <c r="AK1470" i="1"/>
  <c r="BS1470" i="1" s="1"/>
  <c r="AK1478" i="1"/>
  <c r="BS1478" i="1" s="1"/>
  <c r="AK1495" i="1"/>
  <c r="AK1497" i="1"/>
  <c r="AK1499" i="1"/>
  <c r="AK1501" i="1"/>
  <c r="AK1503" i="1"/>
  <c r="AK1505" i="1"/>
  <c r="AK1507" i="1"/>
  <c r="AK1509" i="1"/>
  <c r="AK1511" i="1"/>
  <c r="AK1513" i="1"/>
  <c r="AK1515" i="1"/>
  <c r="AK1517" i="1"/>
  <c r="AK1519" i="1"/>
  <c r="AK1548" i="1"/>
  <c r="AK1550" i="1"/>
  <c r="AK1552" i="1"/>
  <c r="AK1554" i="1"/>
  <c r="AK1556" i="1"/>
  <c r="AK1558" i="1"/>
  <c r="AK1560" i="1"/>
  <c r="AK1562" i="1"/>
  <c r="AK1588" i="1"/>
  <c r="AK1590" i="1"/>
  <c r="AK1592" i="1"/>
  <c r="AK1683" i="1"/>
  <c r="AM1684" i="1"/>
  <c r="BA1635" i="1"/>
  <c r="BA1633" i="1"/>
  <c r="BA1631" i="1"/>
  <c r="BA1629" i="1"/>
  <c r="BA1627" i="1"/>
  <c r="BA1625" i="1"/>
  <c r="BA1623" i="1"/>
  <c r="BA1621" i="1"/>
  <c r="BA1619" i="1"/>
  <c r="BA1617" i="1"/>
  <c r="BA1615" i="1"/>
  <c r="BA1613" i="1"/>
  <c r="BA1611" i="1"/>
  <c r="BA1609" i="1"/>
  <c r="BA1607" i="1"/>
  <c r="BA1605" i="1"/>
  <c r="BA1603" i="1"/>
  <c r="BA1601" i="1"/>
  <c r="BA1599" i="1"/>
  <c r="BA1597" i="1"/>
  <c r="BA1595" i="1"/>
  <c r="BA1591" i="1"/>
  <c r="BA1589" i="1"/>
  <c r="BA1585" i="1"/>
  <c r="BA1583" i="1"/>
  <c r="BA1581" i="1"/>
  <c r="BA1579" i="1"/>
  <c r="BA1577" i="1"/>
  <c r="BA1575" i="1"/>
  <c r="BA1573" i="1"/>
  <c r="BA1571" i="1"/>
  <c r="BA1569" i="1"/>
  <c r="BA1567" i="1"/>
  <c r="BA1565" i="1"/>
  <c r="BA1563" i="1"/>
  <c r="BA1561" i="1"/>
  <c r="BA1559" i="1"/>
  <c r="BA1557" i="1"/>
  <c r="BA1555" i="1"/>
  <c r="BA1553" i="1"/>
  <c r="BA1551" i="1"/>
  <c r="BA1549" i="1"/>
  <c r="BA1547" i="1"/>
  <c r="BA1545" i="1"/>
  <c r="BA1543" i="1"/>
  <c r="BA1541" i="1"/>
  <c r="BA1539" i="1"/>
  <c r="BA1537" i="1"/>
  <c r="BA1535" i="1"/>
  <c r="BA1533" i="1"/>
  <c r="BA1531" i="1"/>
  <c r="BA1529" i="1"/>
  <c r="BA1527" i="1"/>
  <c r="BA1525" i="1"/>
  <c r="BA1523" i="1"/>
  <c r="BA1521" i="1"/>
  <c r="BA1519" i="1"/>
  <c r="BA1517" i="1"/>
  <c r="BA1515" i="1"/>
  <c r="BA1513" i="1"/>
  <c r="BA1511" i="1"/>
  <c r="BA1509" i="1"/>
  <c r="BA1507" i="1"/>
  <c r="BA1505" i="1"/>
  <c r="BA1503" i="1"/>
  <c r="BA1501" i="1"/>
  <c r="BA1499" i="1"/>
  <c r="BA1497" i="1"/>
  <c r="BA1495" i="1"/>
  <c r="BA1493" i="1"/>
  <c r="BA1481" i="1"/>
  <c r="BA1477" i="1"/>
  <c r="BA1473" i="1"/>
  <c r="BA1469" i="1"/>
  <c r="BA1465" i="1"/>
  <c r="BA1461" i="1"/>
  <c r="AU1386" i="1"/>
  <c r="BG1386" i="1" s="1"/>
  <c r="BA1386" i="1"/>
  <c r="AU1388" i="1"/>
  <c r="BG1388" i="1" s="1"/>
  <c r="BA1388" i="1"/>
  <c r="AU1390" i="1"/>
  <c r="BG1390" i="1" s="1"/>
  <c r="BA1390" i="1"/>
  <c r="AU1392" i="1"/>
  <c r="BG1392" i="1" s="1"/>
  <c r="BA1392" i="1"/>
  <c r="AU1394" i="1"/>
  <c r="BG1394" i="1" s="1"/>
  <c r="BA1394" i="1"/>
  <c r="AU1396" i="1"/>
  <c r="BG1396" i="1" s="1"/>
  <c r="BA1396" i="1"/>
  <c r="AU1398" i="1"/>
  <c r="BG1398" i="1" s="1"/>
  <c r="BA1398" i="1"/>
  <c r="AU1400" i="1"/>
  <c r="BG1400" i="1" s="1"/>
  <c r="BA1400" i="1"/>
  <c r="AU1402" i="1"/>
  <c r="BG1402" i="1" s="1"/>
  <c r="BA1402" i="1"/>
  <c r="AZ1584" i="1"/>
  <c r="AK1388" i="1"/>
  <c r="AK1390" i="1"/>
  <c r="AK1392" i="1"/>
  <c r="AK1394" i="1"/>
  <c r="AK1396" i="1"/>
  <c r="AK1398" i="1"/>
  <c r="AK1400" i="1"/>
  <c r="AK1402" i="1"/>
  <c r="AK1404" i="1"/>
  <c r="AK1406" i="1"/>
  <c r="AK1410" i="1"/>
  <c r="AK1412" i="1"/>
  <c r="AK1414" i="1"/>
  <c r="AK1416" i="1"/>
  <c r="AK1418" i="1"/>
  <c r="AK1420" i="1"/>
  <c r="AK1422" i="1"/>
  <c r="AK1424" i="1"/>
  <c r="AK1426" i="1"/>
  <c r="AK1428" i="1"/>
  <c r="AK1430" i="1"/>
  <c r="AK1432" i="1"/>
  <c r="AK1434" i="1"/>
  <c r="AK1436" i="1"/>
  <c r="AK1438" i="1"/>
  <c r="AK1440" i="1"/>
  <c r="AK1442" i="1"/>
  <c r="AK1444" i="1"/>
  <c r="AJ1456" i="1"/>
  <c r="AN1456" i="1"/>
  <c r="AK1460" i="1"/>
  <c r="AK1461" i="1"/>
  <c r="AK1464" i="1"/>
  <c r="AK1465" i="1"/>
  <c r="AK1468" i="1"/>
  <c r="AK1469" i="1"/>
  <c r="AK1472" i="1"/>
  <c r="AK1473" i="1"/>
  <c r="AK1476" i="1"/>
  <c r="AK1477" i="1"/>
  <c r="AK1480" i="1"/>
  <c r="AK1481" i="1"/>
  <c r="AK1484" i="1"/>
  <c r="AK1486" i="1"/>
  <c r="AK1488" i="1"/>
  <c r="AK1490" i="1"/>
  <c r="AK1492" i="1"/>
  <c r="AK1494" i="1"/>
  <c r="AM1495" i="1"/>
  <c r="AK1496" i="1"/>
  <c r="AM1497" i="1"/>
  <c r="AK1498" i="1"/>
  <c r="AM1499" i="1"/>
  <c r="AK1500" i="1"/>
  <c r="AM1501" i="1"/>
  <c r="AK1502" i="1"/>
  <c r="AM1503" i="1"/>
  <c r="AK1504" i="1"/>
  <c r="AM1505" i="1"/>
  <c r="AK1506" i="1"/>
  <c r="AM1507" i="1"/>
  <c r="AK1508" i="1"/>
  <c r="AM1509" i="1"/>
  <c r="AK1510" i="1"/>
  <c r="AM1511" i="1"/>
  <c r="AK1512" i="1"/>
  <c r="AM1513" i="1"/>
  <c r="AK1514" i="1"/>
  <c r="AM1515" i="1"/>
  <c r="AK1516" i="1"/>
  <c r="AM1517" i="1"/>
  <c r="AK1518" i="1"/>
  <c r="AM1519" i="1"/>
  <c r="AJ1520" i="1"/>
  <c r="AN1520" i="1"/>
  <c r="AK1547" i="1"/>
  <c r="AM1548" i="1"/>
  <c r="AK1549" i="1"/>
  <c r="AM1550" i="1"/>
  <c r="AK1551" i="1"/>
  <c r="AM1552" i="1"/>
  <c r="AK1553" i="1"/>
  <c r="AM1554" i="1"/>
  <c r="AK1555" i="1"/>
  <c r="AM1556" i="1"/>
  <c r="AK1557" i="1"/>
  <c r="AM1558" i="1"/>
  <c r="AK1559" i="1"/>
  <c r="AM1560" i="1"/>
  <c r="AK1561" i="1"/>
  <c r="AM1562" i="1"/>
  <c r="AM1588" i="1"/>
  <c r="AK1589" i="1"/>
  <c r="AM1590" i="1"/>
  <c r="AK1591" i="1"/>
  <c r="AM1592" i="1"/>
  <c r="AJ1593" i="1"/>
  <c r="AN1593" i="1"/>
  <c r="AK1684" i="1"/>
  <c r="BA1684" i="1"/>
  <c r="BA1683" i="1"/>
  <c r="BA1681" i="1"/>
  <c r="BA1680" i="1"/>
  <c r="BA1679" i="1"/>
  <c r="BA1678" i="1"/>
  <c r="BA1677" i="1"/>
  <c r="BA1676" i="1"/>
  <c r="BA1675" i="1"/>
  <c r="BA1674" i="1"/>
  <c r="BA1673" i="1"/>
  <c r="BA1672" i="1"/>
  <c r="BA1671" i="1"/>
  <c r="BA1670" i="1"/>
  <c r="BA1669" i="1"/>
  <c r="BA1668" i="1"/>
  <c r="BA1667" i="1"/>
  <c r="BA1666" i="1"/>
  <c r="BA1665" i="1"/>
  <c r="BA1664" i="1"/>
  <c r="BA1663" i="1"/>
  <c r="BA1662" i="1"/>
  <c r="BA1661" i="1"/>
  <c r="BA1660" i="1"/>
  <c r="BA1659" i="1"/>
  <c r="BA1658" i="1"/>
  <c r="BA1657" i="1"/>
  <c r="BA1656" i="1"/>
  <c r="BA1655" i="1"/>
  <c r="BA1654" i="1"/>
  <c r="BA1653" i="1"/>
  <c r="BA1652" i="1"/>
  <c r="BA1651" i="1"/>
  <c r="BA1650" i="1"/>
  <c r="BA1649" i="1"/>
  <c r="BA1648" i="1"/>
  <c r="BA1647" i="1"/>
  <c r="BA1646" i="1"/>
  <c r="BA1645" i="1"/>
  <c r="BA1644" i="1"/>
  <c r="BA1643" i="1"/>
  <c r="BA1642" i="1"/>
  <c r="BA1641" i="1"/>
  <c r="BA1640" i="1"/>
  <c r="BA1639" i="1"/>
  <c r="BA1638" i="1"/>
  <c r="BA1637" i="1"/>
  <c r="BA1636" i="1"/>
  <c r="BA1634" i="1"/>
  <c r="BA1632" i="1"/>
  <c r="BA1630" i="1"/>
  <c r="BA1628" i="1"/>
  <c r="BA1626" i="1"/>
  <c r="BA1624" i="1"/>
  <c r="BA1622" i="1"/>
  <c r="BA1620" i="1"/>
  <c r="BA1618" i="1"/>
  <c r="BA1616" i="1"/>
  <c r="BA1614" i="1"/>
  <c r="BA1612" i="1"/>
  <c r="BA1610" i="1"/>
  <c r="BA1608" i="1"/>
  <c r="BA1606" i="1"/>
  <c r="BA1604" i="1"/>
  <c r="BA1602" i="1"/>
  <c r="BA1600" i="1"/>
  <c r="BA1598" i="1"/>
  <c r="BA1596" i="1"/>
  <c r="BA1594" i="1"/>
  <c r="BA1592" i="1"/>
  <c r="BA1590" i="1"/>
  <c r="BA1588" i="1"/>
  <c r="BA1586" i="1"/>
  <c r="BA1584" i="1"/>
  <c r="BA1582" i="1"/>
  <c r="BA1580" i="1"/>
  <c r="BA1578" i="1"/>
  <c r="BA1576" i="1"/>
  <c r="BA1574" i="1"/>
  <c r="BA1572" i="1"/>
  <c r="BA1570" i="1"/>
  <c r="BA1568" i="1"/>
  <c r="BA1566" i="1"/>
  <c r="BA1564" i="1"/>
  <c r="BA1562" i="1"/>
  <c r="BA1560" i="1"/>
  <c r="BA1558" i="1"/>
  <c r="BA1556" i="1"/>
  <c r="BA1554" i="1"/>
  <c r="BA1552" i="1"/>
  <c r="BA1550" i="1"/>
  <c r="BA1548" i="1"/>
  <c r="BA1546" i="1"/>
  <c r="BA1544" i="1"/>
  <c r="BA1542" i="1"/>
  <c r="BA1540" i="1"/>
  <c r="BA1538" i="1"/>
  <c r="BA1536" i="1"/>
  <c r="BA1534" i="1"/>
  <c r="BA1532" i="1"/>
  <c r="BA1530" i="1"/>
  <c r="BA1528" i="1"/>
  <c r="BA1526" i="1"/>
  <c r="BA1524" i="1"/>
  <c r="BA1522" i="1"/>
  <c r="BA1518" i="1"/>
  <c r="BA1516" i="1"/>
  <c r="BA1514" i="1"/>
  <c r="BA1512" i="1"/>
  <c r="BA1510" i="1"/>
  <c r="BA1508" i="1"/>
  <c r="BA1506" i="1"/>
  <c r="BA1504" i="1"/>
  <c r="BA1502" i="1"/>
  <c r="BA1500" i="1"/>
  <c r="BA1498" i="1"/>
  <c r="BA1496" i="1"/>
  <c r="BA1494" i="1"/>
  <c r="BA1492" i="1"/>
  <c r="BA1490" i="1"/>
  <c r="BA1488" i="1"/>
  <c r="BA1486" i="1"/>
  <c r="BA1484" i="1"/>
  <c r="BA1480" i="1"/>
  <c r="BA1476" i="1"/>
  <c r="BA1472" i="1"/>
  <c r="BA1468" i="1"/>
  <c r="BA1464" i="1"/>
  <c r="BA1460" i="1"/>
  <c r="BA1444" i="1"/>
  <c r="BA1442" i="1"/>
  <c r="BA1440" i="1"/>
  <c r="BA1438" i="1"/>
  <c r="BA1436" i="1"/>
  <c r="BA1434" i="1"/>
  <c r="BA1432" i="1"/>
  <c r="BA1430" i="1"/>
  <c r="BA1428" i="1"/>
  <c r="BA1426" i="1"/>
  <c r="BA1424" i="1"/>
  <c r="BA1422" i="1"/>
  <c r="BA1420" i="1"/>
  <c r="BA1418" i="1"/>
  <c r="BA1416" i="1"/>
  <c r="BA1414" i="1"/>
  <c r="BA1412" i="1"/>
  <c r="BA1410" i="1"/>
  <c r="BA1406" i="1"/>
  <c r="BA1404" i="1"/>
  <c r="AM169" i="1"/>
  <c r="AK169" i="1"/>
  <c r="AM170" i="1"/>
  <c r="AK170" i="1"/>
  <c r="AM171" i="1"/>
  <c r="AK171" i="1"/>
  <c r="AM172" i="1"/>
  <c r="AK172" i="1"/>
  <c r="AM173" i="1"/>
  <c r="AK173" i="1"/>
  <c r="AM174" i="1"/>
  <c r="AK174" i="1"/>
  <c r="AM175" i="1"/>
  <c r="AK175" i="1"/>
  <c r="AM176" i="1"/>
  <c r="AK176" i="1"/>
  <c r="AM177" i="1"/>
  <c r="AK177" i="1"/>
  <c r="AM178" i="1"/>
  <c r="AK178" i="1"/>
  <c r="AM179" i="1"/>
  <c r="AK179" i="1"/>
  <c r="AM180" i="1"/>
  <c r="AK180" i="1"/>
  <c r="AM181" i="1"/>
  <c r="AK181" i="1"/>
  <c r="AM182" i="1"/>
  <c r="AK182" i="1"/>
  <c r="AM183" i="1"/>
  <c r="AK183" i="1"/>
  <c r="AM184" i="1"/>
  <c r="AK184" i="1"/>
  <c r="AM185" i="1"/>
  <c r="AK185" i="1"/>
  <c r="AM186" i="1"/>
  <c r="AK186" i="1"/>
  <c r="AM187" i="1"/>
  <c r="AK187" i="1"/>
  <c r="AM188" i="1"/>
  <c r="AK188" i="1"/>
  <c r="AM189" i="1"/>
  <c r="AK189" i="1"/>
  <c r="AM190" i="1"/>
  <c r="AK190" i="1"/>
  <c r="AM191" i="1"/>
  <c r="AK191" i="1"/>
  <c r="AM192" i="1"/>
  <c r="AK192" i="1"/>
  <c r="AM193" i="1"/>
  <c r="AK193" i="1"/>
  <c r="AM194" i="1"/>
  <c r="AK194" i="1"/>
  <c r="AM195" i="1"/>
  <c r="AK195" i="1"/>
  <c r="AM196" i="1"/>
  <c r="AK196" i="1"/>
  <c r="AM197" i="1"/>
  <c r="AK197" i="1"/>
  <c r="AM198" i="1"/>
  <c r="AK198" i="1"/>
  <c r="AM199" i="1"/>
  <c r="AK199" i="1"/>
  <c r="AN200" i="1"/>
  <c r="AL200" i="1"/>
  <c r="AJ200" i="1"/>
  <c r="AL4" i="1"/>
  <c r="BT4" i="1" s="1"/>
  <c r="AN4" i="1"/>
  <c r="BV4" i="1" s="1"/>
  <c r="AK5" i="1"/>
  <c r="AM5" i="1"/>
  <c r="AK18" i="1"/>
  <c r="AM18" i="1"/>
  <c r="AJ20" i="1"/>
  <c r="AL20" i="1"/>
  <c r="AN20" i="1"/>
  <c r="AJ21" i="1"/>
  <c r="AL21" i="1"/>
  <c r="AN21" i="1"/>
  <c r="AJ22" i="1"/>
  <c r="AL22" i="1"/>
  <c r="AN22" i="1"/>
  <c r="AJ23" i="1"/>
  <c r="AL23" i="1"/>
  <c r="AN23" i="1"/>
  <c r="AJ24" i="1"/>
  <c r="AL24" i="1"/>
  <c r="AN24" i="1"/>
  <c r="AJ25" i="1"/>
  <c r="AL25" i="1"/>
  <c r="AN25" i="1"/>
  <c r="AJ26" i="1"/>
  <c r="AL26" i="1"/>
  <c r="AN26" i="1"/>
  <c r="AJ27" i="1"/>
  <c r="AL27" i="1"/>
  <c r="AN27" i="1"/>
  <c r="AJ28" i="1"/>
  <c r="AL28" i="1"/>
  <c r="AN28" i="1"/>
  <c r="AJ29" i="1"/>
  <c r="AL29" i="1"/>
  <c r="AN29" i="1"/>
  <c r="AJ30" i="1"/>
  <c r="AL30" i="1"/>
  <c r="AN30" i="1"/>
  <c r="AJ31" i="1"/>
  <c r="AL31" i="1"/>
  <c r="AN31" i="1"/>
  <c r="AJ32" i="1"/>
  <c r="AL32" i="1"/>
  <c r="AN32" i="1"/>
  <c r="AJ33" i="1"/>
  <c r="AL33" i="1"/>
  <c r="AN33" i="1"/>
  <c r="AJ34" i="1"/>
  <c r="AL34" i="1"/>
  <c r="AN34" i="1"/>
  <c r="AJ35" i="1"/>
  <c r="AL35" i="1"/>
  <c r="AN35" i="1"/>
  <c r="AJ36" i="1"/>
  <c r="AL36" i="1"/>
  <c r="AN36" i="1"/>
  <c r="AJ37" i="1"/>
  <c r="AL37" i="1"/>
  <c r="AN37" i="1"/>
  <c r="AJ38" i="1"/>
  <c r="AL38" i="1"/>
  <c r="AN38" i="1"/>
  <c r="AJ39" i="1"/>
  <c r="AL39" i="1"/>
  <c r="AN39" i="1"/>
  <c r="AJ40" i="1"/>
  <c r="AL40" i="1"/>
  <c r="AN40" i="1"/>
  <c r="AJ41" i="1"/>
  <c r="AL41" i="1"/>
  <c r="AN41" i="1"/>
  <c r="AJ42" i="1"/>
  <c r="AL42" i="1"/>
  <c r="AN42" i="1"/>
  <c r="AJ43" i="1"/>
  <c r="AL43" i="1"/>
  <c r="AN43" i="1"/>
  <c r="AJ44" i="1"/>
  <c r="AL44" i="1"/>
  <c r="AN44" i="1"/>
  <c r="AJ45" i="1"/>
  <c r="AL45" i="1"/>
  <c r="AN45" i="1"/>
  <c r="AJ46" i="1"/>
  <c r="AL46" i="1"/>
  <c r="AN46" i="1"/>
  <c r="AJ47" i="1"/>
  <c r="AL47" i="1"/>
  <c r="AN47" i="1"/>
  <c r="AJ48" i="1"/>
  <c r="AL48" i="1"/>
  <c r="AN48" i="1"/>
  <c r="AJ49" i="1"/>
  <c r="AL49" i="1"/>
  <c r="AN49" i="1"/>
  <c r="AJ50" i="1"/>
  <c r="AL50" i="1"/>
  <c r="AN50" i="1"/>
  <c r="AJ51" i="1"/>
  <c r="AL51" i="1"/>
  <c r="AN51" i="1"/>
  <c r="AJ52" i="1"/>
  <c r="AL52" i="1"/>
  <c r="AN52" i="1"/>
  <c r="AJ53" i="1"/>
  <c r="AL53" i="1"/>
  <c r="AN53" i="1"/>
  <c r="AJ54" i="1"/>
  <c r="AL54" i="1"/>
  <c r="AN54" i="1"/>
  <c r="AJ55" i="1"/>
  <c r="AL55" i="1"/>
  <c r="AN55" i="1"/>
  <c r="AJ56" i="1"/>
  <c r="AL56" i="1"/>
  <c r="AN56" i="1"/>
  <c r="AJ57" i="1"/>
  <c r="AL57" i="1"/>
  <c r="AN57" i="1"/>
  <c r="AJ58" i="1"/>
  <c r="AL58" i="1"/>
  <c r="AN58" i="1"/>
  <c r="AJ59" i="1"/>
  <c r="AL59" i="1"/>
  <c r="AN59" i="1"/>
  <c r="AJ60" i="1"/>
  <c r="AL60" i="1"/>
  <c r="AN60" i="1"/>
  <c r="AJ61" i="1"/>
  <c r="AL61" i="1"/>
  <c r="AN61" i="1"/>
  <c r="AJ62" i="1"/>
  <c r="AL62" i="1"/>
  <c r="AN62" i="1"/>
  <c r="AJ63" i="1"/>
  <c r="AL63" i="1"/>
  <c r="AN63" i="1"/>
  <c r="AJ64" i="1"/>
  <c r="AL64" i="1"/>
  <c r="AN64" i="1"/>
  <c r="AJ65" i="1"/>
  <c r="AL65" i="1"/>
  <c r="AN65" i="1"/>
  <c r="AJ66" i="1"/>
  <c r="AL66" i="1"/>
  <c r="AN66" i="1"/>
  <c r="AJ67" i="1"/>
  <c r="AL67" i="1"/>
  <c r="AN67" i="1"/>
  <c r="AJ68" i="1"/>
  <c r="AL68" i="1"/>
  <c r="AN68" i="1"/>
  <c r="AJ69" i="1"/>
  <c r="AL69" i="1"/>
  <c r="AN69" i="1"/>
  <c r="AJ70" i="1"/>
  <c r="AL70" i="1"/>
  <c r="AN70" i="1"/>
  <c r="AJ71" i="1"/>
  <c r="AL71" i="1"/>
  <c r="AN71" i="1"/>
  <c r="AJ72" i="1"/>
  <c r="AL72" i="1"/>
  <c r="AN72" i="1"/>
  <c r="AJ73" i="1"/>
  <c r="AL73" i="1"/>
  <c r="AN73" i="1"/>
  <c r="AJ74" i="1"/>
  <c r="AL74" i="1"/>
  <c r="AN74" i="1"/>
  <c r="AJ75" i="1"/>
  <c r="AL75" i="1"/>
  <c r="AN75" i="1"/>
  <c r="AJ76" i="1"/>
  <c r="AL76" i="1"/>
  <c r="AN76" i="1"/>
  <c r="AJ77" i="1"/>
  <c r="AL77" i="1"/>
  <c r="AN77" i="1"/>
  <c r="AJ78" i="1"/>
  <c r="AL78" i="1"/>
  <c r="AN78" i="1"/>
  <c r="AJ79" i="1"/>
  <c r="AL79" i="1"/>
  <c r="AN79" i="1"/>
  <c r="AJ80" i="1"/>
  <c r="AL80" i="1"/>
  <c r="AN80" i="1"/>
  <c r="AK4" i="1"/>
  <c r="BS4" i="1" s="1"/>
  <c r="AJ5" i="1"/>
  <c r="AL5" i="1"/>
  <c r="AJ7" i="1"/>
  <c r="AL7" i="1"/>
  <c r="AJ8" i="1"/>
  <c r="AL8" i="1"/>
  <c r="AJ9" i="1"/>
  <c r="AL9" i="1"/>
  <c r="AJ10" i="1"/>
  <c r="AL10" i="1"/>
  <c r="AJ11" i="1"/>
  <c r="AL11" i="1"/>
  <c r="AJ12" i="1"/>
  <c r="AL12" i="1"/>
  <c r="AJ13" i="1"/>
  <c r="AL13" i="1"/>
  <c r="AJ14" i="1"/>
  <c r="AL14" i="1"/>
  <c r="AJ15" i="1"/>
  <c r="AL15" i="1"/>
  <c r="AJ16" i="1"/>
  <c r="AL16" i="1"/>
  <c r="AK17" i="1"/>
  <c r="AJ18" i="1"/>
  <c r="AL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M81" i="1"/>
  <c r="AK82" i="1"/>
  <c r="AM82" i="1"/>
  <c r="AK83" i="1"/>
  <c r="AM83" i="1"/>
  <c r="AK84" i="1"/>
  <c r="AM84" i="1"/>
  <c r="AK85" i="1"/>
  <c r="AM85" i="1"/>
  <c r="AK86" i="1"/>
  <c r="AM86" i="1"/>
  <c r="AK87" i="1"/>
  <c r="AM87" i="1"/>
  <c r="AK88" i="1"/>
  <c r="AM88" i="1"/>
  <c r="AK89" i="1"/>
  <c r="AM89" i="1"/>
  <c r="AK90" i="1"/>
  <c r="AM90" i="1"/>
  <c r="AK91" i="1"/>
  <c r="AM91" i="1"/>
  <c r="AK92" i="1"/>
  <c r="AM92" i="1"/>
  <c r="AK93" i="1"/>
  <c r="AM93" i="1"/>
  <c r="AK94" i="1"/>
  <c r="AM94" i="1"/>
  <c r="AK95" i="1"/>
  <c r="AM95" i="1"/>
  <c r="AK96" i="1"/>
  <c r="AM96" i="1"/>
  <c r="AK97" i="1"/>
  <c r="AM97" i="1"/>
  <c r="AK98" i="1"/>
  <c r="AM98" i="1"/>
  <c r="AK99" i="1"/>
  <c r="AM99" i="1"/>
  <c r="AK100" i="1"/>
  <c r="AM100" i="1"/>
  <c r="AK101" i="1"/>
  <c r="AM101" i="1"/>
  <c r="AK102" i="1"/>
  <c r="AM102" i="1"/>
  <c r="AK103" i="1"/>
  <c r="AM103" i="1"/>
  <c r="AK104" i="1"/>
  <c r="AM104" i="1"/>
  <c r="AK105" i="1"/>
  <c r="AM105" i="1"/>
  <c r="AK106" i="1"/>
  <c r="AM106" i="1"/>
  <c r="AK107" i="1"/>
  <c r="AM107" i="1"/>
  <c r="AJ108" i="1"/>
  <c r="AL108" i="1"/>
  <c r="AN108" i="1"/>
  <c r="AK109" i="1"/>
  <c r="AJ110" i="1"/>
  <c r="AL110" i="1"/>
  <c r="AN110" i="1"/>
  <c r="AJ111" i="1"/>
  <c r="AL111" i="1"/>
  <c r="AJ112" i="1"/>
  <c r="AL112" i="1"/>
  <c r="AJ113" i="1"/>
  <c r="AL113" i="1"/>
  <c r="AJ114" i="1"/>
  <c r="AL114" i="1"/>
  <c r="AJ115" i="1"/>
  <c r="AL115" i="1"/>
  <c r="AJ116" i="1"/>
  <c r="AL116" i="1"/>
  <c r="AJ117" i="1"/>
  <c r="AL117" i="1"/>
  <c r="AJ118" i="1"/>
  <c r="AL118" i="1"/>
  <c r="AJ119" i="1"/>
  <c r="AL119" i="1"/>
  <c r="AJ120" i="1"/>
  <c r="AL120" i="1"/>
  <c r="AJ121" i="1"/>
  <c r="AL121" i="1"/>
  <c r="AJ122" i="1"/>
  <c r="AL122" i="1"/>
  <c r="AJ123" i="1"/>
  <c r="AL123" i="1"/>
  <c r="AJ124" i="1"/>
  <c r="AL124" i="1"/>
  <c r="AJ125" i="1"/>
  <c r="AL125" i="1"/>
  <c r="AJ126" i="1"/>
  <c r="AL126" i="1"/>
  <c r="AJ127" i="1"/>
  <c r="AL127" i="1"/>
  <c r="AJ128" i="1"/>
  <c r="AL128" i="1"/>
  <c r="AJ129" i="1"/>
  <c r="AL129" i="1"/>
  <c r="AJ130" i="1"/>
  <c r="AL130" i="1"/>
  <c r="AJ131" i="1"/>
  <c r="AL131" i="1"/>
  <c r="AJ132" i="1"/>
  <c r="AL132" i="1"/>
  <c r="AJ133" i="1"/>
  <c r="AL133" i="1"/>
  <c r="AJ134" i="1"/>
  <c r="AL134" i="1"/>
  <c r="AJ135" i="1"/>
  <c r="AL135" i="1"/>
  <c r="AK136" i="1"/>
  <c r="AK137" i="1"/>
  <c r="AM137" i="1"/>
  <c r="AK138" i="1"/>
  <c r="AM138" i="1"/>
  <c r="AK139" i="1"/>
  <c r="AM139" i="1"/>
  <c r="AK140" i="1"/>
  <c r="AM140" i="1"/>
  <c r="AK141" i="1"/>
  <c r="AM141" i="1"/>
  <c r="AK142" i="1"/>
  <c r="AM142" i="1"/>
  <c r="AK143" i="1"/>
  <c r="AM143" i="1"/>
  <c r="AK144" i="1"/>
  <c r="AM144" i="1"/>
  <c r="AK145" i="1"/>
  <c r="AM145" i="1"/>
  <c r="AK146" i="1"/>
  <c r="AM146" i="1"/>
  <c r="AK147" i="1"/>
  <c r="AM147" i="1"/>
  <c r="AK148" i="1"/>
  <c r="AM148" i="1"/>
  <c r="AK149" i="1"/>
  <c r="AM149" i="1"/>
  <c r="AK150" i="1"/>
  <c r="AM150" i="1"/>
  <c r="AK151" i="1"/>
  <c r="AM151" i="1"/>
  <c r="AK152" i="1"/>
  <c r="AM152" i="1"/>
  <c r="AK153" i="1"/>
  <c r="AM153" i="1"/>
  <c r="AK154" i="1"/>
  <c r="AM154" i="1"/>
  <c r="AK155" i="1"/>
  <c r="AM155" i="1"/>
  <c r="AK156" i="1"/>
  <c r="AM156" i="1"/>
  <c r="AK157" i="1"/>
  <c r="AM157" i="1"/>
  <c r="AK158" i="1"/>
  <c r="AM158" i="1"/>
  <c r="AJ159" i="1"/>
  <c r="AL159" i="1"/>
  <c r="AN159" i="1"/>
  <c r="AJ160" i="1"/>
  <c r="AL160" i="1"/>
  <c r="AJ161" i="1"/>
  <c r="AL161" i="1"/>
  <c r="AJ162" i="1"/>
  <c r="AL162" i="1"/>
  <c r="AJ163" i="1"/>
  <c r="AL163" i="1"/>
  <c r="AJ164" i="1"/>
  <c r="AL164" i="1"/>
  <c r="AJ165" i="1"/>
  <c r="AL165" i="1"/>
  <c r="AJ166" i="1"/>
  <c r="AL166" i="1"/>
  <c r="AJ167" i="1"/>
  <c r="AL167" i="1"/>
  <c r="AJ168"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K200" i="1"/>
  <c r="AJ81" i="1"/>
  <c r="AL81" i="1"/>
  <c r="AJ82" i="1"/>
  <c r="AL82" i="1"/>
  <c r="AJ83" i="1"/>
  <c r="AL83" i="1"/>
  <c r="AJ84" i="1"/>
  <c r="AL84" i="1"/>
  <c r="AJ85" i="1"/>
  <c r="AL85" i="1"/>
  <c r="AJ86" i="1"/>
  <c r="AL86" i="1"/>
  <c r="AJ87" i="1"/>
  <c r="AL87" i="1"/>
  <c r="AJ88" i="1"/>
  <c r="AL88" i="1"/>
  <c r="AJ89" i="1"/>
  <c r="AL89" i="1"/>
  <c r="AJ90" i="1"/>
  <c r="AL90" i="1"/>
  <c r="AJ91" i="1"/>
  <c r="AL91" i="1"/>
  <c r="AJ92" i="1"/>
  <c r="AL92" i="1"/>
  <c r="AJ93" i="1"/>
  <c r="AL93" i="1"/>
  <c r="AJ94" i="1"/>
  <c r="AL94" i="1"/>
  <c r="AJ95" i="1"/>
  <c r="AL95" i="1"/>
  <c r="AJ96" i="1"/>
  <c r="AL96" i="1"/>
  <c r="AJ97" i="1"/>
  <c r="AL97" i="1"/>
  <c r="AJ98" i="1"/>
  <c r="AL98" i="1"/>
  <c r="AJ99" i="1"/>
  <c r="AL99" i="1"/>
  <c r="AJ100" i="1"/>
  <c r="AL100" i="1"/>
  <c r="AJ101" i="1"/>
  <c r="AL101" i="1"/>
  <c r="AJ102" i="1"/>
  <c r="AL102" i="1"/>
  <c r="AJ103" i="1"/>
  <c r="AL103" i="1"/>
  <c r="AJ104" i="1"/>
  <c r="AL104" i="1"/>
  <c r="AJ105" i="1"/>
  <c r="AL105" i="1"/>
  <c r="AJ106" i="1"/>
  <c r="AL106" i="1"/>
  <c r="AJ107" i="1"/>
  <c r="AL107" i="1"/>
  <c r="AK108" i="1"/>
  <c r="AK110" i="1"/>
  <c r="AJ137" i="1"/>
  <c r="AL137" i="1"/>
  <c r="AJ138" i="1"/>
  <c r="AL138" i="1"/>
  <c r="AJ139" i="1"/>
  <c r="AL139" i="1"/>
  <c r="AJ140" i="1"/>
  <c r="AL140" i="1"/>
  <c r="AJ141" i="1"/>
  <c r="AL141" i="1"/>
  <c r="AJ142" i="1"/>
  <c r="AL142" i="1"/>
  <c r="AJ143" i="1"/>
  <c r="AL143" i="1"/>
  <c r="AJ144" i="1"/>
  <c r="AL144" i="1"/>
  <c r="AJ145" i="1"/>
  <c r="AL145" i="1"/>
  <c r="AJ146" i="1"/>
  <c r="AL146" i="1"/>
  <c r="AJ147" i="1"/>
  <c r="AL147" i="1"/>
  <c r="AJ148" i="1"/>
  <c r="AL148" i="1"/>
  <c r="AJ149" i="1"/>
  <c r="AL149" i="1"/>
  <c r="AJ150" i="1"/>
  <c r="AL150" i="1"/>
  <c r="AJ151" i="1"/>
  <c r="AL151" i="1"/>
  <c r="AJ152" i="1"/>
  <c r="AL152" i="1"/>
  <c r="AJ153" i="1"/>
  <c r="AL153" i="1"/>
  <c r="AJ154" i="1"/>
  <c r="AL154" i="1"/>
  <c r="AJ155" i="1"/>
  <c r="AL155" i="1"/>
  <c r="AJ156" i="1"/>
  <c r="AL156" i="1"/>
  <c r="AJ157" i="1"/>
  <c r="AL157" i="1"/>
  <c r="AJ158" i="1"/>
  <c r="AL158" i="1"/>
  <c r="AK159" i="1"/>
  <c r="AM646" i="1"/>
  <c r="AK646" i="1"/>
  <c r="AM647" i="1"/>
  <c r="AK647" i="1"/>
  <c r="AN648" i="1"/>
  <c r="AL648" i="1"/>
  <c r="AJ648" i="1"/>
  <c r="AJ201" i="1"/>
  <c r="AL201" i="1"/>
  <c r="AJ202" i="1"/>
  <c r="AL202" i="1"/>
  <c r="AJ203" i="1"/>
  <c r="AL203" i="1"/>
  <c r="AJ204" i="1"/>
  <c r="AL204" i="1"/>
  <c r="AJ205" i="1"/>
  <c r="AL205" i="1"/>
  <c r="AJ206" i="1"/>
  <c r="AL206" i="1"/>
  <c r="AJ207" i="1"/>
  <c r="AL207" i="1"/>
  <c r="AJ208" i="1"/>
  <c r="AL208" i="1"/>
  <c r="AJ209" i="1"/>
  <c r="AL209" i="1"/>
  <c r="AJ210" i="1"/>
  <c r="AL210" i="1"/>
  <c r="AJ211" i="1"/>
  <c r="AL211" i="1"/>
  <c r="AJ212" i="1"/>
  <c r="AL212" i="1"/>
  <c r="AJ213" i="1"/>
  <c r="AL213" i="1"/>
  <c r="AJ214" i="1"/>
  <c r="AL214" i="1"/>
  <c r="AJ215" i="1"/>
  <c r="AL215" i="1"/>
  <c r="AJ216" i="1"/>
  <c r="AL216" i="1"/>
  <c r="AJ217" i="1"/>
  <c r="AL217" i="1"/>
  <c r="AJ218" i="1"/>
  <c r="AL218" i="1"/>
  <c r="AJ219" i="1"/>
  <c r="AL219" i="1"/>
  <c r="AJ220" i="1"/>
  <c r="AL220" i="1"/>
  <c r="AJ221" i="1"/>
  <c r="AL221" i="1"/>
  <c r="AJ222" i="1"/>
  <c r="AL222" i="1"/>
  <c r="AJ223" i="1"/>
  <c r="AL223" i="1"/>
  <c r="AJ224" i="1"/>
  <c r="AL224" i="1"/>
  <c r="AJ225" i="1"/>
  <c r="AL225" i="1"/>
  <c r="AJ226" i="1"/>
  <c r="AL226" i="1"/>
  <c r="AJ227" i="1"/>
  <c r="AL227" i="1"/>
  <c r="AJ228" i="1"/>
  <c r="AL228" i="1"/>
  <c r="AJ229" i="1"/>
  <c r="AL229" i="1"/>
  <c r="AJ230" i="1"/>
  <c r="AL230" i="1"/>
  <c r="AJ231" i="1"/>
  <c r="AL231" i="1"/>
  <c r="AJ232" i="1"/>
  <c r="AL232" i="1"/>
  <c r="AJ233" i="1"/>
  <c r="AL233" i="1"/>
  <c r="AJ234" i="1"/>
  <c r="AL234" i="1"/>
  <c r="AJ235" i="1"/>
  <c r="AL235" i="1"/>
  <c r="AJ236" i="1"/>
  <c r="AL236" i="1"/>
  <c r="AJ237" i="1"/>
  <c r="AL237" i="1"/>
  <c r="AJ238" i="1"/>
  <c r="AL238" i="1"/>
  <c r="AJ239" i="1"/>
  <c r="AL239" i="1"/>
  <c r="AJ240" i="1"/>
  <c r="AL240" i="1"/>
  <c r="AJ241" i="1"/>
  <c r="AL241" i="1"/>
  <c r="AJ242" i="1"/>
  <c r="AL242" i="1"/>
  <c r="AJ243" i="1"/>
  <c r="AL243" i="1"/>
  <c r="AJ244" i="1"/>
  <c r="AL244" i="1"/>
  <c r="AJ245" i="1"/>
  <c r="AL245" i="1"/>
  <c r="AJ246" i="1"/>
  <c r="AL246" i="1"/>
  <c r="AJ247" i="1"/>
  <c r="AL247" i="1"/>
  <c r="AJ248" i="1"/>
  <c r="AL248" i="1"/>
  <c r="AJ249" i="1"/>
  <c r="AL249" i="1"/>
  <c r="AJ250" i="1"/>
  <c r="AL250" i="1"/>
  <c r="AJ251" i="1"/>
  <c r="AL251" i="1"/>
  <c r="AJ252" i="1"/>
  <c r="AL252" i="1"/>
  <c r="AJ253" i="1"/>
  <c r="AL253" i="1"/>
  <c r="AJ254" i="1"/>
  <c r="AL254" i="1"/>
  <c r="AJ255" i="1"/>
  <c r="AL255" i="1"/>
  <c r="AJ256" i="1"/>
  <c r="AL256" i="1"/>
  <c r="AJ257" i="1"/>
  <c r="AL257" i="1"/>
  <c r="AJ258" i="1"/>
  <c r="AL258" i="1"/>
  <c r="AJ259" i="1"/>
  <c r="AL259" i="1"/>
  <c r="AJ260" i="1"/>
  <c r="AL260" i="1"/>
  <c r="AJ261" i="1"/>
  <c r="AL261" i="1"/>
  <c r="AJ262" i="1"/>
  <c r="AL262" i="1"/>
  <c r="AJ263" i="1"/>
  <c r="AL263" i="1"/>
  <c r="AJ264" i="1"/>
  <c r="AL264" i="1"/>
  <c r="AJ265" i="1"/>
  <c r="AL265" i="1"/>
  <c r="AJ266" i="1"/>
  <c r="AL266" i="1"/>
  <c r="AJ267" i="1"/>
  <c r="AL267" i="1"/>
  <c r="AJ268" i="1"/>
  <c r="AL268" i="1"/>
  <c r="AJ269" i="1"/>
  <c r="AL269" i="1"/>
  <c r="AJ270" i="1"/>
  <c r="AL270" i="1"/>
  <c r="AJ271" i="1"/>
  <c r="AL271" i="1"/>
  <c r="AJ272" i="1"/>
  <c r="AL272" i="1"/>
  <c r="AJ273" i="1"/>
  <c r="AL273" i="1"/>
  <c r="AJ274" i="1"/>
  <c r="AL274" i="1"/>
  <c r="AJ275" i="1"/>
  <c r="AL275" i="1"/>
  <c r="AJ276" i="1"/>
  <c r="AL276" i="1"/>
  <c r="AJ277" i="1"/>
  <c r="AL277" i="1"/>
  <c r="AJ278" i="1"/>
  <c r="AL278" i="1"/>
  <c r="AJ279" i="1"/>
  <c r="AL279" i="1"/>
  <c r="AJ280" i="1"/>
  <c r="AL280" i="1"/>
  <c r="AJ281" i="1"/>
  <c r="AL281" i="1"/>
  <c r="AJ282" i="1"/>
  <c r="AL282" i="1"/>
  <c r="AJ283" i="1"/>
  <c r="AL283" i="1"/>
  <c r="AJ284" i="1"/>
  <c r="AL284" i="1"/>
  <c r="AJ285" i="1"/>
  <c r="AL285" i="1"/>
  <c r="AJ286" i="1"/>
  <c r="AL286" i="1"/>
  <c r="AJ287" i="1"/>
  <c r="AL287" i="1"/>
  <c r="AJ288" i="1"/>
  <c r="AL288" i="1"/>
  <c r="AJ289" i="1"/>
  <c r="AL289" i="1"/>
  <c r="AJ290" i="1"/>
  <c r="AL290" i="1"/>
  <c r="AJ291" i="1"/>
  <c r="AL291" i="1"/>
  <c r="AJ292" i="1"/>
  <c r="AL292" i="1"/>
  <c r="AJ293" i="1"/>
  <c r="AL293" i="1"/>
  <c r="AJ294" i="1"/>
  <c r="AL294" i="1"/>
  <c r="AJ295" i="1"/>
  <c r="AL295" i="1"/>
  <c r="AJ296" i="1"/>
  <c r="AL296" i="1"/>
  <c r="AJ297" i="1"/>
  <c r="AL297" i="1"/>
  <c r="AJ298" i="1"/>
  <c r="AL298" i="1"/>
  <c r="AJ299" i="1"/>
  <c r="AL299" i="1"/>
  <c r="AJ300" i="1"/>
  <c r="AL300" i="1"/>
  <c r="AJ301" i="1"/>
  <c r="AL301" i="1"/>
  <c r="AJ302" i="1"/>
  <c r="AL302" i="1"/>
  <c r="AJ303" i="1"/>
  <c r="AL303" i="1"/>
  <c r="AJ304" i="1"/>
  <c r="AL304" i="1"/>
  <c r="AJ305" i="1"/>
  <c r="AL305" i="1"/>
  <c r="AJ306" i="1"/>
  <c r="AL306" i="1"/>
  <c r="AJ307" i="1"/>
  <c r="AL307" i="1"/>
  <c r="AJ308" i="1"/>
  <c r="AL308" i="1"/>
  <c r="AJ309" i="1"/>
  <c r="AL309" i="1"/>
  <c r="AJ310" i="1"/>
  <c r="AL310" i="1"/>
  <c r="AJ311" i="1"/>
  <c r="AL311" i="1"/>
  <c r="AJ312" i="1"/>
  <c r="AL312" i="1"/>
  <c r="AJ313" i="1"/>
  <c r="AL313" i="1"/>
  <c r="AJ314" i="1"/>
  <c r="AL314" i="1"/>
  <c r="AJ315" i="1"/>
  <c r="AL315" i="1"/>
  <c r="AJ316" i="1"/>
  <c r="AL316" i="1"/>
  <c r="AK317" i="1"/>
  <c r="AK318" i="1"/>
  <c r="AM318" i="1"/>
  <c r="AK319" i="1"/>
  <c r="AM319" i="1"/>
  <c r="AK320" i="1"/>
  <c r="AM320" i="1"/>
  <c r="AK321" i="1"/>
  <c r="AM321" i="1"/>
  <c r="AK322" i="1"/>
  <c r="AM322" i="1"/>
  <c r="AK323" i="1"/>
  <c r="AM323" i="1"/>
  <c r="AK324" i="1"/>
  <c r="AM324" i="1"/>
  <c r="AK325" i="1"/>
  <c r="AM325" i="1"/>
  <c r="AK326" i="1"/>
  <c r="AM326" i="1"/>
  <c r="AK327" i="1"/>
  <c r="AM327" i="1"/>
  <c r="AK328" i="1"/>
  <c r="AM328" i="1"/>
  <c r="AK329" i="1"/>
  <c r="AM329" i="1"/>
  <c r="AK330" i="1"/>
  <c r="AM330" i="1"/>
  <c r="AK331" i="1"/>
  <c r="AM331" i="1"/>
  <c r="AK332" i="1"/>
  <c r="AM332" i="1"/>
  <c r="AK333" i="1"/>
  <c r="AM333" i="1"/>
  <c r="AK334" i="1"/>
  <c r="AM334" i="1"/>
  <c r="AK335" i="1"/>
  <c r="AM335" i="1"/>
  <c r="AK336" i="1"/>
  <c r="AM336" i="1"/>
  <c r="AK337" i="1"/>
  <c r="AM337" i="1"/>
  <c r="AK338" i="1"/>
  <c r="AM338" i="1"/>
  <c r="AK339" i="1"/>
  <c r="AM339" i="1"/>
  <c r="AK340" i="1"/>
  <c r="AM340" i="1"/>
  <c r="AK341" i="1"/>
  <c r="AM341" i="1"/>
  <c r="AK342" i="1"/>
  <c r="AM342" i="1"/>
  <c r="AK343" i="1"/>
  <c r="AM343" i="1"/>
  <c r="AK344" i="1"/>
  <c r="AM344" i="1"/>
  <c r="AK345" i="1"/>
  <c r="AM345" i="1"/>
  <c r="AK346" i="1"/>
  <c r="AM346" i="1"/>
  <c r="AK347" i="1"/>
  <c r="AM347" i="1"/>
  <c r="AK348" i="1"/>
  <c r="AM348" i="1"/>
  <c r="AK349" i="1"/>
  <c r="AM349" i="1"/>
  <c r="AK350" i="1"/>
  <c r="AM350" i="1"/>
  <c r="AK351" i="1"/>
  <c r="AM351" i="1"/>
  <c r="AK352" i="1"/>
  <c r="AM352" i="1"/>
  <c r="AK353" i="1"/>
  <c r="AM353" i="1"/>
  <c r="AK354" i="1"/>
  <c r="AM354" i="1"/>
  <c r="AK355" i="1"/>
  <c r="AM355" i="1"/>
  <c r="AK356" i="1"/>
  <c r="AM356" i="1"/>
  <c r="AK357" i="1"/>
  <c r="AM357" i="1"/>
  <c r="AK358" i="1"/>
  <c r="AM358" i="1"/>
  <c r="AK359" i="1"/>
  <c r="AM359" i="1"/>
  <c r="AK360" i="1"/>
  <c r="AM360" i="1"/>
  <c r="AJ361" i="1"/>
  <c r="AL361" i="1"/>
  <c r="AN361" i="1"/>
  <c r="AJ362" i="1"/>
  <c r="AL362" i="1"/>
  <c r="AJ363" i="1"/>
  <c r="BR363" i="1" s="1"/>
  <c r="AL363" i="1"/>
  <c r="BT363" i="1" s="1"/>
  <c r="AJ364" i="1"/>
  <c r="AL364" i="1"/>
  <c r="AJ365" i="1"/>
  <c r="BR365" i="1" s="1"/>
  <c r="AL365" i="1"/>
  <c r="BT365" i="1" s="1"/>
  <c r="AJ366" i="1"/>
  <c r="AL366" i="1"/>
  <c r="AJ367" i="1"/>
  <c r="BR367" i="1" s="1"/>
  <c r="AL367" i="1"/>
  <c r="BT367" i="1" s="1"/>
  <c r="AJ368" i="1"/>
  <c r="AL368" i="1"/>
  <c r="AJ369" i="1"/>
  <c r="BR369" i="1" s="1"/>
  <c r="AL369" i="1"/>
  <c r="BT369" i="1" s="1"/>
  <c r="AJ370" i="1"/>
  <c r="AL370" i="1"/>
  <c r="AJ371" i="1"/>
  <c r="BR371" i="1" s="1"/>
  <c r="AL371" i="1"/>
  <c r="BT371" i="1" s="1"/>
  <c r="AJ372" i="1"/>
  <c r="AL372" i="1"/>
  <c r="AJ373" i="1"/>
  <c r="BR373" i="1" s="1"/>
  <c r="AL373" i="1"/>
  <c r="BT373" i="1" s="1"/>
  <c r="AK374" i="1"/>
  <c r="AK375" i="1"/>
  <c r="AM375" i="1"/>
  <c r="AK376" i="1"/>
  <c r="AM376" i="1"/>
  <c r="AK377" i="1"/>
  <c r="AM377" i="1"/>
  <c r="AK378" i="1"/>
  <c r="AM378" i="1"/>
  <c r="AJ379" i="1"/>
  <c r="AL379" i="1"/>
  <c r="AN379" i="1"/>
  <c r="AJ380" i="1"/>
  <c r="AL380" i="1"/>
  <c r="AJ381" i="1"/>
  <c r="AL381" i="1"/>
  <c r="AJ382" i="1"/>
  <c r="AL382" i="1"/>
  <c r="AJ383" i="1"/>
  <c r="AL383" i="1"/>
  <c r="AJ384" i="1"/>
  <c r="AL384" i="1"/>
  <c r="AJ385" i="1"/>
  <c r="AL385" i="1"/>
  <c r="AJ386" i="1"/>
  <c r="AL386" i="1"/>
  <c r="AJ387" i="1"/>
  <c r="AL387" i="1"/>
  <c r="AJ388" i="1"/>
  <c r="AL388" i="1"/>
  <c r="AJ389" i="1"/>
  <c r="AL389" i="1"/>
  <c r="AJ390" i="1"/>
  <c r="AL390" i="1"/>
  <c r="AJ391" i="1"/>
  <c r="AL391" i="1"/>
  <c r="AJ392" i="1"/>
  <c r="AL392" i="1"/>
  <c r="AJ393" i="1"/>
  <c r="AL393" i="1"/>
  <c r="AJ394" i="1"/>
  <c r="AL394" i="1"/>
  <c r="AJ395" i="1"/>
  <c r="AL395" i="1"/>
  <c r="AJ396" i="1"/>
  <c r="AL396" i="1"/>
  <c r="AJ397" i="1"/>
  <c r="AL397" i="1"/>
  <c r="AJ398" i="1"/>
  <c r="AL398" i="1"/>
  <c r="AJ399" i="1"/>
  <c r="AL399" i="1"/>
  <c r="AJ400" i="1"/>
  <c r="AL400" i="1"/>
  <c r="AJ401" i="1"/>
  <c r="AL401" i="1"/>
  <c r="AJ402" i="1"/>
  <c r="AL402" i="1"/>
  <c r="AJ403" i="1"/>
  <c r="AL403" i="1"/>
  <c r="AJ404" i="1"/>
  <c r="AL404" i="1"/>
  <c r="AJ405" i="1"/>
  <c r="AL405" i="1"/>
  <c r="AJ406" i="1"/>
  <c r="AL406" i="1"/>
  <c r="AJ407" i="1"/>
  <c r="AL407" i="1"/>
  <c r="AJ408" i="1"/>
  <c r="AL408" i="1"/>
  <c r="AJ409" i="1"/>
  <c r="AL409" i="1"/>
  <c r="AJ410" i="1"/>
  <c r="AL410" i="1"/>
  <c r="AJ411" i="1"/>
  <c r="AL411" i="1"/>
  <c r="AJ412" i="1"/>
  <c r="AL412" i="1"/>
  <c r="AJ413" i="1"/>
  <c r="AL413" i="1"/>
  <c r="AJ414" i="1"/>
  <c r="AL414" i="1"/>
  <c r="AJ415" i="1"/>
  <c r="AL415" i="1"/>
  <c r="AJ416" i="1"/>
  <c r="AL416" i="1"/>
  <c r="AJ417" i="1"/>
  <c r="AL417" i="1"/>
  <c r="AJ418" i="1"/>
  <c r="AL418" i="1"/>
  <c r="AJ419" i="1"/>
  <c r="AL419" i="1"/>
  <c r="AJ420" i="1"/>
  <c r="AL420" i="1"/>
  <c r="AJ421" i="1"/>
  <c r="AL421" i="1"/>
  <c r="AJ422" i="1"/>
  <c r="AL422" i="1"/>
  <c r="AJ423" i="1"/>
  <c r="AL423" i="1"/>
  <c r="AJ424" i="1"/>
  <c r="AL424" i="1"/>
  <c r="AJ425" i="1"/>
  <c r="AL425" i="1"/>
  <c r="AJ426" i="1"/>
  <c r="AL426" i="1"/>
  <c r="AJ427" i="1"/>
  <c r="AL427" i="1"/>
  <c r="AJ428" i="1"/>
  <c r="AL428" i="1"/>
  <c r="AJ429" i="1"/>
  <c r="AL429" i="1"/>
  <c r="AJ430" i="1"/>
  <c r="AL430" i="1"/>
  <c r="AJ431" i="1"/>
  <c r="AL431" i="1"/>
  <c r="AJ432" i="1"/>
  <c r="AL432" i="1"/>
  <c r="AJ433" i="1"/>
  <c r="AL433" i="1"/>
  <c r="AK434" i="1"/>
  <c r="AK435" i="1"/>
  <c r="AM435" i="1"/>
  <c r="AK436" i="1"/>
  <c r="AM436" i="1"/>
  <c r="AK437" i="1"/>
  <c r="AM437" i="1"/>
  <c r="AK438" i="1"/>
  <c r="AM438" i="1"/>
  <c r="AK439" i="1"/>
  <c r="AM439" i="1"/>
  <c r="AK440" i="1"/>
  <c r="AM440" i="1"/>
  <c r="AK441" i="1"/>
  <c r="AM441" i="1"/>
  <c r="AK442" i="1"/>
  <c r="AM442" i="1"/>
  <c r="AK443" i="1"/>
  <c r="AM443" i="1"/>
  <c r="AK444" i="1"/>
  <c r="AM444" i="1"/>
  <c r="AK445" i="1"/>
  <c r="AM445" i="1"/>
  <c r="AK446" i="1"/>
  <c r="AM446" i="1"/>
  <c r="AK447" i="1"/>
  <c r="AM447" i="1"/>
  <c r="AK448" i="1"/>
  <c r="AM448" i="1"/>
  <c r="AK449" i="1"/>
  <c r="AM449" i="1"/>
  <c r="AK450" i="1"/>
  <c r="AM450" i="1"/>
  <c r="AK451" i="1"/>
  <c r="AM451" i="1"/>
  <c r="AK452" i="1"/>
  <c r="AM452" i="1"/>
  <c r="AK453" i="1"/>
  <c r="AM453" i="1"/>
  <c r="AK454" i="1"/>
  <c r="AM454" i="1"/>
  <c r="AK455" i="1"/>
  <c r="AM455" i="1"/>
  <c r="AK456" i="1"/>
  <c r="AM456" i="1"/>
  <c r="AK457" i="1"/>
  <c r="AM457" i="1"/>
  <c r="AK458" i="1"/>
  <c r="AM458" i="1"/>
  <c r="AK459" i="1"/>
  <c r="AM459" i="1"/>
  <c r="AK460" i="1"/>
  <c r="AM460" i="1"/>
  <c r="AK461" i="1"/>
  <c r="AM461" i="1"/>
  <c r="AK462" i="1"/>
  <c r="AM462" i="1"/>
  <c r="AK463" i="1"/>
  <c r="AM463" i="1"/>
  <c r="AK464" i="1"/>
  <c r="AM464" i="1"/>
  <c r="AK465" i="1"/>
  <c r="AM465" i="1"/>
  <c r="AK466" i="1"/>
  <c r="AM466" i="1"/>
  <c r="AK467" i="1"/>
  <c r="AM467" i="1"/>
  <c r="AK468" i="1"/>
  <c r="AM468" i="1"/>
  <c r="AK469" i="1"/>
  <c r="AM469" i="1"/>
  <c r="AK470" i="1"/>
  <c r="AM470" i="1"/>
  <c r="AK471" i="1"/>
  <c r="AM471" i="1"/>
  <c r="AK472" i="1"/>
  <c r="AM472" i="1"/>
  <c r="AK473" i="1"/>
  <c r="AM473" i="1"/>
  <c r="AK474" i="1"/>
  <c r="AM474" i="1"/>
  <c r="AK475" i="1"/>
  <c r="AM475" i="1"/>
  <c r="AK476" i="1"/>
  <c r="AM476" i="1"/>
  <c r="AK477" i="1"/>
  <c r="AM477" i="1"/>
  <c r="AK478" i="1"/>
  <c r="AM478" i="1"/>
  <c r="AK479" i="1"/>
  <c r="AM479" i="1"/>
  <c r="AK480" i="1"/>
  <c r="AM480" i="1"/>
  <c r="AK481" i="1"/>
  <c r="AM481" i="1"/>
  <c r="AK482" i="1"/>
  <c r="AM482" i="1"/>
  <c r="AK483" i="1"/>
  <c r="AM483" i="1"/>
  <c r="AK484" i="1"/>
  <c r="AM484" i="1"/>
  <c r="AK485" i="1"/>
  <c r="AM485" i="1"/>
  <c r="AK486" i="1"/>
  <c r="AM486" i="1"/>
  <c r="AK487" i="1"/>
  <c r="AM487" i="1"/>
  <c r="AK488" i="1"/>
  <c r="AM488" i="1"/>
  <c r="AK489" i="1"/>
  <c r="AM489" i="1"/>
  <c r="AK490" i="1"/>
  <c r="AM490" i="1"/>
  <c r="AK491" i="1"/>
  <c r="AM491" i="1"/>
  <c r="AK492" i="1"/>
  <c r="AM492" i="1"/>
  <c r="AK493" i="1"/>
  <c r="AM493" i="1"/>
  <c r="AJ494" i="1"/>
  <c r="AL494" i="1"/>
  <c r="AN494" i="1"/>
  <c r="AJ495" i="1"/>
  <c r="AL495" i="1"/>
  <c r="AJ496" i="1"/>
  <c r="AL496" i="1"/>
  <c r="AJ497" i="1"/>
  <c r="AL497" i="1"/>
  <c r="AJ498" i="1"/>
  <c r="AL498" i="1"/>
  <c r="AJ499" i="1"/>
  <c r="AL499" i="1"/>
  <c r="AJ500" i="1"/>
  <c r="AL500" i="1"/>
  <c r="AJ501" i="1"/>
  <c r="AL501" i="1"/>
  <c r="AJ502" i="1"/>
  <c r="AL502" i="1"/>
  <c r="AJ503" i="1"/>
  <c r="AL503" i="1"/>
  <c r="AJ504" i="1"/>
  <c r="AL504" i="1"/>
  <c r="AJ505" i="1"/>
  <c r="AL505" i="1"/>
  <c r="AJ506" i="1"/>
  <c r="AL506" i="1"/>
  <c r="AJ507" i="1"/>
  <c r="AL507" i="1"/>
  <c r="AJ508" i="1"/>
  <c r="AL508" i="1"/>
  <c r="AJ509" i="1"/>
  <c r="AL509" i="1"/>
  <c r="AJ510" i="1"/>
  <c r="AL510" i="1"/>
  <c r="AJ511" i="1"/>
  <c r="AL511" i="1"/>
  <c r="AJ512" i="1"/>
  <c r="AL512" i="1"/>
  <c r="AJ513" i="1"/>
  <c r="AL513" i="1"/>
  <c r="AJ514" i="1"/>
  <c r="AL514" i="1"/>
  <c r="AJ515" i="1"/>
  <c r="AL515" i="1"/>
  <c r="AJ516" i="1"/>
  <c r="AL516" i="1"/>
  <c r="AJ517" i="1"/>
  <c r="AL517" i="1"/>
  <c r="AJ518" i="1"/>
  <c r="AL518" i="1"/>
  <c r="AJ519" i="1"/>
  <c r="AL519" i="1"/>
  <c r="AJ520" i="1"/>
  <c r="AL520" i="1"/>
  <c r="AJ521" i="1"/>
  <c r="AL521" i="1"/>
  <c r="AJ522" i="1"/>
  <c r="AL522" i="1"/>
  <c r="AJ523" i="1"/>
  <c r="AL523" i="1"/>
  <c r="AJ524" i="1"/>
  <c r="AL524" i="1"/>
  <c r="AJ525" i="1"/>
  <c r="AL525" i="1"/>
  <c r="AJ526" i="1"/>
  <c r="AL526" i="1"/>
  <c r="AJ527" i="1"/>
  <c r="AL527" i="1"/>
  <c r="AJ528" i="1"/>
  <c r="AL528" i="1"/>
  <c r="AJ529" i="1"/>
  <c r="AL529" i="1"/>
  <c r="AJ530" i="1"/>
  <c r="AL530" i="1"/>
  <c r="AJ531" i="1"/>
  <c r="AL531" i="1"/>
  <c r="AJ532" i="1"/>
  <c r="AL532" i="1"/>
  <c r="AJ533" i="1"/>
  <c r="AL533" i="1"/>
  <c r="AJ534" i="1"/>
  <c r="AL534" i="1"/>
  <c r="AJ535" i="1"/>
  <c r="AL535" i="1"/>
  <c r="AJ536" i="1"/>
  <c r="AL536" i="1"/>
  <c r="AJ537" i="1"/>
  <c r="AL537" i="1"/>
  <c r="AJ538" i="1"/>
  <c r="AL538" i="1"/>
  <c r="AJ539" i="1"/>
  <c r="AL539" i="1"/>
  <c r="AJ540" i="1"/>
  <c r="AL540" i="1"/>
  <c r="AJ541" i="1"/>
  <c r="AL541" i="1"/>
  <c r="AJ542" i="1"/>
  <c r="AL542" i="1"/>
  <c r="AJ543" i="1"/>
  <c r="AL543" i="1"/>
  <c r="AJ544" i="1"/>
  <c r="AL544" i="1"/>
  <c r="AJ545" i="1"/>
  <c r="AL545" i="1"/>
  <c r="AJ546" i="1"/>
  <c r="AL546" i="1"/>
  <c r="AJ547" i="1"/>
  <c r="AL547" i="1"/>
  <c r="AJ548" i="1"/>
  <c r="AL548" i="1"/>
  <c r="AJ549" i="1"/>
  <c r="AL549" i="1"/>
  <c r="AJ550" i="1"/>
  <c r="AL550" i="1"/>
  <c r="AJ551" i="1"/>
  <c r="AL551" i="1"/>
  <c r="AJ552" i="1"/>
  <c r="AL552" i="1"/>
  <c r="AJ553" i="1"/>
  <c r="AL553" i="1"/>
  <c r="AJ554" i="1"/>
  <c r="AL554" i="1"/>
  <c r="AJ555" i="1"/>
  <c r="AL555" i="1"/>
  <c r="AJ556" i="1"/>
  <c r="AL556" i="1"/>
  <c r="AJ557" i="1"/>
  <c r="AL557" i="1"/>
  <c r="AJ558" i="1"/>
  <c r="AL558" i="1"/>
  <c r="AJ559" i="1"/>
  <c r="AL559" i="1"/>
  <c r="AJ560" i="1"/>
  <c r="AL560" i="1"/>
  <c r="AJ561" i="1"/>
  <c r="AL561" i="1"/>
  <c r="AJ562" i="1"/>
  <c r="AL562" i="1"/>
  <c r="AK563" i="1"/>
  <c r="AK564" i="1"/>
  <c r="AM564" i="1"/>
  <c r="AK565" i="1"/>
  <c r="AM565" i="1"/>
  <c r="AK566" i="1"/>
  <c r="AM566" i="1"/>
  <c r="AK567" i="1"/>
  <c r="AM567" i="1"/>
  <c r="AK568" i="1"/>
  <c r="AM568" i="1"/>
  <c r="AK569" i="1"/>
  <c r="AM569" i="1"/>
  <c r="AK570" i="1"/>
  <c r="AM570" i="1"/>
  <c r="AK571" i="1"/>
  <c r="AM571" i="1"/>
  <c r="AK572" i="1"/>
  <c r="AM572" i="1"/>
  <c r="AK573" i="1"/>
  <c r="AM573" i="1"/>
  <c r="AK574" i="1"/>
  <c r="AM574" i="1"/>
  <c r="AK575" i="1"/>
  <c r="AM575" i="1"/>
  <c r="AK576" i="1"/>
  <c r="AM576" i="1"/>
  <c r="AK577" i="1"/>
  <c r="AM577" i="1"/>
  <c r="AK578" i="1"/>
  <c r="AM578" i="1"/>
  <c r="AK579" i="1"/>
  <c r="AM579" i="1"/>
  <c r="AK580" i="1"/>
  <c r="AM580" i="1"/>
  <c r="AK581" i="1"/>
  <c r="AM581" i="1"/>
  <c r="AK582" i="1"/>
  <c r="AM582" i="1"/>
  <c r="AK583" i="1"/>
  <c r="AM583" i="1"/>
  <c r="AK584" i="1"/>
  <c r="AM584" i="1"/>
  <c r="AK585" i="1"/>
  <c r="AM585" i="1"/>
  <c r="AK586" i="1"/>
  <c r="AM586" i="1"/>
  <c r="AK587" i="1"/>
  <c r="AM587" i="1"/>
  <c r="AK588" i="1"/>
  <c r="AM588" i="1"/>
  <c r="AK589" i="1"/>
  <c r="AM589" i="1"/>
  <c r="AK590" i="1"/>
  <c r="AM590" i="1"/>
  <c r="AK591" i="1"/>
  <c r="AM591" i="1"/>
  <c r="AK592" i="1"/>
  <c r="AM592" i="1"/>
  <c r="AK593" i="1"/>
  <c r="AM593" i="1"/>
  <c r="AK594" i="1"/>
  <c r="AM594" i="1"/>
  <c r="AK595" i="1"/>
  <c r="AM595" i="1"/>
  <c r="AK596" i="1"/>
  <c r="AM596" i="1"/>
  <c r="AK597" i="1"/>
  <c r="AM597" i="1"/>
  <c r="AK598" i="1"/>
  <c r="AM598" i="1"/>
  <c r="AK599" i="1"/>
  <c r="AM599" i="1"/>
  <c r="AK600" i="1"/>
  <c r="AM600" i="1"/>
  <c r="AK601" i="1"/>
  <c r="AM601" i="1"/>
  <c r="AK602" i="1"/>
  <c r="AM602" i="1"/>
  <c r="AK603" i="1"/>
  <c r="AM603" i="1"/>
  <c r="AK604" i="1"/>
  <c r="AM604" i="1"/>
  <c r="AK605" i="1"/>
  <c r="AM605" i="1"/>
  <c r="AK606" i="1"/>
  <c r="AM606" i="1"/>
  <c r="AK607" i="1"/>
  <c r="AM607" i="1"/>
  <c r="AK608" i="1"/>
  <c r="AM608" i="1"/>
  <c r="AK609" i="1"/>
  <c r="AM609" i="1"/>
  <c r="AK610" i="1"/>
  <c r="AM610" i="1"/>
  <c r="AK611" i="1"/>
  <c r="AM611" i="1"/>
  <c r="AJ612" i="1"/>
  <c r="AL612" i="1"/>
  <c r="AN612" i="1"/>
  <c r="AJ613" i="1"/>
  <c r="BR613" i="1" s="1"/>
  <c r="AL613" i="1"/>
  <c r="BT613" i="1" s="1"/>
  <c r="AJ614" i="1"/>
  <c r="AL614" i="1"/>
  <c r="AJ615" i="1"/>
  <c r="AL615" i="1"/>
  <c r="AJ616" i="1"/>
  <c r="AL616" i="1"/>
  <c r="AJ617" i="1"/>
  <c r="AL617" i="1"/>
  <c r="AJ618" i="1"/>
  <c r="AL618" i="1"/>
  <c r="AJ619" i="1"/>
  <c r="AL619" i="1"/>
  <c r="AJ620" i="1"/>
  <c r="AL620" i="1"/>
  <c r="AJ621" i="1"/>
  <c r="AL621" i="1"/>
  <c r="AJ622" i="1"/>
  <c r="AL622" i="1"/>
  <c r="AJ623" i="1"/>
  <c r="AL623" i="1"/>
  <c r="AJ624" i="1"/>
  <c r="AL624" i="1"/>
  <c r="AJ625" i="1"/>
  <c r="AL625" i="1"/>
  <c r="AJ626" i="1"/>
  <c r="AL626" i="1"/>
  <c r="AK627" i="1"/>
  <c r="AK628" i="1"/>
  <c r="AM628" i="1"/>
  <c r="AK629" i="1"/>
  <c r="AM629" i="1"/>
  <c r="AK630" i="1"/>
  <c r="AM630" i="1"/>
  <c r="AK631" i="1"/>
  <c r="AM631" i="1"/>
  <c r="AK632" i="1"/>
  <c r="AM632" i="1"/>
  <c r="AK633" i="1"/>
  <c r="AM633" i="1"/>
  <c r="AK634" i="1"/>
  <c r="AM634" i="1"/>
  <c r="AK635" i="1"/>
  <c r="AM635" i="1"/>
  <c r="AK636" i="1"/>
  <c r="AM636" i="1"/>
  <c r="AJ637" i="1"/>
  <c r="AJ638" i="1"/>
  <c r="AJ639" i="1"/>
  <c r="AJ640" i="1"/>
  <c r="AJ641" i="1"/>
  <c r="AJ642" i="1"/>
  <c r="AJ643" i="1"/>
  <c r="AL646" i="1"/>
  <c r="AL647" i="1"/>
  <c r="AK648" i="1"/>
  <c r="AJ650" i="1"/>
  <c r="AJ651" i="1"/>
  <c r="AJ652" i="1"/>
  <c r="AJ653" i="1"/>
  <c r="AJ654" i="1"/>
  <c r="AJ655" i="1"/>
  <c r="AJ656" i="1"/>
  <c r="AM637" i="1"/>
  <c r="AK637" i="1"/>
  <c r="AM638" i="1"/>
  <c r="AK638" i="1"/>
  <c r="AM639" i="1"/>
  <c r="AK639" i="1"/>
  <c r="AM640" i="1"/>
  <c r="AK640" i="1"/>
  <c r="AM641" i="1"/>
  <c r="AK641" i="1"/>
  <c r="AM642" i="1"/>
  <c r="AK642" i="1"/>
  <c r="AM643" i="1"/>
  <c r="AK643" i="1"/>
  <c r="AN644" i="1"/>
  <c r="AL644" i="1"/>
  <c r="AJ644" i="1"/>
  <c r="AM650" i="1"/>
  <c r="AK650" i="1"/>
  <c r="AM651" i="1"/>
  <c r="AK651" i="1"/>
  <c r="AM652" i="1"/>
  <c r="AK652" i="1"/>
  <c r="AM653" i="1"/>
  <c r="AK653" i="1"/>
  <c r="AM654" i="1"/>
  <c r="AK654" i="1"/>
  <c r="AM655" i="1"/>
  <c r="AK655" i="1"/>
  <c r="AM656" i="1"/>
  <c r="AK656" i="1"/>
  <c r="AM657" i="1"/>
  <c r="BU657" i="1" s="1"/>
  <c r="AK657" i="1"/>
  <c r="BS657" i="1" s="1"/>
  <c r="AN657" i="1"/>
  <c r="BV657" i="1" s="1"/>
  <c r="AL657" i="1"/>
  <c r="BT657" i="1" s="1"/>
  <c r="AJ657" i="1"/>
  <c r="BR657" i="1" s="1"/>
  <c r="AJ318" i="1"/>
  <c r="AL318" i="1"/>
  <c r="AJ319" i="1"/>
  <c r="AL319" i="1"/>
  <c r="AJ320" i="1"/>
  <c r="AL320" i="1"/>
  <c r="AJ321" i="1"/>
  <c r="AL321" i="1"/>
  <c r="AJ322" i="1"/>
  <c r="AL322" i="1"/>
  <c r="AJ323" i="1"/>
  <c r="AL323" i="1"/>
  <c r="AJ324" i="1"/>
  <c r="AL324" i="1"/>
  <c r="AJ325" i="1"/>
  <c r="AL325" i="1"/>
  <c r="AJ326" i="1"/>
  <c r="AL326" i="1"/>
  <c r="AJ327" i="1"/>
  <c r="AL327" i="1"/>
  <c r="AJ328" i="1"/>
  <c r="AL328" i="1"/>
  <c r="AJ329" i="1"/>
  <c r="AL329" i="1"/>
  <c r="AJ330" i="1"/>
  <c r="AL330" i="1"/>
  <c r="AJ331" i="1"/>
  <c r="AL331" i="1"/>
  <c r="AJ332" i="1"/>
  <c r="AL332" i="1"/>
  <c r="AJ333" i="1"/>
  <c r="AL333" i="1"/>
  <c r="AJ334" i="1"/>
  <c r="AL334" i="1"/>
  <c r="AJ335" i="1"/>
  <c r="AL335" i="1"/>
  <c r="AJ336" i="1"/>
  <c r="AL336" i="1"/>
  <c r="AJ337" i="1"/>
  <c r="AL337" i="1"/>
  <c r="AJ338" i="1"/>
  <c r="AL338" i="1"/>
  <c r="AJ339" i="1"/>
  <c r="AL339" i="1"/>
  <c r="AJ340" i="1"/>
  <c r="AL340" i="1"/>
  <c r="AJ341" i="1"/>
  <c r="AL341" i="1"/>
  <c r="AJ342" i="1"/>
  <c r="AL342" i="1"/>
  <c r="AJ343" i="1"/>
  <c r="AL343" i="1"/>
  <c r="AJ344" i="1"/>
  <c r="AL344" i="1"/>
  <c r="AJ345" i="1"/>
  <c r="AL345" i="1"/>
  <c r="AJ346" i="1"/>
  <c r="AL346" i="1"/>
  <c r="AJ347" i="1"/>
  <c r="AL347" i="1"/>
  <c r="AJ348" i="1"/>
  <c r="AL348" i="1"/>
  <c r="AJ349" i="1"/>
  <c r="AL349" i="1"/>
  <c r="AJ350" i="1"/>
  <c r="AL350" i="1"/>
  <c r="AJ351" i="1"/>
  <c r="AL351" i="1"/>
  <c r="AJ352" i="1"/>
  <c r="AL352" i="1"/>
  <c r="AJ353" i="1"/>
  <c r="AL353" i="1"/>
  <c r="AJ354" i="1"/>
  <c r="AL354" i="1"/>
  <c r="AJ355" i="1"/>
  <c r="AL355" i="1"/>
  <c r="AJ356" i="1"/>
  <c r="AL356" i="1"/>
  <c r="AJ357" i="1"/>
  <c r="AL357" i="1"/>
  <c r="AJ358" i="1"/>
  <c r="AL358" i="1"/>
  <c r="AJ359" i="1"/>
  <c r="AL359" i="1"/>
  <c r="AJ360" i="1"/>
  <c r="AL360" i="1"/>
  <c r="AK361" i="1"/>
  <c r="AJ375" i="1"/>
  <c r="AL375" i="1"/>
  <c r="AJ376" i="1"/>
  <c r="AL376" i="1"/>
  <c r="AJ377" i="1"/>
  <c r="AL377" i="1"/>
  <c r="AJ378" i="1"/>
  <c r="AL378" i="1"/>
  <c r="AK379" i="1"/>
  <c r="AJ435" i="1"/>
  <c r="AL435" i="1"/>
  <c r="AJ436" i="1"/>
  <c r="AL436" i="1"/>
  <c r="AJ437" i="1"/>
  <c r="AL437" i="1"/>
  <c r="AJ438" i="1"/>
  <c r="AL438" i="1"/>
  <c r="AJ439" i="1"/>
  <c r="AL439" i="1"/>
  <c r="AJ440" i="1"/>
  <c r="AL440" i="1"/>
  <c r="AJ441" i="1"/>
  <c r="AL441" i="1"/>
  <c r="AJ442" i="1"/>
  <c r="AL442" i="1"/>
  <c r="AJ443" i="1"/>
  <c r="AL443" i="1"/>
  <c r="AJ444" i="1"/>
  <c r="AL444" i="1"/>
  <c r="AJ445" i="1"/>
  <c r="AL445" i="1"/>
  <c r="AJ446" i="1"/>
  <c r="AL446" i="1"/>
  <c r="AJ447" i="1"/>
  <c r="AL447" i="1"/>
  <c r="AJ448" i="1"/>
  <c r="AL448" i="1"/>
  <c r="AJ449" i="1"/>
  <c r="AL449" i="1"/>
  <c r="AJ450" i="1"/>
  <c r="AL450" i="1"/>
  <c r="AJ451" i="1"/>
  <c r="AL451" i="1"/>
  <c r="AJ452" i="1"/>
  <c r="AL452" i="1"/>
  <c r="AJ453" i="1"/>
  <c r="AL453" i="1"/>
  <c r="AJ454" i="1"/>
  <c r="AL454" i="1"/>
  <c r="AJ455" i="1"/>
  <c r="AL455" i="1"/>
  <c r="AJ456" i="1"/>
  <c r="AL456" i="1"/>
  <c r="AJ457" i="1"/>
  <c r="AL457" i="1"/>
  <c r="AJ458" i="1"/>
  <c r="AL458" i="1"/>
  <c r="AJ459" i="1"/>
  <c r="AL459" i="1"/>
  <c r="AJ460" i="1"/>
  <c r="AL460" i="1"/>
  <c r="AJ461" i="1"/>
  <c r="AL461" i="1"/>
  <c r="AJ462" i="1"/>
  <c r="AL462" i="1"/>
  <c r="AJ463" i="1"/>
  <c r="AL463" i="1"/>
  <c r="AJ464" i="1"/>
  <c r="AL464" i="1"/>
  <c r="AJ465" i="1"/>
  <c r="AL465" i="1"/>
  <c r="AJ466" i="1"/>
  <c r="AL466" i="1"/>
  <c r="AJ467" i="1"/>
  <c r="AL467" i="1"/>
  <c r="AJ468" i="1"/>
  <c r="AL468" i="1"/>
  <c r="AJ469" i="1"/>
  <c r="AL469" i="1"/>
  <c r="AJ470" i="1"/>
  <c r="AL470" i="1"/>
  <c r="AJ471" i="1"/>
  <c r="AL471" i="1"/>
  <c r="AJ472" i="1"/>
  <c r="AL472" i="1"/>
  <c r="AJ473" i="1"/>
  <c r="AL473" i="1"/>
  <c r="AJ474" i="1"/>
  <c r="AL474" i="1"/>
  <c r="AJ475" i="1"/>
  <c r="AL475" i="1"/>
  <c r="AJ476" i="1"/>
  <c r="AL476" i="1"/>
  <c r="AJ477" i="1"/>
  <c r="AL477" i="1"/>
  <c r="AJ478" i="1"/>
  <c r="AL478" i="1"/>
  <c r="AJ479" i="1"/>
  <c r="AL479" i="1"/>
  <c r="AJ480" i="1"/>
  <c r="AL480" i="1"/>
  <c r="AJ481" i="1"/>
  <c r="AL481" i="1"/>
  <c r="AJ482" i="1"/>
  <c r="AL482" i="1"/>
  <c r="AJ483" i="1"/>
  <c r="AL483" i="1"/>
  <c r="AJ484" i="1"/>
  <c r="AL484" i="1"/>
  <c r="AJ485" i="1"/>
  <c r="AL485" i="1"/>
  <c r="AJ486" i="1"/>
  <c r="AL486" i="1"/>
  <c r="AJ487" i="1"/>
  <c r="AL487" i="1"/>
  <c r="AJ488" i="1"/>
  <c r="AL488" i="1"/>
  <c r="AJ489" i="1"/>
  <c r="AL489" i="1"/>
  <c r="AJ490" i="1"/>
  <c r="AL490" i="1"/>
  <c r="AJ491" i="1"/>
  <c r="AL491" i="1"/>
  <c r="AJ492" i="1"/>
  <c r="AL492" i="1"/>
  <c r="AJ493" i="1"/>
  <c r="AL493" i="1"/>
  <c r="AK494" i="1"/>
  <c r="AJ564" i="1"/>
  <c r="AL564" i="1"/>
  <c r="AJ565" i="1"/>
  <c r="AL565" i="1"/>
  <c r="AJ566" i="1"/>
  <c r="AL566" i="1"/>
  <c r="AJ567" i="1"/>
  <c r="AL567" i="1"/>
  <c r="AJ568" i="1"/>
  <c r="AL568" i="1"/>
  <c r="AJ569" i="1"/>
  <c r="AL569" i="1"/>
  <c r="AJ570" i="1"/>
  <c r="AL570" i="1"/>
  <c r="AJ571" i="1"/>
  <c r="AL571" i="1"/>
  <c r="AJ572" i="1"/>
  <c r="AL572" i="1"/>
  <c r="AJ573" i="1"/>
  <c r="AL573" i="1"/>
  <c r="AJ574" i="1"/>
  <c r="AL574" i="1"/>
  <c r="AJ575" i="1"/>
  <c r="AL575" i="1"/>
  <c r="AJ576" i="1"/>
  <c r="AL576" i="1"/>
  <c r="AJ577" i="1"/>
  <c r="AL577" i="1"/>
  <c r="AJ578" i="1"/>
  <c r="AL578" i="1"/>
  <c r="AJ579" i="1"/>
  <c r="AL579" i="1"/>
  <c r="AJ580" i="1"/>
  <c r="AL580" i="1"/>
  <c r="AJ581" i="1"/>
  <c r="AL581" i="1"/>
  <c r="AJ582" i="1"/>
  <c r="AL582" i="1"/>
  <c r="AJ583" i="1"/>
  <c r="AL583" i="1"/>
  <c r="AJ584" i="1"/>
  <c r="AL584" i="1"/>
  <c r="AJ585" i="1"/>
  <c r="AL585" i="1"/>
  <c r="AJ586" i="1"/>
  <c r="AL586" i="1"/>
  <c r="AJ587" i="1"/>
  <c r="AL587" i="1"/>
  <c r="AJ588" i="1"/>
  <c r="AL588" i="1"/>
  <c r="AJ589" i="1"/>
  <c r="AL589" i="1"/>
  <c r="AJ590" i="1"/>
  <c r="AL590" i="1"/>
  <c r="AJ591" i="1"/>
  <c r="AL591" i="1"/>
  <c r="AJ592" i="1"/>
  <c r="AL592" i="1"/>
  <c r="AJ593" i="1"/>
  <c r="AL593" i="1"/>
  <c r="AJ594" i="1"/>
  <c r="AL594" i="1"/>
  <c r="AJ595" i="1"/>
  <c r="AL595" i="1"/>
  <c r="AJ596" i="1"/>
  <c r="AL596" i="1"/>
  <c r="AJ597" i="1"/>
  <c r="AL597" i="1"/>
  <c r="AJ598" i="1"/>
  <c r="AL598" i="1"/>
  <c r="AJ599" i="1"/>
  <c r="AL599" i="1"/>
  <c r="AJ600" i="1"/>
  <c r="AL600" i="1"/>
  <c r="AJ601" i="1"/>
  <c r="AL601" i="1"/>
  <c r="AJ602" i="1"/>
  <c r="AL602" i="1"/>
  <c r="AJ603" i="1"/>
  <c r="AL603" i="1"/>
  <c r="AJ604" i="1"/>
  <c r="AL604" i="1"/>
  <c r="AJ605" i="1"/>
  <c r="AL605" i="1"/>
  <c r="AJ606" i="1"/>
  <c r="AL606" i="1"/>
  <c r="AJ607" i="1"/>
  <c r="AL607" i="1"/>
  <c r="AJ608" i="1"/>
  <c r="AL608" i="1"/>
  <c r="AJ609" i="1"/>
  <c r="AL609" i="1"/>
  <c r="AJ610" i="1"/>
  <c r="AL610" i="1"/>
  <c r="AJ611" i="1"/>
  <c r="AL611" i="1"/>
  <c r="AK612" i="1"/>
  <c r="AJ628" i="1"/>
  <c r="AL628" i="1"/>
  <c r="AJ629" i="1"/>
  <c r="AL629" i="1"/>
  <c r="AJ630" i="1"/>
  <c r="AL630" i="1"/>
  <c r="AJ631" i="1"/>
  <c r="AL631" i="1"/>
  <c r="AJ632" i="1"/>
  <c r="AL632" i="1"/>
  <c r="AJ633" i="1"/>
  <c r="AL633" i="1"/>
  <c r="AJ634" i="1"/>
  <c r="AL634" i="1"/>
  <c r="AJ635" i="1"/>
  <c r="AL635" i="1"/>
  <c r="AJ636" i="1"/>
  <c r="AL636" i="1"/>
  <c r="AL637" i="1"/>
  <c r="AL638" i="1"/>
  <c r="AL639" i="1"/>
  <c r="AL640" i="1"/>
  <c r="AL641" i="1"/>
  <c r="AL642" i="1"/>
  <c r="AL643" i="1"/>
  <c r="AK644" i="1"/>
  <c r="AL650" i="1"/>
  <c r="AL651" i="1"/>
  <c r="AL652" i="1"/>
  <c r="AL653" i="1"/>
  <c r="AL654" i="1"/>
  <c r="AL655" i="1"/>
  <c r="AL656" i="1"/>
  <c r="AM909" i="1"/>
  <c r="AK909" i="1"/>
  <c r="AM910" i="1"/>
  <c r="AK910" i="1"/>
  <c r="AM911" i="1"/>
  <c r="AK911" i="1"/>
  <c r="AM912" i="1"/>
  <c r="AK912" i="1"/>
  <c r="AM913" i="1"/>
  <c r="AK913" i="1"/>
  <c r="AM914" i="1"/>
  <c r="AK914" i="1"/>
  <c r="AM915" i="1"/>
  <c r="AK915" i="1"/>
  <c r="AM916" i="1"/>
  <c r="AK916" i="1"/>
  <c r="AM917" i="1"/>
  <c r="AK917" i="1"/>
  <c r="AM918" i="1"/>
  <c r="AK918" i="1"/>
  <c r="AM919" i="1"/>
  <c r="AK919" i="1"/>
  <c r="AM920" i="1"/>
  <c r="AK920" i="1"/>
  <c r="AM921" i="1"/>
  <c r="AK921" i="1"/>
  <c r="AM922" i="1"/>
  <c r="AK922" i="1"/>
  <c r="AM923" i="1"/>
  <c r="AK923" i="1"/>
  <c r="AM924" i="1"/>
  <c r="AK924" i="1"/>
  <c r="AM925" i="1"/>
  <c r="AK925" i="1"/>
  <c r="AM926" i="1"/>
  <c r="AK926" i="1"/>
  <c r="AM927" i="1"/>
  <c r="AK927" i="1"/>
  <c r="AM928" i="1"/>
  <c r="AK928" i="1"/>
  <c r="AM929" i="1"/>
  <c r="AK929" i="1"/>
  <c r="AM930" i="1"/>
  <c r="AK930" i="1"/>
  <c r="AM931" i="1"/>
  <c r="AK931" i="1"/>
  <c r="AM932" i="1"/>
  <c r="AK932" i="1"/>
  <c r="AM933" i="1"/>
  <c r="AK933" i="1"/>
  <c r="AM934" i="1"/>
  <c r="AK934" i="1"/>
  <c r="AM935" i="1"/>
  <c r="AK935" i="1"/>
  <c r="AM936" i="1"/>
  <c r="AK936" i="1"/>
  <c r="AM937" i="1"/>
  <c r="AK937" i="1"/>
  <c r="AM938" i="1"/>
  <c r="AK938" i="1"/>
  <c r="AM939" i="1"/>
  <c r="AK939" i="1"/>
  <c r="AM940" i="1"/>
  <c r="AK940" i="1"/>
  <c r="AM941" i="1"/>
  <c r="AK941" i="1"/>
  <c r="AM942" i="1"/>
  <c r="AK942" i="1"/>
  <c r="AM943" i="1"/>
  <c r="AK943" i="1"/>
  <c r="AM944" i="1"/>
  <c r="AK944" i="1"/>
  <c r="AN945" i="1"/>
  <c r="AL945" i="1"/>
  <c r="AJ945" i="1"/>
  <c r="AM949" i="1"/>
  <c r="AK949" i="1"/>
  <c r="AM950" i="1"/>
  <c r="AK950" i="1"/>
  <c r="AM951" i="1"/>
  <c r="AK951" i="1"/>
  <c r="AM952" i="1"/>
  <c r="AK952" i="1"/>
  <c r="AM953" i="1"/>
  <c r="BU953" i="1" s="1"/>
  <c r="AK953" i="1"/>
  <c r="BS953" i="1" s="1"/>
  <c r="AM954" i="1"/>
  <c r="BU954" i="1" s="1"/>
  <c r="AK954" i="1"/>
  <c r="BS954" i="1" s="1"/>
  <c r="AM955" i="1"/>
  <c r="BU955" i="1" s="1"/>
  <c r="AK955" i="1"/>
  <c r="BS955" i="1" s="1"/>
  <c r="AM956" i="1"/>
  <c r="BU956" i="1" s="1"/>
  <c r="AK956" i="1"/>
  <c r="BS956" i="1" s="1"/>
  <c r="AM957" i="1"/>
  <c r="BU957" i="1" s="1"/>
  <c r="AK957" i="1"/>
  <c r="BS957" i="1" s="1"/>
  <c r="AM958" i="1"/>
  <c r="BU958" i="1" s="1"/>
  <c r="AK958" i="1"/>
  <c r="BS958" i="1" s="1"/>
  <c r="AM959" i="1"/>
  <c r="BU959" i="1" s="1"/>
  <c r="AK959" i="1"/>
  <c r="BS959" i="1" s="1"/>
  <c r="AM960" i="1"/>
  <c r="BU960" i="1" s="1"/>
  <c r="AK960" i="1"/>
  <c r="BS960" i="1" s="1"/>
  <c r="AM961" i="1"/>
  <c r="BU961" i="1" s="1"/>
  <c r="AK961" i="1"/>
  <c r="BS961" i="1" s="1"/>
  <c r="AM962" i="1"/>
  <c r="BU962" i="1" s="1"/>
  <c r="AK962" i="1"/>
  <c r="BS962" i="1" s="1"/>
  <c r="AM963" i="1"/>
  <c r="BU963" i="1" s="1"/>
  <c r="AK963" i="1"/>
  <c r="BS963" i="1" s="1"/>
  <c r="AM964" i="1"/>
  <c r="BU964" i="1" s="1"/>
  <c r="AK964" i="1"/>
  <c r="BS964" i="1" s="1"/>
  <c r="AM965" i="1"/>
  <c r="BU965" i="1" s="1"/>
  <c r="AK965" i="1"/>
  <c r="BS965" i="1" s="1"/>
  <c r="AM966" i="1"/>
  <c r="BU966" i="1" s="1"/>
  <c r="AK966" i="1"/>
  <c r="BS966" i="1" s="1"/>
  <c r="AM967" i="1"/>
  <c r="BU967" i="1" s="1"/>
  <c r="AK967" i="1"/>
  <c r="BS967" i="1" s="1"/>
  <c r="AM968" i="1"/>
  <c r="BU968" i="1" s="1"/>
  <c r="AK968" i="1"/>
  <c r="BS968" i="1" s="1"/>
  <c r="AM969" i="1"/>
  <c r="BU969" i="1" s="1"/>
  <c r="AK969" i="1"/>
  <c r="BS969" i="1" s="1"/>
  <c r="AM970" i="1"/>
  <c r="BU970" i="1" s="1"/>
  <c r="AK970" i="1"/>
  <c r="BS970" i="1" s="1"/>
  <c r="AM971" i="1"/>
  <c r="BU971" i="1" s="1"/>
  <c r="AK971" i="1"/>
  <c r="BS971" i="1" s="1"/>
  <c r="AM972" i="1"/>
  <c r="BU972" i="1" s="1"/>
  <c r="AK972" i="1"/>
  <c r="BS972" i="1" s="1"/>
  <c r="AM973" i="1"/>
  <c r="BU973" i="1" s="1"/>
  <c r="AK973" i="1"/>
  <c r="BS973" i="1" s="1"/>
  <c r="AM974" i="1"/>
  <c r="BU974" i="1" s="1"/>
  <c r="AK974" i="1"/>
  <c r="BS974" i="1" s="1"/>
  <c r="AM975" i="1"/>
  <c r="BU975" i="1" s="1"/>
  <c r="AK975" i="1"/>
  <c r="BS975" i="1" s="1"/>
  <c r="AM976" i="1"/>
  <c r="BU976" i="1" s="1"/>
  <c r="AK976" i="1"/>
  <c r="BS976" i="1" s="1"/>
  <c r="AN977" i="1"/>
  <c r="BV977" i="1" s="1"/>
  <c r="AL977" i="1"/>
  <c r="BT977" i="1" s="1"/>
  <c r="AJ977" i="1"/>
  <c r="BR977" i="1" s="1"/>
  <c r="AJ658" i="1"/>
  <c r="AL658" i="1"/>
  <c r="AN658" i="1"/>
  <c r="AJ659" i="1"/>
  <c r="AL659" i="1"/>
  <c r="AN659" i="1"/>
  <c r="AJ660" i="1"/>
  <c r="AL660" i="1"/>
  <c r="AN660" i="1"/>
  <c r="AJ661" i="1"/>
  <c r="AL661" i="1"/>
  <c r="AN661" i="1"/>
  <c r="AJ662" i="1"/>
  <c r="AL662" i="1"/>
  <c r="AN662" i="1"/>
  <c r="AJ663" i="1"/>
  <c r="AL663" i="1"/>
  <c r="AN663" i="1"/>
  <c r="AJ664" i="1"/>
  <c r="AL664" i="1"/>
  <c r="AN664" i="1"/>
  <c r="AJ665" i="1"/>
  <c r="AL665" i="1"/>
  <c r="AN665" i="1"/>
  <c r="AJ666" i="1"/>
  <c r="AL666" i="1"/>
  <c r="AN666" i="1"/>
  <c r="AJ667" i="1"/>
  <c r="AL667" i="1"/>
  <c r="AN667" i="1"/>
  <c r="AJ668" i="1"/>
  <c r="AL668" i="1"/>
  <c r="AN668" i="1"/>
  <c r="AJ669" i="1"/>
  <c r="AL669" i="1"/>
  <c r="AN669" i="1"/>
  <c r="AJ670" i="1"/>
  <c r="AL670" i="1"/>
  <c r="AN670" i="1"/>
  <c r="AJ671" i="1"/>
  <c r="AL671" i="1"/>
  <c r="AN671" i="1"/>
  <c r="AJ672" i="1"/>
  <c r="AL672" i="1"/>
  <c r="AN672" i="1"/>
  <c r="AJ673" i="1"/>
  <c r="AL673" i="1"/>
  <c r="AN673" i="1"/>
  <c r="AJ674" i="1"/>
  <c r="AL674" i="1"/>
  <c r="AN674" i="1"/>
  <c r="AJ675" i="1"/>
  <c r="AL675" i="1"/>
  <c r="AN675" i="1"/>
  <c r="AJ676" i="1"/>
  <c r="AL676" i="1"/>
  <c r="AN676" i="1"/>
  <c r="AJ677" i="1"/>
  <c r="AL677" i="1"/>
  <c r="AN677" i="1"/>
  <c r="AJ678" i="1"/>
  <c r="AL678" i="1"/>
  <c r="AN678" i="1"/>
  <c r="AJ679" i="1"/>
  <c r="AL679" i="1"/>
  <c r="AN679" i="1"/>
  <c r="AJ680" i="1"/>
  <c r="AL680" i="1"/>
  <c r="AN680" i="1"/>
  <c r="AJ681" i="1"/>
  <c r="AL681" i="1"/>
  <c r="AN681" i="1"/>
  <c r="AJ682" i="1"/>
  <c r="AL682" i="1"/>
  <c r="AN682" i="1"/>
  <c r="AJ683" i="1"/>
  <c r="AL683" i="1"/>
  <c r="AN683" i="1"/>
  <c r="AJ684" i="1"/>
  <c r="AL684" i="1"/>
  <c r="AN684" i="1"/>
  <c r="AJ685" i="1"/>
  <c r="AL685" i="1"/>
  <c r="AN685" i="1"/>
  <c r="AJ686" i="1"/>
  <c r="AL686" i="1"/>
  <c r="AN686" i="1"/>
  <c r="AJ687" i="1"/>
  <c r="AL687" i="1"/>
  <c r="AN687" i="1"/>
  <c r="AJ688" i="1"/>
  <c r="AL688" i="1"/>
  <c r="AN688" i="1"/>
  <c r="AJ689" i="1"/>
  <c r="AL689" i="1"/>
  <c r="AN689" i="1"/>
  <c r="AJ690" i="1"/>
  <c r="AL690" i="1"/>
  <c r="AN690" i="1"/>
  <c r="AJ691" i="1"/>
  <c r="AL691" i="1"/>
  <c r="AN691" i="1"/>
  <c r="AJ692" i="1"/>
  <c r="AL692" i="1"/>
  <c r="AN692" i="1"/>
  <c r="AJ693" i="1"/>
  <c r="AL693" i="1"/>
  <c r="AN693" i="1"/>
  <c r="AJ694" i="1"/>
  <c r="AL694" i="1"/>
  <c r="AN694" i="1"/>
  <c r="AJ695" i="1"/>
  <c r="AL695" i="1"/>
  <c r="AN695" i="1"/>
  <c r="AJ696" i="1"/>
  <c r="AL696" i="1"/>
  <c r="AN696" i="1"/>
  <c r="AJ697" i="1"/>
  <c r="AL697" i="1"/>
  <c r="AN697" i="1"/>
  <c r="AJ698" i="1"/>
  <c r="AL698" i="1"/>
  <c r="AN698" i="1"/>
  <c r="AJ699" i="1"/>
  <c r="AL699" i="1"/>
  <c r="AN699" i="1"/>
  <c r="AJ700" i="1"/>
  <c r="AL700" i="1"/>
  <c r="AN700" i="1"/>
  <c r="AJ701" i="1"/>
  <c r="AL701" i="1"/>
  <c r="AN701" i="1"/>
  <c r="AJ702" i="1"/>
  <c r="AL702" i="1"/>
  <c r="AN702" i="1"/>
  <c r="AJ703" i="1"/>
  <c r="AL703" i="1"/>
  <c r="AN703" i="1"/>
  <c r="AJ704" i="1"/>
  <c r="AL704" i="1"/>
  <c r="AN704" i="1"/>
  <c r="AJ705" i="1"/>
  <c r="AL705" i="1"/>
  <c r="AN705" i="1"/>
  <c r="AJ706" i="1"/>
  <c r="AL706" i="1"/>
  <c r="AN706" i="1"/>
  <c r="AJ707" i="1"/>
  <c r="AL707" i="1"/>
  <c r="AN707" i="1"/>
  <c r="AJ708" i="1"/>
  <c r="AL708" i="1"/>
  <c r="AN708" i="1"/>
  <c r="AJ709" i="1"/>
  <c r="AL709" i="1"/>
  <c r="AN709" i="1"/>
  <c r="AJ710" i="1"/>
  <c r="AL710" i="1"/>
  <c r="AN710" i="1"/>
  <c r="AJ711" i="1"/>
  <c r="AL711" i="1"/>
  <c r="AN711" i="1"/>
  <c r="AJ712" i="1"/>
  <c r="AL712" i="1"/>
  <c r="AN712" i="1"/>
  <c r="AJ713" i="1"/>
  <c r="AL713" i="1"/>
  <c r="AN713" i="1"/>
  <c r="AJ714" i="1"/>
  <c r="AL714" i="1"/>
  <c r="AN714" i="1"/>
  <c r="AJ715" i="1"/>
  <c r="AL715" i="1"/>
  <c r="AN715" i="1"/>
  <c r="AJ716" i="1"/>
  <c r="AL716" i="1"/>
  <c r="AN716" i="1"/>
  <c r="AJ717" i="1"/>
  <c r="AL717" i="1"/>
  <c r="AN717" i="1"/>
  <c r="AJ718" i="1"/>
  <c r="AL718" i="1"/>
  <c r="AN718" i="1"/>
  <c r="AJ719" i="1"/>
  <c r="AL719" i="1"/>
  <c r="AN719" i="1"/>
  <c r="AJ720" i="1"/>
  <c r="AL720" i="1"/>
  <c r="AN720" i="1"/>
  <c r="AJ721" i="1"/>
  <c r="AL721" i="1"/>
  <c r="AN721" i="1"/>
  <c r="AJ722" i="1"/>
  <c r="AL722" i="1"/>
  <c r="AN722" i="1"/>
  <c r="AJ723" i="1"/>
  <c r="AL723" i="1"/>
  <c r="AN723" i="1"/>
  <c r="AJ724" i="1"/>
  <c r="AL724" i="1"/>
  <c r="AN724" i="1"/>
  <c r="AJ725" i="1"/>
  <c r="AL725" i="1"/>
  <c r="AN725" i="1"/>
  <c r="AJ726" i="1"/>
  <c r="AL726" i="1"/>
  <c r="AN726" i="1"/>
  <c r="AJ727" i="1"/>
  <c r="AL727" i="1"/>
  <c r="AN727" i="1"/>
  <c r="AJ728" i="1"/>
  <c r="AL728" i="1"/>
  <c r="AN728" i="1"/>
  <c r="AK729" i="1"/>
  <c r="AM729" i="1"/>
  <c r="AJ731" i="1"/>
  <c r="AL731" i="1"/>
  <c r="AN731" i="1"/>
  <c r="AJ732" i="1"/>
  <c r="AL732" i="1"/>
  <c r="AN732" i="1"/>
  <c r="AJ733" i="1"/>
  <c r="AL733" i="1"/>
  <c r="AN733" i="1"/>
  <c r="AJ734" i="1"/>
  <c r="AL734" i="1"/>
  <c r="AN734" i="1"/>
  <c r="AJ735" i="1"/>
  <c r="AL735" i="1"/>
  <c r="AN735" i="1"/>
  <c r="AJ736" i="1"/>
  <c r="AL736" i="1"/>
  <c r="AN736" i="1"/>
  <c r="AJ737" i="1"/>
  <c r="AL737" i="1"/>
  <c r="AN737" i="1"/>
  <c r="AJ738" i="1"/>
  <c r="AL738" i="1"/>
  <c r="AN738" i="1"/>
  <c r="AJ739" i="1"/>
  <c r="AL739" i="1"/>
  <c r="AN739" i="1"/>
  <c r="AJ740" i="1"/>
  <c r="AL740" i="1"/>
  <c r="AN740" i="1"/>
  <c r="AJ741" i="1"/>
  <c r="AL741" i="1"/>
  <c r="AN741" i="1"/>
  <c r="AJ742" i="1"/>
  <c r="AL742" i="1"/>
  <c r="AN742" i="1"/>
  <c r="AJ743" i="1"/>
  <c r="AL743" i="1"/>
  <c r="AJ744" i="1"/>
  <c r="AL744" i="1"/>
  <c r="AJ745" i="1"/>
  <c r="AL745" i="1"/>
  <c r="AJ746" i="1"/>
  <c r="AL746" i="1"/>
  <c r="AJ747" i="1"/>
  <c r="AL747" i="1"/>
  <c r="AJ748" i="1"/>
  <c r="AL748" i="1"/>
  <c r="AJ749" i="1"/>
  <c r="BR749" i="1" s="1"/>
  <c r="AL749" i="1"/>
  <c r="BT749" i="1" s="1"/>
  <c r="AJ750" i="1"/>
  <c r="AL750" i="1"/>
  <c r="AJ751" i="1"/>
  <c r="BR751" i="1" s="1"/>
  <c r="AL751" i="1"/>
  <c r="BT751" i="1" s="1"/>
  <c r="AJ752" i="1"/>
  <c r="AL752" i="1"/>
  <c r="AJ753" i="1"/>
  <c r="BR753" i="1" s="1"/>
  <c r="AL753" i="1"/>
  <c r="BT753" i="1" s="1"/>
  <c r="AJ754" i="1"/>
  <c r="AL754" i="1"/>
  <c r="AN754" i="1"/>
  <c r="AJ755" i="1"/>
  <c r="AL755" i="1"/>
  <c r="AN755" i="1"/>
  <c r="AJ756" i="1"/>
  <c r="AL756" i="1"/>
  <c r="AN756" i="1"/>
  <c r="AJ757" i="1"/>
  <c r="AL757" i="1"/>
  <c r="AN757" i="1"/>
  <c r="AJ758" i="1"/>
  <c r="AL758" i="1"/>
  <c r="AN758" i="1"/>
  <c r="AJ759" i="1"/>
  <c r="AL759" i="1"/>
  <c r="AN759" i="1"/>
  <c r="AJ760" i="1"/>
  <c r="AL760" i="1"/>
  <c r="AN760" i="1"/>
  <c r="AJ761" i="1"/>
  <c r="BR761" i="1" s="1"/>
  <c r="AL761" i="1"/>
  <c r="BT761" i="1" s="1"/>
  <c r="AJ762" i="1"/>
  <c r="AL762" i="1"/>
  <c r="AJ763" i="1"/>
  <c r="BR763" i="1" s="1"/>
  <c r="AL763" i="1"/>
  <c r="BT763" i="1" s="1"/>
  <c r="AJ764" i="1"/>
  <c r="AL764" i="1"/>
  <c r="AJ765" i="1"/>
  <c r="BR765" i="1" s="1"/>
  <c r="AL765" i="1"/>
  <c r="BT765" i="1" s="1"/>
  <c r="AJ766" i="1"/>
  <c r="AL766" i="1"/>
  <c r="AJ767" i="1"/>
  <c r="BR767" i="1" s="1"/>
  <c r="AL767" i="1"/>
  <c r="BT767" i="1" s="1"/>
  <c r="AJ768" i="1"/>
  <c r="AL768" i="1"/>
  <c r="AJ769" i="1"/>
  <c r="BR769" i="1" s="1"/>
  <c r="AL769" i="1"/>
  <c r="BT769" i="1" s="1"/>
  <c r="AJ770" i="1"/>
  <c r="AL770" i="1"/>
  <c r="AJ771" i="1"/>
  <c r="BR771" i="1" s="1"/>
  <c r="AL771" i="1"/>
  <c r="BT771" i="1" s="1"/>
  <c r="AJ772" i="1"/>
  <c r="AL772" i="1"/>
  <c r="AJ773" i="1"/>
  <c r="BR773" i="1" s="1"/>
  <c r="AL773" i="1"/>
  <c r="BT773" i="1" s="1"/>
  <c r="AJ774" i="1"/>
  <c r="AL774" i="1"/>
  <c r="AJ775" i="1"/>
  <c r="BR775" i="1" s="1"/>
  <c r="AL775" i="1"/>
  <c r="BT775" i="1" s="1"/>
  <c r="AJ776" i="1"/>
  <c r="AL776" i="1"/>
  <c r="AJ777" i="1"/>
  <c r="BR777" i="1" s="1"/>
  <c r="AL777" i="1"/>
  <c r="BT777" i="1" s="1"/>
  <c r="AJ778" i="1"/>
  <c r="AL778" i="1"/>
  <c r="AJ779" i="1"/>
  <c r="BR779" i="1" s="1"/>
  <c r="AL779" i="1"/>
  <c r="BT779" i="1" s="1"/>
  <c r="AJ780" i="1"/>
  <c r="AL780" i="1"/>
  <c r="AJ781" i="1"/>
  <c r="BR781" i="1" s="1"/>
  <c r="AL781" i="1"/>
  <c r="BT781" i="1" s="1"/>
  <c r="AJ782" i="1"/>
  <c r="AL782" i="1"/>
  <c r="AJ783" i="1"/>
  <c r="BR783" i="1" s="1"/>
  <c r="AL783" i="1"/>
  <c r="BT783" i="1" s="1"/>
  <c r="AJ784" i="1"/>
  <c r="AL784" i="1"/>
  <c r="AJ785" i="1"/>
  <c r="BR785" i="1" s="1"/>
  <c r="AL785" i="1"/>
  <c r="BT785" i="1" s="1"/>
  <c r="AJ786" i="1"/>
  <c r="AL786" i="1"/>
  <c r="AJ787" i="1"/>
  <c r="AL787" i="1"/>
  <c r="AJ788" i="1"/>
  <c r="AL788" i="1"/>
  <c r="AJ789" i="1"/>
  <c r="AL789" i="1"/>
  <c r="AJ790" i="1"/>
  <c r="AL790" i="1"/>
  <c r="AJ791" i="1"/>
  <c r="AL791" i="1"/>
  <c r="AJ792" i="1"/>
  <c r="AL792" i="1"/>
  <c r="AJ793" i="1"/>
  <c r="AL793" i="1"/>
  <c r="AJ794" i="1"/>
  <c r="AL794" i="1"/>
  <c r="AJ795" i="1"/>
  <c r="AL795" i="1"/>
  <c r="AJ796" i="1"/>
  <c r="AL796" i="1"/>
  <c r="AJ797" i="1"/>
  <c r="AL797" i="1"/>
  <c r="AJ798" i="1"/>
  <c r="AL798" i="1"/>
  <c r="AJ799" i="1"/>
  <c r="AL799" i="1"/>
  <c r="AJ800" i="1"/>
  <c r="AL800" i="1"/>
  <c r="AJ801" i="1"/>
  <c r="AL801" i="1"/>
  <c r="AJ802" i="1"/>
  <c r="AL802" i="1"/>
  <c r="AJ803" i="1"/>
  <c r="AL803" i="1"/>
  <c r="AJ804" i="1"/>
  <c r="AL804" i="1"/>
  <c r="AJ805" i="1"/>
  <c r="AL805" i="1"/>
  <c r="AJ806" i="1"/>
  <c r="AL806" i="1"/>
  <c r="AJ807" i="1"/>
  <c r="AL807" i="1"/>
  <c r="AJ808" i="1"/>
  <c r="AL808" i="1"/>
  <c r="AJ809" i="1"/>
  <c r="AL809" i="1"/>
  <c r="AJ810" i="1"/>
  <c r="AL810" i="1"/>
  <c r="AJ811" i="1"/>
  <c r="AL811" i="1"/>
  <c r="AJ812" i="1"/>
  <c r="AL812" i="1"/>
  <c r="AJ813" i="1"/>
  <c r="AL813" i="1"/>
  <c r="AJ814" i="1"/>
  <c r="AL814" i="1"/>
  <c r="AJ815" i="1"/>
  <c r="AL815" i="1"/>
  <c r="AJ816" i="1"/>
  <c r="AL816" i="1"/>
  <c r="AJ817" i="1"/>
  <c r="AL817" i="1"/>
  <c r="AK818" i="1"/>
  <c r="AK819" i="1"/>
  <c r="AM819" i="1"/>
  <c r="AK820" i="1"/>
  <c r="AM820" i="1"/>
  <c r="AK821" i="1"/>
  <c r="AM821" i="1"/>
  <c r="AK822" i="1"/>
  <c r="AM822" i="1"/>
  <c r="AK823" i="1"/>
  <c r="AM823" i="1"/>
  <c r="AK824" i="1"/>
  <c r="AM824" i="1"/>
  <c r="AK825" i="1"/>
  <c r="AM825" i="1"/>
  <c r="AK826" i="1"/>
  <c r="AM826" i="1"/>
  <c r="AK827" i="1"/>
  <c r="AM827" i="1"/>
  <c r="AK828" i="1"/>
  <c r="AM828" i="1"/>
  <c r="AK829" i="1"/>
  <c r="AM829" i="1"/>
  <c r="AK830" i="1"/>
  <c r="AM830" i="1"/>
  <c r="AK831" i="1"/>
  <c r="AM831" i="1"/>
  <c r="AK832" i="1"/>
  <c r="AM832" i="1"/>
  <c r="AK833" i="1"/>
  <c r="AM833" i="1"/>
  <c r="AK834" i="1"/>
  <c r="AM834" i="1"/>
  <c r="AK835" i="1"/>
  <c r="AM835" i="1"/>
  <c r="AK836" i="1"/>
  <c r="AM836" i="1"/>
  <c r="AK837" i="1"/>
  <c r="AM837" i="1"/>
  <c r="AK838" i="1"/>
  <c r="AM838" i="1"/>
  <c r="AK839" i="1"/>
  <c r="AM839" i="1"/>
  <c r="AK840" i="1"/>
  <c r="AM840" i="1"/>
  <c r="AK841" i="1"/>
  <c r="AM841" i="1"/>
  <c r="AK842" i="1"/>
  <c r="AM842" i="1"/>
  <c r="AK843" i="1"/>
  <c r="AM843" i="1"/>
  <c r="AK844" i="1"/>
  <c r="AM844" i="1"/>
  <c r="AK845" i="1"/>
  <c r="AM845" i="1"/>
  <c r="AK846" i="1"/>
  <c r="AM846" i="1"/>
  <c r="AK847" i="1"/>
  <c r="AM847" i="1"/>
  <c r="AK848" i="1"/>
  <c r="AM848" i="1"/>
  <c r="AK849" i="1"/>
  <c r="AM849" i="1"/>
  <c r="AK850" i="1"/>
  <c r="AM850" i="1"/>
  <c r="AK851" i="1"/>
  <c r="AM851" i="1"/>
  <c r="AK852" i="1"/>
  <c r="AM852" i="1"/>
  <c r="AK853" i="1"/>
  <c r="AM853" i="1"/>
  <c r="AK854" i="1"/>
  <c r="AM854" i="1"/>
  <c r="AK855" i="1"/>
  <c r="AM855" i="1"/>
  <c r="AK856" i="1"/>
  <c r="AM856" i="1"/>
  <c r="AK857" i="1"/>
  <c r="AM857" i="1"/>
  <c r="AK858" i="1"/>
  <c r="AM858" i="1"/>
  <c r="AK859" i="1"/>
  <c r="AM859" i="1"/>
  <c r="AK860" i="1"/>
  <c r="AM860" i="1"/>
  <c r="AK861" i="1"/>
  <c r="AM861" i="1"/>
  <c r="AK862" i="1"/>
  <c r="AM862" i="1"/>
  <c r="AK863" i="1"/>
  <c r="AM863" i="1"/>
  <c r="AK864" i="1"/>
  <c r="AM864" i="1"/>
  <c r="AK865" i="1"/>
  <c r="AM865" i="1"/>
  <c r="AK866" i="1"/>
  <c r="AM866" i="1"/>
  <c r="AK867" i="1"/>
  <c r="AM867" i="1"/>
  <c r="AK868" i="1"/>
  <c r="AM868" i="1"/>
  <c r="AK869" i="1"/>
  <c r="AM869" i="1"/>
  <c r="AK870" i="1"/>
  <c r="AM870" i="1"/>
  <c r="AK871" i="1"/>
  <c r="AM871" i="1"/>
  <c r="AK872" i="1"/>
  <c r="AM872" i="1"/>
  <c r="AK873" i="1"/>
  <c r="AM873" i="1"/>
  <c r="AK874" i="1"/>
  <c r="AM874" i="1"/>
  <c r="AK875" i="1"/>
  <c r="AM875" i="1"/>
  <c r="AK876" i="1"/>
  <c r="AM876" i="1"/>
  <c r="AK877" i="1"/>
  <c r="AM877" i="1"/>
  <c r="AK878" i="1"/>
  <c r="AM878" i="1"/>
  <c r="AK879" i="1"/>
  <c r="AM879" i="1"/>
  <c r="AK880" i="1"/>
  <c r="AM880" i="1"/>
  <c r="AK881" i="1"/>
  <c r="AM881" i="1"/>
  <c r="AK882" i="1"/>
  <c r="AM882" i="1"/>
  <c r="AK883" i="1"/>
  <c r="AM883" i="1"/>
  <c r="AK884" i="1"/>
  <c r="AM884" i="1"/>
  <c r="AK885" i="1"/>
  <c r="AM885" i="1"/>
  <c r="AK886" i="1"/>
  <c r="AM886" i="1"/>
  <c r="AK887" i="1"/>
  <c r="AM887" i="1"/>
  <c r="AK888" i="1"/>
  <c r="AM888" i="1"/>
  <c r="AK889" i="1"/>
  <c r="AM889" i="1"/>
  <c r="AK890" i="1"/>
  <c r="AM890" i="1"/>
  <c r="AK891" i="1"/>
  <c r="AM891" i="1"/>
  <c r="AK892" i="1"/>
  <c r="AM892" i="1"/>
  <c r="AK893" i="1"/>
  <c r="AM893" i="1"/>
  <c r="AK894" i="1"/>
  <c r="AM894" i="1"/>
  <c r="AK895" i="1"/>
  <c r="AM895" i="1"/>
  <c r="AK896" i="1"/>
  <c r="AM896" i="1"/>
  <c r="AK897" i="1"/>
  <c r="AM897" i="1"/>
  <c r="AK898" i="1"/>
  <c r="AM898" i="1"/>
  <c r="AK899" i="1"/>
  <c r="AM899" i="1"/>
  <c r="AK900" i="1"/>
  <c r="AM900" i="1"/>
  <c r="AK901" i="1"/>
  <c r="AM901" i="1"/>
  <c r="AK902" i="1"/>
  <c r="AM902" i="1"/>
  <c r="AK903" i="1"/>
  <c r="AM903" i="1"/>
  <c r="AK904" i="1"/>
  <c r="AM904" i="1"/>
  <c r="AK905" i="1"/>
  <c r="AM905" i="1"/>
  <c r="AK906" i="1"/>
  <c r="AM906" i="1"/>
  <c r="AK907" i="1"/>
  <c r="AM907" i="1"/>
  <c r="AL909" i="1"/>
  <c r="AL910" i="1"/>
  <c r="AL911" i="1"/>
  <c r="AL912" i="1"/>
  <c r="AL913" i="1"/>
  <c r="AL914" i="1"/>
  <c r="AL915" i="1"/>
  <c r="AL916" i="1"/>
  <c r="AL917" i="1"/>
  <c r="AL918" i="1"/>
  <c r="AL919" i="1"/>
  <c r="AL920" i="1"/>
  <c r="AL921" i="1"/>
  <c r="AL922" i="1"/>
  <c r="AL923" i="1"/>
  <c r="AL924" i="1"/>
  <c r="AL925" i="1"/>
  <c r="AL926" i="1"/>
  <c r="AL927" i="1"/>
  <c r="AL928" i="1"/>
  <c r="AL929" i="1"/>
  <c r="AL930" i="1"/>
  <c r="AL931" i="1"/>
  <c r="AL932" i="1"/>
  <c r="AL933" i="1"/>
  <c r="AL934" i="1"/>
  <c r="AL935" i="1"/>
  <c r="AL936" i="1"/>
  <c r="AL937" i="1"/>
  <c r="AL938" i="1"/>
  <c r="AL939" i="1"/>
  <c r="AL940" i="1"/>
  <c r="AL941" i="1"/>
  <c r="AL942" i="1"/>
  <c r="AL943" i="1"/>
  <c r="AL944" i="1"/>
  <c r="AK945" i="1"/>
  <c r="AO945" i="1"/>
  <c r="AL949" i="1"/>
  <c r="AL950" i="1"/>
  <c r="AL951" i="1"/>
  <c r="AL952" i="1"/>
  <c r="AL953" i="1"/>
  <c r="BT953" i="1" s="1"/>
  <c r="AL954" i="1"/>
  <c r="BT954" i="1" s="1"/>
  <c r="AL955" i="1"/>
  <c r="BT955" i="1" s="1"/>
  <c r="AL956" i="1"/>
  <c r="BT956" i="1" s="1"/>
  <c r="AL957" i="1"/>
  <c r="BT957" i="1" s="1"/>
  <c r="AL958" i="1"/>
  <c r="BT958" i="1" s="1"/>
  <c r="AL959" i="1"/>
  <c r="BT959" i="1" s="1"/>
  <c r="AL960" i="1"/>
  <c r="BT960" i="1" s="1"/>
  <c r="AL961" i="1"/>
  <c r="BT961" i="1" s="1"/>
  <c r="AL962" i="1"/>
  <c r="BT962" i="1" s="1"/>
  <c r="AL963" i="1"/>
  <c r="BT963" i="1" s="1"/>
  <c r="AL964" i="1"/>
  <c r="BT964" i="1" s="1"/>
  <c r="AL965" i="1"/>
  <c r="BT965" i="1" s="1"/>
  <c r="AL966" i="1"/>
  <c r="BT966" i="1" s="1"/>
  <c r="AL967" i="1"/>
  <c r="BT967" i="1" s="1"/>
  <c r="AL968" i="1"/>
  <c r="BT968" i="1" s="1"/>
  <c r="AL969" i="1"/>
  <c r="BT969" i="1" s="1"/>
  <c r="AL970" i="1"/>
  <c r="BT970" i="1" s="1"/>
  <c r="AL971" i="1"/>
  <c r="BT971" i="1" s="1"/>
  <c r="AL972" i="1"/>
  <c r="BT972" i="1" s="1"/>
  <c r="AL973" i="1"/>
  <c r="BT973" i="1" s="1"/>
  <c r="AL974" i="1"/>
  <c r="BT974" i="1" s="1"/>
  <c r="AL975" i="1"/>
  <c r="BT975" i="1" s="1"/>
  <c r="AL976" i="1"/>
  <c r="BT976" i="1" s="1"/>
  <c r="AK977" i="1"/>
  <c r="BS977" i="1" s="1"/>
  <c r="AM908" i="1"/>
  <c r="AK908" i="1"/>
  <c r="AN947" i="1"/>
  <c r="AL947" i="1"/>
  <c r="AJ947" i="1"/>
  <c r="AM979" i="1"/>
  <c r="AK979" i="1"/>
  <c r="AK645" i="1"/>
  <c r="BS645" i="1" s="1"/>
  <c r="AK649"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J729" i="1"/>
  <c r="AL729" i="1"/>
  <c r="AK730" i="1"/>
  <c r="AK731" i="1"/>
  <c r="AK732" i="1"/>
  <c r="AK733" i="1"/>
  <c r="AK734" i="1"/>
  <c r="AK735" i="1"/>
  <c r="AK736" i="1"/>
  <c r="AK737" i="1"/>
  <c r="AK738" i="1"/>
  <c r="AK739" i="1"/>
  <c r="AK740" i="1"/>
  <c r="AK741" i="1"/>
  <c r="AK742" i="1"/>
  <c r="AK754" i="1"/>
  <c r="AK755" i="1"/>
  <c r="AK756" i="1"/>
  <c r="AK757" i="1"/>
  <c r="AK758" i="1"/>
  <c r="AK759" i="1"/>
  <c r="AK760" i="1"/>
  <c r="AJ819" i="1"/>
  <c r="AL819" i="1"/>
  <c r="AJ820" i="1"/>
  <c r="AL820" i="1"/>
  <c r="AJ821" i="1"/>
  <c r="AL821" i="1"/>
  <c r="AJ822" i="1"/>
  <c r="AL822" i="1"/>
  <c r="AJ823" i="1"/>
  <c r="AL823" i="1"/>
  <c r="AJ824" i="1"/>
  <c r="AL824" i="1"/>
  <c r="AJ825" i="1"/>
  <c r="AL825" i="1"/>
  <c r="AJ826" i="1"/>
  <c r="AL826" i="1"/>
  <c r="AJ827" i="1"/>
  <c r="AL827" i="1"/>
  <c r="AJ828" i="1"/>
  <c r="AL828" i="1"/>
  <c r="AJ829" i="1"/>
  <c r="AL829" i="1"/>
  <c r="AJ830" i="1"/>
  <c r="AL830" i="1"/>
  <c r="AJ831" i="1"/>
  <c r="AL831" i="1"/>
  <c r="AJ832" i="1"/>
  <c r="AL832" i="1"/>
  <c r="AJ833" i="1"/>
  <c r="AL833" i="1"/>
  <c r="AJ834" i="1"/>
  <c r="AL834" i="1"/>
  <c r="AJ835" i="1"/>
  <c r="AL835" i="1"/>
  <c r="AJ836" i="1"/>
  <c r="AL836" i="1"/>
  <c r="AJ837" i="1"/>
  <c r="AL837" i="1"/>
  <c r="AJ838" i="1"/>
  <c r="AL838" i="1"/>
  <c r="AJ839" i="1"/>
  <c r="AL839" i="1"/>
  <c r="AJ840" i="1"/>
  <c r="AL840" i="1"/>
  <c r="AJ841" i="1"/>
  <c r="AL841" i="1"/>
  <c r="AJ842" i="1"/>
  <c r="AL842" i="1"/>
  <c r="AJ843" i="1"/>
  <c r="AL843" i="1"/>
  <c r="AJ844" i="1"/>
  <c r="AL844" i="1"/>
  <c r="AJ845" i="1"/>
  <c r="AL845" i="1"/>
  <c r="AJ846" i="1"/>
  <c r="AL846" i="1"/>
  <c r="AJ847" i="1"/>
  <c r="AL847" i="1"/>
  <c r="AJ848" i="1"/>
  <c r="AL848" i="1"/>
  <c r="AJ849" i="1"/>
  <c r="AL849" i="1"/>
  <c r="AJ850" i="1"/>
  <c r="AL850" i="1"/>
  <c r="AJ851" i="1"/>
  <c r="AL851" i="1"/>
  <c r="AJ852" i="1"/>
  <c r="AL852" i="1"/>
  <c r="AJ853" i="1"/>
  <c r="AL853" i="1"/>
  <c r="AJ854" i="1"/>
  <c r="AL854" i="1"/>
  <c r="AJ855" i="1"/>
  <c r="AL855" i="1"/>
  <c r="AJ856" i="1"/>
  <c r="AL856" i="1"/>
  <c r="AJ857" i="1"/>
  <c r="AL857" i="1"/>
  <c r="AJ858" i="1"/>
  <c r="AL858" i="1"/>
  <c r="AJ859" i="1"/>
  <c r="AL859" i="1"/>
  <c r="AJ860" i="1"/>
  <c r="AL860" i="1"/>
  <c r="AJ861" i="1"/>
  <c r="AL861" i="1"/>
  <c r="AJ862" i="1"/>
  <c r="AL862" i="1"/>
  <c r="AJ863" i="1"/>
  <c r="AL863" i="1"/>
  <c r="AJ864" i="1"/>
  <c r="AL864" i="1"/>
  <c r="AJ865" i="1"/>
  <c r="AL865" i="1"/>
  <c r="AJ866" i="1"/>
  <c r="AL866" i="1"/>
  <c r="AJ867" i="1"/>
  <c r="AL867" i="1"/>
  <c r="AJ868" i="1"/>
  <c r="AL868" i="1"/>
  <c r="AJ869" i="1"/>
  <c r="AL869" i="1"/>
  <c r="AJ870" i="1"/>
  <c r="AL870" i="1"/>
  <c r="AJ871" i="1"/>
  <c r="AL871" i="1"/>
  <c r="AJ872" i="1"/>
  <c r="AL872" i="1"/>
  <c r="AJ873" i="1"/>
  <c r="AL873" i="1"/>
  <c r="AJ874" i="1"/>
  <c r="AL874" i="1"/>
  <c r="AJ875" i="1"/>
  <c r="AL875" i="1"/>
  <c r="AJ876" i="1"/>
  <c r="AL876" i="1"/>
  <c r="AJ877" i="1"/>
  <c r="AL877" i="1"/>
  <c r="AJ878" i="1"/>
  <c r="AL878" i="1"/>
  <c r="AJ879" i="1"/>
  <c r="AL879" i="1"/>
  <c r="AJ880" i="1"/>
  <c r="AL880" i="1"/>
  <c r="AJ881" i="1"/>
  <c r="AL881" i="1"/>
  <c r="AJ882" i="1"/>
  <c r="AL882" i="1"/>
  <c r="AJ883" i="1"/>
  <c r="AL883" i="1"/>
  <c r="AJ884" i="1"/>
  <c r="AL884" i="1"/>
  <c r="AJ885" i="1"/>
  <c r="AL885" i="1"/>
  <c r="AJ886" i="1"/>
  <c r="AL886" i="1"/>
  <c r="AJ887" i="1"/>
  <c r="AL887" i="1"/>
  <c r="AJ888" i="1"/>
  <c r="AL888" i="1"/>
  <c r="AJ889" i="1"/>
  <c r="AL889" i="1"/>
  <c r="AJ890" i="1"/>
  <c r="AL890" i="1"/>
  <c r="AJ891" i="1"/>
  <c r="AL891" i="1"/>
  <c r="AJ892" i="1"/>
  <c r="AL892" i="1"/>
  <c r="AJ893" i="1"/>
  <c r="AL893" i="1"/>
  <c r="AJ894" i="1"/>
  <c r="AL894" i="1"/>
  <c r="AJ895" i="1"/>
  <c r="AL895" i="1"/>
  <c r="AJ896" i="1"/>
  <c r="AL896" i="1"/>
  <c r="AJ897" i="1"/>
  <c r="AL897" i="1"/>
  <c r="AJ898" i="1"/>
  <c r="AL898" i="1"/>
  <c r="AJ899" i="1"/>
  <c r="AL899" i="1"/>
  <c r="AJ900" i="1"/>
  <c r="AL900" i="1"/>
  <c r="AJ901" i="1"/>
  <c r="AL901" i="1"/>
  <c r="AJ902" i="1"/>
  <c r="AL902" i="1"/>
  <c r="AJ903" i="1"/>
  <c r="AL903" i="1"/>
  <c r="AJ904" i="1"/>
  <c r="AL904" i="1"/>
  <c r="AJ905" i="1"/>
  <c r="AL905" i="1"/>
  <c r="AJ906" i="1"/>
  <c r="AL906" i="1"/>
  <c r="AJ907" i="1"/>
  <c r="AL907" i="1"/>
  <c r="AJ908" i="1"/>
  <c r="AN908" i="1"/>
  <c r="AK947" i="1"/>
  <c r="AJ953" i="1"/>
  <c r="BR953" i="1" s="1"/>
  <c r="AN953" i="1"/>
  <c r="BV953" i="1" s="1"/>
  <c r="AJ954" i="1"/>
  <c r="BR954" i="1" s="1"/>
  <c r="AN954" i="1"/>
  <c r="BV954" i="1" s="1"/>
  <c r="AJ955" i="1"/>
  <c r="BR955" i="1" s="1"/>
  <c r="AN955" i="1"/>
  <c r="BV955" i="1" s="1"/>
  <c r="AJ956" i="1"/>
  <c r="BR956" i="1" s="1"/>
  <c r="AN956" i="1"/>
  <c r="BV956" i="1" s="1"/>
  <c r="AJ957" i="1"/>
  <c r="BR957" i="1" s="1"/>
  <c r="AN957" i="1"/>
  <c r="BV957" i="1" s="1"/>
  <c r="AJ958" i="1"/>
  <c r="BR958" i="1" s="1"/>
  <c r="AN958" i="1"/>
  <c r="BV958" i="1" s="1"/>
  <c r="AJ959" i="1"/>
  <c r="BR959" i="1" s="1"/>
  <c r="AN959" i="1"/>
  <c r="BV959" i="1" s="1"/>
  <c r="AJ960" i="1"/>
  <c r="BR960" i="1" s="1"/>
  <c r="AN960" i="1"/>
  <c r="BV960" i="1" s="1"/>
  <c r="AJ961" i="1"/>
  <c r="BR961" i="1" s="1"/>
  <c r="AN961" i="1"/>
  <c r="BV961" i="1" s="1"/>
  <c r="AJ962" i="1"/>
  <c r="BR962" i="1" s="1"/>
  <c r="AN962" i="1"/>
  <c r="BV962" i="1" s="1"/>
  <c r="AJ963" i="1"/>
  <c r="BR963" i="1" s="1"/>
  <c r="AN963" i="1"/>
  <c r="BV963" i="1" s="1"/>
  <c r="AJ964" i="1"/>
  <c r="BR964" i="1" s="1"/>
  <c r="AN964" i="1"/>
  <c r="BV964" i="1" s="1"/>
  <c r="AJ965" i="1"/>
  <c r="BR965" i="1" s="1"/>
  <c r="AN965" i="1"/>
  <c r="BV965" i="1" s="1"/>
  <c r="AJ966" i="1"/>
  <c r="BR966" i="1" s="1"/>
  <c r="AN966" i="1"/>
  <c r="BV966" i="1" s="1"/>
  <c r="AJ967" i="1"/>
  <c r="BR967" i="1" s="1"/>
  <c r="AN967" i="1"/>
  <c r="BV967" i="1" s="1"/>
  <c r="AJ968" i="1"/>
  <c r="BR968" i="1" s="1"/>
  <c r="AN968" i="1"/>
  <c r="BV968" i="1" s="1"/>
  <c r="AJ969" i="1"/>
  <c r="BR969" i="1" s="1"/>
  <c r="AN969" i="1"/>
  <c r="BV969" i="1" s="1"/>
  <c r="AJ970" i="1"/>
  <c r="BR970" i="1" s="1"/>
  <c r="AN970" i="1"/>
  <c r="BV970" i="1" s="1"/>
  <c r="AJ971" i="1"/>
  <c r="BR971" i="1" s="1"/>
  <c r="AN971" i="1"/>
  <c r="BV971" i="1" s="1"/>
  <c r="AJ972" i="1"/>
  <c r="BR972" i="1" s="1"/>
  <c r="AN972" i="1"/>
  <c r="BV972" i="1" s="1"/>
  <c r="AJ973" i="1"/>
  <c r="BR973" i="1" s="1"/>
  <c r="AN973" i="1"/>
  <c r="BV973" i="1" s="1"/>
  <c r="AJ974" i="1"/>
  <c r="BR974" i="1" s="1"/>
  <c r="AN974" i="1"/>
  <c r="BV974" i="1" s="1"/>
  <c r="AJ975" i="1"/>
  <c r="BR975" i="1" s="1"/>
  <c r="AN975" i="1"/>
  <c r="BV975" i="1" s="1"/>
  <c r="AJ976" i="1"/>
  <c r="BR976" i="1" s="1"/>
  <c r="AN976" i="1"/>
  <c r="BV976" i="1" s="1"/>
  <c r="AM977" i="1"/>
  <c r="BU977" i="1" s="1"/>
  <c r="AL979" i="1"/>
  <c r="AM1120" i="1"/>
  <c r="AK1120" i="1"/>
  <c r="AM1121" i="1"/>
  <c r="AK1121" i="1"/>
  <c r="AM1122" i="1"/>
  <c r="AK1122" i="1"/>
  <c r="AM1123" i="1"/>
  <c r="AK1123" i="1"/>
  <c r="AM1124" i="1"/>
  <c r="AK1124" i="1"/>
  <c r="AM1125" i="1"/>
  <c r="AK1125" i="1"/>
  <c r="AM1126" i="1"/>
  <c r="AK1126" i="1"/>
  <c r="AM1127" i="1"/>
  <c r="AK1127" i="1"/>
  <c r="AM1128" i="1"/>
  <c r="AK1128" i="1"/>
  <c r="AM1129" i="1"/>
  <c r="AK1129" i="1"/>
  <c r="AM1130" i="1"/>
  <c r="AK1130" i="1"/>
  <c r="AM1131" i="1"/>
  <c r="AK1131" i="1"/>
  <c r="AM1132" i="1"/>
  <c r="AK1132" i="1"/>
  <c r="AM1133" i="1"/>
  <c r="AK1133" i="1"/>
  <c r="AM1134" i="1"/>
  <c r="AK1134" i="1"/>
  <c r="AM1135" i="1"/>
  <c r="AK1135" i="1"/>
  <c r="AM1136" i="1"/>
  <c r="AK1136" i="1"/>
  <c r="AM1137" i="1"/>
  <c r="AK1137" i="1"/>
  <c r="AM1138" i="1"/>
  <c r="AK1138" i="1"/>
  <c r="AM1139" i="1"/>
  <c r="AK1139" i="1"/>
  <c r="AM1140" i="1"/>
  <c r="AK1140" i="1"/>
  <c r="AM1141" i="1"/>
  <c r="AK1141" i="1"/>
  <c r="AM1142" i="1"/>
  <c r="AK1142" i="1"/>
  <c r="AM1143" i="1"/>
  <c r="AK1143" i="1"/>
  <c r="AM1144" i="1"/>
  <c r="AK1144" i="1"/>
  <c r="AM1145" i="1"/>
  <c r="AK1145" i="1"/>
  <c r="AM1146" i="1"/>
  <c r="AK1146" i="1"/>
  <c r="AM1147" i="1"/>
  <c r="AK1147" i="1"/>
  <c r="AM1148" i="1"/>
  <c r="AK1148" i="1"/>
  <c r="AM1149" i="1"/>
  <c r="AK1149" i="1"/>
  <c r="AM1150" i="1"/>
  <c r="AK1150" i="1"/>
  <c r="AM1151" i="1"/>
  <c r="AK1151" i="1"/>
  <c r="AM1152" i="1"/>
  <c r="AK1152" i="1"/>
  <c r="AM1153" i="1"/>
  <c r="AK1153" i="1"/>
  <c r="AM1154" i="1"/>
  <c r="AK1154" i="1"/>
  <c r="AM1155" i="1"/>
  <c r="AK1155" i="1"/>
  <c r="AM1156" i="1"/>
  <c r="AK1156" i="1"/>
  <c r="AM1157" i="1"/>
  <c r="AK1157" i="1"/>
  <c r="AM1158" i="1"/>
  <c r="AK1158" i="1"/>
  <c r="AM1159" i="1"/>
  <c r="AK1159" i="1"/>
  <c r="AM1160" i="1"/>
  <c r="AK1160" i="1"/>
  <c r="AM1161" i="1"/>
  <c r="AK1161" i="1"/>
  <c r="AM1162" i="1"/>
  <c r="AK1162" i="1"/>
  <c r="AM1163" i="1"/>
  <c r="AK1163" i="1"/>
  <c r="AM1164" i="1"/>
  <c r="AK1164" i="1"/>
  <c r="AM1165" i="1"/>
  <c r="AK1165" i="1"/>
  <c r="AM1166" i="1"/>
  <c r="AK1166" i="1"/>
  <c r="AN1167" i="1"/>
  <c r="AL1167" i="1"/>
  <c r="AJ1167" i="1"/>
  <c r="AK946" i="1"/>
  <c r="AK948" i="1"/>
  <c r="AK978" i="1"/>
  <c r="AK980" i="1"/>
  <c r="AM980" i="1"/>
  <c r="AK981" i="1"/>
  <c r="AM981" i="1"/>
  <c r="AK982" i="1"/>
  <c r="AM982" i="1"/>
  <c r="AK983" i="1"/>
  <c r="AM983" i="1"/>
  <c r="AK984" i="1"/>
  <c r="AM984" i="1"/>
  <c r="AK985" i="1"/>
  <c r="AM985" i="1"/>
  <c r="AK986" i="1"/>
  <c r="AM986" i="1"/>
  <c r="AK987" i="1"/>
  <c r="AM987" i="1"/>
  <c r="AK988" i="1"/>
  <c r="AM988" i="1"/>
  <c r="AK989" i="1"/>
  <c r="AM989" i="1"/>
  <c r="AK990" i="1"/>
  <c r="AM990" i="1"/>
  <c r="AK991" i="1"/>
  <c r="AM991" i="1"/>
  <c r="AK992" i="1"/>
  <c r="AM992" i="1"/>
  <c r="AK993" i="1"/>
  <c r="AM993" i="1"/>
  <c r="AK994" i="1"/>
  <c r="AM994" i="1"/>
  <c r="AK995" i="1"/>
  <c r="AM995" i="1"/>
  <c r="AK996" i="1"/>
  <c r="AM996" i="1"/>
  <c r="AK997" i="1"/>
  <c r="AM997" i="1"/>
  <c r="AK998" i="1"/>
  <c r="AM998" i="1"/>
  <c r="AK999" i="1"/>
  <c r="AM999" i="1"/>
  <c r="AK1000" i="1"/>
  <c r="AM1000" i="1"/>
  <c r="AK1001" i="1"/>
  <c r="AM1001" i="1"/>
  <c r="AK1002" i="1"/>
  <c r="AM1002" i="1"/>
  <c r="AK1003" i="1"/>
  <c r="AM1003" i="1"/>
  <c r="AK1004" i="1"/>
  <c r="AM1004" i="1"/>
  <c r="AK1005" i="1"/>
  <c r="AM1005" i="1"/>
  <c r="AK1006" i="1"/>
  <c r="AM1006" i="1"/>
  <c r="AK1007" i="1"/>
  <c r="AM1007" i="1"/>
  <c r="AK1008" i="1"/>
  <c r="AM1008" i="1"/>
  <c r="AK1009" i="1"/>
  <c r="AM1009" i="1"/>
  <c r="AK1010" i="1"/>
  <c r="AM1010" i="1"/>
  <c r="AK1011" i="1"/>
  <c r="AM1011" i="1"/>
  <c r="AK1012" i="1"/>
  <c r="AM1012" i="1"/>
  <c r="AK1013" i="1"/>
  <c r="AM1013" i="1"/>
  <c r="AJ1014" i="1"/>
  <c r="AL1014" i="1"/>
  <c r="AN1014" i="1"/>
  <c r="AJ1015" i="1"/>
  <c r="AL1015" i="1"/>
  <c r="AJ1016" i="1"/>
  <c r="AL1016" i="1"/>
  <c r="AJ1017" i="1"/>
  <c r="AL1017" i="1"/>
  <c r="AJ1018" i="1"/>
  <c r="AL1018" i="1"/>
  <c r="AJ1019" i="1"/>
  <c r="AL1019" i="1"/>
  <c r="AJ1020" i="1"/>
  <c r="AL1020" i="1"/>
  <c r="AJ1021" i="1"/>
  <c r="AL1021" i="1"/>
  <c r="AJ1022" i="1"/>
  <c r="AL1022" i="1"/>
  <c r="AJ1023" i="1"/>
  <c r="AL1023" i="1"/>
  <c r="AJ1024" i="1"/>
  <c r="AL1024" i="1"/>
  <c r="AJ1025" i="1"/>
  <c r="AL1025" i="1"/>
  <c r="AJ1026" i="1"/>
  <c r="AL1026" i="1"/>
  <c r="AJ1027" i="1"/>
  <c r="AL1027" i="1"/>
  <c r="AJ1028" i="1"/>
  <c r="AL1028" i="1"/>
  <c r="AJ1029" i="1"/>
  <c r="AL1029" i="1"/>
  <c r="AJ1030" i="1"/>
  <c r="AL1030" i="1"/>
  <c r="AJ1031" i="1"/>
  <c r="AL1031" i="1"/>
  <c r="AJ1032" i="1"/>
  <c r="AL1032" i="1"/>
  <c r="AJ1033" i="1"/>
  <c r="AL1033" i="1"/>
  <c r="AJ1034" i="1"/>
  <c r="AL1034" i="1"/>
  <c r="AJ1035" i="1"/>
  <c r="AL1035" i="1"/>
  <c r="AJ1036" i="1"/>
  <c r="AL1036" i="1"/>
  <c r="AJ1037" i="1"/>
  <c r="AL1037" i="1"/>
  <c r="AJ1038" i="1"/>
  <c r="AL1038" i="1"/>
  <c r="AJ1039" i="1"/>
  <c r="AL1039" i="1"/>
  <c r="AJ1040" i="1"/>
  <c r="AL1040" i="1"/>
  <c r="AJ1041" i="1"/>
  <c r="AL1041" i="1"/>
  <c r="AJ1042" i="1"/>
  <c r="AL1042" i="1"/>
  <c r="AJ1043" i="1"/>
  <c r="AL1043" i="1"/>
  <c r="AJ1044" i="1"/>
  <c r="AL1044" i="1"/>
  <c r="AJ1045" i="1"/>
  <c r="AL1045" i="1"/>
  <c r="AJ1046" i="1"/>
  <c r="AL1046" i="1"/>
  <c r="AJ1047" i="1"/>
  <c r="AL1047" i="1"/>
  <c r="AJ1048" i="1"/>
  <c r="AL1048" i="1"/>
  <c r="AJ1049" i="1"/>
  <c r="AL1049" i="1"/>
  <c r="AJ1050" i="1"/>
  <c r="AL1050" i="1"/>
  <c r="AJ1051" i="1"/>
  <c r="AL1051" i="1"/>
  <c r="AJ1052" i="1"/>
  <c r="AL1052" i="1"/>
  <c r="AJ1053" i="1"/>
  <c r="AL1053" i="1"/>
  <c r="AJ1054" i="1"/>
  <c r="AL1054" i="1"/>
  <c r="AJ1055" i="1"/>
  <c r="AL1055" i="1"/>
  <c r="AJ1056" i="1"/>
  <c r="AL1056" i="1"/>
  <c r="AJ1057" i="1"/>
  <c r="AL1057" i="1"/>
  <c r="AJ1058" i="1"/>
  <c r="AL1058" i="1"/>
  <c r="AJ1059" i="1"/>
  <c r="AL1059" i="1"/>
  <c r="AJ1060" i="1"/>
  <c r="AL1060" i="1"/>
  <c r="AJ1061" i="1"/>
  <c r="AL1061" i="1"/>
  <c r="AJ1062" i="1"/>
  <c r="AL1062" i="1"/>
  <c r="AJ1063" i="1"/>
  <c r="AL1063" i="1"/>
  <c r="AJ1064" i="1"/>
  <c r="AL1064" i="1"/>
  <c r="AJ1065" i="1"/>
  <c r="AL1065" i="1"/>
  <c r="AJ1066" i="1"/>
  <c r="AL1066" i="1"/>
  <c r="AJ1067" i="1"/>
  <c r="AL1067" i="1"/>
  <c r="AJ1068" i="1"/>
  <c r="AL1068" i="1"/>
  <c r="AJ1069" i="1"/>
  <c r="AL1069" i="1"/>
  <c r="AJ1070" i="1"/>
  <c r="AL1070" i="1"/>
  <c r="AJ1071" i="1"/>
  <c r="AL1071" i="1"/>
  <c r="AJ1072" i="1"/>
  <c r="AL1072" i="1"/>
  <c r="AJ1073" i="1"/>
  <c r="AL1073" i="1"/>
  <c r="AJ1074" i="1"/>
  <c r="AL1074" i="1"/>
  <c r="AK1075" i="1"/>
  <c r="AK1076" i="1"/>
  <c r="AM1076" i="1"/>
  <c r="AK1077" i="1"/>
  <c r="AM1077" i="1"/>
  <c r="AK1078" i="1"/>
  <c r="AM1078" i="1"/>
  <c r="AK1079" i="1"/>
  <c r="AM1079" i="1"/>
  <c r="AK1080" i="1"/>
  <c r="AM1080" i="1"/>
  <c r="AK1081" i="1"/>
  <c r="AM1081" i="1"/>
  <c r="AK1082" i="1"/>
  <c r="AM1082" i="1"/>
  <c r="AK1083" i="1"/>
  <c r="AM1083" i="1"/>
  <c r="AK1084" i="1"/>
  <c r="AM1084" i="1"/>
  <c r="AK1085" i="1"/>
  <c r="AM1085" i="1"/>
  <c r="AK1086" i="1"/>
  <c r="AM1086" i="1"/>
  <c r="AK1087" i="1"/>
  <c r="AM1087" i="1"/>
  <c r="AK1088" i="1"/>
  <c r="AM1088" i="1"/>
  <c r="AK1089" i="1"/>
  <c r="AM1089" i="1"/>
  <c r="AK1090" i="1"/>
  <c r="AM1090" i="1"/>
  <c r="AK1091" i="1"/>
  <c r="AM1091" i="1"/>
  <c r="AK1092" i="1"/>
  <c r="AM1092" i="1"/>
  <c r="AK1093" i="1"/>
  <c r="AM1093" i="1"/>
  <c r="AK1094" i="1"/>
  <c r="AM1094" i="1"/>
  <c r="AK1095" i="1"/>
  <c r="AM1095" i="1"/>
  <c r="AK1096" i="1"/>
  <c r="AM1096" i="1"/>
  <c r="AK1097" i="1"/>
  <c r="AM1097" i="1"/>
  <c r="AK1098" i="1"/>
  <c r="AM1098" i="1"/>
  <c r="AK1099" i="1"/>
  <c r="AM1099" i="1"/>
  <c r="AK1100" i="1"/>
  <c r="AM1100" i="1"/>
  <c r="AK1101" i="1"/>
  <c r="AM1101" i="1"/>
  <c r="AK1102" i="1"/>
  <c r="AM1102" i="1"/>
  <c r="AK1103" i="1"/>
  <c r="AM1103" i="1"/>
  <c r="AK1104" i="1"/>
  <c r="AM1104" i="1"/>
  <c r="AK1105" i="1"/>
  <c r="AM1105" i="1"/>
  <c r="AK1106" i="1"/>
  <c r="AM1106" i="1"/>
  <c r="AK1107" i="1"/>
  <c r="AM1107" i="1"/>
  <c r="AK1108" i="1"/>
  <c r="AM1108" i="1"/>
  <c r="AK1109" i="1"/>
  <c r="AM1109" i="1"/>
  <c r="AJ1110" i="1"/>
  <c r="AL1110" i="1"/>
  <c r="AN1110" i="1"/>
  <c r="AJ1111" i="1"/>
  <c r="AL1111" i="1"/>
  <c r="AJ1112" i="1"/>
  <c r="AL1112" i="1"/>
  <c r="AJ1113" i="1"/>
  <c r="AL1113" i="1"/>
  <c r="AJ1114" i="1"/>
  <c r="AL1114" i="1"/>
  <c r="AJ1115" i="1"/>
  <c r="AL1115" i="1"/>
  <c r="AJ1116" i="1"/>
  <c r="AL1116" i="1"/>
  <c r="AJ1117" i="1"/>
  <c r="AL1117" i="1"/>
  <c r="AK1118" i="1"/>
  <c r="AK1119" i="1"/>
  <c r="AM1119" i="1"/>
  <c r="AL1120" i="1"/>
  <c r="AL1121" i="1"/>
  <c r="AL1122" i="1"/>
  <c r="AL1123" i="1"/>
  <c r="AL1124" i="1"/>
  <c r="AL1125" i="1"/>
  <c r="AL1126" i="1"/>
  <c r="AL1127" i="1"/>
  <c r="AL1128" i="1"/>
  <c r="AL1129" i="1"/>
  <c r="AL1130" i="1"/>
  <c r="AL1131" i="1"/>
  <c r="AL1132" i="1"/>
  <c r="AL1133" i="1"/>
  <c r="AL1134" i="1"/>
  <c r="AL1135" i="1"/>
  <c r="AL1136" i="1"/>
  <c r="AL1137" i="1"/>
  <c r="AL1138" i="1"/>
  <c r="AL1139" i="1"/>
  <c r="AL1140" i="1"/>
  <c r="AL1141" i="1"/>
  <c r="AL1142" i="1"/>
  <c r="AL1143" i="1"/>
  <c r="AL1144" i="1"/>
  <c r="AL1145" i="1"/>
  <c r="AL1146" i="1"/>
  <c r="AL1147" i="1"/>
  <c r="AL1148" i="1"/>
  <c r="AL1149" i="1"/>
  <c r="AL1150" i="1"/>
  <c r="AL1151" i="1"/>
  <c r="AL1152" i="1"/>
  <c r="AL1153" i="1"/>
  <c r="AL1154" i="1"/>
  <c r="AL1155" i="1"/>
  <c r="AL1156" i="1"/>
  <c r="AL1157" i="1"/>
  <c r="AL1158" i="1"/>
  <c r="AL1159" i="1"/>
  <c r="AL1160" i="1"/>
  <c r="AL1161" i="1"/>
  <c r="AL1162" i="1"/>
  <c r="AL1163" i="1"/>
  <c r="AL1164" i="1"/>
  <c r="AL1165" i="1"/>
  <c r="AL1166" i="1"/>
  <c r="AK1167"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M1169" i="1"/>
  <c r="AK1169" i="1"/>
  <c r="AM1170" i="1"/>
  <c r="AK1170" i="1"/>
  <c r="AM1171" i="1"/>
  <c r="AK1171" i="1"/>
  <c r="AM1172" i="1"/>
  <c r="AK1172" i="1"/>
  <c r="AM1173" i="1"/>
  <c r="AK1173" i="1"/>
  <c r="AM1174" i="1"/>
  <c r="AK1174" i="1"/>
  <c r="AM1175" i="1"/>
  <c r="AK1175" i="1"/>
  <c r="AM1176" i="1"/>
  <c r="AK1176" i="1"/>
  <c r="AM1177" i="1"/>
  <c r="AK1177" i="1"/>
  <c r="AM1178" i="1"/>
  <c r="AK1178" i="1"/>
  <c r="AM1179" i="1"/>
  <c r="AK1179" i="1"/>
  <c r="AM1180" i="1"/>
  <c r="AK1180" i="1"/>
  <c r="AM1181" i="1"/>
  <c r="AK1181" i="1"/>
  <c r="AM1182" i="1"/>
  <c r="AK1182" i="1"/>
  <c r="AM1183" i="1"/>
  <c r="AK1183" i="1"/>
  <c r="AM1184" i="1"/>
  <c r="AK1184" i="1"/>
  <c r="AM1185" i="1"/>
  <c r="AK1185" i="1"/>
  <c r="AM1186" i="1"/>
  <c r="AK1186" i="1"/>
  <c r="AM1187" i="1"/>
  <c r="AK1187" i="1"/>
  <c r="AM1188" i="1"/>
  <c r="AK1188" i="1"/>
  <c r="AM1189" i="1"/>
  <c r="AK1189" i="1"/>
  <c r="AM1190" i="1"/>
  <c r="AK1190" i="1"/>
  <c r="AM1191" i="1"/>
  <c r="AK1191" i="1"/>
  <c r="AM1192" i="1"/>
  <c r="AK1192" i="1"/>
  <c r="AM1193" i="1"/>
  <c r="AK1193" i="1"/>
  <c r="AM1194" i="1"/>
  <c r="AK1194" i="1"/>
  <c r="AM1195" i="1"/>
  <c r="AK1195" i="1"/>
  <c r="AM1196" i="1"/>
  <c r="AK1196" i="1"/>
  <c r="AM1197" i="1"/>
  <c r="AK1197" i="1"/>
  <c r="AM1198" i="1"/>
  <c r="AK1198" i="1"/>
  <c r="AM1199" i="1"/>
  <c r="AK1199" i="1"/>
  <c r="AM1200" i="1"/>
  <c r="AK1200" i="1"/>
  <c r="AM1201" i="1"/>
  <c r="AK1201" i="1"/>
  <c r="AM1202" i="1"/>
  <c r="AK1202" i="1"/>
  <c r="AM1203" i="1"/>
  <c r="AK1203" i="1"/>
  <c r="AM1204" i="1"/>
  <c r="AK1204" i="1"/>
  <c r="AM1205" i="1"/>
  <c r="AK1205" i="1"/>
  <c r="AM1206" i="1"/>
  <c r="AK1206" i="1"/>
  <c r="AN1207" i="1"/>
  <c r="AL1207" i="1"/>
  <c r="AJ1207" i="1"/>
  <c r="AN1218" i="1"/>
  <c r="BV1218" i="1" s="1"/>
  <c r="AL1218" i="1"/>
  <c r="BT1218" i="1" s="1"/>
  <c r="AJ1218" i="1"/>
  <c r="BR1218" i="1" s="1"/>
  <c r="AM1218" i="1"/>
  <c r="BU1218" i="1" s="1"/>
  <c r="AK1218" i="1"/>
  <c r="BS1218" i="1" s="1"/>
  <c r="AJ980" i="1"/>
  <c r="AL980" i="1"/>
  <c r="AJ981" i="1"/>
  <c r="AL981" i="1"/>
  <c r="AJ982" i="1"/>
  <c r="AL982" i="1"/>
  <c r="AJ983" i="1"/>
  <c r="AL983" i="1"/>
  <c r="AJ984" i="1"/>
  <c r="AL984" i="1"/>
  <c r="AJ985" i="1"/>
  <c r="AL985" i="1"/>
  <c r="AJ986" i="1"/>
  <c r="AL986" i="1"/>
  <c r="AJ987" i="1"/>
  <c r="AL987" i="1"/>
  <c r="AJ988" i="1"/>
  <c r="AL988" i="1"/>
  <c r="AJ989" i="1"/>
  <c r="AL989" i="1"/>
  <c r="AJ990" i="1"/>
  <c r="AL990" i="1"/>
  <c r="AJ991" i="1"/>
  <c r="AL991" i="1"/>
  <c r="AJ992" i="1"/>
  <c r="AL992" i="1"/>
  <c r="AJ993" i="1"/>
  <c r="AL993" i="1"/>
  <c r="AJ994" i="1"/>
  <c r="AL994" i="1"/>
  <c r="AJ995" i="1"/>
  <c r="AL995" i="1"/>
  <c r="AJ996" i="1"/>
  <c r="AL996" i="1"/>
  <c r="AJ997" i="1"/>
  <c r="AL997" i="1"/>
  <c r="AJ998" i="1"/>
  <c r="AL998" i="1"/>
  <c r="AJ999" i="1"/>
  <c r="AL999" i="1"/>
  <c r="AJ1000" i="1"/>
  <c r="AL1000" i="1"/>
  <c r="AJ1001" i="1"/>
  <c r="AL1001" i="1"/>
  <c r="AJ1002" i="1"/>
  <c r="AL1002" i="1"/>
  <c r="AJ1003" i="1"/>
  <c r="AL1003" i="1"/>
  <c r="AJ1004" i="1"/>
  <c r="AL1004" i="1"/>
  <c r="AJ1005" i="1"/>
  <c r="AL1005" i="1"/>
  <c r="AJ1006" i="1"/>
  <c r="AL1006" i="1"/>
  <c r="AJ1007" i="1"/>
  <c r="AL1007" i="1"/>
  <c r="AJ1008" i="1"/>
  <c r="AL1008" i="1"/>
  <c r="AJ1009" i="1"/>
  <c r="AL1009" i="1"/>
  <c r="AJ1010" i="1"/>
  <c r="AL1010" i="1"/>
  <c r="AJ1011" i="1"/>
  <c r="AL1011" i="1"/>
  <c r="AJ1012" i="1"/>
  <c r="AL1012" i="1"/>
  <c r="AJ1013" i="1"/>
  <c r="AL1013" i="1"/>
  <c r="AK1014" i="1"/>
  <c r="AJ1076" i="1"/>
  <c r="AL1076" i="1"/>
  <c r="AJ1077" i="1"/>
  <c r="AL1077" i="1"/>
  <c r="AJ1078" i="1"/>
  <c r="AL1078" i="1"/>
  <c r="AJ1079" i="1"/>
  <c r="AL1079" i="1"/>
  <c r="AJ1080" i="1"/>
  <c r="AL1080" i="1"/>
  <c r="AJ1081" i="1"/>
  <c r="AL1081" i="1"/>
  <c r="AJ1082" i="1"/>
  <c r="AL1082" i="1"/>
  <c r="AJ1083" i="1"/>
  <c r="AL1083" i="1"/>
  <c r="AJ1084" i="1"/>
  <c r="AL1084" i="1"/>
  <c r="AJ1085" i="1"/>
  <c r="AL1085" i="1"/>
  <c r="AJ1086" i="1"/>
  <c r="AL1086" i="1"/>
  <c r="AJ1087" i="1"/>
  <c r="AL1087" i="1"/>
  <c r="AJ1088" i="1"/>
  <c r="AL1088" i="1"/>
  <c r="AJ1089" i="1"/>
  <c r="AL1089" i="1"/>
  <c r="AJ1090" i="1"/>
  <c r="AL1090" i="1"/>
  <c r="AJ1091" i="1"/>
  <c r="AL1091" i="1"/>
  <c r="AJ1092" i="1"/>
  <c r="AL1092" i="1"/>
  <c r="AJ1093" i="1"/>
  <c r="AL1093" i="1"/>
  <c r="AJ1094" i="1"/>
  <c r="AL1094" i="1"/>
  <c r="AJ1095" i="1"/>
  <c r="AL1095" i="1"/>
  <c r="AJ1096" i="1"/>
  <c r="AL1096" i="1"/>
  <c r="AJ1097" i="1"/>
  <c r="AL1097" i="1"/>
  <c r="AJ1098" i="1"/>
  <c r="AL1098" i="1"/>
  <c r="AJ1099" i="1"/>
  <c r="AL1099" i="1"/>
  <c r="AJ1100" i="1"/>
  <c r="AL1100" i="1"/>
  <c r="AJ1101" i="1"/>
  <c r="AL1101" i="1"/>
  <c r="AJ1102" i="1"/>
  <c r="AL1102" i="1"/>
  <c r="AJ1103" i="1"/>
  <c r="AL1103" i="1"/>
  <c r="AJ1104" i="1"/>
  <c r="AL1104" i="1"/>
  <c r="AJ1105" i="1"/>
  <c r="AL1105" i="1"/>
  <c r="AJ1106" i="1"/>
  <c r="AL1106" i="1"/>
  <c r="AJ1107" i="1"/>
  <c r="AL1107" i="1"/>
  <c r="AJ1108" i="1"/>
  <c r="AL1108" i="1"/>
  <c r="AJ1109" i="1"/>
  <c r="AL1109" i="1"/>
  <c r="AK1110" i="1"/>
  <c r="AJ1119" i="1"/>
  <c r="AL1119" i="1"/>
  <c r="AL1169" i="1"/>
  <c r="AL1170" i="1"/>
  <c r="AL1171" i="1"/>
  <c r="AL1172" i="1"/>
  <c r="AL1173" i="1"/>
  <c r="AL1174" i="1"/>
  <c r="AL1175" i="1"/>
  <c r="AL1176" i="1"/>
  <c r="AL1177" i="1"/>
  <c r="AL1178" i="1"/>
  <c r="AL1179" i="1"/>
  <c r="AL1180" i="1"/>
  <c r="AL1181" i="1"/>
  <c r="AL1182" i="1"/>
  <c r="AL1183" i="1"/>
  <c r="AL1184" i="1"/>
  <c r="AL1185" i="1"/>
  <c r="AL1186" i="1"/>
  <c r="AL1187" i="1"/>
  <c r="AL1188" i="1"/>
  <c r="AL1189" i="1"/>
  <c r="AL1190" i="1"/>
  <c r="AL1191" i="1"/>
  <c r="AL1192" i="1"/>
  <c r="AL1193" i="1"/>
  <c r="AL1194" i="1"/>
  <c r="AL1195" i="1"/>
  <c r="AL1196" i="1"/>
  <c r="AL1197" i="1"/>
  <c r="AL1198" i="1"/>
  <c r="AL1199" i="1"/>
  <c r="AL1200" i="1"/>
  <c r="AL1201" i="1"/>
  <c r="AL1202" i="1"/>
  <c r="AL1203" i="1"/>
  <c r="AL1204" i="1"/>
  <c r="AL1205" i="1"/>
  <c r="AL1206" i="1"/>
  <c r="AK1207" i="1"/>
  <c r="AM1350" i="1"/>
  <c r="AK1350" i="1"/>
  <c r="AK1168" i="1"/>
  <c r="AJ1208" i="1"/>
  <c r="AL1208" i="1"/>
  <c r="AJ1209" i="1"/>
  <c r="AL1209" i="1"/>
  <c r="AJ1210" i="1"/>
  <c r="AL1210" i="1"/>
  <c r="AJ1211" i="1"/>
  <c r="AL1211" i="1"/>
  <c r="AJ1212" i="1"/>
  <c r="AL1212" i="1"/>
  <c r="AJ1213" i="1"/>
  <c r="AL1213" i="1"/>
  <c r="AJ1214" i="1"/>
  <c r="AL1214" i="1"/>
  <c r="AJ1215" i="1"/>
  <c r="AL1215" i="1"/>
  <c r="AJ1216" i="1"/>
  <c r="AL1216" i="1"/>
  <c r="AK1217" i="1"/>
  <c r="AK1219" i="1"/>
  <c r="AM1219" i="1"/>
  <c r="AK1220" i="1"/>
  <c r="AM1220" i="1"/>
  <c r="AK1221" i="1"/>
  <c r="AM1221" i="1"/>
  <c r="AK1222" i="1"/>
  <c r="AM1222" i="1"/>
  <c r="AK1223" i="1"/>
  <c r="AM1223" i="1"/>
  <c r="AK1224" i="1"/>
  <c r="AM1224" i="1"/>
  <c r="AK1225" i="1"/>
  <c r="AM1225" i="1"/>
  <c r="AK1226" i="1"/>
  <c r="AM1226" i="1"/>
  <c r="AK1227" i="1"/>
  <c r="AM1227" i="1"/>
  <c r="AK1228" i="1"/>
  <c r="AM1228" i="1"/>
  <c r="AK1229" i="1"/>
  <c r="AM1229" i="1"/>
  <c r="AK1230" i="1"/>
  <c r="AM1230" i="1"/>
  <c r="AK1231" i="1"/>
  <c r="AM1231" i="1"/>
  <c r="AK1232" i="1"/>
  <c r="AM1232" i="1"/>
  <c r="AK1233" i="1"/>
  <c r="AM1233" i="1"/>
  <c r="AK1234" i="1"/>
  <c r="AM1234" i="1"/>
  <c r="AK1235" i="1"/>
  <c r="AM1235" i="1"/>
  <c r="AK1236" i="1"/>
  <c r="AM1236" i="1"/>
  <c r="AK1237" i="1"/>
  <c r="AM1237" i="1"/>
  <c r="AK1238" i="1"/>
  <c r="AM1238" i="1"/>
  <c r="AK1239" i="1"/>
  <c r="AM1239" i="1"/>
  <c r="AK1240" i="1"/>
  <c r="AM1240" i="1"/>
  <c r="AK1241" i="1"/>
  <c r="AM1241" i="1"/>
  <c r="AJ1242" i="1"/>
  <c r="AL1242" i="1"/>
  <c r="AN1242" i="1"/>
  <c r="AJ1243" i="1"/>
  <c r="AL1243" i="1"/>
  <c r="AJ1244" i="1"/>
  <c r="AL1244" i="1"/>
  <c r="AJ1245" i="1"/>
  <c r="AL1245" i="1"/>
  <c r="AJ1246" i="1"/>
  <c r="AL1246" i="1"/>
  <c r="AJ1247" i="1"/>
  <c r="AL1247" i="1"/>
  <c r="AJ1248" i="1"/>
  <c r="AL1248" i="1"/>
  <c r="AJ1249" i="1"/>
  <c r="AL1249" i="1"/>
  <c r="AJ1250" i="1"/>
  <c r="AL1250" i="1"/>
  <c r="AJ1251" i="1"/>
  <c r="AL1251" i="1"/>
  <c r="AJ1252" i="1"/>
  <c r="AL1252" i="1"/>
  <c r="AJ1253" i="1"/>
  <c r="AL1253" i="1"/>
  <c r="AJ1254" i="1"/>
  <c r="AL1254" i="1"/>
  <c r="AJ1255" i="1"/>
  <c r="AL1255" i="1"/>
  <c r="AJ1256" i="1"/>
  <c r="AL1256" i="1"/>
  <c r="AJ1257" i="1"/>
  <c r="AL1257" i="1"/>
  <c r="AJ1258" i="1"/>
  <c r="AL1258" i="1"/>
  <c r="AJ1259" i="1"/>
  <c r="AL1259" i="1"/>
  <c r="AJ1260" i="1"/>
  <c r="AL1260" i="1"/>
  <c r="AJ1261" i="1"/>
  <c r="AL1261" i="1"/>
  <c r="AJ1262" i="1"/>
  <c r="AL1262" i="1"/>
  <c r="AJ1263" i="1"/>
  <c r="AL1263" i="1"/>
  <c r="AJ1264" i="1"/>
  <c r="AL1264" i="1"/>
  <c r="AJ1265" i="1"/>
  <c r="AL1265" i="1"/>
  <c r="AJ1266" i="1"/>
  <c r="AL1266" i="1"/>
  <c r="AJ1267" i="1"/>
  <c r="AL1267" i="1"/>
  <c r="AJ1268" i="1"/>
  <c r="AL1268" i="1"/>
  <c r="AJ1269" i="1"/>
  <c r="AL1269" i="1"/>
  <c r="AJ1270" i="1"/>
  <c r="AL1270" i="1"/>
  <c r="AJ1271" i="1"/>
  <c r="AL1271" i="1"/>
  <c r="AJ1272" i="1"/>
  <c r="AL1272" i="1"/>
  <c r="AJ1273" i="1"/>
  <c r="AL1273" i="1"/>
  <c r="AJ1274" i="1"/>
  <c r="AL1274" i="1"/>
  <c r="AJ1275" i="1"/>
  <c r="AL1275" i="1"/>
  <c r="AJ1276" i="1"/>
  <c r="AL1276" i="1"/>
  <c r="AJ1277" i="1"/>
  <c r="AL1277" i="1"/>
  <c r="AJ1278" i="1"/>
  <c r="AL1278" i="1"/>
  <c r="AJ1279" i="1"/>
  <c r="AL1279" i="1"/>
  <c r="AK1280" i="1"/>
  <c r="AK1281" i="1"/>
  <c r="AM1281" i="1"/>
  <c r="AK1282" i="1"/>
  <c r="AM1282" i="1"/>
  <c r="AK1283" i="1"/>
  <c r="AM1283" i="1"/>
  <c r="AK1284" i="1"/>
  <c r="AM1284" i="1"/>
  <c r="AK1285" i="1"/>
  <c r="AM1285" i="1"/>
  <c r="AK1286" i="1"/>
  <c r="AM1286" i="1"/>
  <c r="AK1287" i="1"/>
  <c r="AM1287" i="1"/>
  <c r="AK1288" i="1"/>
  <c r="AM1288" i="1"/>
  <c r="AK1289" i="1"/>
  <c r="AM1289" i="1"/>
  <c r="AK1290" i="1"/>
  <c r="AM1290" i="1"/>
  <c r="AK1291" i="1"/>
  <c r="AM1291" i="1"/>
  <c r="AK1292" i="1"/>
  <c r="AM1292" i="1"/>
  <c r="AK1293" i="1"/>
  <c r="AM1293" i="1"/>
  <c r="AK1294" i="1"/>
  <c r="AM1294" i="1"/>
  <c r="AK1295" i="1"/>
  <c r="AM1295" i="1"/>
  <c r="AK1296" i="1"/>
  <c r="AM1296" i="1"/>
  <c r="AK1297" i="1"/>
  <c r="AM1297" i="1"/>
  <c r="AK1298" i="1"/>
  <c r="AM1298" i="1"/>
  <c r="AK1299" i="1"/>
  <c r="AM1299" i="1"/>
  <c r="AK1300" i="1"/>
  <c r="AM1300" i="1"/>
  <c r="AK1301" i="1"/>
  <c r="AM1301" i="1"/>
  <c r="AK1302" i="1"/>
  <c r="AM1302" i="1"/>
  <c r="AK1303" i="1"/>
  <c r="AM1303" i="1"/>
  <c r="AK1304" i="1"/>
  <c r="AM1304" i="1"/>
  <c r="AK1305" i="1"/>
  <c r="AM1305" i="1"/>
  <c r="AJ1306" i="1"/>
  <c r="AL1306" i="1"/>
  <c r="AN1306" i="1"/>
  <c r="AJ1307" i="1"/>
  <c r="AL1307" i="1"/>
  <c r="AJ1308" i="1"/>
  <c r="AL1308" i="1"/>
  <c r="AJ1309" i="1"/>
  <c r="AL1309" i="1"/>
  <c r="AJ1310" i="1"/>
  <c r="AL1310" i="1"/>
  <c r="AK1311" i="1"/>
  <c r="AJ1312" i="1"/>
  <c r="AL1312" i="1"/>
  <c r="AN1312" i="1"/>
  <c r="AJ1313" i="1"/>
  <c r="AL1313" i="1"/>
  <c r="AJ1314" i="1"/>
  <c r="AL1314" i="1"/>
  <c r="AJ1315" i="1"/>
  <c r="AL1315" i="1"/>
  <c r="AJ1316" i="1"/>
  <c r="AL1316" i="1"/>
  <c r="AJ1317" i="1"/>
  <c r="AL1317" i="1"/>
  <c r="AJ1318" i="1"/>
  <c r="AL1318" i="1"/>
  <c r="AJ1319" i="1"/>
  <c r="AL1319" i="1"/>
  <c r="AJ1320" i="1"/>
  <c r="AL1320" i="1"/>
  <c r="AJ1321" i="1"/>
  <c r="AL1321" i="1"/>
  <c r="AJ1322" i="1"/>
  <c r="AL1322" i="1"/>
  <c r="AJ1323" i="1"/>
  <c r="AL1323" i="1"/>
  <c r="AJ1324" i="1"/>
  <c r="AL1324" i="1"/>
  <c r="AJ1325" i="1"/>
  <c r="AL1325" i="1"/>
  <c r="AJ1326" i="1"/>
  <c r="AL1326" i="1"/>
  <c r="AJ1327" i="1"/>
  <c r="AL1327" i="1"/>
  <c r="AJ1328" i="1"/>
  <c r="AL1328" i="1"/>
  <c r="AJ1329" i="1"/>
  <c r="AL1329" i="1"/>
  <c r="AJ1330" i="1"/>
  <c r="AL1330" i="1"/>
  <c r="AJ1331" i="1"/>
  <c r="AL1331" i="1"/>
  <c r="AJ1332" i="1"/>
  <c r="AL1332" i="1"/>
  <c r="AJ1333" i="1"/>
  <c r="AL1333" i="1"/>
  <c r="AJ1334" i="1"/>
  <c r="AL1334" i="1"/>
  <c r="AJ1335" i="1"/>
  <c r="AL1335" i="1"/>
  <c r="AJ1336" i="1"/>
  <c r="AL1336" i="1"/>
  <c r="AJ1337" i="1"/>
  <c r="AL1337" i="1"/>
  <c r="AJ1338" i="1"/>
  <c r="AL1338" i="1"/>
  <c r="AJ1339" i="1"/>
  <c r="AL1339" i="1"/>
  <c r="AJ1340" i="1"/>
  <c r="AL1340" i="1"/>
  <c r="AJ1341" i="1"/>
  <c r="AL1341" i="1"/>
  <c r="AJ1342" i="1"/>
  <c r="AL1342" i="1"/>
  <c r="AJ1343" i="1"/>
  <c r="AL1343" i="1"/>
  <c r="AJ1344" i="1"/>
  <c r="AL1344" i="1"/>
  <c r="AJ1345" i="1"/>
  <c r="AL1345" i="1"/>
  <c r="AJ1346" i="1"/>
  <c r="AL1346" i="1"/>
  <c r="AJ1347" i="1"/>
  <c r="AL1347" i="1"/>
  <c r="AJ1348" i="1"/>
  <c r="AL1348" i="1"/>
  <c r="AJ1349" i="1"/>
  <c r="AL1349" i="1"/>
  <c r="AL1350" i="1"/>
  <c r="AN1351" i="1"/>
  <c r="AL1351" i="1"/>
  <c r="AJ1351" i="1"/>
  <c r="AJ1219" i="1"/>
  <c r="AL1219" i="1"/>
  <c r="AJ1220" i="1"/>
  <c r="AL1220" i="1"/>
  <c r="AJ1221" i="1"/>
  <c r="AL1221" i="1"/>
  <c r="AJ1222" i="1"/>
  <c r="AL1222" i="1"/>
  <c r="AJ1223" i="1"/>
  <c r="AL1223" i="1"/>
  <c r="AJ1224" i="1"/>
  <c r="AL1224" i="1"/>
  <c r="AJ1225" i="1"/>
  <c r="AL1225" i="1"/>
  <c r="AJ1226" i="1"/>
  <c r="AL1226" i="1"/>
  <c r="AJ1227" i="1"/>
  <c r="AL1227" i="1"/>
  <c r="AJ1228" i="1"/>
  <c r="AL1228" i="1"/>
  <c r="AJ1229" i="1"/>
  <c r="AL1229" i="1"/>
  <c r="AJ1230" i="1"/>
  <c r="AL1230" i="1"/>
  <c r="AJ1231" i="1"/>
  <c r="AL1231" i="1"/>
  <c r="AJ1232" i="1"/>
  <c r="AL1232" i="1"/>
  <c r="AJ1233" i="1"/>
  <c r="AL1233" i="1"/>
  <c r="AJ1234" i="1"/>
  <c r="AL1234" i="1"/>
  <c r="AJ1235" i="1"/>
  <c r="AL1235" i="1"/>
  <c r="AJ1236" i="1"/>
  <c r="AL1236" i="1"/>
  <c r="AJ1237" i="1"/>
  <c r="AL1237" i="1"/>
  <c r="AJ1238" i="1"/>
  <c r="AL1238" i="1"/>
  <c r="AJ1239" i="1"/>
  <c r="AL1239" i="1"/>
  <c r="AJ1240" i="1"/>
  <c r="AL1240" i="1"/>
  <c r="AJ1241" i="1"/>
  <c r="AL1241" i="1"/>
  <c r="AK1242" i="1"/>
  <c r="AJ1281" i="1"/>
  <c r="AL1281" i="1"/>
  <c r="AJ1282" i="1"/>
  <c r="AL1282" i="1"/>
  <c r="AJ1283" i="1"/>
  <c r="AL1283" i="1"/>
  <c r="AJ1284" i="1"/>
  <c r="AL1284" i="1"/>
  <c r="AJ1285" i="1"/>
  <c r="AL1285" i="1"/>
  <c r="AJ1286" i="1"/>
  <c r="AL1286" i="1"/>
  <c r="AJ1287" i="1"/>
  <c r="AL1287" i="1"/>
  <c r="AJ1288" i="1"/>
  <c r="AL1288" i="1"/>
  <c r="AJ1289" i="1"/>
  <c r="AL1289" i="1"/>
  <c r="AJ1290" i="1"/>
  <c r="AL1290" i="1"/>
  <c r="AJ1291" i="1"/>
  <c r="AL1291" i="1"/>
  <c r="AJ1292" i="1"/>
  <c r="AL1292" i="1"/>
  <c r="AJ1293" i="1"/>
  <c r="AL1293" i="1"/>
  <c r="AJ1294" i="1"/>
  <c r="AL1294" i="1"/>
  <c r="AJ1295" i="1"/>
  <c r="AL1295" i="1"/>
  <c r="AJ1296" i="1"/>
  <c r="AL1296" i="1"/>
  <c r="AJ1297" i="1"/>
  <c r="AL1297" i="1"/>
  <c r="AJ1298" i="1"/>
  <c r="AL1298" i="1"/>
  <c r="AJ1299" i="1"/>
  <c r="AL1299" i="1"/>
  <c r="AJ1300" i="1"/>
  <c r="AL1300" i="1"/>
  <c r="AJ1301" i="1"/>
  <c r="AL1301" i="1"/>
  <c r="AJ1302" i="1"/>
  <c r="AL1302" i="1"/>
  <c r="AJ1303" i="1"/>
  <c r="AL1303" i="1"/>
  <c r="AJ1304" i="1"/>
  <c r="AL1304" i="1"/>
  <c r="AJ1305" i="1"/>
  <c r="AL1305" i="1"/>
  <c r="AK1306" i="1"/>
  <c r="AK1312" i="1"/>
  <c r="AK1351" i="1"/>
  <c r="AN1457" i="1"/>
  <c r="AL1457" i="1"/>
  <c r="AJ1457" i="1"/>
  <c r="AJ1352" i="1"/>
  <c r="AL1352" i="1"/>
  <c r="AJ1353" i="1"/>
  <c r="AL1353" i="1"/>
  <c r="AJ1354" i="1"/>
  <c r="AL1354" i="1"/>
  <c r="AJ1355" i="1"/>
  <c r="AL1355" i="1"/>
  <c r="AJ1356" i="1"/>
  <c r="AL1356" i="1"/>
  <c r="AJ1357" i="1"/>
  <c r="AL1357" i="1"/>
  <c r="AJ1358" i="1"/>
  <c r="AL1358" i="1"/>
  <c r="AJ1359" i="1"/>
  <c r="AL1359" i="1"/>
  <c r="AJ1360" i="1"/>
  <c r="AL1360" i="1"/>
  <c r="AJ1361" i="1"/>
  <c r="AL1361" i="1"/>
  <c r="AJ1362" i="1"/>
  <c r="AL1362" i="1"/>
  <c r="AJ1363" i="1"/>
  <c r="AL1363" i="1"/>
  <c r="AJ1364" i="1"/>
  <c r="AL1364" i="1"/>
  <c r="AJ1365" i="1"/>
  <c r="AL1365" i="1"/>
  <c r="AJ1366" i="1"/>
  <c r="AL1366" i="1"/>
  <c r="AJ1367" i="1"/>
  <c r="AL1367" i="1"/>
  <c r="AJ1368" i="1"/>
  <c r="AL1368" i="1"/>
  <c r="AJ1369" i="1"/>
  <c r="AL1369" i="1"/>
  <c r="AJ1370" i="1"/>
  <c r="AL1370" i="1"/>
  <c r="AJ1371" i="1"/>
  <c r="AL1371" i="1"/>
  <c r="AJ1372" i="1"/>
  <c r="AL1372" i="1"/>
  <c r="AJ1373" i="1"/>
  <c r="AL1373" i="1"/>
  <c r="AJ1374" i="1"/>
  <c r="AL1374" i="1"/>
  <c r="AJ1375" i="1"/>
  <c r="AL1375" i="1"/>
  <c r="AJ1376" i="1"/>
  <c r="AL1376" i="1"/>
  <c r="AJ1377" i="1"/>
  <c r="AL1377" i="1"/>
  <c r="AJ1378" i="1"/>
  <c r="AL1378" i="1"/>
  <c r="AJ1379" i="1"/>
  <c r="AL1379" i="1"/>
  <c r="AJ1380" i="1"/>
  <c r="AL1380" i="1"/>
  <c r="AJ1381" i="1"/>
  <c r="AL1381" i="1"/>
  <c r="AJ1382" i="1"/>
  <c r="AL1382" i="1"/>
  <c r="AJ1383" i="1"/>
  <c r="AL1383" i="1"/>
  <c r="AJ1384" i="1"/>
  <c r="AL1384" i="1"/>
  <c r="AJ1385" i="1"/>
  <c r="AL1385" i="1"/>
  <c r="AJ1386" i="1"/>
  <c r="AL1386" i="1"/>
  <c r="AJ1387" i="1"/>
  <c r="BR1387" i="1" s="1"/>
  <c r="AL1387" i="1"/>
  <c r="BT1387" i="1" s="1"/>
  <c r="AJ1388" i="1"/>
  <c r="AL1388" i="1"/>
  <c r="AJ1389" i="1"/>
  <c r="BR1389" i="1" s="1"/>
  <c r="AL1389" i="1"/>
  <c r="BT1389" i="1" s="1"/>
  <c r="AJ1390" i="1"/>
  <c r="AL1390" i="1"/>
  <c r="AJ1391" i="1"/>
  <c r="BR1391" i="1" s="1"/>
  <c r="AL1391" i="1"/>
  <c r="BT1391" i="1" s="1"/>
  <c r="AJ1392" i="1"/>
  <c r="AL1392" i="1"/>
  <c r="AJ1393" i="1"/>
  <c r="BR1393" i="1" s="1"/>
  <c r="AL1393" i="1"/>
  <c r="BT1393" i="1" s="1"/>
  <c r="AJ1394" i="1"/>
  <c r="AL1394" i="1"/>
  <c r="AJ1395" i="1"/>
  <c r="BR1395" i="1" s="1"/>
  <c r="AL1395" i="1"/>
  <c r="BT1395" i="1" s="1"/>
  <c r="AJ1396" i="1"/>
  <c r="AL1396" i="1"/>
  <c r="AJ1397" i="1"/>
  <c r="BR1397" i="1" s="1"/>
  <c r="AL1397" i="1"/>
  <c r="BT1397" i="1" s="1"/>
  <c r="AJ1398" i="1"/>
  <c r="AL1398" i="1"/>
  <c r="AJ1399" i="1"/>
  <c r="BR1399" i="1" s="1"/>
  <c r="AL1399" i="1"/>
  <c r="BT1399" i="1" s="1"/>
  <c r="AJ1400" i="1"/>
  <c r="AL1400" i="1"/>
  <c r="AJ1401" i="1"/>
  <c r="BR1401" i="1" s="1"/>
  <c r="AL1401" i="1"/>
  <c r="BT1401" i="1" s="1"/>
  <c r="AJ1402" i="1"/>
  <c r="AL1402" i="1"/>
  <c r="AJ1403" i="1"/>
  <c r="BR1403" i="1" s="1"/>
  <c r="AL1403" i="1"/>
  <c r="BT1403" i="1" s="1"/>
  <c r="AJ1404" i="1"/>
  <c r="AL1404" i="1"/>
  <c r="AJ1405" i="1"/>
  <c r="BR1405" i="1" s="1"/>
  <c r="AL1405" i="1"/>
  <c r="BT1405" i="1" s="1"/>
  <c r="AJ1406" i="1"/>
  <c r="AL1406" i="1"/>
  <c r="AK1407" i="1"/>
  <c r="AJ1408" i="1"/>
  <c r="AL1408" i="1"/>
  <c r="AN1408" i="1"/>
  <c r="AJ1409" i="1"/>
  <c r="BR1409" i="1" s="1"/>
  <c r="AL1409" i="1"/>
  <c r="BT1409" i="1" s="1"/>
  <c r="AJ1410" i="1"/>
  <c r="AL1410" i="1"/>
  <c r="AJ1411" i="1"/>
  <c r="BR1411" i="1" s="1"/>
  <c r="AL1411" i="1"/>
  <c r="BT1411" i="1" s="1"/>
  <c r="AJ1412" i="1"/>
  <c r="AL1412" i="1"/>
  <c r="AJ1413" i="1"/>
  <c r="BR1413" i="1" s="1"/>
  <c r="AL1413" i="1"/>
  <c r="BT1413" i="1" s="1"/>
  <c r="AJ1414" i="1"/>
  <c r="AL1414" i="1"/>
  <c r="AJ1415" i="1"/>
  <c r="BR1415" i="1" s="1"/>
  <c r="AL1415" i="1"/>
  <c r="BT1415" i="1" s="1"/>
  <c r="AJ1416" i="1"/>
  <c r="AL1416" i="1"/>
  <c r="AJ1417" i="1"/>
  <c r="BR1417" i="1" s="1"/>
  <c r="AL1417" i="1"/>
  <c r="BT1417" i="1" s="1"/>
  <c r="AJ1418" i="1"/>
  <c r="AL1418" i="1"/>
  <c r="AJ1419" i="1"/>
  <c r="BR1419" i="1" s="1"/>
  <c r="AL1419" i="1"/>
  <c r="BT1419" i="1" s="1"/>
  <c r="AJ1420" i="1"/>
  <c r="AL1420" i="1"/>
  <c r="AJ1421" i="1"/>
  <c r="BR1421" i="1" s="1"/>
  <c r="AL1421" i="1"/>
  <c r="BT1421" i="1" s="1"/>
  <c r="AJ1422" i="1"/>
  <c r="AL1422" i="1"/>
  <c r="AJ1423" i="1"/>
  <c r="BR1423" i="1" s="1"/>
  <c r="AL1423" i="1"/>
  <c r="BT1423" i="1" s="1"/>
  <c r="AJ1424" i="1"/>
  <c r="AL1424" i="1"/>
  <c r="AJ1425" i="1"/>
  <c r="BR1425" i="1" s="1"/>
  <c r="AL1425" i="1"/>
  <c r="BT1425" i="1" s="1"/>
  <c r="AJ1426" i="1"/>
  <c r="AL1426" i="1"/>
  <c r="AJ1427" i="1"/>
  <c r="BR1427" i="1" s="1"/>
  <c r="AL1427" i="1"/>
  <c r="BT1427" i="1" s="1"/>
  <c r="AJ1428" i="1"/>
  <c r="AL1428" i="1"/>
  <c r="AJ1429" i="1"/>
  <c r="BR1429" i="1" s="1"/>
  <c r="AL1429" i="1"/>
  <c r="BT1429" i="1" s="1"/>
  <c r="AJ1430" i="1"/>
  <c r="AL1430" i="1"/>
  <c r="AJ1431" i="1"/>
  <c r="BR1431" i="1" s="1"/>
  <c r="AL1431" i="1"/>
  <c r="BT1431" i="1" s="1"/>
  <c r="AJ1432" i="1"/>
  <c r="AL1432" i="1"/>
  <c r="AJ1433" i="1"/>
  <c r="BR1433" i="1" s="1"/>
  <c r="AL1433" i="1"/>
  <c r="BT1433" i="1" s="1"/>
  <c r="AJ1434" i="1"/>
  <c r="AL1434" i="1"/>
  <c r="AJ1435" i="1"/>
  <c r="BR1435" i="1" s="1"/>
  <c r="AL1435" i="1"/>
  <c r="BT1435" i="1" s="1"/>
  <c r="AJ1436" i="1"/>
  <c r="AL1436" i="1"/>
  <c r="AJ1437" i="1"/>
  <c r="BR1437" i="1" s="1"/>
  <c r="AL1437" i="1"/>
  <c r="BT1437" i="1" s="1"/>
  <c r="AJ1438" i="1"/>
  <c r="AL1438" i="1"/>
  <c r="AJ1439" i="1"/>
  <c r="BR1439" i="1" s="1"/>
  <c r="AL1439" i="1"/>
  <c r="BT1439" i="1" s="1"/>
  <c r="AJ1440" i="1"/>
  <c r="AL1440" i="1"/>
  <c r="AJ1441" i="1"/>
  <c r="BR1441" i="1" s="1"/>
  <c r="AL1441" i="1"/>
  <c r="BT1441" i="1" s="1"/>
  <c r="AJ1442" i="1"/>
  <c r="AL1442" i="1"/>
  <c r="AJ1443" i="1"/>
  <c r="BR1443" i="1" s="1"/>
  <c r="AL1443" i="1"/>
  <c r="BT1443" i="1" s="1"/>
  <c r="AJ1444" i="1"/>
  <c r="AL1444" i="1"/>
  <c r="AK1445" i="1"/>
  <c r="AK1446" i="1"/>
  <c r="AM1446" i="1"/>
  <c r="AK1447" i="1"/>
  <c r="AM1447" i="1"/>
  <c r="AK1448" i="1"/>
  <c r="AM1448" i="1"/>
  <c r="AK1449" i="1"/>
  <c r="AM1449" i="1"/>
  <c r="AK1450" i="1"/>
  <c r="AM1450" i="1"/>
  <c r="AK1451" i="1"/>
  <c r="AM1451" i="1"/>
  <c r="AK1452" i="1"/>
  <c r="AM1452" i="1"/>
  <c r="AK1453" i="1"/>
  <c r="AM1453" i="1"/>
  <c r="AK1454" i="1"/>
  <c r="AM1454" i="1"/>
  <c r="AK1457" i="1"/>
  <c r="AN1455" i="1"/>
  <c r="AL1455" i="1"/>
  <c r="AJ1455" i="1"/>
  <c r="AK1408" i="1"/>
  <c r="AJ1446" i="1"/>
  <c r="AL1446" i="1"/>
  <c r="AJ1447" i="1"/>
  <c r="AL1447" i="1"/>
  <c r="AJ1448" i="1"/>
  <c r="AL1448" i="1"/>
  <c r="AJ1449" i="1"/>
  <c r="AL1449" i="1"/>
  <c r="AJ1450" i="1"/>
  <c r="AL1450" i="1"/>
  <c r="AJ1451" i="1"/>
  <c r="AL1451" i="1"/>
  <c r="AJ1452" i="1"/>
  <c r="AL1452" i="1"/>
  <c r="AJ1453" i="1"/>
  <c r="AL1453" i="1"/>
  <c r="AJ1454" i="1"/>
  <c r="AL1454" i="1"/>
  <c r="AK1455" i="1"/>
  <c r="AM1563" i="1"/>
  <c r="AK1563" i="1"/>
  <c r="AM1564" i="1"/>
  <c r="AK1564" i="1"/>
  <c r="AM1565" i="1"/>
  <c r="AK1565" i="1"/>
  <c r="AM1566" i="1"/>
  <c r="AK1566" i="1"/>
  <c r="AM1567" i="1"/>
  <c r="AK1567" i="1"/>
  <c r="AM1568" i="1"/>
  <c r="AK1568" i="1"/>
  <c r="AM1569" i="1"/>
  <c r="AK1569" i="1"/>
  <c r="AM1570" i="1"/>
  <c r="AK1570" i="1"/>
  <c r="AM1571" i="1"/>
  <c r="AK1571" i="1"/>
  <c r="AM1572" i="1"/>
  <c r="AK1572" i="1"/>
  <c r="AM1573" i="1"/>
  <c r="AK1573" i="1"/>
  <c r="AM1574" i="1"/>
  <c r="AK1574" i="1"/>
  <c r="AM1575" i="1"/>
  <c r="AK1575" i="1"/>
  <c r="AM1576" i="1"/>
  <c r="AK1576" i="1"/>
  <c r="AM1577" i="1"/>
  <c r="AK1577" i="1"/>
  <c r="AM1578" i="1"/>
  <c r="AK1578" i="1"/>
  <c r="AN1579" i="1"/>
  <c r="BV1579" i="1" s="1"/>
  <c r="AL1579" i="1"/>
  <c r="BT1579" i="1" s="1"/>
  <c r="AJ1579" i="1"/>
  <c r="BR1579" i="1" s="1"/>
  <c r="AM1579" i="1"/>
  <c r="BU1579" i="1" s="1"/>
  <c r="AK1579" i="1"/>
  <c r="BS1579" i="1" s="1"/>
  <c r="AK1456" i="1"/>
  <c r="AJ1458" i="1"/>
  <c r="BR1458" i="1" s="1"/>
  <c r="AL1458" i="1"/>
  <c r="BT1458" i="1" s="1"/>
  <c r="AJ1459" i="1"/>
  <c r="AL1459" i="1"/>
  <c r="AJ1460" i="1"/>
  <c r="AL1460" i="1"/>
  <c r="AJ1461" i="1"/>
  <c r="AL1461" i="1"/>
  <c r="AJ1462" i="1"/>
  <c r="BR1462" i="1" s="1"/>
  <c r="AL1462" i="1"/>
  <c r="BT1462" i="1" s="1"/>
  <c r="AJ1463" i="1"/>
  <c r="AL1463" i="1"/>
  <c r="AJ1464" i="1"/>
  <c r="AL1464" i="1"/>
  <c r="AJ1465" i="1"/>
  <c r="AL1465" i="1"/>
  <c r="AJ1466" i="1"/>
  <c r="BR1466" i="1" s="1"/>
  <c r="AL1466" i="1"/>
  <c r="BT1466" i="1" s="1"/>
  <c r="AJ1467" i="1"/>
  <c r="AL1467" i="1"/>
  <c r="AJ1468" i="1"/>
  <c r="AL1468" i="1"/>
  <c r="AJ1469" i="1"/>
  <c r="AL1469" i="1"/>
  <c r="AJ1470" i="1"/>
  <c r="BR1470" i="1" s="1"/>
  <c r="AL1470" i="1"/>
  <c r="BT1470" i="1" s="1"/>
  <c r="AJ1471" i="1"/>
  <c r="AL1471" i="1"/>
  <c r="AJ1472" i="1"/>
  <c r="AL1472" i="1"/>
  <c r="AJ1473" i="1"/>
  <c r="AL1473" i="1"/>
  <c r="AJ1474" i="1"/>
  <c r="BR1474" i="1" s="1"/>
  <c r="AL1474" i="1"/>
  <c r="BT1474" i="1" s="1"/>
  <c r="AJ1475" i="1"/>
  <c r="AL1475" i="1"/>
  <c r="AJ1476" i="1"/>
  <c r="AL1476" i="1"/>
  <c r="AJ1477" i="1"/>
  <c r="AL1477" i="1"/>
  <c r="AJ1478" i="1"/>
  <c r="BR1478" i="1" s="1"/>
  <c r="AL1478" i="1"/>
  <c r="BT1478" i="1" s="1"/>
  <c r="AJ1479" i="1"/>
  <c r="AL1479" i="1"/>
  <c r="AJ1480" i="1"/>
  <c r="AL1480" i="1"/>
  <c r="AJ1481" i="1"/>
  <c r="AL1481" i="1"/>
  <c r="AJ1482" i="1"/>
  <c r="BR1482" i="1" s="1"/>
  <c r="AL1482" i="1"/>
  <c r="BT1482" i="1" s="1"/>
  <c r="AJ1483" i="1"/>
  <c r="BR1483" i="1" s="1"/>
  <c r="AL1483" i="1"/>
  <c r="BT1483" i="1" s="1"/>
  <c r="AJ1484" i="1"/>
  <c r="AL1484" i="1"/>
  <c r="AJ1485" i="1"/>
  <c r="BR1485" i="1" s="1"/>
  <c r="AL1485" i="1"/>
  <c r="BT1485" i="1" s="1"/>
  <c r="AJ1486" i="1"/>
  <c r="AL1486" i="1"/>
  <c r="AJ1487" i="1"/>
  <c r="BR1487" i="1" s="1"/>
  <c r="AL1487" i="1"/>
  <c r="BT1487" i="1" s="1"/>
  <c r="AJ1488" i="1"/>
  <c r="AL1488" i="1"/>
  <c r="AJ1489" i="1"/>
  <c r="BR1489" i="1" s="1"/>
  <c r="AL1489" i="1"/>
  <c r="BT1489" i="1" s="1"/>
  <c r="AJ1490" i="1"/>
  <c r="AL1490" i="1"/>
  <c r="AJ1491" i="1"/>
  <c r="BR1491" i="1" s="1"/>
  <c r="AL1491" i="1"/>
  <c r="BT1491" i="1" s="1"/>
  <c r="AJ1492" i="1"/>
  <c r="AL1492" i="1"/>
  <c r="AJ1493" i="1"/>
  <c r="BR1493" i="1" s="1"/>
  <c r="AL1493" i="1"/>
  <c r="BT1493" i="1" s="1"/>
  <c r="AJ1494" i="1"/>
  <c r="AL1494" i="1"/>
  <c r="AJ1495" i="1"/>
  <c r="AL1495" i="1"/>
  <c r="AJ1496" i="1"/>
  <c r="AL1496" i="1"/>
  <c r="AJ1497" i="1"/>
  <c r="AL1497" i="1"/>
  <c r="AJ1498" i="1"/>
  <c r="AL1498" i="1"/>
  <c r="AJ1499" i="1"/>
  <c r="AL1499" i="1"/>
  <c r="AJ1500" i="1"/>
  <c r="AL1500" i="1"/>
  <c r="AJ1501" i="1"/>
  <c r="AL1501" i="1"/>
  <c r="AJ1502" i="1"/>
  <c r="AL1502" i="1"/>
  <c r="AJ1503" i="1"/>
  <c r="AL1503" i="1"/>
  <c r="AJ1504" i="1"/>
  <c r="AL1504" i="1"/>
  <c r="AJ1505" i="1"/>
  <c r="AL1505" i="1"/>
  <c r="AJ1506" i="1"/>
  <c r="AL1506" i="1"/>
  <c r="AJ1507" i="1"/>
  <c r="AL1507" i="1"/>
  <c r="AJ1508" i="1"/>
  <c r="AL1508" i="1"/>
  <c r="AJ1509" i="1"/>
  <c r="AL1509" i="1"/>
  <c r="AJ1510" i="1"/>
  <c r="AL1510" i="1"/>
  <c r="AJ1511" i="1"/>
  <c r="AL1511" i="1"/>
  <c r="AJ1512" i="1"/>
  <c r="AL1512" i="1"/>
  <c r="AJ1513" i="1"/>
  <c r="AL1513" i="1"/>
  <c r="AJ1514" i="1"/>
  <c r="AL1514" i="1"/>
  <c r="AJ1515" i="1"/>
  <c r="AL1515" i="1"/>
  <c r="AJ1516" i="1"/>
  <c r="AL1516" i="1"/>
  <c r="AJ1517" i="1"/>
  <c r="AL1517" i="1"/>
  <c r="AJ1518" i="1"/>
  <c r="AL1518" i="1"/>
  <c r="AJ1519" i="1"/>
  <c r="AL1519" i="1"/>
  <c r="AK1520" i="1"/>
  <c r="AK1521" i="1"/>
  <c r="AM1521" i="1"/>
  <c r="AK1522" i="1"/>
  <c r="AM1522" i="1"/>
  <c r="AK1523" i="1"/>
  <c r="AM1523" i="1"/>
  <c r="AK1524" i="1"/>
  <c r="AM1524" i="1"/>
  <c r="AK1525" i="1"/>
  <c r="AM1525" i="1"/>
  <c r="AK1526" i="1"/>
  <c r="AM1526" i="1"/>
  <c r="AK1527" i="1"/>
  <c r="AM1527" i="1"/>
  <c r="AK1528" i="1"/>
  <c r="AM1528" i="1"/>
  <c r="AK1529" i="1"/>
  <c r="AM1529" i="1"/>
  <c r="AK1530" i="1"/>
  <c r="AM1530" i="1"/>
  <c r="AK1531" i="1"/>
  <c r="AM1531" i="1"/>
  <c r="AK1532" i="1"/>
  <c r="AM1532" i="1"/>
  <c r="AK1533" i="1"/>
  <c r="AM1533" i="1"/>
  <c r="AK1534" i="1"/>
  <c r="AM1534" i="1"/>
  <c r="AK1535" i="1"/>
  <c r="AM1535" i="1"/>
  <c r="AK1536" i="1"/>
  <c r="AM1536" i="1"/>
  <c r="AK1537" i="1"/>
  <c r="AM1537" i="1"/>
  <c r="AK1538" i="1"/>
  <c r="AM1538" i="1"/>
  <c r="AK1539" i="1"/>
  <c r="AM1539" i="1"/>
  <c r="AK1540" i="1"/>
  <c r="AM1540" i="1"/>
  <c r="AK1541" i="1"/>
  <c r="AM1541" i="1"/>
  <c r="AK1542" i="1"/>
  <c r="AM1542" i="1"/>
  <c r="AK1543" i="1"/>
  <c r="AM1543" i="1"/>
  <c r="AK1544" i="1"/>
  <c r="AM1544" i="1"/>
  <c r="AK1545" i="1"/>
  <c r="AM1545" i="1"/>
  <c r="AJ1546" i="1"/>
  <c r="AL1546" i="1"/>
  <c r="AN1546" i="1"/>
  <c r="AJ1547" i="1"/>
  <c r="AL1547" i="1"/>
  <c r="AJ1548" i="1"/>
  <c r="AL1548" i="1"/>
  <c r="AJ1549" i="1"/>
  <c r="AL1549" i="1"/>
  <c r="AJ1550" i="1"/>
  <c r="AL1550" i="1"/>
  <c r="AJ1551" i="1"/>
  <c r="AL1551" i="1"/>
  <c r="AJ1552" i="1"/>
  <c r="AL1552" i="1"/>
  <c r="AJ1553" i="1"/>
  <c r="AL1553" i="1"/>
  <c r="AJ1554" i="1"/>
  <c r="AL1554" i="1"/>
  <c r="AJ1555" i="1"/>
  <c r="AL1555" i="1"/>
  <c r="AJ1556" i="1"/>
  <c r="AL1556" i="1"/>
  <c r="AJ1557" i="1"/>
  <c r="AL1557" i="1"/>
  <c r="AJ1558" i="1"/>
  <c r="AL1558" i="1"/>
  <c r="AJ1559" i="1"/>
  <c r="AL1559" i="1"/>
  <c r="AJ1560" i="1"/>
  <c r="AL1560" i="1"/>
  <c r="AJ1561" i="1"/>
  <c r="AL1561" i="1"/>
  <c r="AJ1562" i="1"/>
  <c r="AL1562" i="1"/>
  <c r="AL1563" i="1"/>
  <c r="AL1564" i="1"/>
  <c r="AL1565" i="1"/>
  <c r="AL1566" i="1"/>
  <c r="AL1567" i="1"/>
  <c r="AL1568" i="1"/>
  <c r="AL1569" i="1"/>
  <c r="AL1570" i="1"/>
  <c r="AL1571" i="1"/>
  <c r="AL1572" i="1"/>
  <c r="AL1573" i="1"/>
  <c r="AL1574" i="1"/>
  <c r="AL1575" i="1"/>
  <c r="AL1576" i="1"/>
  <c r="AL1577" i="1"/>
  <c r="AL1578" i="1"/>
  <c r="AJ1521" i="1"/>
  <c r="AL1521" i="1"/>
  <c r="AJ1522" i="1"/>
  <c r="AL1522" i="1"/>
  <c r="AJ1523" i="1"/>
  <c r="AL1523" i="1"/>
  <c r="AJ1524" i="1"/>
  <c r="AL1524" i="1"/>
  <c r="AJ1525" i="1"/>
  <c r="AL1525" i="1"/>
  <c r="AJ1526" i="1"/>
  <c r="AL1526" i="1"/>
  <c r="AJ1527" i="1"/>
  <c r="AL1527" i="1"/>
  <c r="AJ1528" i="1"/>
  <c r="AL1528" i="1"/>
  <c r="AJ1529" i="1"/>
  <c r="AL1529" i="1"/>
  <c r="AJ1530" i="1"/>
  <c r="AL1530" i="1"/>
  <c r="AJ1531" i="1"/>
  <c r="AL1531" i="1"/>
  <c r="AJ1532" i="1"/>
  <c r="AL1532" i="1"/>
  <c r="AJ1533" i="1"/>
  <c r="AL1533" i="1"/>
  <c r="AJ1534" i="1"/>
  <c r="AL1534" i="1"/>
  <c r="AJ1535" i="1"/>
  <c r="AL1535" i="1"/>
  <c r="AJ1536" i="1"/>
  <c r="AL1536" i="1"/>
  <c r="AJ1537" i="1"/>
  <c r="AL1537" i="1"/>
  <c r="AJ1538" i="1"/>
  <c r="AL1538" i="1"/>
  <c r="AJ1539" i="1"/>
  <c r="AL1539" i="1"/>
  <c r="AJ1540" i="1"/>
  <c r="AL1540" i="1"/>
  <c r="AJ1541" i="1"/>
  <c r="AL1541" i="1"/>
  <c r="AJ1542" i="1"/>
  <c r="AL1542" i="1"/>
  <c r="AJ1543" i="1"/>
  <c r="AL1543" i="1"/>
  <c r="AJ1544" i="1"/>
  <c r="AL1544" i="1"/>
  <c r="AJ1545" i="1"/>
  <c r="AL1545" i="1"/>
  <c r="AK1546" i="1"/>
  <c r="AM1624" i="1"/>
  <c r="AK1624" i="1"/>
  <c r="AM1625" i="1"/>
  <c r="AK1625" i="1"/>
  <c r="AM1626" i="1"/>
  <c r="AK1626" i="1"/>
  <c r="AM1627" i="1"/>
  <c r="AK1627" i="1"/>
  <c r="AM1628" i="1"/>
  <c r="AK1628" i="1"/>
  <c r="AM1629" i="1"/>
  <c r="AK1629" i="1"/>
  <c r="AM1630" i="1"/>
  <c r="AK1630" i="1"/>
  <c r="AM1631" i="1"/>
  <c r="AK1631" i="1"/>
  <c r="AM1632" i="1"/>
  <c r="AK1632" i="1"/>
  <c r="AN1633" i="1"/>
  <c r="BV1633" i="1" s="1"/>
  <c r="AL1633" i="1"/>
  <c r="BT1633" i="1" s="1"/>
  <c r="AJ1633" i="1"/>
  <c r="BR1633" i="1" s="1"/>
  <c r="AM1633" i="1"/>
  <c r="BU1633" i="1" s="1"/>
  <c r="AK1633" i="1"/>
  <c r="BS1633" i="1" s="1"/>
  <c r="AK1580" i="1"/>
  <c r="AM1580" i="1"/>
  <c r="AK1581" i="1"/>
  <c r="AM1581" i="1"/>
  <c r="AK1582" i="1"/>
  <c r="AM1582" i="1"/>
  <c r="AK1583" i="1"/>
  <c r="AM1583" i="1"/>
  <c r="AK1584" i="1"/>
  <c r="AM1584" i="1"/>
  <c r="AK1585" i="1"/>
  <c r="AM1585" i="1"/>
  <c r="AK1586" i="1"/>
  <c r="AM1586" i="1"/>
  <c r="AJ1587" i="1"/>
  <c r="AL1587" i="1"/>
  <c r="AN1587" i="1"/>
  <c r="AJ1588" i="1"/>
  <c r="AL1588" i="1"/>
  <c r="AJ1589" i="1"/>
  <c r="AL1589" i="1"/>
  <c r="AJ1590" i="1"/>
  <c r="AL1590" i="1"/>
  <c r="AJ1591" i="1"/>
  <c r="AL1591" i="1"/>
  <c r="AJ1592" i="1"/>
  <c r="AL1592" i="1"/>
  <c r="AK1593" i="1"/>
  <c r="AK1594" i="1"/>
  <c r="AM1594" i="1"/>
  <c r="AK1595" i="1"/>
  <c r="AM1595" i="1"/>
  <c r="AK1596" i="1"/>
  <c r="AM1596" i="1"/>
  <c r="AK1597" i="1"/>
  <c r="AM1597" i="1"/>
  <c r="AK1598" i="1"/>
  <c r="AM1598" i="1"/>
  <c r="AK1599" i="1"/>
  <c r="AM1599" i="1"/>
  <c r="AK1600" i="1"/>
  <c r="AM1600" i="1"/>
  <c r="AK1601" i="1"/>
  <c r="AM1601" i="1"/>
  <c r="AK1602" i="1"/>
  <c r="AM1602" i="1"/>
  <c r="AK1603" i="1"/>
  <c r="AM1603" i="1"/>
  <c r="AK1604" i="1"/>
  <c r="AM1604" i="1"/>
  <c r="AK1605" i="1"/>
  <c r="AM1605" i="1"/>
  <c r="AK1606" i="1"/>
  <c r="AM1606" i="1"/>
  <c r="AK1607" i="1"/>
  <c r="AM1607" i="1"/>
  <c r="AK1608" i="1"/>
  <c r="AM1608" i="1"/>
  <c r="AK1609" i="1"/>
  <c r="AM1609" i="1"/>
  <c r="AK1610" i="1"/>
  <c r="AM1610" i="1"/>
  <c r="AK1611" i="1"/>
  <c r="AM1611" i="1"/>
  <c r="AK1612" i="1"/>
  <c r="AM1612" i="1"/>
  <c r="AK1613" i="1"/>
  <c r="AM1613" i="1"/>
  <c r="AK1614" i="1"/>
  <c r="AM1614" i="1"/>
  <c r="AK1615" i="1"/>
  <c r="AM1615" i="1"/>
  <c r="AK1616" i="1"/>
  <c r="AM1616" i="1"/>
  <c r="AK1617" i="1"/>
  <c r="AM1617" i="1"/>
  <c r="AK1618" i="1"/>
  <c r="AM1618" i="1"/>
  <c r="AK1619" i="1"/>
  <c r="AM1619" i="1"/>
  <c r="AK1620" i="1"/>
  <c r="AM1620" i="1"/>
  <c r="AK1621" i="1"/>
  <c r="AM1621" i="1"/>
  <c r="AK1622" i="1"/>
  <c r="AM1622" i="1"/>
  <c r="AL1624" i="1"/>
  <c r="AL1625" i="1"/>
  <c r="AL1626" i="1"/>
  <c r="AL1627" i="1"/>
  <c r="AL1628" i="1"/>
  <c r="AL1629" i="1"/>
  <c r="AL1630" i="1"/>
  <c r="AL1631" i="1"/>
  <c r="AL1632" i="1"/>
  <c r="AM1623" i="1"/>
  <c r="AK1623" i="1"/>
  <c r="AJ1580" i="1"/>
  <c r="AL1580" i="1"/>
  <c r="AJ1581" i="1"/>
  <c r="AL1581" i="1"/>
  <c r="AJ1582" i="1"/>
  <c r="AL1582" i="1"/>
  <c r="AJ1583" i="1"/>
  <c r="AL1583" i="1"/>
  <c r="AJ1584" i="1"/>
  <c r="AL1584" i="1"/>
  <c r="AJ1585" i="1"/>
  <c r="AL1585" i="1"/>
  <c r="AJ1586" i="1"/>
  <c r="AL1586" i="1"/>
  <c r="AK1587" i="1"/>
  <c r="AJ1594" i="1"/>
  <c r="AL1594" i="1"/>
  <c r="AJ1595" i="1"/>
  <c r="AL1595" i="1"/>
  <c r="AJ1596" i="1"/>
  <c r="AL1596" i="1"/>
  <c r="AJ1597" i="1"/>
  <c r="AL1597" i="1"/>
  <c r="AJ1598" i="1"/>
  <c r="AL1598" i="1"/>
  <c r="AJ1599" i="1"/>
  <c r="AL1599" i="1"/>
  <c r="AJ1600" i="1"/>
  <c r="AL1600" i="1"/>
  <c r="AJ1601" i="1"/>
  <c r="AL1601" i="1"/>
  <c r="AJ1602" i="1"/>
  <c r="AL1602" i="1"/>
  <c r="AJ1603" i="1"/>
  <c r="AL1603" i="1"/>
  <c r="AJ1604" i="1"/>
  <c r="AL1604" i="1"/>
  <c r="AJ1605" i="1"/>
  <c r="AL1605" i="1"/>
  <c r="AJ1606" i="1"/>
  <c r="AL1606" i="1"/>
  <c r="AJ1607" i="1"/>
  <c r="AL1607" i="1"/>
  <c r="AJ1608" i="1"/>
  <c r="AL1608" i="1"/>
  <c r="AJ1609" i="1"/>
  <c r="AL1609" i="1"/>
  <c r="AJ1610" i="1"/>
  <c r="AL1610" i="1"/>
  <c r="AJ1611" i="1"/>
  <c r="AL1611" i="1"/>
  <c r="AJ1612" i="1"/>
  <c r="AL1612" i="1"/>
  <c r="AJ1613" i="1"/>
  <c r="AL1613" i="1"/>
  <c r="AJ1614" i="1"/>
  <c r="AL1614" i="1"/>
  <c r="AJ1615" i="1"/>
  <c r="AL1615" i="1"/>
  <c r="AJ1616" i="1"/>
  <c r="AL1616" i="1"/>
  <c r="AJ1617" i="1"/>
  <c r="AL1617" i="1"/>
  <c r="AJ1618" i="1"/>
  <c r="AL1618" i="1"/>
  <c r="AJ1619" i="1"/>
  <c r="AL1619" i="1"/>
  <c r="AJ1620" i="1"/>
  <c r="AL1620" i="1"/>
  <c r="AJ1621" i="1"/>
  <c r="AL1621" i="1"/>
  <c r="AJ1622" i="1"/>
  <c r="AL1622" i="1"/>
  <c r="AJ1623" i="1"/>
  <c r="AN1623" i="1"/>
  <c r="AM1654" i="1"/>
  <c r="AK1654" i="1"/>
  <c r="AM1655" i="1"/>
  <c r="AK1655" i="1"/>
  <c r="AM1656" i="1"/>
  <c r="AK1656" i="1"/>
  <c r="AM1657" i="1"/>
  <c r="AK1657" i="1"/>
  <c r="AM1658" i="1"/>
  <c r="AK1658" i="1"/>
  <c r="AM1659" i="1"/>
  <c r="AK1659" i="1"/>
  <c r="AM1660" i="1"/>
  <c r="BU1660" i="1" s="1"/>
  <c r="AK1660" i="1"/>
  <c r="BS1660" i="1" s="1"/>
  <c r="AN1660" i="1"/>
  <c r="BV1660" i="1" s="1"/>
  <c r="AL1660" i="1"/>
  <c r="BT1660" i="1" s="1"/>
  <c r="AJ1660" i="1"/>
  <c r="BR1660" i="1" s="1"/>
  <c r="AK1634" i="1"/>
  <c r="AM1634" i="1"/>
  <c r="AK1635" i="1"/>
  <c r="AM1635" i="1"/>
  <c r="AK1636" i="1"/>
  <c r="AM1636" i="1"/>
  <c r="AK1637" i="1"/>
  <c r="AM1637" i="1"/>
  <c r="AK1638" i="1"/>
  <c r="AM1638" i="1"/>
  <c r="AK1639" i="1"/>
  <c r="AM1639" i="1"/>
  <c r="AK1640" i="1"/>
  <c r="AM1640" i="1"/>
  <c r="AK1641" i="1"/>
  <c r="AM1641" i="1"/>
  <c r="AK1642" i="1"/>
  <c r="AM1642" i="1"/>
  <c r="AK1643" i="1"/>
  <c r="AM1643" i="1"/>
  <c r="AK1644" i="1"/>
  <c r="AM1644" i="1"/>
  <c r="AK1645" i="1"/>
  <c r="AM1645" i="1"/>
  <c r="AK1646" i="1"/>
  <c r="AM1646" i="1"/>
  <c r="AK1647" i="1"/>
  <c r="AM1647" i="1"/>
  <c r="AK1648" i="1"/>
  <c r="AM1648" i="1"/>
  <c r="AK1649" i="1"/>
  <c r="AM1649" i="1"/>
  <c r="AK1650" i="1"/>
  <c r="AM1650" i="1"/>
  <c r="AK1651" i="1"/>
  <c r="AM1651" i="1"/>
  <c r="AK1652" i="1"/>
  <c r="AM1652" i="1"/>
  <c r="AL1654" i="1"/>
  <c r="AL1655" i="1"/>
  <c r="AL1656" i="1"/>
  <c r="AL1657" i="1"/>
  <c r="AL1658" i="1"/>
  <c r="AL1659" i="1"/>
  <c r="AM1653" i="1"/>
  <c r="AK1653" i="1"/>
  <c r="AJ1634" i="1"/>
  <c r="AL1634" i="1"/>
  <c r="AJ1635" i="1"/>
  <c r="AL1635" i="1"/>
  <c r="AJ1636" i="1"/>
  <c r="AL1636" i="1"/>
  <c r="AJ1637" i="1"/>
  <c r="AL1637" i="1"/>
  <c r="AJ1638" i="1"/>
  <c r="AL1638" i="1"/>
  <c r="AJ1639" i="1"/>
  <c r="AL1639" i="1"/>
  <c r="AJ1640" i="1"/>
  <c r="AL1640" i="1"/>
  <c r="AJ1641" i="1"/>
  <c r="AL1641" i="1"/>
  <c r="AJ1642" i="1"/>
  <c r="AL1642" i="1"/>
  <c r="AJ1643" i="1"/>
  <c r="AL1643" i="1"/>
  <c r="AJ1644" i="1"/>
  <c r="AL1644" i="1"/>
  <c r="AJ1645" i="1"/>
  <c r="AL1645" i="1"/>
  <c r="AJ1646" i="1"/>
  <c r="AL1646" i="1"/>
  <c r="AJ1647" i="1"/>
  <c r="AL1647" i="1"/>
  <c r="AJ1648" i="1"/>
  <c r="AL1648" i="1"/>
  <c r="AJ1649" i="1"/>
  <c r="AL1649" i="1"/>
  <c r="AJ1650" i="1"/>
  <c r="AL1650" i="1"/>
  <c r="AJ1651" i="1"/>
  <c r="AL1651" i="1"/>
  <c r="AJ1652" i="1"/>
  <c r="AL1652" i="1"/>
  <c r="AJ1653" i="1"/>
  <c r="AN1653" i="1"/>
  <c r="AJ1661" i="1"/>
  <c r="AL1661" i="1"/>
  <c r="AN1661" i="1"/>
  <c r="AJ1662" i="1"/>
  <c r="AL1662" i="1"/>
  <c r="AN1662" i="1"/>
  <c r="AJ1663" i="1"/>
  <c r="AL1663" i="1"/>
  <c r="AN1663" i="1"/>
  <c r="AJ1664" i="1"/>
  <c r="AL1664" i="1"/>
  <c r="AN1664" i="1"/>
  <c r="AJ1665" i="1"/>
  <c r="AL1665" i="1"/>
  <c r="AN1665" i="1"/>
  <c r="AJ1666" i="1"/>
  <c r="AL1666" i="1"/>
  <c r="AN1666" i="1"/>
  <c r="AJ1667" i="1"/>
  <c r="AL1667" i="1"/>
  <c r="AN1667" i="1"/>
  <c r="AJ1668" i="1"/>
  <c r="AL1668" i="1"/>
  <c r="AN1668" i="1"/>
  <c r="AJ1669" i="1"/>
  <c r="AL1669" i="1"/>
  <c r="AN1669" i="1"/>
  <c r="AJ1670" i="1"/>
  <c r="AL1670" i="1"/>
  <c r="AN1670" i="1"/>
  <c r="AJ1671" i="1"/>
  <c r="AL1671" i="1"/>
  <c r="AN1671" i="1"/>
  <c r="AJ1672" i="1"/>
  <c r="AL1672" i="1"/>
  <c r="AN1672" i="1"/>
  <c r="AJ1673" i="1"/>
  <c r="AL1673" i="1"/>
  <c r="AN1673" i="1"/>
  <c r="AJ1674" i="1"/>
  <c r="AL1674" i="1"/>
  <c r="AN1674" i="1"/>
  <c r="AJ1675" i="1"/>
  <c r="AL1675" i="1"/>
  <c r="AN1675" i="1"/>
  <c r="AJ1676" i="1"/>
  <c r="AL1676" i="1"/>
  <c r="AN1676" i="1"/>
  <c r="AJ1677" i="1"/>
  <c r="AL1677" i="1"/>
  <c r="AN1677" i="1"/>
  <c r="AJ1678" i="1"/>
  <c r="AL1678" i="1"/>
  <c r="AN1678" i="1"/>
  <c r="AJ1679" i="1"/>
  <c r="AL1679" i="1"/>
  <c r="AN1679" i="1"/>
  <c r="AJ1680" i="1"/>
  <c r="AL1680" i="1"/>
  <c r="AN1680" i="1"/>
  <c r="AJ1681" i="1"/>
  <c r="AL1681" i="1"/>
  <c r="AN1681" i="1"/>
  <c r="AK1682" i="1"/>
  <c r="AM1682" i="1"/>
  <c r="AK1661" i="1"/>
  <c r="AK1662" i="1"/>
  <c r="AK1663" i="1"/>
  <c r="AK1664" i="1"/>
  <c r="AK1665" i="1"/>
  <c r="AK1666" i="1"/>
  <c r="AK1667" i="1"/>
  <c r="AK1668" i="1"/>
  <c r="AK1669" i="1"/>
  <c r="AK1670" i="1"/>
  <c r="AK1671" i="1"/>
  <c r="AK1672" i="1"/>
  <c r="AK1673" i="1"/>
  <c r="AK1674" i="1"/>
  <c r="AK1675" i="1"/>
  <c r="AK1676" i="1"/>
  <c r="AK1677" i="1"/>
  <c r="AK1678" i="1"/>
  <c r="AK1679" i="1"/>
  <c r="AK1680" i="1"/>
  <c r="AK1681" i="1"/>
  <c r="AJ1682" i="1"/>
  <c r="AL1682" i="1"/>
  <c r="AJ1683" i="1"/>
  <c r="AL1683" i="1"/>
  <c r="AJ1684" i="1"/>
  <c r="AL1684" i="1"/>
  <c r="AT1465" i="1" l="1"/>
  <c r="BF1465" i="1" s="1"/>
  <c r="AZ1503" i="1"/>
  <c r="AT598" i="1"/>
  <c r="BF598" i="1" s="1"/>
  <c r="AT1494" i="1"/>
  <c r="BF1494" i="1" s="1"/>
  <c r="AT1563" i="1"/>
  <c r="BF1563" i="1" s="1"/>
  <c r="AT1209" i="1"/>
  <c r="BF1209" i="1" s="1"/>
  <c r="AT436" i="1"/>
  <c r="BF436" i="1" s="1"/>
  <c r="AZ312" i="1"/>
  <c r="AZ1598" i="1"/>
  <c r="AT1247" i="1"/>
  <c r="BF1247" i="1" s="1"/>
  <c r="AZ986" i="1"/>
  <c r="AT560" i="1"/>
  <c r="BF560" i="1" s="1"/>
  <c r="AS69" i="1"/>
  <c r="BE69" i="1" s="1"/>
  <c r="AY1661" i="1"/>
  <c r="AY1672" i="1"/>
  <c r="AT1469" i="1"/>
  <c r="BF1469" i="1" s="1"/>
  <c r="BA1593" i="1"/>
  <c r="AT1613" i="1"/>
  <c r="BF1613" i="1" s="1"/>
  <c r="AZ1007" i="1"/>
  <c r="AZ797" i="1"/>
  <c r="AT1039" i="1"/>
  <c r="BF1039" i="1" s="1"/>
  <c r="AT745" i="1"/>
  <c r="BF745" i="1" s="1"/>
  <c r="AT654" i="1"/>
  <c r="BF654" i="1" s="1"/>
  <c r="AT408" i="1"/>
  <c r="BF408" i="1" s="1"/>
  <c r="AT566" i="1"/>
  <c r="BF566" i="1" s="1"/>
  <c r="AT411" i="1"/>
  <c r="BF411" i="1" s="1"/>
  <c r="AY19" i="1"/>
  <c r="AY1677" i="1"/>
  <c r="AZ1551" i="1"/>
  <c r="AZ1442" i="1"/>
  <c r="AZ1554" i="1"/>
  <c r="AT1255" i="1"/>
  <c r="BF1255" i="1" s="1"/>
  <c r="AT1116" i="1"/>
  <c r="BF1116" i="1" s="1"/>
  <c r="AT444" i="1"/>
  <c r="BF444" i="1" s="1"/>
  <c r="AZ326" i="1"/>
  <c r="AS24" i="1"/>
  <c r="BE24" i="1" s="1"/>
  <c r="AZ1586" i="1"/>
  <c r="AT1486" i="1"/>
  <c r="BF1486" i="1" s="1"/>
  <c r="AZ1406" i="1"/>
  <c r="AZ1652" i="1"/>
  <c r="AT1603" i="1"/>
  <c r="BF1603" i="1" s="1"/>
  <c r="AZ805" i="1"/>
  <c r="AZ1215" i="1"/>
  <c r="AZ1185" i="1"/>
  <c r="AT1031" i="1"/>
  <c r="BF1031" i="1" s="1"/>
  <c r="AT1164" i="1"/>
  <c r="BF1164" i="1" s="1"/>
  <c r="AS727" i="1"/>
  <c r="BE727" i="1" s="1"/>
  <c r="AT476" i="1"/>
  <c r="BF476" i="1" s="1"/>
  <c r="AZ356" i="1"/>
  <c r="AT1518" i="1"/>
  <c r="BF1518" i="1" s="1"/>
  <c r="AZ903" i="1"/>
  <c r="AS698" i="1"/>
  <c r="BE698" i="1" s="1"/>
  <c r="AZ1438" i="1"/>
  <c r="AZ1430" i="1"/>
  <c r="AZ1528" i="1"/>
  <c r="AZ838" i="1"/>
  <c r="AT924" i="1"/>
  <c r="BF924" i="1" s="1"/>
  <c r="AS737" i="1"/>
  <c r="BE737" i="1" s="1"/>
  <c r="AT587" i="1"/>
  <c r="BF587" i="1" s="1"/>
  <c r="AT468" i="1"/>
  <c r="BF468" i="1" s="1"/>
  <c r="AT403" i="1"/>
  <c r="BF403" i="1" s="1"/>
  <c r="AZ243" i="1"/>
  <c r="AS52" i="1"/>
  <c r="BE52" i="1" s="1"/>
  <c r="AT1449" i="1"/>
  <c r="BF1449" i="1" s="1"/>
  <c r="AT1617" i="1"/>
  <c r="BF1617" i="1" s="1"/>
  <c r="AZ1543" i="1"/>
  <c r="AZ1323" i="1"/>
  <c r="AZ224" i="1"/>
  <c r="AT1366" i="1"/>
  <c r="BF1366" i="1" s="1"/>
  <c r="AZ1366" i="1"/>
  <c r="AZ1287" i="1"/>
  <c r="AT1287" i="1"/>
  <c r="BF1287" i="1" s="1"/>
  <c r="AT1262" i="1"/>
  <c r="BF1262" i="1" s="1"/>
  <c r="AZ1262" i="1"/>
  <c r="AT871" i="1"/>
  <c r="BF871" i="1" s="1"/>
  <c r="AZ871" i="1"/>
  <c r="AZ800" i="1"/>
  <c r="AT800" i="1"/>
  <c r="BF800" i="1" s="1"/>
  <c r="AZ744" i="1"/>
  <c r="AT744" i="1"/>
  <c r="BF744" i="1" s="1"/>
  <c r="AZ626" i="1"/>
  <c r="AT626" i="1"/>
  <c r="BF626" i="1" s="1"/>
  <c r="AZ552" i="1"/>
  <c r="AT552" i="1"/>
  <c r="BF552" i="1" s="1"/>
  <c r="AY674" i="1"/>
  <c r="AS674" i="1"/>
  <c r="BE674" i="1" s="1"/>
  <c r="AT1331" i="1"/>
  <c r="BF1331" i="1" s="1"/>
  <c r="AZ1331" i="1"/>
  <c r="AZ1132" i="1"/>
  <c r="AT1132" i="1"/>
  <c r="BF1132" i="1" s="1"/>
  <c r="AZ1084" i="1"/>
  <c r="AT1084" i="1"/>
  <c r="BF1084" i="1" s="1"/>
  <c r="AZ1076" i="1"/>
  <c r="AT1076" i="1"/>
  <c r="BF1076" i="1" s="1"/>
  <c r="AT878" i="1"/>
  <c r="BF878" i="1" s="1"/>
  <c r="AZ878" i="1"/>
  <c r="AY667" i="1"/>
  <c r="AS667" i="1"/>
  <c r="BE667" i="1" s="1"/>
  <c r="AT143" i="1"/>
  <c r="BF143" i="1" s="1"/>
  <c r="AZ143" i="1"/>
  <c r="AT5" i="1"/>
  <c r="BF5" i="1" s="1"/>
  <c r="AZ5" i="1"/>
  <c r="AT1562" i="1"/>
  <c r="BF1562" i="1" s="1"/>
  <c r="AZ1562" i="1"/>
  <c r="AT1545" i="1"/>
  <c r="BF1545" i="1" s="1"/>
  <c r="AZ1545" i="1"/>
  <c r="AZ1271" i="1"/>
  <c r="AT1271" i="1"/>
  <c r="BF1271" i="1" s="1"/>
  <c r="AZ1263" i="1"/>
  <c r="AT1263" i="1"/>
  <c r="BF1263" i="1" s="1"/>
  <c r="AZ1226" i="1"/>
  <c r="AT1226" i="1"/>
  <c r="BF1226" i="1" s="1"/>
  <c r="AZ1115" i="1"/>
  <c r="AT1115" i="1"/>
  <c r="BF1115" i="1" s="1"/>
  <c r="AZ1055" i="1"/>
  <c r="AT1055" i="1"/>
  <c r="BF1055" i="1" s="1"/>
  <c r="AZ1047" i="1"/>
  <c r="AT1047" i="1"/>
  <c r="BF1047" i="1" s="1"/>
  <c r="AZ1023" i="1"/>
  <c r="AT1023" i="1"/>
  <c r="BF1023" i="1" s="1"/>
  <c r="AZ1015" i="1"/>
  <c r="AT1015" i="1"/>
  <c r="BF1015" i="1" s="1"/>
  <c r="AT1002" i="1"/>
  <c r="BF1002" i="1" s="1"/>
  <c r="AZ1002" i="1"/>
  <c r="AT994" i="1"/>
  <c r="BF994" i="1" s="1"/>
  <c r="AZ994" i="1"/>
  <c r="AZ940" i="1"/>
  <c r="AT940" i="1"/>
  <c r="BF940" i="1" s="1"/>
  <c r="AT813" i="1"/>
  <c r="BF813" i="1" s="1"/>
  <c r="AZ813" i="1"/>
  <c r="AT789" i="1"/>
  <c r="BF789" i="1" s="1"/>
  <c r="AZ789" i="1"/>
  <c r="AY705" i="1"/>
  <c r="AS705" i="1"/>
  <c r="BE705" i="1" s="1"/>
  <c r="AY644" i="1"/>
  <c r="AS644" i="1"/>
  <c r="BE644" i="1" s="1"/>
  <c r="AZ582" i="1"/>
  <c r="AT582" i="1"/>
  <c r="BF582" i="1" s="1"/>
  <c r="AZ574" i="1"/>
  <c r="AT574" i="1"/>
  <c r="BF574" i="1" s="1"/>
  <c r="AZ484" i="1"/>
  <c r="AT484" i="1"/>
  <c r="BF484" i="1" s="1"/>
  <c r="AZ460" i="1"/>
  <c r="AT460" i="1"/>
  <c r="BF460" i="1" s="1"/>
  <c r="AZ452" i="1"/>
  <c r="AT452" i="1"/>
  <c r="BF452" i="1" s="1"/>
  <c r="AZ427" i="1"/>
  <c r="AT427" i="1"/>
  <c r="BF427" i="1" s="1"/>
  <c r="AZ419" i="1"/>
  <c r="AT419" i="1"/>
  <c r="BF419" i="1" s="1"/>
  <c r="AZ395" i="1"/>
  <c r="AT395" i="1"/>
  <c r="BF395" i="1" s="1"/>
  <c r="AZ387" i="1"/>
  <c r="AT387" i="1"/>
  <c r="BF387" i="1" s="1"/>
  <c r="AT340" i="1"/>
  <c r="BF340" i="1" s="1"/>
  <c r="AZ340" i="1"/>
  <c r="AT259" i="1"/>
  <c r="BF259" i="1" s="1"/>
  <c r="AZ259" i="1"/>
  <c r="AT219" i="1"/>
  <c r="BF219" i="1" s="1"/>
  <c r="AZ219" i="1"/>
  <c r="AT211" i="1"/>
  <c r="BF211" i="1" s="1"/>
  <c r="AZ211" i="1"/>
  <c r="AZ1605" i="1"/>
  <c r="AT1605" i="1"/>
  <c r="BF1605" i="1" s="1"/>
  <c r="AT1522" i="1"/>
  <c r="BF1522" i="1" s="1"/>
  <c r="AZ1522" i="1"/>
  <c r="AZ1308" i="1"/>
  <c r="AT1308" i="1"/>
  <c r="BF1308" i="1" s="1"/>
  <c r="AT1239" i="1"/>
  <c r="BF1239" i="1" s="1"/>
  <c r="AZ1239" i="1"/>
  <c r="AY714" i="1"/>
  <c r="AS714" i="1"/>
  <c r="BE714" i="1" s="1"/>
  <c r="AZ603" i="1"/>
  <c r="AT603" i="1"/>
  <c r="BF603" i="1" s="1"/>
  <c r="AY76" i="1"/>
  <c r="AS76" i="1"/>
  <c r="BE76" i="1" s="1"/>
  <c r="AY32" i="1"/>
  <c r="AS32" i="1"/>
  <c r="BE32" i="1" s="1"/>
  <c r="AY40" i="1"/>
  <c r="AS40" i="1"/>
  <c r="BE40" i="1" s="1"/>
  <c r="BA1110" i="1"/>
  <c r="AU1110" i="1"/>
  <c r="BG1110" i="1" s="1"/>
  <c r="BA978" i="1"/>
  <c r="AU978" i="1"/>
  <c r="BG978" i="1" s="1"/>
  <c r="AU18" i="1"/>
  <c r="BG18" i="1" s="1"/>
  <c r="BA18" i="1"/>
  <c r="AT935" i="1"/>
  <c r="BF935" i="1" s="1"/>
  <c r="AY1456" i="1"/>
  <c r="AZ1358" i="1"/>
  <c r="AT1108" i="1"/>
  <c r="BF1108" i="1" s="1"/>
  <c r="AY948" i="1"/>
  <c r="AZ847" i="1"/>
  <c r="AT816" i="1"/>
  <c r="BF816" i="1" s="1"/>
  <c r="AT1141" i="1"/>
  <c r="BF1141" i="1" s="1"/>
  <c r="AT919" i="1"/>
  <c r="BF919" i="1" s="1"/>
  <c r="AZ102" i="1"/>
  <c r="AT1510" i="1"/>
  <c r="BF1510" i="1" s="1"/>
  <c r="AT1481" i="1"/>
  <c r="BF1481" i="1" s="1"/>
  <c r="AZ1414" i="1"/>
  <c r="AZ1636" i="1"/>
  <c r="AT1611" i="1"/>
  <c r="BF1611" i="1" s="1"/>
  <c r="AZ1595" i="1"/>
  <c r="AZ1536" i="1"/>
  <c r="AZ1519" i="1"/>
  <c r="AT1352" i="1"/>
  <c r="BF1352" i="1" s="1"/>
  <c r="AT1303" i="1"/>
  <c r="BF1303" i="1" s="1"/>
  <c r="AT1578" i="1"/>
  <c r="BF1578" i="1" s="1"/>
  <c r="AZ1382" i="1"/>
  <c r="AZ1347" i="1"/>
  <c r="AZ1315" i="1"/>
  <c r="AZ1254" i="1"/>
  <c r="AT1100" i="1"/>
  <c r="BF1100" i="1" s="1"/>
  <c r="AZ895" i="1"/>
  <c r="AZ863" i="1"/>
  <c r="AZ831" i="1"/>
  <c r="AZ1177" i="1"/>
  <c r="AS755" i="1"/>
  <c r="BE755" i="1" s="1"/>
  <c r="AT1156" i="1"/>
  <c r="BF1156" i="1" s="1"/>
  <c r="AT1124" i="1"/>
  <c r="BF1124" i="1" s="1"/>
  <c r="AS720" i="1"/>
  <c r="BE720" i="1" s="1"/>
  <c r="AS690" i="1"/>
  <c r="BE690" i="1" s="1"/>
  <c r="AT366" i="1"/>
  <c r="BF366" i="1" s="1"/>
  <c r="AZ633" i="1"/>
  <c r="AT544" i="1"/>
  <c r="BF544" i="1" s="1"/>
  <c r="AY361" i="1"/>
  <c r="AZ264" i="1"/>
  <c r="AY159" i="1"/>
  <c r="AZ93" i="1"/>
  <c r="AS61" i="1"/>
  <c r="BE61" i="1" s="1"/>
  <c r="AV189" i="1"/>
  <c r="AZ1555" i="1"/>
  <c r="AT1502" i="1"/>
  <c r="BF1502" i="1" s="1"/>
  <c r="AZ1424" i="1"/>
  <c r="AZ1644" i="1"/>
  <c r="AT1620" i="1"/>
  <c r="BF1620" i="1" s="1"/>
  <c r="AZ1530" i="1"/>
  <c r="AZ1513" i="1"/>
  <c r="AZ1495" i="1"/>
  <c r="AT1629" i="1"/>
  <c r="BF1629" i="1" s="1"/>
  <c r="AT1295" i="1"/>
  <c r="BF1295" i="1" s="1"/>
  <c r="AT1570" i="1"/>
  <c r="BF1570" i="1" s="1"/>
  <c r="AZ1374" i="1"/>
  <c r="AZ1339" i="1"/>
  <c r="AT1092" i="1"/>
  <c r="BF1092" i="1" s="1"/>
  <c r="AT1044" i="1"/>
  <c r="BF1044" i="1" s="1"/>
  <c r="AZ886" i="1"/>
  <c r="AZ854" i="1"/>
  <c r="AZ823" i="1"/>
  <c r="AZ1201" i="1"/>
  <c r="AT750" i="1"/>
  <c r="BF750" i="1" s="1"/>
  <c r="AT1149" i="1"/>
  <c r="BF1149" i="1" s="1"/>
  <c r="AT650" i="1"/>
  <c r="BF650" i="1" s="1"/>
  <c r="AT489" i="1"/>
  <c r="BF489" i="1" s="1"/>
  <c r="AZ381" i="1"/>
  <c r="AZ151" i="1"/>
  <c r="AZ85" i="1"/>
  <c r="AV180" i="1"/>
  <c r="AZ13" i="1"/>
  <c r="BA1520" i="1"/>
  <c r="AZ343" i="1"/>
  <c r="AZ165" i="1"/>
  <c r="AZ254" i="1"/>
  <c r="BA1682" i="1"/>
  <c r="AZ1446" i="1"/>
  <c r="AT1446" i="1"/>
  <c r="BF1446" i="1" s="1"/>
  <c r="BA948" i="1"/>
  <c r="AU948" i="1"/>
  <c r="BG948" i="1" s="1"/>
  <c r="BA361" i="1"/>
  <c r="AU361" i="1"/>
  <c r="BG361" i="1" s="1"/>
  <c r="BW361" i="1"/>
  <c r="BW434" i="1"/>
  <c r="BW978" i="1"/>
  <c r="AZ238" i="1"/>
  <c r="AV173" i="1"/>
  <c r="AZ222" i="1"/>
  <c r="AZ1454" i="1"/>
  <c r="AT1454" i="1"/>
  <c r="BF1454" i="1" s="1"/>
  <c r="AZ1461" i="1"/>
  <c r="AT1461" i="1"/>
  <c r="BF1461" i="1" s="1"/>
  <c r="AU1587" i="1"/>
  <c r="BG1587" i="1" s="1"/>
  <c r="BA1587" i="1"/>
  <c r="AU1311" i="1"/>
  <c r="BG1311" i="1" s="1"/>
  <c r="BA1311" i="1"/>
  <c r="AU1014" i="1"/>
  <c r="BG1014" i="1" s="1"/>
  <c r="BA1014" i="1"/>
  <c r="BA19" i="1"/>
  <c r="AZ206" i="1"/>
  <c r="BA1456" i="1"/>
  <c r="AU1350" i="1"/>
  <c r="BG1350" i="1" s="1"/>
  <c r="BA1350" i="1"/>
  <c r="AU946" i="1"/>
  <c r="BG946" i="1" s="1"/>
  <c r="BA946" i="1"/>
  <c r="BA563" i="1"/>
  <c r="BA494" i="1"/>
  <c r="AU494" i="1"/>
  <c r="BG494" i="1" s="1"/>
  <c r="AU374" i="1"/>
  <c r="BG374" i="1" s="1"/>
  <c r="BA374" i="1"/>
  <c r="BA109" i="1"/>
  <c r="AU109" i="1"/>
  <c r="BG109" i="1" s="1"/>
  <c r="AT1600" i="1"/>
  <c r="BF1600" i="1" s="1"/>
  <c r="AZ1600" i="1"/>
  <c r="BA1445" i="1"/>
  <c r="AU1445" i="1"/>
  <c r="BG1445" i="1" s="1"/>
  <c r="BW948" i="1"/>
  <c r="BW946" i="1"/>
  <c r="AZ384" i="1"/>
  <c r="AT384" i="1"/>
  <c r="BF384" i="1" s="1"/>
  <c r="AS1075" i="1"/>
  <c r="BE1075" i="1" s="1"/>
  <c r="AY1075" i="1"/>
  <c r="BW379" i="1"/>
  <c r="AT1059" i="1"/>
  <c r="BF1059" i="1" s="1"/>
  <c r="AZ1059" i="1"/>
  <c r="AZ383" i="1"/>
  <c r="AT383" i="1"/>
  <c r="BF383" i="1" s="1"/>
  <c r="AZ400" i="1"/>
  <c r="AT400" i="1"/>
  <c r="BF400" i="1" s="1"/>
  <c r="AZ1627" i="1"/>
  <c r="AT1627" i="1"/>
  <c r="BF1627" i="1" s="1"/>
  <c r="AZ1229" i="1"/>
  <c r="AT1229" i="1"/>
  <c r="BF1229" i="1" s="1"/>
  <c r="AT1199" i="1"/>
  <c r="BF1199" i="1" s="1"/>
  <c r="AZ1199" i="1"/>
  <c r="AT1183" i="1"/>
  <c r="BF1183" i="1" s="1"/>
  <c r="AZ1183" i="1"/>
  <c r="AY1118" i="1"/>
  <c r="AS1118" i="1"/>
  <c r="BE1118" i="1" s="1"/>
  <c r="AZ1054" i="1"/>
  <c r="AT1054" i="1"/>
  <c r="BF1054" i="1" s="1"/>
  <c r="AZ1046" i="1"/>
  <c r="AT1046" i="1"/>
  <c r="BF1046" i="1" s="1"/>
  <c r="AZ943" i="1"/>
  <c r="AT943" i="1"/>
  <c r="BF943" i="1" s="1"/>
  <c r="AZ927" i="1"/>
  <c r="AT927" i="1"/>
  <c r="BF927" i="1" s="1"/>
  <c r="AZ911" i="1"/>
  <c r="AT911" i="1"/>
  <c r="BF911" i="1" s="1"/>
  <c r="AZ752" i="1"/>
  <c r="AT752" i="1"/>
  <c r="BF752" i="1" s="1"/>
  <c r="AY716" i="1"/>
  <c r="AS716" i="1"/>
  <c r="BE716" i="1" s="1"/>
  <c r="AY708" i="1"/>
  <c r="AS708" i="1"/>
  <c r="BE708" i="1" s="1"/>
  <c r="AY700" i="1"/>
  <c r="AS700" i="1"/>
  <c r="BE700" i="1" s="1"/>
  <c r="AY692" i="1"/>
  <c r="AS692" i="1"/>
  <c r="BE692" i="1" s="1"/>
  <c r="AY684" i="1"/>
  <c r="AS684" i="1"/>
  <c r="BE684" i="1" s="1"/>
  <c r="AY676" i="1"/>
  <c r="AS676" i="1"/>
  <c r="BE676" i="1" s="1"/>
  <c r="AY660" i="1"/>
  <c r="AS660" i="1"/>
  <c r="BE660" i="1" s="1"/>
  <c r="AZ652" i="1"/>
  <c r="AT652" i="1"/>
  <c r="BF652" i="1" s="1"/>
  <c r="AZ410" i="1"/>
  <c r="AT410" i="1"/>
  <c r="BF410" i="1" s="1"/>
  <c r="AZ368" i="1"/>
  <c r="AT368" i="1"/>
  <c r="BF368" i="1" s="1"/>
  <c r="AT335" i="1"/>
  <c r="BF335" i="1" s="1"/>
  <c r="AZ335" i="1"/>
  <c r="AT319" i="1"/>
  <c r="BF319" i="1" s="1"/>
  <c r="AZ319" i="1"/>
  <c r="AT310" i="1"/>
  <c r="BF310" i="1" s="1"/>
  <c r="AZ310" i="1"/>
  <c r="AT262" i="1"/>
  <c r="BF262" i="1" s="1"/>
  <c r="AZ262" i="1"/>
  <c r="AT246" i="1"/>
  <c r="BF246" i="1" s="1"/>
  <c r="AZ246" i="1"/>
  <c r="AT230" i="1"/>
  <c r="BF230" i="1" s="1"/>
  <c r="AZ230" i="1"/>
  <c r="AT214" i="1"/>
  <c r="BF214" i="1" s="1"/>
  <c r="AZ214" i="1"/>
  <c r="AP181" i="1"/>
  <c r="AV181" i="1"/>
  <c r="AT148" i="1"/>
  <c r="BF148" i="1" s="1"/>
  <c r="AZ148" i="1"/>
  <c r="AS78" i="1"/>
  <c r="BE78" i="1" s="1"/>
  <c r="AY78" i="1"/>
  <c r="AY54" i="1"/>
  <c r="AS54" i="1"/>
  <c r="BE54" i="1" s="1"/>
  <c r="AY46" i="1"/>
  <c r="AS46" i="1"/>
  <c r="BE46" i="1" s="1"/>
  <c r="AY38" i="1"/>
  <c r="AS38" i="1"/>
  <c r="BE38" i="1" s="1"/>
  <c r="AY30" i="1"/>
  <c r="AS30" i="1"/>
  <c r="BE30" i="1" s="1"/>
  <c r="AY22" i="1"/>
  <c r="AS22" i="1"/>
  <c r="BE22" i="1" s="1"/>
  <c r="AZ1297" i="1"/>
  <c r="AT1297" i="1"/>
  <c r="BF1297" i="1" s="1"/>
  <c r="AT1264" i="1"/>
  <c r="BF1264" i="1" s="1"/>
  <c r="AZ1264" i="1"/>
  <c r="AT1256" i="1"/>
  <c r="BF1256" i="1" s="1"/>
  <c r="AZ1256" i="1"/>
  <c r="AZ1151" i="1"/>
  <c r="AT1151" i="1"/>
  <c r="BF1151" i="1" s="1"/>
  <c r="AZ562" i="1"/>
  <c r="AT562" i="1"/>
  <c r="BF562" i="1" s="1"/>
  <c r="AZ546" i="1"/>
  <c r="AT546" i="1"/>
  <c r="BF546" i="1" s="1"/>
  <c r="AT329" i="1"/>
  <c r="BF329" i="1" s="1"/>
  <c r="AZ329" i="1"/>
  <c r="AT260" i="1"/>
  <c r="BF260" i="1" s="1"/>
  <c r="AZ260" i="1"/>
  <c r="AT138" i="1"/>
  <c r="BF138" i="1" s="1"/>
  <c r="AZ138" i="1"/>
  <c r="AZ1576" i="1"/>
  <c r="AT1576" i="1"/>
  <c r="BF1576" i="1" s="1"/>
  <c r="AZ1568" i="1"/>
  <c r="AT1568" i="1"/>
  <c r="BF1568" i="1" s="1"/>
  <c r="AT1381" i="1"/>
  <c r="BF1381" i="1" s="1"/>
  <c r="AZ1381" i="1"/>
  <c r="AT1373" i="1"/>
  <c r="BF1373" i="1" s="1"/>
  <c r="AZ1373" i="1"/>
  <c r="AT1365" i="1"/>
  <c r="BF1365" i="1" s="1"/>
  <c r="AZ1365" i="1"/>
  <c r="AT1357" i="1"/>
  <c r="BF1357" i="1" s="1"/>
  <c r="AZ1357" i="1"/>
  <c r="AY1306" i="1"/>
  <c r="AS1306" i="1"/>
  <c r="BE1306" i="1" s="1"/>
  <c r="AZ1273" i="1"/>
  <c r="AT1273" i="1"/>
  <c r="BF1273" i="1" s="1"/>
  <c r="AZ1265" i="1"/>
  <c r="AT1265" i="1"/>
  <c r="BF1265" i="1" s="1"/>
  <c r="AZ1257" i="1"/>
  <c r="AT1257" i="1"/>
  <c r="BF1257" i="1" s="1"/>
  <c r="AZ1249" i="1"/>
  <c r="AT1249" i="1"/>
  <c r="BF1249" i="1" s="1"/>
  <c r="AT1206" i="1"/>
  <c r="BF1206" i="1" s="1"/>
  <c r="AZ1206" i="1"/>
  <c r="AT1190" i="1"/>
  <c r="BF1190" i="1" s="1"/>
  <c r="AZ1190" i="1"/>
  <c r="AZ1117" i="1"/>
  <c r="AT1117" i="1"/>
  <c r="BF1117" i="1" s="1"/>
  <c r="AZ1053" i="1"/>
  <c r="AT1053" i="1"/>
  <c r="BF1053" i="1" s="1"/>
  <c r="AZ1045" i="1"/>
  <c r="AT1045" i="1"/>
  <c r="BF1045" i="1" s="1"/>
  <c r="AZ1037" i="1"/>
  <c r="AT1037" i="1"/>
  <c r="BF1037" i="1" s="1"/>
  <c r="AZ1029" i="1"/>
  <c r="AT1029" i="1"/>
  <c r="BF1029" i="1" s="1"/>
  <c r="AZ1021" i="1"/>
  <c r="AT1021" i="1"/>
  <c r="BF1021" i="1" s="1"/>
  <c r="AT1012" i="1"/>
  <c r="BF1012" i="1" s="1"/>
  <c r="AZ1012" i="1"/>
  <c r="AT1004" i="1"/>
  <c r="BF1004" i="1" s="1"/>
  <c r="AZ1004" i="1"/>
  <c r="AT996" i="1"/>
  <c r="BF996" i="1" s="1"/>
  <c r="AZ996" i="1"/>
  <c r="AT988" i="1"/>
  <c r="BF988" i="1" s="1"/>
  <c r="AZ988" i="1"/>
  <c r="AT980" i="1"/>
  <c r="BF980" i="1" s="1"/>
  <c r="AZ980" i="1"/>
  <c r="AT811" i="1"/>
  <c r="BF811" i="1" s="1"/>
  <c r="AZ811" i="1"/>
  <c r="AT803" i="1"/>
  <c r="BF803" i="1" s="1"/>
  <c r="AZ803" i="1"/>
  <c r="AT795" i="1"/>
  <c r="BF795" i="1" s="1"/>
  <c r="AZ795" i="1"/>
  <c r="AT787" i="1"/>
  <c r="BF787" i="1" s="1"/>
  <c r="AZ787" i="1"/>
  <c r="AZ743" i="1"/>
  <c r="AT743" i="1"/>
  <c r="BF743" i="1" s="1"/>
  <c r="AY735" i="1"/>
  <c r="AS735" i="1"/>
  <c r="BE735" i="1" s="1"/>
  <c r="AY730" i="1"/>
  <c r="AS730" i="1"/>
  <c r="BE730" i="1" s="1"/>
  <c r="AY725" i="1"/>
  <c r="AS725" i="1"/>
  <c r="BE725" i="1" s="1"/>
  <c r="AZ642" i="1"/>
  <c r="AT642" i="1"/>
  <c r="BF642" i="1" s="1"/>
  <c r="AZ608" i="1"/>
  <c r="AT608" i="1"/>
  <c r="BF608" i="1" s="1"/>
  <c r="AZ600" i="1"/>
  <c r="AT600" i="1"/>
  <c r="BF600" i="1" s="1"/>
  <c r="AZ592" i="1"/>
  <c r="AT592" i="1"/>
  <c r="BF592" i="1" s="1"/>
  <c r="AZ584" i="1"/>
  <c r="AT584" i="1"/>
  <c r="BF584" i="1" s="1"/>
  <c r="AZ576" i="1"/>
  <c r="AT576" i="1"/>
  <c r="BF576" i="1" s="1"/>
  <c r="AZ568" i="1"/>
  <c r="AT568" i="1"/>
  <c r="BF568" i="1" s="1"/>
  <c r="AY494" i="1"/>
  <c r="AS494" i="1"/>
  <c r="BE494" i="1" s="1"/>
  <c r="AZ486" i="1"/>
  <c r="AT486" i="1"/>
  <c r="BF486" i="1" s="1"/>
  <c r="AZ478" i="1"/>
  <c r="AT478" i="1"/>
  <c r="BF478" i="1" s="1"/>
  <c r="AZ470" i="1"/>
  <c r="AT470" i="1"/>
  <c r="BF470" i="1" s="1"/>
  <c r="AZ462" i="1"/>
  <c r="AT462" i="1"/>
  <c r="BF462" i="1" s="1"/>
  <c r="AZ454" i="1"/>
  <c r="AT454" i="1"/>
  <c r="BF454" i="1" s="1"/>
  <c r="AZ446" i="1"/>
  <c r="AT446" i="1"/>
  <c r="BF446" i="1" s="1"/>
  <c r="AZ438" i="1"/>
  <c r="AT438" i="1"/>
  <c r="BF438" i="1" s="1"/>
  <c r="AZ429" i="1"/>
  <c r="AT429" i="1"/>
  <c r="BF429" i="1" s="1"/>
  <c r="AZ421" i="1"/>
  <c r="AT421" i="1"/>
  <c r="BF421" i="1" s="1"/>
  <c r="AZ413" i="1"/>
  <c r="AT413" i="1"/>
  <c r="BF413" i="1" s="1"/>
  <c r="AZ405" i="1"/>
  <c r="AT405" i="1"/>
  <c r="BF405" i="1" s="1"/>
  <c r="AZ397" i="1"/>
  <c r="AT397" i="1"/>
  <c r="BF397" i="1" s="1"/>
  <c r="AZ389" i="1"/>
  <c r="AT389" i="1"/>
  <c r="BF389" i="1" s="1"/>
  <c r="AP188" i="1"/>
  <c r="AV188" i="1"/>
  <c r="AP172" i="1"/>
  <c r="AV172" i="1"/>
  <c r="AT12" i="1"/>
  <c r="BF12" i="1" s="1"/>
  <c r="AZ12" i="1"/>
  <c r="AZ1657" i="1"/>
  <c r="AT1657" i="1"/>
  <c r="BF1657" i="1" s="1"/>
  <c r="AZ1281" i="1"/>
  <c r="AT1281" i="1"/>
  <c r="BF1281" i="1" s="1"/>
  <c r="AZ1223" i="1"/>
  <c r="AT1223" i="1"/>
  <c r="BF1223" i="1" s="1"/>
  <c r="AZ1143" i="1"/>
  <c r="AT1143" i="1"/>
  <c r="BF1143" i="1" s="1"/>
  <c r="AZ814" i="1"/>
  <c r="AT814" i="1"/>
  <c r="BF814" i="1" s="1"/>
  <c r="AY670" i="1"/>
  <c r="AS670" i="1"/>
  <c r="BE670" i="1" s="1"/>
  <c r="AZ380" i="1"/>
  <c r="AT380" i="1"/>
  <c r="BF380" i="1" s="1"/>
  <c r="AT353" i="1"/>
  <c r="BF353" i="1" s="1"/>
  <c r="AZ353" i="1"/>
  <c r="AT232" i="1"/>
  <c r="BF232" i="1" s="1"/>
  <c r="AZ232" i="1"/>
  <c r="AT220" i="1"/>
  <c r="BF220" i="1" s="1"/>
  <c r="AZ220" i="1"/>
  <c r="AT154" i="1"/>
  <c r="BF154" i="1" s="1"/>
  <c r="AZ154" i="1"/>
  <c r="AZ100" i="1"/>
  <c r="AT100" i="1"/>
  <c r="BF100" i="1" s="1"/>
  <c r="AZ1363" i="1"/>
  <c r="AT1363" i="1"/>
  <c r="BF1363" i="1" s="1"/>
  <c r="AT1345" i="1"/>
  <c r="BF1345" i="1" s="1"/>
  <c r="AZ1345" i="1"/>
  <c r="AT1337" i="1"/>
  <c r="BF1337" i="1" s="1"/>
  <c r="AZ1337" i="1"/>
  <c r="AT1329" i="1"/>
  <c r="BF1329" i="1" s="1"/>
  <c r="AZ1329" i="1"/>
  <c r="AT1321" i="1"/>
  <c r="BF1321" i="1" s="1"/>
  <c r="AZ1321" i="1"/>
  <c r="AT1313" i="1"/>
  <c r="BF1313" i="1" s="1"/>
  <c r="AZ1313" i="1"/>
  <c r="AS1242" i="1"/>
  <c r="BE1242" i="1" s="1"/>
  <c r="AY1242" i="1"/>
  <c r="AT1234" i="1"/>
  <c r="BF1234" i="1" s="1"/>
  <c r="AZ1234" i="1"/>
  <c r="AZ1166" i="1"/>
  <c r="AT1166" i="1"/>
  <c r="BF1166" i="1" s="1"/>
  <c r="AZ1158" i="1"/>
  <c r="AT1158" i="1"/>
  <c r="BF1158" i="1" s="1"/>
  <c r="AZ1134" i="1"/>
  <c r="AT1134" i="1"/>
  <c r="BF1134" i="1" s="1"/>
  <c r="AZ1126" i="1"/>
  <c r="AT1126" i="1"/>
  <c r="BF1126" i="1" s="1"/>
  <c r="AY1110" i="1"/>
  <c r="AS1110" i="1"/>
  <c r="BE1110" i="1" s="1"/>
  <c r="AZ1102" i="1"/>
  <c r="AT1102" i="1"/>
  <c r="BF1102" i="1" s="1"/>
  <c r="AZ1094" i="1"/>
  <c r="AT1094" i="1"/>
  <c r="BF1094" i="1" s="1"/>
  <c r="AZ1086" i="1"/>
  <c r="AT1086" i="1"/>
  <c r="BF1086" i="1" s="1"/>
  <c r="AZ1078" i="1"/>
  <c r="AT1078" i="1"/>
  <c r="BF1078" i="1" s="1"/>
  <c r="AZ952" i="1"/>
  <c r="AT952" i="1"/>
  <c r="BF952" i="1" s="1"/>
  <c r="AZ932" i="1"/>
  <c r="AT932" i="1"/>
  <c r="BF932" i="1" s="1"/>
  <c r="AZ916" i="1"/>
  <c r="AT916" i="1"/>
  <c r="BF916" i="1" s="1"/>
  <c r="AR908" i="1"/>
  <c r="AX908" i="1"/>
  <c r="AT900" i="1"/>
  <c r="BF900" i="1" s="1"/>
  <c r="AZ900" i="1"/>
  <c r="AT892" i="1"/>
  <c r="BF892" i="1" s="1"/>
  <c r="AZ892" i="1"/>
  <c r="AT884" i="1"/>
  <c r="BF884" i="1" s="1"/>
  <c r="AZ884" i="1"/>
  <c r="AT876" i="1"/>
  <c r="BF876" i="1" s="1"/>
  <c r="AZ876" i="1"/>
  <c r="AT860" i="1"/>
  <c r="BF860" i="1" s="1"/>
  <c r="AZ860" i="1"/>
  <c r="AT852" i="1"/>
  <c r="BF852" i="1" s="1"/>
  <c r="AZ852" i="1"/>
  <c r="AT844" i="1"/>
  <c r="BF844" i="1" s="1"/>
  <c r="AZ844" i="1"/>
  <c r="AT836" i="1"/>
  <c r="BF836" i="1" s="1"/>
  <c r="AZ836" i="1"/>
  <c r="AT828" i="1"/>
  <c r="BF828" i="1" s="1"/>
  <c r="AZ828" i="1"/>
  <c r="AT820" i="1"/>
  <c r="BF820" i="1" s="1"/>
  <c r="AZ820" i="1"/>
  <c r="AZ628" i="1"/>
  <c r="AT628" i="1"/>
  <c r="BF628" i="1" s="1"/>
  <c r="AT378" i="1"/>
  <c r="BF378" i="1" s="1"/>
  <c r="AZ378" i="1"/>
  <c r="AT348" i="1"/>
  <c r="BF348" i="1" s="1"/>
  <c r="AZ348" i="1"/>
  <c r="AT251" i="1"/>
  <c r="BF251" i="1" s="1"/>
  <c r="AZ251" i="1"/>
  <c r="AT203" i="1"/>
  <c r="BF203" i="1" s="1"/>
  <c r="AZ203" i="1"/>
  <c r="AT87" i="1"/>
  <c r="BF87" i="1" s="1"/>
  <c r="AZ87" i="1"/>
  <c r="AY71" i="1"/>
  <c r="AS71" i="1"/>
  <c r="BE71" i="1" s="1"/>
  <c r="AY63" i="1"/>
  <c r="AS63" i="1"/>
  <c r="BE63" i="1" s="1"/>
  <c r="AZ1289" i="1"/>
  <c r="AT1289" i="1"/>
  <c r="BF1289" i="1" s="1"/>
  <c r="AT869" i="1"/>
  <c r="BF869" i="1" s="1"/>
  <c r="AZ869" i="1"/>
  <c r="AZ798" i="1"/>
  <c r="AT798" i="1"/>
  <c r="BF798" i="1" s="1"/>
  <c r="AZ554" i="1"/>
  <c r="AT554" i="1"/>
  <c r="BF554" i="1" s="1"/>
  <c r="AT212" i="1"/>
  <c r="BF212" i="1" s="1"/>
  <c r="AZ212" i="1"/>
  <c r="AV199" i="1"/>
  <c r="AP199" i="1"/>
  <c r="AT163" i="1"/>
  <c r="BF163" i="1" s="1"/>
  <c r="AZ163" i="1"/>
  <c r="AS110" i="1"/>
  <c r="BE110" i="1" s="1"/>
  <c r="AY110" i="1"/>
  <c r="AT15" i="1"/>
  <c r="BF15" i="1" s="1"/>
  <c r="AZ15" i="1"/>
  <c r="AT7" i="1"/>
  <c r="BF7" i="1" s="1"/>
  <c r="AZ7" i="1"/>
  <c r="BW1593" i="1"/>
  <c r="BW1456" i="1"/>
  <c r="BA729" i="1"/>
  <c r="AU729" i="1"/>
  <c r="BG729" i="1" s="1"/>
  <c r="BA317" i="1"/>
  <c r="AU317" i="1"/>
  <c r="BG317" i="1" s="1"/>
  <c r="BA1168" i="1"/>
  <c r="AU1168" i="1"/>
  <c r="BG1168" i="1" s="1"/>
  <c r="AU730" i="1"/>
  <c r="BG730" i="1" s="1"/>
  <c r="BA730" i="1"/>
  <c r="AU1408" i="1"/>
  <c r="BG1408" i="1" s="1"/>
  <c r="BA1408" i="1"/>
  <c r="BW1445" i="1"/>
  <c r="BW947" i="1"/>
  <c r="BA108" i="1"/>
  <c r="BA159" i="1"/>
  <c r="AU159" i="1"/>
  <c r="BG159" i="1" s="1"/>
  <c r="BA1217" i="1"/>
  <c r="AU1217" i="1"/>
  <c r="BG1217" i="1" s="1"/>
  <c r="AU1312" i="1"/>
  <c r="BG1312" i="1" s="1"/>
  <c r="BA1312" i="1"/>
  <c r="BA1242" i="1"/>
  <c r="AU1242" i="1"/>
  <c r="BG1242" i="1" s="1"/>
  <c r="BA627" i="1"/>
  <c r="AU627" i="1"/>
  <c r="BG627" i="1" s="1"/>
  <c r="BW1457" i="1"/>
  <c r="BW729" i="1"/>
  <c r="BW317" i="1"/>
  <c r="BW159" i="1"/>
  <c r="BW1546" i="1"/>
  <c r="BW1311" i="1"/>
  <c r="BW1217" i="1"/>
  <c r="BW1014" i="1"/>
  <c r="BW627" i="1"/>
  <c r="BW1312" i="1"/>
  <c r="BW1242" i="1"/>
  <c r="BW1110" i="1"/>
  <c r="BW945" i="1"/>
  <c r="AY1593" i="1"/>
  <c r="AY1664" i="1"/>
  <c r="AY1667" i="1"/>
  <c r="AY1670" i="1"/>
  <c r="AY1675" i="1"/>
  <c r="AY1680" i="1"/>
  <c r="AZ1635" i="1"/>
  <c r="AZ1516" i="1"/>
  <c r="AZ1508" i="1"/>
  <c r="AZ1500" i="1"/>
  <c r="AZ1492" i="1"/>
  <c r="AZ1484" i="1"/>
  <c r="AZ1476" i="1"/>
  <c r="AZ1468" i="1"/>
  <c r="AZ1450" i="1"/>
  <c r="AZ1448" i="1"/>
  <c r="AZ1638" i="1"/>
  <c r="AZ1645" i="1"/>
  <c r="AZ1683" i="1"/>
  <c r="AZ1622" i="1"/>
  <c r="AZ1619" i="1"/>
  <c r="AZ1614" i="1"/>
  <c r="AZ1612" i="1"/>
  <c r="AZ1606" i="1"/>
  <c r="AZ1604" i="1"/>
  <c r="AZ1601" i="1"/>
  <c r="AZ1630" i="1"/>
  <c r="AZ1628" i="1"/>
  <c r="AW1475" i="1"/>
  <c r="AW1467" i="1"/>
  <c r="AW1459" i="1"/>
  <c r="AZ1407" i="1"/>
  <c r="AZ1384" i="1"/>
  <c r="AZ1380" i="1"/>
  <c r="AZ1379" i="1"/>
  <c r="AZ1372" i="1"/>
  <c r="AZ1371" i="1"/>
  <c r="AZ1360" i="1"/>
  <c r="AZ1356" i="1"/>
  <c r="AZ1355" i="1"/>
  <c r="AZ1348" i="1"/>
  <c r="AZ1346" i="1"/>
  <c r="AZ1340" i="1"/>
  <c r="AZ1338" i="1"/>
  <c r="AZ1332" i="1"/>
  <c r="AZ1330" i="1"/>
  <c r="AZ1324" i="1"/>
  <c r="AZ1318" i="1"/>
  <c r="AZ1316" i="1"/>
  <c r="AZ1314" i="1"/>
  <c r="AZ1304" i="1"/>
  <c r="AZ1298" i="1"/>
  <c r="AZ1296" i="1"/>
  <c r="AZ1290" i="1"/>
  <c r="AZ1288" i="1"/>
  <c r="AZ1282" i="1"/>
  <c r="AZ1659" i="1"/>
  <c r="AZ1654" i="1"/>
  <c r="AZ1577" i="1"/>
  <c r="AZ1575" i="1"/>
  <c r="AZ1569" i="1"/>
  <c r="AZ1567" i="1"/>
  <c r="AZ1445" i="1"/>
  <c r="AZ1227" i="1"/>
  <c r="AZ1224" i="1"/>
  <c r="AZ1221" i="1"/>
  <c r="AY1217" i="1"/>
  <c r="AZ1112" i="1"/>
  <c r="AZ1109" i="1"/>
  <c r="AZ1103" i="1"/>
  <c r="AZ1101" i="1"/>
  <c r="AZ1095" i="1"/>
  <c r="AZ1093" i="1"/>
  <c r="AZ1087" i="1"/>
  <c r="AZ1085" i="1"/>
  <c r="AZ1083" i="1"/>
  <c r="AZ1077" i="1"/>
  <c r="AZ1072" i="1"/>
  <c r="AZ1070" i="1"/>
  <c r="AZ1064" i="1"/>
  <c r="AZ1062" i="1"/>
  <c r="AZ1040" i="1"/>
  <c r="AZ1038" i="1"/>
  <c r="AZ1032" i="1"/>
  <c r="AZ1030" i="1"/>
  <c r="AY1027" i="1"/>
  <c r="AZ1175" i="1"/>
  <c r="AZ810" i="1"/>
  <c r="AZ808" i="1"/>
  <c r="AZ794" i="1"/>
  <c r="AZ792" i="1"/>
  <c r="AZ786" i="1"/>
  <c r="AZ784" i="1"/>
  <c r="AZ778" i="1"/>
  <c r="AZ776" i="1"/>
  <c r="AZ774" i="1"/>
  <c r="AZ768" i="1"/>
  <c r="AZ762" i="1"/>
  <c r="AY760" i="1"/>
  <c r="AZ1165" i="1"/>
  <c r="AZ1163" i="1"/>
  <c r="AZ1157" i="1"/>
  <c r="AZ1155" i="1"/>
  <c r="AZ1150" i="1"/>
  <c r="AZ1148" i="1"/>
  <c r="AZ1142" i="1"/>
  <c r="AZ1140" i="1"/>
  <c r="AZ1133" i="1"/>
  <c r="AZ1131" i="1"/>
  <c r="AZ1125" i="1"/>
  <c r="AZ1123" i="1"/>
  <c r="AZ942" i="1"/>
  <c r="AZ934" i="1"/>
  <c r="AZ926" i="1"/>
  <c r="AZ918" i="1"/>
  <c r="AZ910" i="1"/>
  <c r="AY742" i="1"/>
  <c r="AY736" i="1"/>
  <c r="AY734" i="1"/>
  <c r="AY726" i="1"/>
  <c r="AY724" i="1"/>
  <c r="AY719" i="1"/>
  <c r="AY715" i="1"/>
  <c r="AY713" i="1"/>
  <c r="AY707" i="1"/>
  <c r="AY702" i="1"/>
  <c r="AY699" i="1"/>
  <c r="AY697" i="1"/>
  <c r="AY691" i="1"/>
  <c r="AY689" i="1"/>
  <c r="AY683" i="1"/>
  <c r="AY678" i="1"/>
  <c r="AY675" i="1"/>
  <c r="AY673" i="1"/>
  <c r="AY668" i="1"/>
  <c r="AY665" i="1"/>
  <c r="AY659" i="1"/>
  <c r="AZ653" i="1"/>
  <c r="AZ651" i="1"/>
  <c r="AZ625" i="1"/>
  <c r="AZ623" i="1"/>
  <c r="AZ617" i="1"/>
  <c r="AZ615" i="1"/>
  <c r="BA612" i="1"/>
  <c r="AY563" i="1"/>
  <c r="AZ557" i="1"/>
  <c r="AZ555" i="1"/>
  <c r="AZ549" i="1"/>
  <c r="AZ547" i="1"/>
  <c r="AZ541" i="1"/>
  <c r="AZ539" i="1"/>
  <c r="AZ533" i="1"/>
  <c r="AZ531" i="1"/>
  <c r="AZ525" i="1"/>
  <c r="AZ523" i="1"/>
  <c r="AZ517" i="1"/>
  <c r="AZ515" i="1"/>
  <c r="AZ509" i="1"/>
  <c r="AZ507" i="1"/>
  <c r="AZ501" i="1"/>
  <c r="AZ499" i="1"/>
  <c r="AY434" i="1"/>
  <c r="AZ432" i="1"/>
  <c r="AZ426" i="1"/>
  <c r="AZ424" i="1"/>
  <c r="AZ418" i="1"/>
  <c r="AZ404" i="1"/>
  <c r="AZ402" i="1"/>
  <c r="AZ362" i="1"/>
  <c r="AZ979" i="1"/>
  <c r="AZ941" i="1"/>
  <c r="AZ929" i="1"/>
  <c r="AZ925" i="1"/>
  <c r="AZ913" i="1"/>
  <c r="AZ643" i="1"/>
  <c r="AZ641" i="1"/>
  <c r="AZ629" i="1"/>
  <c r="AZ618" i="1"/>
  <c r="AZ616" i="1"/>
  <c r="AZ609" i="1"/>
  <c r="AZ606" i="1"/>
  <c r="AZ601" i="1"/>
  <c r="AZ599" i="1"/>
  <c r="AZ593" i="1"/>
  <c r="AZ590" i="1"/>
  <c r="AZ585" i="1"/>
  <c r="AZ583" i="1"/>
  <c r="AZ577" i="1"/>
  <c r="AZ575" i="1"/>
  <c r="AZ569" i="1"/>
  <c r="AZ567" i="1"/>
  <c r="AZ536" i="1"/>
  <c r="AZ530" i="1"/>
  <c r="AZ528" i="1"/>
  <c r="AZ522" i="1"/>
  <c r="AZ520" i="1"/>
  <c r="AZ518" i="1"/>
  <c r="AZ512" i="1"/>
  <c r="AZ506" i="1"/>
  <c r="AZ504" i="1"/>
  <c r="AZ498" i="1"/>
  <c r="AZ496" i="1"/>
  <c r="AZ492" i="1"/>
  <c r="AZ487" i="1"/>
  <c r="AZ485" i="1"/>
  <c r="AZ479" i="1"/>
  <c r="AZ477" i="1"/>
  <c r="AZ471" i="1"/>
  <c r="AZ469" i="1"/>
  <c r="AZ463" i="1"/>
  <c r="AZ461" i="1"/>
  <c r="AZ455" i="1"/>
  <c r="AZ453" i="1"/>
  <c r="AZ447" i="1"/>
  <c r="AZ445" i="1"/>
  <c r="AZ439" i="1"/>
  <c r="AZ437" i="1"/>
  <c r="AZ101" i="1"/>
  <c r="AZ95" i="1"/>
  <c r="AY77" i="1"/>
  <c r="AY72" i="1"/>
  <c r="AY70" i="1"/>
  <c r="AY64" i="1"/>
  <c r="AY62" i="1"/>
  <c r="AY55" i="1"/>
  <c r="AY53" i="1"/>
  <c r="AY47" i="1"/>
  <c r="AY45" i="1"/>
  <c r="AY39" i="1"/>
  <c r="AY37" i="1"/>
  <c r="AY31" i="1"/>
  <c r="AY29" i="1"/>
  <c r="AY23" i="1"/>
  <c r="AY21" i="1"/>
  <c r="AP197" i="1"/>
  <c r="AV196" i="1"/>
  <c r="BT1679" i="1"/>
  <c r="BV1679" i="1"/>
  <c r="BR1679" i="1"/>
  <c r="BS1679" i="1"/>
  <c r="BU1679" i="1"/>
  <c r="BT1671" i="1"/>
  <c r="BR1671" i="1"/>
  <c r="BS1671" i="1"/>
  <c r="BU1671" i="1"/>
  <c r="BV1671" i="1"/>
  <c r="BT1663" i="1"/>
  <c r="BR1663" i="1"/>
  <c r="BS1663" i="1"/>
  <c r="BU1663" i="1"/>
  <c r="BV1663" i="1"/>
  <c r="BT1655" i="1"/>
  <c r="BV1655" i="1"/>
  <c r="BS1655" i="1"/>
  <c r="BU1655" i="1"/>
  <c r="BR1655" i="1"/>
  <c r="BT1647" i="1"/>
  <c r="BS1647" i="1"/>
  <c r="BU1647" i="1"/>
  <c r="BV1647" i="1"/>
  <c r="BR1647" i="1"/>
  <c r="BT1639" i="1"/>
  <c r="BS1639" i="1"/>
  <c r="BU1639" i="1"/>
  <c r="BV1639" i="1"/>
  <c r="BR1639" i="1"/>
  <c r="BT1631" i="1"/>
  <c r="BV1631" i="1"/>
  <c r="BS1631" i="1"/>
  <c r="BU1631" i="1"/>
  <c r="BR1631" i="1"/>
  <c r="BT1623" i="1"/>
  <c r="BV1623" i="1"/>
  <c r="BS1623" i="1"/>
  <c r="BU1623" i="1"/>
  <c r="BR1623" i="1"/>
  <c r="BS1615" i="1"/>
  <c r="BR1615" i="1"/>
  <c r="BT1615" i="1"/>
  <c r="BU1615" i="1"/>
  <c r="BV1615" i="1"/>
  <c r="BS1607" i="1"/>
  <c r="BU1607" i="1"/>
  <c r="BV1607" i="1"/>
  <c r="BR1607" i="1"/>
  <c r="BT1607" i="1"/>
  <c r="BS1599" i="1"/>
  <c r="BR1599" i="1"/>
  <c r="BT1599" i="1"/>
  <c r="BU1599" i="1"/>
  <c r="BV1599" i="1"/>
  <c r="BR1590" i="1"/>
  <c r="BV1590" i="1"/>
  <c r="BS1590" i="1"/>
  <c r="BT1590" i="1"/>
  <c r="BU1590" i="1"/>
  <c r="BU1581" i="1"/>
  <c r="BT1581" i="1"/>
  <c r="BV1581" i="1"/>
  <c r="BR1581" i="1"/>
  <c r="BS1581" i="1"/>
  <c r="BU1573" i="1"/>
  <c r="BT1573" i="1"/>
  <c r="BV1573" i="1"/>
  <c r="BR1573" i="1"/>
  <c r="BS1573" i="1"/>
  <c r="BU1565" i="1"/>
  <c r="BT1565" i="1"/>
  <c r="BV1565" i="1"/>
  <c r="BR1565" i="1"/>
  <c r="BS1565" i="1"/>
  <c r="BU1557" i="1"/>
  <c r="BT1557" i="1"/>
  <c r="BV1557" i="1"/>
  <c r="BR1557" i="1"/>
  <c r="BS1557" i="1"/>
  <c r="BU1549" i="1"/>
  <c r="BR1549" i="1"/>
  <c r="BT1549" i="1"/>
  <c r="BV1549" i="1"/>
  <c r="BS1549" i="1"/>
  <c r="BT1540" i="1"/>
  <c r="BR1540" i="1"/>
  <c r="BS1540" i="1"/>
  <c r="BU1540" i="1"/>
  <c r="BV1540" i="1"/>
  <c r="BT1532" i="1"/>
  <c r="BU1532" i="1"/>
  <c r="BV1532" i="1"/>
  <c r="BR1532" i="1"/>
  <c r="BS1532" i="1"/>
  <c r="BT1524" i="1"/>
  <c r="BU1524" i="1"/>
  <c r="BV1524" i="1"/>
  <c r="BR1524" i="1"/>
  <c r="BS1524" i="1"/>
  <c r="BS1515" i="1"/>
  <c r="BV1515" i="1"/>
  <c r="BR1515" i="1"/>
  <c r="BT1515" i="1"/>
  <c r="BU1515" i="1"/>
  <c r="BS1507" i="1"/>
  <c r="BV1507" i="1"/>
  <c r="BT1507" i="1"/>
  <c r="BU1507" i="1"/>
  <c r="BR1507" i="1"/>
  <c r="BS1499" i="1"/>
  <c r="BV1499" i="1"/>
  <c r="BR1499" i="1"/>
  <c r="BT1499" i="1"/>
  <c r="BU1499" i="1"/>
  <c r="BS1479" i="1"/>
  <c r="BT1479" i="1"/>
  <c r="BV1479" i="1"/>
  <c r="BR1479" i="1"/>
  <c r="BU1479" i="1"/>
  <c r="BS1471" i="1"/>
  <c r="BT1471" i="1"/>
  <c r="BV1471" i="1"/>
  <c r="BR1471" i="1"/>
  <c r="BU1471" i="1"/>
  <c r="BS1463" i="1"/>
  <c r="BT1463" i="1"/>
  <c r="BV1463" i="1"/>
  <c r="BR1463" i="1"/>
  <c r="BU1463" i="1"/>
  <c r="BS1453" i="1"/>
  <c r="BU1453" i="1"/>
  <c r="BT1453" i="1"/>
  <c r="BV1453" i="1"/>
  <c r="BR1453" i="1"/>
  <c r="BR1444" i="1"/>
  <c r="BV1444" i="1"/>
  <c r="BS1444" i="1"/>
  <c r="BT1444" i="1"/>
  <c r="BU1444" i="1"/>
  <c r="BR1436" i="1"/>
  <c r="BV1436" i="1"/>
  <c r="BT1436" i="1"/>
  <c r="BU1436" i="1"/>
  <c r="BS1436" i="1"/>
  <c r="BR1428" i="1"/>
  <c r="BV1428" i="1"/>
  <c r="BS1428" i="1"/>
  <c r="BT1428" i="1"/>
  <c r="BU1428" i="1"/>
  <c r="BR1420" i="1"/>
  <c r="BV1420" i="1"/>
  <c r="BS1420" i="1"/>
  <c r="BT1420" i="1"/>
  <c r="BU1420" i="1"/>
  <c r="BR1412" i="1"/>
  <c r="BV1412" i="1"/>
  <c r="BS1412" i="1"/>
  <c r="BT1412" i="1"/>
  <c r="BU1412" i="1"/>
  <c r="BT1402" i="1"/>
  <c r="BV1402" i="1"/>
  <c r="BR1402" i="1"/>
  <c r="BU1402" i="1"/>
  <c r="BS1402" i="1"/>
  <c r="BT1394" i="1"/>
  <c r="BV1394" i="1"/>
  <c r="BR1394" i="1"/>
  <c r="BU1394" i="1"/>
  <c r="BS1394" i="1"/>
  <c r="BT1386" i="1"/>
  <c r="BV1386" i="1"/>
  <c r="BR1386" i="1"/>
  <c r="BU1386" i="1"/>
  <c r="BS1386" i="1"/>
  <c r="BT1378" i="1"/>
  <c r="BV1378" i="1"/>
  <c r="BR1378" i="1"/>
  <c r="BU1378" i="1"/>
  <c r="BS1378" i="1"/>
  <c r="BT1370" i="1"/>
  <c r="BV1370" i="1"/>
  <c r="BR1370" i="1"/>
  <c r="BU1370" i="1"/>
  <c r="BS1370" i="1"/>
  <c r="BT1362" i="1"/>
  <c r="BV1362" i="1"/>
  <c r="BR1362" i="1"/>
  <c r="BU1362" i="1"/>
  <c r="BS1362" i="1"/>
  <c r="BT1354" i="1"/>
  <c r="BV1354" i="1"/>
  <c r="BR1354" i="1"/>
  <c r="BS1354" i="1"/>
  <c r="BU1354" i="1"/>
  <c r="BR1344" i="1"/>
  <c r="BV1344" i="1"/>
  <c r="BT1344" i="1"/>
  <c r="BU1344" i="1"/>
  <c r="BS1344" i="1"/>
  <c r="BR1336" i="1"/>
  <c r="BV1336" i="1"/>
  <c r="BT1336" i="1"/>
  <c r="BU1336" i="1"/>
  <c r="BS1336" i="1"/>
  <c r="BR1328" i="1"/>
  <c r="BV1328" i="1"/>
  <c r="BT1328" i="1"/>
  <c r="BU1328" i="1"/>
  <c r="BS1328" i="1"/>
  <c r="BR1320" i="1"/>
  <c r="BV1320" i="1"/>
  <c r="BT1320" i="1"/>
  <c r="BU1320" i="1"/>
  <c r="BS1320" i="1"/>
  <c r="BT1310" i="1"/>
  <c r="BS1310" i="1"/>
  <c r="BU1310" i="1"/>
  <c r="BR1310" i="1"/>
  <c r="BV1310" i="1"/>
  <c r="BU1299" i="1"/>
  <c r="BS1299" i="1"/>
  <c r="BT1299" i="1"/>
  <c r="BR1299" i="1"/>
  <c r="BV1299" i="1"/>
  <c r="BU1291" i="1"/>
  <c r="BS1291" i="1"/>
  <c r="BT1291" i="1"/>
  <c r="BR1291" i="1"/>
  <c r="BV1291" i="1"/>
  <c r="BU1283" i="1"/>
  <c r="BS1283" i="1"/>
  <c r="BT1283" i="1"/>
  <c r="BR1283" i="1"/>
  <c r="BV1283" i="1"/>
  <c r="BT1274" i="1"/>
  <c r="BV1274" i="1"/>
  <c r="BR1274" i="1"/>
  <c r="BU1274" i="1"/>
  <c r="BS1274" i="1"/>
  <c r="BT1266" i="1"/>
  <c r="BV1266" i="1"/>
  <c r="BR1266" i="1"/>
  <c r="BU1266" i="1"/>
  <c r="BS1266" i="1"/>
  <c r="BT1258" i="1"/>
  <c r="BV1258" i="1"/>
  <c r="BR1258" i="1"/>
  <c r="BS1258" i="1"/>
  <c r="BU1258" i="1"/>
  <c r="BT1250" i="1"/>
  <c r="BV1250" i="1"/>
  <c r="BR1250" i="1"/>
  <c r="BU1250" i="1"/>
  <c r="BS1250" i="1"/>
  <c r="BS1241" i="1"/>
  <c r="BR1241" i="1"/>
  <c r="BT1241" i="1"/>
  <c r="BU1241" i="1"/>
  <c r="BV1241" i="1"/>
  <c r="BS1233" i="1"/>
  <c r="BR1233" i="1"/>
  <c r="BT1233" i="1"/>
  <c r="BU1233" i="1"/>
  <c r="BV1233" i="1"/>
  <c r="BS1225" i="1"/>
  <c r="BR1225" i="1"/>
  <c r="BT1225" i="1"/>
  <c r="BU1225" i="1"/>
  <c r="BV1225" i="1"/>
  <c r="BR1216" i="1"/>
  <c r="BV1216" i="1"/>
  <c r="BT1216" i="1"/>
  <c r="BU1216" i="1"/>
  <c r="BS1216" i="1"/>
  <c r="BR1208" i="1"/>
  <c r="BV1208" i="1"/>
  <c r="BT1208" i="1"/>
  <c r="BU1208" i="1"/>
  <c r="BS1208" i="1"/>
  <c r="BU1203" i="1"/>
  <c r="BS1203" i="1"/>
  <c r="BT1203" i="1"/>
  <c r="BR1203" i="1"/>
  <c r="BV1203" i="1"/>
  <c r="BU1195" i="1"/>
  <c r="BS1195" i="1"/>
  <c r="BT1195" i="1"/>
  <c r="BR1195" i="1"/>
  <c r="BV1195" i="1"/>
  <c r="BR1187" i="1"/>
  <c r="BV1187" i="1"/>
  <c r="BS1187" i="1"/>
  <c r="BU1187" i="1"/>
  <c r="BT1187" i="1"/>
  <c r="BR1179" i="1"/>
  <c r="BV1179" i="1"/>
  <c r="BS1179" i="1"/>
  <c r="BU1179" i="1"/>
  <c r="BT1179" i="1"/>
  <c r="BR1171" i="1"/>
  <c r="BV1171" i="1"/>
  <c r="BS1171" i="1"/>
  <c r="BU1171" i="1"/>
  <c r="BT1171" i="1"/>
  <c r="BT1161" i="1"/>
  <c r="BU1161" i="1"/>
  <c r="BS1161" i="1"/>
  <c r="BV1161" i="1"/>
  <c r="BR1161" i="1"/>
  <c r="BT1153" i="1"/>
  <c r="BU1153" i="1"/>
  <c r="BS1153" i="1"/>
  <c r="BV1153" i="1"/>
  <c r="BR1153" i="1"/>
  <c r="BT1145" i="1"/>
  <c r="BU1145" i="1"/>
  <c r="BS1145" i="1"/>
  <c r="BV1145" i="1"/>
  <c r="BR1145" i="1"/>
  <c r="BT1137" i="1"/>
  <c r="BU1137" i="1"/>
  <c r="BS1137" i="1"/>
  <c r="BV1137" i="1"/>
  <c r="BR1137" i="1"/>
  <c r="BT1129" i="1"/>
  <c r="BU1129" i="1"/>
  <c r="BS1129" i="1"/>
  <c r="BV1129" i="1"/>
  <c r="BR1129" i="1"/>
  <c r="BT1121" i="1"/>
  <c r="BU1121" i="1"/>
  <c r="BS1121" i="1"/>
  <c r="BV1121" i="1"/>
  <c r="BR1121" i="1"/>
  <c r="BU1114" i="1"/>
  <c r="BR1114" i="1"/>
  <c r="BV1114" i="1"/>
  <c r="BT1114" i="1"/>
  <c r="BS1114" i="1"/>
  <c r="BT1105" i="1"/>
  <c r="BU1105" i="1"/>
  <c r="BS1105" i="1"/>
  <c r="BV1105" i="1"/>
  <c r="BR1105" i="1"/>
  <c r="BT1097" i="1"/>
  <c r="BU1097" i="1"/>
  <c r="BS1097" i="1"/>
  <c r="BV1097" i="1"/>
  <c r="BR1097" i="1"/>
  <c r="BT1089" i="1"/>
  <c r="BU1089" i="1"/>
  <c r="BS1089" i="1"/>
  <c r="BV1089" i="1"/>
  <c r="BR1089" i="1"/>
  <c r="BT1081" i="1"/>
  <c r="BU1081" i="1"/>
  <c r="BS1081" i="1"/>
  <c r="BV1081" i="1"/>
  <c r="BR1081" i="1"/>
  <c r="BU1074" i="1"/>
  <c r="BR1074" i="1"/>
  <c r="BV1074" i="1"/>
  <c r="BT1074" i="1"/>
  <c r="BS1074" i="1"/>
  <c r="BU1066" i="1"/>
  <c r="BR1066" i="1"/>
  <c r="BV1066" i="1"/>
  <c r="BT1066" i="1"/>
  <c r="BS1066" i="1"/>
  <c r="BU1058" i="1"/>
  <c r="BR1058" i="1"/>
  <c r="BV1058" i="1"/>
  <c r="BT1058" i="1"/>
  <c r="BS1058" i="1"/>
  <c r="BU1050" i="1"/>
  <c r="BR1050" i="1"/>
  <c r="BV1050" i="1"/>
  <c r="BT1050" i="1"/>
  <c r="BS1050" i="1"/>
  <c r="BU1042" i="1"/>
  <c r="BR1042" i="1"/>
  <c r="BV1042" i="1"/>
  <c r="BT1042" i="1"/>
  <c r="BS1042" i="1"/>
  <c r="BU1034" i="1"/>
  <c r="BR1034" i="1"/>
  <c r="BV1034" i="1"/>
  <c r="BT1034" i="1"/>
  <c r="BS1034" i="1"/>
  <c r="BU1026" i="1"/>
  <c r="BR1026" i="1"/>
  <c r="BV1026" i="1"/>
  <c r="BT1026" i="1"/>
  <c r="BS1026" i="1"/>
  <c r="BU1018" i="1"/>
  <c r="BR1018" i="1"/>
  <c r="BV1018" i="1"/>
  <c r="BT1018" i="1"/>
  <c r="BS1018" i="1"/>
  <c r="BT1009" i="1"/>
  <c r="BU1009" i="1"/>
  <c r="BV1009" i="1"/>
  <c r="BR1009" i="1"/>
  <c r="BS1009" i="1"/>
  <c r="BT1001" i="1"/>
  <c r="BU1001" i="1"/>
  <c r="BV1001" i="1"/>
  <c r="BR1001" i="1"/>
  <c r="BS1001" i="1"/>
  <c r="BT993" i="1"/>
  <c r="BU993" i="1"/>
  <c r="BV993" i="1"/>
  <c r="BR993" i="1"/>
  <c r="BS993" i="1"/>
  <c r="BT985" i="1"/>
  <c r="BU985" i="1"/>
  <c r="BV985" i="1"/>
  <c r="BR985" i="1"/>
  <c r="BS985" i="1"/>
  <c r="BR951" i="1"/>
  <c r="BV951" i="1"/>
  <c r="BS951" i="1"/>
  <c r="BU951" i="1"/>
  <c r="BT951" i="1"/>
  <c r="BR939" i="1"/>
  <c r="BV939" i="1"/>
  <c r="BS939" i="1"/>
  <c r="BT939" i="1"/>
  <c r="BU939" i="1"/>
  <c r="BR931" i="1"/>
  <c r="BV931" i="1"/>
  <c r="BS931" i="1"/>
  <c r="BT931" i="1"/>
  <c r="BU931" i="1"/>
  <c r="BR923" i="1"/>
  <c r="BV923" i="1"/>
  <c r="BS923" i="1"/>
  <c r="BT923" i="1"/>
  <c r="BU923" i="1"/>
  <c r="BR915" i="1"/>
  <c r="BV915" i="1"/>
  <c r="BS915" i="1"/>
  <c r="BT915" i="1"/>
  <c r="BU915" i="1"/>
  <c r="BR907" i="1"/>
  <c r="BV907" i="1"/>
  <c r="BS907" i="1"/>
  <c r="BT907" i="1"/>
  <c r="BU907" i="1"/>
  <c r="BR899" i="1"/>
  <c r="BV899" i="1"/>
  <c r="BS899" i="1"/>
  <c r="BT899" i="1"/>
  <c r="BU899" i="1"/>
  <c r="BR891" i="1"/>
  <c r="BV891" i="1"/>
  <c r="BS891" i="1"/>
  <c r="BT891" i="1"/>
  <c r="BU891" i="1"/>
  <c r="BU883" i="1"/>
  <c r="BR883" i="1"/>
  <c r="BV883" i="1"/>
  <c r="BT883" i="1"/>
  <c r="BS883" i="1"/>
  <c r="BU875" i="1"/>
  <c r="BR875" i="1"/>
  <c r="BV875" i="1"/>
  <c r="BT875" i="1"/>
  <c r="BS875" i="1"/>
  <c r="BU867" i="1"/>
  <c r="BR867" i="1"/>
  <c r="BV867" i="1"/>
  <c r="BT867" i="1"/>
  <c r="BS867" i="1"/>
  <c r="BU859" i="1"/>
  <c r="BR859" i="1"/>
  <c r="BV859" i="1"/>
  <c r="BT859" i="1"/>
  <c r="BS859" i="1"/>
  <c r="BU851" i="1"/>
  <c r="BR851" i="1"/>
  <c r="BV851" i="1"/>
  <c r="BT851" i="1"/>
  <c r="BS851" i="1"/>
  <c r="BU843" i="1"/>
  <c r="BR843" i="1"/>
  <c r="BV843" i="1"/>
  <c r="BT843" i="1"/>
  <c r="BS843" i="1"/>
  <c r="BU835" i="1"/>
  <c r="BR835" i="1"/>
  <c r="BV835" i="1"/>
  <c r="BT835" i="1"/>
  <c r="BS835" i="1"/>
  <c r="BU827" i="1"/>
  <c r="BR827" i="1"/>
  <c r="BV827" i="1"/>
  <c r="BT827" i="1"/>
  <c r="BS827" i="1"/>
  <c r="BU819" i="1"/>
  <c r="BR819" i="1"/>
  <c r="BV819" i="1"/>
  <c r="BT819" i="1"/>
  <c r="BS819" i="1"/>
  <c r="BR812" i="1"/>
  <c r="BV812" i="1"/>
  <c r="BS812" i="1"/>
  <c r="BU812" i="1"/>
  <c r="BT812" i="1"/>
  <c r="BR804" i="1"/>
  <c r="BV804" i="1"/>
  <c r="BS804" i="1"/>
  <c r="BU804" i="1"/>
  <c r="BT804" i="1"/>
  <c r="BR796" i="1"/>
  <c r="BV796" i="1"/>
  <c r="BS796" i="1"/>
  <c r="BU796" i="1"/>
  <c r="BT796" i="1"/>
  <c r="BR788" i="1"/>
  <c r="BV788" i="1"/>
  <c r="BS788" i="1"/>
  <c r="BU788" i="1"/>
  <c r="BT788" i="1"/>
  <c r="BR780" i="1"/>
  <c r="BV780" i="1"/>
  <c r="BS780" i="1"/>
  <c r="BU780" i="1"/>
  <c r="BT780" i="1"/>
  <c r="BR772" i="1"/>
  <c r="BV772" i="1"/>
  <c r="BS772" i="1"/>
  <c r="BU772" i="1"/>
  <c r="BT772" i="1"/>
  <c r="BR764" i="1"/>
  <c r="BV764" i="1"/>
  <c r="BS764" i="1"/>
  <c r="BU764" i="1"/>
  <c r="BT764" i="1"/>
  <c r="BR756" i="1"/>
  <c r="BV756" i="1"/>
  <c r="BS756" i="1"/>
  <c r="BU756" i="1"/>
  <c r="BT756" i="1"/>
  <c r="BR748" i="1"/>
  <c r="BV748" i="1"/>
  <c r="BS748" i="1"/>
  <c r="BU748" i="1"/>
  <c r="BT748" i="1"/>
  <c r="BR740" i="1"/>
  <c r="BV740" i="1"/>
  <c r="BS740" i="1"/>
  <c r="BU740" i="1"/>
  <c r="BT740" i="1"/>
  <c r="BR732" i="1"/>
  <c r="BV732" i="1"/>
  <c r="BS732" i="1"/>
  <c r="BU732" i="1"/>
  <c r="BT732" i="1"/>
  <c r="BT722" i="1"/>
  <c r="BU722" i="1"/>
  <c r="BV722" i="1"/>
  <c r="BS722" i="1"/>
  <c r="BR722" i="1"/>
  <c r="BR712" i="1"/>
  <c r="BV712" i="1"/>
  <c r="BS712" i="1"/>
  <c r="BU712" i="1"/>
  <c r="BT712" i="1"/>
  <c r="BR704" i="1"/>
  <c r="BV704" i="1"/>
  <c r="BS704" i="1"/>
  <c r="BU704" i="1"/>
  <c r="BT704" i="1"/>
  <c r="BR696" i="1"/>
  <c r="BV696" i="1"/>
  <c r="BS696" i="1"/>
  <c r="BU696" i="1"/>
  <c r="BT696" i="1"/>
  <c r="BR688" i="1"/>
  <c r="BV688" i="1"/>
  <c r="BS688" i="1"/>
  <c r="BU688" i="1"/>
  <c r="BT688" i="1"/>
  <c r="BR680" i="1"/>
  <c r="BV680" i="1"/>
  <c r="BS680" i="1"/>
  <c r="BU680" i="1"/>
  <c r="BT680" i="1"/>
  <c r="BR672" i="1"/>
  <c r="BV672" i="1"/>
  <c r="BS672" i="1"/>
  <c r="BU672" i="1"/>
  <c r="BT672" i="1"/>
  <c r="BR664" i="1"/>
  <c r="BV664" i="1"/>
  <c r="BS664" i="1"/>
  <c r="BU664" i="1"/>
  <c r="BT664" i="1"/>
  <c r="BR656" i="1"/>
  <c r="BV656" i="1"/>
  <c r="BS656" i="1"/>
  <c r="BU656" i="1"/>
  <c r="BT656" i="1"/>
  <c r="BS649" i="1"/>
  <c r="BT649" i="1"/>
  <c r="BV649" i="1"/>
  <c r="BR649" i="1"/>
  <c r="BU649" i="1"/>
  <c r="BU639" i="1"/>
  <c r="BR639" i="1"/>
  <c r="BV639" i="1"/>
  <c r="BT639" i="1"/>
  <c r="BS639" i="1"/>
  <c r="BU631" i="1"/>
  <c r="BR631" i="1"/>
  <c r="BV631" i="1"/>
  <c r="BT631" i="1"/>
  <c r="BS631" i="1"/>
  <c r="BT622" i="1"/>
  <c r="BU622" i="1"/>
  <c r="BV622" i="1"/>
  <c r="BS622" i="1"/>
  <c r="BR622" i="1"/>
  <c r="BT614" i="1"/>
  <c r="BU614" i="1"/>
  <c r="BV614" i="1"/>
  <c r="BS614" i="1"/>
  <c r="BR614" i="1"/>
  <c r="BS605" i="1"/>
  <c r="BT605" i="1"/>
  <c r="BV605" i="1"/>
  <c r="BR605" i="1"/>
  <c r="BU605" i="1"/>
  <c r="BS597" i="1"/>
  <c r="BT597" i="1"/>
  <c r="BV597" i="1"/>
  <c r="BR597" i="1"/>
  <c r="BU597" i="1"/>
  <c r="BS589" i="1"/>
  <c r="BT589" i="1"/>
  <c r="BV589" i="1"/>
  <c r="BR589" i="1"/>
  <c r="BU589" i="1"/>
  <c r="BS581" i="1"/>
  <c r="BT581" i="1"/>
  <c r="BV581" i="1"/>
  <c r="BR581" i="1"/>
  <c r="BU581" i="1"/>
  <c r="BS573" i="1"/>
  <c r="BT573" i="1"/>
  <c r="BV573" i="1"/>
  <c r="BR573" i="1"/>
  <c r="BU573" i="1"/>
  <c r="BS565" i="1"/>
  <c r="BT565" i="1"/>
  <c r="BV565" i="1"/>
  <c r="BR565" i="1"/>
  <c r="BU565" i="1"/>
  <c r="BR556" i="1"/>
  <c r="BV556" i="1"/>
  <c r="BS556" i="1"/>
  <c r="BU556" i="1"/>
  <c r="BT556" i="1"/>
  <c r="BT548" i="1"/>
  <c r="BU548" i="1"/>
  <c r="BS548" i="1"/>
  <c r="BV548" i="1"/>
  <c r="BR548" i="1"/>
  <c r="BT540" i="1"/>
  <c r="BU540" i="1"/>
  <c r="BS540" i="1"/>
  <c r="BV540" i="1"/>
  <c r="BR540" i="1"/>
  <c r="BT532" i="1"/>
  <c r="BU532" i="1"/>
  <c r="BS532" i="1"/>
  <c r="BV532" i="1"/>
  <c r="BR532" i="1"/>
  <c r="BT524" i="1"/>
  <c r="BU524" i="1"/>
  <c r="BS524" i="1"/>
  <c r="BV524" i="1"/>
  <c r="BR524" i="1"/>
  <c r="BT516" i="1"/>
  <c r="BU516" i="1"/>
  <c r="BS516" i="1"/>
  <c r="BV516" i="1"/>
  <c r="BR516" i="1"/>
  <c r="BT508" i="1"/>
  <c r="BU508" i="1"/>
  <c r="BS508" i="1"/>
  <c r="BV508" i="1"/>
  <c r="BR508" i="1"/>
  <c r="BT500" i="1"/>
  <c r="BU500" i="1"/>
  <c r="BS500" i="1"/>
  <c r="BV500" i="1"/>
  <c r="BR500" i="1"/>
  <c r="BS491" i="1"/>
  <c r="BT491" i="1"/>
  <c r="BU491" i="1"/>
  <c r="BV491" i="1"/>
  <c r="BR491" i="1"/>
  <c r="BS483" i="1"/>
  <c r="BT483" i="1"/>
  <c r="BU483" i="1"/>
  <c r="BV483" i="1"/>
  <c r="BR483" i="1"/>
  <c r="BS475" i="1"/>
  <c r="BT475" i="1"/>
  <c r="BU475" i="1"/>
  <c r="BV475" i="1"/>
  <c r="BR475" i="1"/>
  <c r="BS467" i="1"/>
  <c r="BT467" i="1"/>
  <c r="BU467" i="1"/>
  <c r="BV467" i="1"/>
  <c r="BR467" i="1"/>
  <c r="BS459" i="1"/>
  <c r="BT459" i="1"/>
  <c r="BU459" i="1"/>
  <c r="BV459" i="1"/>
  <c r="BR459" i="1"/>
  <c r="BS451" i="1"/>
  <c r="BT451" i="1"/>
  <c r="BV451" i="1"/>
  <c r="BR451" i="1"/>
  <c r="BU451" i="1"/>
  <c r="BS443" i="1"/>
  <c r="BT443" i="1"/>
  <c r="BV443" i="1"/>
  <c r="BR443" i="1"/>
  <c r="BU443" i="1"/>
  <c r="BS435" i="1"/>
  <c r="BT435" i="1"/>
  <c r="BV435" i="1"/>
  <c r="BR435" i="1"/>
  <c r="BU435" i="1"/>
  <c r="BR430" i="1"/>
  <c r="BV430" i="1"/>
  <c r="BS430" i="1"/>
  <c r="BU430" i="1"/>
  <c r="BT430" i="1"/>
  <c r="BR422" i="1"/>
  <c r="BV422" i="1"/>
  <c r="BS422" i="1"/>
  <c r="BU422" i="1"/>
  <c r="BT422" i="1"/>
  <c r="BR414" i="1"/>
  <c r="BV414" i="1"/>
  <c r="BS414" i="1"/>
  <c r="BU414" i="1"/>
  <c r="BT414" i="1"/>
  <c r="BR406" i="1"/>
  <c r="BV406" i="1"/>
  <c r="BS406" i="1"/>
  <c r="BU406" i="1"/>
  <c r="BT406" i="1"/>
  <c r="BR398" i="1"/>
  <c r="BV398" i="1"/>
  <c r="BS398" i="1"/>
  <c r="BU398" i="1"/>
  <c r="BT398" i="1"/>
  <c r="BR390" i="1"/>
  <c r="BV390" i="1"/>
  <c r="BS390" i="1"/>
  <c r="BU390" i="1"/>
  <c r="BT390" i="1"/>
  <c r="BR382" i="1"/>
  <c r="BV382" i="1"/>
  <c r="BS382" i="1"/>
  <c r="BU382" i="1"/>
  <c r="BT382" i="1"/>
  <c r="BT372" i="1"/>
  <c r="BU372" i="1"/>
  <c r="BV372" i="1"/>
  <c r="BS372" i="1"/>
  <c r="BR372" i="1"/>
  <c r="BT364" i="1"/>
  <c r="BU364" i="1"/>
  <c r="BV364" i="1"/>
  <c r="BS364" i="1"/>
  <c r="BR364" i="1"/>
  <c r="BS355" i="1"/>
  <c r="BT355" i="1"/>
  <c r="BU355" i="1"/>
  <c r="BV355" i="1"/>
  <c r="BR355" i="1"/>
  <c r="BS347" i="1"/>
  <c r="BT347" i="1"/>
  <c r="BU347" i="1"/>
  <c r="BV347" i="1"/>
  <c r="BR347" i="1"/>
  <c r="BS339" i="1"/>
  <c r="BT339" i="1"/>
  <c r="BU339" i="1"/>
  <c r="BV339" i="1"/>
  <c r="BR339" i="1"/>
  <c r="BS331" i="1"/>
  <c r="BT331" i="1"/>
  <c r="BU331" i="1"/>
  <c r="BV331" i="1"/>
  <c r="BR331" i="1"/>
  <c r="BS323" i="1"/>
  <c r="BT323" i="1"/>
  <c r="BU323" i="1"/>
  <c r="BV323" i="1"/>
  <c r="BR323" i="1"/>
  <c r="BR314" i="1"/>
  <c r="BV314" i="1"/>
  <c r="BS314" i="1"/>
  <c r="BT314" i="1"/>
  <c r="BU314" i="1"/>
  <c r="BU306" i="1"/>
  <c r="BV306" i="1"/>
  <c r="BR306" i="1"/>
  <c r="BS306" i="1"/>
  <c r="BT306" i="1"/>
  <c r="BU298" i="1"/>
  <c r="BV298" i="1"/>
  <c r="BR298" i="1"/>
  <c r="BS298" i="1"/>
  <c r="BT298" i="1"/>
  <c r="BU290" i="1"/>
  <c r="BV290" i="1"/>
  <c r="BR290" i="1"/>
  <c r="BS290" i="1"/>
  <c r="BT290" i="1"/>
  <c r="BU282" i="1"/>
  <c r="BV282" i="1"/>
  <c r="BR282" i="1"/>
  <c r="BT282" i="1"/>
  <c r="BS282" i="1"/>
  <c r="BU274" i="1"/>
  <c r="BV274" i="1"/>
  <c r="BR274" i="1"/>
  <c r="BS274" i="1"/>
  <c r="BT274" i="1"/>
  <c r="BS266" i="1"/>
  <c r="BU266" i="1"/>
  <c r="BV266" i="1"/>
  <c r="BT266" i="1"/>
  <c r="BR266" i="1"/>
  <c r="BU258" i="1"/>
  <c r="BS258" i="1"/>
  <c r="BV258" i="1"/>
  <c r="BR258" i="1"/>
  <c r="BT258" i="1"/>
  <c r="BU250" i="1"/>
  <c r="BS250" i="1"/>
  <c r="BV250" i="1"/>
  <c r="BR250" i="1"/>
  <c r="BT250" i="1"/>
  <c r="BU242" i="1"/>
  <c r="BS242" i="1"/>
  <c r="BV242" i="1"/>
  <c r="BR242" i="1"/>
  <c r="BT242" i="1"/>
  <c r="BT234" i="1"/>
  <c r="BU234" i="1"/>
  <c r="BS234" i="1"/>
  <c r="BR234" i="1"/>
  <c r="BV234" i="1"/>
  <c r="BT226" i="1"/>
  <c r="BU226" i="1"/>
  <c r="BS226" i="1"/>
  <c r="BR226" i="1"/>
  <c r="BV226" i="1"/>
  <c r="BT218" i="1"/>
  <c r="BU218" i="1"/>
  <c r="BS218" i="1"/>
  <c r="BR218" i="1"/>
  <c r="BV218" i="1"/>
  <c r="BT210" i="1"/>
  <c r="BU210" i="1"/>
  <c r="BS210" i="1"/>
  <c r="BR210" i="1"/>
  <c r="BV210" i="1"/>
  <c r="BT202" i="1"/>
  <c r="BU202" i="1"/>
  <c r="BS202" i="1"/>
  <c r="BR202" i="1"/>
  <c r="BV202" i="1"/>
  <c r="BR193" i="1"/>
  <c r="BV193" i="1"/>
  <c r="BT193" i="1"/>
  <c r="BU193" i="1"/>
  <c r="BS193" i="1"/>
  <c r="BU185" i="1"/>
  <c r="BR185" i="1"/>
  <c r="BV185" i="1"/>
  <c r="BT185" i="1"/>
  <c r="BS185" i="1"/>
  <c r="BU177" i="1"/>
  <c r="BR177" i="1"/>
  <c r="BV177" i="1"/>
  <c r="BT177" i="1"/>
  <c r="BS177" i="1"/>
  <c r="BU169" i="1"/>
  <c r="BR169" i="1"/>
  <c r="BV169" i="1"/>
  <c r="BT169" i="1"/>
  <c r="BS169" i="1"/>
  <c r="BU161" i="1"/>
  <c r="BR161" i="1"/>
  <c r="BV161" i="1"/>
  <c r="BT161" i="1"/>
  <c r="BS161" i="1"/>
  <c r="BT152" i="1"/>
  <c r="BU152" i="1"/>
  <c r="BR152" i="1"/>
  <c r="BS152" i="1"/>
  <c r="BV152" i="1"/>
  <c r="BT144" i="1"/>
  <c r="BU144" i="1"/>
  <c r="BR144" i="1"/>
  <c r="BS144" i="1"/>
  <c r="BV144" i="1"/>
  <c r="BU133" i="1"/>
  <c r="BR133" i="1"/>
  <c r="BV133" i="1"/>
  <c r="BT133" i="1"/>
  <c r="BS133" i="1"/>
  <c r="BR125" i="1"/>
  <c r="BV125" i="1"/>
  <c r="BS125" i="1"/>
  <c r="BT125" i="1"/>
  <c r="BU125" i="1"/>
  <c r="BR117" i="1"/>
  <c r="BV117" i="1"/>
  <c r="BS117" i="1"/>
  <c r="BU117" i="1"/>
  <c r="BT117" i="1"/>
  <c r="BU106" i="1"/>
  <c r="BS106" i="1"/>
  <c r="BV106" i="1"/>
  <c r="BR106" i="1"/>
  <c r="BT106" i="1"/>
  <c r="BU98" i="1"/>
  <c r="BS98" i="1"/>
  <c r="BV98" i="1"/>
  <c r="BR98" i="1"/>
  <c r="BT98" i="1"/>
  <c r="BU90" i="1"/>
  <c r="BS90" i="1"/>
  <c r="BV90" i="1"/>
  <c r="BR90" i="1"/>
  <c r="BT90" i="1"/>
  <c r="BU82" i="1"/>
  <c r="BS82" i="1"/>
  <c r="BV82" i="1"/>
  <c r="BR82" i="1"/>
  <c r="BT82" i="1"/>
  <c r="BR74" i="1"/>
  <c r="BV74" i="1"/>
  <c r="BT74" i="1"/>
  <c r="BU74" i="1"/>
  <c r="BS74" i="1"/>
  <c r="BR66" i="1"/>
  <c r="BV66" i="1"/>
  <c r="BT66" i="1"/>
  <c r="BS66" i="1"/>
  <c r="BU66" i="1"/>
  <c r="BR58" i="1"/>
  <c r="BV58" i="1"/>
  <c r="BS58" i="1"/>
  <c r="BU58" i="1"/>
  <c r="BT58" i="1"/>
  <c r="BR50" i="1"/>
  <c r="BV50" i="1"/>
  <c r="BS50" i="1"/>
  <c r="BU50" i="1"/>
  <c r="BT50" i="1"/>
  <c r="BR42" i="1"/>
  <c r="BV42" i="1"/>
  <c r="BS42" i="1"/>
  <c r="BU42" i="1"/>
  <c r="BT42" i="1"/>
  <c r="BR34" i="1"/>
  <c r="BV34" i="1"/>
  <c r="BS34" i="1"/>
  <c r="BU34" i="1"/>
  <c r="BT34" i="1"/>
  <c r="BR26" i="1"/>
  <c r="BV26" i="1"/>
  <c r="BS26" i="1"/>
  <c r="BU26" i="1"/>
  <c r="BT26" i="1"/>
  <c r="BU17" i="1"/>
  <c r="BR17" i="1"/>
  <c r="BV17" i="1"/>
  <c r="BT17" i="1"/>
  <c r="BS17" i="1"/>
  <c r="BU9" i="1"/>
  <c r="BR9" i="1"/>
  <c r="BV9" i="1"/>
  <c r="BT9" i="1"/>
  <c r="BS9" i="1"/>
  <c r="BT1592" i="1"/>
  <c r="BU1592" i="1"/>
  <c r="BV1592" i="1"/>
  <c r="BR1592" i="1"/>
  <c r="BS1592" i="1"/>
  <c r="BS1571" i="1"/>
  <c r="BT1571" i="1"/>
  <c r="BU1571" i="1"/>
  <c r="BV1571" i="1"/>
  <c r="BR1571" i="1"/>
  <c r="BS1559" i="1"/>
  <c r="BV1559" i="1"/>
  <c r="BR1559" i="1"/>
  <c r="BT1559" i="1"/>
  <c r="BU1559" i="1"/>
  <c r="BR1534" i="1"/>
  <c r="BV1534" i="1"/>
  <c r="BU1534" i="1"/>
  <c r="BS1534" i="1"/>
  <c r="BT1534" i="1"/>
  <c r="BU1509" i="1"/>
  <c r="BR1509" i="1"/>
  <c r="BT1509" i="1"/>
  <c r="BV1509" i="1"/>
  <c r="BS1509" i="1"/>
  <c r="BT1418" i="1"/>
  <c r="BV1418" i="1"/>
  <c r="BR1418" i="1"/>
  <c r="BU1418" i="1"/>
  <c r="BS1418" i="1"/>
  <c r="BR1396" i="1"/>
  <c r="BV1396" i="1"/>
  <c r="BS1396" i="1"/>
  <c r="BT1396" i="1"/>
  <c r="BU1396" i="1"/>
  <c r="BR1388" i="1"/>
  <c r="BV1388" i="1"/>
  <c r="BS1388" i="1"/>
  <c r="BT1388" i="1"/>
  <c r="BU1388" i="1"/>
  <c r="BR1368" i="1"/>
  <c r="BV1368" i="1"/>
  <c r="BT1368" i="1"/>
  <c r="BU1368" i="1"/>
  <c r="BS1368" i="1"/>
  <c r="BU1351" i="1"/>
  <c r="BV1351" i="1"/>
  <c r="BR1351" i="1"/>
  <c r="BS1351" i="1"/>
  <c r="BT1351" i="1"/>
  <c r="BT1334" i="1"/>
  <c r="BS1334" i="1"/>
  <c r="BU1334" i="1"/>
  <c r="BR1334" i="1"/>
  <c r="BV1334" i="1"/>
  <c r="BS1301" i="1"/>
  <c r="BU1301" i="1"/>
  <c r="BV1301" i="1"/>
  <c r="BT1301" i="1"/>
  <c r="BR1301" i="1"/>
  <c r="BS1285" i="1"/>
  <c r="BU1285" i="1"/>
  <c r="BV1285" i="1"/>
  <c r="BT1285" i="1"/>
  <c r="BR1285" i="1"/>
  <c r="BR1260" i="1"/>
  <c r="BV1260" i="1"/>
  <c r="BS1260" i="1"/>
  <c r="BT1260" i="1"/>
  <c r="BU1260" i="1"/>
  <c r="BR1252" i="1"/>
  <c r="BV1252" i="1"/>
  <c r="BS1252" i="1"/>
  <c r="BT1252" i="1"/>
  <c r="BU1252" i="1"/>
  <c r="BT1214" i="1"/>
  <c r="BS1214" i="1"/>
  <c r="BU1214" i="1"/>
  <c r="BR1214" i="1"/>
  <c r="BV1214" i="1"/>
  <c r="BS1197" i="1"/>
  <c r="BU1197" i="1"/>
  <c r="BV1197" i="1"/>
  <c r="BT1197" i="1"/>
  <c r="BR1197" i="1"/>
  <c r="BT1181" i="1"/>
  <c r="BU1181" i="1"/>
  <c r="BR1181" i="1"/>
  <c r="BV1181" i="1"/>
  <c r="BS1181" i="1"/>
  <c r="BR1167" i="1"/>
  <c r="BV1167" i="1"/>
  <c r="BS1167" i="1"/>
  <c r="BT1167" i="1"/>
  <c r="BU1167" i="1"/>
  <c r="BR1135" i="1"/>
  <c r="BV1135" i="1"/>
  <c r="BS1135" i="1"/>
  <c r="BT1135" i="1"/>
  <c r="BU1135" i="1"/>
  <c r="BR1099" i="1"/>
  <c r="BV1099" i="1"/>
  <c r="BS1099" i="1"/>
  <c r="BT1099" i="1"/>
  <c r="BU1099" i="1"/>
  <c r="BS1068" i="1"/>
  <c r="BT1068" i="1"/>
  <c r="BR1068" i="1"/>
  <c r="BU1068" i="1"/>
  <c r="BV1068" i="1"/>
  <c r="BS1056" i="1"/>
  <c r="BT1056" i="1"/>
  <c r="BV1056" i="1"/>
  <c r="BU1056" i="1"/>
  <c r="BR1056" i="1"/>
  <c r="BS1036" i="1"/>
  <c r="BT1036" i="1"/>
  <c r="BV1036" i="1"/>
  <c r="BU1036" i="1"/>
  <c r="BR1036" i="1"/>
  <c r="BS1028" i="1"/>
  <c r="BT1028" i="1"/>
  <c r="BV1028" i="1"/>
  <c r="BU1028" i="1"/>
  <c r="BR1028" i="1"/>
  <c r="BR1011" i="1"/>
  <c r="BV1011" i="1"/>
  <c r="BS1011" i="1"/>
  <c r="BU1011" i="1"/>
  <c r="BT1011" i="1"/>
  <c r="BR999" i="1"/>
  <c r="BV999" i="1"/>
  <c r="BS999" i="1"/>
  <c r="BU999" i="1"/>
  <c r="BT999" i="1"/>
  <c r="BT901" i="1"/>
  <c r="BU901" i="1"/>
  <c r="BR901" i="1"/>
  <c r="BS901" i="1"/>
  <c r="BV901" i="1"/>
  <c r="BS857" i="1"/>
  <c r="BT857" i="1"/>
  <c r="BV857" i="1"/>
  <c r="BR857" i="1"/>
  <c r="BU857" i="1"/>
  <c r="BS829" i="1"/>
  <c r="BT829" i="1"/>
  <c r="BV829" i="1"/>
  <c r="BR829" i="1"/>
  <c r="BU829" i="1"/>
  <c r="BT802" i="1"/>
  <c r="BU802" i="1"/>
  <c r="BV802" i="1"/>
  <c r="BS802" i="1"/>
  <c r="BR802" i="1"/>
  <c r="BT766" i="1"/>
  <c r="BU766" i="1"/>
  <c r="BV766" i="1"/>
  <c r="BS766" i="1"/>
  <c r="BR766" i="1"/>
  <c r="BT758" i="1"/>
  <c r="BU758" i="1"/>
  <c r="BV758" i="1"/>
  <c r="BS758" i="1"/>
  <c r="BR758" i="1"/>
  <c r="BT746" i="1"/>
  <c r="BU746" i="1"/>
  <c r="BV746" i="1"/>
  <c r="BS746" i="1"/>
  <c r="BR746" i="1"/>
  <c r="BT738" i="1"/>
  <c r="BU738" i="1"/>
  <c r="BV738" i="1"/>
  <c r="BS738" i="1"/>
  <c r="BR738" i="1"/>
  <c r="BT718" i="1"/>
  <c r="BU718" i="1"/>
  <c r="BV718" i="1"/>
  <c r="BS718" i="1"/>
  <c r="BR718" i="1"/>
  <c r="BT694" i="1"/>
  <c r="BU694" i="1"/>
  <c r="BV694" i="1"/>
  <c r="BS694" i="1"/>
  <c r="BR694" i="1"/>
  <c r="BT682" i="1"/>
  <c r="BU682" i="1"/>
  <c r="BV682" i="1"/>
  <c r="BS682" i="1"/>
  <c r="BR682" i="1"/>
  <c r="BT662" i="1"/>
  <c r="BU662" i="1"/>
  <c r="BV662" i="1"/>
  <c r="BS662" i="1"/>
  <c r="BR662" i="1"/>
  <c r="BR620" i="1"/>
  <c r="BV620" i="1"/>
  <c r="BS620" i="1"/>
  <c r="BU620" i="1"/>
  <c r="BT620" i="1"/>
  <c r="BU611" i="1"/>
  <c r="BR611" i="1"/>
  <c r="BV611" i="1"/>
  <c r="BT611" i="1"/>
  <c r="BS611" i="1"/>
  <c r="BU571" i="1"/>
  <c r="BR571" i="1"/>
  <c r="BV571" i="1"/>
  <c r="BT571" i="1"/>
  <c r="BS571" i="1"/>
  <c r="BR550" i="1"/>
  <c r="BV550" i="1"/>
  <c r="BS550" i="1"/>
  <c r="BT550" i="1"/>
  <c r="BU550" i="1"/>
  <c r="BR542" i="1"/>
  <c r="BV542" i="1"/>
  <c r="BS542" i="1"/>
  <c r="BT542" i="1"/>
  <c r="BU542" i="1"/>
  <c r="BR526" i="1"/>
  <c r="BV526" i="1"/>
  <c r="BS526" i="1"/>
  <c r="BT526" i="1"/>
  <c r="BU526" i="1"/>
  <c r="BR514" i="1"/>
  <c r="BV514" i="1"/>
  <c r="BS514" i="1"/>
  <c r="BT514" i="1"/>
  <c r="BU514" i="1"/>
  <c r="BU493" i="1"/>
  <c r="BR493" i="1"/>
  <c r="BV493" i="1"/>
  <c r="BS493" i="1"/>
  <c r="BT493" i="1"/>
  <c r="BU449" i="1"/>
  <c r="BR449" i="1"/>
  <c r="BV449" i="1"/>
  <c r="BT449" i="1"/>
  <c r="BS449" i="1"/>
  <c r="BT412" i="1"/>
  <c r="BU412" i="1"/>
  <c r="BV412" i="1"/>
  <c r="BS412" i="1"/>
  <c r="BR412" i="1"/>
  <c r="BR370" i="1"/>
  <c r="BV370" i="1"/>
  <c r="BS370" i="1"/>
  <c r="BU370" i="1"/>
  <c r="BT370" i="1"/>
  <c r="BU345" i="1"/>
  <c r="BR345" i="1"/>
  <c r="BV345" i="1"/>
  <c r="BS345" i="1"/>
  <c r="BT345" i="1"/>
  <c r="BU337" i="1"/>
  <c r="BR337" i="1"/>
  <c r="BV337" i="1"/>
  <c r="BS337" i="1"/>
  <c r="BT337" i="1"/>
  <c r="BU321" i="1"/>
  <c r="BR321" i="1"/>
  <c r="BV321" i="1"/>
  <c r="BS321" i="1"/>
  <c r="BT321" i="1"/>
  <c r="BS308" i="1"/>
  <c r="BR308" i="1"/>
  <c r="BT308" i="1"/>
  <c r="BV308" i="1"/>
  <c r="BU308" i="1"/>
  <c r="BS296" i="1"/>
  <c r="BU296" i="1"/>
  <c r="BV296" i="1"/>
  <c r="BT296" i="1"/>
  <c r="BR296" i="1"/>
  <c r="BU268" i="1"/>
  <c r="BS268" i="1"/>
  <c r="BV268" i="1"/>
  <c r="BR268" i="1"/>
  <c r="BT268" i="1"/>
  <c r="BS252" i="1"/>
  <c r="BU252" i="1"/>
  <c r="BR252" i="1"/>
  <c r="BV252" i="1"/>
  <c r="BT252" i="1"/>
  <c r="BR236" i="1"/>
  <c r="BV236" i="1"/>
  <c r="BS236" i="1"/>
  <c r="BT236" i="1"/>
  <c r="BU236" i="1"/>
  <c r="BR216" i="1"/>
  <c r="BV216" i="1"/>
  <c r="BS216" i="1"/>
  <c r="BT216" i="1"/>
  <c r="BU216" i="1"/>
  <c r="BS187" i="1"/>
  <c r="BT187" i="1"/>
  <c r="BR187" i="1"/>
  <c r="BV187" i="1"/>
  <c r="BU187" i="1"/>
  <c r="BS179" i="1"/>
  <c r="BT179" i="1"/>
  <c r="BR179" i="1"/>
  <c r="BV179" i="1"/>
  <c r="BU179" i="1"/>
  <c r="BS167" i="1"/>
  <c r="BT167" i="1"/>
  <c r="BR167" i="1"/>
  <c r="BV167" i="1"/>
  <c r="BU167" i="1"/>
  <c r="BR142" i="1"/>
  <c r="BV142" i="1"/>
  <c r="BS142" i="1"/>
  <c r="BT142" i="1"/>
  <c r="BU142" i="1"/>
  <c r="BT123" i="1"/>
  <c r="BV123" i="1"/>
  <c r="BR123" i="1"/>
  <c r="BS123" i="1"/>
  <c r="BU123" i="1"/>
  <c r="BR115" i="1"/>
  <c r="BT115" i="1"/>
  <c r="BV115" i="1"/>
  <c r="BU115" i="1"/>
  <c r="BS115" i="1"/>
  <c r="BS96" i="1"/>
  <c r="BU96" i="1"/>
  <c r="BV96" i="1"/>
  <c r="BR96" i="1"/>
  <c r="BT96" i="1"/>
  <c r="BS1682" i="1"/>
  <c r="BU1682" i="1"/>
  <c r="BV1682" i="1"/>
  <c r="BR1682" i="1"/>
  <c r="BT1682" i="1"/>
  <c r="BS1674" i="1"/>
  <c r="BR1674" i="1"/>
  <c r="BT1674" i="1"/>
  <c r="BU1674" i="1"/>
  <c r="BV1674" i="1"/>
  <c r="BS1666" i="1"/>
  <c r="BU1666" i="1"/>
  <c r="BV1666" i="1"/>
  <c r="BR1666" i="1"/>
  <c r="BT1666" i="1"/>
  <c r="BS1658" i="1"/>
  <c r="BU1658" i="1"/>
  <c r="BV1658" i="1"/>
  <c r="BR1658" i="1"/>
  <c r="BT1658" i="1"/>
  <c r="BS1650" i="1"/>
  <c r="BV1650" i="1"/>
  <c r="BR1650" i="1"/>
  <c r="BT1650" i="1"/>
  <c r="BU1650" i="1"/>
  <c r="BS1642" i="1"/>
  <c r="BV1642" i="1"/>
  <c r="BR1642" i="1"/>
  <c r="BT1642" i="1"/>
  <c r="BU1642" i="1"/>
  <c r="BS1634" i="1"/>
  <c r="BV1634" i="1"/>
  <c r="BR1634" i="1"/>
  <c r="BT1634" i="1"/>
  <c r="BU1634" i="1"/>
  <c r="BS1626" i="1"/>
  <c r="BV1626" i="1"/>
  <c r="BR1626" i="1"/>
  <c r="BT1626" i="1"/>
  <c r="BU1626" i="1"/>
  <c r="BR1618" i="1"/>
  <c r="BV1618" i="1"/>
  <c r="BU1618" i="1"/>
  <c r="BS1618" i="1"/>
  <c r="BT1618" i="1"/>
  <c r="BR1610" i="1"/>
  <c r="BV1610" i="1"/>
  <c r="BU1610" i="1"/>
  <c r="BS1610" i="1"/>
  <c r="BT1610" i="1"/>
  <c r="BR1602" i="1"/>
  <c r="BV1602" i="1"/>
  <c r="BS1602" i="1"/>
  <c r="BT1602" i="1"/>
  <c r="BU1602" i="1"/>
  <c r="BR1594" i="1"/>
  <c r="BV1594" i="1"/>
  <c r="BU1594" i="1"/>
  <c r="BS1594" i="1"/>
  <c r="BT1594" i="1"/>
  <c r="BU1589" i="1"/>
  <c r="BS1589" i="1"/>
  <c r="BT1589" i="1"/>
  <c r="BV1589" i="1"/>
  <c r="BR1589" i="1"/>
  <c r="BT1580" i="1"/>
  <c r="BU1580" i="1"/>
  <c r="BR1580" i="1"/>
  <c r="BS1580" i="1"/>
  <c r="BV1580" i="1"/>
  <c r="BT1572" i="1"/>
  <c r="BR1572" i="1"/>
  <c r="BS1572" i="1"/>
  <c r="BU1572" i="1"/>
  <c r="BV1572" i="1"/>
  <c r="BT1564" i="1"/>
  <c r="BR1564" i="1"/>
  <c r="BS1564" i="1"/>
  <c r="BU1564" i="1"/>
  <c r="BV1564" i="1"/>
  <c r="BT1556" i="1"/>
  <c r="BR1556" i="1"/>
  <c r="BS1556" i="1"/>
  <c r="BU1556" i="1"/>
  <c r="BV1556" i="1"/>
  <c r="BT1548" i="1"/>
  <c r="BU1548" i="1"/>
  <c r="BV1548" i="1"/>
  <c r="BR1548" i="1"/>
  <c r="BS1548" i="1"/>
  <c r="BS1539" i="1"/>
  <c r="BV1539" i="1"/>
  <c r="BT1539" i="1"/>
  <c r="BU1539" i="1"/>
  <c r="BR1539" i="1"/>
  <c r="BS1531" i="1"/>
  <c r="BV1531" i="1"/>
  <c r="BR1531" i="1"/>
  <c r="BT1531" i="1"/>
  <c r="BU1531" i="1"/>
  <c r="BS1523" i="1"/>
  <c r="BV1523" i="1"/>
  <c r="BR1523" i="1"/>
  <c r="BT1523" i="1"/>
  <c r="BU1523" i="1"/>
  <c r="BR1514" i="1"/>
  <c r="BV1514" i="1"/>
  <c r="BS1514" i="1"/>
  <c r="BU1514" i="1"/>
  <c r="BT1514" i="1"/>
  <c r="BR1506" i="1"/>
  <c r="BV1506" i="1"/>
  <c r="BS1506" i="1"/>
  <c r="BT1506" i="1"/>
  <c r="BU1506" i="1"/>
  <c r="BR1498" i="1"/>
  <c r="BV1498" i="1"/>
  <c r="BS1498" i="1"/>
  <c r="BU1498" i="1"/>
  <c r="BT1498" i="1"/>
  <c r="BR1490" i="1"/>
  <c r="BV1490" i="1"/>
  <c r="BS1490" i="1"/>
  <c r="BT1490" i="1"/>
  <c r="BU1490" i="1"/>
  <c r="BS1457" i="1"/>
  <c r="BR1457" i="1"/>
  <c r="BU1457" i="1"/>
  <c r="BV1457" i="1"/>
  <c r="BT1457" i="1"/>
  <c r="BR1452" i="1"/>
  <c r="BV1452" i="1"/>
  <c r="BS1452" i="1"/>
  <c r="BT1452" i="1"/>
  <c r="BU1452" i="1"/>
  <c r="BS1385" i="1"/>
  <c r="BR1385" i="1"/>
  <c r="BT1385" i="1"/>
  <c r="BU1385" i="1"/>
  <c r="BV1385" i="1"/>
  <c r="BS1377" i="1"/>
  <c r="BR1377" i="1"/>
  <c r="BT1377" i="1"/>
  <c r="BU1377" i="1"/>
  <c r="BV1377" i="1"/>
  <c r="BS1369" i="1"/>
  <c r="BR1369" i="1"/>
  <c r="BT1369" i="1"/>
  <c r="BU1369" i="1"/>
  <c r="BV1369" i="1"/>
  <c r="BS1361" i="1"/>
  <c r="BR1361" i="1"/>
  <c r="BT1361" i="1"/>
  <c r="BU1361" i="1"/>
  <c r="BV1361" i="1"/>
  <c r="BS1353" i="1"/>
  <c r="BR1353" i="1"/>
  <c r="BT1353" i="1"/>
  <c r="BU1353" i="1"/>
  <c r="BV1353" i="1"/>
  <c r="BU1343" i="1"/>
  <c r="BV1343" i="1"/>
  <c r="BR1343" i="1"/>
  <c r="BS1343" i="1"/>
  <c r="BT1343" i="1"/>
  <c r="BU1335" i="1"/>
  <c r="BV1335" i="1"/>
  <c r="BR1335" i="1"/>
  <c r="BS1335" i="1"/>
  <c r="BT1335" i="1"/>
  <c r="BU1327" i="1"/>
  <c r="BV1327" i="1"/>
  <c r="BR1327" i="1"/>
  <c r="BS1327" i="1"/>
  <c r="BT1327" i="1"/>
  <c r="BU1319" i="1"/>
  <c r="BV1319" i="1"/>
  <c r="BR1319" i="1"/>
  <c r="BS1319" i="1"/>
  <c r="BT1319" i="1"/>
  <c r="BS1309" i="1"/>
  <c r="BU1309" i="1"/>
  <c r="BV1309" i="1"/>
  <c r="BT1309" i="1"/>
  <c r="BR1309" i="1"/>
  <c r="BT1302" i="1"/>
  <c r="BS1302" i="1"/>
  <c r="BU1302" i="1"/>
  <c r="BR1302" i="1"/>
  <c r="BV1302" i="1"/>
  <c r="BT1294" i="1"/>
  <c r="BS1294" i="1"/>
  <c r="BU1294" i="1"/>
  <c r="BR1294" i="1"/>
  <c r="BV1294" i="1"/>
  <c r="BT1286" i="1"/>
  <c r="BS1286" i="1"/>
  <c r="BU1286" i="1"/>
  <c r="BR1286" i="1"/>
  <c r="BV1286" i="1"/>
  <c r="BS1277" i="1"/>
  <c r="BU1277" i="1"/>
  <c r="BV1277" i="1"/>
  <c r="BT1277" i="1"/>
  <c r="BR1277" i="1"/>
  <c r="BS1269" i="1"/>
  <c r="BU1269" i="1"/>
  <c r="BV1269" i="1"/>
  <c r="BR1269" i="1"/>
  <c r="BT1269" i="1"/>
  <c r="BS1261" i="1"/>
  <c r="BU1261" i="1"/>
  <c r="BV1261" i="1"/>
  <c r="BT1261" i="1"/>
  <c r="BR1261" i="1"/>
  <c r="BS1253" i="1"/>
  <c r="BU1253" i="1"/>
  <c r="BV1253" i="1"/>
  <c r="BR1253" i="1"/>
  <c r="BT1253" i="1"/>
  <c r="BS1245" i="1"/>
  <c r="BU1245" i="1"/>
  <c r="BV1245" i="1"/>
  <c r="BT1245" i="1"/>
  <c r="BR1245" i="1"/>
  <c r="BR1236" i="1"/>
  <c r="BV1236" i="1"/>
  <c r="BS1236" i="1"/>
  <c r="BT1236" i="1"/>
  <c r="BU1236" i="1"/>
  <c r="BR1228" i="1"/>
  <c r="BV1228" i="1"/>
  <c r="BS1228" i="1"/>
  <c r="BT1228" i="1"/>
  <c r="BU1228" i="1"/>
  <c r="BR1220" i="1"/>
  <c r="BV1220" i="1"/>
  <c r="BS1220" i="1"/>
  <c r="BT1220" i="1"/>
  <c r="BU1220" i="1"/>
  <c r="BU1211" i="1"/>
  <c r="BS1211" i="1"/>
  <c r="BT1211" i="1"/>
  <c r="BR1211" i="1"/>
  <c r="BV1211" i="1"/>
  <c r="BT1202" i="1"/>
  <c r="BV1202" i="1"/>
  <c r="BR1202" i="1"/>
  <c r="BU1202" i="1"/>
  <c r="BS1202" i="1"/>
  <c r="BT1194" i="1"/>
  <c r="BV1194" i="1"/>
  <c r="BR1194" i="1"/>
  <c r="BS1194" i="1"/>
  <c r="BU1194" i="1"/>
  <c r="BU1186" i="1"/>
  <c r="BR1186" i="1"/>
  <c r="BV1186" i="1"/>
  <c r="BT1186" i="1"/>
  <c r="BS1186" i="1"/>
  <c r="BU1178" i="1"/>
  <c r="BR1178" i="1"/>
  <c r="BV1178" i="1"/>
  <c r="BT1178" i="1"/>
  <c r="BS1178" i="1"/>
  <c r="BU1170" i="1"/>
  <c r="BR1170" i="1"/>
  <c r="BV1170" i="1"/>
  <c r="BT1170" i="1"/>
  <c r="BS1170" i="1"/>
  <c r="BS1160" i="1"/>
  <c r="BT1160" i="1"/>
  <c r="BU1160" i="1"/>
  <c r="BV1160" i="1"/>
  <c r="BR1160" i="1"/>
  <c r="BS1152" i="1"/>
  <c r="BT1152" i="1"/>
  <c r="BU1152" i="1"/>
  <c r="BV1152" i="1"/>
  <c r="BR1152" i="1"/>
  <c r="BS1144" i="1"/>
  <c r="BT1144" i="1"/>
  <c r="BU1144" i="1"/>
  <c r="BV1144" i="1"/>
  <c r="BR1144" i="1"/>
  <c r="BS1136" i="1"/>
  <c r="BT1136" i="1"/>
  <c r="BU1136" i="1"/>
  <c r="BV1136" i="1"/>
  <c r="BR1136" i="1"/>
  <c r="BS1128" i="1"/>
  <c r="BT1128" i="1"/>
  <c r="BU1128" i="1"/>
  <c r="BV1128" i="1"/>
  <c r="BR1128" i="1"/>
  <c r="BS1120" i="1"/>
  <c r="BT1120" i="1"/>
  <c r="BU1120" i="1"/>
  <c r="BV1120" i="1"/>
  <c r="BR1120" i="1"/>
  <c r="BT1113" i="1"/>
  <c r="BU1113" i="1"/>
  <c r="BS1113" i="1"/>
  <c r="BV1113" i="1"/>
  <c r="BR1113" i="1"/>
  <c r="BS1104" i="1"/>
  <c r="BT1104" i="1"/>
  <c r="BU1104" i="1"/>
  <c r="BV1104" i="1"/>
  <c r="BR1104" i="1"/>
  <c r="BS1096" i="1"/>
  <c r="BT1096" i="1"/>
  <c r="BU1096" i="1"/>
  <c r="BV1096" i="1"/>
  <c r="BR1096" i="1"/>
  <c r="BS1088" i="1"/>
  <c r="BT1088" i="1"/>
  <c r="BU1088" i="1"/>
  <c r="BV1088" i="1"/>
  <c r="BR1088" i="1"/>
  <c r="BS1080" i="1"/>
  <c r="BT1080" i="1"/>
  <c r="BU1080" i="1"/>
  <c r="BV1080" i="1"/>
  <c r="BR1080" i="1"/>
  <c r="BT1073" i="1"/>
  <c r="BU1073" i="1"/>
  <c r="BS1073" i="1"/>
  <c r="BV1073" i="1"/>
  <c r="BR1073" i="1"/>
  <c r="BT1065" i="1"/>
  <c r="BU1065" i="1"/>
  <c r="BS1065" i="1"/>
  <c r="BV1065" i="1"/>
  <c r="BR1065" i="1"/>
  <c r="BT1057" i="1"/>
  <c r="BU1057" i="1"/>
  <c r="BV1057" i="1"/>
  <c r="BR1057" i="1"/>
  <c r="BS1057" i="1"/>
  <c r="BT1049" i="1"/>
  <c r="BU1049" i="1"/>
  <c r="BV1049" i="1"/>
  <c r="BR1049" i="1"/>
  <c r="BS1049" i="1"/>
  <c r="BT1041" i="1"/>
  <c r="BU1041" i="1"/>
  <c r="BV1041" i="1"/>
  <c r="BR1041" i="1"/>
  <c r="BS1041" i="1"/>
  <c r="BT1033" i="1"/>
  <c r="BU1033" i="1"/>
  <c r="BV1033" i="1"/>
  <c r="BR1033" i="1"/>
  <c r="BS1033" i="1"/>
  <c r="BT1025" i="1"/>
  <c r="BU1025" i="1"/>
  <c r="BV1025" i="1"/>
  <c r="BR1025" i="1"/>
  <c r="BS1025" i="1"/>
  <c r="BT1017" i="1"/>
  <c r="BU1017" i="1"/>
  <c r="BV1017" i="1"/>
  <c r="BR1017" i="1"/>
  <c r="BS1017" i="1"/>
  <c r="BS1008" i="1"/>
  <c r="BT1008" i="1"/>
  <c r="BV1008" i="1"/>
  <c r="BU1008" i="1"/>
  <c r="BR1008" i="1"/>
  <c r="BS1000" i="1"/>
  <c r="BT1000" i="1"/>
  <c r="BV1000" i="1"/>
  <c r="BU1000" i="1"/>
  <c r="BR1000" i="1"/>
  <c r="BS992" i="1"/>
  <c r="BT992" i="1"/>
  <c r="BV992" i="1"/>
  <c r="BU992" i="1"/>
  <c r="BR992" i="1"/>
  <c r="BS984" i="1"/>
  <c r="BT984" i="1"/>
  <c r="BV984" i="1"/>
  <c r="BU984" i="1"/>
  <c r="BR984" i="1"/>
  <c r="BU950" i="1"/>
  <c r="BR950" i="1"/>
  <c r="BV950" i="1"/>
  <c r="BT950" i="1"/>
  <c r="BS950" i="1"/>
  <c r="BU938" i="1"/>
  <c r="BR938" i="1"/>
  <c r="BV938" i="1"/>
  <c r="BS938" i="1"/>
  <c r="BT938" i="1"/>
  <c r="BU930" i="1"/>
  <c r="BR930" i="1"/>
  <c r="BV930" i="1"/>
  <c r="BS930" i="1"/>
  <c r="BT930" i="1"/>
  <c r="BU922" i="1"/>
  <c r="BR922" i="1"/>
  <c r="BV922" i="1"/>
  <c r="BS922" i="1"/>
  <c r="BT922" i="1"/>
  <c r="BU914" i="1"/>
  <c r="BR914" i="1"/>
  <c r="BV914" i="1"/>
  <c r="BS914" i="1"/>
  <c r="BT914" i="1"/>
  <c r="BU906" i="1"/>
  <c r="BR906" i="1"/>
  <c r="BV906" i="1"/>
  <c r="BS906" i="1"/>
  <c r="BT906" i="1"/>
  <c r="BU898" i="1"/>
  <c r="BR898" i="1"/>
  <c r="BV898" i="1"/>
  <c r="BS898" i="1"/>
  <c r="BT898" i="1"/>
  <c r="BU890" i="1"/>
  <c r="BR890" i="1"/>
  <c r="BV890" i="1"/>
  <c r="BS890" i="1"/>
  <c r="BT890" i="1"/>
  <c r="BT882" i="1"/>
  <c r="BU882" i="1"/>
  <c r="BV882" i="1"/>
  <c r="BS882" i="1"/>
  <c r="BR882" i="1"/>
  <c r="BT874" i="1"/>
  <c r="BU874" i="1"/>
  <c r="BV874" i="1"/>
  <c r="BS874" i="1"/>
  <c r="BR874" i="1"/>
  <c r="BT866" i="1"/>
  <c r="BU866" i="1"/>
  <c r="BV866" i="1"/>
  <c r="BS866" i="1"/>
  <c r="BR866" i="1"/>
  <c r="BT858" i="1"/>
  <c r="BU858" i="1"/>
  <c r="BV858" i="1"/>
  <c r="BS858" i="1"/>
  <c r="BR858" i="1"/>
  <c r="BT850" i="1"/>
  <c r="BU850" i="1"/>
  <c r="BV850" i="1"/>
  <c r="BS850" i="1"/>
  <c r="BR850" i="1"/>
  <c r="BT842" i="1"/>
  <c r="BU842" i="1"/>
  <c r="BV842" i="1"/>
  <c r="BS842" i="1"/>
  <c r="BR842" i="1"/>
  <c r="BT834" i="1"/>
  <c r="BU834" i="1"/>
  <c r="BV834" i="1"/>
  <c r="BS834" i="1"/>
  <c r="BR834" i="1"/>
  <c r="BT826" i="1"/>
  <c r="BU826" i="1"/>
  <c r="BV826" i="1"/>
  <c r="BS826" i="1"/>
  <c r="BR826" i="1"/>
  <c r="BU815" i="1"/>
  <c r="BR815" i="1"/>
  <c r="BV815" i="1"/>
  <c r="BT815" i="1"/>
  <c r="BS815" i="1"/>
  <c r="BU807" i="1"/>
  <c r="BR807" i="1"/>
  <c r="BV807" i="1"/>
  <c r="BT807" i="1"/>
  <c r="BS807" i="1"/>
  <c r="BU799" i="1"/>
  <c r="BR799" i="1"/>
  <c r="BV799" i="1"/>
  <c r="BT799" i="1"/>
  <c r="BS799" i="1"/>
  <c r="BU791" i="1"/>
  <c r="BR791" i="1"/>
  <c r="BV791" i="1"/>
  <c r="BT791" i="1"/>
  <c r="BS791" i="1"/>
  <c r="BU759" i="1"/>
  <c r="BR759" i="1"/>
  <c r="BV759" i="1"/>
  <c r="BT759" i="1"/>
  <c r="BS759" i="1"/>
  <c r="BU747" i="1"/>
  <c r="BR747" i="1"/>
  <c r="BV747" i="1"/>
  <c r="BT747" i="1"/>
  <c r="BS747" i="1"/>
  <c r="BU739" i="1"/>
  <c r="BR739" i="1"/>
  <c r="BV739" i="1"/>
  <c r="BT739" i="1"/>
  <c r="BS739" i="1"/>
  <c r="BU731" i="1"/>
  <c r="BR731" i="1"/>
  <c r="BV731" i="1"/>
  <c r="BT731" i="1"/>
  <c r="BS731" i="1"/>
  <c r="BS729" i="1"/>
  <c r="BT729" i="1"/>
  <c r="BV729" i="1"/>
  <c r="BR729" i="1"/>
  <c r="BU729" i="1"/>
  <c r="BS721" i="1"/>
  <c r="BT721" i="1"/>
  <c r="BV721" i="1"/>
  <c r="BR721" i="1"/>
  <c r="BU721" i="1"/>
  <c r="BU711" i="1"/>
  <c r="BR711" i="1"/>
  <c r="BV711" i="1"/>
  <c r="BT711" i="1"/>
  <c r="BS711" i="1"/>
  <c r="BU703" i="1"/>
  <c r="BR703" i="1"/>
  <c r="BV703" i="1"/>
  <c r="BT703" i="1"/>
  <c r="BS703" i="1"/>
  <c r="BU695" i="1"/>
  <c r="BR695" i="1"/>
  <c r="BV695" i="1"/>
  <c r="BT695" i="1"/>
  <c r="BS695" i="1"/>
  <c r="BU687" i="1"/>
  <c r="BR687" i="1"/>
  <c r="BV687" i="1"/>
  <c r="BT687" i="1"/>
  <c r="BS687" i="1"/>
  <c r="BU679" i="1"/>
  <c r="BR679" i="1"/>
  <c r="BV679" i="1"/>
  <c r="BT679" i="1"/>
  <c r="BS679" i="1"/>
  <c r="BU671" i="1"/>
  <c r="BR671" i="1"/>
  <c r="BV671" i="1"/>
  <c r="BT671" i="1"/>
  <c r="BS671" i="1"/>
  <c r="BU663" i="1"/>
  <c r="BR663" i="1"/>
  <c r="BV663" i="1"/>
  <c r="BT663" i="1"/>
  <c r="BS663" i="1"/>
  <c r="BU655" i="1"/>
  <c r="BR655" i="1"/>
  <c r="BV655" i="1"/>
  <c r="BT655" i="1"/>
  <c r="BS655" i="1"/>
  <c r="BR648" i="1"/>
  <c r="BV648" i="1"/>
  <c r="BS648" i="1"/>
  <c r="BU648" i="1"/>
  <c r="BT648" i="1"/>
  <c r="BT638" i="1"/>
  <c r="BU638" i="1"/>
  <c r="BV638" i="1"/>
  <c r="BS638" i="1"/>
  <c r="BR638" i="1"/>
  <c r="BT630" i="1"/>
  <c r="BU630" i="1"/>
  <c r="BV630" i="1"/>
  <c r="BS630" i="1"/>
  <c r="BR630" i="1"/>
  <c r="BS621" i="1"/>
  <c r="BT621" i="1"/>
  <c r="BV621" i="1"/>
  <c r="BR621" i="1"/>
  <c r="BU621" i="1"/>
  <c r="BR612" i="1"/>
  <c r="BV612" i="1"/>
  <c r="BS612" i="1"/>
  <c r="BU612" i="1"/>
  <c r="BT612" i="1"/>
  <c r="BR604" i="1"/>
  <c r="BV604" i="1"/>
  <c r="BS604" i="1"/>
  <c r="BU604" i="1"/>
  <c r="BT604" i="1"/>
  <c r="BR596" i="1"/>
  <c r="BV596" i="1"/>
  <c r="BS596" i="1"/>
  <c r="BU596" i="1"/>
  <c r="BT596" i="1"/>
  <c r="BR588" i="1"/>
  <c r="BV588" i="1"/>
  <c r="BS588" i="1"/>
  <c r="BU588" i="1"/>
  <c r="BT588" i="1"/>
  <c r="BR580" i="1"/>
  <c r="BV580" i="1"/>
  <c r="BS580" i="1"/>
  <c r="BU580" i="1"/>
  <c r="BT580" i="1"/>
  <c r="BR572" i="1"/>
  <c r="BV572" i="1"/>
  <c r="BS572" i="1"/>
  <c r="BU572" i="1"/>
  <c r="BT572" i="1"/>
  <c r="BR564" i="1"/>
  <c r="BV564" i="1"/>
  <c r="BS564" i="1"/>
  <c r="BU564" i="1"/>
  <c r="BT564" i="1"/>
  <c r="BU559" i="1"/>
  <c r="BR559" i="1"/>
  <c r="BV559" i="1"/>
  <c r="BT559" i="1"/>
  <c r="BS559" i="1"/>
  <c r="BS551" i="1"/>
  <c r="BT551" i="1"/>
  <c r="BU551" i="1"/>
  <c r="BV551" i="1"/>
  <c r="BR551" i="1"/>
  <c r="BS543" i="1"/>
  <c r="BT543" i="1"/>
  <c r="BU543" i="1"/>
  <c r="BV543" i="1"/>
  <c r="BR543" i="1"/>
  <c r="BS535" i="1"/>
  <c r="BT535" i="1"/>
  <c r="BU535" i="1"/>
  <c r="BV535" i="1"/>
  <c r="BR535" i="1"/>
  <c r="BS527" i="1"/>
  <c r="BT527" i="1"/>
  <c r="BU527" i="1"/>
  <c r="BV527" i="1"/>
  <c r="BR527" i="1"/>
  <c r="BS519" i="1"/>
  <c r="BT519" i="1"/>
  <c r="BU519" i="1"/>
  <c r="BV519" i="1"/>
  <c r="BR519" i="1"/>
  <c r="BS511" i="1"/>
  <c r="BT511" i="1"/>
  <c r="BU511" i="1"/>
  <c r="BV511" i="1"/>
  <c r="BR511" i="1"/>
  <c r="BS503" i="1"/>
  <c r="BT503" i="1"/>
  <c r="BU503" i="1"/>
  <c r="BV503" i="1"/>
  <c r="BR503" i="1"/>
  <c r="BS495" i="1"/>
  <c r="BT495" i="1"/>
  <c r="BU495" i="1"/>
  <c r="BV495" i="1"/>
  <c r="BR495" i="1"/>
  <c r="BR490" i="1"/>
  <c r="BV490" i="1"/>
  <c r="BS490" i="1"/>
  <c r="BT490" i="1"/>
  <c r="BU490" i="1"/>
  <c r="BR482" i="1"/>
  <c r="BV482" i="1"/>
  <c r="BS482" i="1"/>
  <c r="BT482" i="1"/>
  <c r="BU482" i="1"/>
  <c r="BR474" i="1"/>
  <c r="BV474" i="1"/>
  <c r="BS474" i="1"/>
  <c r="BT474" i="1"/>
  <c r="BU474" i="1"/>
  <c r="BR466" i="1"/>
  <c r="BV466" i="1"/>
  <c r="BS466" i="1"/>
  <c r="BT466" i="1"/>
  <c r="BU466" i="1"/>
  <c r="BR458" i="1"/>
  <c r="BV458" i="1"/>
  <c r="BS458" i="1"/>
  <c r="BT458" i="1"/>
  <c r="BU458" i="1"/>
  <c r="BR450" i="1"/>
  <c r="BV450" i="1"/>
  <c r="BS450" i="1"/>
  <c r="BU450" i="1"/>
  <c r="BT450" i="1"/>
  <c r="BR442" i="1"/>
  <c r="BV442" i="1"/>
  <c r="BS442" i="1"/>
  <c r="BU442" i="1"/>
  <c r="BT442" i="1"/>
  <c r="BU433" i="1"/>
  <c r="BR433" i="1"/>
  <c r="BV433" i="1"/>
  <c r="BT433" i="1"/>
  <c r="BS433" i="1"/>
  <c r="BU425" i="1"/>
  <c r="BR425" i="1"/>
  <c r="BV425" i="1"/>
  <c r="BT425" i="1"/>
  <c r="BS425" i="1"/>
  <c r="BU417" i="1"/>
  <c r="BR417" i="1"/>
  <c r="BV417" i="1"/>
  <c r="BT417" i="1"/>
  <c r="BS417" i="1"/>
  <c r="BU409" i="1"/>
  <c r="BR409" i="1"/>
  <c r="BV409" i="1"/>
  <c r="BT409" i="1"/>
  <c r="BS409" i="1"/>
  <c r="BU401" i="1"/>
  <c r="BR401" i="1"/>
  <c r="BV401" i="1"/>
  <c r="BT401" i="1"/>
  <c r="BS401" i="1"/>
  <c r="BU393" i="1"/>
  <c r="BR393" i="1"/>
  <c r="BV393" i="1"/>
  <c r="BT393" i="1"/>
  <c r="BS393" i="1"/>
  <c r="BU385" i="1"/>
  <c r="BR385" i="1"/>
  <c r="BV385" i="1"/>
  <c r="BT385" i="1"/>
  <c r="BS385" i="1"/>
  <c r="BT376" i="1"/>
  <c r="BU376" i="1"/>
  <c r="BV376" i="1"/>
  <c r="BR376" i="1"/>
  <c r="BS376" i="1"/>
  <c r="BR354" i="1"/>
  <c r="BV354" i="1"/>
  <c r="BS354" i="1"/>
  <c r="BT354" i="1"/>
  <c r="BU354" i="1"/>
  <c r="BR346" i="1"/>
  <c r="BV346" i="1"/>
  <c r="BS346" i="1"/>
  <c r="BT346" i="1"/>
  <c r="BU346" i="1"/>
  <c r="BR338" i="1"/>
  <c r="BV338" i="1"/>
  <c r="BS338" i="1"/>
  <c r="BT338" i="1"/>
  <c r="BU338" i="1"/>
  <c r="BR330" i="1"/>
  <c r="BV330" i="1"/>
  <c r="BS330" i="1"/>
  <c r="BT330" i="1"/>
  <c r="BU330" i="1"/>
  <c r="BR322" i="1"/>
  <c r="BV322" i="1"/>
  <c r="BS322" i="1"/>
  <c r="BT322" i="1"/>
  <c r="BU322" i="1"/>
  <c r="BU317" i="1"/>
  <c r="BR317" i="1"/>
  <c r="BV317" i="1"/>
  <c r="BS317" i="1"/>
  <c r="BT317" i="1"/>
  <c r="BT309" i="1"/>
  <c r="BV309" i="1"/>
  <c r="BR309" i="1"/>
  <c r="BS309" i="1"/>
  <c r="BU309" i="1"/>
  <c r="BT301" i="1"/>
  <c r="BV301" i="1"/>
  <c r="BR301" i="1"/>
  <c r="BU301" i="1"/>
  <c r="BS301" i="1"/>
  <c r="BT293" i="1"/>
  <c r="BV293" i="1"/>
  <c r="BR293" i="1"/>
  <c r="BS293" i="1"/>
  <c r="BU293" i="1"/>
  <c r="BT285" i="1"/>
  <c r="BV285" i="1"/>
  <c r="BR285" i="1"/>
  <c r="BU285" i="1"/>
  <c r="BS285" i="1"/>
  <c r="BT277" i="1"/>
  <c r="BV277" i="1"/>
  <c r="BR277" i="1"/>
  <c r="BS277" i="1"/>
  <c r="BU277" i="1"/>
  <c r="BR269" i="1"/>
  <c r="BV269" i="1"/>
  <c r="BT269" i="1"/>
  <c r="BS269" i="1"/>
  <c r="BU269" i="1"/>
  <c r="BR261" i="1"/>
  <c r="BV261" i="1"/>
  <c r="BT261" i="1"/>
  <c r="BS261" i="1"/>
  <c r="BU261" i="1"/>
  <c r="BT253" i="1"/>
  <c r="BS253" i="1"/>
  <c r="BV253" i="1"/>
  <c r="BU253" i="1"/>
  <c r="BR253" i="1"/>
  <c r="BT245" i="1"/>
  <c r="BS245" i="1"/>
  <c r="BV245" i="1"/>
  <c r="BR245" i="1"/>
  <c r="BU245" i="1"/>
  <c r="BS237" i="1"/>
  <c r="BT237" i="1"/>
  <c r="BU237" i="1"/>
  <c r="BV237" i="1"/>
  <c r="BR237" i="1"/>
  <c r="BS229" i="1"/>
  <c r="BT229" i="1"/>
  <c r="BU229" i="1"/>
  <c r="BV229" i="1"/>
  <c r="BR229" i="1"/>
  <c r="BS221" i="1"/>
  <c r="BT221" i="1"/>
  <c r="BU221" i="1"/>
  <c r="BV221" i="1"/>
  <c r="BR221" i="1"/>
  <c r="BS213" i="1"/>
  <c r="BT213" i="1"/>
  <c r="BU213" i="1"/>
  <c r="BV213" i="1"/>
  <c r="BR213" i="1"/>
  <c r="BS205" i="1"/>
  <c r="BT205" i="1"/>
  <c r="BU205" i="1"/>
  <c r="BV205" i="1"/>
  <c r="BR205" i="1"/>
  <c r="BU200" i="1"/>
  <c r="BV200" i="1"/>
  <c r="BR200" i="1"/>
  <c r="BS200" i="1"/>
  <c r="BT200" i="1"/>
  <c r="BU192" i="1"/>
  <c r="BV192" i="1"/>
  <c r="BR192" i="1"/>
  <c r="BS192" i="1"/>
  <c r="BT192" i="1"/>
  <c r="BT184" i="1"/>
  <c r="BU184" i="1"/>
  <c r="BR184" i="1"/>
  <c r="BS184" i="1"/>
  <c r="BV184" i="1"/>
  <c r="BT176" i="1"/>
  <c r="BU176" i="1"/>
  <c r="BR176" i="1"/>
  <c r="BS176" i="1"/>
  <c r="BV176" i="1"/>
  <c r="BT168" i="1"/>
  <c r="BU168" i="1"/>
  <c r="BR168" i="1"/>
  <c r="BS168" i="1"/>
  <c r="BV168" i="1"/>
  <c r="BT160" i="1"/>
  <c r="BU160" i="1"/>
  <c r="BR160" i="1"/>
  <c r="BS160" i="1"/>
  <c r="BV160" i="1"/>
  <c r="BS155" i="1"/>
  <c r="BT155" i="1"/>
  <c r="BR155" i="1"/>
  <c r="BV155" i="1"/>
  <c r="BU155" i="1"/>
  <c r="BS147" i="1"/>
  <c r="BT147" i="1"/>
  <c r="BR147" i="1"/>
  <c r="BV147" i="1"/>
  <c r="BU147" i="1"/>
  <c r="BS139" i="1"/>
  <c r="BT139" i="1"/>
  <c r="BR139" i="1"/>
  <c r="BV139" i="1"/>
  <c r="BU139" i="1"/>
  <c r="BU132" i="1"/>
  <c r="BS132" i="1"/>
  <c r="BT132" i="1"/>
  <c r="BR132" i="1"/>
  <c r="BV132" i="1"/>
  <c r="BU124" i="1"/>
  <c r="BS124" i="1"/>
  <c r="BT124" i="1"/>
  <c r="BR124" i="1"/>
  <c r="BV124" i="1"/>
  <c r="BU116" i="1"/>
  <c r="BS116" i="1"/>
  <c r="BT116" i="1"/>
  <c r="BR116" i="1"/>
  <c r="BV116" i="1"/>
  <c r="BT105" i="1"/>
  <c r="BR105" i="1"/>
  <c r="BV105" i="1"/>
  <c r="BS105" i="1"/>
  <c r="BU105" i="1"/>
  <c r="BT97" i="1"/>
  <c r="BR97" i="1"/>
  <c r="BV97" i="1"/>
  <c r="BS97" i="1"/>
  <c r="BU97" i="1"/>
  <c r="BT89" i="1"/>
  <c r="BR89" i="1"/>
  <c r="BV89" i="1"/>
  <c r="BS89" i="1"/>
  <c r="BU89" i="1"/>
  <c r="BT81" i="1"/>
  <c r="BR81" i="1"/>
  <c r="BV81" i="1"/>
  <c r="BS81" i="1"/>
  <c r="BU81" i="1"/>
  <c r="BU73" i="1"/>
  <c r="BV73" i="1"/>
  <c r="BS73" i="1"/>
  <c r="BT73" i="1"/>
  <c r="BR73" i="1"/>
  <c r="BU65" i="1"/>
  <c r="BV65" i="1"/>
  <c r="BS65" i="1"/>
  <c r="BR65" i="1"/>
  <c r="BT65" i="1"/>
  <c r="BU57" i="1"/>
  <c r="BR57" i="1"/>
  <c r="BV57" i="1"/>
  <c r="BT57" i="1"/>
  <c r="BS57" i="1"/>
  <c r="BU49" i="1"/>
  <c r="BR49" i="1"/>
  <c r="BV49" i="1"/>
  <c r="BT49" i="1"/>
  <c r="BS49" i="1"/>
  <c r="BU41" i="1"/>
  <c r="BR41" i="1"/>
  <c r="BV41" i="1"/>
  <c r="BT41" i="1"/>
  <c r="BS41" i="1"/>
  <c r="BU33" i="1"/>
  <c r="BR33" i="1"/>
  <c r="BV33" i="1"/>
  <c r="BT33" i="1"/>
  <c r="BS33" i="1"/>
  <c r="BU25" i="1"/>
  <c r="BR25" i="1"/>
  <c r="BV25" i="1"/>
  <c r="BT25" i="1"/>
  <c r="BS25" i="1"/>
  <c r="BT16" i="1"/>
  <c r="BU16" i="1"/>
  <c r="BV16" i="1"/>
  <c r="BS16" i="1"/>
  <c r="BR16" i="1"/>
  <c r="BT8" i="1"/>
  <c r="BU8" i="1"/>
  <c r="BV8" i="1"/>
  <c r="BS8" i="1"/>
  <c r="BR8" i="1"/>
  <c r="BR1681" i="1"/>
  <c r="BV1681" i="1"/>
  <c r="BS1681" i="1"/>
  <c r="BT1681" i="1"/>
  <c r="BU1681" i="1"/>
  <c r="BR1665" i="1"/>
  <c r="BV1665" i="1"/>
  <c r="BS1665" i="1"/>
  <c r="BT1665" i="1"/>
  <c r="BU1665" i="1"/>
  <c r="BR1653" i="1"/>
  <c r="BV1653" i="1"/>
  <c r="BS1653" i="1"/>
  <c r="BT1653" i="1"/>
  <c r="BU1653" i="1"/>
  <c r="BR1637" i="1"/>
  <c r="BV1637" i="1"/>
  <c r="BT1637" i="1"/>
  <c r="BS1637" i="1"/>
  <c r="BU1637" i="1"/>
  <c r="BR1625" i="1"/>
  <c r="BV1625" i="1"/>
  <c r="BS1625" i="1"/>
  <c r="BT1625" i="1"/>
  <c r="BU1625" i="1"/>
  <c r="BU1609" i="1"/>
  <c r="BR1609" i="1"/>
  <c r="BS1609" i="1"/>
  <c r="BT1609" i="1"/>
  <c r="BV1609" i="1"/>
  <c r="BU1597" i="1"/>
  <c r="BS1597" i="1"/>
  <c r="BT1597" i="1"/>
  <c r="BV1597" i="1"/>
  <c r="BR1597" i="1"/>
  <c r="BS1587" i="1"/>
  <c r="BT1587" i="1"/>
  <c r="BU1587" i="1"/>
  <c r="BV1587" i="1"/>
  <c r="BR1587" i="1"/>
  <c r="BR1538" i="1"/>
  <c r="BV1538" i="1"/>
  <c r="BS1538" i="1"/>
  <c r="BT1538" i="1"/>
  <c r="BU1538" i="1"/>
  <c r="BR1526" i="1"/>
  <c r="BV1526" i="1"/>
  <c r="BU1526" i="1"/>
  <c r="BS1526" i="1"/>
  <c r="BT1526" i="1"/>
  <c r="BU1505" i="1"/>
  <c r="BT1505" i="1"/>
  <c r="BR1505" i="1"/>
  <c r="BS1505" i="1"/>
  <c r="BV1505" i="1"/>
  <c r="BU1497" i="1"/>
  <c r="BT1497" i="1"/>
  <c r="BV1497" i="1"/>
  <c r="BR1497" i="1"/>
  <c r="BS1497" i="1"/>
  <c r="BU1477" i="1"/>
  <c r="BR1477" i="1"/>
  <c r="BT1477" i="1"/>
  <c r="BV1477" i="1"/>
  <c r="BS1477" i="1"/>
  <c r="BU1451" i="1"/>
  <c r="BS1451" i="1"/>
  <c r="BR1451" i="1"/>
  <c r="BV1451" i="1"/>
  <c r="BT1451" i="1"/>
  <c r="BT1422" i="1"/>
  <c r="BS1422" i="1"/>
  <c r="BU1422" i="1"/>
  <c r="BR1422" i="1"/>
  <c r="BV1422" i="1"/>
  <c r="BT1410" i="1"/>
  <c r="BV1410" i="1"/>
  <c r="BR1410" i="1"/>
  <c r="BU1410" i="1"/>
  <c r="BS1410" i="1"/>
  <c r="BR1376" i="1"/>
  <c r="BV1376" i="1"/>
  <c r="BT1376" i="1"/>
  <c r="BU1376" i="1"/>
  <c r="BS1376" i="1"/>
  <c r="BR1364" i="1"/>
  <c r="BV1364" i="1"/>
  <c r="BS1364" i="1"/>
  <c r="BT1364" i="1"/>
  <c r="BU1364" i="1"/>
  <c r="BT1350" i="1"/>
  <c r="BS1350" i="1"/>
  <c r="BU1350" i="1"/>
  <c r="BR1350" i="1"/>
  <c r="BV1350" i="1"/>
  <c r="BT1326" i="1"/>
  <c r="BS1326" i="1"/>
  <c r="BU1326" i="1"/>
  <c r="BR1326" i="1"/>
  <c r="BV1326" i="1"/>
  <c r="BS1305" i="1"/>
  <c r="BR1305" i="1"/>
  <c r="BT1305" i="1"/>
  <c r="BU1305" i="1"/>
  <c r="BV1305" i="1"/>
  <c r="BR1276" i="1"/>
  <c r="BV1276" i="1"/>
  <c r="BS1276" i="1"/>
  <c r="BT1276" i="1"/>
  <c r="BU1276" i="1"/>
  <c r="BU1235" i="1"/>
  <c r="BS1235" i="1"/>
  <c r="BT1235" i="1"/>
  <c r="BR1235" i="1"/>
  <c r="BV1235" i="1"/>
  <c r="BU1219" i="1"/>
  <c r="BS1219" i="1"/>
  <c r="BT1219" i="1"/>
  <c r="BR1219" i="1"/>
  <c r="BV1219" i="1"/>
  <c r="BS1193" i="1"/>
  <c r="BR1193" i="1"/>
  <c r="BT1193" i="1"/>
  <c r="BU1193" i="1"/>
  <c r="BV1193" i="1"/>
  <c r="BT1169" i="1"/>
  <c r="BU1169" i="1"/>
  <c r="BS1169" i="1"/>
  <c r="BV1169" i="1"/>
  <c r="BR1169" i="1"/>
  <c r="BR1147" i="1"/>
  <c r="BV1147" i="1"/>
  <c r="BS1147" i="1"/>
  <c r="BT1147" i="1"/>
  <c r="BU1147" i="1"/>
  <c r="BR1139" i="1"/>
  <c r="BV1139" i="1"/>
  <c r="BS1139" i="1"/>
  <c r="BU1139" i="1"/>
  <c r="BT1139" i="1"/>
  <c r="BR1127" i="1"/>
  <c r="BV1127" i="1"/>
  <c r="BS1127" i="1"/>
  <c r="BT1127" i="1"/>
  <c r="BU1127" i="1"/>
  <c r="BR1091" i="1"/>
  <c r="BV1091" i="1"/>
  <c r="BS1091" i="1"/>
  <c r="BU1091" i="1"/>
  <c r="BT1091" i="1"/>
  <c r="BR1079" i="1"/>
  <c r="BV1079" i="1"/>
  <c r="BS1079" i="1"/>
  <c r="BT1079" i="1"/>
  <c r="BU1079" i="1"/>
  <c r="BS1060" i="1"/>
  <c r="BT1060" i="1"/>
  <c r="BR1060" i="1"/>
  <c r="BU1060" i="1"/>
  <c r="BV1060" i="1"/>
  <c r="BS1020" i="1"/>
  <c r="BT1020" i="1"/>
  <c r="BV1020" i="1"/>
  <c r="BU1020" i="1"/>
  <c r="BR1020" i="1"/>
  <c r="BR983" i="1"/>
  <c r="BV983" i="1"/>
  <c r="BS983" i="1"/>
  <c r="BU983" i="1"/>
  <c r="BT983" i="1"/>
  <c r="BT949" i="1"/>
  <c r="BU949" i="1"/>
  <c r="BV949" i="1"/>
  <c r="BR949" i="1"/>
  <c r="BS949" i="1"/>
  <c r="BT933" i="1"/>
  <c r="BU933" i="1"/>
  <c r="BR933" i="1"/>
  <c r="BS933" i="1"/>
  <c r="BV933" i="1"/>
  <c r="BT917" i="1"/>
  <c r="BU917" i="1"/>
  <c r="BR917" i="1"/>
  <c r="BS917" i="1"/>
  <c r="BV917" i="1"/>
  <c r="BT889" i="1"/>
  <c r="BU889" i="1"/>
  <c r="BR889" i="1"/>
  <c r="BS889" i="1"/>
  <c r="BV889" i="1"/>
  <c r="BS861" i="1"/>
  <c r="BT861" i="1"/>
  <c r="BV861" i="1"/>
  <c r="BR861" i="1"/>
  <c r="BU861" i="1"/>
  <c r="BS845" i="1"/>
  <c r="BT845" i="1"/>
  <c r="BV845" i="1"/>
  <c r="BR845" i="1"/>
  <c r="BU845" i="1"/>
  <c r="BS821" i="1"/>
  <c r="BT821" i="1"/>
  <c r="BV821" i="1"/>
  <c r="BR821" i="1"/>
  <c r="BU821" i="1"/>
  <c r="BT806" i="1"/>
  <c r="BU806" i="1"/>
  <c r="BV806" i="1"/>
  <c r="BS806" i="1"/>
  <c r="BR806" i="1"/>
  <c r="BT754" i="1"/>
  <c r="BU754" i="1"/>
  <c r="BV754" i="1"/>
  <c r="BS754" i="1"/>
  <c r="BR754" i="1"/>
  <c r="BR728" i="1"/>
  <c r="BV728" i="1"/>
  <c r="BS728" i="1"/>
  <c r="BU728" i="1"/>
  <c r="BT728" i="1"/>
  <c r="BT706" i="1"/>
  <c r="BU706" i="1"/>
  <c r="BV706" i="1"/>
  <c r="BS706" i="1"/>
  <c r="BR706" i="1"/>
  <c r="BT686" i="1"/>
  <c r="BU686" i="1"/>
  <c r="BV686" i="1"/>
  <c r="BS686" i="1"/>
  <c r="BR686" i="1"/>
  <c r="BT666" i="1"/>
  <c r="BU666" i="1"/>
  <c r="BV666" i="1"/>
  <c r="BS666" i="1"/>
  <c r="BR666" i="1"/>
  <c r="BS637" i="1"/>
  <c r="BT637" i="1"/>
  <c r="BV637" i="1"/>
  <c r="BR637" i="1"/>
  <c r="BU637" i="1"/>
  <c r="BR624" i="1"/>
  <c r="BV624" i="1"/>
  <c r="BS624" i="1"/>
  <c r="BU624" i="1"/>
  <c r="BT624" i="1"/>
  <c r="BU595" i="1"/>
  <c r="BR595" i="1"/>
  <c r="BV595" i="1"/>
  <c r="BT595" i="1"/>
  <c r="BS595" i="1"/>
  <c r="BR534" i="1"/>
  <c r="BV534" i="1"/>
  <c r="BS534" i="1"/>
  <c r="BT534" i="1"/>
  <c r="BU534" i="1"/>
  <c r="BR510" i="1"/>
  <c r="BV510" i="1"/>
  <c r="BS510" i="1"/>
  <c r="BT510" i="1"/>
  <c r="BU510" i="1"/>
  <c r="BR502" i="1"/>
  <c r="BV502" i="1"/>
  <c r="BS502" i="1"/>
  <c r="BT502" i="1"/>
  <c r="BU502" i="1"/>
  <c r="BU481" i="1"/>
  <c r="BR481" i="1"/>
  <c r="BV481" i="1"/>
  <c r="BS481" i="1"/>
  <c r="BT481" i="1"/>
  <c r="BU465" i="1"/>
  <c r="BR465" i="1"/>
  <c r="BV465" i="1"/>
  <c r="BS465" i="1"/>
  <c r="BT465" i="1"/>
  <c r="BU457" i="1"/>
  <c r="BR457" i="1"/>
  <c r="BV457" i="1"/>
  <c r="BS457" i="1"/>
  <c r="BT457" i="1"/>
  <c r="BT416" i="1"/>
  <c r="BU416" i="1"/>
  <c r="BV416" i="1"/>
  <c r="BR416" i="1"/>
  <c r="BS416" i="1"/>
  <c r="BT384" i="1"/>
  <c r="BU384" i="1"/>
  <c r="BV384" i="1"/>
  <c r="BR384" i="1"/>
  <c r="BS384" i="1"/>
  <c r="BS375" i="1"/>
  <c r="BT375" i="1"/>
  <c r="BV375" i="1"/>
  <c r="BU375" i="1"/>
  <c r="BR375" i="1"/>
  <c r="BU357" i="1"/>
  <c r="BR357" i="1"/>
  <c r="BV357" i="1"/>
  <c r="BS357" i="1"/>
  <c r="BT357" i="1"/>
  <c r="BS288" i="1"/>
  <c r="BU288" i="1"/>
  <c r="BV288" i="1"/>
  <c r="BR288" i="1"/>
  <c r="BT288" i="1"/>
  <c r="BS280" i="1"/>
  <c r="BU280" i="1"/>
  <c r="BV280" i="1"/>
  <c r="BT280" i="1"/>
  <c r="BR280" i="1"/>
  <c r="BS272" i="1"/>
  <c r="BU272" i="1"/>
  <c r="BV272" i="1"/>
  <c r="BR272" i="1"/>
  <c r="BT272" i="1"/>
  <c r="BR240" i="1"/>
  <c r="BV240" i="1"/>
  <c r="BS240" i="1"/>
  <c r="BT240" i="1"/>
  <c r="BU240" i="1"/>
  <c r="BR228" i="1"/>
  <c r="BV228" i="1"/>
  <c r="BS228" i="1"/>
  <c r="BT228" i="1"/>
  <c r="BU228" i="1"/>
  <c r="BR158" i="1"/>
  <c r="BV158" i="1"/>
  <c r="BS158" i="1"/>
  <c r="BT158" i="1"/>
  <c r="BU158" i="1"/>
  <c r="BR146" i="1"/>
  <c r="BV146" i="1"/>
  <c r="BS146" i="1"/>
  <c r="BT146" i="1"/>
  <c r="BU146" i="1"/>
  <c r="BT131" i="1"/>
  <c r="BV131" i="1"/>
  <c r="BR131" i="1"/>
  <c r="BU131" i="1"/>
  <c r="BS131" i="1"/>
  <c r="BS104" i="1"/>
  <c r="BU104" i="1"/>
  <c r="BV104" i="1"/>
  <c r="BR104" i="1"/>
  <c r="BT104" i="1"/>
  <c r="BS92" i="1"/>
  <c r="BU92" i="1"/>
  <c r="BV92" i="1"/>
  <c r="BR92" i="1"/>
  <c r="BT92" i="1"/>
  <c r="BU1676" i="1"/>
  <c r="BR1676" i="1"/>
  <c r="BS1676" i="1"/>
  <c r="BT1676" i="1"/>
  <c r="BV1676" i="1"/>
  <c r="BU1668" i="1"/>
  <c r="BR1668" i="1"/>
  <c r="BS1668" i="1"/>
  <c r="BT1668" i="1"/>
  <c r="BV1668" i="1"/>
  <c r="BU1656" i="1"/>
  <c r="BV1656" i="1"/>
  <c r="BR1656" i="1"/>
  <c r="BS1656" i="1"/>
  <c r="BT1656" i="1"/>
  <c r="BU1648" i="1"/>
  <c r="BS1648" i="1"/>
  <c r="BV1648" i="1"/>
  <c r="BR1648" i="1"/>
  <c r="BT1648" i="1"/>
  <c r="BU1640" i="1"/>
  <c r="BV1640" i="1"/>
  <c r="BR1640" i="1"/>
  <c r="BS1640" i="1"/>
  <c r="BT1640" i="1"/>
  <c r="BU1632" i="1"/>
  <c r="BV1632" i="1"/>
  <c r="BR1632" i="1"/>
  <c r="BS1632" i="1"/>
  <c r="BT1632" i="1"/>
  <c r="BU1624" i="1"/>
  <c r="BV1624" i="1"/>
  <c r="BR1624" i="1"/>
  <c r="BS1624" i="1"/>
  <c r="BT1624" i="1"/>
  <c r="BT1616" i="1"/>
  <c r="BV1616" i="1"/>
  <c r="BR1616" i="1"/>
  <c r="BS1616" i="1"/>
  <c r="BU1616" i="1"/>
  <c r="BT1608" i="1"/>
  <c r="BV1608" i="1"/>
  <c r="BR1608" i="1"/>
  <c r="BS1608" i="1"/>
  <c r="BU1608" i="1"/>
  <c r="BT1600" i="1"/>
  <c r="BS1600" i="1"/>
  <c r="BU1600" i="1"/>
  <c r="BV1600" i="1"/>
  <c r="BR1600" i="1"/>
  <c r="BS1591" i="1"/>
  <c r="BU1591" i="1"/>
  <c r="BV1591" i="1"/>
  <c r="BR1591" i="1"/>
  <c r="BT1591" i="1"/>
  <c r="BR1582" i="1"/>
  <c r="BV1582" i="1"/>
  <c r="BS1582" i="1"/>
  <c r="BT1582" i="1"/>
  <c r="BU1582" i="1"/>
  <c r="BR1574" i="1"/>
  <c r="BV1574" i="1"/>
  <c r="BU1574" i="1"/>
  <c r="BS1574" i="1"/>
  <c r="BT1574" i="1"/>
  <c r="BR1566" i="1"/>
  <c r="BV1566" i="1"/>
  <c r="BS1566" i="1"/>
  <c r="BT1566" i="1"/>
  <c r="BU1566" i="1"/>
  <c r="BR1558" i="1"/>
  <c r="BV1558" i="1"/>
  <c r="BS1558" i="1"/>
  <c r="BT1558" i="1"/>
  <c r="BU1558" i="1"/>
  <c r="BR1550" i="1"/>
  <c r="BV1550" i="1"/>
  <c r="BU1550" i="1"/>
  <c r="BS1550" i="1"/>
  <c r="BT1550" i="1"/>
  <c r="BU1541" i="1"/>
  <c r="BR1541" i="1"/>
  <c r="BS1541" i="1"/>
  <c r="BT1541" i="1"/>
  <c r="BV1541" i="1"/>
  <c r="BU1533" i="1"/>
  <c r="BR1533" i="1"/>
  <c r="BS1533" i="1"/>
  <c r="BT1533" i="1"/>
  <c r="BV1533" i="1"/>
  <c r="BU1525" i="1"/>
  <c r="BR1525" i="1"/>
  <c r="BS1525" i="1"/>
  <c r="BT1525" i="1"/>
  <c r="BV1525" i="1"/>
  <c r="BT1520" i="1"/>
  <c r="BR1520" i="1"/>
  <c r="BU1520" i="1"/>
  <c r="BV1520" i="1"/>
  <c r="BS1520" i="1"/>
  <c r="BT1512" i="1"/>
  <c r="BR1512" i="1"/>
  <c r="BU1512" i="1"/>
  <c r="BV1512" i="1"/>
  <c r="BS1512" i="1"/>
  <c r="BT1504" i="1"/>
  <c r="BR1504" i="1"/>
  <c r="BU1504" i="1"/>
  <c r="BV1504" i="1"/>
  <c r="BS1504" i="1"/>
  <c r="BT1496" i="1"/>
  <c r="BR1496" i="1"/>
  <c r="BU1496" i="1"/>
  <c r="BV1496" i="1"/>
  <c r="BS1496" i="1"/>
  <c r="BT1488" i="1"/>
  <c r="BR1488" i="1"/>
  <c r="BS1488" i="1"/>
  <c r="BU1488" i="1"/>
  <c r="BV1488" i="1"/>
  <c r="BT1480" i="1"/>
  <c r="BR1480" i="1"/>
  <c r="BS1480" i="1"/>
  <c r="BU1480" i="1"/>
  <c r="BV1480" i="1"/>
  <c r="BT1472" i="1"/>
  <c r="BR1472" i="1"/>
  <c r="BS1472" i="1"/>
  <c r="BU1472" i="1"/>
  <c r="BV1472" i="1"/>
  <c r="BT1464" i="1"/>
  <c r="BR1464" i="1"/>
  <c r="BS1464" i="1"/>
  <c r="BU1464" i="1"/>
  <c r="BV1464" i="1"/>
  <c r="BT1454" i="1"/>
  <c r="BS1454" i="1"/>
  <c r="BR1454" i="1"/>
  <c r="BU1454" i="1"/>
  <c r="BV1454" i="1"/>
  <c r="BT1446" i="1"/>
  <c r="BS1446" i="1"/>
  <c r="BR1446" i="1"/>
  <c r="BU1446" i="1"/>
  <c r="BV1446" i="1"/>
  <c r="BR1408" i="1"/>
  <c r="BV1408" i="1"/>
  <c r="BT1408" i="1"/>
  <c r="BU1408" i="1"/>
  <c r="BS1408" i="1"/>
  <c r="BU1383" i="1"/>
  <c r="BV1383" i="1"/>
  <c r="BR1383" i="1"/>
  <c r="BS1383" i="1"/>
  <c r="BT1383" i="1"/>
  <c r="BU1375" i="1"/>
  <c r="BV1375" i="1"/>
  <c r="BR1375" i="1"/>
  <c r="BS1375" i="1"/>
  <c r="BT1375" i="1"/>
  <c r="BU1367" i="1"/>
  <c r="BV1367" i="1"/>
  <c r="BR1367" i="1"/>
  <c r="BS1367" i="1"/>
  <c r="BT1367" i="1"/>
  <c r="BU1359" i="1"/>
  <c r="BV1359" i="1"/>
  <c r="BR1359" i="1"/>
  <c r="BS1359" i="1"/>
  <c r="BT1359" i="1"/>
  <c r="BS1349" i="1"/>
  <c r="BU1349" i="1"/>
  <c r="BV1349" i="1"/>
  <c r="BR1349" i="1"/>
  <c r="BT1349" i="1"/>
  <c r="BS1341" i="1"/>
  <c r="BU1341" i="1"/>
  <c r="BV1341" i="1"/>
  <c r="BT1341" i="1"/>
  <c r="BR1341" i="1"/>
  <c r="BS1333" i="1"/>
  <c r="BU1333" i="1"/>
  <c r="BV1333" i="1"/>
  <c r="BR1333" i="1"/>
  <c r="BT1333" i="1"/>
  <c r="BS1325" i="1"/>
  <c r="BU1325" i="1"/>
  <c r="BV1325" i="1"/>
  <c r="BT1325" i="1"/>
  <c r="BR1325" i="1"/>
  <c r="BS1317" i="1"/>
  <c r="BU1317" i="1"/>
  <c r="BV1317" i="1"/>
  <c r="BR1317" i="1"/>
  <c r="BT1317" i="1"/>
  <c r="BR1312" i="1"/>
  <c r="BV1312" i="1"/>
  <c r="BT1312" i="1"/>
  <c r="BU1312" i="1"/>
  <c r="BS1312" i="1"/>
  <c r="BU1307" i="1"/>
  <c r="BS1307" i="1"/>
  <c r="BT1307" i="1"/>
  <c r="BR1307" i="1"/>
  <c r="BV1307" i="1"/>
  <c r="BR1300" i="1"/>
  <c r="BV1300" i="1"/>
  <c r="BS1300" i="1"/>
  <c r="BT1300" i="1"/>
  <c r="BU1300" i="1"/>
  <c r="BR1292" i="1"/>
  <c r="BV1292" i="1"/>
  <c r="BS1292" i="1"/>
  <c r="BT1292" i="1"/>
  <c r="BU1292" i="1"/>
  <c r="BR1284" i="1"/>
  <c r="BV1284" i="1"/>
  <c r="BS1284" i="1"/>
  <c r="BT1284" i="1"/>
  <c r="BU1284" i="1"/>
  <c r="BU1275" i="1"/>
  <c r="BS1275" i="1"/>
  <c r="BT1275" i="1"/>
  <c r="BR1275" i="1"/>
  <c r="BV1275" i="1"/>
  <c r="BU1267" i="1"/>
  <c r="BS1267" i="1"/>
  <c r="BT1267" i="1"/>
  <c r="BR1267" i="1"/>
  <c r="BV1267" i="1"/>
  <c r="BU1259" i="1"/>
  <c r="BS1259" i="1"/>
  <c r="BT1259" i="1"/>
  <c r="BR1259" i="1"/>
  <c r="BV1259" i="1"/>
  <c r="BU1251" i="1"/>
  <c r="BS1251" i="1"/>
  <c r="BT1251" i="1"/>
  <c r="BR1251" i="1"/>
  <c r="BV1251" i="1"/>
  <c r="BU1243" i="1"/>
  <c r="BS1243" i="1"/>
  <c r="BT1243" i="1"/>
  <c r="BR1243" i="1"/>
  <c r="BV1243" i="1"/>
  <c r="BT1238" i="1"/>
  <c r="BS1238" i="1"/>
  <c r="BU1238" i="1"/>
  <c r="BR1238" i="1"/>
  <c r="BV1238" i="1"/>
  <c r="BT1230" i="1"/>
  <c r="BS1230" i="1"/>
  <c r="BU1230" i="1"/>
  <c r="BR1230" i="1"/>
  <c r="BV1230" i="1"/>
  <c r="BT1222" i="1"/>
  <c r="BS1222" i="1"/>
  <c r="BU1222" i="1"/>
  <c r="BR1222" i="1"/>
  <c r="BV1222" i="1"/>
  <c r="BS1213" i="1"/>
  <c r="BU1213" i="1"/>
  <c r="BV1213" i="1"/>
  <c r="BT1213" i="1"/>
  <c r="BR1213" i="1"/>
  <c r="BR1204" i="1"/>
  <c r="BV1204" i="1"/>
  <c r="BS1204" i="1"/>
  <c r="BT1204" i="1"/>
  <c r="BU1204" i="1"/>
  <c r="BR1196" i="1"/>
  <c r="BV1196" i="1"/>
  <c r="BS1196" i="1"/>
  <c r="BT1196" i="1"/>
  <c r="BU1196" i="1"/>
  <c r="BS1188" i="1"/>
  <c r="BV1188" i="1"/>
  <c r="BR1188" i="1"/>
  <c r="BT1188" i="1"/>
  <c r="BU1188" i="1"/>
  <c r="BS1180" i="1"/>
  <c r="BT1180" i="1"/>
  <c r="BR1180" i="1"/>
  <c r="BU1180" i="1"/>
  <c r="BV1180" i="1"/>
  <c r="BS1172" i="1"/>
  <c r="BT1172" i="1"/>
  <c r="BR1172" i="1"/>
  <c r="BU1172" i="1"/>
  <c r="BV1172" i="1"/>
  <c r="BU1162" i="1"/>
  <c r="BR1162" i="1"/>
  <c r="BV1162" i="1"/>
  <c r="BT1162" i="1"/>
  <c r="BS1162" i="1"/>
  <c r="BU1154" i="1"/>
  <c r="BR1154" i="1"/>
  <c r="BV1154" i="1"/>
  <c r="BT1154" i="1"/>
  <c r="BS1154" i="1"/>
  <c r="BU1146" i="1"/>
  <c r="BR1146" i="1"/>
  <c r="BV1146" i="1"/>
  <c r="BT1146" i="1"/>
  <c r="BS1146" i="1"/>
  <c r="BU1138" i="1"/>
  <c r="BR1138" i="1"/>
  <c r="BV1138" i="1"/>
  <c r="BT1138" i="1"/>
  <c r="BS1138" i="1"/>
  <c r="BU1130" i="1"/>
  <c r="BR1130" i="1"/>
  <c r="BV1130" i="1"/>
  <c r="BT1130" i="1"/>
  <c r="BS1130" i="1"/>
  <c r="BU1122" i="1"/>
  <c r="BR1122" i="1"/>
  <c r="BV1122" i="1"/>
  <c r="BT1122" i="1"/>
  <c r="BS1122" i="1"/>
  <c r="BR1111" i="1"/>
  <c r="BV1111" i="1"/>
  <c r="BS1111" i="1"/>
  <c r="BT1111" i="1"/>
  <c r="BU1111" i="1"/>
  <c r="BU1106" i="1"/>
  <c r="BR1106" i="1"/>
  <c r="BV1106" i="1"/>
  <c r="BT1106" i="1"/>
  <c r="BS1106" i="1"/>
  <c r="BU1098" i="1"/>
  <c r="BR1098" i="1"/>
  <c r="BV1098" i="1"/>
  <c r="BT1098" i="1"/>
  <c r="BS1098" i="1"/>
  <c r="BU1090" i="1"/>
  <c r="BR1090" i="1"/>
  <c r="BV1090" i="1"/>
  <c r="BT1090" i="1"/>
  <c r="BS1090" i="1"/>
  <c r="BU1082" i="1"/>
  <c r="BR1082" i="1"/>
  <c r="BV1082" i="1"/>
  <c r="BT1082" i="1"/>
  <c r="BS1082" i="1"/>
  <c r="BR1075" i="1"/>
  <c r="BV1075" i="1"/>
  <c r="BS1075" i="1"/>
  <c r="BU1075" i="1"/>
  <c r="BT1075" i="1"/>
  <c r="BR1067" i="1"/>
  <c r="BV1067" i="1"/>
  <c r="BS1067" i="1"/>
  <c r="BT1067" i="1"/>
  <c r="BU1067" i="1"/>
  <c r="BR1059" i="1"/>
  <c r="BV1059" i="1"/>
  <c r="BS1059" i="1"/>
  <c r="BU1059" i="1"/>
  <c r="BT1059" i="1"/>
  <c r="BR1051" i="1"/>
  <c r="BV1051" i="1"/>
  <c r="BS1051" i="1"/>
  <c r="BU1051" i="1"/>
  <c r="BT1051" i="1"/>
  <c r="BR1043" i="1"/>
  <c r="BV1043" i="1"/>
  <c r="BS1043" i="1"/>
  <c r="BU1043" i="1"/>
  <c r="BT1043" i="1"/>
  <c r="BR1035" i="1"/>
  <c r="BV1035" i="1"/>
  <c r="BS1035" i="1"/>
  <c r="BU1035" i="1"/>
  <c r="BT1035" i="1"/>
  <c r="BR1027" i="1"/>
  <c r="BV1027" i="1"/>
  <c r="BS1027" i="1"/>
  <c r="BU1027" i="1"/>
  <c r="BT1027" i="1"/>
  <c r="BR1019" i="1"/>
  <c r="BV1019" i="1"/>
  <c r="BS1019" i="1"/>
  <c r="BU1019" i="1"/>
  <c r="BT1019" i="1"/>
  <c r="BU1014" i="1"/>
  <c r="BR1014" i="1"/>
  <c r="BV1014" i="1"/>
  <c r="BT1014" i="1"/>
  <c r="BS1014" i="1"/>
  <c r="BU1006" i="1"/>
  <c r="BR1006" i="1"/>
  <c r="BV1006" i="1"/>
  <c r="BT1006" i="1"/>
  <c r="BS1006" i="1"/>
  <c r="BU998" i="1"/>
  <c r="BR998" i="1"/>
  <c r="BV998" i="1"/>
  <c r="BT998" i="1"/>
  <c r="BS998" i="1"/>
  <c r="BU990" i="1"/>
  <c r="BR990" i="1"/>
  <c r="BV990" i="1"/>
  <c r="BT990" i="1"/>
  <c r="BS990" i="1"/>
  <c r="BU982" i="1"/>
  <c r="BR982" i="1"/>
  <c r="BV982" i="1"/>
  <c r="BT982" i="1"/>
  <c r="BS982" i="1"/>
  <c r="BS944" i="1"/>
  <c r="BT944" i="1"/>
  <c r="BR944" i="1"/>
  <c r="BU944" i="1"/>
  <c r="BV944" i="1"/>
  <c r="BS936" i="1"/>
  <c r="BT936" i="1"/>
  <c r="BR936" i="1"/>
  <c r="BU936" i="1"/>
  <c r="BV936" i="1"/>
  <c r="BS928" i="1"/>
  <c r="BT928" i="1"/>
  <c r="BR928" i="1"/>
  <c r="BU928" i="1"/>
  <c r="BV928" i="1"/>
  <c r="BS920" i="1"/>
  <c r="BT920" i="1"/>
  <c r="BR920" i="1"/>
  <c r="BV920" i="1"/>
  <c r="BU920" i="1"/>
  <c r="BS912" i="1"/>
  <c r="BT912" i="1"/>
  <c r="BR912" i="1"/>
  <c r="BU912" i="1"/>
  <c r="BV912" i="1"/>
  <c r="BS904" i="1"/>
  <c r="BT904" i="1"/>
  <c r="BR904" i="1"/>
  <c r="BV904" i="1"/>
  <c r="BU904" i="1"/>
  <c r="BS896" i="1"/>
  <c r="BT896" i="1"/>
  <c r="BR896" i="1"/>
  <c r="BU896" i="1"/>
  <c r="BV896" i="1"/>
  <c r="BS888" i="1"/>
  <c r="BT888" i="1"/>
  <c r="BR888" i="1"/>
  <c r="BV888" i="1"/>
  <c r="BU888" i="1"/>
  <c r="BR880" i="1"/>
  <c r="BV880" i="1"/>
  <c r="BS880" i="1"/>
  <c r="BU880" i="1"/>
  <c r="BT880" i="1"/>
  <c r="BR872" i="1"/>
  <c r="BV872" i="1"/>
  <c r="BS872" i="1"/>
  <c r="BU872" i="1"/>
  <c r="BT872" i="1"/>
  <c r="BR864" i="1"/>
  <c r="BV864" i="1"/>
  <c r="BS864" i="1"/>
  <c r="BU864" i="1"/>
  <c r="BT864" i="1"/>
  <c r="BR856" i="1"/>
  <c r="BV856" i="1"/>
  <c r="BS856" i="1"/>
  <c r="BU856" i="1"/>
  <c r="BT856" i="1"/>
  <c r="BR848" i="1"/>
  <c r="BV848" i="1"/>
  <c r="BS848" i="1"/>
  <c r="BU848" i="1"/>
  <c r="BT848" i="1"/>
  <c r="BR840" i="1"/>
  <c r="BV840" i="1"/>
  <c r="BS840" i="1"/>
  <c r="BU840" i="1"/>
  <c r="BT840" i="1"/>
  <c r="BR832" i="1"/>
  <c r="BV832" i="1"/>
  <c r="BS832" i="1"/>
  <c r="BU832" i="1"/>
  <c r="BT832" i="1"/>
  <c r="BR824" i="1"/>
  <c r="BV824" i="1"/>
  <c r="BS824" i="1"/>
  <c r="BU824" i="1"/>
  <c r="BT824" i="1"/>
  <c r="BS817" i="1"/>
  <c r="BT817" i="1"/>
  <c r="BV817" i="1"/>
  <c r="BR817" i="1"/>
  <c r="BU817" i="1"/>
  <c r="BS809" i="1"/>
  <c r="BT809" i="1"/>
  <c r="BV809" i="1"/>
  <c r="BR809" i="1"/>
  <c r="BU809" i="1"/>
  <c r="BS801" i="1"/>
  <c r="BT801" i="1"/>
  <c r="BV801" i="1"/>
  <c r="BR801" i="1"/>
  <c r="BU801" i="1"/>
  <c r="BS793" i="1"/>
  <c r="BT793" i="1"/>
  <c r="BV793" i="1"/>
  <c r="BR793" i="1"/>
  <c r="BU793" i="1"/>
  <c r="BS757" i="1"/>
  <c r="BT757" i="1"/>
  <c r="BV757" i="1"/>
  <c r="BR757" i="1"/>
  <c r="BU757" i="1"/>
  <c r="BS741" i="1"/>
  <c r="BT741" i="1"/>
  <c r="BV741" i="1"/>
  <c r="BR741" i="1"/>
  <c r="BU741" i="1"/>
  <c r="BS733" i="1"/>
  <c r="BT733" i="1"/>
  <c r="BV733" i="1"/>
  <c r="BR733" i="1"/>
  <c r="BU733" i="1"/>
  <c r="BU723" i="1"/>
  <c r="BR723" i="1"/>
  <c r="BV723" i="1"/>
  <c r="BT723" i="1"/>
  <c r="BS723" i="1"/>
  <c r="BS717" i="1"/>
  <c r="BT717" i="1"/>
  <c r="BV717" i="1"/>
  <c r="BR717" i="1"/>
  <c r="BU717" i="1"/>
  <c r="BS709" i="1"/>
  <c r="BT709" i="1"/>
  <c r="BV709" i="1"/>
  <c r="BR709" i="1"/>
  <c r="BU709" i="1"/>
  <c r="BS701" i="1"/>
  <c r="BT701" i="1"/>
  <c r="BV701" i="1"/>
  <c r="BR701" i="1"/>
  <c r="BU701" i="1"/>
  <c r="BS693" i="1"/>
  <c r="BT693" i="1"/>
  <c r="BV693" i="1"/>
  <c r="BR693" i="1"/>
  <c r="BU693" i="1"/>
  <c r="BS685" i="1"/>
  <c r="BT685" i="1"/>
  <c r="BV685" i="1"/>
  <c r="BR685" i="1"/>
  <c r="BU685" i="1"/>
  <c r="BS677" i="1"/>
  <c r="BT677" i="1"/>
  <c r="BV677" i="1"/>
  <c r="BR677" i="1"/>
  <c r="BU677" i="1"/>
  <c r="BS669" i="1"/>
  <c r="BT669" i="1"/>
  <c r="BV669" i="1"/>
  <c r="BR669" i="1"/>
  <c r="BU669" i="1"/>
  <c r="BS661" i="1"/>
  <c r="BT661" i="1"/>
  <c r="BV661" i="1"/>
  <c r="BR661" i="1"/>
  <c r="BU661" i="1"/>
  <c r="BT646" i="1"/>
  <c r="BU646" i="1"/>
  <c r="BV646" i="1"/>
  <c r="BS646" i="1"/>
  <c r="BR646" i="1"/>
  <c r="BR640" i="1"/>
  <c r="BV640" i="1"/>
  <c r="BS640" i="1"/>
  <c r="BU640" i="1"/>
  <c r="BT640" i="1"/>
  <c r="BR632" i="1"/>
  <c r="BV632" i="1"/>
  <c r="BS632" i="1"/>
  <c r="BU632" i="1"/>
  <c r="BT632" i="1"/>
  <c r="BU627" i="1"/>
  <c r="BR627" i="1"/>
  <c r="BV627" i="1"/>
  <c r="BT627" i="1"/>
  <c r="BS627" i="1"/>
  <c r="BU619" i="1"/>
  <c r="BR619" i="1"/>
  <c r="BV619" i="1"/>
  <c r="BT619" i="1"/>
  <c r="BS619" i="1"/>
  <c r="BT610" i="1"/>
  <c r="BU610" i="1"/>
  <c r="BV610" i="1"/>
  <c r="BS610" i="1"/>
  <c r="BR610" i="1"/>
  <c r="BT602" i="1"/>
  <c r="BU602" i="1"/>
  <c r="BV602" i="1"/>
  <c r="BS602" i="1"/>
  <c r="BR602" i="1"/>
  <c r="BT594" i="1"/>
  <c r="BU594" i="1"/>
  <c r="BV594" i="1"/>
  <c r="BS594" i="1"/>
  <c r="BR594" i="1"/>
  <c r="BT586" i="1"/>
  <c r="BU586" i="1"/>
  <c r="BV586" i="1"/>
  <c r="BS586" i="1"/>
  <c r="BR586" i="1"/>
  <c r="BT578" i="1"/>
  <c r="BU578" i="1"/>
  <c r="BV578" i="1"/>
  <c r="BS578" i="1"/>
  <c r="BR578" i="1"/>
  <c r="BT570" i="1"/>
  <c r="BU570" i="1"/>
  <c r="BV570" i="1"/>
  <c r="BS570" i="1"/>
  <c r="BR570" i="1"/>
  <c r="BS561" i="1"/>
  <c r="BT561" i="1"/>
  <c r="BV561" i="1"/>
  <c r="BR561" i="1"/>
  <c r="BU561" i="1"/>
  <c r="BR553" i="1"/>
  <c r="BV553" i="1"/>
  <c r="BS553" i="1"/>
  <c r="BT553" i="1"/>
  <c r="BU553" i="1"/>
  <c r="BU545" i="1"/>
  <c r="BR545" i="1"/>
  <c r="BV545" i="1"/>
  <c r="BS545" i="1"/>
  <c r="BT545" i="1"/>
  <c r="BU537" i="1"/>
  <c r="BR537" i="1"/>
  <c r="BV537" i="1"/>
  <c r="BS537" i="1"/>
  <c r="BT537" i="1"/>
  <c r="BU529" i="1"/>
  <c r="BR529" i="1"/>
  <c r="BV529" i="1"/>
  <c r="BS529" i="1"/>
  <c r="BT529" i="1"/>
  <c r="BU521" i="1"/>
  <c r="BR521" i="1"/>
  <c r="BV521" i="1"/>
  <c r="BS521" i="1"/>
  <c r="BT521" i="1"/>
  <c r="BU513" i="1"/>
  <c r="BR513" i="1"/>
  <c r="BV513" i="1"/>
  <c r="BS513" i="1"/>
  <c r="BT513" i="1"/>
  <c r="BU505" i="1"/>
  <c r="BR505" i="1"/>
  <c r="BV505" i="1"/>
  <c r="BS505" i="1"/>
  <c r="BT505" i="1"/>
  <c r="BU497" i="1"/>
  <c r="BR497" i="1"/>
  <c r="BV497" i="1"/>
  <c r="BS497" i="1"/>
  <c r="BT497" i="1"/>
  <c r="BT488" i="1"/>
  <c r="BU488" i="1"/>
  <c r="BS488" i="1"/>
  <c r="BV488" i="1"/>
  <c r="BR488" i="1"/>
  <c r="BT480" i="1"/>
  <c r="BU480" i="1"/>
  <c r="BS480" i="1"/>
  <c r="BV480" i="1"/>
  <c r="BR480" i="1"/>
  <c r="BT472" i="1"/>
  <c r="BU472" i="1"/>
  <c r="BS472" i="1"/>
  <c r="BV472" i="1"/>
  <c r="BR472" i="1"/>
  <c r="BT464" i="1"/>
  <c r="BU464" i="1"/>
  <c r="BS464" i="1"/>
  <c r="BV464" i="1"/>
  <c r="BR464" i="1"/>
  <c r="BT456" i="1"/>
  <c r="BU456" i="1"/>
  <c r="BS456" i="1"/>
  <c r="BV456" i="1"/>
  <c r="BR456" i="1"/>
  <c r="BT448" i="1"/>
  <c r="BU448" i="1"/>
  <c r="BV448" i="1"/>
  <c r="BR448" i="1"/>
  <c r="BS448" i="1"/>
  <c r="BT440" i="1"/>
  <c r="BU440" i="1"/>
  <c r="BV440" i="1"/>
  <c r="BR440" i="1"/>
  <c r="BS440" i="1"/>
  <c r="BS431" i="1"/>
  <c r="BT431" i="1"/>
  <c r="BV431" i="1"/>
  <c r="BR431" i="1"/>
  <c r="BU431" i="1"/>
  <c r="BS423" i="1"/>
  <c r="BT423" i="1"/>
  <c r="BV423" i="1"/>
  <c r="BU423" i="1"/>
  <c r="BR423" i="1"/>
  <c r="BS415" i="1"/>
  <c r="BT415" i="1"/>
  <c r="BV415" i="1"/>
  <c r="BR415" i="1"/>
  <c r="BU415" i="1"/>
  <c r="BS407" i="1"/>
  <c r="BT407" i="1"/>
  <c r="BV407" i="1"/>
  <c r="BU407" i="1"/>
  <c r="BR407" i="1"/>
  <c r="BS399" i="1"/>
  <c r="BT399" i="1"/>
  <c r="BV399" i="1"/>
  <c r="BR399" i="1"/>
  <c r="BU399" i="1"/>
  <c r="BS391" i="1"/>
  <c r="BT391" i="1"/>
  <c r="BV391" i="1"/>
  <c r="BU391" i="1"/>
  <c r="BR391" i="1"/>
  <c r="BS383" i="1"/>
  <c r="BT383" i="1"/>
  <c r="BV383" i="1"/>
  <c r="BR383" i="1"/>
  <c r="BU383" i="1"/>
  <c r="BT360" i="1"/>
  <c r="BU360" i="1"/>
  <c r="BS360" i="1"/>
  <c r="BV360" i="1"/>
  <c r="BR360" i="1"/>
  <c r="BT352" i="1"/>
  <c r="BU352" i="1"/>
  <c r="BS352" i="1"/>
  <c r="BV352" i="1"/>
  <c r="BR352" i="1"/>
  <c r="BT344" i="1"/>
  <c r="BU344" i="1"/>
  <c r="BS344" i="1"/>
  <c r="BV344" i="1"/>
  <c r="BR344" i="1"/>
  <c r="BT336" i="1"/>
  <c r="BU336" i="1"/>
  <c r="BS336" i="1"/>
  <c r="BV336" i="1"/>
  <c r="BR336" i="1"/>
  <c r="BT328" i="1"/>
  <c r="BU328" i="1"/>
  <c r="BS328" i="1"/>
  <c r="BV328" i="1"/>
  <c r="BR328" i="1"/>
  <c r="BT320" i="1"/>
  <c r="BU320" i="1"/>
  <c r="BS320" i="1"/>
  <c r="BV320" i="1"/>
  <c r="BR320" i="1"/>
  <c r="BR311" i="1"/>
  <c r="BV311" i="1"/>
  <c r="BS311" i="1"/>
  <c r="BT311" i="1"/>
  <c r="BU311" i="1"/>
  <c r="BR303" i="1"/>
  <c r="BV303" i="1"/>
  <c r="BS303" i="1"/>
  <c r="BT303" i="1"/>
  <c r="BU303" i="1"/>
  <c r="BR295" i="1"/>
  <c r="BV295" i="1"/>
  <c r="BS295" i="1"/>
  <c r="BT295" i="1"/>
  <c r="BU295" i="1"/>
  <c r="BR287" i="1"/>
  <c r="BV287" i="1"/>
  <c r="BS287" i="1"/>
  <c r="BU287" i="1"/>
  <c r="BT287" i="1"/>
  <c r="BR279" i="1"/>
  <c r="BV279" i="1"/>
  <c r="BS279" i="1"/>
  <c r="BT279" i="1"/>
  <c r="BU279" i="1"/>
  <c r="BT271" i="1"/>
  <c r="BR271" i="1"/>
  <c r="BV271" i="1"/>
  <c r="BS271" i="1"/>
  <c r="BU271" i="1"/>
  <c r="BT263" i="1"/>
  <c r="BR263" i="1"/>
  <c r="BV263" i="1"/>
  <c r="BS263" i="1"/>
  <c r="BU263" i="1"/>
  <c r="BR255" i="1"/>
  <c r="BV255" i="1"/>
  <c r="BT255" i="1"/>
  <c r="BS255" i="1"/>
  <c r="BU255" i="1"/>
  <c r="BR247" i="1"/>
  <c r="BV247" i="1"/>
  <c r="BT247" i="1"/>
  <c r="BS247" i="1"/>
  <c r="BU247" i="1"/>
  <c r="BU239" i="1"/>
  <c r="BR239" i="1"/>
  <c r="BV239" i="1"/>
  <c r="BS239" i="1"/>
  <c r="BT239" i="1"/>
  <c r="BU231" i="1"/>
  <c r="BR231" i="1"/>
  <c r="BV231" i="1"/>
  <c r="BS231" i="1"/>
  <c r="BT231" i="1"/>
  <c r="BU223" i="1"/>
  <c r="BR223" i="1"/>
  <c r="BV223" i="1"/>
  <c r="BS223" i="1"/>
  <c r="BT223" i="1"/>
  <c r="BU215" i="1"/>
  <c r="BR215" i="1"/>
  <c r="BV215" i="1"/>
  <c r="BS215" i="1"/>
  <c r="BT215" i="1"/>
  <c r="BU207" i="1"/>
  <c r="BR207" i="1"/>
  <c r="BV207" i="1"/>
  <c r="BS207" i="1"/>
  <c r="BT207" i="1"/>
  <c r="BS198" i="1"/>
  <c r="BU198" i="1"/>
  <c r="BV198" i="1"/>
  <c r="BT198" i="1"/>
  <c r="BR198" i="1"/>
  <c r="BR190" i="1"/>
  <c r="BV190" i="1"/>
  <c r="BS190" i="1"/>
  <c r="BT190" i="1"/>
  <c r="BU190" i="1"/>
  <c r="BR182" i="1"/>
  <c r="BV182" i="1"/>
  <c r="BS182" i="1"/>
  <c r="BT182" i="1"/>
  <c r="BU182" i="1"/>
  <c r="BR174" i="1"/>
  <c r="BV174" i="1"/>
  <c r="BS174" i="1"/>
  <c r="BT174" i="1"/>
  <c r="BU174" i="1"/>
  <c r="BR166" i="1"/>
  <c r="BV166" i="1"/>
  <c r="BS166" i="1"/>
  <c r="BT166" i="1"/>
  <c r="BU166" i="1"/>
  <c r="BU157" i="1"/>
  <c r="BR157" i="1"/>
  <c r="BV157" i="1"/>
  <c r="BT157" i="1"/>
  <c r="BS157" i="1"/>
  <c r="BU149" i="1"/>
  <c r="BR149" i="1"/>
  <c r="BV149" i="1"/>
  <c r="BT149" i="1"/>
  <c r="BS149" i="1"/>
  <c r="BU141" i="1"/>
  <c r="BR141" i="1"/>
  <c r="BV141" i="1"/>
  <c r="BT141" i="1"/>
  <c r="BS141" i="1"/>
  <c r="BR134" i="1"/>
  <c r="BV134" i="1"/>
  <c r="BS134" i="1"/>
  <c r="BT134" i="1"/>
  <c r="BU134" i="1"/>
  <c r="BS126" i="1"/>
  <c r="BU126" i="1"/>
  <c r="BV126" i="1"/>
  <c r="BT126" i="1"/>
  <c r="BR126" i="1"/>
  <c r="BS118" i="1"/>
  <c r="BU118" i="1"/>
  <c r="BV118" i="1"/>
  <c r="BR118" i="1"/>
  <c r="BT118" i="1"/>
  <c r="BR107" i="1"/>
  <c r="BV107" i="1"/>
  <c r="BT107" i="1"/>
  <c r="BU107" i="1"/>
  <c r="BS107" i="1"/>
  <c r="BR99" i="1"/>
  <c r="BV99" i="1"/>
  <c r="BT99" i="1"/>
  <c r="BU99" i="1"/>
  <c r="BS99" i="1"/>
  <c r="BR91" i="1"/>
  <c r="BV91" i="1"/>
  <c r="BT91" i="1"/>
  <c r="BU91" i="1"/>
  <c r="BS91" i="1"/>
  <c r="BR83" i="1"/>
  <c r="BV83" i="1"/>
  <c r="BT83" i="1"/>
  <c r="BU83" i="1"/>
  <c r="BS83" i="1"/>
  <c r="BS75" i="1"/>
  <c r="BR75" i="1"/>
  <c r="BU75" i="1"/>
  <c r="BT75" i="1"/>
  <c r="BV75" i="1"/>
  <c r="BS67" i="1"/>
  <c r="BR67" i="1"/>
  <c r="BU67" i="1"/>
  <c r="BT67" i="1"/>
  <c r="BV67" i="1"/>
  <c r="BS59" i="1"/>
  <c r="BT59" i="1"/>
  <c r="BV59" i="1"/>
  <c r="BR59" i="1"/>
  <c r="BU59" i="1"/>
  <c r="BS51" i="1"/>
  <c r="BT51" i="1"/>
  <c r="BV51" i="1"/>
  <c r="BR51" i="1"/>
  <c r="BU51" i="1"/>
  <c r="BS43" i="1"/>
  <c r="BT43" i="1"/>
  <c r="BV43" i="1"/>
  <c r="BR43" i="1"/>
  <c r="BU43" i="1"/>
  <c r="BS35" i="1"/>
  <c r="BT35" i="1"/>
  <c r="BV35" i="1"/>
  <c r="BR35" i="1"/>
  <c r="BU35" i="1"/>
  <c r="BS27" i="1"/>
  <c r="BT27" i="1"/>
  <c r="BV27" i="1"/>
  <c r="BR27" i="1"/>
  <c r="BU27" i="1"/>
  <c r="BR14" i="1"/>
  <c r="BV14" i="1"/>
  <c r="BS14" i="1"/>
  <c r="BU14" i="1"/>
  <c r="BT14" i="1"/>
  <c r="BR1669" i="1"/>
  <c r="BV1669" i="1"/>
  <c r="BU1669" i="1"/>
  <c r="BS1669" i="1"/>
  <c r="BT1669" i="1"/>
  <c r="BR1649" i="1"/>
  <c r="BV1649" i="1"/>
  <c r="BS1649" i="1"/>
  <c r="BT1649" i="1"/>
  <c r="BU1649" i="1"/>
  <c r="BR1621" i="1"/>
  <c r="BV1621" i="1"/>
  <c r="BS1621" i="1"/>
  <c r="BT1621" i="1"/>
  <c r="BU1621" i="1"/>
  <c r="BS1583" i="1"/>
  <c r="BT1583" i="1"/>
  <c r="BU1583" i="1"/>
  <c r="BV1583" i="1"/>
  <c r="BR1583" i="1"/>
  <c r="BS1547" i="1"/>
  <c r="BV1547" i="1"/>
  <c r="BR1547" i="1"/>
  <c r="BT1547" i="1"/>
  <c r="BU1547" i="1"/>
  <c r="BR1542" i="1"/>
  <c r="BV1542" i="1"/>
  <c r="BU1542" i="1"/>
  <c r="BS1542" i="1"/>
  <c r="BT1542" i="1"/>
  <c r="BU1473" i="1"/>
  <c r="BT1473" i="1"/>
  <c r="BV1473" i="1"/>
  <c r="BR1473" i="1"/>
  <c r="BS1473" i="1"/>
  <c r="BS1461" i="1"/>
  <c r="BU1461" i="1"/>
  <c r="BR1461" i="1"/>
  <c r="BT1461" i="1"/>
  <c r="BV1461" i="1"/>
  <c r="BU1447" i="1"/>
  <c r="BV1447" i="1"/>
  <c r="BT1447" i="1"/>
  <c r="BR1447" i="1"/>
  <c r="BS1447" i="1"/>
  <c r="BT1434" i="1"/>
  <c r="BV1434" i="1"/>
  <c r="BS1434" i="1"/>
  <c r="BR1434" i="1"/>
  <c r="BU1434" i="1"/>
  <c r="BR1400" i="1"/>
  <c r="BV1400" i="1"/>
  <c r="BT1400" i="1"/>
  <c r="BU1400" i="1"/>
  <c r="BS1400" i="1"/>
  <c r="BT1342" i="1"/>
  <c r="BS1342" i="1"/>
  <c r="BU1342" i="1"/>
  <c r="BR1342" i="1"/>
  <c r="BV1342" i="1"/>
  <c r="BT1322" i="1"/>
  <c r="BV1322" i="1"/>
  <c r="BR1322" i="1"/>
  <c r="BS1322" i="1"/>
  <c r="BU1322" i="1"/>
  <c r="BS1293" i="1"/>
  <c r="BU1293" i="1"/>
  <c r="BV1293" i="1"/>
  <c r="BT1293" i="1"/>
  <c r="BR1293" i="1"/>
  <c r="BR1280" i="1"/>
  <c r="BV1280" i="1"/>
  <c r="BT1280" i="1"/>
  <c r="BU1280" i="1"/>
  <c r="BS1280" i="1"/>
  <c r="BR1248" i="1"/>
  <c r="BV1248" i="1"/>
  <c r="BT1248" i="1"/>
  <c r="BU1248" i="1"/>
  <c r="BS1248" i="1"/>
  <c r="BU1231" i="1"/>
  <c r="BV1231" i="1"/>
  <c r="BR1231" i="1"/>
  <c r="BS1231" i="1"/>
  <c r="BT1231" i="1"/>
  <c r="BT1210" i="1"/>
  <c r="BV1210" i="1"/>
  <c r="BR1210" i="1"/>
  <c r="BS1210" i="1"/>
  <c r="BU1210" i="1"/>
  <c r="BS1168" i="1"/>
  <c r="BT1168" i="1"/>
  <c r="BU1168" i="1"/>
  <c r="BV1168" i="1"/>
  <c r="BR1168" i="1"/>
  <c r="BR1159" i="1"/>
  <c r="BV1159" i="1"/>
  <c r="BS1159" i="1"/>
  <c r="BT1159" i="1"/>
  <c r="BU1159" i="1"/>
  <c r="BR1119" i="1"/>
  <c r="BV1119" i="1"/>
  <c r="BS1119" i="1"/>
  <c r="BT1119" i="1"/>
  <c r="BU1119" i="1"/>
  <c r="BR1107" i="1"/>
  <c r="BV1107" i="1"/>
  <c r="BS1107" i="1"/>
  <c r="BU1107" i="1"/>
  <c r="BT1107" i="1"/>
  <c r="BS1052" i="1"/>
  <c r="BT1052" i="1"/>
  <c r="BV1052" i="1"/>
  <c r="BU1052" i="1"/>
  <c r="BR1052" i="1"/>
  <c r="BS1016" i="1"/>
  <c r="BT1016" i="1"/>
  <c r="BV1016" i="1"/>
  <c r="BU1016" i="1"/>
  <c r="BR1016" i="1"/>
  <c r="BR991" i="1"/>
  <c r="BV991" i="1"/>
  <c r="BS991" i="1"/>
  <c r="BU991" i="1"/>
  <c r="BT991" i="1"/>
  <c r="BU978" i="1"/>
  <c r="BR978" i="1"/>
  <c r="BV978" i="1"/>
  <c r="BT978" i="1"/>
  <c r="BS978" i="1"/>
  <c r="BT945" i="1"/>
  <c r="BU945" i="1"/>
  <c r="BS945" i="1"/>
  <c r="BV945" i="1"/>
  <c r="BR945" i="1"/>
  <c r="BT937" i="1"/>
  <c r="BU937" i="1"/>
  <c r="BR937" i="1"/>
  <c r="BS937" i="1"/>
  <c r="BV937" i="1"/>
  <c r="BT921" i="1"/>
  <c r="BU921" i="1"/>
  <c r="BR921" i="1"/>
  <c r="BS921" i="1"/>
  <c r="BV921" i="1"/>
  <c r="BT909" i="1"/>
  <c r="BU909" i="1"/>
  <c r="BR909" i="1"/>
  <c r="BV909" i="1"/>
  <c r="BS909" i="1"/>
  <c r="BT893" i="1"/>
  <c r="BU893" i="1"/>
  <c r="BR893" i="1"/>
  <c r="BV893" i="1"/>
  <c r="BS893" i="1"/>
  <c r="BS881" i="1"/>
  <c r="BT881" i="1"/>
  <c r="BV881" i="1"/>
  <c r="BR881" i="1"/>
  <c r="BU881" i="1"/>
  <c r="BS865" i="1"/>
  <c r="BT865" i="1"/>
  <c r="BV865" i="1"/>
  <c r="BR865" i="1"/>
  <c r="BU865" i="1"/>
  <c r="BS841" i="1"/>
  <c r="BT841" i="1"/>
  <c r="BV841" i="1"/>
  <c r="BR841" i="1"/>
  <c r="BU841" i="1"/>
  <c r="BT818" i="1"/>
  <c r="BU818" i="1"/>
  <c r="BV818" i="1"/>
  <c r="BS818" i="1"/>
  <c r="BR818" i="1"/>
  <c r="BT790" i="1"/>
  <c r="BU790" i="1"/>
  <c r="BV790" i="1"/>
  <c r="BS790" i="1"/>
  <c r="BR790" i="1"/>
  <c r="BT782" i="1"/>
  <c r="BU782" i="1"/>
  <c r="BV782" i="1"/>
  <c r="BS782" i="1"/>
  <c r="BR782" i="1"/>
  <c r="BT770" i="1"/>
  <c r="BU770" i="1"/>
  <c r="BV770" i="1"/>
  <c r="BS770" i="1"/>
  <c r="BR770" i="1"/>
  <c r="BT710" i="1"/>
  <c r="BU710" i="1"/>
  <c r="BV710" i="1"/>
  <c r="BS710" i="1"/>
  <c r="BR710" i="1"/>
  <c r="BT658" i="1"/>
  <c r="BU658" i="1"/>
  <c r="BV658" i="1"/>
  <c r="BS658" i="1"/>
  <c r="BR658" i="1"/>
  <c r="BU647" i="1"/>
  <c r="BR647" i="1"/>
  <c r="BV647" i="1"/>
  <c r="BT647" i="1"/>
  <c r="BS647" i="1"/>
  <c r="BU607" i="1"/>
  <c r="BR607" i="1"/>
  <c r="BV607" i="1"/>
  <c r="BT607" i="1"/>
  <c r="BS607" i="1"/>
  <c r="BU591" i="1"/>
  <c r="BR591" i="1"/>
  <c r="BV591" i="1"/>
  <c r="BT591" i="1"/>
  <c r="BS591" i="1"/>
  <c r="BU579" i="1"/>
  <c r="BR579" i="1"/>
  <c r="BV579" i="1"/>
  <c r="BT579" i="1"/>
  <c r="BS579" i="1"/>
  <c r="BT558" i="1"/>
  <c r="BU558" i="1"/>
  <c r="BV558" i="1"/>
  <c r="BS558" i="1"/>
  <c r="BR558" i="1"/>
  <c r="BR538" i="1"/>
  <c r="BV538" i="1"/>
  <c r="BS538" i="1"/>
  <c r="BT538" i="1"/>
  <c r="BU538" i="1"/>
  <c r="BU473" i="1"/>
  <c r="BR473" i="1"/>
  <c r="BV473" i="1"/>
  <c r="BS473" i="1"/>
  <c r="BT473" i="1"/>
  <c r="BU441" i="1"/>
  <c r="BR441" i="1"/>
  <c r="BV441" i="1"/>
  <c r="BT441" i="1"/>
  <c r="BS441" i="1"/>
  <c r="BT428" i="1"/>
  <c r="BU428" i="1"/>
  <c r="BV428" i="1"/>
  <c r="BS428" i="1"/>
  <c r="BR428" i="1"/>
  <c r="BT420" i="1"/>
  <c r="BU420" i="1"/>
  <c r="BV420" i="1"/>
  <c r="BS420" i="1"/>
  <c r="BR420" i="1"/>
  <c r="BT400" i="1"/>
  <c r="BU400" i="1"/>
  <c r="BV400" i="1"/>
  <c r="BR400" i="1"/>
  <c r="BS400" i="1"/>
  <c r="BT388" i="1"/>
  <c r="BU388" i="1"/>
  <c r="BV388" i="1"/>
  <c r="BS388" i="1"/>
  <c r="BR388" i="1"/>
  <c r="BR374" i="1"/>
  <c r="BV374" i="1"/>
  <c r="BS374" i="1"/>
  <c r="BU374" i="1"/>
  <c r="BT374" i="1"/>
  <c r="BU349" i="1"/>
  <c r="BR349" i="1"/>
  <c r="BV349" i="1"/>
  <c r="BS349" i="1"/>
  <c r="BT349" i="1"/>
  <c r="BU325" i="1"/>
  <c r="BR325" i="1"/>
  <c r="BV325" i="1"/>
  <c r="BS325" i="1"/>
  <c r="BT325" i="1"/>
  <c r="BS304" i="1"/>
  <c r="BU304" i="1"/>
  <c r="BV304" i="1"/>
  <c r="BR304" i="1"/>
  <c r="BT304" i="1"/>
  <c r="BS244" i="1"/>
  <c r="BU244" i="1"/>
  <c r="BR244" i="1"/>
  <c r="BV244" i="1"/>
  <c r="BT244" i="1"/>
  <c r="BR204" i="1"/>
  <c r="BV204" i="1"/>
  <c r="BS204" i="1"/>
  <c r="BT204" i="1"/>
  <c r="BU204" i="1"/>
  <c r="BT195" i="1"/>
  <c r="BV195" i="1"/>
  <c r="BR195" i="1"/>
  <c r="BU195" i="1"/>
  <c r="BS195" i="1"/>
  <c r="BS171" i="1"/>
  <c r="BT171" i="1"/>
  <c r="BR171" i="1"/>
  <c r="BV171" i="1"/>
  <c r="BU171" i="1"/>
  <c r="BR111" i="1"/>
  <c r="BV111" i="1"/>
  <c r="BT111" i="1"/>
  <c r="BU111" i="1"/>
  <c r="BS111" i="1"/>
  <c r="BS108" i="1"/>
  <c r="BU108" i="1"/>
  <c r="BV108" i="1"/>
  <c r="BR108" i="1"/>
  <c r="BT108" i="1"/>
  <c r="BS84" i="1"/>
  <c r="BU84" i="1"/>
  <c r="BV84" i="1"/>
  <c r="BR84" i="1"/>
  <c r="BT84" i="1"/>
  <c r="BT56" i="1"/>
  <c r="BU56" i="1"/>
  <c r="BV56" i="1"/>
  <c r="BS56" i="1"/>
  <c r="BR56" i="1"/>
  <c r="BT44" i="1"/>
  <c r="BU44" i="1"/>
  <c r="BV44" i="1"/>
  <c r="BS44" i="1"/>
  <c r="BR44" i="1"/>
  <c r="BS11" i="1"/>
  <c r="BT11" i="1"/>
  <c r="BV11" i="1"/>
  <c r="BR11" i="1"/>
  <c r="BU11" i="1"/>
  <c r="BT48" i="1"/>
  <c r="BU48" i="1"/>
  <c r="BV48" i="1"/>
  <c r="BS48" i="1"/>
  <c r="BR48" i="1"/>
  <c r="BT28" i="1"/>
  <c r="BU28" i="1"/>
  <c r="BV28" i="1"/>
  <c r="BS28" i="1"/>
  <c r="BR28" i="1"/>
  <c r="BT20" i="1"/>
  <c r="BU20" i="1"/>
  <c r="BV20" i="1"/>
  <c r="BS20" i="1"/>
  <c r="BR20" i="1"/>
  <c r="BS80" i="1"/>
  <c r="BU80" i="1"/>
  <c r="BV80" i="1"/>
  <c r="BR80" i="1"/>
  <c r="BT80" i="1"/>
  <c r="BT68" i="1"/>
  <c r="BV68" i="1"/>
  <c r="BS68" i="1"/>
  <c r="BR68" i="1"/>
  <c r="BU68" i="1"/>
  <c r="BT60" i="1"/>
  <c r="BU60" i="1"/>
  <c r="BV60" i="1"/>
  <c r="BS60" i="1"/>
  <c r="BR60" i="1"/>
  <c r="BT36" i="1"/>
  <c r="BU36" i="1"/>
  <c r="BV36" i="1"/>
  <c r="BS36" i="1"/>
  <c r="BR36" i="1"/>
  <c r="BW1682" i="1"/>
  <c r="BW563" i="1"/>
  <c r="BW1350" i="1"/>
  <c r="BW1167" i="1"/>
  <c r="BW1408" i="1"/>
  <c r="BU645" i="1"/>
  <c r="BW977" i="1"/>
  <c r="BW374" i="1"/>
  <c r="BW109" i="1"/>
  <c r="BW19" i="1"/>
  <c r="AY1455" i="1"/>
  <c r="AY1662" i="1"/>
  <c r="AY1673" i="1"/>
  <c r="AY1678" i="1"/>
  <c r="AZ1585" i="1"/>
  <c r="AZ1561" i="1"/>
  <c r="AZ1553" i="1"/>
  <c r="AZ1460" i="1"/>
  <c r="AZ1440" i="1"/>
  <c r="AZ1432" i="1"/>
  <c r="AZ1426" i="1"/>
  <c r="AZ1416" i="1"/>
  <c r="AZ1404" i="1"/>
  <c r="AZ1398" i="1"/>
  <c r="AZ1392" i="1"/>
  <c r="AZ1390" i="1"/>
  <c r="AY1546" i="1"/>
  <c r="AZ1641" i="1"/>
  <c r="AZ1646" i="1"/>
  <c r="AZ1684" i="1"/>
  <c r="AZ1596" i="1"/>
  <c r="AZ1588" i="1"/>
  <c r="AZ1560" i="1"/>
  <c r="AZ1552" i="1"/>
  <c r="AZ1544" i="1"/>
  <c r="AZ1537" i="1"/>
  <c r="AZ1535" i="1"/>
  <c r="AZ1529" i="1"/>
  <c r="AZ1527" i="1"/>
  <c r="AZ1521" i="1"/>
  <c r="AZ1517" i="1"/>
  <c r="AZ1511" i="1"/>
  <c r="AZ1501" i="1"/>
  <c r="BA1407" i="1"/>
  <c r="AY1311" i="1"/>
  <c r="BA1280" i="1"/>
  <c r="AZ1278" i="1"/>
  <c r="AZ1272" i="1"/>
  <c r="AZ1270" i="1"/>
  <c r="AZ1268" i="1"/>
  <c r="AZ1246" i="1"/>
  <c r="AZ1244" i="1"/>
  <c r="AZ1240" i="1"/>
  <c r="AZ1237" i="1"/>
  <c r="AZ1232" i="1"/>
  <c r="AZ1024" i="1"/>
  <c r="AZ1022" i="1"/>
  <c r="AZ1013" i="1"/>
  <c r="AZ1010" i="1"/>
  <c r="AZ1005" i="1"/>
  <c r="AZ1003" i="1"/>
  <c r="AZ997" i="1"/>
  <c r="AZ995" i="1"/>
  <c r="AZ989" i="1"/>
  <c r="AZ987" i="1"/>
  <c r="AZ981" i="1"/>
  <c r="AY947" i="1"/>
  <c r="AY946" i="1"/>
  <c r="AZ905" i="1"/>
  <c r="AZ902" i="1"/>
  <c r="AZ897" i="1"/>
  <c r="AZ894" i="1"/>
  <c r="AZ887" i="1"/>
  <c r="AZ885" i="1"/>
  <c r="AZ879" i="1"/>
  <c r="AZ877" i="1"/>
  <c r="AZ873" i="1"/>
  <c r="AZ870" i="1"/>
  <c r="AZ868" i="1"/>
  <c r="AZ862" i="1"/>
  <c r="AZ855" i="1"/>
  <c r="AZ853" i="1"/>
  <c r="AZ849" i="1"/>
  <c r="AZ846" i="1"/>
  <c r="AZ839" i="1"/>
  <c r="AZ837" i="1"/>
  <c r="AZ833" i="1"/>
  <c r="AZ830" i="1"/>
  <c r="AZ825" i="1"/>
  <c r="AZ822" i="1"/>
  <c r="AZ1212" i="1"/>
  <c r="AY1207" i="1"/>
  <c r="AZ1205" i="1"/>
  <c r="AZ1200" i="1"/>
  <c r="AZ1198" i="1"/>
  <c r="AZ1191" i="1"/>
  <c r="AZ1189" i="1"/>
  <c r="AZ1184" i="1"/>
  <c r="AZ1182" i="1"/>
  <c r="AZ1173" i="1"/>
  <c r="AZ1071" i="1"/>
  <c r="AZ1069" i="1"/>
  <c r="AZ1063" i="1"/>
  <c r="AZ1061" i="1"/>
  <c r="AZ396" i="1"/>
  <c r="AZ394" i="1"/>
  <c r="AZ392" i="1"/>
  <c r="AZ386" i="1"/>
  <c r="AY379" i="1"/>
  <c r="AZ377" i="1"/>
  <c r="AZ359" i="1"/>
  <c r="AZ351" i="1"/>
  <c r="AZ341" i="1"/>
  <c r="AZ334" i="1"/>
  <c r="AZ332" i="1"/>
  <c r="AZ327" i="1"/>
  <c r="AZ324" i="1"/>
  <c r="AZ318" i="1"/>
  <c r="AZ316" i="1"/>
  <c r="AZ302" i="1"/>
  <c r="AZ300" i="1"/>
  <c r="AZ294" i="1"/>
  <c r="AZ292" i="1"/>
  <c r="AZ286" i="1"/>
  <c r="AZ284" i="1"/>
  <c r="AZ278" i="1"/>
  <c r="AZ276" i="1"/>
  <c r="AZ270" i="1"/>
  <c r="AZ256" i="1"/>
  <c r="AZ248" i="1"/>
  <c r="AZ235" i="1"/>
  <c r="AZ227" i="1"/>
  <c r="AZ208" i="1"/>
  <c r="AZ156" i="1"/>
  <c r="AZ153" i="1"/>
  <c r="AZ150" i="1"/>
  <c r="AZ145" i="1"/>
  <c r="AZ140" i="1"/>
  <c r="AZ137" i="1"/>
  <c r="AZ135" i="1"/>
  <c r="AZ129" i="1"/>
  <c r="AZ127" i="1"/>
  <c r="AZ121" i="1"/>
  <c r="AZ119" i="1"/>
  <c r="AZ113" i="1"/>
  <c r="BA110" i="1"/>
  <c r="AY109" i="1"/>
  <c r="AZ10" i="1"/>
  <c r="AZ358" i="1"/>
  <c r="AZ350" i="1"/>
  <c r="AZ342" i="1"/>
  <c r="AZ315" i="1"/>
  <c r="AZ313" i="1"/>
  <c r="AZ307" i="1"/>
  <c r="AZ305" i="1"/>
  <c r="AZ299" i="1"/>
  <c r="AZ297" i="1"/>
  <c r="AZ291" i="1"/>
  <c r="AZ289" i="1"/>
  <c r="AZ283" i="1"/>
  <c r="AZ281" i="1"/>
  <c r="AZ275" i="1"/>
  <c r="AZ273" i="1"/>
  <c r="AZ267" i="1"/>
  <c r="AZ265" i="1"/>
  <c r="AZ257" i="1"/>
  <c r="AZ249" i="1"/>
  <c r="AZ241" i="1"/>
  <c r="AZ233" i="1"/>
  <c r="AZ225" i="1"/>
  <c r="AZ217" i="1"/>
  <c r="AZ209" i="1"/>
  <c r="AZ201" i="1"/>
  <c r="AZ164" i="1"/>
  <c r="AZ162" i="1"/>
  <c r="AY136" i="1"/>
  <c r="AZ130" i="1"/>
  <c r="AZ128" i="1"/>
  <c r="AZ122" i="1"/>
  <c r="AZ120" i="1"/>
  <c r="AZ114" i="1"/>
  <c r="AZ112" i="1"/>
  <c r="AZ103" i="1"/>
  <c r="AZ88" i="1"/>
  <c r="AZ86" i="1"/>
  <c r="AY79" i="1"/>
  <c r="AV191" i="1"/>
  <c r="AV183" i="1"/>
  <c r="AV175" i="1"/>
  <c r="AV194" i="1"/>
  <c r="AV186" i="1"/>
  <c r="AV178" i="1"/>
  <c r="AV170" i="1"/>
  <c r="BW730" i="1"/>
  <c r="BW200" i="1"/>
  <c r="BW1587" i="1"/>
  <c r="BW1207" i="1"/>
  <c r="BW18" i="1"/>
  <c r="AZ1643" i="1"/>
  <c r="AZ1651" i="1"/>
  <c r="AZ635" i="1"/>
  <c r="AT94" i="1"/>
  <c r="BF94" i="1" s="1"/>
  <c r="BU1684" i="1"/>
  <c r="BS1684" i="1"/>
  <c r="BT1684" i="1"/>
  <c r="BV1684" i="1"/>
  <c r="BR1684" i="1"/>
  <c r="BT1675" i="1"/>
  <c r="BS1675" i="1"/>
  <c r="BV1675" i="1"/>
  <c r="BR1675" i="1"/>
  <c r="BU1675" i="1"/>
  <c r="BT1667" i="1"/>
  <c r="BV1667" i="1"/>
  <c r="BR1667" i="1"/>
  <c r="BS1667" i="1"/>
  <c r="BU1667" i="1"/>
  <c r="BT1659" i="1"/>
  <c r="BU1659" i="1"/>
  <c r="BV1659" i="1"/>
  <c r="BR1659" i="1"/>
  <c r="BS1659" i="1"/>
  <c r="BT1651" i="1"/>
  <c r="BS1651" i="1"/>
  <c r="BU1651" i="1"/>
  <c r="BV1651" i="1"/>
  <c r="BR1651" i="1"/>
  <c r="BT1643" i="1"/>
  <c r="BV1643" i="1"/>
  <c r="BR1643" i="1"/>
  <c r="BS1643" i="1"/>
  <c r="BU1643" i="1"/>
  <c r="BT1635" i="1"/>
  <c r="BU1635" i="1"/>
  <c r="BV1635" i="1"/>
  <c r="BR1635" i="1"/>
  <c r="BS1635" i="1"/>
  <c r="BT1627" i="1"/>
  <c r="BS1627" i="1"/>
  <c r="BU1627" i="1"/>
  <c r="BV1627" i="1"/>
  <c r="BR1627" i="1"/>
  <c r="BS1619" i="1"/>
  <c r="BR1619" i="1"/>
  <c r="BU1619" i="1"/>
  <c r="BV1619" i="1"/>
  <c r="BT1619" i="1"/>
  <c r="BS1611" i="1"/>
  <c r="BR1611" i="1"/>
  <c r="BU1611" i="1"/>
  <c r="BV1611" i="1"/>
  <c r="BT1611" i="1"/>
  <c r="BS1603" i="1"/>
  <c r="BT1603" i="1"/>
  <c r="BU1603" i="1"/>
  <c r="BV1603" i="1"/>
  <c r="BR1603" i="1"/>
  <c r="BS1595" i="1"/>
  <c r="BU1595" i="1"/>
  <c r="BV1595" i="1"/>
  <c r="BR1595" i="1"/>
  <c r="BT1595" i="1"/>
  <c r="BU1585" i="1"/>
  <c r="BR1585" i="1"/>
  <c r="BS1585" i="1"/>
  <c r="BT1585" i="1"/>
  <c r="BV1585" i="1"/>
  <c r="BU1577" i="1"/>
  <c r="BR1577" i="1"/>
  <c r="BS1577" i="1"/>
  <c r="BT1577" i="1"/>
  <c r="BV1577" i="1"/>
  <c r="BU1569" i="1"/>
  <c r="BR1569" i="1"/>
  <c r="BS1569" i="1"/>
  <c r="BT1569" i="1"/>
  <c r="BV1569" i="1"/>
  <c r="BU1561" i="1"/>
  <c r="BR1561" i="1"/>
  <c r="BS1561" i="1"/>
  <c r="BT1561" i="1"/>
  <c r="BV1561" i="1"/>
  <c r="BU1553" i="1"/>
  <c r="BT1553" i="1"/>
  <c r="BR1553" i="1"/>
  <c r="BS1553" i="1"/>
  <c r="BV1553" i="1"/>
  <c r="BT1544" i="1"/>
  <c r="BR1544" i="1"/>
  <c r="BS1544" i="1"/>
  <c r="BU1544" i="1"/>
  <c r="BV1544" i="1"/>
  <c r="BT1536" i="1"/>
  <c r="BR1536" i="1"/>
  <c r="BU1536" i="1"/>
  <c r="BV1536" i="1"/>
  <c r="BS1536" i="1"/>
  <c r="BT1528" i="1"/>
  <c r="BR1528" i="1"/>
  <c r="BU1528" i="1"/>
  <c r="BV1528" i="1"/>
  <c r="BS1528" i="1"/>
  <c r="BS1519" i="1"/>
  <c r="BT1519" i="1"/>
  <c r="BU1519" i="1"/>
  <c r="BV1519" i="1"/>
  <c r="BR1519" i="1"/>
  <c r="BS1511" i="1"/>
  <c r="BT1511" i="1"/>
  <c r="BU1511" i="1"/>
  <c r="BV1511" i="1"/>
  <c r="BR1511" i="1"/>
  <c r="BS1503" i="1"/>
  <c r="BT1503" i="1"/>
  <c r="BU1503" i="1"/>
  <c r="BV1503" i="1"/>
  <c r="BR1503" i="1"/>
  <c r="BS1495" i="1"/>
  <c r="BT1495" i="1"/>
  <c r="BU1495" i="1"/>
  <c r="BV1495" i="1"/>
  <c r="BR1495" i="1"/>
  <c r="BS1475" i="1"/>
  <c r="BV1475" i="1"/>
  <c r="BR1475" i="1"/>
  <c r="BT1475" i="1"/>
  <c r="BU1475" i="1"/>
  <c r="BS1467" i="1"/>
  <c r="BV1467" i="1"/>
  <c r="BR1467" i="1"/>
  <c r="BT1467" i="1"/>
  <c r="BU1467" i="1"/>
  <c r="BU1459" i="1"/>
  <c r="BS1459" i="1"/>
  <c r="BR1459" i="1"/>
  <c r="BT1459" i="1"/>
  <c r="BV1459" i="1"/>
  <c r="BS1449" i="1"/>
  <c r="BR1449" i="1"/>
  <c r="BU1449" i="1"/>
  <c r="BT1449" i="1"/>
  <c r="BV1449" i="1"/>
  <c r="BR1440" i="1"/>
  <c r="BV1440" i="1"/>
  <c r="BT1440" i="1"/>
  <c r="BU1440" i="1"/>
  <c r="BS1440" i="1"/>
  <c r="BR1432" i="1"/>
  <c r="BV1432" i="1"/>
  <c r="BT1432" i="1"/>
  <c r="BU1432" i="1"/>
  <c r="BS1432" i="1"/>
  <c r="BR1424" i="1"/>
  <c r="BV1424" i="1"/>
  <c r="BT1424" i="1"/>
  <c r="BU1424" i="1"/>
  <c r="BS1424" i="1"/>
  <c r="BR1416" i="1"/>
  <c r="BV1416" i="1"/>
  <c r="BT1416" i="1"/>
  <c r="BU1416" i="1"/>
  <c r="BS1416" i="1"/>
  <c r="BT1406" i="1"/>
  <c r="BS1406" i="1"/>
  <c r="BU1406" i="1"/>
  <c r="BR1406" i="1"/>
  <c r="BV1406" i="1"/>
  <c r="BT1398" i="1"/>
  <c r="BS1398" i="1"/>
  <c r="BU1398" i="1"/>
  <c r="BR1398" i="1"/>
  <c r="BV1398" i="1"/>
  <c r="BT1390" i="1"/>
  <c r="BS1390" i="1"/>
  <c r="BU1390" i="1"/>
  <c r="BR1390" i="1"/>
  <c r="BV1390" i="1"/>
  <c r="BT1382" i="1"/>
  <c r="BS1382" i="1"/>
  <c r="BU1382" i="1"/>
  <c r="BR1382" i="1"/>
  <c r="BV1382" i="1"/>
  <c r="BT1374" i="1"/>
  <c r="BS1374" i="1"/>
  <c r="BU1374" i="1"/>
  <c r="BR1374" i="1"/>
  <c r="BV1374" i="1"/>
  <c r="BT1366" i="1"/>
  <c r="BS1366" i="1"/>
  <c r="BU1366" i="1"/>
  <c r="BR1366" i="1"/>
  <c r="BV1366" i="1"/>
  <c r="BT1358" i="1"/>
  <c r="BS1358" i="1"/>
  <c r="BU1358" i="1"/>
  <c r="BR1358" i="1"/>
  <c r="BV1358" i="1"/>
  <c r="BR1348" i="1"/>
  <c r="BV1348" i="1"/>
  <c r="BS1348" i="1"/>
  <c r="BT1348" i="1"/>
  <c r="BU1348" i="1"/>
  <c r="BR1340" i="1"/>
  <c r="BV1340" i="1"/>
  <c r="BS1340" i="1"/>
  <c r="BT1340" i="1"/>
  <c r="BU1340" i="1"/>
  <c r="BR1332" i="1"/>
  <c r="BV1332" i="1"/>
  <c r="BS1332" i="1"/>
  <c r="BT1332" i="1"/>
  <c r="BU1332" i="1"/>
  <c r="BR1324" i="1"/>
  <c r="BV1324" i="1"/>
  <c r="BS1324" i="1"/>
  <c r="BT1324" i="1"/>
  <c r="BU1324" i="1"/>
  <c r="BR1316" i="1"/>
  <c r="BV1316" i="1"/>
  <c r="BS1316" i="1"/>
  <c r="BT1316" i="1"/>
  <c r="BU1316" i="1"/>
  <c r="BU1303" i="1"/>
  <c r="BV1303" i="1"/>
  <c r="BR1303" i="1"/>
  <c r="BS1303" i="1"/>
  <c r="BT1303" i="1"/>
  <c r="BU1295" i="1"/>
  <c r="BV1295" i="1"/>
  <c r="BR1295" i="1"/>
  <c r="BS1295" i="1"/>
  <c r="BT1295" i="1"/>
  <c r="BU1287" i="1"/>
  <c r="BV1287" i="1"/>
  <c r="BR1287" i="1"/>
  <c r="BS1287" i="1"/>
  <c r="BT1287" i="1"/>
  <c r="BT1278" i="1"/>
  <c r="BS1278" i="1"/>
  <c r="BU1278" i="1"/>
  <c r="BR1278" i="1"/>
  <c r="BV1278" i="1"/>
  <c r="BT1270" i="1"/>
  <c r="BS1270" i="1"/>
  <c r="BU1270" i="1"/>
  <c r="BR1270" i="1"/>
  <c r="BV1270" i="1"/>
  <c r="BT1262" i="1"/>
  <c r="BS1262" i="1"/>
  <c r="BU1262" i="1"/>
  <c r="BR1262" i="1"/>
  <c r="BV1262" i="1"/>
  <c r="BT1254" i="1"/>
  <c r="BS1254" i="1"/>
  <c r="BU1254" i="1"/>
  <c r="BR1254" i="1"/>
  <c r="BV1254" i="1"/>
  <c r="BT1246" i="1"/>
  <c r="BS1246" i="1"/>
  <c r="BU1246" i="1"/>
  <c r="BR1246" i="1"/>
  <c r="BV1246" i="1"/>
  <c r="BS1237" i="1"/>
  <c r="BU1237" i="1"/>
  <c r="BV1237" i="1"/>
  <c r="BR1237" i="1"/>
  <c r="BT1237" i="1"/>
  <c r="BS1229" i="1"/>
  <c r="BU1229" i="1"/>
  <c r="BV1229" i="1"/>
  <c r="BT1229" i="1"/>
  <c r="BR1229" i="1"/>
  <c r="BS1221" i="1"/>
  <c r="BU1221" i="1"/>
  <c r="BV1221" i="1"/>
  <c r="BT1221" i="1"/>
  <c r="BR1221" i="1"/>
  <c r="BR1212" i="1"/>
  <c r="BV1212" i="1"/>
  <c r="BS1212" i="1"/>
  <c r="BT1212" i="1"/>
  <c r="BU1212" i="1"/>
  <c r="BU1207" i="1"/>
  <c r="BV1207" i="1"/>
  <c r="BR1207" i="1"/>
  <c r="BS1207" i="1"/>
  <c r="BT1207" i="1"/>
  <c r="BU1199" i="1"/>
  <c r="BV1199" i="1"/>
  <c r="BR1199" i="1"/>
  <c r="BS1199" i="1"/>
  <c r="BT1199" i="1"/>
  <c r="BU1191" i="1"/>
  <c r="BV1191" i="1"/>
  <c r="BR1191" i="1"/>
  <c r="BS1191" i="1"/>
  <c r="BT1191" i="1"/>
  <c r="BR1183" i="1"/>
  <c r="BV1183" i="1"/>
  <c r="BS1183" i="1"/>
  <c r="BT1183" i="1"/>
  <c r="BU1183" i="1"/>
  <c r="BR1175" i="1"/>
  <c r="BV1175" i="1"/>
  <c r="BS1175" i="1"/>
  <c r="BT1175" i="1"/>
  <c r="BU1175" i="1"/>
  <c r="BT1165" i="1"/>
  <c r="BU1165" i="1"/>
  <c r="BR1165" i="1"/>
  <c r="BV1165" i="1"/>
  <c r="BS1165" i="1"/>
  <c r="BT1157" i="1"/>
  <c r="BU1157" i="1"/>
  <c r="BR1157" i="1"/>
  <c r="BS1157" i="1"/>
  <c r="BV1157" i="1"/>
  <c r="BT1149" i="1"/>
  <c r="BU1149" i="1"/>
  <c r="BR1149" i="1"/>
  <c r="BV1149" i="1"/>
  <c r="BS1149" i="1"/>
  <c r="BT1141" i="1"/>
  <c r="BU1141" i="1"/>
  <c r="BR1141" i="1"/>
  <c r="BS1141" i="1"/>
  <c r="BV1141" i="1"/>
  <c r="BT1133" i="1"/>
  <c r="BU1133" i="1"/>
  <c r="BR1133" i="1"/>
  <c r="BV1133" i="1"/>
  <c r="BS1133" i="1"/>
  <c r="BT1125" i="1"/>
  <c r="BU1125" i="1"/>
  <c r="BR1125" i="1"/>
  <c r="BS1125" i="1"/>
  <c r="BV1125" i="1"/>
  <c r="BU1118" i="1"/>
  <c r="BR1118" i="1"/>
  <c r="BV1118" i="1"/>
  <c r="BS1118" i="1"/>
  <c r="BT1118" i="1"/>
  <c r="BT1109" i="1"/>
  <c r="BU1109" i="1"/>
  <c r="BR1109" i="1"/>
  <c r="BS1109" i="1"/>
  <c r="BV1109" i="1"/>
  <c r="BT1101" i="1"/>
  <c r="BU1101" i="1"/>
  <c r="BR1101" i="1"/>
  <c r="BV1101" i="1"/>
  <c r="BS1101" i="1"/>
  <c r="BT1093" i="1"/>
  <c r="BU1093" i="1"/>
  <c r="BR1093" i="1"/>
  <c r="BV1093" i="1"/>
  <c r="BS1093" i="1"/>
  <c r="BT1085" i="1"/>
  <c r="BU1085" i="1"/>
  <c r="BR1085" i="1"/>
  <c r="BV1085" i="1"/>
  <c r="BS1085" i="1"/>
  <c r="BT1077" i="1"/>
  <c r="BU1077" i="1"/>
  <c r="BR1077" i="1"/>
  <c r="BV1077" i="1"/>
  <c r="BS1077" i="1"/>
  <c r="BU1070" i="1"/>
  <c r="BR1070" i="1"/>
  <c r="BV1070" i="1"/>
  <c r="BS1070" i="1"/>
  <c r="BT1070" i="1"/>
  <c r="BU1062" i="1"/>
  <c r="BR1062" i="1"/>
  <c r="BV1062" i="1"/>
  <c r="BS1062" i="1"/>
  <c r="BT1062" i="1"/>
  <c r="BU1054" i="1"/>
  <c r="BR1054" i="1"/>
  <c r="BV1054" i="1"/>
  <c r="BT1054" i="1"/>
  <c r="BS1054" i="1"/>
  <c r="BU1046" i="1"/>
  <c r="BR1046" i="1"/>
  <c r="BV1046" i="1"/>
  <c r="BT1046" i="1"/>
  <c r="BS1046" i="1"/>
  <c r="BU1038" i="1"/>
  <c r="BR1038" i="1"/>
  <c r="BV1038" i="1"/>
  <c r="BT1038" i="1"/>
  <c r="BS1038" i="1"/>
  <c r="BU1030" i="1"/>
  <c r="BR1030" i="1"/>
  <c r="BV1030" i="1"/>
  <c r="BT1030" i="1"/>
  <c r="BS1030" i="1"/>
  <c r="BU1022" i="1"/>
  <c r="BR1022" i="1"/>
  <c r="BV1022" i="1"/>
  <c r="BT1022" i="1"/>
  <c r="BS1022" i="1"/>
  <c r="BT1013" i="1"/>
  <c r="BU1013" i="1"/>
  <c r="BV1013" i="1"/>
  <c r="BR1013" i="1"/>
  <c r="BS1013" i="1"/>
  <c r="BT1005" i="1"/>
  <c r="BU1005" i="1"/>
  <c r="BV1005" i="1"/>
  <c r="BR1005" i="1"/>
  <c r="BS1005" i="1"/>
  <c r="BT997" i="1"/>
  <c r="BU997" i="1"/>
  <c r="BV997" i="1"/>
  <c r="BR997" i="1"/>
  <c r="BS997" i="1"/>
  <c r="BT989" i="1"/>
  <c r="BU989" i="1"/>
  <c r="BV989" i="1"/>
  <c r="BR989" i="1"/>
  <c r="BS989" i="1"/>
  <c r="BT981" i="1"/>
  <c r="BU981" i="1"/>
  <c r="BV981" i="1"/>
  <c r="BR981" i="1"/>
  <c r="BS981" i="1"/>
  <c r="BR943" i="1"/>
  <c r="BV943" i="1"/>
  <c r="BS943" i="1"/>
  <c r="BT943" i="1"/>
  <c r="BU943" i="1"/>
  <c r="BR935" i="1"/>
  <c r="BV935" i="1"/>
  <c r="BS935" i="1"/>
  <c r="BU935" i="1"/>
  <c r="BT935" i="1"/>
  <c r="BR927" i="1"/>
  <c r="BV927" i="1"/>
  <c r="BS927" i="1"/>
  <c r="BT927" i="1"/>
  <c r="BU927" i="1"/>
  <c r="BR919" i="1"/>
  <c r="BV919" i="1"/>
  <c r="BS919" i="1"/>
  <c r="BU919" i="1"/>
  <c r="BT919" i="1"/>
  <c r="BR911" i="1"/>
  <c r="BV911" i="1"/>
  <c r="BS911" i="1"/>
  <c r="BT911" i="1"/>
  <c r="BU911" i="1"/>
  <c r="BR903" i="1"/>
  <c r="BV903" i="1"/>
  <c r="BS903" i="1"/>
  <c r="BU903" i="1"/>
  <c r="BT903" i="1"/>
  <c r="BR895" i="1"/>
  <c r="BV895" i="1"/>
  <c r="BS895" i="1"/>
  <c r="BT895" i="1"/>
  <c r="BU895" i="1"/>
  <c r="BR887" i="1"/>
  <c r="BV887" i="1"/>
  <c r="BS887" i="1"/>
  <c r="BU887" i="1"/>
  <c r="BT887" i="1"/>
  <c r="BU879" i="1"/>
  <c r="BR879" i="1"/>
  <c r="BV879" i="1"/>
  <c r="BT879" i="1"/>
  <c r="BS879" i="1"/>
  <c r="BU871" i="1"/>
  <c r="BR871" i="1"/>
  <c r="BV871" i="1"/>
  <c r="BT871" i="1"/>
  <c r="BS871" i="1"/>
  <c r="BU863" i="1"/>
  <c r="BR863" i="1"/>
  <c r="BV863" i="1"/>
  <c r="BT863" i="1"/>
  <c r="BS863" i="1"/>
  <c r="BU855" i="1"/>
  <c r="BR855" i="1"/>
  <c r="BV855" i="1"/>
  <c r="BT855" i="1"/>
  <c r="BS855" i="1"/>
  <c r="BU847" i="1"/>
  <c r="BR847" i="1"/>
  <c r="BV847" i="1"/>
  <c r="BT847" i="1"/>
  <c r="BS847" i="1"/>
  <c r="BU839" i="1"/>
  <c r="BR839" i="1"/>
  <c r="BV839" i="1"/>
  <c r="BT839" i="1"/>
  <c r="BS839" i="1"/>
  <c r="BU831" i="1"/>
  <c r="BR831" i="1"/>
  <c r="BV831" i="1"/>
  <c r="BT831" i="1"/>
  <c r="BS831" i="1"/>
  <c r="BU823" i="1"/>
  <c r="BR823" i="1"/>
  <c r="BV823" i="1"/>
  <c r="BT823" i="1"/>
  <c r="BS823" i="1"/>
  <c r="BR816" i="1"/>
  <c r="BV816" i="1"/>
  <c r="BS816" i="1"/>
  <c r="BU816" i="1"/>
  <c r="BT816" i="1"/>
  <c r="BR808" i="1"/>
  <c r="BV808" i="1"/>
  <c r="BS808" i="1"/>
  <c r="BU808" i="1"/>
  <c r="BT808" i="1"/>
  <c r="BR800" i="1"/>
  <c r="BV800" i="1"/>
  <c r="BS800" i="1"/>
  <c r="BU800" i="1"/>
  <c r="BT800" i="1"/>
  <c r="BR792" i="1"/>
  <c r="BV792" i="1"/>
  <c r="BS792" i="1"/>
  <c r="BU792" i="1"/>
  <c r="BT792" i="1"/>
  <c r="BR784" i="1"/>
  <c r="BV784" i="1"/>
  <c r="BS784" i="1"/>
  <c r="BU784" i="1"/>
  <c r="BT784" i="1"/>
  <c r="BR776" i="1"/>
  <c r="BV776" i="1"/>
  <c r="BS776" i="1"/>
  <c r="BU776" i="1"/>
  <c r="BT776" i="1"/>
  <c r="BR768" i="1"/>
  <c r="BV768" i="1"/>
  <c r="BS768" i="1"/>
  <c r="BU768" i="1"/>
  <c r="BT768" i="1"/>
  <c r="BR760" i="1"/>
  <c r="BV760" i="1"/>
  <c r="BS760" i="1"/>
  <c r="BU760" i="1"/>
  <c r="BT760" i="1"/>
  <c r="BR752" i="1"/>
  <c r="BV752" i="1"/>
  <c r="BS752" i="1"/>
  <c r="BU752" i="1"/>
  <c r="BT752" i="1"/>
  <c r="BR744" i="1"/>
  <c r="BV744" i="1"/>
  <c r="BS744" i="1"/>
  <c r="BU744" i="1"/>
  <c r="BT744" i="1"/>
  <c r="BR736" i="1"/>
  <c r="BV736" i="1"/>
  <c r="BS736" i="1"/>
  <c r="BU736" i="1"/>
  <c r="BT736" i="1"/>
  <c r="BT726" i="1"/>
  <c r="BU726" i="1"/>
  <c r="BV726" i="1"/>
  <c r="BS726" i="1"/>
  <c r="BR726" i="1"/>
  <c r="BR716" i="1"/>
  <c r="BV716" i="1"/>
  <c r="BS716" i="1"/>
  <c r="BU716" i="1"/>
  <c r="BT716" i="1"/>
  <c r="BR708" i="1"/>
  <c r="BV708" i="1"/>
  <c r="BS708" i="1"/>
  <c r="BU708" i="1"/>
  <c r="BT708" i="1"/>
  <c r="BR700" i="1"/>
  <c r="BV700" i="1"/>
  <c r="BS700" i="1"/>
  <c r="BU700" i="1"/>
  <c r="BT700" i="1"/>
  <c r="BR692" i="1"/>
  <c r="BV692" i="1"/>
  <c r="BS692" i="1"/>
  <c r="BU692" i="1"/>
  <c r="BT692" i="1"/>
  <c r="BR684" i="1"/>
  <c r="BV684" i="1"/>
  <c r="BS684" i="1"/>
  <c r="BU684" i="1"/>
  <c r="BT684" i="1"/>
  <c r="BR676" i="1"/>
  <c r="BV676" i="1"/>
  <c r="BS676" i="1"/>
  <c r="BU676" i="1"/>
  <c r="BT676" i="1"/>
  <c r="BR668" i="1"/>
  <c r="BV668" i="1"/>
  <c r="BS668" i="1"/>
  <c r="BU668" i="1"/>
  <c r="BT668" i="1"/>
  <c r="BR660" i="1"/>
  <c r="BV660" i="1"/>
  <c r="BS660" i="1"/>
  <c r="BU660" i="1"/>
  <c r="BT660" i="1"/>
  <c r="BR652" i="1"/>
  <c r="BV652" i="1"/>
  <c r="BS652" i="1"/>
  <c r="BU652" i="1"/>
  <c r="BT652" i="1"/>
  <c r="BU643" i="1"/>
  <c r="BR643" i="1"/>
  <c r="BV643" i="1"/>
  <c r="BT643" i="1"/>
  <c r="BS643" i="1"/>
  <c r="BU635" i="1"/>
  <c r="BR635" i="1"/>
  <c r="BV635" i="1"/>
  <c r="BT635" i="1"/>
  <c r="BS635" i="1"/>
  <c r="BT626" i="1"/>
  <c r="BU626" i="1"/>
  <c r="BV626" i="1"/>
  <c r="BS626" i="1"/>
  <c r="BR626" i="1"/>
  <c r="BT618" i="1"/>
  <c r="BU618" i="1"/>
  <c r="BV618" i="1"/>
  <c r="BS618" i="1"/>
  <c r="BR618" i="1"/>
  <c r="BS609" i="1"/>
  <c r="BT609" i="1"/>
  <c r="BV609" i="1"/>
  <c r="BR609" i="1"/>
  <c r="BU609" i="1"/>
  <c r="BS601" i="1"/>
  <c r="BT601" i="1"/>
  <c r="BV601" i="1"/>
  <c r="BR601" i="1"/>
  <c r="BU601" i="1"/>
  <c r="BS593" i="1"/>
  <c r="BT593" i="1"/>
  <c r="BV593" i="1"/>
  <c r="BR593" i="1"/>
  <c r="BU593" i="1"/>
  <c r="BS585" i="1"/>
  <c r="BT585" i="1"/>
  <c r="BV585" i="1"/>
  <c r="BR585" i="1"/>
  <c r="BU585" i="1"/>
  <c r="BS577" i="1"/>
  <c r="BT577" i="1"/>
  <c r="BV577" i="1"/>
  <c r="BR577" i="1"/>
  <c r="BU577" i="1"/>
  <c r="BS569" i="1"/>
  <c r="BT569" i="1"/>
  <c r="BV569" i="1"/>
  <c r="BR569" i="1"/>
  <c r="BU569" i="1"/>
  <c r="BR560" i="1"/>
  <c r="BV560" i="1"/>
  <c r="BS560" i="1"/>
  <c r="BU560" i="1"/>
  <c r="BT560" i="1"/>
  <c r="BT552" i="1"/>
  <c r="BU552" i="1"/>
  <c r="BS552" i="1"/>
  <c r="BV552" i="1"/>
  <c r="BR552" i="1"/>
  <c r="BT544" i="1"/>
  <c r="BU544" i="1"/>
  <c r="BS544" i="1"/>
  <c r="BV544" i="1"/>
  <c r="BR544" i="1"/>
  <c r="BT536" i="1"/>
  <c r="BU536" i="1"/>
  <c r="BS536" i="1"/>
  <c r="BV536" i="1"/>
  <c r="BR536" i="1"/>
  <c r="BT528" i="1"/>
  <c r="BU528" i="1"/>
  <c r="BS528" i="1"/>
  <c r="BV528" i="1"/>
  <c r="BR528" i="1"/>
  <c r="BT520" i="1"/>
  <c r="BU520" i="1"/>
  <c r="BS520" i="1"/>
  <c r="BV520" i="1"/>
  <c r="BR520" i="1"/>
  <c r="BT512" i="1"/>
  <c r="BU512" i="1"/>
  <c r="BS512" i="1"/>
  <c r="BV512" i="1"/>
  <c r="BR512" i="1"/>
  <c r="BT504" i="1"/>
  <c r="BU504" i="1"/>
  <c r="BS504" i="1"/>
  <c r="BV504" i="1"/>
  <c r="BR504" i="1"/>
  <c r="BT496" i="1"/>
  <c r="BU496" i="1"/>
  <c r="BS496" i="1"/>
  <c r="BV496" i="1"/>
  <c r="BR496" i="1"/>
  <c r="BS487" i="1"/>
  <c r="BT487" i="1"/>
  <c r="BU487" i="1"/>
  <c r="BV487" i="1"/>
  <c r="BR487" i="1"/>
  <c r="BS479" i="1"/>
  <c r="BT479" i="1"/>
  <c r="BU479" i="1"/>
  <c r="BV479" i="1"/>
  <c r="BR479" i="1"/>
  <c r="BS471" i="1"/>
  <c r="BT471" i="1"/>
  <c r="BU471" i="1"/>
  <c r="BV471" i="1"/>
  <c r="BR471" i="1"/>
  <c r="BS463" i="1"/>
  <c r="BT463" i="1"/>
  <c r="BU463" i="1"/>
  <c r="BV463" i="1"/>
  <c r="BR463" i="1"/>
  <c r="BS455" i="1"/>
  <c r="BT455" i="1"/>
  <c r="BU455" i="1"/>
  <c r="BV455" i="1"/>
  <c r="BR455" i="1"/>
  <c r="BS447" i="1"/>
  <c r="BT447" i="1"/>
  <c r="BV447" i="1"/>
  <c r="BR447" i="1"/>
  <c r="BU447" i="1"/>
  <c r="BS439" i="1"/>
  <c r="BT439" i="1"/>
  <c r="BV439" i="1"/>
  <c r="BU439" i="1"/>
  <c r="BR439" i="1"/>
  <c r="BR434" i="1"/>
  <c r="BV434" i="1"/>
  <c r="BS434" i="1"/>
  <c r="BU434" i="1"/>
  <c r="BT434" i="1"/>
  <c r="BR426" i="1"/>
  <c r="BV426" i="1"/>
  <c r="BS426" i="1"/>
  <c r="BU426" i="1"/>
  <c r="BT426" i="1"/>
  <c r="BR418" i="1"/>
  <c r="BV418" i="1"/>
  <c r="BS418" i="1"/>
  <c r="BU418" i="1"/>
  <c r="BT418" i="1"/>
  <c r="BR410" i="1"/>
  <c r="BV410" i="1"/>
  <c r="BS410" i="1"/>
  <c r="BU410" i="1"/>
  <c r="BT410" i="1"/>
  <c r="BR402" i="1"/>
  <c r="BV402" i="1"/>
  <c r="BS402" i="1"/>
  <c r="BU402" i="1"/>
  <c r="BT402" i="1"/>
  <c r="BR394" i="1"/>
  <c r="BV394" i="1"/>
  <c r="BS394" i="1"/>
  <c r="BU394" i="1"/>
  <c r="BT394" i="1"/>
  <c r="BR386" i="1"/>
  <c r="BV386" i="1"/>
  <c r="BS386" i="1"/>
  <c r="BU386" i="1"/>
  <c r="BT386" i="1"/>
  <c r="BU377" i="1"/>
  <c r="BR377" i="1"/>
  <c r="BV377" i="1"/>
  <c r="BT377" i="1"/>
  <c r="BS377" i="1"/>
  <c r="BT368" i="1"/>
  <c r="BU368" i="1"/>
  <c r="BV368" i="1"/>
  <c r="BR368" i="1"/>
  <c r="BS368" i="1"/>
  <c r="BS359" i="1"/>
  <c r="BT359" i="1"/>
  <c r="BU359" i="1"/>
  <c r="BV359" i="1"/>
  <c r="BR359" i="1"/>
  <c r="BS351" i="1"/>
  <c r="BT351" i="1"/>
  <c r="BU351" i="1"/>
  <c r="BV351" i="1"/>
  <c r="BR351" i="1"/>
  <c r="BS343" i="1"/>
  <c r="BT343" i="1"/>
  <c r="BU343" i="1"/>
  <c r="BV343" i="1"/>
  <c r="BR343" i="1"/>
  <c r="BS335" i="1"/>
  <c r="BT335" i="1"/>
  <c r="BU335" i="1"/>
  <c r="BV335" i="1"/>
  <c r="BR335" i="1"/>
  <c r="BS327" i="1"/>
  <c r="BT327" i="1"/>
  <c r="BU327" i="1"/>
  <c r="BV327" i="1"/>
  <c r="BR327" i="1"/>
  <c r="BS319" i="1"/>
  <c r="BT319" i="1"/>
  <c r="BU319" i="1"/>
  <c r="BV319" i="1"/>
  <c r="BR319" i="1"/>
  <c r="BU310" i="1"/>
  <c r="BS310" i="1"/>
  <c r="BT310" i="1"/>
  <c r="BR310" i="1"/>
  <c r="BV310" i="1"/>
  <c r="BU302" i="1"/>
  <c r="BS302" i="1"/>
  <c r="BT302" i="1"/>
  <c r="BR302" i="1"/>
  <c r="BV302" i="1"/>
  <c r="BU294" i="1"/>
  <c r="BS294" i="1"/>
  <c r="BT294" i="1"/>
  <c r="BR294" i="1"/>
  <c r="BV294" i="1"/>
  <c r="BU286" i="1"/>
  <c r="BS286" i="1"/>
  <c r="BT286" i="1"/>
  <c r="BV286" i="1"/>
  <c r="BR286" i="1"/>
  <c r="BU278" i="1"/>
  <c r="BS278" i="1"/>
  <c r="BT278" i="1"/>
  <c r="BR278" i="1"/>
  <c r="BV278" i="1"/>
  <c r="BS270" i="1"/>
  <c r="BU270" i="1"/>
  <c r="BV270" i="1"/>
  <c r="BT270" i="1"/>
  <c r="BR270" i="1"/>
  <c r="BS262" i="1"/>
  <c r="BU262" i="1"/>
  <c r="BV262" i="1"/>
  <c r="BT262" i="1"/>
  <c r="BR262" i="1"/>
  <c r="BU254" i="1"/>
  <c r="BV254" i="1"/>
  <c r="BS254" i="1"/>
  <c r="BR254" i="1"/>
  <c r="BT254" i="1"/>
  <c r="BU246" i="1"/>
  <c r="BV246" i="1"/>
  <c r="BS246" i="1"/>
  <c r="BT246" i="1"/>
  <c r="BR246" i="1"/>
  <c r="BT238" i="1"/>
  <c r="BU238" i="1"/>
  <c r="BS238" i="1"/>
  <c r="BV238" i="1"/>
  <c r="BR238" i="1"/>
  <c r="BT230" i="1"/>
  <c r="BU230" i="1"/>
  <c r="BS230" i="1"/>
  <c r="BR230" i="1"/>
  <c r="BV230" i="1"/>
  <c r="BT222" i="1"/>
  <c r="BU222" i="1"/>
  <c r="BS222" i="1"/>
  <c r="BV222" i="1"/>
  <c r="BR222" i="1"/>
  <c r="BT214" i="1"/>
  <c r="BU214" i="1"/>
  <c r="BS214" i="1"/>
  <c r="BR214" i="1"/>
  <c r="BV214" i="1"/>
  <c r="BT206" i="1"/>
  <c r="BU206" i="1"/>
  <c r="BS206" i="1"/>
  <c r="BV206" i="1"/>
  <c r="BR206" i="1"/>
  <c r="BR197" i="1"/>
  <c r="BV197" i="1"/>
  <c r="BS197" i="1"/>
  <c r="BT197" i="1"/>
  <c r="BU197" i="1"/>
  <c r="BU189" i="1"/>
  <c r="BR189" i="1"/>
  <c r="BV189" i="1"/>
  <c r="BT189" i="1"/>
  <c r="BS189" i="1"/>
  <c r="BU181" i="1"/>
  <c r="BR181" i="1"/>
  <c r="BV181" i="1"/>
  <c r="BT181" i="1"/>
  <c r="BS181" i="1"/>
  <c r="BU173" i="1"/>
  <c r="BR173" i="1"/>
  <c r="BV173" i="1"/>
  <c r="BT173" i="1"/>
  <c r="BS173" i="1"/>
  <c r="BU165" i="1"/>
  <c r="BR165" i="1"/>
  <c r="BV165" i="1"/>
  <c r="BT165" i="1"/>
  <c r="BS165" i="1"/>
  <c r="BT156" i="1"/>
  <c r="BU156" i="1"/>
  <c r="BR156" i="1"/>
  <c r="BS156" i="1"/>
  <c r="BV156" i="1"/>
  <c r="BT148" i="1"/>
  <c r="BU148" i="1"/>
  <c r="BR148" i="1"/>
  <c r="BS148" i="1"/>
  <c r="BV148" i="1"/>
  <c r="BT140" i="1"/>
  <c r="BU140" i="1"/>
  <c r="BR140" i="1"/>
  <c r="BS140" i="1"/>
  <c r="BV140" i="1"/>
  <c r="BR129" i="1"/>
  <c r="BV129" i="1"/>
  <c r="BT129" i="1"/>
  <c r="BU129" i="1"/>
  <c r="BS129" i="1"/>
  <c r="BR121" i="1"/>
  <c r="BV121" i="1"/>
  <c r="BT121" i="1"/>
  <c r="BU121" i="1"/>
  <c r="BS121" i="1"/>
  <c r="BT113" i="1"/>
  <c r="BR113" i="1"/>
  <c r="BV113" i="1"/>
  <c r="BS113" i="1"/>
  <c r="BU113" i="1"/>
  <c r="BU102" i="1"/>
  <c r="BS102" i="1"/>
  <c r="BV102" i="1"/>
  <c r="BR102" i="1"/>
  <c r="BT102" i="1"/>
  <c r="BU94" i="1"/>
  <c r="BS94" i="1"/>
  <c r="BV94" i="1"/>
  <c r="BR94" i="1"/>
  <c r="BT94" i="1"/>
  <c r="BU86" i="1"/>
  <c r="BS86" i="1"/>
  <c r="BV86" i="1"/>
  <c r="BR86" i="1"/>
  <c r="BT86" i="1"/>
  <c r="BR78" i="1"/>
  <c r="BV78" i="1"/>
  <c r="BT78" i="1"/>
  <c r="BS78" i="1"/>
  <c r="BU78" i="1"/>
  <c r="BR70" i="1"/>
  <c r="BV70" i="1"/>
  <c r="BT70" i="1"/>
  <c r="BS70" i="1"/>
  <c r="BU70" i="1"/>
  <c r="BR62" i="1"/>
  <c r="BV62" i="1"/>
  <c r="BT62" i="1"/>
  <c r="BS62" i="1"/>
  <c r="BU62" i="1"/>
  <c r="BR54" i="1"/>
  <c r="BV54" i="1"/>
  <c r="BS54" i="1"/>
  <c r="BU54" i="1"/>
  <c r="BT54" i="1"/>
  <c r="BR46" i="1"/>
  <c r="BV46" i="1"/>
  <c r="BS46" i="1"/>
  <c r="BU46" i="1"/>
  <c r="BT46" i="1"/>
  <c r="BR38" i="1"/>
  <c r="BV38" i="1"/>
  <c r="BS38" i="1"/>
  <c r="BU38" i="1"/>
  <c r="BT38" i="1"/>
  <c r="BR30" i="1"/>
  <c r="BV30" i="1"/>
  <c r="BS30" i="1"/>
  <c r="BU30" i="1"/>
  <c r="BT30" i="1"/>
  <c r="BR22" i="1"/>
  <c r="BV22" i="1"/>
  <c r="BS22" i="1"/>
  <c r="BU22" i="1"/>
  <c r="BT22" i="1"/>
  <c r="BU13" i="1"/>
  <c r="BR13" i="1"/>
  <c r="BV13" i="1"/>
  <c r="BT13" i="1"/>
  <c r="BS13" i="1"/>
  <c r="BU1617" i="1"/>
  <c r="BR1617" i="1"/>
  <c r="BS1617" i="1"/>
  <c r="BT1617" i="1"/>
  <c r="BV1617" i="1"/>
  <c r="BS1575" i="1"/>
  <c r="BV1575" i="1"/>
  <c r="BR1575" i="1"/>
  <c r="BT1575" i="1"/>
  <c r="BU1575" i="1"/>
  <c r="BS1567" i="1"/>
  <c r="BT1567" i="1"/>
  <c r="BV1567" i="1"/>
  <c r="BR1567" i="1"/>
  <c r="BU1567" i="1"/>
  <c r="BS1555" i="1"/>
  <c r="BT1555" i="1"/>
  <c r="BU1555" i="1"/>
  <c r="BV1555" i="1"/>
  <c r="BR1555" i="1"/>
  <c r="BU1517" i="1"/>
  <c r="BR1517" i="1"/>
  <c r="BS1517" i="1"/>
  <c r="BT1517" i="1"/>
  <c r="BV1517" i="1"/>
  <c r="BT1426" i="1"/>
  <c r="BV1426" i="1"/>
  <c r="BR1426" i="1"/>
  <c r="BU1426" i="1"/>
  <c r="BS1426" i="1"/>
  <c r="BR1404" i="1"/>
  <c r="BV1404" i="1"/>
  <c r="BS1404" i="1"/>
  <c r="BT1404" i="1"/>
  <c r="BU1404" i="1"/>
  <c r="BR1392" i="1"/>
  <c r="BV1392" i="1"/>
  <c r="BT1392" i="1"/>
  <c r="BU1392" i="1"/>
  <c r="BS1392" i="1"/>
  <c r="BR1384" i="1"/>
  <c r="BV1384" i="1"/>
  <c r="BT1384" i="1"/>
  <c r="BU1384" i="1"/>
  <c r="BS1384" i="1"/>
  <c r="BR1352" i="1"/>
  <c r="BV1352" i="1"/>
  <c r="BT1352" i="1"/>
  <c r="BU1352" i="1"/>
  <c r="BS1352" i="1"/>
  <c r="BT1346" i="1"/>
  <c r="BV1346" i="1"/>
  <c r="BR1346" i="1"/>
  <c r="BU1346" i="1"/>
  <c r="BS1346" i="1"/>
  <c r="BT1318" i="1"/>
  <c r="BS1318" i="1"/>
  <c r="BU1318" i="1"/>
  <c r="BR1318" i="1"/>
  <c r="BV1318" i="1"/>
  <c r="BS1297" i="1"/>
  <c r="BR1297" i="1"/>
  <c r="BT1297" i="1"/>
  <c r="BU1297" i="1"/>
  <c r="BV1297" i="1"/>
  <c r="BR1264" i="1"/>
  <c r="BV1264" i="1"/>
  <c r="BT1264" i="1"/>
  <c r="BU1264" i="1"/>
  <c r="BS1264" i="1"/>
  <c r="BR1256" i="1"/>
  <c r="BV1256" i="1"/>
  <c r="BT1256" i="1"/>
  <c r="BU1256" i="1"/>
  <c r="BS1256" i="1"/>
  <c r="BR1244" i="1"/>
  <c r="BV1244" i="1"/>
  <c r="BS1244" i="1"/>
  <c r="BT1244" i="1"/>
  <c r="BU1244" i="1"/>
  <c r="BS1201" i="1"/>
  <c r="BR1201" i="1"/>
  <c r="BT1201" i="1"/>
  <c r="BU1201" i="1"/>
  <c r="BV1201" i="1"/>
  <c r="BS1189" i="1"/>
  <c r="BU1189" i="1"/>
  <c r="BV1189" i="1"/>
  <c r="BT1189" i="1"/>
  <c r="BR1189" i="1"/>
  <c r="BT1177" i="1"/>
  <c r="BU1177" i="1"/>
  <c r="BS1177" i="1"/>
  <c r="BV1177" i="1"/>
  <c r="BR1177" i="1"/>
  <c r="BR1151" i="1"/>
  <c r="BV1151" i="1"/>
  <c r="BS1151" i="1"/>
  <c r="BT1151" i="1"/>
  <c r="BU1151" i="1"/>
  <c r="BS1112" i="1"/>
  <c r="BT1112" i="1"/>
  <c r="BU1112" i="1"/>
  <c r="BV1112" i="1"/>
  <c r="BR1112" i="1"/>
  <c r="BR1087" i="1"/>
  <c r="BV1087" i="1"/>
  <c r="BS1087" i="1"/>
  <c r="BT1087" i="1"/>
  <c r="BU1087" i="1"/>
  <c r="BS1064" i="1"/>
  <c r="BT1064" i="1"/>
  <c r="BU1064" i="1"/>
  <c r="BV1064" i="1"/>
  <c r="BR1064" i="1"/>
  <c r="BS1044" i="1"/>
  <c r="BT1044" i="1"/>
  <c r="BV1044" i="1"/>
  <c r="BU1044" i="1"/>
  <c r="BR1044" i="1"/>
  <c r="BS1032" i="1"/>
  <c r="BT1032" i="1"/>
  <c r="BV1032" i="1"/>
  <c r="BU1032" i="1"/>
  <c r="BR1032" i="1"/>
  <c r="BS1024" i="1"/>
  <c r="BT1024" i="1"/>
  <c r="BV1024" i="1"/>
  <c r="BU1024" i="1"/>
  <c r="BR1024" i="1"/>
  <c r="BR1003" i="1"/>
  <c r="BV1003" i="1"/>
  <c r="BS1003" i="1"/>
  <c r="BU1003" i="1"/>
  <c r="BT1003" i="1"/>
  <c r="BS948" i="1"/>
  <c r="BT948" i="1"/>
  <c r="BV948" i="1"/>
  <c r="BU948" i="1"/>
  <c r="BR948" i="1"/>
  <c r="BS873" i="1"/>
  <c r="BT873" i="1"/>
  <c r="BV873" i="1"/>
  <c r="BR873" i="1"/>
  <c r="BU873" i="1"/>
  <c r="BS833" i="1"/>
  <c r="BT833" i="1"/>
  <c r="BV833" i="1"/>
  <c r="BR833" i="1"/>
  <c r="BU833" i="1"/>
  <c r="BT810" i="1"/>
  <c r="BU810" i="1"/>
  <c r="BV810" i="1"/>
  <c r="BS810" i="1"/>
  <c r="BR810" i="1"/>
  <c r="BT794" i="1"/>
  <c r="BU794" i="1"/>
  <c r="BV794" i="1"/>
  <c r="BS794" i="1"/>
  <c r="BR794" i="1"/>
  <c r="BT762" i="1"/>
  <c r="BU762" i="1"/>
  <c r="BV762" i="1"/>
  <c r="BS762" i="1"/>
  <c r="BR762" i="1"/>
  <c r="BT750" i="1"/>
  <c r="BU750" i="1"/>
  <c r="BV750" i="1"/>
  <c r="BS750" i="1"/>
  <c r="BR750" i="1"/>
  <c r="BT742" i="1"/>
  <c r="BU742" i="1"/>
  <c r="BV742" i="1"/>
  <c r="BS742" i="1"/>
  <c r="BR742" i="1"/>
  <c r="BR720" i="1"/>
  <c r="BV720" i="1"/>
  <c r="BS720" i="1"/>
  <c r="BU720" i="1"/>
  <c r="BT720" i="1"/>
  <c r="BT698" i="1"/>
  <c r="BU698" i="1"/>
  <c r="BV698" i="1"/>
  <c r="BS698" i="1"/>
  <c r="BR698" i="1"/>
  <c r="BT690" i="1"/>
  <c r="BU690" i="1"/>
  <c r="BV690" i="1"/>
  <c r="BS690" i="1"/>
  <c r="BR690" i="1"/>
  <c r="BT674" i="1"/>
  <c r="BU674" i="1"/>
  <c r="BV674" i="1"/>
  <c r="BS674" i="1"/>
  <c r="BR674" i="1"/>
  <c r="BS641" i="1"/>
  <c r="BT641" i="1"/>
  <c r="BV641" i="1"/>
  <c r="BR641" i="1"/>
  <c r="BU641" i="1"/>
  <c r="BR616" i="1"/>
  <c r="BV616" i="1"/>
  <c r="BS616" i="1"/>
  <c r="BU616" i="1"/>
  <c r="BT616" i="1"/>
  <c r="BU587" i="1"/>
  <c r="BR587" i="1"/>
  <c r="BV587" i="1"/>
  <c r="BT587" i="1"/>
  <c r="BS587" i="1"/>
  <c r="BT562" i="1"/>
  <c r="BU562" i="1"/>
  <c r="BV562" i="1"/>
  <c r="BS562" i="1"/>
  <c r="BR562" i="1"/>
  <c r="BR546" i="1"/>
  <c r="BV546" i="1"/>
  <c r="BS546" i="1"/>
  <c r="BT546" i="1"/>
  <c r="BU546" i="1"/>
  <c r="BR530" i="1"/>
  <c r="BV530" i="1"/>
  <c r="BS530" i="1"/>
  <c r="BT530" i="1"/>
  <c r="BU530" i="1"/>
  <c r="BR522" i="1"/>
  <c r="BV522" i="1"/>
  <c r="BS522" i="1"/>
  <c r="BT522" i="1"/>
  <c r="BU522" i="1"/>
  <c r="BR498" i="1"/>
  <c r="BV498" i="1"/>
  <c r="BS498" i="1"/>
  <c r="BT498" i="1"/>
  <c r="BU498" i="1"/>
  <c r="BU477" i="1"/>
  <c r="BR477" i="1"/>
  <c r="BV477" i="1"/>
  <c r="BS477" i="1"/>
  <c r="BT477" i="1"/>
  <c r="BT432" i="1"/>
  <c r="BU432" i="1"/>
  <c r="BV432" i="1"/>
  <c r="BR432" i="1"/>
  <c r="BS432" i="1"/>
  <c r="BT392" i="1"/>
  <c r="BU392" i="1"/>
  <c r="BV392" i="1"/>
  <c r="BR392" i="1"/>
  <c r="BS392" i="1"/>
  <c r="BU361" i="1"/>
  <c r="BR361" i="1"/>
  <c r="BV361" i="1"/>
  <c r="BT361" i="1"/>
  <c r="BS361" i="1"/>
  <c r="BU341" i="1"/>
  <c r="BR341" i="1"/>
  <c r="BV341" i="1"/>
  <c r="BS341" i="1"/>
  <c r="BT341" i="1"/>
  <c r="BU329" i="1"/>
  <c r="BR329" i="1"/>
  <c r="BV329" i="1"/>
  <c r="BS329" i="1"/>
  <c r="BT329" i="1"/>
  <c r="BT316" i="1"/>
  <c r="BU316" i="1"/>
  <c r="BS316" i="1"/>
  <c r="BV316" i="1"/>
  <c r="BR316" i="1"/>
  <c r="BS300" i="1"/>
  <c r="BR300" i="1"/>
  <c r="BT300" i="1"/>
  <c r="BU300" i="1"/>
  <c r="BV300" i="1"/>
  <c r="BS292" i="1"/>
  <c r="BR292" i="1"/>
  <c r="BT292" i="1"/>
  <c r="BU292" i="1"/>
  <c r="BV292" i="1"/>
  <c r="BS260" i="1"/>
  <c r="BU260" i="1"/>
  <c r="BR260" i="1"/>
  <c r="BV260" i="1"/>
  <c r="BT260" i="1"/>
  <c r="BS248" i="1"/>
  <c r="BR248" i="1"/>
  <c r="BU248" i="1"/>
  <c r="BT248" i="1"/>
  <c r="BV248" i="1"/>
  <c r="BR224" i="1"/>
  <c r="BV224" i="1"/>
  <c r="BS224" i="1"/>
  <c r="BT224" i="1"/>
  <c r="BU224" i="1"/>
  <c r="BR208" i="1"/>
  <c r="BV208" i="1"/>
  <c r="BS208" i="1"/>
  <c r="BT208" i="1"/>
  <c r="BU208" i="1"/>
  <c r="BS183" i="1"/>
  <c r="BT183" i="1"/>
  <c r="BR183" i="1"/>
  <c r="BV183" i="1"/>
  <c r="BU183" i="1"/>
  <c r="BS175" i="1"/>
  <c r="BT175" i="1"/>
  <c r="BR175" i="1"/>
  <c r="BV175" i="1"/>
  <c r="BU175" i="1"/>
  <c r="BR150" i="1"/>
  <c r="BV150" i="1"/>
  <c r="BS150" i="1"/>
  <c r="BT150" i="1"/>
  <c r="BU150" i="1"/>
  <c r="BR138" i="1"/>
  <c r="BV138" i="1"/>
  <c r="BS138" i="1"/>
  <c r="BT138" i="1"/>
  <c r="BU138" i="1"/>
  <c r="BT119" i="1"/>
  <c r="BS119" i="1"/>
  <c r="BU119" i="1"/>
  <c r="BR119" i="1"/>
  <c r="BV119" i="1"/>
  <c r="BT109" i="1"/>
  <c r="BR109" i="1"/>
  <c r="BV109" i="1"/>
  <c r="BS109" i="1"/>
  <c r="BU109" i="1"/>
  <c r="BT1683" i="1"/>
  <c r="BU1683" i="1"/>
  <c r="BV1683" i="1"/>
  <c r="BR1683" i="1"/>
  <c r="BS1683" i="1"/>
  <c r="BS1678" i="1"/>
  <c r="BU1678" i="1"/>
  <c r="BV1678" i="1"/>
  <c r="BR1678" i="1"/>
  <c r="BT1678" i="1"/>
  <c r="BS1670" i="1"/>
  <c r="BU1670" i="1"/>
  <c r="BV1670" i="1"/>
  <c r="BR1670" i="1"/>
  <c r="BT1670" i="1"/>
  <c r="BS1662" i="1"/>
  <c r="BU1662" i="1"/>
  <c r="BV1662" i="1"/>
  <c r="BR1662" i="1"/>
  <c r="BT1662" i="1"/>
  <c r="BS1654" i="1"/>
  <c r="BT1654" i="1"/>
  <c r="BU1654" i="1"/>
  <c r="BV1654" i="1"/>
  <c r="BR1654" i="1"/>
  <c r="BS1646" i="1"/>
  <c r="BT1646" i="1"/>
  <c r="BU1646" i="1"/>
  <c r="BV1646" i="1"/>
  <c r="BR1646" i="1"/>
  <c r="BS1638" i="1"/>
  <c r="BT1638" i="1"/>
  <c r="BU1638" i="1"/>
  <c r="BV1638" i="1"/>
  <c r="BR1638" i="1"/>
  <c r="BS1630" i="1"/>
  <c r="BT1630" i="1"/>
  <c r="BU1630" i="1"/>
  <c r="BV1630" i="1"/>
  <c r="BR1630" i="1"/>
  <c r="BS1622" i="1"/>
  <c r="BT1622" i="1"/>
  <c r="BU1622" i="1"/>
  <c r="BV1622" i="1"/>
  <c r="BR1622" i="1"/>
  <c r="BR1614" i="1"/>
  <c r="BV1614" i="1"/>
  <c r="BT1614" i="1"/>
  <c r="BU1614" i="1"/>
  <c r="BS1614" i="1"/>
  <c r="BR1606" i="1"/>
  <c r="BV1606" i="1"/>
  <c r="BS1606" i="1"/>
  <c r="BT1606" i="1"/>
  <c r="BU1606" i="1"/>
  <c r="BR1598" i="1"/>
  <c r="BV1598" i="1"/>
  <c r="BT1598" i="1"/>
  <c r="BU1598" i="1"/>
  <c r="BS1598" i="1"/>
  <c r="BU1593" i="1"/>
  <c r="BV1593" i="1"/>
  <c r="BR1593" i="1"/>
  <c r="BS1593" i="1"/>
  <c r="BT1593" i="1"/>
  <c r="BT1584" i="1"/>
  <c r="BU1584" i="1"/>
  <c r="BV1584" i="1"/>
  <c r="BR1584" i="1"/>
  <c r="BS1584" i="1"/>
  <c r="BT1576" i="1"/>
  <c r="BS1576" i="1"/>
  <c r="BU1576" i="1"/>
  <c r="BV1576" i="1"/>
  <c r="BR1576" i="1"/>
  <c r="BT1568" i="1"/>
  <c r="BS1568" i="1"/>
  <c r="BU1568" i="1"/>
  <c r="BV1568" i="1"/>
  <c r="BR1568" i="1"/>
  <c r="BT1560" i="1"/>
  <c r="BS1560" i="1"/>
  <c r="BU1560" i="1"/>
  <c r="BV1560" i="1"/>
  <c r="BR1560" i="1"/>
  <c r="BT1552" i="1"/>
  <c r="BR1552" i="1"/>
  <c r="BU1552" i="1"/>
  <c r="BV1552" i="1"/>
  <c r="BS1552" i="1"/>
  <c r="BS1543" i="1"/>
  <c r="BT1543" i="1"/>
  <c r="BV1543" i="1"/>
  <c r="BR1543" i="1"/>
  <c r="BU1543" i="1"/>
  <c r="BS1535" i="1"/>
  <c r="BT1535" i="1"/>
  <c r="BU1535" i="1"/>
  <c r="BV1535" i="1"/>
  <c r="BR1535" i="1"/>
  <c r="BS1527" i="1"/>
  <c r="BT1527" i="1"/>
  <c r="BU1527" i="1"/>
  <c r="BV1527" i="1"/>
  <c r="BR1527" i="1"/>
  <c r="BR1518" i="1"/>
  <c r="BV1518" i="1"/>
  <c r="BU1518" i="1"/>
  <c r="BS1518" i="1"/>
  <c r="BT1518" i="1"/>
  <c r="BR1510" i="1"/>
  <c r="BV1510" i="1"/>
  <c r="BU1510" i="1"/>
  <c r="BS1510" i="1"/>
  <c r="BT1510" i="1"/>
  <c r="BR1502" i="1"/>
  <c r="BV1502" i="1"/>
  <c r="BU1502" i="1"/>
  <c r="BS1502" i="1"/>
  <c r="BT1502" i="1"/>
  <c r="BR1494" i="1"/>
  <c r="BV1494" i="1"/>
  <c r="BU1494" i="1"/>
  <c r="BS1494" i="1"/>
  <c r="BT1494" i="1"/>
  <c r="BR1486" i="1"/>
  <c r="BV1486" i="1"/>
  <c r="BU1486" i="1"/>
  <c r="BS1486" i="1"/>
  <c r="BT1486" i="1"/>
  <c r="BR1456" i="1"/>
  <c r="BV1456" i="1"/>
  <c r="BT1456" i="1"/>
  <c r="BU1456" i="1"/>
  <c r="BS1456" i="1"/>
  <c r="BR1448" i="1"/>
  <c r="BV1448" i="1"/>
  <c r="BT1448" i="1"/>
  <c r="BU1448" i="1"/>
  <c r="BS1448" i="1"/>
  <c r="BS1381" i="1"/>
  <c r="BU1381" i="1"/>
  <c r="BV1381" i="1"/>
  <c r="BT1381" i="1"/>
  <c r="BR1381" i="1"/>
  <c r="BS1373" i="1"/>
  <c r="BU1373" i="1"/>
  <c r="BV1373" i="1"/>
  <c r="BT1373" i="1"/>
  <c r="BR1373" i="1"/>
  <c r="BS1365" i="1"/>
  <c r="BU1365" i="1"/>
  <c r="BV1365" i="1"/>
  <c r="BR1365" i="1"/>
  <c r="BT1365" i="1"/>
  <c r="BS1357" i="1"/>
  <c r="BU1357" i="1"/>
  <c r="BV1357" i="1"/>
  <c r="BT1357" i="1"/>
  <c r="BR1357" i="1"/>
  <c r="BU1347" i="1"/>
  <c r="BS1347" i="1"/>
  <c r="BT1347" i="1"/>
  <c r="BR1347" i="1"/>
  <c r="BV1347" i="1"/>
  <c r="BU1339" i="1"/>
  <c r="BS1339" i="1"/>
  <c r="BT1339" i="1"/>
  <c r="BR1339" i="1"/>
  <c r="BV1339" i="1"/>
  <c r="BU1331" i="1"/>
  <c r="BS1331" i="1"/>
  <c r="BT1331" i="1"/>
  <c r="BR1331" i="1"/>
  <c r="BV1331" i="1"/>
  <c r="BU1323" i="1"/>
  <c r="BS1323" i="1"/>
  <c r="BT1323" i="1"/>
  <c r="BR1323" i="1"/>
  <c r="BV1323" i="1"/>
  <c r="BU1315" i="1"/>
  <c r="BS1315" i="1"/>
  <c r="BT1315" i="1"/>
  <c r="BR1315" i="1"/>
  <c r="BV1315" i="1"/>
  <c r="BT1306" i="1"/>
  <c r="BV1306" i="1"/>
  <c r="BR1306" i="1"/>
  <c r="BS1306" i="1"/>
  <c r="BU1306" i="1"/>
  <c r="BT1298" i="1"/>
  <c r="BV1298" i="1"/>
  <c r="BR1298" i="1"/>
  <c r="BU1298" i="1"/>
  <c r="BS1298" i="1"/>
  <c r="BT1290" i="1"/>
  <c r="BV1290" i="1"/>
  <c r="BR1290" i="1"/>
  <c r="BU1290" i="1"/>
  <c r="BS1290" i="1"/>
  <c r="BT1282" i="1"/>
  <c r="BV1282" i="1"/>
  <c r="BR1282" i="1"/>
  <c r="BU1282" i="1"/>
  <c r="BS1282" i="1"/>
  <c r="BS1273" i="1"/>
  <c r="BR1273" i="1"/>
  <c r="BT1273" i="1"/>
  <c r="BU1273" i="1"/>
  <c r="BV1273" i="1"/>
  <c r="BS1265" i="1"/>
  <c r="BR1265" i="1"/>
  <c r="BT1265" i="1"/>
  <c r="BU1265" i="1"/>
  <c r="BV1265" i="1"/>
  <c r="BS1257" i="1"/>
  <c r="BR1257" i="1"/>
  <c r="BT1257" i="1"/>
  <c r="BU1257" i="1"/>
  <c r="BV1257" i="1"/>
  <c r="BS1249" i="1"/>
  <c r="BR1249" i="1"/>
  <c r="BT1249" i="1"/>
  <c r="BU1249" i="1"/>
  <c r="BV1249" i="1"/>
  <c r="BR1240" i="1"/>
  <c r="BV1240" i="1"/>
  <c r="BT1240" i="1"/>
  <c r="BU1240" i="1"/>
  <c r="BS1240" i="1"/>
  <c r="BR1232" i="1"/>
  <c r="BV1232" i="1"/>
  <c r="BT1232" i="1"/>
  <c r="BU1232" i="1"/>
  <c r="BS1232" i="1"/>
  <c r="BR1224" i="1"/>
  <c r="BV1224" i="1"/>
  <c r="BT1224" i="1"/>
  <c r="BU1224" i="1"/>
  <c r="BS1224" i="1"/>
  <c r="BU1215" i="1"/>
  <c r="BV1215" i="1"/>
  <c r="BR1215" i="1"/>
  <c r="BS1215" i="1"/>
  <c r="BT1215" i="1"/>
  <c r="BT1206" i="1"/>
  <c r="BS1206" i="1"/>
  <c r="BU1206" i="1"/>
  <c r="BR1206" i="1"/>
  <c r="BV1206" i="1"/>
  <c r="BT1198" i="1"/>
  <c r="BS1198" i="1"/>
  <c r="BU1198" i="1"/>
  <c r="BR1198" i="1"/>
  <c r="BV1198" i="1"/>
  <c r="BT1190" i="1"/>
  <c r="BS1190" i="1"/>
  <c r="BU1190" i="1"/>
  <c r="BR1190" i="1"/>
  <c r="BV1190" i="1"/>
  <c r="BU1182" i="1"/>
  <c r="BR1182" i="1"/>
  <c r="BV1182" i="1"/>
  <c r="BS1182" i="1"/>
  <c r="BT1182" i="1"/>
  <c r="BU1174" i="1"/>
  <c r="BR1174" i="1"/>
  <c r="BV1174" i="1"/>
  <c r="BS1174" i="1"/>
  <c r="BT1174" i="1"/>
  <c r="BS1164" i="1"/>
  <c r="BT1164" i="1"/>
  <c r="BR1164" i="1"/>
  <c r="BU1164" i="1"/>
  <c r="BV1164" i="1"/>
  <c r="BS1156" i="1"/>
  <c r="BT1156" i="1"/>
  <c r="BR1156" i="1"/>
  <c r="BU1156" i="1"/>
  <c r="BV1156" i="1"/>
  <c r="BS1148" i="1"/>
  <c r="BT1148" i="1"/>
  <c r="BR1148" i="1"/>
  <c r="BU1148" i="1"/>
  <c r="BV1148" i="1"/>
  <c r="BS1140" i="1"/>
  <c r="BT1140" i="1"/>
  <c r="BR1140" i="1"/>
  <c r="BU1140" i="1"/>
  <c r="BV1140" i="1"/>
  <c r="BS1132" i="1"/>
  <c r="BT1132" i="1"/>
  <c r="BR1132" i="1"/>
  <c r="BU1132" i="1"/>
  <c r="BV1132" i="1"/>
  <c r="BS1124" i="1"/>
  <c r="BT1124" i="1"/>
  <c r="BR1124" i="1"/>
  <c r="BU1124" i="1"/>
  <c r="BV1124" i="1"/>
  <c r="BT1117" i="1"/>
  <c r="BU1117" i="1"/>
  <c r="BR1117" i="1"/>
  <c r="BV1117" i="1"/>
  <c r="BS1117" i="1"/>
  <c r="BS1108" i="1"/>
  <c r="BT1108" i="1"/>
  <c r="BR1108" i="1"/>
  <c r="BU1108" i="1"/>
  <c r="BV1108" i="1"/>
  <c r="BS1100" i="1"/>
  <c r="BT1100" i="1"/>
  <c r="BR1100" i="1"/>
  <c r="BU1100" i="1"/>
  <c r="BV1100" i="1"/>
  <c r="BS1092" i="1"/>
  <c r="BT1092" i="1"/>
  <c r="BR1092" i="1"/>
  <c r="BU1092" i="1"/>
  <c r="BV1092" i="1"/>
  <c r="BS1084" i="1"/>
  <c r="BT1084" i="1"/>
  <c r="BR1084" i="1"/>
  <c r="BU1084" i="1"/>
  <c r="BV1084" i="1"/>
  <c r="BS1076" i="1"/>
  <c r="BT1076" i="1"/>
  <c r="BR1076" i="1"/>
  <c r="BU1076" i="1"/>
  <c r="BV1076" i="1"/>
  <c r="BT1069" i="1"/>
  <c r="BU1069" i="1"/>
  <c r="BR1069" i="1"/>
  <c r="BV1069" i="1"/>
  <c r="BS1069" i="1"/>
  <c r="BT1061" i="1"/>
  <c r="BU1061" i="1"/>
  <c r="BR1061" i="1"/>
  <c r="BV1061" i="1"/>
  <c r="BS1061" i="1"/>
  <c r="BT1053" i="1"/>
  <c r="BU1053" i="1"/>
  <c r="BV1053" i="1"/>
  <c r="BR1053" i="1"/>
  <c r="BS1053" i="1"/>
  <c r="BT1045" i="1"/>
  <c r="BU1045" i="1"/>
  <c r="BV1045" i="1"/>
  <c r="BR1045" i="1"/>
  <c r="BS1045" i="1"/>
  <c r="BT1037" i="1"/>
  <c r="BU1037" i="1"/>
  <c r="BV1037" i="1"/>
  <c r="BR1037" i="1"/>
  <c r="BS1037" i="1"/>
  <c r="BT1029" i="1"/>
  <c r="BU1029" i="1"/>
  <c r="BV1029" i="1"/>
  <c r="BR1029" i="1"/>
  <c r="BS1029" i="1"/>
  <c r="BT1021" i="1"/>
  <c r="BU1021" i="1"/>
  <c r="BV1021" i="1"/>
  <c r="BR1021" i="1"/>
  <c r="BS1021" i="1"/>
  <c r="BS1012" i="1"/>
  <c r="BT1012" i="1"/>
  <c r="BV1012" i="1"/>
  <c r="BU1012" i="1"/>
  <c r="BR1012" i="1"/>
  <c r="BS1004" i="1"/>
  <c r="BT1004" i="1"/>
  <c r="BV1004" i="1"/>
  <c r="BU1004" i="1"/>
  <c r="BR1004" i="1"/>
  <c r="BS996" i="1"/>
  <c r="BT996" i="1"/>
  <c r="BV996" i="1"/>
  <c r="BU996" i="1"/>
  <c r="BR996" i="1"/>
  <c r="BS988" i="1"/>
  <c r="BT988" i="1"/>
  <c r="BV988" i="1"/>
  <c r="BU988" i="1"/>
  <c r="BR988" i="1"/>
  <c r="BS980" i="1"/>
  <c r="BT980" i="1"/>
  <c r="BV980" i="1"/>
  <c r="BU980" i="1"/>
  <c r="BR980" i="1"/>
  <c r="BU942" i="1"/>
  <c r="BR942" i="1"/>
  <c r="BV942" i="1"/>
  <c r="BS942" i="1"/>
  <c r="BT942" i="1"/>
  <c r="BU934" i="1"/>
  <c r="BR934" i="1"/>
  <c r="BV934" i="1"/>
  <c r="BS934" i="1"/>
  <c r="BT934" i="1"/>
  <c r="BU926" i="1"/>
  <c r="BR926" i="1"/>
  <c r="BV926" i="1"/>
  <c r="BS926" i="1"/>
  <c r="BT926" i="1"/>
  <c r="BU918" i="1"/>
  <c r="BR918" i="1"/>
  <c r="BV918" i="1"/>
  <c r="BS918" i="1"/>
  <c r="BT918" i="1"/>
  <c r="BU910" i="1"/>
  <c r="BR910" i="1"/>
  <c r="BV910" i="1"/>
  <c r="BS910" i="1"/>
  <c r="BT910" i="1"/>
  <c r="BU902" i="1"/>
  <c r="BR902" i="1"/>
  <c r="BV902" i="1"/>
  <c r="BS902" i="1"/>
  <c r="BT902" i="1"/>
  <c r="BU894" i="1"/>
  <c r="BR894" i="1"/>
  <c r="BV894" i="1"/>
  <c r="BS894" i="1"/>
  <c r="BT894" i="1"/>
  <c r="BU886" i="1"/>
  <c r="BR886" i="1"/>
  <c r="BV886" i="1"/>
  <c r="BS886" i="1"/>
  <c r="BT886" i="1"/>
  <c r="BT878" i="1"/>
  <c r="BU878" i="1"/>
  <c r="BV878" i="1"/>
  <c r="BS878" i="1"/>
  <c r="BR878" i="1"/>
  <c r="BT870" i="1"/>
  <c r="BU870" i="1"/>
  <c r="BV870" i="1"/>
  <c r="BS870" i="1"/>
  <c r="BR870" i="1"/>
  <c r="BT862" i="1"/>
  <c r="BU862" i="1"/>
  <c r="BV862" i="1"/>
  <c r="BS862" i="1"/>
  <c r="BR862" i="1"/>
  <c r="BT854" i="1"/>
  <c r="BU854" i="1"/>
  <c r="BV854" i="1"/>
  <c r="BS854" i="1"/>
  <c r="BR854" i="1"/>
  <c r="BT846" i="1"/>
  <c r="BU846" i="1"/>
  <c r="BV846" i="1"/>
  <c r="BS846" i="1"/>
  <c r="BR846" i="1"/>
  <c r="BT838" i="1"/>
  <c r="BU838" i="1"/>
  <c r="BV838" i="1"/>
  <c r="BS838" i="1"/>
  <c r="BR838" i="1"/>
  <c r="BT830" i="1"/>
  <c r="BU830" i="1"/>
  <c r="BV830" i="1"/>
  <c r="BS830" i="1"/>
  <c r="BR830" i="1"/>
  <c r="BT822" i="1"/>
  <c r="BU822" i="1"/>
  <c r="BV822" i="1"/>
  <c r="BS822" i="1"/>
  <c r="BR822" i="1"/>
  <c r="BU811" i="1"/>
  <c r="BR811" i="1"/>
  <c r="BV811" i="1"/>
  <c r="BT811" i="1"/>
  <c r="BS811" i="1"/>
  <c r="BU803" i="1"/>
  <c r="BR803" i="1"/>
  <c r="BV803" i="1"/>
  <c r="BT803" i="1"/>
  <c r="BS803" i="1"/>
  <c r="BU795" i="1"/>
  <c r="BR795" i="1"/>
  <c r="BV795" i="1"/>
  <c r="BT795" i="1"/>
  <c r="BS795" i="1"/>
  <c r="BU787" i="1"/>
  <c r="BR787" i="1"/>
  <c r="BV787" i="1"/>
  <c r="BT787" i="1"/>
  <c r="BS787" i="1"/>
  <c r="BU755" i="1"/>
  <c r="BR755" i="1"/>
  <c r="BV755" i="1"/>
  <c r="BT755" i="1"/>
  <c r="BS755" i="1"/>
  <c r="BU743" i="1"/>
  <c r="BR743" i="1"/>
  <c r="BV743" i="1"/>
  <c r="BT743" i="1"/>
  <c r="BS743" i="1"/>
  <c r="BU735" i="1"/>
  <c r="BR735" i="1"/>
  <c r="BV735" i="1"/>
  <c r="BT735" i="1"/>
  <c r="BS735" i="1"/>
  <c r="BT730" i="1"/>
  <c r="BU730" i="1"/>
  <c r="BV730" i="1"/>
  <c r="BS730" i="1"/>
  <c r="BR730" i="1"/>
  <c r="BS725" i="1"/>
  <c r="BT725" i="1"/>
  <c r="BV725" i="1"/>
  <c r="BR725" i="1"/>
  <c r="BU725" i="1"/>
  <c r="BU715" i="1"/>
  <c r="BR715" i="1"/>
  <c r="BV715" i="1"/>
  <c r="BT715" i="1"/>
  <c r="BS715" i="1"/>
  <c r="BU707" i="1"/>
  <c r="BR707" i="1"/>
  <c r="BV707" i="1"/>
  <c r="BT707" i="1"/>
  <c r="BS707" i="1"/>
  <c r="BU699" i="1"/>
  <c r="BR699" i="1"/>
  <c r="BV699" i="1"/>
  <c r="BT699" i="1"/>
  <c r="BS699" i="1"/>
  <c r="BU691" i="1"/>
  <c r="BR691" i="1"/>
  <c r="BV691" i="1"/>
  <c r="BT691" i="1"/>
  <c r="BS691" i="1"/>
  <c r="BU683" i="1"/>
  <c r="BR683" i="1"/>
  <c r="BV683" i="1"/>
  <c r="BT683" i="1"/>
  <c r="BS683" i="1"/>
  <c r="BU675" i="1"/>
  <c r="BR675" i="1"/>
  <c r="BV675" i="1"/>
  <c r="BT675" i="1"/>
  <c r="BS675" i="1"/>
  <c r="BU667" i="1"/>
  <c r="BR667" i="1"/>
  <c r="BV667" i="1"/>
  <c r="BT667" i="1"/>
  <c r="BS667" i="1"/>
  <c r="BU659" i="1"/>
  <c r="BR659" i="1"/>
  <c r="BV659" i="1"/>
  <c r="BT659" i="1"/>
  <c r="BS659" i="1"/>
  <c r="BU651" i="1"/>
  <c r="BR651" i="1"/>
  <c r="BV651" i="1"/>
  <c r="BT651" i="1"/>
  <c r="BS651" i="1"/>
  <c r="BT642" i="1"/>
  <c r="BU642" i="1"/>
  <c r="BV642" i="1"/>
  <c r="BS642" i="1"/>
  <c r="BR642" i="1"/>
  <c r="BT634" i="1"/>
  <c r="BU634" i="1"/>
  <c r="BV634" i="1"/>
  <c r="BS634" i="1"/>
  <c r="BR634" i="1"/>
  <c r="BS625" i="1"/>
  <c r="BT625" i="1"/>
  <c r="BV625" i="1"/>
  <c r="BR625" i="1"/>
  <c r="BU625" i="1"/>
  <c r="BS617" i="1"/>
  <c r="BT617" i="1"/>
  <c r="BV617" i="1"/>
  <c r="BR617" i="1"/>
  <c r="BU617" i="1"/>
  <c r="BR608" i="1"/>
  <c r="BV608" i="1"/>
  <c r="BS608" i="1"/>
  <c r="BU608" i="1"/>
  <c r="BT608" i="1"/>
  <c r="BR600" i="1"/>
  <c r="BV600" i="1"/>
  <c r="BS600" i="1"/>
  <c r="BU600" i="1"/>
  <c r="BT600" i="1"/>
  <c r="BR592" i="1"/>
  <c r="BV592" i="1"/>
  <c r="BS592" i="1"/>
  <c r="BU592" i="1"/>
  <c r="BT592" i="1"/>
  <c r="BR584" i="1"/>
  <c r="BV584" i="1"/>
  <c r="BS584" i="1"/>
  <c r="BU584" i="1"/>
  <c r="BT584" i="1"/>
  <c r="BR576" i="1"/>
  <c r="BV576" i="1"/>
  <c r="BS576" i="1"/>
  <c r="BU576" i="1"/>
  <c r="BT576" i="1"/>
  <c r="BR568" i="1"/>
  <c r="BV568" i="1"/>
  <c r="BS568" i="1"/>
  <c r="BU568" i="1"/>
  <c r="BT568" i="1"/>
  <c r="BU563" i="1"/>
  <c r="BR563" i="1"/>
  <c r="BV563" i="1"/>
  <c r="BT563" i="1"/>
  <c r="BS563" i="1"/>
  <c r="BT555" i="1"/>
  <c r="BU555" i="1"/>
  <c r="BV555" i="1"/>
  <c r="BS555" i="1"/>
  <c r="BR555" i="1"/>
  <c r="BS547" i="1"/>
  <c r="BT547" i="1"/>
  <c r="BU547" i="1"/>
  <c r="BV547" i="1"/>
  <c r="BR547" i="1"/>
  <c r="BS539" i="1"/>
  <c r="BT539" i="1"/>
  <c r="BU539" i="1"/>
  <c r="BV539" i="1"/>
  <c r="BR539" i="1"/>
  <c r="BS531" i="1"/>
  <c r="BT531" i="1"/>
  <c r="BU531" i="1"/>
  <c r="BV531" i="1"/>
  <c r="BR531" i="1"/>
  <c r="BS523" i="1"/>
  <c r="BT523" i="1"/>
  <c r="BU523" i="1"/>
  <c r="BV523" i="1"/>
  <c r="BR523" i="1"/>
  <c r="BS515" i="1"/>
  <c r="BT515" i="1"/>
  <c r="BU515" i="1"/>
  <c r="BV515" i="1"/>
  <c r="BR515" i="1"/>
  <c r="BS507" i="1"/>
  <c r="BT507" i="1"/>
  <c r="BU507" i="1"/>
  <c r="BV507" i="1"/>
  <c r="BR507" i="1"/>
  <c r="BS499" i="1"/>
  <c r="BT499" i="1"/>
  <c r="BU499" i="1"/>
  <c r="BV499" i="1"/>
  <c r="BR499" i="1"/>
  <c r="BR494" i="1"/>
  <c r="BV494" i="1"/>
  <c r="BS494" i="1"/>
  <c r="BT494" i="1"/>
  <c r="BU494" i="1"/>
  <c r="BR486" i="1"/>
  <c r="BV486" i="1"/>
  <c r="BS486" i="1"/>
  <c r="BT486" i="1"/>
  <c r="BU486" i="1"/>
  <c r="BR478" i="1"/>
  <c r="BV478" i="1"/>
  <c r="BS478" i="1"/>
  <c r="BT478" i="1"/>
  <c r="BU478" i="1"/>
  <c r="BR470" i="1"/>
  <c r="BV470" i="1"/>
  <c r="BS470" i="1"/>
  <c r="BT470" i="1"/>
  <c r="BU470" i="1"/>
  <c r="BR462" i="1"/>
  <c r="BV462" i="1"/>
  <c r="BS462" i="1"/>
  <c r="BT462" i="1"/>
  <c r="BU462" i="1"/>
  <c r="BR454" i="1"/>
  <c r="BV454" i="1"/>
  <c r="BS454" i="1"/>
  <c r="BT454" i="1"/>
  <c r="BU454" i="1"/>
  <c r="BR446" i="1"/>
  <c r="BV446" i="1"/>
  <c r="BS446" i="1"/>
  <c r="BU446" i="1"/>
  <c r="BT446" i="1"/>
  <c r="BR438" i="1"/>
  <c r="BV438" i="1"/>
  <c r="BS438" i="1"/>
  <c r="BU438" i="1"/>
  <c r="BT438" i="1"/>
  <c r="BU429" i="1"/>
  <c r="BR429" i="1"/>
  <c r="BV429" i="1"/>
  <c r="BT429" i="1"/>
  <c r="BS429" i="1"/>
  <c r="BU421" i="1"/>
  <c r="BR421" i="1"/>
  <c r="BV421" i="1"/>
  <c r="BT421" i="1"/>
  <c r="BS421" i="1"/>
  <c r="BU413" i="1"/>
  <c r="BR413" i="1"/>
  <c r="BV413" i="1"/>
  <c r="BT413" i="1"/>
  <c r="BS413" i="1"/>
  <c r="BU405" i="1"/>
  <c r="BR405" i="1"/>
  <c r="BV405" i="1"/>
  <c r="BT405" i="1"/>
  <c r="BS405" i="1"/>
  <c r="BU397" i="1"/>
  <c r="BR397" i="1"/>
  <c r="BV397" i="1"/>
  <c r="BT397" i="1"/>
  <c r="BS397" i="1"/>
  <c r="BU389" i="1"/>
  <c r="BR389" i="1"/>
  <c r="BV389" i="1"/>
  <c r="BT389" i="1"/>
  <c r="BS389" i="1"/>
  <c r="BU381" i="1"/>
  <c r="BR381" i="1"/>
  <c r="BV381" i="1"/>
  <c r="BT381" i="1"/>
  <c r="BS381" i="1"/>
  <c r="BR358" i="1"/>
  <c r="BV358" i="1"/>
  <c r="BS358" i="1"/>
  <c r="BT358" i="1"/>
  <c r="BU358" i="1"/>
  <c r="BR350" i="1"/>
  <c r="BV350" i="1"/>
  <c r="BS350" i="1"/>
  <c r="BT350" i="1"/>
  <c r="BU350" i="1"/>
  <c r="BR342" i="1"/>
  <c r="BV342" i="1"/>
  <c r="BS342" i="1"/>
  <c r="BT342" i="1"/>
  <c r="BU342" i="1"/>
  <c r="BR334" i="1"/>
  <c r="BV334" i="1"/>
  <c r="BS334" i="1"/>
  <c r="BT334" i="1"/>
  <c r="BU334" i="1"/>
  <c r="BR326" i="1"/>
  <c r="BV326" i="1"/>
  <c r="BS326" i="1"/>
  <c r="BT326" i="1"/>
  <c r="BU326" i="1"/>
  <c r="BR318" i="1"/>
  <c r="BV318" i="1"/>
  <c r="BS318" i="1"/>
  <c r="BT318" i="1"/>
  <c r="BU318" i="1"/>
  <c r="BU313" i="1"/>
  <c r="BR313" i="1"/>
  <c r="BV313" i="1"/>
  <c r="BS313" i="1"/>
  <c r="BT313" i="1"/>
  <c r="BT305" i="1"/>
  <c r="BS305" i="1"/>
  <c r="BU305" i="1"/>
  <c r="BR305" i="1"/>
  <c r="BV305" i="1"/>
  <c r="BT297" i="1"/>
  <c r="BS297" i="1"/>
  <c r="BU297" i="1"/>
  <c r="BV297" i="1"/>
  <c r="BR297" i="1"/>
  <c r="BT289" i="1"/>
  <c r="BS289" i="1"/>
  <c r="BU289" i="1"/>
  <c r="BR289" i="1"/>
  <c r="BV289" i="1"/>
  <c r="BT281" i="1"/>
  <c r="BS281" i="1"/>
  <c r="BU281" i="1"/>
  <c r="BR281" i="1"/>
  <c r="BV281" i="1"/>
  <c r="BT273" i="1"/>
  <c r="BS273" i="1"/>
  <c r="BU273" i="1"/>
  <c r="BR273" i="1"/>
  <c r="BV273" i="1"/>
  <c r="BR265" i="1"/>
  <c r="BV265" i="1"/>
  <c r="BT265" i="1"/>
  <c r="BS265" i="1"/>
  <c r="BU265" i="1"/>
  <c r="BT257" i="1"/>
  <c r="BV257" i="1"/>
  <c r="BS257" i="1"/>
  <c r="BR257" i="1"/>
  <c r="BU257" i="1"/>
  <c r="BT249" i="1"/>
  <c r="BV249" i="1"/>
  <c r="BS249" i="1"/>
  <c r="BR249" i="1"/>
  <c r="BU249" i="1"/>
  <c r="BS241" i="1"/>
  <c r="BT241" i="1"/>
  <c r="BU241" i="1"/>
  <c r="BR241" i="1"/>
  <c r="BV241" i="1"/>
  <c r="BS233" i="1"/>
  <c r="BT233" i="1"/>
  <c r="BU233" i="1"/>
  <c r="BR233" i="1"/>
  <c r="BV233" i="1"/>
  <c r="BS225" i="1"/>
  <c r="BT225" i="1"/>
  <c r="BU225" i="1"/>
  <c r="BR225" i="1"/>
  <c r="BV225" i="1"/>
  <c r="BS217" i="1"/>
  <c r="BT217" i="1"/>
  <c r="BU217" i="1"/>
  <c r="BR217" i="1"/>
  <c r="BV217" i="1"/>
  <c r="BS209" i="1"/>
  <c r="BT209" i="1"/>
  <c r="BU209" i="1"/>
  <c r="BR209" i="1"/>
  <c r="BV209" i="1"/>
  <c r="BS201" i="1"/>
  <c r="BT201" i="1"/>
  <c r="BU201" i="1"/>
  <c r="BR201" i="1"/>
  <c r="BV201" i="1"/>
  <c r="BU196" i="1"/>
  <c r="BS196" i="1"/>
  <c r="BT196" i="1"/>
  <c r="BR196" i="1"/>
  <c r="BV196" i="1"/>
  <c r="BT188" i="1"/>
  <c r="BU188" i="1"/>
  <c r="BR188" i="1"/>
  <c r="BS188" i="1"/>
  <c r="BV188" i="1"/>
  <c r="BT180" i="1"/>
  <c r="BU180" i="1"/>
  <c r="BR180" i="1"/>
  <c r="BS180" i="1"/>
  <c r="BV180" i="1"/>
  <c r="BT172" i="1"/>
  <c r="BU172" i="1"/>
  <c r="BR172" i="1"/>
  <c r="BS172" i="1"/>
  <c r="BV172" i="1"/>
  <c r="BT164" i="1"/>
  <c r="BU164" i="1"/>
  <c r="BR164" i="1"/>
  <c r="BS164" i="1"/>
  <c r="BV164" i="1"/>
  <c r="BS159" i="1"/>
  <c r="BT159" i="1"/>
  <c r="BR159" i="1"/>
  <c r="BV159" i="1"/>
  <c r="BU159" i="1"/>
  <c r="BS151" i="1"/>
  <c r="BT151" i="1"/>
  <c r="BR151" i="1"/>
  <c r="BV151" i="1"/>
  <c r="BU151" i="1"/>
  <c r="BS143" i="1"/>
  <c r="BT143" i="1"/>
  <c r="BR143" i="1"/>
  <c r="BV143" i="1"/>
  <c r="BU143" i="1"/>
  <c r="BT136" i="1"/>
  <c r="BU136" i="1"/>
  <c r="BR136" i="1"/>
  <c r="BS136" i="1"/>
  <c r="BV136" i="1"/>
  <c r="BU128" i="1"/>
  <c r="BV128" i="1"/>
  <c r="BR128" i="1"/>
  <c r="BS128" i="1"/>
  <c r="BT128" i="1"/>
  <c r="BU120" i="1"/>
  <c r="BV120" i="1"/>
  <c r="BR120" i="1"/>
  <c r="BS120" i="1"/>
  <c r="BT120" i="1"/>
  <c r="BS112" i="1"/>
  <c r="BU112" i="1"/>
  <c r="BV112" i="1"/>
  <c r="BR112" i="1"/>
  <c r="BT112" i="1"/>
  <c r="BT101" i="1"/>
  <c r="BR101" i="1"/>
  <c r="BV101" i="1"/>
  <c r="BS101" i="1"/>
  <c r="BU101" i="1"/>
  <c r="BT93" i="1"/>
  <c r="BR93" i="1"/>
  <c r="BV93" i="1"/>
  <c r="BS93" i="1"/>
  <c r="BU93" i="1"/>
  <c r="BT85" i="1"/>
  <c r="BR85" i="1"/>
  <c r="BV85" i="1"/>
  <c r="BS85" i="1"/>
  <c r="BU85" i="1"/>
  <c r="BU77" i="1"/>
  <c r="BS77" i="1"/>
  <c r="BV77" i="1"/>
  <c r="BR77" i="1"/>
  <c r="BT77" i="1"/>
  <c r="BU69" i="1"/>
  <c r="BS69" i="1"/>
  <c r="BV69" i="1"/>
  <c r="BR69" i="1"/>
  <c r="BT69" i="1"/>
  <c r="BU61" i="1"/>
  <c r="BR61" i="1"/>
  <c r="BT61" i="1"/>
  <c r="BV61" i="1"/>
  <c r="BS61" i="1"/>
  <c r="BU53" i="1"/>
  <c r="BR53" i="1"/>
  <c r="BV53" i="1"/>
  <c r="BT53" i="1"/>
  <c r="BS53" i="1"/>
  <c r="BU45" i="1"/>
  <c r="BR45" i="1"/>
  <c r="BV45" i="1"/>
  <c r="BT45" i="1"/>
  <c r="BS45" i="1"/>
  <c r="BU37" i="1"/>
  <c r="BR37" i="1"/>
  <c r="BV37" i="1"/>
  <c r="BT37" i="1"/>
  <c r="BS37" i="1"/>
  <c r="BU29" i="1"/>
  <c r="BR29" i="1"/>
  <c r="BV29" i="1"/>
  <c r="BT29" i="1"/>
  <c r="BS29" i="1"/>
  <c r="BU21" i="1"/>
  <c r="BR21" i="1"/>
  <c r="BV21" i="1"/>
  <c r="BT21" i="1"/>
  <c r="BS21" i="1"/>
  <c r="BT12" i="1"/>
  <c r="BU12" i="1"/>
  <c r="BV12" i="1"/>
  <c r="BS12" i="1"/>
  <c r="BR12" i="1"/>
  <c r="BU5" i="1"/>
  <c r="BR5" i="1"/>
  <c r="BV5" i="1"/>
  <c r="BT5" i="1"/>
  <c r="BS5" i="1"/>
  <c r="BR1673" i="1"/>
  <c r="BV1673" i="1"/>
  <c r="BT1673" i="1"/>
  <c r="BU1673" i="1"/>
  <c r="BS1673" i="1"/>
  <c r="BR1657" i="1"/>
  <c r="BV1657" i="1"/>
  <c r="BS1657" i="1"/>
  <c r="BT1657" i="1"/>
  <c r="BU1657" i="1"/>
  <c r="BR1645" i="1"/>
  <c r="BV1645" i="1"/>
  <c r="BT1645" i="1"/>
  <c r="BU1645" i="1"/>
  <c r="BS1645" i="1"/>
  <c r="BR1629" i="1"/>
  <c r="BV1629" i="1"/>
  <c r="BS1629" i="1"/>
  <c r="BT1629" i="1"/>
  <c r="BU1629" i="1"/>
  <c r="BU1613" i="1"/>
  <c r="BT1613" i="1"/>
  <c r="BV1613" i="1"/>
  <c r="BR1613" i="1"/>
  <c r="BS1613" i="1"/>
  <c r="BU1601" i="1"/>
  <c r="BS1601" i="1"/>
  <c r="BT1601" i="1"/>
  <c r="BV1601" i="1"/>
  <c r="BR1601" i="1"/>
  <c r="BT1588" i="1"/>
  <c r="BR1588" i="1"/>
  <c r="BS1588" i="1"/>
  <c r="BU1588" i="1"/>
  <c r="BV1588" i="1"/>
  <c r="BS1551" i="1"/>
  <c r="BT1551" i="1"/>
  <c r="BU1551" i="1"/>
  <c r="BV1551" i="1"/>
  <c r="BR1551" i="1"/>
  <c r="BR1530" i="1"/>
  <c r="BV1530" i="1"/>
  <c r="BS1530" i="1"/>
  <c r="BU1530" i="1"/>
  <c r="BT1530" i="1"/>
  <c r="BU1513" i="1"/>
  <c r="BT1513" i="1"/>
  <c r="BV1513" i="1"/>
  <c r="BR1513" i="1"/>
  <c r="BS1513" i="1"/>
  <c r="BU1501" i="1"/>
  <c r="BR1501" i="1"/>
  <c r="BS1501" i="1"/>
  <c r="BT1501" i="1"/>
  <c r="BV1501" i="1"/>
  <c r="BU1481" i="1"/>
  <c r="BT1481" i="1"/>
  <c r="BR1481" i="1"/>
  <c r="BS1481" i="1"/>
  <c r="BV1481" i="1"/>
  <c r="BU1465" i="1"/>
  <c r="BT1465" i="1"/>
  <c r="BV1465" i="1"/>
  <c r="BR1465" i="1"/>
  <c r="BS1465" i="1"/>
  <c r="BT1442" i="1"/>
  <c r="BV1442" i="1"/>
  <c r="BS1442" i="1"/>
  <c r="BU1442" i="1"/>
  <c r="BR1442" i="1"/>
  <c r="BT1414" i="1"/>
  <c r="BS1414" i="1"/>
  <c r="BU1414" i="1"/>
  <c r="BR1414" i="1"/>
  <c r="BV1414" i="1"/>
  <c r="BR1380" i="1"/>
  <c r="BV1380" i="1"/>
  <c r="BS1380" i="1"/>
  <c r="BT1380" i="1"/>
  <c r="BU1380" i="1"/>
  <c r="BR1372" i="1"/>
  <c r="BV1372" i="1"/>
  <c r="BS1372" i="1"/>
  <c r="BT1372" i="1"/>
  <c r="BU1372" i="1"/>
  <c r="BR1360" i="1"/>
  <c r="BV1360" i="1"/>
  <c r="BT1360" i="1"/>
  <c r="BU1360" i="1"/>
  <c r="BS1360" i="1"/>
  <c r="BT1330" i="1"/>
  <c r="BV1330" i="1"/>
  <c r="BR1330" i="1"/>
  <c r="BU1330" i="1"/>
  <c r="BS1330" i="1"/>
  <c r="BT1314" i="1"/>
  <c r="BV1314" i="1"/>
  <c r="BR1314" i="1"/>
  <c r="BU1314" i="1"/>
  <c r="BS1314" i="1"/>
  <c r="BS1281" i="1"/>
  <c r="BR1281" i="1"/>
  <c r="BT1281" i="1"/>
  <c r="BU1281" i="1"/>
  <c r="BV1281" i="1"/>
  <c r="BR1268" i="1"/>
  <c r="BV1268" i="1"/>
  <c r="BS1268" i="1"/>
  <c r="BT1268" i="1"/>
  <c r="BU1268" i="1"/>
  <c r="BU1223" i="1"/>
  <c r="BV1223" i="1"/>
  <c r="BR1223" i="1"/>
  <c r="BS1223" i="1"/>
  <c r="BT1223" i="1"/>
  <c r="BS1205" i="1"/>
  <c r="BU1205" i="1"/>
  <c r="BV1205" i="1"/>
  <c r="BR1205" i="1"/>
  <c r="BT1205" i="1"/>
  <c r="BT1173" i="1"/>
  <c r="BU1173" i="1"/>
  <c r="BR1173" i="1"/>
  <c r="BS1173" i="1"/>
  <c r="BV1173" i="1"/>
  <c r="BR1155" i="1"/>
  <c r="BV1155" i="1"/>
  <c r="BS1155" i="1"/>
  <c r="BU1155" i="1"/>
  <c r="BT1155" i="1"/>
  <c r="BR1143" i="1"/>
  <c r="BV1143" i="1"/>
  <c r="BS1143" i="1"/>
  <c r="BT1143" i="1"/>
  <c r="BU1143" i="1"/>
  <c r="BR1131" i="1"/>
  <c r="BV1131" i="1"/>
  <c r="BS1131" i="1"/>
  <c r="BT1131" i="1"/>
  <c r="BU1131" i="1"/>
  <c r="BR1095" i="1"/>
  <c r="BV1095" i="1"/>
  <c r="BS1095" i="1"/>
  <c r="BT1095" i="1"/>
  <c r="BU1095" i="1"/>
  <c r="BR1083" i="1"/>
  <c r="BV1083" i="1"/>
  <c r="BS1083" i="1"/>
  <c r="BU1083" i="1"/>
  <c r="BT1083" i="1"/>
  <c r="BS1072" i="1"/>
  <c r="BT1072" i="1"/>
  <c r="BU1072" i="1"/>
  <c r="BV1072" i="1"/>
  <c r="BR1072" i="1"/>
  <c r="BS1040" i="1"/>
  <c r="BT1040" i="1"/>
  <c r="BV1040" i="1"/>
  <c r="BU1040" i="1"/>
  <c r="BR1040" i="1"/>
  <c r="BR995" i="1"/>
  <c r="BV995" i="1"/>
  <c r="BS995" i="1"/>
  <c r="BU995" i="1"/>
  <c r="BT995" i="1"/>
  <c r="BR979" i="1"/>
  <c r="BV979" i="1"/>
  <c r="BS979" i="1"/>
  <c r="BU979" i="1"/>
  <c r="BT979" i="1"/>
  <c r="BU946" i="1"/>
  <c r="BR946" i="1"/>
  <c r="BV946" i="1"/>
  <c r="BT946" i="1"/>
  <c r="BS946" i="1"/>
  <c r="BT925" i="1"/>
  <c r="BU925" i="1"/>
  <c r="BR925" i="1"/>
  <c r="BV925" i="1"/>
  <c r="BS925" i="1"/>
  <c r="BT897" i="1"/>
  <c r="BU897" i="1"/>
  <c r="BR897" i="1"/>
  <c r="BS897" i="1"/>
  <c r="BV897" i="1"/>
  <c r="BS877" i="1"/>
  <c r="BT877" i="1"/>
  <c r="BV877" i="1"/>
  <c r="BR877" i="1"/>
  <c r="BU877" i="1"/>
  <c r="BS849" i="1"/>
  <c r="BT849" i="1"/>
  <c r="BV849" i="1"/>
  <c r="BR849" i="1"/>
  <c r="BU849" i="1"/>
  <c r="BS825" i="1"/>
  <c r="BT825" i="1"/>
  <c r="BV825" i="1"/>
  <c r="BR825" i="1"/>
  <c r="BU825" i="1"/>
  <c r="BT814" i="1"/>
  <c r="BU814" i="1"/>
  <c r="BV814" i="1"/>
  <c r="BS814" i="1"/>
  <c r="BR814" i="1"/>
  <c r="BT774" i="1"/>
  <c r="BU774" i="1"/>
  <c r="BV774" i="1"/>
  <c r="BS774" i="1"/>
  <c r="BR774" i="1"/>
  <c r="BT734" i="1"/>
  <c r="BU734" i="1"/>
  <c r="BV734" i="1"/>
  <c r="BS734" i="1"/>
  <c r="BR734" i="1"/>
  <c r="BR724" i="1"/>
  <c r="BV724" i="1"/>
  <c r="BS724" i="1"/>
  <c r="BU724" i="1"/>
  <c r="BT724" i="1"/>
  <c r="BT702" i="1"/>
  <c r="BU702" i="1"/>
  <c r="BV702" i="1"/>
  <c r="BS702" i="1"/>
  <c r="BR702" i="1"/>
  <c r="BT670" i="1"/>
  <c r="BU670" i="1"/>
  <c r="BV670" i="1"/>
  <c r="BS670" i="1"/>
  <c r="BR670" i="1"/>
  <c r="BT650" i="1"/>
  <c r="BU650" i="1"/>
  <c r="BV650" i="1"/>
  <c r="BS650" i="1"/>
  <c r="BR650" i="1"/>
  <c r="BS633" i="1"/>
  <c r="BT633" i="1"/>
  <c r="BV633" i="1"/>
  <c r="BR633" i="1"/>
  <c r="BU633" i="1"/>
  <c r="BU599" i="1"/>
  <c r="BR599" i="1"/>
  <c r="BV599" i="1"/>
  <c r="BT599" i="1"/>
  <c r="BS599" i="1"/>
  <c r="BU567" i="1"/>
  <c r="BR567" i="1"/>
  <c r="BV567" i="1"/>
  <c r="BT567" i="1"/>
  <c r="BS567" i="1"/>
  <c r="BR518" i="1"/>
  <c r="BV518" i="1"/>
  <c r="BS518" i="1"/>
  <c r="BT518" i="1"/>
  <c r="BU518" i="1"/>
  <c r="BR506" i="1"/>
  <c r="BV506" i="1"/>
  <c r="BS506" i="1"/>
  <c r="BT506" i="1"/>
  <c r="BU506" i="1"/>
  <c r="BU489" i="1"/>
  <c r="BR489" i="1"/>
  <c r="BV489" i="1"/>
  <c r="BS489" i="1"/>
  <c r="BT489" i="1"/>
  <c r="BU469" i="1"/>
  <c r="BR469" i="1"/>
  <c r="BV469" i="1"/>
  <c r="BS469" i="1"/>
  <c r="BT469" i="1"/>
  <c r="BU461" i="1"/>
  <c r="BR461" i="1"/>
  <c r="BV461" i="1"/>
  <c r="BS461" i="1"/>
  <c r="BT461" i="1"/>
  <c r="BU445" i="1"/>
  <c r="BR445" i="1"/>
  <c r="BV445" i="1"/>
  <c r="BT445" i="1"/>
  <c r="BS445" i="1"/>
  <c r="BT404" i="1"/>
  <c r="BU404" i="1"/>
  <c r="BV404" i="1"/>
  <c r="BS404" i="1"/>
  <c r="BR404" i="1"/>
  <c r="BT380" i="1"/>
  <c r="BU380" i="1"/>
  <c r="BV380" i="1"/>
  <c r="BS380" i="1"/>
  <c r="BR380" i="1"/>
  <c r="BR366" i="1"/>
  <c r="BV366" i="1"/>
  <c r="BS366" i="1"/>
  <c r="BU366" i="1"/>
  <c r="BT366" i="1"/>
  <c r="BU353" i="1"/>
  <c r="BR353" i="1"/>
  <c r="BV353" i="1"/>
  <c r="BS353" i="1"/>
  <c r="BT353" i="1"/>
  <c r="BS284" i="1"/>
  <c r="BR284" i="1"/>
  <c r="BT284" i="1"/>
  <c r="BU284" i="1"/>
  <c r="BV284" i="1"/>
  <c r="BS276" i="1"/>
  <c r="BR276" i="1"/>
  <c r="BT276" i="1"/>
  <c r="BU276" i="1"/>
  <c r="BV276" i="1"/>
  <c r="BU264" i="1"/>
  <c r="BS264" i="1"/>
  <c r="BV264" i="1"/>
  <c r="BR264" i="1"/>
  <c r="BT264" i="1"/>
  <c r="BR232" i="1"/>
  <c r="BV232" i="1"/>
  <c r="BS232" i="1"/>
  <c r="BT232" i="1"/>
  <c r="BU232" i="1"/>
  <c r="BR220" i="1"/>
  <c r="BV220" i="1"/>
  <c r="BS220" i="1"/>
  <c r="BT220" i="1"/>
  <c r="BU220" i="1"/>
  <c r="BR154" i="1"/>
  <c r="BV154" i="1"/>
  <c r="BS154" i="1"/>
  <c r="BT154" i="1"/>
  <c r="BU154" i="1"/>
  <c r="BS135" i="1"/>
  <c r="BT135" i="1"/>
  <c r="BR135" i="1"/>
  <c r="BV135" i="1"/>
  <c r="BU135" i="1"/>
  <c r="BT127" i="1"/>
  <c r="BS127" i="1"/>
  <c r="BU127" i="1"/>
  <c r="BV127" i="1"/>
  <c r="BR127" i="1"/>
  <c r="BS100" i="1"/>
  <c r="BU100" i="1"/>
  <c r="BV100" i="1"/>
  <c r="BR100" i="1"/>
  <c r="BT100" i="1"/>
  <c r="BU1680" i="1"/>
  <c r="BV1680" i="1"/>
  <c r="BR1680" i="1"/>
  <c r="BS1680" i="1"/>
  <c r="BT1680" i="1"/>
  <c r="BU1672" i="1"/>
  <c r="BT1672" i="1"/>
  <c r="BV1672" i="1"/>
  <c r="BR1672" i="1"/>
  <c r="BS1672" i="1"/>
  <c r="BU1664" i="1"/>
  <c r="BV1664" i="1"/>
  <c r="BR1664" i="1"/>
  <c r="BS1664" i="1"/>
  <c r="BT1664" i="1"/>
  <c r="BU1652" i="1"/>
  <c r="BS1652" i="1"/>
  <c r="BT1652" i="1"/>
  <c r="BV1652" i="1"/>
  <c r="BR1652" i="1"/>
  <c r="BU1644" i="1"/>
  <c r="BR1644" i="1"/>
  <c r="BS1644" i="1"/>
  <c r="BT1644" i="1"/>
  <c r="BV1644" i="1"/>
  <c r="BU1636" i="1"/>
  <c r="BS1636" i="1"/>
  <c r="BT1636" i="1"/>
  <c r="BV1636" i="1"/>
  <c r="BR1636" i="1"/>
  <c r="BU1628" i="1"/>
  <c r="BS1628" i="1"/>
  <c r="BT1628" i="1"/>
  <c r="BV1628" i="1"/>
  <c r="BR1628" i="1"/>
  <c r="BU1620" i="1"/>
  <c r="BR1620" i="1"/>
  <c r="BS1620" i="1"/>
  <c r="BT1620" i="1"/>
  <c r="BV1620" i="1"/>
  <c r="BT1612" i="1"/>
  <c r="BR1612" i="1"/>
  <c r="BS1612" i="1"/>
  <c r="BU1612" i="1"/>
  <c r="BV1612" i="1"/>
  <c r="BT1604" i="1"/>
  <c r="BS1604" i="1"/>
  <c r="BU1604" i="1"/>
  <c r="BV1604" i="1"/>
  <c r="BR1604" i="1"/>
  <c r="BT1596" i="1"/>
  <c r="BR1596" i="1"/>
  <c r="BS1596" i="1"/>
  <c r="BU1596" i="1"/>
  <c r="BV1596" i="1"/>
  <c r="BR1586" i="1"/>
  <c r="BV1586" i="1"/>
  <c r="BS1586" i="1"/>
  <c r="BT1586" i="1"/>
  <c r="BU1586" i="1"/>
  <c r="BR1578" i="1"/>
  <c r="BV1578" i="1"/>
  <c r="BS1578" i="1"/>
  <c r="BT1578" i="1"/>
  <c r="BU1578" i="1"/>
  <c r="BR1570" i="1"/>
  <c r="BV1570" i="1"/>
  <c r="BT1570" i="1"/>
  <c r="BU1570" i="1"/>
  <c r="BS1570" i="1"/>
  <c r="BR1562" i="1"/>
  <c r="BV1562" i="1"/>
  <c r="BT1562" i="1"/>
  <c r="BU1562" i="1"/>
  <c r="BS1562" i="1"/>
  <c r="BR1554" i="1"/>
  <c r="BV1554" i="1"/>
  <c r="BT1554" i="1"/>
  <c r="BU1554" i="1"/>
  <c r="BS1554" i="1"/>
  <c r="BU1545" i="1"/>
  <c r="BT1545" i="1"/>
  <c r="BV1545" i="1"/>
  <c r="BR1545" i="1"/>
  <c r="BS1545" i="1"/>
  <c r="BU1537" i="1"/>
  <c r="BT1537" i="1"/>
  <c r="BR1537" i="1"/>
  <c r="BS1537" i="1"/>
  <c r="BV1537" i="1"/>
  <c r="BU1529" i="1"/>
  <c r="BT1529" i="1"/>
  <c r="BV1529" i="1"/>
  <c r="BR1529" i="1"/>
  <c r="BS1529" i="1"/>
  <c r="BU1521" i="1"/>
  <c r="BT1521" i="1"/>
  <c r="BV1521" i="1"/>
  <c r="BR1521" i="1"/>
  <c r="BS1521" i="1"/>
  <c r="BT1516" i="1"/>
  <c r="BU1516" i="1"/>
  <c r="BV1516" i="1"/>
  <c r="BR1516" i="1"/>
  <c r="BS1516" i="1"/>
  <c r="BT1508" i="1"/>
  <c r="BU1508" i="1"/>
  <c r="BR1508" i="1"/>
  <c r="BS1508" i="1"/>
  <c r="BV1508" i="1"/>
  <c r="BT1500" i="1"/>
  <c r="BU1500" i="1"/>
  <c r="BV1500" i="1"/>
  <c r="BR1500" i="1"/>
  <c r="BS1500" i="1"/>
  <c r="BT1492" i="1"/>
  <c r="BU1492" i="1"/>
  <c r="BV1492" i="1"/>
  <c r="BR1492" i="1"/>
  <c r="BS1492" i="1"/>
  <c r="BT1484" i="1"/>
  <c r="BU1484" i="1"/>
  <c r="BR1484" i="1"/>
  <c r="BS1484" i="1"/>
  <c r="BV1484" i="1"/>
  <c r="BT1476" i="1"/>
  <c r="BU1476" i="1"/>
  <c r="BV1476" i="1"/>
  <c r="BR1476" i="1"/>
  <c r="BS1476" i="1"/>
  <c r="BT1468" i="1"/>
  <c r="BU1468" i="1"/>
  <c r="BV1468" i="1"/>
  <c r="BR1468" i="1"/>
  <c r="BS1468" i="1"/>
  <c r="BR1460" i="1"/>
  <c r="BV1460" i="1"/>
  <c r="BT1460" i="1"/>
  <c r="BU1460" i="1"/>
  <c r="BS1460" i="1"/>
  <c r="BT1450" i="1"/>
  <c r="BV1450" i="1"/>
  <c r="BS1450" i="1"/>
  <c r="BU1450" i="1"/>
  <c r="BR1450" i="1"/>
  <c r="BS1445" i="1"/>
  <c r="BU1445" i="1"/>
  <c r="BT1445" i="1"/>
  <c r="BV1445" i="1"/>
  <c r="BR1445" i="1"/>
  <c r="BU1407" i="1"/>
  <c r="BV1407" i="1"/>
  <c r="BR1407" i="1"/>
  <c r="BS1407" i="1"/>
  <c r="BT1407" i="1"/>
  <c r="BU1379" i="1"/>
  <c r="BS1379" i="1"/>
  <c r="BT1379" i="1"/>
  <c r="BR1379" i="1"/>
  <c r="BV1379" i="1"/>
  <c r="BU1371" i="1"/>
  <c r="BS1371" i="1"/>
  <c r="BT1371" i="1"/>
  <c r="BR1371" i="1"/>
  <c r="BV1371" i="1"/>
  <c r="BU1363" i="1"/>
  <c r="BS1363" i="1"/>
  <c r="BT1363" i="1"/>
  <c r="BR1363" i="1"/>
  <c r="BV1363" i="1"/>
  <c r="BU1355" i="1"/>
  <c r="BS1355" i="1"/>
  <c r="BT1355" i="1"/>
  <c r="BR1355" i="1"/>
  <c r="BV1355" i="1"/>
  <c r="BS1345" i="1"/>
  <c r="BR1345" i="1"/>
  <c r="BT1345" i="1"/>
  <c r="BU1345" i="1"/>
  <c r="BV1345" i="1"/>
  <c r="BS1337" i="1"/>
  <c r="BR1337" i="1"/>
  <c r="BT1337" i="1"/>
  <c r="BU1337" i="1"/>
  <c r="BV1337" i="1"/>
  <c r="BS1329" i="1"/>
  <c r="BR1329" i="1"/>
  <c r="BT1329" i="1"/>
  <c r="BU1329" i="1"/>
  <c r="BV1329" i="1"/>
  <c r="BS1321" i="1"/>
  <c r="BR1321" i="1"/>
  <c r="BT1321" i="1"/>
  <c r="BU1321" i="1"/>
  <c r="BV1321" i="1"/>
  <c r="BS1313" i="1"/>
  <c r="BR1313" i="1"/>
  <c r="BT1313" i="1"/>
  <c r="BU1313" i="1"/>
  <c r="BV1313" i="1"/>
  <c r="BU1311" i="1"/>
  <c r="BV1311" i="1"/>
  <c r="BR1311" i="1"/>
  <c r="BS1311" i="1"/>
  <c r="BT1311" i="1"/>
  <c r="BR1304" i="1"/>
  <c r="BV1304" i="1"/>
  <c r="BT1304" i="1"/>
  <c r="BU1304" i="1"/>
  <c r="BS1304" i="1"/>
  <c r="BR1296" i="1"/>
  <c r="BV1296" i="1"/>
  <c r="BT1296" i="1"/>
  <c r="BU1296" i="1"/>
  <c r="BS1296" i="1"/>
  <c r="BR1288" i="1"/>
  <c r="BV1288" i="1"/>
  <c r="BT1288" i="1"/>
  <c r="BU1288" i="1"/>
  <c r="BS1288" i="1"/>
  <c r="BU1279" i="1"/>
  <c r="BV1279" i="1"/>
  <c r="BR1279" i="1"/>
  <c r="BS1279" i="1"/>
  <c r="BT1279" i="1"/>
  <c r="BU1271" i="1"/>
  <c r="BV1271" i="1"/>
  <c r="BR1271" i="1"/>
  <c r="BS1271" i="1"/>
  <c r="BT1271" i="1"/>
  <c r="BU1263" i="1"/>
  <c r="BV1263" i="1"/>
  <c r="BR1263" i="1"/>
  <c r="BS1263" i="1"/>
  <c r="BT1263" i="1"/>
  <c r="BU1255" i="1"/>
  <c r="BV1255" i="1"/>
  <c r="BR1255" i="1"/>
  <c r="BS1255" i="1"/>
  <c r="BT1255" i="1"/>
  <c r="BU1247" i="1"/>
  <c r="BV1247" i="1"/>
  <c r="BR1247" i="1"/>
  <c r="BS1247" i="1"/>
  <c r="BT1247" i="1"/>
  <c r="BT1242" i="1"/>
  <c r="BV1242" i="1"/>
  <c r="BR1242" i="1"/>
  <c r="BS1242" i="1"/>
  <c r="BU1242" i="1"/>
  <c r="BT1234" i="1"/>
  <c r="BV1234" i="1"/>
  <c r="BR1234" i="1"/>
  <c r="BU1234" i="1"/>
  <c r="BS1234" i="1"/>
  <c r="BT1226" i="1"/>
  <c r="BV1226" i="1"/>
  <c r="BR1226" i="1"/>
  <c r="BU1226" i="1"/>
  <c r="BS1226" i="1"/>
  <c r="BS1217" i="1"/>
  <c r="BR1217" i="1"/>
  <c r="BT1217" i="1"/>
  <c r="BU1217" i="1"/>
  <c r="BV1217" i="1"/>
  <c r="BS1209" i="1"/>
  <c r="BR1209" i="1"/>
  <c r="BT1209" i="1"/>
  <c r="BU1209" i="1"/>
  <c r="BV1209" i="1"/>
  <c r="BR1200" i="1"/>
  <c r="BV1200" i="1"/>
  <c r="BT1200" i="1"/>
  <c r="BU1200" i="1"/>
  <c r="BS1200" i="1"/>
  <c r="BR1192" i="1"/>
  <c r="BV1192" i="1"/>
  <c r="BT1192" i="1"/>
  <c r="BU1192" i="1"/>
  <c r="BS1192" i="1"/>
  <c r="BS1184" i="1"/>
  <c r="BT1184" i="1"/>
  <c r="BU1184" i="1"/>
  <c r="BV1184" i="1"/>
  <c r="BR1184" i="1"/>
  <c r="BS1176" i="1"/>
  <c r="BT1176" i="1"/>
  <c r="BU1176" i="1"/>
  <c r="BV1176" i="1"/>
  <c r="BR1176" i="1"/>
  <c r="BU1166" i="1"/>
  <c r="BR1166" i="1"/>
  <c r="BV1166" i="1"/>
  <c r="BS1166" i="1"/>
  <c r="BT1166" i="1"/>
  <c r="BU1158" i="1"/>
  <c r="BR1158" i="1"/>
  <c r="BV1158" i="1"/>
  <c r="BS1158" i="1"/>
  <c r="BT1158" i="1"/>
  <c r="BU1150" i="1"/>
  <c r="BR1150" i="1"/>
  <c r="BV1150" i="1"/>
  <c r="BS1150" i="1"/>
  <c r="BT1150" i="1"/>
  <c r="BU1142" i="1"/>
  <c r="BR1142" i="1"/>
  <c r="BV1142" i="1"/>
  <c r="BS1142" i="1"/>
  <c r="BT1142" i="1"/>
  <c r="BU1134" i="1"/>
  <c r="BR1134" i="1"/>
  <c r="BV1134" i="1"/>
  <c r="BS1134" i="1"/>
  <c r="BT1134" i="1"/>
  <c r="BU1126" i="1"/>
  <c r="BR1126" i="1"/>
  <c r="BV1126" i="1"/>
  <c r="BS1126" i="1"/>
  <c r="BT1126" i="1"/>
  <c r="BR1115" i="1"/>
  <c r="BV1115" i="1"/>
  <c r="BS1115" i="1"/>
  <c r="BT1115" i="1"/>
  <c r="BU1115" i="1"/>
  <c r="BU1110" i="1"/>
  <c r="BR1110" i="1"/>
  <c r="BV1110" i="1"/>
  <c r="BS1110" i="1"/>
  <c r="BT1110" i="1"/>
  <c r="BU1102" i="1"/>
  <c r="BR1102" i="1"/>
  <c r="BV1102" i="1"/>
  <c r="BS1102" i="1"/>
  <c r="BT1102" i="1"/>
  <c r="BU1094" i="1"/>
  <c r="BR1094" i="1"/>
  <c r="BV1094" i="1"/>
  <c r="BS1094" i="1"/>
  <c r="BT1094" i="1"/>
  <c r="BU1086" i="1"/>
  <c r="BR1086" i="1"/>
  <c r="BV1086" i="1"/>
  <c r="BS1086" i="1"/>
  <c r="BT1086" i="1"/>
  <c r="BU1078" i="1"/>
  <c r="BR1078" i="1"/>
  <c r="BV1078" i="1"/>
  <c r="BS1078" i="1"/>
  <c r="BT1078" i="1"/>
  <c r="BR1071" i="1"/>
  <c r="BV1071" i="1"/>
  <c r="BS1071" i="1"/>
  <c r="BT1071" i="1"/>
  <c r="BU1071" i="1"/>
  <c r="BR1063" i="1"/>
  <c r="BV1063" i="1"/>
  <c r="BS1063" i="1"/>
  <c r="BT1063" i="1"/>
  <c r="BU1063" i="1"/>
  <c r="BR1055" i="1"/>
  <c r="BV1055" i="1"/>
  <c r="BS1055" i="1"/>
  <c r="BU1055" i="1"/>
  <c r="BT1055" i="1"/>
  <c r="BR1047" i="1"/>
  <c r="BV1047" i="1"/>
  <c r="BS1047" i="1"/>
  <c r="BU1047" i="1"/>
  <c r="BT1047" i="1"/>
  <c r="BR1039" i="1"/>
  <c r="BV1039" i="1"/>
  <c r="BS1039" i="1"/>
  <c r="BU1039" i="1"/>
  <c r="BT1039" i="1"/>
  <c r="BR1031" i="1"/>
  <c r="BV1031" i="1"/>
  <c r="BS1031" i="1"/>
  <c r="BU1031" i="1"/>
  <c r="BT1031" i="1"/>
  <c r="BR1023" i="1"/>
  <c r="BV1023" i="1"/>
  <c r="BS1023" i="1"/>
  <c r="BU1023" i="1"/>
  <c r="BT1023" i="1"/>
  <c r="BR1015" i="1"/>
  <c r="BV1015" i="1"/>
  <c r="BS1015" i="1"/>
  <c r="BU1015" i="1"/>
  <c r="BT1015" i="1"/>
  <c r="BU1010" i="1"/>
  <c r="BR1010" i="1"/>
  <c r="BV1010" i="1"/>
  <c r="BT1010" i="1"/>
  <c r="BS1010" i="1"/>
  <c r="BU1002" i="1"/>
  <c r="BR1002" i="1"/>
  <c r="BV1002" i="1"/>
  <c r="BT1002" i="1"/>
  <c r="BS1002" i="1"/>
  <c r="BU994" i="1"/>
  <c r="BR994" i="1"/>
  <c r="BV994" i="1"/>
  <c r="BT994" i="1"/>
  <c r="BS994" i="1"/>
  <c r="BU986" i="1"/>
  <c r="BR986" i="1"/>
  <c r="BV986" i="1"/>
  <c r="BT986" i="1"/>
  <c r="BS986" i="1"/>
  <c r="BS952" i="1"/>
  <c r="BT952" i="1"/>
  <c r="BV952" i="1"/>
  <c r="BU952" i="1"/>
  <c r="BR952" i="1"/>
  <c r="BS940" i="1"/>
  <c r="BT940" i="1"/>
  <c r="BR940" i="1"/>
  <c r="BV940" i="1"/>
  <c r="BU940" i="1"/>
  <c r="BS932" i="1"/>
  <c r="BT932" i="1"/>
  <c r="BR932" i="1"/>
  <c r="BV932" i="1"/>
  <c r="BU932" i="1"/>
  <c r="BS924" i="1"/>
  <c r="BT924" i="1"/>
  <c r="BR924" i="1"/>
  <c r="BV924" i="1"/>
  <c r="BU924" i="1"/>
  <c r="BS916" i="1"/>
  <c r="BT916" i="1"/>
  <c r="BR916" i="1"/>
  <c r="BV916" i="1"/>
  <c r="BU916" i="1"/>
  <c r="BS908" i="1"/>
  <c r="BT908" i="1"/>
  <c r="BR908" i="1"/>
  <c r="BV908" i="1"/>
  <c r="BU908" i="1"/>
  <c r="BS900" i="1"/>
  <c r="BT900" i="1"/>
  <c r="BR900" i="1"/>
  <c r="BV900" i="1"/>
  <c r="BU900" i="1"/>
  <c r="BS892" i="1"/>
  <c r="BT892" i="1"/>
  <c r="BR892" i="1"/>
  <c r="BV892" i="1"/>
  <c r="BU892" i="1"/>
  <c r="BS884" i="1"/>
  <c r="BT884" i="1"/>
  <c r="BR884" i="1"/>
  <c r="BV884" i="1"/>
  <c r="BU884" i="1"/>
  <c r="BR876" i="1"/>
  <c r="BV876" i="1"/>
  <c r="BS876" i="1"/>
  <c r="BU876" i="1"/>
  <c r="BT876" i="1"/>
  <c r="BR868" i="1"/>
  <c r="BV868" i="1"/>
  <c r="BS868" i="1"/>
  <c r="BU868" i="1"/>
  <c r="BT868" i="1"/>
  <c r="BR860" i="1"/>
  <c r="BV860" i="1"/>
  <c r="BS860" i="1"/>
  <c r="BU860" i="1"/>
  <c r="BT860" i="1"/>
  <c r="BR852" i="1"/>
  <c r="BV852" i="1"/>
  <c r="BS852" i="1"/>
  <c r="BU852" i="1"/>
  <c r="BT852" i="1"/>
  <c r="BR844" i="1"/>
  <c r="BV844" i="1"/>
  <c r="BS844" i="1"/>
  <c r="BU844" i="1"/>
  <c r="BT844" i="1"/>
  <c r="BR836" i="1"/>
  <c r="BV836" i="1"/>
  <c r="BS836" i="1"/>
  <c r="BU836" i="1"/>
  <c r="BT836" i="1"/>
  <c r="BR828" i="1"/>
  <c r="BV828" i="1"/>
  <c r="BS828" i="1"/>
  <c r="BU828" i="1"/>
  <c r="BT828" i="1"/>
  <c r="BR820" i="1"/>
  <c r="BV820" i="1"/>
  <c r="BS820" i="1"/>
  <c r="BU820" i="1"/>
  <c r="BT820" i="1"/>
  <c r="BS813" i="1"/>
  <c r="BT813" i="1"/>
  <c r="BV813" i="1"/>
  <c r="BR813" i="1"/>
  <c r="BU813" i="1"/>
  <c r="BS805" i="1"/>
  <c r="BT805" i="1"/>
  <c r="BV805" i="1"/>
  <c r="BR805" i="1"/>
  <c r="BU805" i="1"/>
  <c r="BS797" i="1"/>
  <c r="BT797" i="1"/>
  <c r="BV797" i="1"/>
  <c r="BR797" i="1"/>
  <c r="BU797" i="1"/>
  <c r="BS789" i="1"/>
  <c r="BT789" i="1"/>
  <c r="BV789" i="1"/>
  <c r="BR789" i="1"/>
  <c r="BU789" i="1"/>
  <c r="BS745" i="1"/>
  <c r="BT745" i="1"/>
  <c r="BV745" i="1"/>
  <c r="BR745" i="1"/>
  <c r="BU745" i="1"/>
  <c r="BS737" i="1"/>
  <c r="BT737" i="1"/>
  <c r="BV737" i="1"/>
  <c r="BR737" i="1"/>
  <c r="BU737" i="1"/>
  <c r="BU727" i="1"/>
  <c r="BR727" i="1"/>
  <c r="BV727" i="1"/>
  <c r="BT727" i="1"/>
  <c r="BS727" i="1"/>
  <c r="BU719" i="1"/>
  <c r="BR719" i="1"/>
  <c r="BV719" i="1"/>
  <c r="BT719" i="1"/>
  <c r="BS719" i="1"/>
  <c r="BS713" i="1"/>
  <c r="BT713" i="1"/>
  <c r="BV713" i="1"/>
  <c r="BR713" i="1"/>
  <c r="BU713" i="1"/>
  <c r="BS705" i="1"/>
  <c r="BT705" i="1"/>
  <c r="BV705" i="1"/>
  <c r="BR705" i="1"/>
  <c r="BU705" i="1"/>
  <c r="BS697" i="1"/>
  <c r="BT697" i="1"/>
  <c r="BV697" i="1"/>
  <c r="BR697" i="1"/>
  <c r="BU697" i="1"/>
  <c r="BS689" i="1"/>
  <c r="BT689" i="1"/>
  <c r="BV689" i="1"/>
  <c r="BR689" i="1"/>
  <c r="BU689" i="1"/>
  <c r="BS681" i="1"/>
  <c r="BT681" i="1"/>
  <c r="BV681" i="1"/>
  <c r="BR681" i="1"/>
  <c r="BU681" i="1"/>
  <c r="BS673" i="1"/>
  <c r="BT673" i="1"/>
  <c r="BV673" i="1"/>
  <c r="BR673" i="1"/>
  <c r="BU673" i="1"/>
  <c r="BS665" i="1"/>
  <c r="BT665" i="1"/>
  <c r="BV665" i="1"/>
  <c r="BR665" i="1"/>
  <c r="BU665" i="1"/>
  <c r="BS653" i="1"/>
  <c r="BT653" i="1"/>
  <c r="BV653" i="1"/>
  <c r="BR653" i="1"/>
  <c r="BU653" i="1"/>
  <c r="BR644" i="1"/>
  <c r="BV644" i="1"/>
  <c r="BS644" i="1"/>
  <c r="BU644" i="1"/>
  <c r="BT644" i="1"/>
  <c r="BR636" i="1"/>
  <c r="BV636" i="1"/>
  <c r="BS636" i="1"/>
  <c r="BU636" i="1"/>
  <c r="BT636" i="1"/>
  <c r="BR628" i="1"/>
  <c r="BV628" i="1"/>
  <c r="BS628" i="1"/>
  <c r="BU628" i="1"/>
  <c r="BT628" i="1"/>
  <c r="BU623" i="1"/>
  <c r="BR623" i="1"/>
  <c r="BV623" i="1"/>
  <c r="BT623" i="1"/>
  <c r="BS623" i="1"/>
  <c r="BU615" i="1"/>
  <c r="BR615" i="1"/>
  <c r="BV615" i="1"/>
  <c r="BT615" i="1"/>
  <c r="BS615" i="1"/>
  <c r="BT606" i="1"/>
  <c r="BU606" i="1"/>
  <c r="BV606" i="1"/>
  <c r="BS606" i="1"/>
  <c r="BR606" i="1"/>
  <c r="BT598" i="1"/>
  <c r="BU598" i="1"/>
  <c r="BV598" i="1"/>
  <c r="BS598" i="1"/>
  <c r="BR598" i="1"/>
  <c r="BT590" i="1"/>
  <c r="BU590" i="1"/>
  <c r="BV590" i="1"/>
  <c r="BS590" i="1"/>
  <c r="BR590" i="1"/>
  <c r="BT582" i="1"/>
  <c r="BU582" i="1"/>
  <c r="BV582" i="1"/>
  <c r="BS582" i="1"/>
  <c r="BR582" i="1"/>
  <c r="BT574" i="1"/>
  <c r="BU574" i="1"/>
  <c r="BV574" i="1"/>
  <c r="BS574" i="1"/>
  <c r="BR574" i="1"/>
  <c r="BT566" i="1"/>
  <c r="BU566" i="1"/>
  <c r="BV566" i="1"/>
  <c r="BS566" i="1"/>
  <c r="BR566" i="1"/>
  <c r="BS557" i="1"/>
  <c r="BT557" i="1"/>
  <c r="BV557" i="1"/>
  <c r="BR557" i="1"/>
  <c r="BU557" i="1"/>
  <c r="BU549" i="1"/>
  <c r="BR549" i="1"/>
  <c r="BV549" i="1"/>
  <c r="BS549" i="1"/>
  <c r="BT549" i="1"/>
  <c r="BU541" i="1"/>
  <c r="BR541" i="1"/>
  <c r="BV541" i="1"/>
  <c r="BS541" i="1"/>
  <c r="BT541" i="1"/>
  <c r="BU533" i="1"/>
  <c r="BR533" i="1"/>
  <c r="BV533" i="1"/>
  <c r="BS533" i="1"/>
  <c r="BT533" i="1"/>
  <c r="BU525" i="1"/>
  <c r="BR525" i="1"/>
  <c r="BV525" i="1"/>
  <c r="BS525" i="1"/>
  <c r="BT525" i="1"/>
  <c r="BU517" i="1"/>
  <c r="BR517" i="1"/>
  <c r="BV517" i="1"/>
  <c r="BS517" i="1"/>
  <c r="BT517" i="1"/>
  <c r="BU509" i="1"/>
  <c r="BR509" i="1"/>
  <c r="BV509" i="1"/>
  <c r="BS509" i="1"/>
  <c r="BT509" i="1"/>
  <c r="BU501" i="1"/>
  <c r="BR501" i="1"/>
  <c r="BV501" i="1"/>
  <c r="BS501" i="1"/>
  <c r="BT501" i="1"/>
  <c r="BT492" i="1"/>
  <c r="BU492" i="1"/>
  <c r="BS492" i="1"/>
  <c r="BV492" i="1"/>
  <c r="BR492" i="1"/>
  <c r="BT484" i="1"/>
  <c r="BU484" i="1"/>
  <c r="BS484" i="1"/>
  <c r="BV484" i="1"/>
  <c r="BR484" i="1"/>
  <c r="BT476" i="1"/>
  <c r="BU476" i="1"/>
  <c r="BS476" i="1"/>
  <c r="BV476" i="1"/>
  <c r="BR476" i="1"/>
  <c r="BT468" i="1"/>
  <c r="BU468" i="1"/>
  <c r="BS468" i="1"/>
  <c r="BV468" i="1"/>
  <c r="BR468" i="1"/>
  <c r="BT460" i="1"/>
  <c r="BU460" i="1"/>
  <c r="BS460" i="1"/>
  <c r="BV460" i="1"/>
  <c r="BR460" i="1"/>
  <c r="BT452" i="1"/>
  <c r="BU452" i="1"/>
  <c r="BS452" i="1"/>
  <c r="BV452" i="1"/>
  <c r="BR452" i="1"/>
  <c r="BT444" i="1"/>
  <c r="BU444" i="1"/>
  <c r="BV444" i="1"/>
  <c r="BS444" i="1"/>
  <c r="BR444" i="1"/>
  <c r="BT436" i="1"/>
  <c r="BU436" i="1"/>
  <c r="BV436" i="1"/>
  <c r="BS436" i="1"/>
  <c r="BR436" i="1"/>
  <c r="BS427" i="1"/>
  <c r="BT427" i="1"/>
  <c r="BV427" i="1"/>
  <c r="BR427" i="1"/>
  <c r="BU427" i="1"/>
  <c r="BS419" i="1"/>
  <c r="BT419" i="1"/>
  <c r="BV419" i="1"/>
  <c r="BR419" i="1"/>
  <c r="BU419" i="1"/>
  <c r="BS411" i="1"/>
  <c r="BT411" i="1"/>
  <c r="BV411" i="1"/>
  <c r="BR411" i="1"/>
  <c r="BU411" i="1"/>
  <c r="BS403" i="1"/>
  <c r="BT403" i="1"/>
  <c r="BV403" i="1"/>
  <c r="BR403" i="1"/>
  <c r="BU403" i="1"/>
  <c r="BS395" i="1"/>
  <c r="BT395" i="1"/>
  <c r="BV395" i="1"/>
  <c r="BR395" i="1"/>
  <c r="BU395" i="1"/>
  <c r="BS387" i="1"/>
  <c r="BT387" i="1"/>
  <c r="BV387" i="1"/>
  <c r="BR387" i="1"/>
  <c r="BU387" i="1"/>
  <c r="BR378" i="1"/>
  <c r="BV378" i="1"/>
  <c r="BS378" i="1"/>
  <c r="BU378" i="1"/>
  <c r="BT378" i="1"/>
  <c r="BT356" i="1"/>
  <c r="BU356" i="1"/>
  <c r="BS356" i="1"/>
  <c r="BV356" i="1"/>
  <c r="BR356" i="1"/>
  <c r="BT348" i="1"/>
  <c r="BU348" i="1"/>
  <c r="BS348" i="1"/>
  <c r="BV348" i="1"/>
  <c r="BR348" i="1"/>
  <c r="BT340" i="1"/>
  <c r="BU340" i="1"/>
  <c r="BS340" i="1"/>
  <c r="BV340" i="1"/>
  <c r="BR340" i="1"/>
  <c r="BT332" i="1"/>
  <c r="BU332" i="1"/>
  <c r="BS332" i="1"/>
  <c r="BV332" i="1"/>
  <c r="BR332" i="1"/>
  <c r="BT324" i="1"/>
  <c r="BU324" i="1"/>
  <c r="BS324" i="1"/>
  <c r="BV324" i="1"/>
  <c r="BR324" i="1"/>
  <c r="BS315" i="1"/>
  <c r="BT315" i="1"/>
  <c r="BU315" i="1"/>
  <c r="BV315" i="1"/>
  <c r="BR315" i="1"/>
  <c r="BR307" i="1"/>
  <c r="BV307" i="1"/>
  <c r="BT307" i="1"/>
  <c r="BU307" i="1"/>
  <c r="BS307" i="1"/>
  <c r="BR299" i="1"/>
  <c r="BV299" i="1"/>
  <c r="BT299" i="1"/>
  <c r="BU299" i="1"/>
  <c r="BS299" i="1"/>
  <c r="BR291" i="1"/>
  <c r="BV291" i="1"/>
  <c r="BT291" i="1"/>
  <c r="BU291" i="1"/>
  <c r="BS291" i="1"/>
  <c r="BR283" i="1"/>
  <c r="BV283" i="1"/>
  <c r="BT283" i="1"/>
  <c r="BU283" i="1"/>
  <c r="BS283" i="1"/>
  <c r="BR275" i="1"/>
  <c r="BV275" i="1"/>
  <c r="BT275" i="1"/>
  <c r="BU275" i="1"/>
  <c r="BS275" i="1"/>
  <c r="BT267" i="1"/>
  <c r="BR267" i="1"/>
  <c r="BV267" i="1"/>
  <c r="BS267" i="1"/>
  <c r="BU267" i="1"/>
  <c r="BR259" i="1"/>
  <c r="BV259" i="1"/>
  <c r="BT259" i="1"/>
  <c r="BS259" i="1"/>
  <c r="BU259" i="1"/>
  <c r="BR251" i="1"/>
  <c r="BV251" i="1"/>
  <c r="BT251" i="1"/>
  <c r="BS251" i="1"/>
  <c r="BU251" i="1"/>
  <c r="BR243" i="1"/>
  <c r="BV243" i="1"/>
  <c r="BT243" i="1"/>
  <c r="BS243" i="1"/>
  <c r="BU243" i="1"/>
  <c r="BU235" i="1"/>
  <c r="BR235" i="1"/>
  <c r="BV235" i="1"/>
  <c r="BS235" i="1"/>
  <c r="BT235" i="1"/>
  <c r="BU227" i="1"/>
  <c r="BR227" i="1"/>
  <c r="BV227" i="1"/>
  <c r="BS227" i="1"/>
  <c r="BT227" i="1"/>
  <c r="BU219" i="1"/>
  <c r="BR219" i="1"/>
  <c r="BV219" i="1"/>
  <c r="BS219" i="1"/>
  <c r="BT219" i="1"/>
  <c r="BU211" i="1"/>
  <c r="BR211" i="1"/>
  <c r="BV211" i="1"/>
  <c r="BS211" i="1"/>
  <c r="BT211" i="1"/>
  <c r="BU203" i="1"/>
  <c r="BR203" i="1"/>
  <c r="BV203" i="1"/>
  <c r="BS203" i="1"/>
  <c r="BT203" i="1"/>
  <c r="BS194" i="1"/>
  <c r="BR194" i="1"/>
  <c r="BT194" i="1"/>
  <c r="BU194" i="1"/>
  <c r="BV194" i="1"/>
  <c r="BR186" i="1"/>
  <c r="BV186" i="1"/>
  <c r="BS186" i="1"/>
  <c r="BT186" i="1"/>
  <c r="BU186" i="1"/>
  <c r="BR178" i="1"/>
  <c r="BV178" i="1"/>
  <c r="BS178" i="1"/>
  <c r="BT178" i="1"/>
  <c r="BU178" i="1"/>
  <c r="BR170" i="1"/>
  <c r="BV170" i="1"/>
  <c r="BS170" i="1"/>
  <c r="BT170" i="1"/>
  <c r="BU170" i="1"/>
  <c r="BR162" i="1"/>
  <c r="BV162" i="1"/>
  <c r="BS162" i="1"/>
  <c r="BT162" i="1"/>
  <c r="BU162" i="1"/>
  <c r="BU153" i="1"/>
  <c r="BR153" i="1"/>
  <c r="BV153" i="1"/>
  <c r="BT153" i="1"/>
  <c r="BS153" i="1"/>
  <c r="BU145" i="1"/>
  <c r="BR145" i="1"/>
  <c r="BV145" i="1"/>
  <c r="BT145" i="1"/>
  <c r="BS145" i="1"/>
  <c r="BU137" i="1"/>
  <c r="BR137" i="1"/>
  <c r="BV137" i="1"/>
  <c r="BT137" i="1"/>
  <c r="BS137" i="1"/>
  <c r="BS130" i="1"/>
  <c r="BR130" i="1"/>
  <c r="BT130" i="1"/>
  <c r="BU130" i="1"/>
  <c r="BV130" i="1"/>
  <c r="BS122" i="1"/>
  <c r="BR122" i="1"/>
  <c r="BT122" i="1"/>
  <c r="BV122" i="1"/>
  <c r="BU122" i="1"/>
  <c r="BU114" i="1"/>
  <c r="BS114" i="1"/>
  <c r="BV114" i="1"/>
  <c r="BR114" i="1"/>
  <c r="BT114" i="1"/>
  <c r="BR103" i="1"/>
  <c r="BV103" i="1"/>
  <c r="BT103" i="1"/>
  <c r="BU103" i="1"/>
  <c r="BS103" i="1"/>
  <c r="BR95" i="1"/>
  <c r="BV95" i="1"/>
  <c r="BT95" i="1"/>
  <c r="BU95" i="1"/>
  <c r="BS95" i="1"/>
  <c r="BR87" i="1"/>
  <c r="BV87" i="1"/>
  <c r="BT87" i="1"/>
  <c r="BU87" i="1"/>
  <c r="BS87" i="1"/>
  <c r="BS79" i="1"/>
  <c r="BU79" i="1"/>
  <c r="BR79" i="1"/>
  <c r="BV79" i="1"/>
  <c r="BT79" i="1"/>
  <c r="BS71" i="1"/>
  <c r="BU71" i="1"/>
  <c r="BR71" i="1"/>
  <c r="BV71" i="1"/>
  <c r="BT71" i="1"/>
  <c r="BS63" i="1"/>
  <c r="BU63" i="1"/>
  <c r="BR63" i="1"/>
  <c r="BV63" i="1"/>
  <c r="BT63" i="1"/>
  <c r="BS55" i="1"/>
  <c r="BT55" i="1"/>
  <c r="BV55" i="1"/>
  <c r="BR55" i="1"/>
  <c r="BU55" i="1"/>
  <c r="BS47" i="1"/>
  <c r="BT47" i="1"/>
  <c r="BV47" i="1"/>
  <c r="BR47" i="1"/>
  <c r="BU47" i="1"/>
  <c r="BS39" i="1"/>
  <c r="BT39" i="1"/>
  <c r="BV39" i="1"/>
  <c r="BR39" i="1"/>
  <c r="BU39" i="1"/>
  <c r="BS31" i="1"/>
  <c r="BT31" i="1"/>
  <c r="BV31" i="1"/>
  <c r="BR31" i="1"/>
  <c r="BU31" i="1"/>
  <c r="BS23" i="1"/>
  <c r="BT23" i="1"/>
  <c r="BV23" i="1"/>
  <c r="BR23" i="1"/>
  <c r="BU23" i="1"/>
  <c r="BR10" i="1"/>
  <c r="BV10" i="1"/>
  <c r="BS10" i="1"/>
  <c r="BU10" i="1"/>
  <c r="BT10" i="1"/>
  <c r="BR1677" i="1"/>
  <c r="BV1677" i="1"/>
  <c r="BU1677" i="1"/>
  <c r="BS1677" i="1"/>
  <c r="BT1677" i="1"/>
  <c r="BR1661" i="1"/>
  <c r="BV1661" i="1"/>
  <c r="BU1661" i="1"/>
  <c r="BS1661" i="1"/>
  <c r="BT1661" i="1"/>
  <c r="BR1641" i="1"/>
  <c r="BV1641" i="1"/>
  <c r="BS1641" i="1"/>
  <c r="BT1641" i="1"/>
  <c r="BU1641" i="1"/>
  <c r="BU1605" i="1"/>
  <c r="BV1605" i="1"/>
  <c r="BR1605" i="1"/>
  <c r="BS1605" i="1"/>
  <c r="BT1605" i="1"/>
  <c r="BS1563" i="1"/>
  <c r="BV1563" i="1"/>
  <c r="BT1563" i="1"/>
  <c r="BU1563" i="1"/>
  <c r="BR1563" i="1"/>
  <c r="BR1546" i="1"/>
  <c r="BV1546" i="1"/>
  <c r="BS1546" i="1"/>
  <c r="BU1546" i="1"/>
  <c r="BT1546" i="1"/>
  <c r="BR1522" i="1"/>
  <c r="BV1522" i="1"/>
  <c r="BS1522" i="1"/>
  <c r="BU1522" i="1"/>
  <c r="BT1522" i="1"/>
  <c r="BU1469" i="1"/>
  <c r="BR1469" i="1"/>
  <c r="BS1469" i="1"/>
  <c r="BT1469" i="1"/>
  <c r="BV1469" i="1"/>
  <c r="BU1455" i="1"/>
  <c r="BV1455" i="1"/>
  <c r="BT1455" i="1"/>
  <c r="BR1455" i="1"/>
  <c r="BS1455" i="1"/>
  <c r="BT1438" i="1"/>
  <c r="BS1438" i="1"/>
  <c r="BU1438" i="1"/>
  <c r="BV1438" i="1"/>
  <c r="BR1438" i="1"/>
  <c r="BT1430" i="1"/>
  <c r="BS1430" i="1"/>
  <c r="BR1430" i="1"/>
  <c r="BU1430" i="1"/>
  <c r="BV1430" i="1"/>
  <c r="BR1356" i="1"/>
  <c r="BV1356" i="1"/>
  <c r="BS1356" i="1"/>
  <c r="BT1356" i="1"/>
  <c r="BU1356" i="1"/>
  <c r="BT1338" i="1"/>
  <c r="BV1338" i="1"/>
  <c r="BR1338" i="1"/>
  <c r="BU1338" i="1"/>
  <c r="BS1338" i="1"/>
  <c r="BR1308" i="1"/>
  <c r="BV1308" i="1"/>
  <c r="BS1308" i="1"/>
  <c r="BT1308" i="1"/>
  <c r="BU1308" i="1"/>
  <c r="BS1289" i="1"/>
  <c r="BR1289" i="1"/>
  <c r="BT1289" i="1"/>
  <c r="BU1289" i="1"/>
  <c r="BV1289" i="1"/>
  <c r="BR1272" i="1"/>
  <c r="BV1272" i="1"/>
  <c r="BT1272" i="1"/>
  <c r="BU1272" i="1"/>
  <c r="BS1272" i="1"/>
  <c r="BU1239" i="1"/>
  <c r="BV1239" i="1"/>
  <c r="BR1239" i="1"/>
  <c r="BS1239" i="1"/>
  <c r="BT1239" i="1"/>
  <c r="BU1227" i="1"/>
  <c r="BS1227" i="1"/>
  <c r="BT1227" i="1"/>
  <c r="BR1227" i="1"/>
  <c r="BV1227" i="1"/>
  <c r="BT1185" i="1"/>
  <c r="BU1185" i="1"/>
  <c r="BS1185" i="1"/>
  <c r="BV1185" i="1"/>
  <c r="BR1185" i="1"/>
  <c r="BR1163" i="1"/>
  <c r="BV1163" i="1"/>
  <c r="BS1163" i="1"/>
  <c r="BU1163" i="1"/>
  <c r="BT1163" i="1"/>
  <c r="BR1123" i="1"/>
  <c r="BV1123" i="1"/>
  <c r="BS1123" i="1"/>
  <c r="BU1123" i="1"/>
  <c r="BT1123" i="1"/>
  <c r="BS1116" i="1"/>
  <c r="BT1116" i="1"/>
  <c r="BR1116" i="1"/>
  <c r="BU1116" i="1"/>
  <c r="BV1116" i="1"/>
  <c r="BR1103" i="1"/>
  <c r="BV1103" i="1"/>
  <c r="BS1103" i="1"/>
  <c r="BT1103" i="1"/>
  <c r="BU1103" i="1"/>
  <c r="BS1048" i="1"/>
  <c r="BT1048" i="1"/>
  <c r="BV1048" i="1"/>
  <c r="BU1048" i="1"/>
  <c r="BR1048" i="1"/>
  <c r="BR1007" i="1"/>
  <c r="BV1007" i="1"/>
  <c r="BS1007" i="1"/>
  <c r="BU1007" i="1"/>
  <c r="BT1007" i="1"/>
  <c r="BR987" i="1"/>
  <c r="BV987" i="1"/>
  <c r="BS987" i="1"/>
  <c r="BU987" i="1"/>
  <c r="BT987" i="1"/>
  <c r="BR947" i="1"/>
  <c r="BV947" i="1"/>
  <c r="BS947" i="1"/>
  <c r="BU947" i="1"/>
  <c r="BT947" i="1"/>
  <c r="BT941" i="1"/>
  <c r="BU941" i="1"/>
  <c r="BR941" i="1"/>
  <c r="BV941" i="1"/>
  <c r="BS941" i="1"/>
  <c r="BT929" i="1"/>
  <c r="BU929" i="1"/>
  <c r="BR929" i="1"/>
  <c r="BS929" i="1"/>
  <c r="BV929" i="1"/>
  <c r="BT913" i="1"/>
  <c r="BU913" i="1"/>
  <c r="BR913" i="1"/>
  <c r="BS913" i="1"/>
  <c r="BV913" i="1"/>
  <c r="BT905" i="1"/>
  <c r="BU905" i="1"/>
  <c r="BR905" i="1"/>
  <c r="BS905" i="1"/>
  <c r="BV905" i="1"/>
  <c r="BT885" i="1"/>
  <c r="BU885" i="1"/>
  <c r="BR885" i="1"/>
  <c r="BS885" i="1"/>
  <c r="BV885" i="1"/>
  <c r="BS869" i="1"/>
  <c r="BT869" i="1"/>
  <c r="BV869" i="1"/>
  <c r="BR869" i="1"/>
  <c r="BU869" i="1"/>
  <c r="BS853" i="1"/>
  <c r="BT853" i="1"/>
  <c r="BV853" i="1"/>
  <c r="BR853" i="1"/>
  <c r="BU853" i="1"/>
  <c r="BS837" i="1"/>
  <c r="BT837" i="1"/>
  <c r="BV837" i="1"/>
  <c r="BR837" i="1"/>
  <c r="BU837" i="1"/>
  <c r="BT798" i="1"/>
  <c r="BU798" i="1"/>
  <c r="BV798" i="1"/>
  <c r="BS798" i="1"/>
  <c r="BR798" i="1"/>
  <c r="BT786" i="1"/>
  <c r="BU786" i="1"/>
  <c r="BV786" i="1"/>
  <c r="BS786" i="1"/>
  <c r="BR786" i="1"/>
  <c r="BT778" i="1"/>
  <c r="BU778" i="1"/>
  <c r="BV778" i="1"/>
  <c r="BS778" i="1"/>
  <c r="BR778" i="1"/>
  <c r="BT714" i="1"/>
  <c r="BU714" i="1"/>
  <c r="BV714" i="1"/>
  <c r="BS714" i="1"/>
  <c r="BR714" i="1"/>
  <c r="BT678" i="1"/>
  <c r="BU678" i="1"/>
  <c r="BV678" i="1"/>
  <c r="BS678" i="1"/>
  <c r="BR678" i="1"/>
  <c r="BT654" i="1"/>
  <c r="BU654" i="1"/>
  <c r="BV654" i="1"/>
  <c r="BS654" i="1"/>
  <c r="BR654" i="1"/>
  <c r="BS629" i="1"/>
  <c r="BT629" i="1"/>
  <c r="BV629" i="1"/>
  <c r="BR629" i="1"/>
  <c r="BU629" i="1"/>
  <c r="BU603" i="1"/>
  <c r="BR603" i="1"/>
  <c r="BV603" i="1"/>
  <c r="BT603" i="1"/>
  <c r="BS603" i="1"/>
  <c r="BU583" i="1"/>
  <c r="BR583" i="1"/>
  <c r="BV583" i="1"/>
  <c r="BT583" i="1"/>
  <c r="BS583" i="1"/>
  <c r="BU575" i="1"/>
  <c r="BR575" i="1"/>
  <c r="BV575" i="1"/>
  <c r="BT575" i="1"/>
  <c r="BS575" i="1"/>
  <c r="BS554" i="1"/>
  <c r="BV554" i="1"/>
  <c r="BR554" i="1"/>
  <c r="BT554" i="1"/>
  <c r="BU554" i="1"/>
  <c r="BU485" i="1"/>
  <c r="BR485" i="1"/>
  <c r="BV485" i="1"/>
  <c r="BS485" i="1"/>
  <c r="BT485" i="1"/>
  <c r="BU453" i="1"/>
  <c r="BR453" i="1"/>
  <c r="BV453" i="1"/>
  <c r="BS453" i="1"/>
  <c r="BT453" i="1"/>
  <c r="BU437" i="1"/>
  <c r="BR437" i="1"/>
  <c r="BV437" i="1"/>
  <c r="BT437" i="1"/>
  <c r="BS437" i="1"/>
  <c r="BT424" i="1"/>
  <c r="BU424" i="1"/>
  <c r="BV424" i="1"/>
  <c r="BR424" i="1"/>
  <c r="BS424" i="1"/>
  <c r="BT408" i="1"/>
  <c r="BU408" i="1"/>
  <c r="BV408" i="1"/>
  <c r="BR408" i="1"/>
  <c r="BS408" i="1"/>
  <c r="BT396" i="1"/>
  <c r="BU396" i="1"/>
  <c r="BV396" i="1"/>
  <c r="BS396" i="1"/>
  <c r="BR396" i="1"/>
  <c r="BS379" i="1"/>
  <c r="BT379" i="1"/>
  <c r="BV379" i="1"/>
  <c r="BR379" i="1"/>
  <c r="BU379" i="1"/>
  <c r="BR362" i="1"/>
  <c r="BV362" i="1"/>
  <c r="BS362" i="1"/>
  <c r="BU362" i="1"/>
  <c r="BT362" i="1"/>
  <c r="BU333" i="1"/>
  <c r="BR333" i="1"/>
  <c r="BV333" i="1"/>
  <c r="BS333" i="1"/>
  <c r="BT333" i="1"/>
  <c r="BT312" i="1"/>
  <c r="BU312" i="1"/>
  <c r="BS312" i="1"/>
  <c r="BV312" i="1"/>
  <c r="BR312" i="1"/>
  <c r="BS256" i="1"/>
  <c r="BR256" i="1"/>
  <c r="BU256" i="1"/>
  <c r="BT256" i="1"/>
  <c r="BV256" i="1"/>
  <c r="BR212" i="1"/>
  <c r="BV212" i="1"/>
  <c r="BS212" i="1"/>
  <c r="BT212" i="1"/>
  <c r="BU212" i="1"/>
  <c r="BT199" i="1"/>
  <c r="BS199" i="1"/>
  <c r="BU199" i="1"/>
  <c r="BR199" i="1"/>
  <c r="BV199" i="1"/>
  <c r="BS191" i="1"/>
  <c r="BT191" i="1"/>
  <c r="BR191" i="1"/>
  <c r="BV191" i="1"/>
  <c r="BU191" i="1"/>
  <c r="BS163" i="1"/>
  <c r="BT163" i="1"/>
  <c r="BR163" i="1"/>
  <c r="BV163" i="1"/>
  <c r="BU163" i="1"/>
  <c r="BU110" i="1"/>
  <c r="BS110" i="1"/>
  <c r="BV110" i="1"/>
  <c r="BR110" i="1"/>
  <c r="BT110" i="1"/>
  <c r="BS88" i="1"/>
  <c r="BU88" i="1"/>
  <c r="BV88" i="1"/>
  <c r="BR88" i="1"/>
  <c r="BT88" i="1"/>
  <c r="BT76" i="1"/>
  <c r="BV76" i="1"/>
  <c r="BS76" i="1"/>
  <c r="BR76" i="1"/>
  <c r="BU76" i="1"/>
  <c r="BT52" i="1"/>
  <c r="BU52" i="1"/>
  <c r="BV52" i="1"/>
  <c r="BS52" i="1"/>
  <c r="BR52" i="1"/>
  <c r="BS15" i="1"/>
  <c r="BT15" i="1"/>
  <c r="BV15" i="1"/>
  <c r="BR15" i="1"/>
  <c r="BU15" i="1"/>
  <c r="BS7" i="1"/>
  <c r="BT7" i="1"/>
  <c r="BV7" i="1"/>
  <c r="BR7" i="1"/>
  <c r="BU7" i="1"/>
  <c r="BT32" i="1"/>
  <c r="BU32" i="1"/>
  <c r="BV32" i="1"/>
  <c r="BS32" i="1"/>
  <c r="BR32" i="1"/>
  <c r="BT24" i="1"/>
  <c r="BU24" i="1"/>
  <c r="BV24" i="1"/>
  <c r="BS24" i="1"/>
  <c r="BR24" i="1"/>
  <c r="BR18" i="1"/>
  <c r="BV18" i="1"/>
  <c r="BS18" i="1"/>
  <c r="BU18" i="1"/>
  <c r="BT18" i="1"/>
  <c r="BT72" i="1"/>
  <c r="BS72" i="1"/>
  <c r="BV72" i="1"/>
  <c r="BR72" i="1"/>
  <c r="BU72" i="1"/>
  <c r="BT64" i="1"/>
  <c r="BS64" i="1"/>
  <c r="BV64" i="1"/>
  <c r="BR64" i="1"/>
  <c r="BU64" i="1"/>
  <c r="BT40" i="1"/>
  <c r="BU40" i="1"/>
  <c r="BV40" i="1"/>
  <c r="BS40" i="1"/>
  <c r="BR40" i="1"/>
  <c r="BS19" i="1"/>
  <c r="BT19" i="1"/>
  <c r="BV19" i="1"/>
  <c r="BR19" i="1"/>
  <c r="BU19" i="1"/>
  <c r="BW612" i="1"/>
  <c r="BW494" i="1"/>
  <c r="BW1351" i="1"/>
  <c r="BW1280" i="1"/>
  <c r="BW1168" i="1"/>
  <c r="BW1520" i="1"/>
  <c r="BW1407" i="1"/>
  <c r="BW110" i="1"/>
  <c r="BW108" i="1"/>
  <c r="AT1364" i="1"/>
  <c r="BF1364" i="1" s="1"/>
  <c r="AT91" i="1"/>
  <c r="BF91" i="1" s="1"/>
  <c r="AS75" i="1"/>
  <c r="BE75" i="1" s="1"/>
  <c r="AT646" i="1"/>
  <c r="BF646" i="1" s="1"/>
  <c r="AS59" i="1"/>
  <c r="BE59" i="1" s="1"/>
  <c r="AT1581" i="1"/>
  <c r="BF1581" i="1" s="1"/>
  <c r="AT1396" i="1"/>
  <c r="BF1396" i="1" s="1"/>
  <c r="AT1452" i="1"/>
  <c r="BF1452" i="1" s="1"/>
  <c r="AT1514" i="1"/>
  <c r="BF1514" i="1" s="1"/>
  <c r="AT1394" i="1"/>
  <c r="BF1394" i="1" s="1"/>
  <c r="AZ842" i="1"/>
  <c r="AT202" i="1"/>
  <c r="BF202" i="1" s="1"/>
  <c r="AZ636" i="1"/>
  <c r="AZ634" i="1"/>
  <c r="AZ1176" i="1"/>
  <c r="AZ1174" i="1"/>
  <c r="AT1490" i="1"/>
  <c r="BF1490" i="1" s="1"/>
  <c r="AZ1608" i="1"/>
  <c r="AT1526" i="1"/>
  <c r="BF1526" i="1" s="1"/>
  <c r="AZ1341" i="1"/>
  <c r="AZ866" i="1"/>
  <c r="AY978" i="1"/>
  <c r="AT521" i="1"/>
  <c r="BF521" i="1" s="1"/>
  <c r="AT572" i="1"/>
  <c r="BF572" i="1" s="1"/>
  <c r="AT1634" i="1"/>
  <c r="BF1634" i="1" s="1"/>
  <c r="AT1422" i="1"/>
  <c r="BF1422" i="1" s="1"/>
  <c r="AZ906" i="1"/>
  <c r="AZ1154" i="1"/>
  <c r="AT505" i="1"/>
  <c r="BF505" i="1" s="1"/>
  <c r="AT399" i="1"/>
  <c r="BF399" i="1" s="1"/>
  <c r="AT357" i="1"/>
  <c r="BF357" i="1" s="1"/>
  <c r="AZ1169" i="1"/>
  <c r="AT917" i="1"/>
  <c r="BF917" i="1" s="1"/>
  <c r="AT526" i="1"/>
  <c r="BF526" i="1" s="1"/>
  <c r="AZ1258" i="1"/>
  <c r="AT1099" i="1"/>
  <c r="BF1099" i="1" s="1"/>
  <c r="AZ858" i="1"/>
  <c r="AZ1195" i="1"/>
  <c r="AT621" i="1"/>
  <c r="BF621" i="1" s="1"/>
  <c r="AT1214" i="1"/>
  <c r="BF1214" i="1" s="1"/>
  <c r="AT443" i="1"/>
  <c r="BF443" i="1" s="1"/>
  <c r="AT1418" i="1"/>
  <c r="BF1418" i="1" s="1"/>
  <c r="AZ1639" i="1"/>
  <c r="AY696" i="1"/>
  <c r="AZ1241" i="1"/>
  <c r="AZ804" i="1"/>
  <c r="AY682" i="1"/>
  <c r="AT510" i="1"/>
  <c r="BF510" i="1" s="1"/>
  <c r="AT331" i="1"/>
  <c r="BF331" i="1" s="1"/>
  <c r="AZ1354" i="1"/>
  <c r="AS1167" i="1"/>
  <c r="BE1167" i="1" s="1"/>
  <c r="AZ890" i="1"/>
  <c r="AY756" i="1"/>
  <c r="AT637" i="1"/>
  <c r="BF637" i="1" s="1"/>
  <c r="AT459" i="1"/>
  <c r="BF459" i="1" s="1"/>
  <c r="AT16" i="1"/>
  <c r="BF16" i="1" s="1"/>
  <c r="AS35" i="1"/>
  <c r="BE35" i="1" s="1"/>
  <c r="AZ1602" i="1"/>
  <c r="AY1587" i="1"/>
  <c r="AT1589" i="1"/>
  <c r="BF1589" i="1" s="1"/>
  <c r="AT1549" i="1"/>
  <c r="BF1549" i="1" s="1"/>
  <c r="AT1506" i="1"/>
  <c r="BF1506" i="1" s="1"/>
  <c r="AT1473" i="1"/>
  <c r="BF1473" i="1" s="1"/>
  <c r="AT1410" i="1"/>
  <c r="BF1410" i="1" s="1"/>
  <c r="AT1400" i="1"/>
  <c r="BF1400" i="1" s="1"/>
  <c r="AZ1647" i="1"/>
  <c r="AZ1616" i="1"/>
  <c r="AZ1499" i="1"/>
  <c r="AT1302" i="1"/>
  <c r="BF1302" i="1" s="1"/>
  <c r="AT1564" i="1"/>
  <c r="BF1564" i="1" s="1"/>
  <c r="AY1457" i="1"/>
  <c r="AZ1325" i="1"/>
  <c r="AT1222" i="1"/>
  <c r="BF1222" i="1" s="1"/>
  <c r="AZ874" i="1"/>
  <c r="AZ826" i="1"/>
  <c r="AZ1179" i="1"/>
  <c r="AZ1043" i="1"/>
  <c r="AZ788" i="1"/>
  <c r="AZ1138" i="1"/>
  <c r="AZ951" i="1"/>
  <c r="AY731" i="1"/>
  <c r="AY664" i="1"/>
  <c r="AT553" i="1"/>
  <c r="BF553" i="1" s="1"/>
  <c r="AT430" i="1"/>
  <c r="BF430" i="1" s="1"/>
  <c r="AT556" i="1"/>
  <c r="BF556" i="1" s="1"/>
  <c r="AT493" i="1"/>
  <c r="BF493" i="1" s="1"/>
  <c r="AT431" i="1"/>
  <c r="BF431" i="1" s="1"/>
  <c r="AT131" i="1"/>
  <c r="BF131" i="1" s="1"/>
  <c r="AT266" i="1"/>
  <c r="BF266" i="1" s="1"/>
  <c r="AT99" i="1"/>
  <c r="BF99" i="1" s="1"/>
  <c r="AV177" i="1"/>
  <c r="AV176" i="1"/>
  <c r="AT1583" i="1"/>
  <c r="BF1583" i="1" s="1"/>
  <c r="AT1557" i="1"/>
  <c r="BF1557" i="1" s="1"/>
  <c r="AT1498" i="1"/>
  <c r="BF1498" i="1" s="1"/>
  <c r="AT1477" i="1"/>
  <c r="BF1477" i="1" s="1"/>
  <c r="AT1434" i="1"/>
  <c r="BF1434" i="1" s="1"/>
  <c r="AT1402" i="1"/>
  <c r="BF1402" i="1" s="1"/>
  <c r="AT1388" i="1"/>
  <c r="BF1388" i="1" s="1"/>
  <c r="AZ1618" i="1"/>
  <c r="AZ1610" i="1"/>
  <c r="AS1312" i="1"/>
  <c r="BE1312" i="1" s="1"/>
  <c r="AT1286" i="1"/>
  <c r="BF1286" i="1" s="1"/>
  <c r="AZ1370" i="1"/>
  <c r="AZ1276" i="1"/>
  <c r="AT1230" i="1"/>
  <c r="BF1230" i="1" s="1"/>
  <c r="AZ992" i="1"/>
  <c r="AZ1027" i="1"/>
  <c r="AZ770" i="1"/>
  <c r="AZ1122" i="1"/>
  <c r="AZ922" i="1"/>
  <c r="AY712" i="1"/>
  <c r="AT537" i="1"/>
  <c r="BF537" i="1" s="1"/>
  <c r="AT416" i="1"/>
  <c r="BF416" i="1" s="1"/>
  <c r="AT748" i="1"/>
  <c r="BF748" i="1" s="1"/>
  <c r="AT540" i="1"/>
  <c r="BF540" i="1" s="1"/>
  <c r="AT475" i="1"/>
  <c r="BF475" i="1" s="1"/>
  <c r="AT415" i="1"/>
  <c r="BF415" i="1" s="1"/>
  <c r="AT115" i="1"/>
  <c r="BF115" i="1" s="1"/>
  <c r="AT352" i="1"/>
  <c r="BF352" i="1" s="1"/>
  <c r="AT234" i="1"/>
  <c r="BF234" i="1" s="1"/>
  <c r="AS7" i="1"/>
  <c r="BE7" i="1" s="1"/>
  <c r="BB1655" i="1"/>
  <c r="BB1626" i="1"/>
  <c r="BD1593" i="1"/>
  <c r="BB1157" i="1"/>
  <c r="AT1573" i="1"/>
  <c r="BF1573" i="1" s="1"/>
  <c r="AZ1573" i="1"/>
  <c r="AQ1479" i="1"/>
  <c r="AW1479" i="1"/>
  <c r="AT1344" i="1"/>
  <c r="BF1344" i="1" s="1"/>
  <c r="AZ1344" i="1"/>
  <c r="AT1320" i="1"/>
  <c r="BF1320" i="1" s="1"/>
  <c r="AZ1320" i="1"/>
  <c r="AZ1153" i="1"/>
  <c r="AT1153" i="1"/>
  <c r="BF1153" i="1" s="1"/>
  <c r="AT1058" i="1"/>
  <c r="BF1058" i="1" s="1"/>
  <c r="AZ1058" i="1"/>
  <c r="AZ1026" i="1"/>
  <c r="AT1026" i="1"/>
  <c r="BF1026" i="1" s="1"/>
  <c r="AZ1001" i="1"/>
  <c r="AT1001" i="1"/>
  <c r="BF1001" i="1" s="1"/>
  <c r="AT939" i="1"/>
  <c r="BF939" i="1" s="1"/>
  <c r="AZ939" i="1"/>
  <c r="AT915" i="1"/>
  <c r="BF915" i="1" s="1"/>
  <c r="AZ915" i="1"/>
  <c r="AZ899" i="1"/>
  <c r="AT899" i="1"/>
  <c r="BF899" i="1" s="1"/>
  <c r="AZ875" i="1"/>
  <c r="AT875" i="1"/>
  <c r="BF875" i="1" s="1"/>
  <c r="AZ851" i="1"/>
  <c r="AT851" i="1"/>
  <c r="BF851" i="1" s="1"/>
  <c r="AZ835" i="1"/>
  <c r="AT835" i="1"/>
  <c r="BF835" i="1" s="1"/>
  <c r="AZ819" i="1"/>
  <c r="AT819" i="1"/>
  <c r="BF819" i="1" s="1"/>
  <c r="AT605" i="1"/>
  <c r="BF605" i="1" s="1"/>
  <c r="AZ605" i="1"/>
  <c r="AT581" i="1"/>
  <c r="BF581" i="1" s="1"/>
  <c r="AZ581" i="1"/>
  <c r="AT364" i="1"/>
  <c r="BF364" i="1" s="1"/>
  <c r="AZ364" i="1"/>
  <c r="AT339" i="1"/>
  <c r="BF339" i="1" s="1"/>
  <c r="AZ339" i="1"/>
  <c r="AT314" i="1"/>
  <c r="BF314" i="1" s="1"/>
  <c r="AZ314" i="1"/>
  <c r="AT282" i="1"/>
  <c r="BF282" i="1" s="1"/>
  <c r="AZ282" i="1"/>
  <c r="BB185" i="1"/>
  <c r="AT152" i="1"/>
  <c r="BF152" i="1" s="1"/>
  <c r="AZ152" i="1"/>
  <c r="AT90" i="1"/>
  <c r="BF90" i="1" s="1"/>
  <c r="AZ90" i="1"/>
  <c r="AS66" i="1"/>
  <c r="BE66" i="1" s="1"/>
  <c r="AY66" i="1"/>
  <c r="AS34" i="1"/>
  <c r="BE34" i="1" s="1"/>
  <c r="AY34" i="1"/>
  <c r="AT9" i="1"/>
  <c r="BF9" i="1" s="1"/>
  <c r="AZ9" i="1"/>
  <c r="AT1068" i="1"/>
  <c r="BF1068" i="1" s="1"/>
  <c r="AZ1068" i="1"/>
  <c r="AZ1011" i="1"/>
  <c r="AT1011" i="1"/>
  <c r="BF1011" i="1" s="1"/>
  <c r="AZ857" i="1"/>
  <c r="AT857" i="1"/>
  <c r="BF857" i="1" s="1"/>
  <c r="AY738" i="1"/>
  <c r="AS738" i="1"/>
  <c r="BE738" i="1" s="1"/>
  <c r="AT571" i="1"/>
  <c r="BF571" i="1" s="1"/>
  <c r="AZ571" i="1"/>
  <c r="AV179" i="1"/>
  <c r="AP179" i="1"/>
  <c r="AT1531" i="1"/>
  <c r="BF1531" i="1" s="1"/>
  <c r="AZ1531" i="1"/>
  <c r="AT1245" i="1"/>
  <c r="BF1245" i="1" s="1"/>
  <c r="AZ1245" i="1"/>
  <c r="AZ1202" i="1"/>
  <c r="AT1202" i="1"/>
  <c r="BF1202" i="1" s="1"/>
  <c r="AZ1178" i="1"/>
  <c r="AT1178" i="1"/>
  <c r="BF1178" i="1" s="1"/>
  <c r="AT1096" i="1"/>
  <c r="BF1096" i="1" s="1"/>
  <c r="AZ1096" i="1"/>
  <c r="AZ950" i="1"/>
  <c r="AT950" i="1"/>
  <c r="BF950" i="1" s="1"/>
  <c r="AZ807" i="1"/>
  <c r="AT807" i="1"/>
  <c r="BF807" i="1" s="1"/>
  <c r="AY759" i="1"/>
  <c r="AS759" i="1"/>
  <c r="BE759" i="1" s="1"/>
  <c r="AY703" i="1"/>
  <c r="AS703" i="1"/>
  <c r="BE703" i="1" s="1"/>
  <c r="AY679" i="1"/>
  <c r="AS679" i="1"/>
  <c r="BE679" i="1" s="1"/>
  <c r="AY663" i="1"/>
  <c r="AS663" i="1"/>
  <c r="BE663" i="1" s="1"/>
  <c r="AT638" i="1"/>
  <c r="BF638" i="1" s="1"/>
  <c r="AZ638" i="1"/>
  <c r="AT482" i="1"/>
  <c r="BF482" i="1" s="1"/>
  <c r="AZ482" i="1"/>
  <c r="AT466" i="1"/>
  <c r="BF466" i="1" s="1"/>
  <c r="AZ466" i="1"/>
  <c r="AT442" i="1"/>
  <c r="BF442" i="1" s="1"/>
  <c r="AZ442" i="1"/>
  <c r="AT330" i="1"/>
  <c r="BF330" i="1" s="1"/>
  <c r="AZ330" i="1"/>
  <c r="AT309" i="1"/>
  <c r="BF309" i="1" s="1"/>
  <c r="AZ309" i="1"/>
  <c r="AT277" i="1"/>
  <c r="BF277" i="1" s="1"/>
  <c r="AZ277" i="1"/>
  <c r="AT261" i="1"/>
  <c r="BF261" i="1" s="1"/>
  <c r="AZ261" i="1"/>
  <c r="AT237" i="1"/>
  <c r="BF237" i="1" s="1"/>
  <c r="AZ237" i="1"/>
  <c r="AT213" i="1"/>
  <c r="BF213" i="1" s="1"/>
  <c r="AZ213" i="1"/>
  <c r="BB192" i="1"/>
  <c r="AZ1505" i="1"/>
  <c r="AT1505" i="1"/>
  <c r="BF1505" i="1" s="1"/>
  <c r="AZ1127" i="1"/>
  <c r="AT1127" i="1"/>
  <c r="BF1127" i="1" s="1"/>
  <c r="AT1060" i="1"/>
  <c r="BF1060" i="1" s="1"/>
  <c r="AZ1060" i="1"/>
  <c r="AZ861" i="1"/>
  <c r="AT861" i="1"/>
  <c r="BF861" i="1" s="1"/>
  <c r="AZ821" i="1"/>
  <c r="AT821" i="1"/>
  <c r="BF821" i="1" s="1"/>
  <c r="AT595" i="1"/>
  <c r="BF595" i="1" s="1"/>
  <c r="AZ595" i="1"/>
  <c r="AT280" i="1"/>
  <c r="BF280" i="1" s="1"/>
  <c r="AZ280" i="1"/>
  <c r="AT1656" i="1"/>
  <c r="BF1656" i="1" s="1"/>
  <c r="AZ1656" i="1"/>
  <c r="AT1632" i="1"/>
  <c r="BF1632" i="1" s="1"/>
  <c r="AZ1632" i="1"/>
  <c r="AT1558" i="1"/>
  <c r="BF1558" i="1" s="1"/>
  <c r="AZ1558" i="1"/>
  <c r="AT1525" i="1"/>
  <c r="BF1525" i="1" s="1"/>
  <c r="AZ1525" i="1"/>
  <c r="AT1383" i="1"/>
  <c r="BF1383" i="1" s="1"/>
  <c r="AZ1383" i="1"/>
  <c r="AT1359" i="1"/>
  <c r="BF1359" i="1" s="1"/>
  <c r="AZ1359" i="1"/>
  <c r="AT1259" i="1"/>
  <c r="BF1259" i="1" s="1"/>
  <c r="AZ1259" i="1"/>
  <c r="AZ1238" i="1"/>
  <c r="AT1238" i="1"/>
  <c r="BF1238" i="1" s="1"/>
  <c r="AZ1180" i="1"/>
  <c r="AT1180" i="1"/>
  <c r="BF1180" i="1" s="1"/>
  <c r="AT1098" i="1"/>
  <c r="BF1098" i="1" s="1"/>
  <c r="AZ1098" i="1"/>
  <c r="AZ936" i="1"/>
  <c r="AT936" i="1"/>
  <c r="BF936" i="1" s="1"/>
  <c r="AZ817" i="1"/>
  <c r="AT817" i="1"/>
  <c r="BF817" i="1" s="1"/>
  <c r="AY717" i="1"/>
  <c r="AS717" i="1"/>
  <c r="BE717" i="1" s="1"/>
  <c r="AY693" i="1"/>
  <c r="AS693" i="1"/>
  <c r="BE693" i="1" s="1"/>
  <c r="AY669" i="1"/>
  <c r="AS669" i="1"/>
  <c r="BE669" i="1" s="1"/>
  <c r="AT640" i="1"/>
  <c r="BF640" i="1" s="1"/>
  <c r="AZ640" i="1"/>
  <c r="AT480" i="1"/>
  <c r="BF480" i="1" s="1"/>
  <c r="AZ480" i="1"/>
  <c r="AT448" i="1"/>
  <c r="BF448" i="1" s="1"/>
  <c r="AZ448" i="1"/>
  <c r="AT336" i="1"/>
  <c r="BF336" i="1" s="1"/>
  <c r="AZ336" i="1"/>
  <c r="AT311" i="1"/>
  <c r="BF311" i="1" s="1"/>
  <c r="AZ311" i="1"/>
  <c r="AT287" i="1"/>
  <c r="BF287" i="1" s="1"/>
  <c r="AZ287" i="1"/>
  <c r="AT255" i="1"/>
  <c r="BF255" i="1" s="1"/>
  <c r="AZ255" i="1"/>
  <c r="AT239" i="1"/>
  <c r="BF239" i="1" s="1"/>
  <c r="AZ239" i="1"/>
  <c r="AT207" i="1"/>
  <c r="BF207" i="1" s="1"/>
  <c r="AZ207" i="1"/>
  <c r="AV182" i="1"/>
  <c r="AP182" i="1"/>
  <c r="AT134" i="1"/>
  <c r="BF134" i="1" s="1"/>
  <c r="AZ134" i="1"/>
  <c r="AT1342" i="1"/>
  <c r="BF1342" i="1" s="1"/>
  <c r="AZ1342" i="1"/>
  <c r="AT1293" i="1"/>
  <c r="BF1293" i="1" s="1"/>
  <c r="AZ1293" i="1"/>
  <c r="AT1052" i="1"/>
  <c r="BF1052" i="1" s="1"/>
  <c r="AZ1052" i="1"/>
  <c r="AZ991" i="1"/>
  <c r="AT991" i="1"/>
  <c r="BF991" i="1" s="1"/>
  <c r="AZ893" i="1"/>
  <c r="AT893" i="1"/>
  <c r="BF893" i="1" s="1"/>
  <c r="AT579" i="1"/>
  <c r="BF579" i="1" s="1"/>
  <c r="AZ579" i="1"/>
  <c r="AT304" i="1"/>
  <c r="BF304" i="1" s="1"/>
  <c r="AZ304" i="1"/>
  <c r="AV195" i="1"/>
  <c r="AP195" i="1"/>
  <c r="AS108" i="1"/>
  <c r="BE108" i="1" s="1"/>
  <c r="AY108" i="1"/>
  <c r="AT11" i="1"/>
  <c r="BF11" i="1" s="1"/>
  <c r="AZ11" i="1"/>
  <c r="AS20" i="1"/>
  <c r="BE20" i="1" s="1"/>
  <c r="AY20" i="1"/>
  <c r="AS68" i="1"/>
  <c r="BE68" i="1" s="1"/>
  <c r="AY68" i="1"/>
  <c r="AY1663" i="1"/>
  <c r="AY1665" i="1"/>
  <c r="AY1669" i="1"/>
  <c r="AY1671" i="1"/>
  <c r="AY1679" i="1"/>
  <c r="AY1681" i="1"/>
  <c r="AY1408" i="1"/>
  <c r="AZ1642" i="1"/>
  <c r="AZ1650" i="1"/>
  <c r="AZ1682" i="1"/>
  <c r="AR1623" i="1"/>
  <c r="AT1621" i="1"/>
  <c r="BF1621" i="1" s="1"/>
  <c r="AT1615" i="1"/>
  <c r="BF1615" i="1" s="1"/>
  <c r="AT1609" i="1"/>
  <c r="BF1609" i="1" s="1"/>
  <c r="AT1607" i="1"/>
  <c r="BF1607" i="1" s="1"/>
  <c r="AT1538" i="1"/>
  <c r="BF1538" i="1" s="1"/>
  <c r="AT1532" i="1"/>
  <c r="BF1532" i="1" s="1"/>
  <c r="AZ1507" i="1"/>
  <c r="AT1625" i="1"/>
  <c r="BF1625" i="1" s="1"/>
  <c r="AT1310" i="1"/>
  <c r="BF1310" i="1" s="1"/>
  <c r="AT1292" i="1"/>
  <c r="BF1292" i="1" s="1"/>
  <c r="AT1566" i="1"/>
  <c r="BF1566" i="1" s="1"/>
  <c r="AZ1385" i="1"/>
  <c r="AZ1369" i="1"/>
  <c r="AZ1353" i="1"/>
  <c r="AZ1335" i="1"/>
  <c r="AZ1319" i="1"/>
  <c r="AZ1274" i="1"/>
  <c r="AZ1252" i="1"/>
  <c r="AZ1235" i="1"/>
  <c r="AT1228" i="1"/>
  <c r="BF1228" i="1" s="1"/>
  <c r="AT1220" i="1"/>
  <c r="BF1220" i="1" s="1"/>
  <c r="AT1213" i="1"/>
  <c r="BF1213" i="1" s="1"/>
  <c r="AT1114" i="1"/>
  <c r="BF1114" i="1" s="1"/>
  <c r="AT1105" i="1"/>
  <c r="BF1105" i="1" s="1"/>
  <c r="AT1089" i="1"/>
  <c r="BF1089" i="1" s="1"/>
  <c r="AT1079" i="1"/>
  <c r="BF1079" i="1" s="1"/>
  <c r="AY1014" i="1"/>
  <c r="AZ998" i="1"/>
  <c r="AZ982" i="1"/>
  <c r="AZ904" i="1"/>
  <c r="AZ880" i="1"/>
  <c r="AZ872" i="1"/>
  <c r="AZ824" i="1"/>
  <c r="AQ1463" i="1"/>
  <c r="AZ1211" i="1"/>
  <c r="AZ1197" i="1"/>
  <c r="AZ1181" i="1"/>
  <c r="AZ1171" i="1"/>
  <c r="AY1168" i="1"/>
  <c r="AZ1073" i="1"/>
  <c r="AZ1057" i="1"/>
  <c r="AZ1041" i="1"/>
  <c r="AZ1025" i="1"/>
  <c r="AY818" i="1"/>
  <c r="AZ802" i="1"/>
  <c r="AZ782" i="1"/>
  <c r="AZ766" i="1"/>
  <c r="AY758" i="1"/>
  <c r="AY754" i="1"/>
  <c r="AZ1160" i="1"/>
  <c r="AZ1144" i="1"/>
  <c r="AZ1128" i="1"/>
  <c r="AZ930" i="1"/>
  <c r="AY733" i="1"/>
  <c r="AY718" i="1"/>
  <c r="AY686" i="1"/>
  <c r="AY680" i="1"/>
  <c r="AZ655" i="1"/>
  <c r="AT619" i="1"/>
  <c r="BF619" i="1" s="1"/>
  <c r="AT551" i="1"/>
  <c r="BF551" i="1" s="1"/>
  <c r="AT535" i="1"/>
  <c r="BF535" i="1" s="1"/>
  <c r="AT519" i="1"/>
  <c r="BF519" i="1" s="1"/>
  <c r="AT503" i="1"/>
  <c r="BF503" i="1" s="1"/>
  <c r="AT428" i="1"/>
  <c r="BF428" i="1" s="1"/>
  <c r="AT414" i="1"/>
  <c r="BF414" i="1" s="1"/>
  <c r="AT398" i="1"/>
  <c r="BF398" i="1" s="1"/>
  <c r="AT382" i="1"/>
  <c r="BF382" i="1" s="1"/>
  <c r="AT937" i="1"/>
  <c r="BF937" i="1" s="1"/>
  <c r="AT746" i="1"/>
  <c r="BF746" i="1" s="1"/>
  <c r="AT639" i="1"/>
  <c r="BF639" i="1" s="1"/>
  <c r="AT610" i="1"/>
  <c r="BF610" i="1" s="1"/>
  <c r="AT594" i="1"/>
  <c r="BF594" i="1" s="1"/>
  <c r="AT578" i="1"/>
  <c r="BF578" i="1" s="1"/>
  <c r="AT550" i="1"/>
  <c r="BF550" i="1" s="1"/>
  <c r="AT538" i="1"/>
  <c r="BF538" i="1" s="1"/>
  <c r="AT524" i="1"/>
  <c r="BF524" i="1" s="1"/>
  <c r="AT508" i="1"/>
  <c r="BF508" i="1" s="1"/>
  <c r="AT491" i="1"/>
  <c r="BF491" i="1" s="1"/>
  <c r="AT481" i="1"/>
  <c r="BF481" i="1" s="1"/>
  <c r="AT465" i="1"/>
  <c r="BF465" i="1" s="1"/>
  <c r="AT449" i="1"/>
  <c r="BF449" i="1" s="1"/>
  <c r="AT425" i="1"/>
  <c r="BF425" i="1" s="1"/>
  <c r="AT409" i="1"/>
  <c r="BF409" i="1" s="1"/>
  <c r="AT393" i="1"/>
  <c r="BF393" i="1" s="1"/>
  <c r="AT376" i="1"/>
  <c r="BF376" i="1" s="1"/>
  <c r="AT337" i="1"/>
  <c r="BF337" i="1" s="1"/>
  <c r="AT325" i="1"/>
  <c r="BF325" i="1" s="1"/>
  <c r="AT321" i="1"/>
  <c r="BF321" i="1" s="1"/>
  <c r="AT244" i="1"/>
  <c r="BF244" i="1" s="1"/>
  <c r="AT228" i="1"/>
  <c r="BF228" i="1" s="1"/>
  <c r="AT157" i="1"/>
  <c r="BF157" i="1" s="1"/>
  <c r="AT149" i="1"/>
  <c r="BF149" i="1" s="1"/>
  <c r="AT141" i="1"/>
  <c r="BF141" i="1" s="1"/>
  <c r="AT125" i="1"/>
  <c r="BF125" i="1" s="1"/>
  <c r="AT111" i="1"/>
  <c r="BF111" i="1" s="1"/>
  <c r="AS648" i="1"/>
  <c r="BE648" i="1" s="1"/>
  <c r="AT360" i="1"/>
  <c r="BF360" i="1" s="1"/>
  <c r="AT242" i="1"/>
  <c r="BF242" i="1" s="1"/>
  <c r="AT210" i="1"/>
  <c r="BF210" i="1" s="1"/>
  <c r="AT168" i="1"/>
  <c r="BF168" i="1" s="1"/>
  <c r="AT105" i="1"/>
  <c r="BF105" i="1" s="1"/>
  <c r="AT81" i="1"/>
  <c r="BF81" i="1" s="1"/>
  <c r="AS65" i="1"/>
  <c r="BE65" i="1" s="1"/>
  <c r="AS49" i="1"/>
  <c r="BE49" i="1" s="1"/>
  <c r="AS41" i="1"/>
  <c r="BE41" i="1" s="1"/>
  <c r="AS25" i="1"/>
  <c r="BE25" i="1" s="1"/>
  <c r="AV185" i="1"/>
  <c r="AV184" i="1"/>
  <c r="BB1564" i="1"/>
  <c r="BB1152" i="1"/>
  <c r="BB1146" i="1"/>
  <c r="AQ1471" i="1"/>
  <c r="AW1471" i="1"/>
  <c r="AT1386" i="1"/>
  <c r="BF1386" i="1" s="1"/>
  <c r="AZ1386" i="1"/>
  <c r="AT1328" i="1"/>
  <c r="BF1328" i="1" s="1"/>
  <c r="AZ1328" i="1"/>
  <c r="AT1299" i="1"/>
  <c r="BF1299" i="1" s="1"/>
  <c r="AZ1299" i="1"/>
  <c r="AT1225" i="1"/>
  <c r="BF1225" i="1" s="1"/>
  <c r="AZ1225" i="1"/>
  <c r="AZ1208" i="1"/>
  <c r="AT1208" i="1"/>
  <c r="BF1208" i="1" s="1"/>
  <c r="AZ1161" i="1"/>
  <c r="AT1161" i="1"/>
  <c r="BF1161" i="1" s="1"/>
  <c r="AZ1129" i="1"/>
  <c r="AT1129" i="1"/>
  <c r="BF1129" i="1" s="1"/>
  <c r="AT1074" i="1"/>
  <c r="BF1074" i="1" s="1"/>
  <c r="AZ1074" i="1"/>
  <c r="AT1034" i="1"/>
  <c r="BF1034" i="1" s="1"/>
  <c r="AZ1034" i="1"/>
  <c r="AT923" i="1"/>
  <c r="BF923" i="1" s="1"/>
  <c r="AZ923" i="1"/>
  <c r="AZ891" i="1"/>
  <c r="AT891" i="1"/>
  <c r="BF891" i="1" s="1"/>
  <c r="AZ859" i="1"/>
  <c r="AT859" i="1"/>
  <c r="BF859" i="1" s="1"/>
  <c r="AY740" i="1"/>
  <c r="AS740" i="1"/>
  <c r="BE740" i="1" s="1"/>
  <c r="AT597" i="1"/>
  <c r="BF597" i="1" s="1"/>
  <c r="AZ597" i="1"/>
  <c r="AT565" i="1"/>
  <c r="BF565" i="1" s="1"/>
  <c r="AZ565" i="1"/>
  <c r="AT355" i="1"/>
  <c r="BF355" i="1" s="1"/>
  <c r="AZ355" i="1"/>
  <c r="AT298" i="1"/>
  <c r="BF298" i="1" s="1"/>
  <c r="AZ298" i="1"/>
  <c r="BB177" i="1"/>
  <c r="AT106" i="1"/>
  <c r="BF106" i="1" s="1"/>
  <c r="AZ106" i="1"/>
  <c r="AT82" i="1"/>
  <c r="BF82" i="1" s="1"/>
  <c r="AZ82" i="1"/>
  <c r="AS50" i="1"/>
  <c r="BE50" i="1" s="1"/>
  <c r="AY50" i="1"/>
  <c r="AS17" i="1"/>
  <c r="BE17" i="1" s="1"/>
  <c r="AY17" i="1"/>
  <c r="AT1571" i="1"/>
  <c r="BF1571" i="1" s="1"/>
  <c r="AZ1571" i="1"/>
  <c r="AT1285" i="1"/>
  <c r="BF1285" i="1" s="1"/>
  <c r="AZ1285" i="1"/>
  <c r="AZ1135" i="1"/>
  <c r="AT1135" i="1"/>
  <c r="BF1135" i="1" s="1"/>
  <c r="AT1056" i="1"/>
  <c r="BF1056" i="1" s="1"/>
  <c r="AZ1056" i="1"/>
  <c r="AT1028" i="1"/>
  <c r="BF1028" i="1" s="1"/>
  <c r="AZ1028" i="1"/>
  <c r="AZ901" i="1"/>
  <c r="AT901" i="1"/>
  <c r="BF901" i="1" s="1"/>
  <c r="AT370" i="1"/>
  <c r="BF370" i="1" s="1"/>
  <c r="AZ370" i="1"/>
  <c r="AT268" i="1"/>
  <c r="BF268" i="1" s="1"/>
  <c r="AZ268" i="1"/>
  <c r="AT216" i="1"/>
  <c r="BF216" i="1" s="1"/>
  <c r="AZ216" i="1"/>
  <c r="AT142" i="1"/>
  <c r="BF142" i="1" s="1"/>
  <c r="AZ142" i="1"/>
  <c r="AT1658" i="1"/>
  <c r="BF1658" i="1" s="1"/>
  <c r="AZ1658" i="1"/>
  <c r="AT1523" i="1"/>
  <c r="BF1523" i="1" s="1"/>
  <c r="AZ1523" i="1"/>
  <c r="AT1269" i="1"/>
  <c r="BF1269" i="1" s="1"/>
  <c r="AZ1269" i="1"/>
  <c r="AT1253" i="1"/>
  <c r="BF1253" i="1" s="1"/>
  <c r="AZ1253" i="1"/>
  <c r="AZ1194" i="1"/>
  <c r="AT1194" i="1"/>
  <c r="BF1194" i="1" s="1"/>
  <c r="AZ1170" i="1"/>
  <c r="AT1170" i="1"/>
  <c r="BF1170" i="1" s="1"/>
  <c r="AZ1113" i="1"/>
  <c r="AT1113" i="1"/>
  <c r="BF1113" i="1" s="1"/>
  <c r="AT1088" i="1"/>
  <c r="BF1088" i="1" s="1"/>
  <c r="AZ1088" i="1"/>
  <c r="AZ729" i="1"/>
  <c r="AT729" i="1"/>
  <c r="BF729" i="1" s="1"/>
  <c r="AY695" i="1"/>
  <c r="AS695" i="1"/>
  <c r="BE695" i="1" s="1"/>
  <c r="AY671" i="1"/>
  <c r="AS671" i="1"/>
  <c r="BE671" i="1" s="1"/>
  <c r="AT474" i="1"/>
  <c r="BF474" i="1" s="1"/>
  <c r="AZ474" i="1"/>
  <c r="AT450" i="1"/>
  <c r="BF450" i="1" s="1"/>
  <c r="AZ450" i="1"/>
  <c r="AT346" i="1"/>
  <c r="BF346" i="1" s="1"/>
  <c r="AZ346" i="1"/>
  <c r="AS317" i="1"/>
  <c r="BE317" i="1" s="1"/>
  <c r="AY317" i="1"/>
  <c r="AT293" i="1"/>
  <c r="BF293" i="1" s="1"/>
  <c r="AZ293" i="1"/>
  <c r="AT253" i="1"/>
  <c r="BF253" i="1" s="1"/>
  <c r="AZ253" i="1"/>
  <c r="AT229" i="1"/>
  <c r="BF229" i="1" s="1"/>
  <c r="AZ229" i="1"/>
  <c r="AT205" i="1"/>
  <c r="BF205" i="1" s="1"/>
  <c r="AZ205" i="1"/>
  <c r="BB184" i="1"/>
  <c r="AT132" i="1"/>
  <c r="BF132" i="1" s="1"/>
  <c r="AZ132" i="1"/>
  <c r="AT116" i="1"/>
  <c r="BF116" i="1" s="1"/>
  <c r="AZ116" i="1"/>
  <c r="AT1305" i="1"/>
  <c r="BF1305" i="1" s="1"/>
  <c r="AZ1305" i="1"/>
  <c r="AT624" i="1"/>
  <c r="BF624" i="1" s="1"/>
  <c r="AZ624" i="1"/>
  <c r="AT240" i="1"/>
  <c r="BF240" i="1" s="1"/>
  <c r="AZ240" i="1"/>
  <c r="AT146" i="1"/>
  <c r="BF146" i="1" s="1"/>
  <c r="AZ146" i="1"/>
  <c r="AT92" i="1"/>
  <c r="BF92" i="1" s="1"/>
  <c r="AZ92" i="1"/>
  <c r="AT1624" i="1"/>
  <c r="BF1624" i="1" s="1"/>
  <c r="AZ1624" i="1"/>
  <c r="AT1550" i="1"/>
  <c r="BF1550" i="1" s="1"/>
  <c r="AZ1550" i="1"/>
  <c r="AT1533" i="1"/>
  <c r="BF1533" i="1" s="1"/>
  <c r="AZ1533" i="1"/>
  <c r="AT1267" i="1"/>
  <c r="BF1267" i="1" s="1"/>
  <c r="AZ1267" i="1"/>
  <c r="AT1243" i="1"/>
  <c r="BF1243" i="1" s="1"/>
  <c r="AZ1243" i="1"/>
  <c r="AZ1196" i="1"/>
  <c r="AT1196" i="1"/>
  <c r="BF1196" i="1" s="1"/>
  <c r="AT1106" i="1"/>
  <c r="BF1106" i="1" s="1"/>
  <c r="AZ1106" i="1"/>
  <c r="AZ944" i="1"/>
  <c r="AT944" i="1"/>
  <c r="BF944" i="1" s="1"/>
  <c r="AZ920" i="1"/>
  <c r="AT920" i="1"/>
  <c r="BF920" i="1" s="1"/>
  <c r="AZ801" i="1"/>
  <c r="AT801" i="1"/>
  <c r="BF801" i="1" s="1"/>
  <c r="AY757" i="1"/>
  <c r="AS757" i="1"/>
  <c r="BE757" i="1" s="1"/>
  <c r="AY723" i="1"/>
  <c r="AS723" i="1"/>
  <c r="BE723" i="1" s="1"/>
  <c r="AY685" i="1"/>
  <c r="AS685" i="1"/>
  <c r="BE685" i="1" s="1"/>
  <c r="AY661" i="1"/>
  <c r="AS661" i="1"/>
  <c r="BE661" i="1" s="1"/>
  <c r="AT464" i="1"/>
  <c r="BF464" i="1" s="1"/>
  <c r="AZ464" i="1"/>
  <c r="AT320" i="1"/>
  <c r="BF320" i="1" s="1"/>
  <c r="AZ320" i="1"/>
  <c r="AT279" i="1"/>
  <c r="BF279" i="1" s="1"/>
  <c r="AZ279" i="1"/>
  <c r="AT263" i="1"/>
  <c r="BF263" i="1" s="1"/>
  <c r="AZ263" i="1"/>
  <c r="AT223" i="1"/>
  <c r="BF223" i="1" s="1"/>
  <c r="AZ223" i="1"/>
  <c r="AV198" i="1"/>
  <c r="AP198" i="1"/>
  <c r="AT118" i="1"/>
  <c r="BF118" i="1" s="1"/>
  <c r="AZ118" i="1"/>
  <c r="AT1210" i="1"/>
  <c r="BF1210" i="1" s="1"/>
  <c r="AZ1210" i="1"/>
  <c r="AZ1119" i="1"/>
  <c r="AT1119" i="1"/>
  <c r="BF1119" i="1" s="1"/>
  <c r="AZ865" i="1"/>
  <c r="AT865" i="1"/>
  <c r="BF865" i="1" s="1"/>
  <c r="AT607" i="1"/>
  <c r="BF607" i="1" s="1"/>
  <c r="AZ607" i="1"/>
  <c r="AS44" i="1"/>
  <c r="BE44" i="1" s="1"/>
  <c r="AY44" i="1"/>
  <c r="AS28" i="1"/>
  <c r="BE28" i="1" s="1"/>
  <c r="AY28" i="1"/>
  <c r="AS60" i="1"/>
  <c r="BE60" i="1" s="1"/>
  <c r="AY60" i="1"/>
  <c r="AY1666" i="1"/>
  <c r="AY1668" i="1"/>
  <c r="AY1674" i="1"/>
  <c r="AY1676" i="1"/>
  <c r="AZ1591" i="1"/>
  <c r="AZ1582" i="1"/>
  <c r="AZ1580" i="1"/>
  <c r="AZ1559" i="1"/>
  <c r="AZ1547" i="1"/>
  <c r="AZ1512" i="1"/>
  <c r="AZ1504" i="1"/>
  <c r="AZ1496" i="1"/>
  <c r="AZ1488" i="1"/>
  <c r="AZ1480" i="1"/>
  <c r="AZ1472" i="1"/>
  <c r="AZ1464" i="1"/>
  <c r="AZ1453" i="1"/>
  <c r="AZ1451" i="1"/>
  <c r="AZ1447" i="1"/>
  <c r="AZ1444" i="1"/>
  <c r="AZ1436" i="1"/>
  <c r="AZ1428" i="1"/>
  <c r="AZ1420" i="1"/>
  <c r="AZ1412" i="1"/>
  <c r="AY1520" i="1"/>
  <c r="AZ1640" i="1"/>
  <c r="AZ1648" i="1"/>
  <c r="AZ1594" i="1"/>
  <c r="AT1556" i="1"/>
  <c r="BF1556" i="1" s="1"/>
  <c r="AT1542" i="1"/>
  <c r="BF1542" i="1" s="1"/>
  <c r="AT1524" i="1"/>
  <c r="BF1524" i="1" s="1"/>
  <c r="BC1475" i="1"/>
  <c r="BC1467" i="1"/>
  <c r="BC1459" i="1"/>
  <c r="AS1351" i="1"/>
  <c r="BE1351" i="1" s="1"/>
  <c r="AT1300" i="1"/>
  <c r="BF1300" i="1" s="1"/>
  <c r="AT1284" i="1"/>
  <c r="BF1284" i="1" s="1"/>
  <c r="AT1574" i="1"/>
  <c r="BF1574" i="1" s="1"/>
  <c r="AZ1377" i="1"/>
  <c r="AZ1361" i="1"/>
  <c r="AZ1343" i="1"/>
  <c r="AZ1327" i="1"/>
  <c r="AY1280" i="1"/>
  <c r="AZ1260" i="1"/>
  <c r="AZ1248" i="1"/>
  <c r="AT1097" i="1"/>
  <c r="BF1097" i="1" s="1"/>
  <c r="AZ1006" i="1"/>
  <c r="AZ990" i="1"/>
  <c r="AZ896" i="1"/>
  <c r="AZ888" i="1"/>
  <c r="AZ864" i="1"/>
  <c r="AZ856" i="1"/>
  <c r="AZ848" i="1"/>
  <c r="AZ840" i="1"/>
  <c r="AZ832" i="1"/>
  <c r="AZ1193" i="1"/>
  <c r="AZ1065" i="1"/>
  <c r="AZ1049" i="1"/>
  <c r="AZ1033" i="1"/>
  <c r="AZ1017" i="1"/>
  <c r="AZ806" i="1"/>
  <c r="AZ790" i="1"/>
  <c r="AZ772" i="1"/>
  <c r="AZ1152" i="1"/>
  <c r="AZ1136" i="1"/>
  <c r="AZ1120" i="1"/>
  <c r="AZ949" i="1"/>
  <c r="AZ914" i="1"/>
  <c r="AY741" i="1"/>
  <c r="AY728" i="1"/>
  <c r="AY710" i="1"/>
  <c r="AY704" i="1"/>
  <c r="AY694" i="1"/>
  <c r="AY666" i="1"/>
  <c r="AY662" i="1"/>
  <c r="AS627" i="1"/>
  <c r="BE627" i="1" s="1"/>
  <c r="AT559" i="1"/>
  <c r="BF559" i="1" s="1"/>
  <c r="AT543" i="1"/>
  <c r="BF543" i="1" s="1"/>
  <c r="AT527" i="1"/>
  <c r="BF527" i="1" s="1"/>
  <c r="AT511" i="1"/>
  <c r="BF511" i="1" s="1"/>
  <c r="AT495" i="1"/>
  <c r="BF495" i="1" s="1"/>
  <c r="AT420" i="1"/>
  <c r="BF420" i="1" s="1"/>
  <c r="AT406" i="1"/>
  <c r="BF406" i="1" s="1"/>
  <c r="AT388" i="1"/>
  <c r="BF388" i="1" s="1"/>
  <c r="AT921" i="1"/>
  <c r="BF921" i="1" s="1"/>
  <c r="AT909" i="1"/>
  <c r="BF909" i="1" s="1"/>
  <c r="AT631" i="1"/>
  <c r="BF631" i="1" s="1"/>
  <c r="AT602" i="1"/>
  <c r="BF602" i="1" s="1"/>
  <c r="AT586" i="1"/>
  <c r="BF586" i="1" s="1"/>
  <c r="AT570" i="1"/>
  <c r="BF570" i="1" s="1"/>
  <c r="AT558" i="1"/>
  <c r="BF558" i="1" s="1"/>
  <c r="AT542" i="1"/>
  <c r="BF542" i="1" s="1"/>
  <c r="AT532" i="1"/>
  <c r="BF532" i="1" s="1"/>
  <c r="AT514" i="1"/>
  <c r="BF514" i="1" s="1"/>
  <c r="AT500" i="1"/>
  <c r="BF500" i="1" s="1"/>
  <c r="AT473" i="1"/>
  <c r="BF473" i="1" s="1"/>
  <c r="AT457" i="1"/>
  <c r="BF457" i="1" s="1"/>
  <c r="AT441" i="1"/>
  <c r="BF441" i="1" s="1"/>
  <c r="AT433" i="1"/>
  <c r="BF433" i="1" s="1"/>
  <c r="AT417" i="1"/>
  <c r="BF417" i="1" s="1"/>
  <c r="AT401" i="1"/>
  <c r="BF401" i="1" s="1"/>
  <c r="AT385" i="1"/>
  <c r="BF385" i="1" s="1"/>
  <c r="AT349" i="1"/>
  <c r="BF349" i="1" s="1"/>
  <c r="AT133" i="1"/>
  <c r="BF133" i="1" s="1"/>
  <c r="AT117" i="1"/>
  <c r="BF117" i="1" s="1"/>
  <c r="AT344" i="1"/>
  <c r="BF344" i="1" s="1"/>
  <c r="AT258" i="1"/>
  <c r="BF258" i="1" s="1"/>
  <c r="AT226" i="1"/>
  <c r="BF226" i="1" s="1"/>
  <c r="AT160" i="1"/>
  <c r="BF160" i="1" s="1"/>
  <c r="AT97" i="1"/>
  <c r="BF97" i="1" s="1"/>
  <c r="AT89" i="1"/>
  <c r="BF89" i="1" s="1"/>
  <c r="AS73" i="1"/>
  <c r="BE73" i="1" s="1"/>
  <c r="AS57" i="1"/>
  <c r="BE57" i="1" s="1"/>
  <c r="AS33" i="1"/>
  <c r="BE33" i="1" s="1"/>
  <c r="AY200" i="1"/>
  <c r="AV169" i="1"/>
  <c r="BB1572" i="1"/>
  <c r="BB1149" i="1"/>
  <c r="BB1125" i="1"/>
  <c r="BB818" i="1"/>
  <c r="BB1654" i="1"/>
  <c r="BD19" i="1"/>
  <c r="BB1120" i="1"/>
  <c r="AT1590" i="1"/>
  <c r="BF1590" i="1" s="1"/>
  <c r="AZ1590" i="1"/>
  <c r="AT1565" i="1"/>
  <c r="BF1565" i="1" s="1"/>
  <c r="AZ1565" i="1"/>
  <c r="AT1336" i="1"/>
  <c r="BF1336" i="1" s="1"/>
  <c r="AZ1336" i="1"/>
  <c r="AT1291" i="1"/>
  <c r="BF1291" i="1" s="1"/>
  <c r="AZ1291" i="1"/>
  <c r="AT1283" i="1"/>
  <c r="BF1283" i="1" s="1"/>
  <c r="AZ1283" i="1"/>
  <c r="AZ1216" i="1"/>
  <c r="AT1216" i="1"/>
  <c r="BF1216" i="1" s="1"/>
  <c r="AZ1145" i="1"/>
  <c r="AT1145" i="1"/>
  <c r="BF1145" i="1" s="1"/>
  <c r="AZ1137" i="1"/>
  <c r="AT1137" i="1"/>
  <c r="BF1137" i="1" s="1"/>
  <c r="AZ1121" i="1"/>
  <c r="AT1121" i="1"/>
  <c r="BF1121" i="1" s="1"/>
  <c r="AT1066" i="1"/>
  <c r="BF1066" i="1" s="1"/>
  <c r="AZ1066" i="1"/>
  <c r="AT1050" i="1"/>
  <c r="BF1050" i="1" s="1"/>
  <c r="AZ1050" i="1"/>
  <c r="AT1042" i="1"/>
  <c r="BF1042" i="1" s="1"/>
  <c r="AZ1042" i="1"/>
  <c r="AZ1018" i="1"/>
  <c r="AT1018" i="1"/>
  <c r="BF1018" i="1" s="1"/>
  <c r="AZ1009" i="1"/>
  <c r="AT1009" i="1"/>
  <c r="BF1009" i="1" s="1"/>
  <c r="AZ993" i="1"/>
  <c r="AT993" i="1"/>
  <c r="BF993" i="1" s="1"/>
  <c r="AZ985" i="1"/>
  <c r="AT985" i="1"/>
  <c r="BF985" i="1" s="1"/>
  <c r="AT931" i="1"/>
  <c r="BF931" i="1" s="1"/>
  <c r="AZ931" i="1"/>
  <c r="AZ907" i="1"/>
  <c r="AT907" i="1"/>
  <c r="BF907" i="1" s="1"/>
  <c r="AZ883" i="1"/>
  <c r="AT883" i="1"/>
  <c r="BF883" i="1" s="1"/>
  <c r="AZ867" i="1"/>
  <c r="AT867" i="1"/>
  <c r="BF867" i="1" s="1"/>
  <c r="AZ843" i="1"/>
  <c r="AT843" i="1"/>
  <c r="BF843" i="1" s="1"/>
  <c r="AZ827" i="1"/>
  <c r="AT827" i="1"/>
  <c r="BF827" i="1" s="1"/>
  <c r="AY732" i="1"/>
  <c r="AS732" i="1"/>
  <c r="BE732" i="1" s="1"/>
  <c r="AZ656" i="1"/>
  <c r="AT656" i="1"/>
  <c r="BF656" i="1" s="1"/>
  <c r="AT622" i="1"/>
  <c r="BF622" i="1" s="1"/>
  <c r="AZ622" i="1"/>
  <c r="AT614" i="1"/>
  <c r="BF614" i="1" s="1"/>
  <c r="AZ614" i="1"/>
  <c r="AT589" i="1"/>
  <c r="BF589" i="1" s="1"/>
  <c r="AZ589" i="1"/>
  <c r="AT573" i="1"/>
  <c r="BF573" i="1" s="1"/>
  <c r="AZ573" i="1"/>
  <c r="AT372" i="1"/>
  <c r="BF372" i="1" s="1"/>
  <c r="AZ372" i="1"/>
  <c r="AT347" i="1"/>
  <c r="BF347" i="1" s="1"/>
  <c r="AZ347" i="1"/>
  <c r="AT306" i="1"/>
  <c r="BF306" i="1" s="1"/>
  <c r="AZ306" i="1"/>
  <c r="AT290" i="1"/>
  <c r="BF290" i="1" s="1"/>
  <c r="AZ290" i="1"/>
  <c r="AT274" i="1"/>
  <c r="BF274" i="1" s="1"/>
  <c r="AZ274" i="1"/>
  <c r="BB193" i="1"/>
  <c r="BB169" i="1"/>
  <c r="AT161" i="1"/>
  <c r="BF161" i="1" s="1"/>
  <c r="AZ161" i="1"/>
  <c r="AT144" i="1"/>
  <c r="BF144" i="1" s="1"/>
  <c r="AZ144" i="1"/>
  <c r="AT98" i="1"/>
  <c r="BF98" i="1" s="1"/>
  <c r="AZ98" i="1"/>
  <c r="AS74" i="1"/>
  <c r="BE74" i="1" s="1"/>
  <c r="AY74" i="1"/>
  <c r="AS58" i="1"/>
  <c r="BE58" i="1" s="1"/>
  <c r="AY58" i="1"/>
  <c r="AS42" i="1"/>
  <c r="BE42" i="1" s="1"/>
  <c r="AY42" i="1"/>
  <c r="AS26" i="1"/>
  <c r="BE26" i="1" s="1"/>
  <c r="AY26" i="1"/>
  <c r="AZ1592" i="1"/>
  <c r="AT1592" i="1"/>
  <c r="BF1592" i="1" s="1"/>
  <c r="AZ1509" i="1"/>
  <c r="AT1509" i="1"/>
  <c r="BF1509" i="1" s="1"/>
  <c r="AT1368" i="1"/>
  <c r="BF1368" i="1" s="1"/>
  <c r="AZ1368" i="1"/>
  <c r="AT1334" i="1"/>
  <c r="BF1334" i="1" s="1"/>
  <c r="AZ1334" i="1"/>
  <c r="AT1301" i="1"/>
  <c r="BF1301" i="1" s="1"/>
  <c r="AZ1301" i="1"/>
  <c r="AT1036" i="1"/>
  <c r="BF1036" i="1" s="1"/>
  <c r="AZ1036" i="1"/>
  <c r="AZ999" i="1"/>
  <c r="AT999" i="1"/>
  <c r="BF999" i="1" s="1"/>
  <c r="AZ829" i="1"/>
  <c r="AT829" i="1"/>
  <c r="BF829" i="1" s="1"/>
  <c r="AT620" i="1"/>
  <c r="BF620" i="1" s="1"/>
  <c r="AZ620" i="1"/>
  <c r="AT611" i="1"/>
  <c r="BF611" i="1" s="1"/>
  <c r="AZ611" i="1"/>
  <c r="AT308" i="1"/>
  <c r="BF308" i="1" s="1"/>
  <c r="AZ308" i="1"/>
  <c r="AT296" i="1"/>
  <c r="BF296" i="1" s="1"/>
  <c r="AZ296" i="1"/>
  <c r="AV187" i="1"/>
  <c r="AP187" i="1"/>
  <c r="AT167" i="1"/>
  <c r="BF167" i="1" s="1"/>
  <c r="AZ167" i="1"/>
  <c r="AT96" i="1"/>
  <c r="BF96" i="1" s="1"/>
  <c r="AZ96" i="1"/>
  <c r="AT1626" i="1"/>
  <c r="BF1626" i="1" s="1"/>
  <c r="AZ1626" i="1"/>
  <c r="AT1539" i="1"/>
  <c r="BF1539" i="1" s="1"/>
  <c r="AZ1539" i="1"/>
  <c r="AZ1309" i="1"/>
  <c r="AT1309" i="1"/>
  <c r="BF1309" i="1" s="1"/>
  <c r="AT1277" i="1"/>
  <c r="BF1277" i="1" s="1"/>
  <c r="AZ1277" i="1"/>
  <c r="AT1261" i="1"/>
  <c r="BF1261" i="1" s="1"/>
  <c r="AZ1261" i="1"/>
  <c r="AZ1236" i="1"/>
  <c r="AT1236" i="1"/>
  <c r="BF1236" i="1" s="1"/>
  <c r="AZ1186" i="1"/>
  <c r="AT1186" i="1"/>
  <c r="BF1186" i="1" s="1"/>
  <c r="AT1104" i="1"/>
  <c r="BF1104" i="1" s="1"/>
  <c r="AZ1104" i="1"/>
  <c r="AT1080" i="1"/>
  <c r="BF1080" i="1" s="1"/>
  <c r="AZ1080" i="1"/>
  <c r="AZ815" i="1"/>
  <c r="AT815" i="1"/>
  <c r="BF815" i="1" s="1"/>
  <c r="AZ799" i="1"/>
  <c r="AT799" i="1"/>
  <c r="BF799" i="1" s="1"/>
  <c r="AZ791" i="1"/>
  <c r="AT791" i="1"/>
  <c r="BF791" i="1" s="1"/>
  <c r="AY721" i="1"/>
  <c r="AS721" i="1"/>
  <c r="BE721" i="1" s="1"/>
  <c r="AY711" i="1"/>
  <c r="AS711" i="1"/>
  <c r="BE711" i="1" s="1"/>
  <c r="AY687" i="1"/>
  <c r="AS687" i="1"/>
  <c r="BE687" i="1" s="1"/>
  <c r="AT630" i="1"/>
  <c r="BF630" i="1" s="1"/>
  <c r="AZ630" i="1"/>
  <c r="AT490" i="1"/>
  <c r="BF490" i="1" s="1"/>
  <c r="AZ490" i="1"/>
  <c r="AT458" i="1"/>
  <c r="BF458" i="1" s="1"/>
  <c r="AZ458" i="1"/>
  <c r="AT354" i="1"/>
  <c r="BF354" i="1" s="1"/>
  <c r="AZ354" i="1"/>
  <c r="AT338" i="1"/>
  <c r="BF338" i="1" s="1"/>
  <c r="AZ338" i="1"/>
  <c r="AT322" i="1"/>
  <c r="BF322" i="1" s="1"/>
  <c r="AZ322" i="1"/>
  <c r="AT301" i="1"/>
  <c r="BF301" i="1" s="1"/>
  <c r="AZ301" i="1"/>
  <c r="AT285" i="1"/>
  <c r="BF285" i="1" s="1"/>
  <c r="AZ285" i="1"/>
  <c r="AT269" i="1"/>
  <c r="BF269" i="1" s="1"/>
  <c r="AZ269" i="1"/>
  <c r="AT245" i="1"/>
  <c r="BF245" i="1" s="1"/>
  <c r="AZ245" i="1"/>
  <c r="AT221" i="1"/>
  <c r="BF221" i="1" s="1"/>
  <c r="AZ221" i="1"/>
  <c r="BB176" i="1"/>
  <c r="AT124" i="1"/>
  <c r="BF124" i="1" s="1"/>
  <c r="AZ124" i="1"/>
  <c r="BD1653" i="1"/>
  <c r="AZ1597" i="1"/>
  <c r="AT1597" i="1"/>
  <c r="BF1597" i="1" s="1"/>
  <c r="AZ1497" i="1"/>
  <c r="AT1497" i="1"/>
  <c r="BF1497" i="1" s="1"/>
  <c r="AT1376" i="1"/>
  <c r="BF1376" i="1" s="1"/>
  <c r="AZ1376" i="1"/>
  <c r="AP1350" i="1"/>
  <c r="AV1350" i="1"/>
  <c r="AT1326" i="1"/>
  <c r="BF1326" i="1" s="1"/>
  <c r="AZ1326" i="1"/>
  <c r="AT1219" i="1"/>
  <c r="BF1219" i="1" s="1"/>
  <c r="AZ1219" i="1"/>
  <c r="AZ1147" i="1"/>
  <c r="AT1147" i="1"/>
  <c r="BF1147" i="1" s="1"/>
  <c r="AZ1139" i="1"/>
  <c r="AT1139" i="1"/>
  <c r="BF1139" i="1" s="1"/>
  <c r="AZ1020" i="1"/>
  <c r="AT1020" i="1"/>
  <c r="BF1020" i="1" s="1"/>
  <c r="AZ983" i="1"/>
  <c r="AT983" i="1"/>
  <c r="BF983" i="1" s="1"/>
  <c r="AZ889" i="1"/>
  <c r="AT889" i="1"/>
  <c r="BF889" i="1" s="1"/>
  <c r="AZ845" i="1"/>
  <c r="AT845" i="1"/>
  <c r="BF845" i="1" s="1"/>
  <c r="AT375" i="1"/>
  <c r="BF375" i="1" s="1"/>
  <c r="AZ375" i="1"/>
  <c r="AT288" i="1"/>
  <c r="BF288" i="1" s="1"/>
  <c r="AZ288" i="1"/>
  <c r="AT272" i="1"/>
  <c r="BF272" i="1" s="1"/>
  <c r="AZ272" i="1"/>
  <c r="AT158" i="1"/>
  <c r="BF158" i="1" s="1"/>
  <c r="AZ158" i="1"/>
  <c r="AT104" i="1"/>
  <c r="BF104" i="1" s="1"/>
  <c r="AZ104" i="1"/>
  <c r="AT1541" i="1"/>
  <c r="BF1541" i="1" s="1"/>
  <c r="AZ1541" i="1"/>
  <c r="AT1375" i="1"/>
  <c r="BF1375" i="1" s="1"/>
  <c r="AZ1375" i="1"/>
  <c r="AT1367" i="1"/>
  <c r="BF1367" i="1" s="1"/>
  <c r="AZ1367" i="1"/>
  <c r="AZ1307" i="1"/>
  <c r="AT1307" i="1"/>
  <c r="BF1307" i="1" s="1"/>
  <c r="AT1275" i="1"/>
  <c r="BF1275" i="1" s="1"/>
  <c r="AZ1275" i="1"/>
  <c r="AT1251" i="1"/>
  <c r="BF1251" i="1" s="1"/>
  <c r="AZ1251" i="1"/>
  <c r="AZ1204" i="1"/>
  <c r="AT1204" i="1"/>
  <c r="BF1204" i="1" s="1"/>
  <c r="AZ1188" i="1"/>
  <c r="AT1188" i="1"/>
  <c r="BF1188" i="1" s="1"/>
  <c r="AZ1172" i="1"/>
  <c r="AT1172" i="1"/>
  <c r="BF1172" i="1" s="1"/>
  <c r="AZ1111" i="1"/>
  <c r="AT1111" i="1"/>
  <c r="BF1111" i="1" s="1"/>
  <c r="AT1090" i="1"/>
  <c r="BF1090" i="1" s="1"/>
  <c r="AZ1090" i="1"/>
  <c r="AT1082" i="1"/>
  <c r="BF1082" i="1" s="1"/>
  <c r="AZ1082" i="1"/>
  <c r="AZ928" i="1"/>
  <c r="AT928" i="1"/>
  <c r="BF928" i="1" s="1"/>
  <c r="AZ912" i="1"/>
  <c r="AT912" i="1"/>
  <c r="BF912" i="1" s="1"/>
  <c r="AZ809" i="1"/>
  <c r="AT809" i="1"/>
  <c r="BF809" i="1" s="1"/>
  <c r="AZ793" i="1"/>
  <c r="AT793" i="1"/>
  <c r="BF793" i="1" s="1"/>
  <c r="AY709" i="1"/>
  <c r="AS709" i="1"/>
  <c r="BE709" i="1" s="1"/>
  <c r="AY701" i="1"/>
  <c r="AS701" i="1"/>
  <c r="BE701" i="1" s="1"/>
  <c r="AY677" i="1"/>
  <c r="AS677" i="1"/>
  <c r="BE677" i="1" s="1"/>
  <c r="AT632" i="1"/>
  <c r="BF632" i="1" s="1"/>
  <c r="AZ632" i="1"/>
  <c r="AT488" i="1"/>
  <c r="BF488" i="1" s="1"/>
  <c r="AZ488" i="1"/>
  <c r="AT472" i="1"/>
  <c r="BF472" i="1" s="1"/>
  <c r="AZ472" i="1"/>
  <c r="AT456" i="1"/>
  <c r="BF456" i="1" s="1"/>
  <c r="AZ456" i="1"/>
  <c r="AT440" i="1"/>
  <c r="BF440" i="1" s="1"/>
  <c r="AZ440" i="1"/>
  <c r="AT328" i="1"/>
  <c r="BF328" i="1" s="1"/>
  <c r="AZ328" i="1"/>
  <c r="AT303" i="1"/>
  <c r="BF303" i="1" s="1"/>
  <c r="AZ303" i="1"/>
  <c r="AT295" i="1"/>
  <c r="BF295" i="1" s="1"/>
  <c r="AZ295" i="1"/>
  <c r="AT271" i="1"/>
  <c r="BF271" i="1" s="1"/>
  <c r="AZ271" i="1"/>
  <c r="AT247" i="1"/>
  <c r="BF247" i="1" s="1"/>
  <c r="AZ247" i="1"/>
  <c r="AT231" i="1"/>
  <c r="BF231" i="1" s="1"/>
  <c r="AZ231" i="1"/>
  <c r="AT215" i="1"/>
  <c r="BF215" i="1" s="1"/>
  <c r="AZ215" i="1"/>
  <c r="AV190" i="1"/>
  <c r="AP190" i="1"/>
  <c r="AV174" i="1"/>
  <c r="AP174" i="1"/>
  <c r="AT126" i="1"/>
  <c r="BF126" i="1" s="1"/>
  <c r="AZ126" i="1"/>
  <c r="AT14" i="1"/>
  <c r="BF14" i="1" s="1"/>
  <c r="AZ14" i="1"/>
  <c r="AT1322" i="1"/>
  <c r="BF1322" i="1" s="1"/>
  <c r="AZ1322" i="1"/>
  <c r="AT1231" i="1"/>
  <c r="BF1231" i="1" s="1"/>
  <c r="AZ1231" i="1"/>
  <c r="AZ1159" i="1"/>
  <c r="AT1159" i="1"/>
  <c r="BF1159" i="1" s="1"/>
  <c r="AZ1016" i="1"/>
  <c r="AT1016" i="1"/>
  <c r="BF1016" i="1" s="1"/>
  <c r="AZ881" i="1"/>
  <c r="AT881" i="1"/>
  <c r="BF881" i="1" s="1"/>
  <c r="AZ841" i="1"/>
  <c r="AT841" i="1"/>
  <c r="BF841" i="1" s="1"/>
  <c r="AT647" i="1"/>
  <c r="BF647" i="1" s="1"/>
  <c r="AZ647" i="1"/>
  <c r="AT591" i="1"/>
  <c r="BF591" i="1" s="1"/>
  <c r="AZ591" i="1"/>
  <c r="AS374" i="1"/>
  <c r="BE374" i="1" s="1"/>
  <c r="AY374" i="1"/>
  <c r="AV171" i="1"/>
  <c r="AP171" i="1"/>
  <c r="AT84" i="1"/>
  <c r="BF84" i="1" s="1"/>
  <c r="AZ84" i="1"/>
  <c r="AS56" i="1"/>
  <c r="BE56" i="1" s="1"/>
  <c r="AY56" i="1"/>
  <c r="AS48" i="1"/>
  <c r="BE48" i="1" s="1"/>
  <c r="AY48" i="1"/>
  <c r="AS80" i="1"/>
  <c r="BE80" i="1" s="1"/>
  <c r="AY80" i="1"/>
  <c r="AS36" i="1"/>
  <c r="BE36" i="1" s="1"/>
  <c r="AY36" i="1"/>
  <c r="AZ1637" i="1"/>
  <c r="AZ1649" i="1"/>
  <c r="AX1653" i="1"/>
  <c r="AT1599" i="1"/>
  <c r="BF1599" i="1" s="1"/>
  <c r="AT1548" i="1"/>
  <c r="BF1548" i="1" s="1"/>
  <c r="AT1540" i="1"/>
  <c r="BF1540" i="1" s="1"/>
  <c r="AT1534" i="1"/>
  <c r="BF1534" i="1" s="1"/>
  <c r="AT1515" i="1"/>
  <c r="BF1515" i="1" s="1"/>
  <c r="AT1631" i="1"/>
  <c r="BF1631" i="1" s="1"/>
  <c r="AT1294" i="1"/>
  <c r="BF1294" i="1" s="1"/>
  <c r="AT1655" i="1"/>
  <c r="BF1655" i="1" s="1"/>
  <c r="AT1572" i="1"/>
  <c r="BF1572" i="1" s="1"/>
  <c r="AZ1378" i="1"/>
  <c r="AZ1362" i="1"/>
  <c r="AZ1349" i="1"/>
  <c r="AZ1333" i="1"/>
  <c r="AZ1317" i="1"/>
  <c r="AZ1266" i="1"/>
  <c r="AZ1250" i="1"/>
  <c r="AZ1233" i="1"/>
  <c r="AT1107" i="1"/>
  <c r="BF1107" i="1" s="1"/>
  <c r="AT1091" i="1"/>
  <c r="BF1091" i="1" s="1"/>
  <c r="AT1081" i="1"/>
  <c r="BF1081" i="1" s="1"/>
  <c r="AZ1008" i="1"/>
  <c r="AZ1000" i="1"/>
  <c r="AZ984" i="1"/>
  <c r="AZ898" i="1"/>
  <c r="AZ882" i="1"/>
  <c r="AZ850" i="1"/>
  <c r="AZ834" i="1"/>
  <c r="AZ1203" i="1"/>
  <c r="AZ1187" i="1"/>
  <c r="AZ1067" i="1"/>
  <c r="AZ1051" i="1"/>
  <c r="AZ1035" i="1"/>
  <c r="AZ1019" i="1"/>
  <c r="AZ812" i="1"/>
  <c r="AZ796" i="1"/>
  <c r="AZ780" i="1"/>
  <c r="AZ764" i="1"/>
  <c r="AZ1162" i="1"/>
  <c r="AZ1146" i="1"/>
  <c r="AZ1130" i="1"/>
  <c r="AZ938" i="1"/>
  <c r="AZ747" i="1"/>
  <c r="AY739" i="1"/>
  <c r="AY722" i="1"/>
  <c r="AY706" i="1"/>
  <c r="AY688" i="1"/>
  <c r="AY672" i="1"/>
  <c r="AY658" i="1"/>
  <c r="AY645" i="1"/>
  <c r="AT561" i="1"/>
  <c r="BF561" i="1" s="1"/>
  <c r="AT545" i="1"/>
  <c r="BF545" i="1" s="1"/>
  <c r="AT529" i="1"/>
  <c r="BF529" i="1" s="1"/>
  <c r="AT513" i="1"/>
  <c r="BF513" i="1" s="1"/>
  <c r="AT497" i="1"/>
  <c r="BF497" i="1" s="1"/>
  <c r="AT422" i="1"/>
  <c r="BF422" i="1" s="1"/>
  <c r="AT412" i="1"/>
  <c r="BF412" i="1" s="1"/>
  <c r="AT390" i="1"/>
  <c r="BF390" i="1" s="1"/>
  <c r="AS945" i="1"/>
  <c r="BE945" i="1" s="1"/>
  <c r="AT933" i="1"/>
  <c r="BF933" i="1" s="1"/>
  <c r="AS649" i="1"/>
  <c r="BE649" i="1" s="1"/>
  <c r="AS612" i="1"/>
  <c r="BE612" i="1" s="1"/>
  <c r="AT604" i="1"/>
  <c r="BF604" i="1" s="1"/>
  <c r="AT596" i="1"/>
  <c r="BF596" i="1" s="1"/>
  <c r="AT588" i="1"/>
  <c r="BF588" i="1" s="1"/>
  <c r="AT580" i="1"/>
  <c r="BF580" i="1" s="1"/>
  <c r="AT564" i="1"/>
  <c r="BF564" i="1" s="1"/>
  <c r="AT548" i="1"/>
  <c r="BF548" i="1" s="1"/>
  <c r="AT534" i="1"/>
  <c r="BF534" i="1" s="1"/>
  <c r="AT516" i="1"/>
  <c r="BF516" i="1" s="1"/>
  <c r="AT502" i="1"/>
  <c r="BF502" i="1" s="1"/>
  <c r="AT483" i="1"/>
  <c r="BF483" i="1" s="1"/>
  <c r="AT467" i="1"/>
  <c r="BF467" i="1" s="1"/>
  <c r="AT451" i="1"/>
  <c r="BF451" i="1" s="1"/>
  <c r="AT435" i="1"/>
  <c r="BF435" i="1" s="1"/>
  <c r="AT423" i="1"/>
  <c r="BF423" i="1" s="1"/>
  <c r="AT407" i="1"/>
  <c r="BF407" i="1" s="1"/>
  <c r="AT391" i="1"/>
  <c r="BF391" i="1" s="1"/>
  <c r="AT345" i="1"/>
  <c r="BF345" i="1" s="1"/>
  <c r="AT323" i="1"/>
  <c r="BF323" i="1" s="1"/>
  <c r="AT252" i="1"/>
  <c r="BF252" i="1" s="1"/>
  <c r="AT236" i="1"/>
  <c r="BF236" i="1" s="1"/>
  <c r="AT204" i="1"/>
  <c r="BF204" i="1" s="1"/>
  <c r="AT155" i="1"/>
  <c r="BF155" i="1" s="1"/>
  <c r="AT147" i="1"/>
  <c r="BF147" i="1" s="1"/>
  <c r="AT139" i="1"/>
  <c r="BF139" i="1" s="1"/>
  <c r="AT123" i="1"/>
  <c r="BF123" i="1" s="1"/>
  <c r="AT8" i="1"/>
  <c r="BF8" i="1" s="1"/>
  <c r="AT250" i="1"/>
  <c r="BF250" i="1" s="1"/>
  <c r="AT218" i="1"/>
  <c r="BF218" i="1" s="1"/>
  <c r="AT166" i="1"/>
  <c r="BF166" i="1" s="1"/>
  <c r="AT107" i="1"/>
  <c r="BF107" i="1" s="1"/>
  <c r="AT83" i="1"/>
  <c r="BF83" i="1" s="1"/>
  <c r="AS67" i="1"/>
  <c r="BE67" i="1" s="1"/>
  <c r="AS51" i="1"/>
  <c r="BE51" i="1" s="1"/>
  <c r="AS43" i="1"/>
  <c r="BE43" i="1" s="1"/>
  <c r="AS27" i="1"/>
  <c r="BE27" i="1" s="1"/>
  <c r="AV193" i="1"/>
  <c r="AV192" i="1"/>
  <c r="BB191" i="1"/>
  <c r="BB183" i="1"/>
  <c r="BB175" i="1"/>
  <c r="BB194" i="1"/>
  <c r="BB186" i="1"/>
  <c r="BB178" i="1"/>
  <c r="BB170" i="1"/>
  <c r="BB1657" i="1"/>
  <c r="BB1566" i="1"/>
  <c r="BD1520" i="1"/>
  <c r="BB1159" i="1"/>
  <c r="BB1151" i="1"/>
  <c r="BB1143" i="1"/>
  <c r="BB1135" i="1"/>
  <c r="BB1127" i="1"/>
  <c r="BD627" i="1"/>
  <c r="BB1154" i="1"/>
  <c r="BB1122" i="1"/>
  <c r="BB189" i="1"/>
  <c r="BB173" i="1"/>
  <c r="BB196" i="1"/>
  <c r="BB180" i="1"/>
  <c r="BB1570" i="1"/>
  <c r="BB1632" i="1"/>
  <c r="BB1624" i="1"/>
  <c r="BB1155" i="1"/>
  <c r="BB1139" i="1"/>
  <c r="BB1123" i="1"/>
  <c r="BB952" i="1"/>
  <c r="BB1569" i="1"/>
  <c r="BB1631" i="1"/>
  <c r="BB1656" i="1"/>
  <c r="BB1565" i="1"/>
  <c r="BB1625" i="1"/>
  <c r="BB1138" i="1"/>
  <c r="BB1658" i="1"/>
  <c r="BB1137" i="1"/>
  <c r="BB646" i="1"/>
  <c r="BB1140" i="1"/>
  <c r="BD1280" i="1"/>
  <c r="AY625" i="1"/>
  <c r="AV1143" i="1"/>
  <c r="AX19" i="1"/>
  <c r="AP1627" i="1"/>
  <c r="AR1311" i="1"/>
  <c r="AP1075" i="1"/>
  <c r="AS495" i="1"/>
  <c r="BE495" i="1" s="1"/>
  <c r="AS623" i="1"/>
  <c r="BE623" i="1" s="1"/>
  <c r="AV1564" i="1"/>
  <c r="AY1553" i="1"/>
  <c r="AV1146" i="1"/>
  <c r="AZ818" i="1"/>
  <c r="AY619" i="1"/>
  <c r="AY15" i="1"/>
  <c r="AY274" i="1"/>
  <c r="AY9" i="1"/>
  <c r="AY1396" i="1"/>
  <c r="AY284" i="1"/>
  <c r="AX1593" i="1"/>
  <c r="AV1149" i="1"/>
  <c r="AY808" i="1"/>
  <c r="AY780" i="1"/>
  <c r="AY244" i="1"/>
  <c r="AP17" i="1"/>
  <c r="AY1264" i="1"/>
  <c r="AV1159" i="1"/>
  <c r="AY1051" i="1"/>
  <c r="AS784" i="1"/>
  <c r="BE784" i="1" s="1"/>
  <c r="AY1555" i="1"/>
  <c r="AV1566" i="1"/>
  <c r="AY1343" i="1"/>
  <c r="AV1122" i="1"/>
  <c r="AS1019" i="1"/>
  <c r="BE1019" i="1" s="1"/>
  <c r="AP1629" i="1"/>
  <c r="AV1137" i="1"/>
  <c r="AS764" i="1"/>
  <c r="BE764" i="1" s="1"/>
  <c r="AV1140" i="1"/>
  <c r="AY810" i="1"/>
  <c r="AY1547" i="1"/>
  <c r="AP1575" i="1"/>
  <c r="AS1246" i="1"/>
  <c r="BE1246" i="1" s="1"/>
  <c r="AS420" i="1"/>
  <c r="BE420" i="1" s="1"/>
  <c r="AV1624" i="1"/>
  <c r="AV1570" i="1"/>
  <c r="AP1148" i="1"/>
  <c r="AV1138" i="1"/>
  <c r="AY1065" i="1"/>
  <c r="AS798" i="1"/>
  <c r="BE798" i="1" s="1"/>
  <c r="AS559" i="1"/>
  <c r="BE559" i="1" s="1"/>
  <c r="AY276" i="1"/>
  <c r="AY256" i="1"/>
  <c r="AY11" i="1"/>
  <c r="AP4" i="1"/>
  <c r="AV1632" i="1"/>
  <c r="AS1422" i="1"/>
  <c r="BE1422" i="1" s="1"/>
  <c r="AS1486" i="1"/>
  <c r="BE1486" i="1" s="1"/>
  <c r="AY1059" i="1"/>
  <c r="AS533" i="1"/>
  <c r="BE533" i="1" s="1"/>
  <c r="AY1559" i="1"/>
  <c r="AY1498" i="1"/>
  <c r="AY1504" i="1"/>
  <c r="AY1510" i="1"/>
  <c r="AV1656" i="1"/>
  <c r="AV1631" i="1"/>
  <c r="AV1625" i="1"/>
  <c r="AP1578" i="1"/>
  <c r="AV1569" i="1"/>
  <c r="AX1520" i="1"/>
  <c r="AS1473" i="1"/>
  <c r="BE1473" i="1" s="1"/>
  <c r="AS1317" i="1"/>
  <c r="BE1317" i="1" s="1"/>
  <c r="AY1258" i="1"/>
  <c r="AS549" i="1"/>
  <c r="BE549" i="1" s="1"/>
  <c r="AY432" i="1"/>
  <c r="AY248" i="1"/>
  <c r="AP1628" i="1"/>
  <c r="AP1574" i="1"/>
  <c r="AV1565" i="1"/>
  <c r="AY1382" i="1"/>
  <c r="AS1274" i="1"/>
  <c r="BE1274" i="1" s="1"/>
  <c r="AY1406" i="1"/>
  <c r="AY1388" i="1"/>
  <c r="AP1164" i="1"/>
  <c r="AY1113" i="1"/>
  <c r="AS1073" i="1"/>
  <c r="BE1073" i="1" s="1"/>
  <c r="AS511" i="1"/>
  <c r="BE511" i="1" s="1"/>
  <c r="AY368" i="1"/>
  <c r="AT169" i="1"/>
  <c r="BF169" i="1" s="1"/>
  <c r="AY1216" i="1"/>
  <c r="AY535" i="1"/>
  <c r="AS239" i="1"/>
  <c r="BE239" i="1" s="1"/>
  <c r="AY268" i="1"/>
  <c r="AY204" i="1"/>
  <c r="AY163" i="1"/>
  <c r="AY1591" i="1"/>
  <c r="AY1683" i="1"/>
  <c r="AV1572" i="1"/>
  <c r="AY1492" i="1"/>
  <c r="AS211" i="1"/>
  <c r="BE211" i="1" s="1"/>
  <c r="AS207" i="1"/>
  <c r="BE207" i="1" s="1"/>
  <c r="AY1551" i="1"/>
  <c r="AS1464" i="1"/>
  <c r="BE1464" i="1" s="1"/>
  <c r="AY1426" i="1"/>
  <c r="AY1362" i="1"/>
  <c r="AY1313" i="1"/>
  <c r="AY1309" i="1"/>
  <c r="AX1280" i="1"/>
  <c r="AY770" i="1"/>
  <c r="AS1354" i="1"/>
  <c r="BE1354" i="1" s="1"/>
  <c r="AS1333" i="1"/>
  <c r="BE1333" i="1" s="1"/>
  <c r="AS1307" i="1"/>
  <c r="BE1307" i="1" s="1"/>
  <c r="AY1278" i="1"/>
  <c r="AV1127" i="1"/>
  <c r="AY1069" i="1"/>
  <c r="AY1037" i="1"/>
  <c r="AX627" i="1"/>
  <c r="AY1549" i="1"/>
  <c r="AY1557" i="1"/>
  <c r="AY1561" i="1"/>
  <c r="AY1589" i="1"/>
  <c r="AS1414" i="1"/>
  <c r="BE1414" i="1" s="1"/>
  <c r="AY1319" i="1"/>
  <c r="AV1154" i="1"/>
  <c r="AP1132" i="1"/>
  <c r="AY1031" i="1"/>
  <c r="AY743" i="1"/>
  <c r="AS314" i="1"/>
  <c r="BE314" i="1" s="1"/>
  <c r="AY270" i="1"/>
  <c r="AS264" i="1"/>
  <c r="BE264" i="1" s="1"/>
  <c r="AY1440" i="1"/>
  <c r="AY1252" i="1"/>
  <c r="AY523" i="1"/>
  <c r="AY300" i="1"/>
  <c r="AP1659" i="1"/>
  <c r="AV1659" i="1"/>
  <c r="AP1576" i="1"/>
  <c r="AV1576" i="1"/>
  <c r="AP1568" i="1"/>
  <c r="AV1568" i="1"/>
  <c r="AY1377" i="1"/>
  <c r="AS1377" i="1"/>
  <c r="BE1377" i="1" s="1"/>
  <c r="AS1341" i="1"/>
  <c r="BE1341" i="1" s="1"/>
  <c r="AY1341" i="1"/>
  <c r="AP1630" i="1"/>
  <c r="AV1630" i="1"/>
  <c r="AS1469" i="1"/>
  <c r="BE1469" i="1" s="1"/>
  <c r="AY1469" i="1"/>
  <c r="AS1444" i="1"/>
  <c r="BE1444" i="1" s="1"/>
  <c r="AY1444" i="1"/>
  <c r="AS1412" i="1"/>
  <c r="BE1412" i="1" s="1"/>
  <c r="AY1412" i="1"/>
  <c r="AS1374" i="1"/>
  <c r="BE1374" i="1" s="1"/>
  <c r="AY1374" i="1"/>
  <c r="AP1567" i="1"/>
  <c r="AV1567" i="1"/>
  <c r="AS1481" i="1"/>
  <c r="BE1481" i="1" s="1"/>
  <c r="AY1481" i="1"/>
  <c r="AS1402" i="1"/>
  <c r="BE1402" i="1" s="1"/>
  <c r="AY1402" i="1"/>
  <c r="AS1321" i="1"/>
  <c r="BE1321" i="1" s="1"/>
  <c r="AY1321" i="1"/>
  <c r="AS1266" i="1"/>
  <c r="BE1266" i="1" s="1"/>
  <c r="AY1266" i="1"/>
  <c r="AP1161" i="1"/>
  <c r="AV1161" i="1"/>
  <c r="AP1153" i="1"/>
  <c r="AV1153" i="1"/>
  <c r="AP1145" i="1"/>
  <c r="AV1145" i="1"/>
  <c r="AP1129" i="1"/>
  <c r="AV1129" i="1"/>
  <c r="AP1121" i="1"/>
  <c r="AV1121" i="1"/>
  <c r="AP950" i="1"/>
  <c r="AV950" i="1"/>
  <c r="AS792" i="1"/>
  <c r="BE792" i="1" s="1"/>
  <c r="AY792" i="1"/>
  <c r="AY1468" i="1"/>
  <c r="AS1468" i="1"/>
  <c r="BE1468" i="1" s="1"/>
  <c r="AS1404" i="1"/>
  <c r="BE1404" i="1" s="1"/>
  <c r="AY1404" i="1"/>
  <c r="AS1339" i="1"/>
  <c r="BE1339" i="1" s="1"/>
  <c r="AY1339" i="1"/>
  <c r="AS802" i="1"/>
  <c r="BE802" i="1" s="1"/>
  <c r="AY802" i="1"/>
  <c r="AP1573" i="1"/>
  <c r="AV1573" i="1"/>
  <c r="AS1347" i="1"/>
  <c r="BE1347" i="1" s="1"/>
  <c r="AY1347" i="1"/>
  <c r="AS1256" i="1"/>
  <c r="BE1256" i="1" s="1"/>
  <c r="AY1256" i="1"/>
  <c r="AY1211" i="1"/>
  <c r="AS1211" i="1"/>
  <c r="BE1211" i="1" s="1"/>
  <c r="AS1055" i="1"/>
  <c r="BE1055" i="1" s="1"/>
  <c r="AY1055" i="1"/>
  <c r="AS774" i="1"/>
  <c r="BE774" i="1" s="1"/>
  <c r="AY774" i="1"/>
  <c r="AS551" i="1"/>
  <c r="BE551" i="1" s="1"/>
  <c r="AY551" i="1"/>
  <c r="AS519" i="1"/>
  <c r="BE519" i="1" s="1"/>
  <c r="AY519" i="1"/>
  <c r="AS366" i="1"/>
  <c r="BE366" i="1" s="1"/>
  <c r="AY366" i="1"/>
  <c r="AS290" i="1"/>
  <c r="BE290" i="1" s="1"/>
  <c r="AY290" i="1"/>
  <c r="AS236" i="1"/>
  <c r="BE236" i="1" s="1"/>
  <c r="AY236" i="1"/>
  <c r="AS123" i="1"/>
  <c r="BE123" i="1" s="1"/>
  <c r="AY123" i="1"/>
  <c r="AP1563" i="1"/>
  <c r="AV1563" i="1"/>
  <c r="AP1166" i="1"/>
  <c r="AV1166" i="1"/>
  <c r="AP1134" i="1"/>
  <c r="AV1134" i="1"/>
  <c r="AS1025" i="1"/>
  <c r="BE1025" i="1" s="1"/>
  <c r="AY1025" i="1"/>
  <c r="AS615" i="1"/>
  <c r="BE615" i="1" s="1"/>
  <c r="AY615" i="1"/>
  <c r="AS537" i="1"/>
  <c r="BE537" i="1" s="1"/>
  <c r="AY537" i="1"/>
  <c r="AS224" i="1"/>
  <c r="BE224" i="1" s="1"/>
  <c r="AY224" i="1"/>
  <c r="AS117" i="1"/>
  <c r="BE117" i="1" s="1"/>
  <c r="AY117" i="1"/>
  <c r="AP1136" i="1"/>
  <c r="AV1136" i="1"/>
  <c r="AS1047" i="1"/>
  <c r="BE1047" i="1" s="1"/>
  <c r="AY1047" i="1"/>
  <c r="AS782" i="1"/>
  <c r="BE782" i="1" s="1"/>
  <c r="AY782" i="1"/>
  <c r="AS555" i="1"/>
  <c r="BE555" i="1" s="1"/>
  <c r="AY555" i="1"/>
  <c r="AS430" i="1"/>
  <c r="BE430" i="1" s="1"/>
  <c r="AY430" i="1"/>
  <c r="AY219" i="1"/>
  <c r="AS219" i="1"/>
  <c r="BE219" i="1" s="1"/>
  <c r="AS212" i="1"/>
  <c r="BE212" i="1" s="1"/>
  <c r="AY212" i="1"/>
  <c r="AS111" i="1"/>
  <c r="BE111" i="1" s="1"/>
  <c r="AY111" i="1"/>
  <c r="AS1465" i="1"/>
  <c r="BE1465" i="1" s="1"/>
  <c r="AY1465" i="1"/>
  <c r="AP1162" i="1"/>
  <c r="AV1162" i="1"/>
  <c r="AP1130" i="1"/>
  <c r="AV1130" i="1"/>
  <c r="AS1049" i="1"/>
  <c r="BE1049" i="1" s="1"/>
  <c r="AY1049" i="1"/>
  <c r="AS772" i="1"/>
  <c r="BE772" i="1" s="1"/>
  <c r="AY772" i="1"/>
  <c r="AS424" i="1"/>
  <c r="BE424" i="1" s="1"/>
  <c r="AY424" i="1"/>
  <c r="AS392" i="1"/>
  <c r="BE392" i="1" s="1"/>
  <c r="AY392" i="1"/>
  <c r="AS364" i="1"/>
  <c r="BE364" i="1" s="1"/>
  <c r="AY364" i="1"/>
  <c r="AY812" i="1"/>
  <c r="AY505" i="1"/>
  <c r="AY398" i="1"/>
  <c r="AS243" i="1"/>
  <c r="BE243" i="1" s="1"/>
  <c r="AY1480" i="1"/>
  <c r="AS1480" i="1"/>
  <c r="BE1480" i="1" s="1"/>
  <c r="AS1442" i="1"/>
  <c r="BE1442" i="1" s="1"/>
  <c r="AY1442" i="1"/>
  <c r="AS1398" i="1"/>
  <c r="BE1398" i="1" s="1"/>
  <c r="AY1398" i="1"/>
  <c r="AS1490" i="1"/>
  <c r="BE1490" i="1" s="1"/>
  <c r="AY1490" i="1"/>
  <c r="AS1428" i="1"/>
  <c r="BE1428" i="1" s="1"/>
  <c r="AY1428" i="1"/>
  <c r="AS1358" i="1"/>
  <c r="BE1358" i="1" s="1"/>
  <c r="AY1358" i="1"/>
  <c r="AS1335" i="1"/>
  <c r="BE1335" i="1" s="1"/>
  <c r="AY1335" i="1"/>
  <c r="AS1250" i="1"/>
  <c r="BE1250" i="1" s="1"/>
  <c r="AY1250" i="1"/>
  <c r="AP1165" i="1"/>
  <c r="AV1165" i="1"/>
  <c r="AP1141" i="1"/>
  <c r="AV1141" i="1"/>
  <c r="AP1133" i="1"/>
  <c r="AV1133" i="1"/>
  <c r="AS1043" i="1"/>
  <c r="BE1043" i="1" s="1"/>
  <c r="AY1043" i="1"/>
  <c r="AS776" i="1"/>
  <c r="BE776" i="1" s="1"/>
  <c r="AY776" i="1"/>
  <c r="AP1577" i="1"/>
  <c r="AV1577" i="1"/>
  <c r="AS1438" i="1"/>
  <c r="BE1438" i="1" s="1"/>
  <c r="AY1438" i="1"/>
  <c r="AS1385" i="1"/>
  <c r="BE1385" i="1" s="1"/>
  <c r="AY1385" i="1"/>
  <c r="AS1268" i="1"/>
  <c r="BE1268" i="1" s="1"/>
  <c r="AY1268" i="1"/>
  <c r="AS1212" i="1"/>
  <c r="BE1212" i="1" s="1"/>
  <c r="AY1212" i="1"/>
  <c r="AS1053" i="1"/>
  <c r="BE1053" i="1" s="1"/>
  <c r="AY1053" i="1"/>
  <c r="AS1021" i="1"/>
  <c r="BE1021" i="1" s="1"/>
  <c r="AY1021" i="1"/>
  <c r="AS750" i="1"/>
  <c r="BE750" i="1" s="1"/>
  <c r="AY750" i="1"/>
  <c r="AP1156" i="1"/>
  <c r="AV1156" i="1"/>
  <c r="AP1124" i="1"/>
  <c r="AV1124" i="1"/>
  <c r="AS806" i="1"/>
  <c r="BE806" i="1" s="1"/>
  <c r="AY806" i="1"/>
  <c r="AS503" i="1"/>
  <c r="BE503" i="1" s="1"/>
  <c r="AY503" i="1"/>
  <c r="AR434" i="1"/>
  <c r="AX434" i="1"/>
  <c r="AS402" i="1"/>
  <c r="BE402" i="1" s="1"/>
  <c r="AY402" i="1"/>
  <c r="AS306" i="1"/>
  <c r="BE306" i="1" s="1"/>
  <c r="AY306" i="1"/>
  <c r="AS1329" i="1"/>
  <c r="BE1329" i="1" s="1"/>
  <c r="AY1329" i="1"/>
  <c r="AP1150" i="1"/>
  <c r="AV1150" i="1"/>
  <c r="AS1057" i="1"/>
  <c r="BE1057" i="1" s="1"/>
  <c r="AY1057" i="1"/>
  <c r="AS521" i="1"/>
  <c r="BE521" i="1" s="1"/>
  <c r="AY521" i="1"/>
  <c r="AS396" i="1"/>
  <c r="BE396" i="1" s="1"/>
  <c r="AY396" i="1"/>
  <c r="AS316" i="1"/>
  <c r="BE316" i="1" s="1"/>
  <c r="AY316" i="1"/>
  <c r="AS1394" i="1"/>
  <c r="BE1394" i="1" s="1"/>
  <c r="AY1394" i="1"/>
  <c r="AS814" i="1"/>
  <c r="BE814" i="1" s="1"/>
  <c r="AY814" i="1"/>
  <c r="AS617" i="1"/>
  <c r="BE617" i="1" s="1"/>
  <c r="AY617" i="1"/>
  <c r="AS507" i="1"/>
  <c r="BE507" i="1" s="1"/>
  <c r="AY507" i="1"/>
  <c r="AS414" i="1"/>
  <c r="BE414" i="1" s="1"/>
  <c r="AY414" i="1"/>
  <c r="AS382" i="1"/>
  <c r="BE382" i="1" s="1"/>
  <c r="AY382" i="1"/>
  <c r="AS362" i="1"/>
  <c r="BE362" i="1" s="1"/>
  <c r="AY362" i="1"/>
  <c r="AS294" i="1"/>
  <c r="BE294" i="1" s="1"/>
  <c r="AY294" i="1"/>
  <c r="AY251" i="1"/>
  <c r="AS251" i="1"/>
  <c r="BE251" i="1" s="1"/>
  <c r="AS127" i="1"/>
  <c r="BE127" i="1" s="1"/>
  <c r="AY127" i="1"/>
  <c r="AP1571" i="1"/>
  <c r="AV1571" i="1"/>
  <c r="AS1366" i="1"/>
  <c r="BE1366" i="1" s="1"/>
  <c r="AY1366" i="1"/>
  <c r="AS1254" i="1"/>
  <c r="BE1254" i="1" s="1"/>
  <c r="AY1254" i="1"/>
  <c r="AS1117" i="1"/>
  <c r="BE1117" i="1" s="1"/>
  <c r="AY1117" i="1"/>
  <c r="AS1017" i="1"/>
  <c r="BE1017" i="1" s="1"/>
  <c r="AY1017" i="1"/>
  <c r="AS613" i="1"/>
  <c r="BE613" i="1" s="1"/>
  <c r="AY613" i="1"/>
  <c r="AS541" i="1"/>
  <c r="BE541" i="1" s="1"/>
  <c r="AY541" i="1"/>
  <c r="AS288" i="1"/>
  <c r="BE288" i="1" s="1"/>
  <c r="AY288" i="1"/>
  <c r="AY255" i="1"/>
  <c r="AS255" i="1"/>
  <c r="BE255" i="1" s="1"/>
  <c r="AY223" i="1"/>
  <c r="AS223" i="1"/>
  <c r="BE223" i="1" s="1"/>
  <c r="AS161" i="1"/>
  <c r="BE161" i="1" s="1"/>
  <c r="AY161" i="1"/>
  <c r="AS121" i="1"/>
  <c r="BE121" i="1" s="1"/>
  <c r="AY121" i="1"/>
  <c r="AV1626" i="1"/>
  <c r="AY1432" i="1"/>
  <c r="AY1370" i="1"/>
  <c r="AY1325" i="1"/>
  <c r="AY1262" i="1"/>
  <c r="AY1248" i="1"/>
  <c r="AY1392" i="1"/>
  <c r="AV1157" i="1"/>
  <c r="AV1152" i="1"/>
  <c r="AY1023" i="1"/>
  <c r="AV818" i="1"/>
  <c r="AY804" i="1"/>
  <c r="AY553" i="1"/>
  <c r="AY509" i="1"/>
  <c r="AY428" i="1"/>
  <c r="AV1655" i="1"/>
  <c r="AY1410" i="1"/>
  <c r="AV1125" i="1"/>
  <c r="AV1120" i="1"/>
  <c r="AY1015" i="1"/>
  <c r="AY786" i="1"/>
  <c r="AY539" i="1"/>
  <c r="AY408" i="1"/>
  <c r="AY133" i="1"/>
  <c r="AS1061" i="1"/>
  <c r="BE1061" i="1" s="1"/>
  <c r="AY1061" i="1"/>
  <c r="AY1488" i="1"/>
  <c r="AS1488" i="1"/>
  <c r="BE1488" i="1" s="1"/>
  <c r="AY1365" i="1"/>
  <c r="AS1365" i="1"/>
  <c r="BE1365" i="1" s="1"/>
  <c r="AY1373" i="1"/>
  <c r="AS1373" i="1"/>
  <c r="BE1373" i="1" s="1"/>
  <c r="AY1353" i="1"/>
  <c r="AS1353" i="1"/>
  <c r="BE1353" i="1" s="1"/>
  <c r="AS1244" i="1"/>
  <c r="BE1244" i="1" s="1"/>
  <c r="AY1244" i="1"/>
  <c r="AY762" i="1"/>
  <c r="AS762" i="1"/>
  <c r="BE762" i="1" s="1"/>
  <c r="AY621" i="1"/>
  <c r="AS621" i="1"/>
  <c r="BE621" i="1" s="1"/>
  <c r="AY1315" i="1"/>
  <c r="AS1315" i="1"/>
  <c r="BE1315" i="1" s="1"/>
  <c r="AY543" i="1"/>
  <c r="AS543" i="1"/>
  <c r="BE543" i="1" s="1"/>
  <c r="AS410" i="1"/>
  <c r="BE410" i="1" s="1"/>
  <c r="AY410" i="1"/>
  <c r="AY227" i="1"/>
  <c r="AS227" i="1"/>
  <c r="BE227" i="1" s="1"/>
  <c r="AY1357" i="1"/>
  <c r="AS1357" i="1"/>
  <c r="BE1357" i="1" s="1"/>
  <c r="AP1158" i="1"/>
  <c r="AV1158" i="1"/>
  <c r="AP1126" i="1"/>
  <c r="AV1126" i="1"/>
  <c r="AP951" i="1"/>
  <c r="AV951" i="1"/>
  <c r="AS796" i="1"/>
  <c r="BE796" i="1" s="1"/>
  <c r="AY796" i="1"/>
  <c r="AY561" i="1"/>
  <c r="AS561" i="1"/>
  <c r="BE561" i="1" s="1"/>
  <c r="AY497" i="1"/>
  <c r="AS497" i="1"/>
  <c r="BE497" i="1" s="1"/>
  <c r="AS292" i="1"/>
  <c r="BE292" i="1" s="1"/>
  <c r="AY292" i="1"/>
  <c r="AY263" i="1"/>
  <c r="AS263" i="1"/>
  <c r="BE263" i="1" s="1"/>
  <c r="AY247" i="1"/>
  <c r="AS247" i="1"/>
  <c r="BE247" i="1" s="1"/>
  <c r="AY231" i="1"/>
  <c r="AS231" i="1"/>
  <c r="BE231" i="1" s="1"/>
  <c r="AY215" i="1"/>
  <c r="AS215" i="1"/>
  <c r="BE215" i="1" s="1"/>
  <c r="AS165" i="1"/>
  <c r="BE165" i="1" s="1"/>
  <c r="AY165" i="1"/>
  <c r="AR109" i="1"/>
  <c r="AX109" i="1"/>
  <c r="AY1331" i="1"/>
  <c r="AS1331" i="1"/>
  <c r="BE1331" i="1" s="1"/>
  <c r="AP1160" i="1"/>
  <c r="AV1160" i="1"/>
  <c r="AP1128" i="1"/>
  <c r="AV1128" i="1"/>
  <c r="AR978" i="1"/>
  <c r="AX978" i="1"/>
  <c r="AY766" i="1"/>
  <c r="AS766" i="1"/>
  <c r="BE766" i="1" s="1"/>
  <c r="AY547" i="1"/>
  <c r="AS547" i="1"/>
  <c r="BE547" i="1" s="1"/>
  <c r="AY422" i="1"/>
  <c r="AS422" i="1"/>
  <c r="BE422" i="1" s="1"/>
  <c r="AY390" i="1"/>
  <c r="AS390" i="1"/>
  <c r="BE390" i="1" s="1"/>
  <c r="AS370" i="1"/>
  <c r="BE370" i="1" s="1"/>
  <c r="AY370" i="1"/>
  <c r="AY260" i="1"/>
  <c r="AS260" i="1"/>
  <c r="BE260" i="1" s="1"/>
  <c r="AY203" i="1"/>
  <c r="AS203" i="1"/>
  <c r="BE203" i="1" s="1"/>
  <c r="AY1424" i="1"/>
  <c r="AS1424" i="1"/>
  <c r="BE1424" i="1" s="1"/>
  <c r="AS1378" i="1"/>
  <c r="BE1378" i="1" s="1"/>
  <c r="AY1378" i="1"/>
  <c r="AS1033" i="1"/>
  <c r="BE1033" i="1" s="1"/>
  <c r="AY1033" i="1"/>
  <c r="AY517" i="1"/>
  <c r="AS517" i="1"/>
  <c r="BE517" i="1" s="1"/>
  <c r="AS416" i="1"/>
  <c r="BE416" i="1" s="1"/>
  <c r="AY416" i="1"/>
  <c r="AS384" i="1"/>
  <c r="BE384" i="1" s="1"/>
  <c r="AY384" i="1"/>
  <c r="AY296" i="1"/>
  <c r="AS296" i="1"/>
  <c r="BE296" i="1" s="1"/>
  <c r="AY232" i="1"/>
  <c r="AS232" i="1"/>
  <c r="BE232" i="1" s="1"/>
  <c r="AS216" i="1"/>
  <c r="BE216" i="1" s="1"/>
  <c r="AY216" i="1"/>
  <c r="AY129" i="1"/>
  <c r="AS129" i="1"/>
  <c r="BE129" i="1" s="1"/>
  <c r="AZ1075" i="1"/>
  <c r="AT1075" i="1"/>
  <c r="BF1075" i="1" s="1"/>
  <c r="AR645" i="1"/>
  <c r="AX645" i="1"/>
  <c r="AY1494" i="1"/>
  <c r="AY1516" i="1"/>
  <c r="AV1657" i="1"/>
  <c r="AS1349" i="1"/>
  <c r="BE1349" i="1" s="1"/>
  <c r="AY1276" i="1"/>
  <c r="AS1460" i="1"/>
  <c r="BE1460" i="1" s="1"/>
  <c r="AS1477" i="1"/>
  <c r="BE1477" i="1" s="1"/>
  <c r="AP1163" i="1"/>
  <c r="AV1139" i="1"/>
  <c r="AV1135" i="1"/>
  <c r="AP1131" i="1"/>
  <c r="AS1111" i="1"/>
  <c r="BE1111" i="1" s="1"/>
  <c r="AY1067" i="1"/>
  <c r="AY1039" i="1"/>
  <c r="AY1029" i="1"/>
  <c r="AV952" i="1"/>
  <c r="AP949" i="1"/>
  <c r="AY794" i="1"/>
  <c r="AS768" i="1"/>
  <c r="BE768" i="1" s="1"/>
  <c r="AS747" i="1"/>
  <c r="BE747" i="1" s="1"/>
  <c r="AP647" i="1"/>
  <c r="AS545" i="1"/>
  <c r="BE545" i="1" s="1"/>
  <c r="AS499" i="1"/>
  <c r="BE499" i="1" s="1"/>
  <c r="AY400" i="1"/>
  <c r="AS388" i="1"/>
  <c r="BE388" i="1" s="1"/>
  <c r="AY308" i="1"/>
  <c r="AS298" i="1"/>
  <c r="BE298" i="1" s="1"/>
  <c r="AY286" i="1"/>
  <c r="AS228" i="1"/>
  <c r="BE228" i="1" s="1"/>
  <c r="AY135" i="1"/>
  <c r="AS115" i="1"/>
  <c r="BE115" i="1" s="1"/>
  <c r="AY1472" i="1"/>
  <c r="AS1472" i="1"/>
  <c r="BE1472" i="1" s="1"/>
  <c r="AS1434" i="1"/>
  <c r="BE1434" i="1" s="1"/>
  <c r="AY1434" i="1"/>
  <c r="AS1390" i="1"/>
  <c r="BE1390" i="1" s="1"/>
  <c r="AY1390" i="1"/>
  <c r="AY1361" i="1"/>
  <c r="AS1361" i="1"/>
  <c r="BE1361" i="1" s="1"/>
  <c r="AY1420" i="1"/>
  <c r="AS1420" i="1"/>
  <c r="BE1420" i="1" s="1"/>
  <c r="AY1381" i="1"/>
  <c r="AS1381" i="1"/>
  <c r="BE1381" i="1" s="1"/>
  <c r="AS1327" i="1"/>
  <c r="BE1327" i="1" s="1"/>
  <c r="AY1327" i="1"/>
  <c r="AY1484" i="1"/>
  <c r="AS1484" i="1"/>
  <c r="BE1484" i="1" s="1"/>
  <c r="AY1416" i="1"/>
  <c r="AS1416" i="1"/>
  <c r="BE1416" i="1" s="1"/>
  <c r="AS1337" i="1"/>
  <c r="BE1337" i="1" s="1"/>
  <c r="AY1337" i="1"/>
  <c r="AY1215" i="1"/>
  <c r="AS1215" i="1"/>
  <c r="BE1215" i="1" s="1"/>
  <c r="AR1456" i="1"/>
  <c r="AX1456" i="1"/>
  <c r="AY1260" i="1"/>
  <c r="AS1260" i="1"/>
  <c r="BE1260" i="1" s="1"/>
  <c r="AY778" i="1"/>
  <c r="AS778" i="1"/>
  <c r="BE778" i="1" s="1"/>
  <c r="AS1272" i="1"/>
  <c r="BE1272" i="1" s="1"/>
  <c r="AY1272" i="1"/>
  <c r="AY790" i="1"/>
  <c r="AS790" i="1"/>
  <c r="BE790" i="1" s="1"/>
  <c r="AY527" i="1"/>
  <c r="AS527" i="1"/>
  <c r="BE527" i="1" s="1"/>
  <c r="AS426" i="1"/>
  <c r="BE426" i="1" s="1"/>
  <c r="AY426" i="1"/>
  <c r="AS394" i="1"/>
  <c r="BE394" i="1" s="1"/>
  <c r="AY394" i="1"/>
  <c r="AR374" i="1"/>
  <c r="AX374" i="1"/>
  <c r="AY259" i="1"/>
  <c r="AS259" i="1"/>
  <c r="BE259" i="1" s="1"/>
  <c r="AS252" i="1"/>
  <c r="BE252" i="1" s="1"/>
  <c r="AY252" i="1"/>
  <c r="AS13" i="1"/>
  <c r="BE13" i="1" s="1"/>
  <c r="AY13" i="1"/>
  <c r="AP1142" i="1"/>
  <c r="AV1142" i="1"/>
  <c r="AY1041" i="1"/>
  <c r="AS1041" i="1"/>
  <c r="BE1041" i="1" s="1"/>
  <c r="AY513" i="1"/>
  <c r="AS513" i="1"/>
  <c r="BE513" i="1" s="1"/>
  <c r="AS125" i="1"/>
  <c r="BE125" i="1" s="1"/>
  <c r="AY125" i="1"/>
  <c r="AY1369" i="1"/>
  <c r="AS1369" i="1"/>
  <c r="BE1369" i="1" s="1"/>
  <c r="AP1144" i="1"/>
  <c r="AV1144" i="1"/>
  <c r="AY1115" i="1"/>
  <c r="AS1115" i="1"/>
  <c r="BE1115" i="1" s="1"/>
  <c r="AY531" i="1"/>
  <c r="AS531" i="1"/>
  <c r="BE531" i="1" s="1"/>
  <c r="AY406" i="1"/>
  <c r="AS406" i="1"/>
  <c r="BE406" i="1" s="1"/>
  <c r="AY235" i="1"/>
  <c r="AS235" i="1"/>
  <c r="BE235" i="1" s="1"/>
  <c r="AX1168" i="1"/>
  <c r="AR1168" i="1"/>
  <c r="AS752" i="1"/>
  <c r="BE752" i="1" s="1"/>
  <c r="AY752" i="1"/>
  <c r="AZ613" i="1"/>
  <c r="AT613" i="1"/>
  <c r="BF613" i="1" s="1"/>
  <c r="AY501" i="1"/>
  <c r="AS501" i="1"/>
  <c r="BE501" i="1" s="1"/>
  <c r="AY312" i="1"/>
  <c r="AS312" i="1"/>
  <c r="BE312" i="1" s="1"/>
  <c r="AY280" i="1"/>
  <c r="AS280" i="1"/>
  <c r="BE280" i="1" s="1"/>
  <c r="AY113" i="1"/>
  <c r="AS113" i="1"/>
  <c r="BE113" i="1" s="1"/>
  <c r="AY1514" i="1"/>
  <c r="AY1518" i="1"/>
  <c r="AY1436" i="1"/>
  <c r="AS1430" i="1"/>
  <c r="BE1430" i="1" s="1"/>
  <c r="AS1418" i="1"/>
  <c r="BE1418" i="1" s="1"/>
  <c r="AY1345" i="1"/>
  <c r="AS1323" i="1"/>
  <c r="BE1323" i="1" s="1"/>
  <c r="AY1270" i="1"/>
  <c r="AY1461" i="1"/>
  <c r="AY1400" i="1"/>
  <c r="AS1208" i="1"/>
  <c r="BE1208" i="1" s="1"/>
  <c r="AV1155" i="1"/>
  <c r="AV1151" i="1"/>
  <c r="AP1147" i="1"/>
  <c r="AV1123" i="1"/>
  <c r="AS1071" i="1"/>
  <c r="BE1071" i="1" s="1"/>
  <c r="AS1063" i="1"/>
  <c r="BE1063" i="1" s="1"/>
  <c r="AY1045" i="1"/>
  <c r="AS1035" i="1"/>
  <c r="BE1035" i="1" s="1"/>
  <c r="AY816" i="1"/>
  <c r="AY800" i="1"/>
  <c r="AY788" i="1"/>
  <c r="AR563" i="1"/>
  <c r="AS529" i="1"/>
  <c r="BE529" i="1" s="1"/>
  <c r="AS515" i="1"/>
  <c r="BE515" i="1" s="1"/>
  <c r="AS404" i="1"/>
  <c r="BE404" i="1" s="1"/>
  <c r="AY372" i="1"/>
  <c r="AY302" i="1"/>
  <c r="AS282" i="1"/>
  <c r="BE282" i="1" s="1"/>
  <c r="AY220" i="1"/>
  <c r="AS131" i="1"/>
  <c r="BE131" i="1" s="1"/>
  <c r="AY119" i="1"/>
  <c r="AY745" i="1"/>
  <c r="AV646" i="1"/>
  <c r="AY557" i="1"/>
  <c r="AY525" i="1"/>
  <c r="AY418" i="1"/>
  <c r="AY412" i="1"/>
  <c r="AY386" i="1"/>
  <c r="AY380" i="1"/>
  <c r="AY310" i="1"/>
  <c r="AY304" i="1"/>
  <c r="AY278" i="1"/>
  <c r="AY272" i="1"/>
  <c r="AY240" i="1"/>
  <c r="AY208" i="1"/>
  <c r="AY167" i="1"/>
  <c r="AZ17" i="1"/>
  <c r="AY1502" i="1"/>
  <c r="AY1506" i="1"/>
  <c r="AV1654" i="1"/>
  <c r="AV1658" i="1"/>
  <c r="AY1496" i="1"/>
  <c r="AY1500" i="1"/>
  <c r="AY1508" i="1"/>
  <c r="AY1512" i="1"/>
  <c r="AS1476" i="1"/>
  <c r="BE1476" i="1" s="1"/>
  <c r="AQ1681" i="1"/>
  <c r="AW1681" i="1"/>
  <c r="AQ1679" i="1"/>
  <c r="AW1679" i="1"/>
  <c r="AQ1677" i="1"/>
  <c r="AW1677" i="1"/>
  <c r="AQ1675" i="1"/>
  <c r="AW1675" i="1"/>
  <c r="AQ1673" i="1"/>
  <c r="AW1673" i="1"/>
  <c r="AQ1671" i="1"/>
  <c r="AW1671" i="1"/>
  <c r="AQ1661" i="1"/>
  <c r="AW1661" i="1"/>
  <c r="AP1681" i="1"/>
  <c r="AV1681" i="1"/>
  <c r="AP1679" i="1"/>
  <c r="AV1679" i="1"/>
  <c r="AP1677" i="1"/>
  <c r="AV1677" i="1"/>
  <c r="AT1675" i="1"/>
  <c r="BF1675" i="1" s="1"/>
  <c r="AZ1675" i="1"/>
  <c r="AT1673" i="1"/>
  <c r="BF1673" i="1" s="1"/>
  <c r="AZ1673" i="1"/>
  <c r="AT1671" i="1"/>
  <c r="BF1671" i="1" s="1"/>
  <c r="AZ1671" i="1"/>
  <c r="AT1669" i="1"/>
  <c r="BF1669" i="1" s="1"/>
  <c r="AZ1669" i="1"/>
  <c r="AP1667" i="1"/>
  <c r="AV1667" i="1"/>
  <c r="AP1665" i="1"/>
  <c r="AV1665" i="1"/>
  <c r="AP1663" i="1"/>
  <c r="AV1663" i="1"/>
  <c r="AT1661" i="1"/>
  <c r="BF1661" i="1" s="1"/>
  <c r="AZ1661" i="1"/>
  <c r="AP1652" i="1"/>
  <c r="AV1652" i="1"/>
  <c r="AP1649" i="1"/>
  <c r="AV1649" i="1"/>
  <c r="AP1647" i="1"/>
  <c r="AV1647" i="1"/>
  <c r="AP1644" i="1"/>
  <c r="AV1644" i="1"/>
  <c r="AP1642" i="1"/>
  <c r="AV1642" i="1"/>
  <c r="AP1639" i="1"/>
  <c r="AV1639" i="1"/>
  <c r="AP1637" i="1"/>
  <c r="AV1637" i="1"/>
  <c r="AP1634" i="1"/>
  <c r="AV1634" i="1"/>
  <c r="AR1658" i="1"/>
  <c r="AX1658" i="1"/>
  <c r="AQ1651" i="1"/>
  <c r="AW1651" i="1"/>
  <c r="AQ1648" i="1"/>
  <c r="AW1648" i="1"/>
  <c r="AQ1645" i="1"/>
  <c r="AW1645" i="1"/>
  <c r="AQ1642" i="1"/>
  <c r="AW1642" i="1"/>
  <c r="AQ1638" i="1"/>
  <c r="AW1638" i="1"/>
  <c r="AQ1634" i="1"/>
  <c r="AW1634" i="1"/>
  <c r="AQ1660" i="1"/>
  <c r="AW1660" i="1"/>
  <c r="AQ1657" i="1"/>
  <c r="AW1657" i="1"/>
  <c r="AQ1654" i="1"/>
  <c r="AW1654" i="1"/>
  <c r="AR1622" i="1"/>
  <c r="AX1622" i="1"/>
  <c r="AR1619" i="1"/>
  <c r="AX1619" i="1"/>
  <c r="AR1617" i="1"/>
  <c r="AX1617" i="1"/>
  <c r="AR1614" i="1"/>
  <c r="AX1614" i="1"/>
  <c r="AR1611" i="1"/>
  <c r="AX1611" i="1"/>
  <c r="AR1608" i="1"/>
  <c r="AX1608" i="1"/>
  <c r="AR1606" i="1"/>
  <c r="AX1606" i="1"/>
  <c r="AR1603" i="1"/>
  <c r="AX1603" i="1"/>
  <c r="AR1601" i="1"/>
  <c r="AX1601" i="1"/>
  <c r="AR1598" i="1"/>
  <c r="AX1598" i="1"/>
  <c r="AR1596" i="1"/>
  <c r="AX1596" i="1"/>
  <c r="AR1585" i="1"/>
  <c r="AX1585" i="1"/>
  <c r="AR1582" i="1"/>
  <c r="AX1582" i="1"/>
  <c r="AR1632" i="1"/>
  <c r="AX1632" i="1"/>
  <c r="AR1626" i="1"/>
  <c r="AX1626" i="1"/>
  <c r="AQ1622" i="1"/>
  <c r="AW1622" i="1"/>
  <c r="AQ1619" i="1"/>
  <c r="AW1619" i="1"/>
  <c r="AQ1618" i="1"/>
  <c r="AW1618" i="1"/>
  <c r="AQ1615" i="1"/>
  <c r="AW1615" i="1"/>
  <c r="AQ1610" i="1"/>
  <c r="AW1610" i="1"/>
  <c r="AQ1607" i="1"/>
  <c r="AW1607" i="1"/>
  <c r="AQ1604" i="1"/>
  <c r="AW1604" i="1"/>
  <c r="AQ1599" i="1"/>
  <c r="AW1599" i="1"/>
  <c r="AQ1596" i="1"/>
  <c r="AW1596" i="1"/>
  <c r="AR1587" i="1"/>
  <c r="AX1587" i="1"/>
  <c r="AS1585" i="1"/>
  <c r="BE1585" i="1" s="1"/>
  <c r="AY1585" i="1"/>
  <c r="AS1583" i="1"/>
  <c r="BE1583" i="1" s="1"/>
  <c r="AY1583" i="1"/>
  <c r="AS1581" i="1"/>
  <c r="BE1581" i="1" s="1"/>
  <c r="AY1581" i="1"/>
  <c r="AP1633" i="1"/>
  <c r="AV1633" i="1"/>
  <c r="AS1631" i="1"/>
  <c r="BE1631" i="1" s="1"/>
  <c r="AY1631" i="1"/>
  <c r="AS1627" i="1"/>
  <c r="BE1627" i="1" s="1"/>
  <c r="AY1627" i="1"/>
  <c r="AP1545" i="1"/>
  <c r="AV1545" i="1"/>
  <c r="AP1542" i="1"/>
  <c r="AV1542" i="1"/>
  <c r="AP1539" i="1"/>
  <c r="AV1539" i="1"/>
  <c r="AP1536" i="1"/>
  <c r="AV1536" i="1"/>
  <c r="AP1534" i="1"/>
  <c r="AV1534" i="1"/>
  <c r="AP1531" i="1"/>
  <c r="AV1531" i="1"/>
  <c r="AP1529" i="1"/>
  <c r="AV1529" i="1"/>
  <c r="AP1526" i="1"/>
  <c r="AV1526" i="1"/>
  <c r="AP1523" i="1"/>
  <c r="AV1523" i="1"/>
  <c r="AR1575" i="1"/>
  <c r="AX1575" i="1"/>
  <c r="AR1569" i="1"/>
  <c r="AX1569" i="1"/>
  <c r="AP1562" i="1"/>
  <c r="AV1562" i="1"/>
  <c r="AP1558" i="1"/>
  <c r="AV1558" i="1"/>
  <c r="AP1554" i="1"/>
  <c r="AV1554" i="1"/>
  <c r="AP1552" i="1"/>
  <c r="AV1552" i="1"/>
  <c r="AS1543" i="1"/>
  <c r="BE1543" i="1" s="1"/>
  <c r="AY1543" i="1"/>
  <c r="AS1537" i="1"/>
  <c r="BE1537" i="1" s="1"/>
  <c r="AY1537" i="1"/>
  <c r="AS1535" i="1"/>
  <c r="BE1535" i="1" s="1"/>
  <c r="AY1535" i="1"/>
  <c r="AS1532" i="1"/>
  <c r="BE1532" i="1" s="1"/>
  <c r="AY1532" i="1"/>
  <c r="AS1530" i="1"/>
  <c r="BE1530" i="1" s="1"/>
  <c r="AY1530" i="1"/>
  <c r="AS1527" i="1"/>
  <c r="BE1527" i="1" s="1"/>
  <c r="AY1527" i="1"/>
  <c r="AS1524" i="1"/>
  <c r="BE1524" i="1" s="1"/>
  <c r="AY1524" i="1"/>
  <c r="AP1519" i="1"/>
  <c r="AV1519" i="1"/>
  <c r="AR1510" i="1"/>
  <c r="AX1510" i="1"/>
  <c r="AR1508" i="1"/>
  <c r="AX1508" i="1"/>
  <c r="AP1503" i="1"/>
  <c r="AV1503" i="1"/>
  <c r="AP1499" i="1"/>
  <c r="AV1499" i="1"/>
  <c r="AP1493" i="1"/>
  <c r="AV1493" i="1"/>
  <c r="AP1487" i="1"/>
  <c r="AV1487" i="1"/>
  <c r="AP1485" i="1"/>
  <c r="AV1485" i="1"/>
  <c r="AP1482" i="1"/>
  <c r="AV1482" i="1"/>
  <c r="AP1480" i="1"/>
  <c r="AV1480" i="1"/>
  <c r="AP1478" i="1"/>
  <c r="AV1478" i="1"/>
  <c r="AP1475" i="1"/>
  <c r="AV1475" i="1"/>
  <c r="AP1472" i="1"/>
  <c r="AV1472" i="1"/>
  <c r="AP1470" i="1"/>
  <c r="AV1470" i="1"/>
  <c r="AP1467" i="1"/>
  <c r="AV1467" i="1"/>
  <c r="AP1464" i="1"/>
  <c r="AV1464" i="1"/>
  <c r="AP1462" i="1"/>
  <c r="AV1462" i="1"/>
  <c r="AP1459" i="1"/>
  <c r="AV1459" i="1"/>
  <c r="AQ1577" i="1"/>
  <c r="AW1577" i="1"/>
  <c r="AQ1574" i="1"/>
  <c r="AW1574" i="1"/>
  <c r="AQ1571" i="1"/>
  <c r="AW1571" i="1"/>
  <c r="AQ1568" i="1"/>
  <c r="AW1568" i="1"/>
  <c r="AQ1564" i="1"/>
  <c r="AW1564" i="1"/>
  <c r="AR1452" i="1"/>
  <c r="AX1452" i="1"/>
  <c r="AR1450" i="1"/>
  <c r="AX1450" i="1"/>
  <c r="AR1447" i="1"/>
  <c r="AX1447" i="1"/>
  <c r="AQ1457" i="1"/>
  <c r="AW1457" i="1"/>
  <c r="AS1454" i="1"/>
  <c r="BE1454" i="1" s="1"/>
  <c r="AY1454" i="1"/>
  <c r="AS1451" i="1"/>
  <c r="BE1451" i="1" s="1"/>
  <c r="AY1451" i="1"/>
  <c r="AS1448" i="1"/>
  <c r="BE1448" i="1" s="1"/>
  <c r="AY1448" i="1"/>
  <c r="AR1443" i="1"/>
  <c r="AX1443" i="1"/>
  <c r="AR1439" i="1"/>
  <c r="AX1439" i="1"/>
  <c r="AP1438" i="1"/>
  <c r="AV1438" i="1"/>
  <c r="AR1435" i="1"/>
  <c r="AX1435" i="1"/>
  <c r="AP1424" i="1"/>
  <c r="AV1424" i="1"/>
  <c r="AP1420" i="1"/>
  <c r="AV1420" i="1"/>
  <c r="AP1412" i="1"/>
  <c r="AV1412" i="1"/>
  <c r="AR1408" i="1"/>
  <c r="AX1408" i="1"/>
  <c r="AP1404" i="1"/>
  <c r="AV1404" i="1"/>
  <c r="AP1402" i="1"/>
  <c r="AV1402" i="1"/>
  <c r="AP1400" i="1"/>
  <c r="AV1400" i="1"/>
  <c r="AP1398" i="1"/>
  <c r="AV1398" i="1"/>
  <c r="AR1395" i="1"/>
  <c r="AX1395" i="1"/>
  <c r="AP1392" i="1"/>
  <c r="AV1392" i="1"/>
  <c r="AP1388" i="1"/>
  <c r="AV1388" i="1"/>
  <c r="AR1381" i="1"/>
  <c r="AX1381" i="1"/>
  <c r="AR1378" i="1"/>
  <c r="AX1378" i="1"/>
  <c r="AR1376" i="1"/>
  <c r="AX1376" i="1"/>
  <c r="AR1374" i="1"/>
  <c r="AX1374" i="1"/>
  <c r="AR1372" i="1"/>
  <c r="AX1372" i="1"/>
  <c r="AR1370" i="1"/>
  <c r="AX1370" i="1"/>
  <c r="AR1368" i="1"/>
  <c r="AX1368" i="1"/>
  <c r="AR1365" i="1"/>
  <c r="AX1365" i="1"/>
  <c r="AR1363" i="1"/>
  <c r="AX1363" i="1"/>
  <c r="AR1361" i="1"/>
  <c r="AX1361" i="1"/>
  <c r="AR1359" i="1"/>
  <c r="AX1359" i="1"/>
  <c r="AR1356" i="1"/>
  <c r="AX1356" i="1"/>
  <c r="AR1355" i="1"/>
  <c r="AX1355" i="1"/>
  <c r="AR1353" i="1"/>
  <c r="AX1353" i="1"/>
  <c r="AR1352" i="1"/>
  <c r="AX1352" i="1"/>
  <c r="AR1457" i="1"/>
  <c r="AX1457" i="1"/>
  <c r="AQ1312" i="1"/>
  <c r="AW1312" i="1"/>
  <c r="AQ1306" i="1"/>
  <c r="AW1306" i="1"/>
  <c r="AP1305" i="1"/>
  <c r="AV1305" i="1"/>
  <c r="AP1304" i="1"/>
  <c r="AV1304" i="1"/>
  <c r="AP1303" i="1"/>
  <c r="AV1303" i="1"/>
  <c r="AP1302" i="1"/>
  <c r="AV1302" i="1"/>
  <c r="AP1301" i="1"/>
  <c r="AV1301" i="1"/>
  <c r="AP1300" i="1"/>
  <c r="AV1300" i="1"/>
  <c r="AP1299" i="1"/>
  <c r="AV1299" i="1"/>
  <c r="AP1298" i="1"/>
  <c r="AV1298" i="1"/>
  <c r="AP1297" i="1"/>
  <c r="AV1297" i="1"/>
  <c r="AP1296" i="1"/>
  <c r="AV1296" i="1"/>
  <c r="AP1295" i="1"/>
  <c r="AV1295" i="1"/>
  <c r="AP1294" i="1"/>
  <c r="AV1294" i="1"/>
  <c r="AP1293" i="1"/>
  <c r="AV1293" i="1"/>
  <c r="AP1292" i="1"/>
  <c r="AV1292" i="1"/>
  <c r="AP1291" i="1"/>
  <c r="AV1291" i="1"/>
  <c r="AP1290" i="1"/>
  <c r="AV1290" i="1"/>
  <c r="AP1289" i="1"/>
  <c r="AV1289" i="1"/>
  <c r="AP1288" i="1"/>
  <c r="AV1288" i="1"/>
  <c r="AP1286" i="1"/>
  <c r="AV1286" i="1"/>
  <c r="AP1285" i="1"/>
  <c r="AV1285" i="1"/>
  <c r="AP1284" i="1"/>
  <c r="AV1284" i="1"/>
  <c r="AP1283" i="1"/>
  <c r="AV1283" i="1"/>
  <c r="AP1282" i="1"/>
  <c r="AV1282" i="1"/>
  <c r="AP1281" i="1"/>
  <c r="AV1281" i="1"/>
  <c r="AP1241" i="1"/>
  <c r="AV1241" i="1"/>
  <c r="AP1240" i="1"/>
  <c r="AV1240" i="1"/>
  <c r="AP1239" i="1"/>
  <c r="AV1239" i="1"/>
  <c r="AP1238" i="1"/>
  <c r="AV1238" i="1"/>
  <c r="AP1237" i="1"/>
  <c r="AV1237" i="1"/>
  <c r="AP1236" i="1"/>
  <c r="AV1236" i="1"/>
  <c r="AP1235" i="1"/>
  <c r="AV1235" i="1"/>
  <c r="AP1234" i="1"/>
  <c r="AV1234" i="1"/>
  <c r="AP1233" i="1"/>
  <c r="AV1233" i="1"/>
  <c r="AP1232" i="1"/>
  <c r="AV1232" i="1"/>
  <c r="AP1231" i="1"/>
  <c r="AV1231" i="1"/>
  <c r="AP1230" i="1"/>
  <c r="AV1230" i="1"/>
  <c r="AP1229" i="1"/>
  <c r="AV1229" i="1"/>
  <c r="AP1228" i="1"/>
  <c r="AV1228" i="1"/>
  <c r="AP1227" i="1"/>
  <c r="AV1227" i="1"/>
  <c r="AP1226" i="1"/>
  <c r="AV1226" i="1"/>
  <c r="AP1225" i="1"/>
  <c r="AV1225" i="1"/>
  <c r="AP1224" i="1"/>
  <c r="AV1224" i="1"/>
  <c r="AP1223" i="1"/>
  <c r="AV1223" i="1"/>
  <c r="AP1222" i="1"/>
  <c r="AV1222" i="1"/>
  <c r="AP1221" i="1"/>
  <c r="AV1221" i="1"/>
  <c r="AP1220" i="1"/>
  <c r="AV1220" i="1"/>
  <c r="AP1219" i="1"/>
  <c r="AV1219" i="1"/>
  <c r="AR1351" i="1"/>
  <c r="AX1351" i="1"/>
  <c r="AR1350" i="1"/>
  <c r="AX1350" i="1"/>
  <c r="AR1349" i="1"/>
  <c r="AX1349" i="1"/>
  <c r="AP1348" i="1"/>
  <c r="AV1348" i="1"/>
  <c r="AR1347" i="1"/>
  <c r="AX1347" i="1"/>
  <c r="AP1346" i="1"/>
  <c r="AV1346" i="1"/>
  <c r="AR1345" i="1"/>
  <c r="AX1345" i="1"/>
  <c r="AP1344" i="1"/>
  <c r="AV1344" i="1"/>
  <c r="AR1343" i="1"/>
  <c r="AX1343" i="1"/>
  <c r="AP1342" i="1"/>
  <c r="AV1342" i="1"/>
  <c r="AR1341" i="1"/>
  <c r="AX1341" i="1"/>
  <c r="AP1340" i="1"/>
  <c r="AV1340" i="1"/>
  <c r="AR1339" i="1"/>
  <c r="AX1339" i="1"/>
  <c r="AP1338" i="1"/>
  <c r="AV1338" i="1"/>
  <c r="AR1337" i="1"/>
  <c r="AX1337" i="1"/>
  <c r="AP1336" i="1"/>
  <c r="AV1336" i="1"/>
  <c r="AR1335" i="1"/>
  <c r="AX1335" i="1"/>
  <c r="AP1334" i="1"/>
  <c r="AV1334" i="1"/>
  <c r="AR1333" i="1"/>
  <c r="AX1333" i="1"/>
  <c r="AP1332" i="1"/>
  <c r="AV1332" i="1"/>
  <c r="AR1331" i="1"/>
  <c r="AX1331" i="1"/>
  <c r="AP1330" i="1"/>
  <c r="AV1330" i="1"/>
  <c r="AR1329" i="1"/>
  <c r="AX1329" i="1"/>
  <c r="AP1328" i="1"/>
  <c r="AV1328" i="1"/>
  <c r="AR1327" i="1"/>
  <c r="AX1327" i="1"/>
  <c r="AP1326" i="1"/>
  <c r="AV1326" i="1"/>
  <c r="AR1325" i="1"/>
  <c r="AX1325" i="1"/>
  <c r="AP1324" i="1"/>
  <c r="AV1324" i="1"/>
  <c r="AR1323" i="1"/>
  <c r="AX1323" i="1"/>
  <c r="AP1322" i="1"/>
  <c r="AV1322" i="1"/>
  <c r="AR1321" i="1"/>
  <c r="AX1321" i="1"/>
  <c r="AP1320" i="1"/>
  <c r="AV1320" i="1"/>
  <c r="AR1319" i="1"/>
  <c r="AX1319" i="1"/>
  <c r="AP1318" i="1"/>
  <c r="AV1318" i="1"/>
  <c r="AR1317" i="1"/>
  <c r="AX1317" i="1"/>
  <c r="AP1316" i="1"/>
  <c r="AV1316" i="1"/>
  <c r="AR1315" i="1"/>
  <c r="AX1315" i="1"/>
  <c r="AP1314" i="1"/>
  <c r="AV1314" i="1"/>
  <c r="AR1313" i="1"/>
  <c r="AX1313" i="1"/>
  <c r="AR1312" i="1"/>
  <c r="AX1312" i="1"/>
  <c r="AQ1311" i="1"/>
  <c r="AW1311" i="1"/>
  <c r="AP1310" i="1"/>
  <c r="AV1310" i="1"/>
  <c r="AR1309" i="1"/>
  <c r="AX1309" i="1"/>
  <c r="AP1308" i="1"/>
  <c r="AV1308" i="1"/>
  <c r="AR1307" i="1"/>
  <c r="AX1307" i="1"/>
  <c r="AR1306" i="1"/>
  <c r="AX1306" i="1"/>
  <c r="AS1305" i="1"/>
  <c r="BE1305" i="1" s="1"/>
  <c r="AY1305" i="1"/>
  <c r="AS1304" i="1"/>
  <c r="BE1304" i="1" s="1"/>
  <c r="AY1304" i="1"/>
  <c r="AS1303" i="1"/>
  <c r="BE1303" i="1" s="1"/>
  <c r="AY1303" i="1"/>
  <c r="AS1302" i="1"/>
  <c r="BE1302" i="1" s="1"/>
  <c r="AY1302" i="1"/>
  <c r="AS1301" i="1"/>
  <c r="BE1301" i="1" s="1"/>
  <c r="AY1301" i="1"/>
  <c r="AS1300" i="1"/>
  <c r="BE1300" i="1" s="1"/>
  <c r="AY1300" i="1"/>
  <c r="AS1299" i="1"/>
  <c r="BE1299" i="1" s="1"/>
  <c r="AY1299" i="1"/>
  <c r="AS1298" i="1"/>
  <c r="BE1298" i="1" s="1"/>
  <c r="AY1298" i="1"/>
  <c r="AS1297" i="1"/>
  <c r="BE1297" i="1" s="1"/>
  <c r="AY1297" i="1"/>
  <c r="AS1296" i="1"/>
  <c r="BE1296" i="1" s="1"/>
  <c r="AY1296" i="1"/>
  <c r="AS1295" i="1"/>
  <c r="BE1295" i="1" s="1"/>
  <c r="AY1295" i="1"/>
  <c r="AS1294" i="1"/>
  <c r="BE1294" i="1" s="1"/>
  <c r="AY1294" i="1"/>
  <c r="AS1293" i="1"/>
  <c r="BE1293" i="1" s="1"/>
  <c r="AY1293" i="1"/>
  <c r="AS1292" i="1"/>
  <c r="BE1292" i="1" s="1"/>
  <c r="AY1292" i="1"/>
  <c r="AS1291" i="1"/>
  <c r="BE1291" i="1" s="1"/>
  <c r="AY1291" i="1"/>
  <c r="AS1290" i="1"/>
  <c r="BE1290" i="1" s="1"/>
  <c r="AY1290" i="1"/>
  <c r="AS1289" i="1"/>
  <c r="BE1289" i="1" s="1"/>
  <c r="AY1289" i="1"/>
  <c r="AS1288" i="1"/>
  <c r="BE1288" i="1" s="1"/>
  <c r="AY1288" i="1"/>
  <c r="AS1287" i="1"/>
  <c r="BE1287" i="1" s="1"/>
  <c r="AY1287" i="1"/>
  <c r="AS1286" i="1"/>
  <c r="BE1286" i="1" s="1"/>
  <c r="AY1286" i="1"/>
  <c r="AS1285" i="1"/>
  <c r="BE1285" i="1" s="1"/>
  <c r="AY1285" i="1"/>
  <c r="AS1284" i="1"/>
  <c r="BE1284" i="1" s="1"/>
  <c r="AY1284" i="1"/>
  <c r="AS1283" i="1"/>
  <c r="BE1283" i="1" s="1"/>
  <c r="AY1283" i="1"/>
  <c r="AS1282" i="1"/>
  <c r="BE1282" i="1" s="1"/>
  <c r="AY1282" i="1"/>
  <c r="AS1281" i="1"/>
  <c r="BE1281" i="1" s="1"/>
  <c r="AY1281" i="1"/>
  <c r="AQ1280" i="1"/>
  <c r="AW1280" i="1"/>
  <c r="AP1279" i="1"/>
  <c r="AV1279" i="1"/>
  <c r="AR1278" i="1"/>
  <c r="AX1278" i="1"/>
  <c r="AP1277" i="1"/>
  <c r="AV1277" i="1"/>
  <c r="AR1276" i="1"/>
  <c r="AX1276" i="1"/>
  <c r="AP1275" i="1"/>
  <c r="AV1275" i="1"/>
  <c r="AR1274" i="1"/>
  <c r="AX1274" i="1"/>
  <c r="AP1273" i="1"/>
  <c r="AV1273" i="1"/>
  <c r="AR1272" i="1"/>
  <c r="AX1272" i="1"/>
  <c r="AP1271" i="1"/>
  <c r="AV1271" i="1"/>
  <c r="AR1270" i="1"/>
  <c r="AX1270" i="1"/>
  <c r="AP1269" i="1"/>
  <c r="AV1269" i="1"/>
  <c r="AR1268" i="1"/>
  <c r="AX1268" i="1"/>
  <c r="AP1267" i="1"/>
  <c r="AV1267" i="1"/>
  <c r="AR1266" i="1"/>
  <c r="AX1266" i="1"/>
  <c r="AP1265" i="1"/>
  <c r="AV1265" i="1"/>
  <c r="AR1264" i="1"/>
  <c r="AX1264" i="1"/>
  <c r="AP1263" i="1"/>
  <c r="AV1263" i="1"/>
  <c r="AR1262" i="1"/>
  <c r="AX1262" i="1"/>
  <c r="AP1261" i="1"/>
  <c r="AV1261" i="1"/>
  <c r="AR1260" i="1"/>
  <c r="AX1260" i="1"/>
  <c r="AP1259" i="1"/>
  <c r="AV1259" i="1"/>
  <c r="AR1258" i="1"/>
  <c r="AX1258" i="1"/>
  <c r="AP1257" i="1"/>
  <c r="AV1257" i="1"/>
  <c r="AR1256" i="1"/>
  <c r="AX1256" i="1"/>
  <c r="AP1255" i="1"/>
  <c r="AV1255" i="1"/>
  <c r="AR1254" i="1"/>
  <c r="AX1254" i="1"/>
  <c r="AP1253" i="1"/>
  <c r="AV1253" i="1"/>
  <c r="AR1252" i="1"/>
  <c r="AX1252" i="1"/>
  <c r="AP1251" i="1"/>
  <c r="AV1251" i="1"/>
  <c r="AR1250" i="1"/>
  <c r="AX1250" i="1"/>
  <c r="AP1249" i="1"/>
  <c r="AV1249" i="1"/>
  <c r="AR1248" i="1"/>
  <c r="AX1248" i="1"/>
  <c r="AP1247" i="1"/>
  <c r="AV1247" i="1"/>
  <c r="AR1246" i="1"/>
  <c r="AX1246" i="1"/>
  <c r="AP1245" i="1"/>
  <c r="AV1245" i="1"/>
  <c r="AR1244" i="1"/>
  <c r="AX1244" i="1"/>
  <c r="AP1243" i="1"/>
  <c r="AV1243" i="1"/>
  <c r="AT1242" i="1"/>
  <c r="BF1242" i="1" s="1"/>
  <c r="AZ1242" i="1"/>
  <c r="AP1242" i="1"/>
  <c r="AV1242" i="1"/>
  <c r="AQ1241" i="1"/>
  <c r="AW1241" i="1"/>
  <c r="AQ1240" i="1"/>
  <c r="AW1240" i="1"/>
  <c r="AQ1239" i="1"/>
  <c r="AW1239" i="1"/>
  <c r="AQ1238" i="1"/>
  <c r="AW1238" i="1"/>
  <c r="AQ1237" i="1"/>
  <c r="AW1237" i="1"/>
  <c r="AQ1236" i="1"/>
  <c r="AW1236" i="1"/>
  <c r="AQ1235" i="1"/>
  <c r="AW1235" i="1"/>
  <c r="AQ1234" i="1"/>
  <c r="AW1234" i="1"/>
  <c r="AQ1233" i="1"/>
  <c r="AW1233" i="1"/>
  <c r="AQ1232" i="1"/>
  <c r="AW1232" i="1"/>
  <c r="AQ1231" i="1"/>
  <c r="AW1231" i="1"/>
  <c r="AQ1230" i="1"/>
  <c r="AW1230" i="1"/>
  <c r="AQ1229" i="1"/>
  <c r="AW1229" i="1"/>
  <c r="AQ1228" i="1"/>
  <c r="AW1228" i="1"/>
  <c r="AQ1227" i="1"/>
  <c r="AW1227" i="1"/>
  <c r="AQ1226" i="1"/>
  <c r="AW1226" i="1"/>
  <c r="AQ1225" i="1"/>
  <c r="AW1225" i="1"/>
  <c r="AQ1224" i="1"/>
  <c r="AW1224" i="1"/>
  <c r="AQ1223" i="1"/>
  <c r="AW1223" i="1"/>
  <c r="AQ1222" i="1"/>
  <c r="AW1222" i="1"/>
  <c r="AQ1221" i="1"/>
  <c r="AW1221" i="1"/>
  <c r="AQ1220" i="1"/>
  <c r="AW1220" i="1"/>
  <c r="AQ1219" i="1"/>
  <c r="AW1219" i="1"/>
  <c r="AP1216" i="1"/>
  <c r="AV1216" i="1"/>
  <c r="AP1215" i="1"/>
  <c r="AV1215" i="1"/>
  <c r="AP1214" i="1"/>
  <c r="AV1214" i="1"/>
  <c r="AP1213" i="1"/>
  <c r="AV1213" i="1"/>
  <c r="AP1212" i="1"/>
  <c r="AV1212" i="1"/>
  <c r="AP1211" i="1"/>
  <c r="AV1211" i="1"/>
  <c r="AP1210" i="1"/>
  <c r="AV1210" i="1"/>
  <c r="AP1209" i="1"/>
  <c r="AV1209" i="1"/>
  <c r="AP1208" i="1"/>
  <c r="AV1208" i="1"/>
  <c r="AS1350" i="1"/>
  <c r="BE1350" i="1" s="1"/>
  <c r="AY1350" i="1"/>
  <c r="AQ1207" i="1"/>
  <c r="AW1207" i="1"/>
  <c r="AR1205" i="1"/>
  <c r="AX1205" i="1"/>
  <c r="AR1203" i="1"/>
  <c r="AX1203" i="1"/>
  <c r="AR1201" i="1"/>
  <c r="AX1201" i="1"/>
  <c r="AR1199" i="1"/>
  <c r="AX1199" i="1"/>
  <c r="AR1197" i="1"/>
  <c r="AX1197" i="1"/>
  <c r="AR1195" i="1"/>
  <c r="AX1195" i="1"/>
  <c r="AR1193" i="1"/>
  <c r="AX1193" i="1"/>
  <c r="AR1191" i="1"/>
  <c r="AX1191" i="1"/>
  <c r="AR1189" i="1"/>
  <c r="AX1189" i="1"/>
  <c r="AR1187" i="1"/>
  <c r="AX1187" i="1"/>
  <c r="AR1185" i="1"/>
  <c r="AX1185" i="1"/>
  <c r="AR1183" i="1"/>
  <c r="AX1183" i="1"/>
  <c r="AR1181" i="1"/>
  <c r="AX1181" i="1"/>
  <c r="AR1179" i="1"/>
  <c r="AX1179" i="1"/>
  <c r="AR1177" i="1"/>
  <c r="AX1177" i="1"/>
  <c r="AR1175" i="1"/>
  <c r="AX1175" i="1"/>
  <c r="AR1173" i="1"/>
  <c r="AX1173" i="1"/>
  <c r="AR1171" i="1"/>
  <c r="AX1171" i="1"/>
  <c r="AR1169" i="1"/>
  <c r="AX1169" i="1"/>
  <c r="AR1119" i="1"/>
  <c r="AX1119" i="1"/>
  <c r="AQ1110" i="1"/>
  <c r="AW1110" i="1"/>
  <c r="AR1109" i="1"/>
  <c r="AX1109" i="1"/>
  <c r="AR1108" i="1"/>
  <c r="AX1108" i="1"/>
  <c r="AR1107" i="1"/>
  <c r="AX1107" i="1"/>
  <c r="AR1106" i="1"/>
  <c r="AX1106" i="1"/>
  <c r="AR1105" i="1"/>
  <c r="AX1105" i="1"/>
  <c r="AR1104" i="1"/>
  <c r="AX1104" i="1"/>
  <c r="AR1103" i="1"/>
  <c r="AX1103" i="1"/>
  <c r="AR1102" i="1"/>
  <c r="AX1102" i="1"/>
  <c r="AR1101" i="1"/>
  <c r="AX1101" i="1"/>
  <c r="AR1100" i="1"/>
  <c r="AX1100" i="1"/>
  <c r="AR1099" i="1"/>
  <c r="AX1099" i="1"/>
  <c r="AR1098" i="1"/>
  <c r="AX1098" i="1"/>
  <c r="AR1097" i="1"/>
  <c r="AX1097" i="1"/>
  <c r="AR1096" i="1"/>
  <c r="AX1096" i="1"/>
  <c r="AR1095" i="1"/>
  <c r="AX1095" i="1"/>
  <c r="AR1094" i="1"/>
  <c r="AX1094" i="1"/>
  <c r="AR1093" i="1"/>
  <c r="AX1093" i="1"/>
  <c r="AR1092" i="1"/>
  <c r="AX1092" i="1"/>
  <c r="AR1091" i="1"/>
  <c r="AX1091" i="1"/>
  <c r="AR1090" i="1"/>
  <c r="AX1090" i="1"/>
  <c r="AR1089" i="1"/>
  <c r="AX1089" i="1"/>
  <c r="AR1088" i="1"/>
  <c r="AX1088" i="1"/>
  <c r="AR1087" i="1"/>
  <c r="AX1087" i="1"/>
  <c r="AR1086" i="1"/>
  <c r="AX1086" i="1"/>
  <c r="AR1085" i="1"/>
  <c r="AX1085" i="1"/>
  <c r="AR1084" i="1"/>
  <c r="AX1084" i="1"/>
  <c r="AR1083" i="1"/>
  <c r="AX1083" i="1"/>
  <c r="AR1082" i="1"/>
  <c r="AX1082" i="1"/>
  <c r="AR1081" i="1"/>
  <c r="AX1081" i="1"/>
  <c r="AR1080" i="1"/>
  <c r="AX1080" i="1"/>
  <c r="AR1079" i="1"/>
  <c r="AX1079" i="1"/>
  <c r="AR1078" i="1"/>
  <c r="AX1078" i="1"/>
  <c r="AR1077" i="1"/>
  <c r="AX1077" i="1"/>
  <c r="AR1076" i="1"/>
  <c r="AX1076" i="1"/>
  <c r="AQ1014" i="1"/>
  <c r="AW1014" i="1"/>
  <c r="AR1013" i="1"/>
  <c r="AX1013" i="1"/>
  <c r="AR1012" i="1"/>
  <c r="AX1012" i="1"/>
  <c r="AR1011" i="1"/>
  <c r="AX1011" i="1"/>
  <c r="AR1010" i="1"/>
  <c r="AX1010" i="1"/>
  <c r="AR1009" i="1"/>
  <c r="AX1009" i="1"/>
  <c r="AR1008" i="1"/>
  <c r="AX1008" i="1"/>
  <c r="AR1007" i="1"/>
  <c r="AX1007" i="1"/>
  <c r="AR1006" i="1"/>
  <c r="AX1006" i="1"/>
  <c r="AR1005" i="1"/>
  <c r="AX1005" i="1"/>
  <c r="AR1004" i="1"/>
  <c r="AX1004" i="1"/>
  <c r="AR1003" i="1"/>
  <c r="AX1003" i="1"/>
  <c r="AR1002" i="1"/>
  <c r="AX1002" i="1"/>
  <c r="AR1001" i="1"/>
  <c r="AX1001" i="1"/>
  <c r="AR1000" i="1"/>
  <c r="AX1000" i="1"/>
  <c r="AR999" i="1"/>
  <c r="AX999" i="1"/>
  <c r="AR998" i="1"/>
  <c r="AX998" i="1"/>
  <c r="AR997" i="1"/>
  <c r="AX997" i="1"/>
  <c r="AR996" i="1"/>
  <c r="AX996" i="1"/>
  <c r="AR995" i="1"/>
  <c r="AX995" i="1"/>
  <c r="AR994" i="1"/>
  <c r="AX994" i="1"/>
  <c r="AR993" i="1"/>
  <c r="AX993" i="1"/>
  <c r="AR992" i="1"/>
  <c r="AX992" i="1"/>
  <c r="AR991" i="1"/>
  <c r="AX991" i="1"/>
  <c r="AR990" i="1"/>
  <c r="AX990" i="1"/>
  <c r="AR989" i="1"/>
  <c r="AX989" i="1"/>
  <c r="AR988" i="1"/>
  <c r="AX988" i="1"/>
  <c r="AR987" i="1"/>
  <c r="AX987" i="1"/>
  <c r="AR986" i="1"/>
  <c r="AX986" i="1"/>
  <c r="AR985" i="1"/>
  <c r="AX985" i="1"/>
  <c r="AR984" i="1"/>
  <c r="AX984" i="1"/>
  <c r="AR983" i="1"/>
  <c r="AX983" i="1"/>
  <c r="AR982" i="1"/>
  <c r="AX982" i="1"/>
  <c r="AR981" i="1"/>
  <c r="AX981" i="1"/>
  <c r="AR980" i="1"/>
  <c r="AX980" i="1"/>
  <c r="AQ1218" i="1"/>
  <c r="AW1218" i="1"/>
  <c r="AP1218" i="1"/>
  <c r="AV1218" i="1"/>
  <c r="AT1218" i="1"/>
  <c r="BF1218" i="1" s="1"/>
  <c r="AZ1218" i="1"/>
  <c r="AP1207" i="1"/>
  <c r="AV1207" i="1"/>
  <c r="AT1207" i="1"/>
  <c r="BF1207" i="1" s="1"/>
  <c r="AZ1207" i="1"/>
  <c r="AS1206" i="1"/>
  <c r="BE1206" i="1" s="1"/>
  <c r="AY1206" i="1"/>
  <c r="AS1205" i="1"/>
  <c r="BE1205" i="1" s="1"/>
  <c r="AY1205" i="1"/>
  <c r="AS1204" i="1"/>
  <c r="BE1204" i="1" s="1"/>
  <c r="AY1204" i="1"/>
  <c r="AS1203" i="1"/>
  <c r="BE1203" i="1" s="1"/>
  <c r="AY1203" i="1"/>
  <c r="AS1202" i="1"/>
  <c r="BE1202" i="1" s="1"/>
  <c r="AY1202" i="1"/>
  <c r="AS1201" i="1"/>
  <c r="BE1201" i="1" s="1"/>
  <c r="AY1201" i="1"/>
  <c r="AS1200" i="1"/>
  <c r="BE1200" i="1" s="1"/>
  <c r="AY1200" i="1"/>
  <c r="AS1199" i="1"/>
  <c r="BE1199" i="1" s="1"/>
  <c r="AY1199" i="1"/>
  <c r="AS1198" i="1"/>
  <c r="BE1198" i="1" s="1"/>
  <c r="AY1198" i="1"/>
  <c r="AS1197" i="1"/>
  <c r="BE1197" i="1" s="1"/>
  <c r="AY1197" i="1"/>
  <c r="AS1196" i="1"/>
  <c r="BE1196" i="1" s="1"/>
  <c r="AY1196" i="1"/>
  <c r="AS1195" i="1"/>
  <c r="BE1195" i="1" s="1"/>
  <c r="AY1195" i="1"/>
  <c r="AS1194" i="1"/>
  <c r="BE1194" i="1" s="1"/>
  <c r="AY1194" i="1"/>
  <c r="AS1193" i="1"/>
  <c r="BE1193" i="1" s="1"/>
  <c r="AY1193" i="1"/>
  <c r="AS1192" i="1"/>
  <c r="BE1192" i="1" s="1"/>
  <c r="AY1192" i="1"/>
  <c r="AS1191" i="1"/>
  <c r="BE1191" i="1" s="1"/>
  <c r="AY1191" i="1"/>
  <c r="AS1190" i="1"/>
  <c r="BE1190" i="1" s="1"/>
  <c r="AY1190" i="1"/>
  <c r="AS1189" i="1"/>
  <c r="BE1189" i="1" s="1"/>
  <c r="AY1189" i="1"/>
  <c r="AS1188" i="1"/>
  <c r="BE1188" i="1" s="1"/>
  <c r="AY1188" i="1"/>
  <c r="AS1187" i="1"/>
  <c r="BE1187" i="1" s="1"/>
  <c r="AY1187" i="1"/>
  <c r="AS1186" i="1"/>
  <c r="BE1186" i="1" s="1"/>
  <c r="AY1186" i="1"/>
  <c r="AS1185" i="1"/>
  <c r="BE1185" i="1" s="1"/>
  <c r="AY1185" i="1"/>
  <c r="AS1184" i="1"/>
  <c r="BE1184" i="1" s="1"/>
  <c r="AY1184" i="1"/>
  <c r="AS1183" i="1"/>
  <c r="BE1183" i="1" s="1"/>
  <c r="AY1183" i="1"/>
  <c r="AS1182" i="1"/>
  <c r="BE1182" i="1" s="1"/>
  <c r="AY1182" i="1"/>
  <c r="AS1181" i="1"/>
  <c r="BE1181" i="1" s="1"/>
  <c r="AY1181" i="1"/>
  <c r="AS1180" i="1"/>
  <c r="BE1180" i="1" s="1"/>
  <c r="AY1180" i="1"/>
  <c r="AS1179" i="1"/>
  <c r="BE1179" i="1" s="1"/>
  <c r="AY1179" i="1"/>
  <c r="AS1178" i="1"/>
  <c r="BE1178" i="1" s="1"/>
  <c r="AY1178" i="1"/>
  <c r="AS1177" i="1"/>
  <c r="BE1177" i="1" s="1"/>
  <c r="AY1177" i="1"/>
  <c r="AS1176" i="1"/>
  <c r="BE1176" i="1" s="1"/>
  <c r="AY1176" i="1"/>
  <c r="AS1175" i="1"/>
  <c r="BE1175" i="1" s="1"/>
  <c r="AY1175" i="1"/>
  <c r="AS1174" i="1"/>
  <c r="BE1174" i="1" s="1"/>
  <c r="AY1174" i="1"/>
  <c r="AS1173" i="1"/>
  <c r="BE1173" i="1" s="1"/>
  <c r="AY1173" i="1"/>
  <c r="AS1172" i="1"/>
  <c r="BE1172" i="1" s="1"/>
  <c r="AY1172" i="1"/>
  <c r="AS1171" i="1"/>
  <c r="BE1171" i="1" s="1"/>
  <c r="AY1171" i="1"/>
  <c r="AS1170" i="1"/>
  <c r="BE1170" i="1" s="1"/>
  <c r="AY1170" i="1"/>
  <c r="AS1169" i="1"/>
  <c r="BE1169" i="1" s="1"/>
  <c r="AY1169" i="1"/>
  <c r="AP1206" i="1"/>
  <c r="AV1206" i="1"/>
  <c r="AP1204" i="1"/>
  <c r="AV1204" i="1"/>
  <c r="AP1202" i="1"/>
  <c r="AV1202" i="1"/>
  <c r="AP1200" i="1"/>
  <c r="AV1200" i="1"/>
  <c r="AP1198" i="1"/>
  <c r="AV1198" i="1"/>
  <c r="AP1196" i="1"/>
  <c r="AV1196" i="1"/>
  <c r="AP1194" i="1"/>
  <c r="AV1194" i="1"/>
  <c r="AP1192" i="1"/>
  <c r="AV1192" i="1"/>
  <c r="AP1190" i="1"/>
  <c r="AV1190" i="1"/>
  <c r="AP1188" i="1"/>
  <c r="AV1188" i="1"/>
  <c r="AP1186" i="1"/>
  <c r="AV1186" i="1"/>
  <c r="AP1184" i="1"/>
  <c r="AV1184" i="1"/>
  <c r="AP1182" i="1"/>
  <c r="AV1182" i="1"/>
  <c r="AP1180" i="1"/>
  <c r="AV1180" i="1"/>
  <c r="AP1178" i="1"/>
  <c r="AV1178" i="1"/>
  <c r="AP1176" i="1"/>
  <c r="AV1176" i="1"/>
  <c r="AP1174" i="1"/>
  <c r="AV1174" i="1"/>
  <c r="AP1172" i="1"/>
  <c r="AV1172" i="1"/>
  <c r="AP1170" i="1"/>
  <c r="AV1170" i="1"/>
  <c r="AQ1167" i="1"/>
  <c r="AW1167" i="1"/>
  <c r="AR1165" i="1"/>
  <c r="AX1165" i="1"/>
  <c r="AR1163" i="1"/>
  <c r="AX1163" i="1"/>
  <c r="AR1161" i="1"/>
  <c r="AX1161" i="1"/>
  <c r="AR1159" i="1"/>
  <c r="AX1159" i="1"/>
  <c r="AR1157" i="1"/>
  <c r="AX1157" i="1"/>
  <c r="AR1155" i="1"/>
  <c r="AX1155" i="1"/>
  <c r="AR1153" i="1"/>
  <c r="AX1153" i="1"/>
  <c r="AR1151" i="1"/>
  <c r="AX1151" i="1"/>
  <c r="AR1149" i="1"/>
  <c r="AX1149" i="1"/>
  <c r="AR1147" i="1"/>
  <c r="AX1147" i="1"/>
  <c r="AR1145" i="1"/>
  <c r="AX1145" i="1"/>
  <c r="AR1143" i="1"/>
  <c r="AX1143" i="1"/>
  <c r="AR1141" i="1"/>
  <c r="AX1141" i="1"/>
  <c r="AR1139" i="1"/>
  <c r="AX1139" i="1"/>
  <c r="AR1137" i="1"/>
  <c r="AX1137" i="1"/>
  <c r="AR1135" i="1"/>
  <c r="AX1135" i="1"/>
  <c r="AR1133" i="1"/>
  <c r="AX1133" i="1"/>
  <c r="AR1131" i="1"/>
  <c r="AX1131" i="1"/>
  <c r="AR1129" i="1"/>
  <c r="AX1129" i="1"/>
  <c r="AR1127" i="1"/>
  <c r="AX1127" i="1"/>
  <c r="AR1125" i="1"/>
  <c r="AX1125" i="1"/>
  <c r="AR1123" i="1"/>
  <c r="AX1123" i="1"/>
  <c r="AR1121" i="1"/>
  <c r="AX1121" i="1"/>
  <c r="AS1119" i="1"/>
  <c r="BE1119" i="1" s="1"/>
  <c r="AY1119" i="1"/>
  <c r="AQ1118" i="1"/>
  <c r="AW1118" i="1"/>
  <c r="AR1117" i="1"/>
  <c r="AX1117" i="1"/>
  <c r="AP1116" i="1"/>
  <c r="AV1116" i="1"/>
  <c r="AR1115" i="1"/>
  <c r="AX1115" i="1"/>
  <c r="AP1114" i="1"/>
  <c r="AV1114" i="1"/>
  <c r="AR1113" i="1"/>
  <c r="AX1113" i="1"/>
  <c r="AP1112" i="1"/>
  <c r="AV1112" i="1"/>
  <c r="AR1111" i="1"/>
  <c r="AX1111" i="1"/>
  <c r="AR1110" i="1"/>
  <c r="AX1110" i="1"/>
  <c r="AS1109" i="1"/>
  <c r="BE1109" i="1" s="1"/>
  <c r="AY1109" i="1"/>
  <c r="AS1108" i="1"/>
  <c r="BE1108" i="1" s="1"/>
  <c r="AY1108" i="1"/>
  <c r="AS1107" i="1"/>
  <c r="BE1107" i="1" s="1"/>
  <c r="AY1107" i="1"/>
  <c r="AS1106" i="1"/>
  <c r="BE1106" i="1" s="1"/>
  <c r="AY1106" i="1"/>
  <c r="AS1105" i="1"/>
  <c r="BE1105" i="1" s="1"/>
  <c r="AY1105" i="1"/>
  <c r="AS1104" i="1"/>
  <c r="BE1104" i="1" s="1"/>
  <c r="AY1104" i="1"/>
  <c r="AS1103" i="1"/>
  <c r="BE1103" i="1" s="1"/>
  <c r="AY1103" i="1"/>
  <c r="AS1102" i="1"/>
  <c r="BE1102" i="1" s="1"/>
  <c r="AY1102" i="1"/>
  <c r="AS1101" i="1"/>
  <c r="BE1101" i="1" s="1"/>
  <c r="AY1101" i="1"/>
  <c r="AS1100" i="1"/>
  <c r="BE1100" i="1" s="1"/>
  <c r="AY1100" i="1"/>
  <c r="AS1099" i="1"/>
  <c r="BE1099" i="1" s="1"/>
  <c r="AY1099" i="1"/>
  <c r="AS1098" i="1"/>
  <c r="BE1098" i="1" s="1"/>
  <c r="AY1098" i="1"/>
  <c r="AS1097" i="1"/>
  <c r="BE1097" i="1" s="1"/>
  <c r="AY1097" i="1"/>
  <c r="AS1096" i="1"/>
  <c r="BE1096" i="1" s="1"/>
  <c r="AY1096" i="1"/>
  <c r="AS1095" i="1"/>
  <c r="BE1095" i="1" s="1"/>
  <c r="AY1095" i="1"/>
  <c r="AS1094" i="1"/>
  <c r="BE1094" i="1" s="1"/>
  <c r="AY1094" i="1"/>
  <c r="AS1093" i="1"/>
  <c r="BE1093" i="1" s="1"/>
  <c r="AY1093" i="1"/>
  <c r="AS1092" i="1"/>
  <c r="BE1092" i="1" s="1"/>
  <c r="AY1092" i="1"/>
  <c r="AS1091" i="1"/>
  <c r="BE1091" i="1" s="1"/>
  <c r="AY1091" i="1"/>
  <c r="AS1090" i="1"/>
  <c r="BE1090" i="1" s="1"/>
  <c r="AY1090" i="1"/>
  <c r="AS1089" i="1"/>
  <c r="BE1089" i="1" s="1"/>
  <c r="AY1089" i="1"/>
  <c r="AS1088" i="1"/>
  <c r="BE1088" i="1" s="1"/>
  <c r="AY1088" i="1"/>
  <c r="AS1087" i="1"/>
  <c r="BE1087" i="1" s="1"/>
  <c r="AY1087" i="1"/>
  <c r="AS1086" i="1"/>
  <c r="BE1086" i="1" s="1"/>
  <c r="AY1086" i="1"/>
  <c r="AS1085" i="1"/>
  <c r="BE1085" i="1" s="1"/>
  <c r="AY1085" i="1"/>
  <c r="AS1084" i="1"/>
  <c r="BE1084" i="1" s="1"/>
  <c r="AY1084" i="1"/>
  <c r="AS1083" i="1"/>
  <c r="BE1083" i="1" s="1"/>
  <c r="AY1083" i="1"/>
  <c r="AS1082" i="1"/>
  <c r="BE1082" i="1" s="1"/>
  <c r="AY1082" i="1"/>
  <c r="AS1081" i="1"/>
  <c r="BE1081" i="1" s="1"/>
  <c r="AY1081" i="1"/>
  <c r="AS1080" i="1"/>
  <c r="BE1080" i="1" s="1"/>
  <c r="AY1080" i="1"/>
  <c r="AS1079" i="1"/>
  <c r="BE1079" i="1" s="1"/>
  <c r="AY1079" i="1"/>
  <c r="AS1078" i="1"/>
  <c r="BE1078" i="1" s="1"/>
  <c r="AY1078" i="1"/>
  <c r="AS1077" i="1"/>
  <c r="BE1077" i="1" s="1"/>
  <c r="AY1077" i="1"/>
  <c r="AS1076" i="1"/>
  <c r="BE1076" i="1" s="1"/>
  <c r="AY1076" i="1"/>
  <c r="AQ1075" i="1"/>
  <c r="AW1075" i="1"/>
  <c r="AR1074" i="1"/>
  <c r="AX1074" i="1"/>
  <c r="AP1073" i="1"/>
  <c r="AV1073" i="1"/>
  <c r="AR1072" i="1"/>
  <c r="AX1072" i="1"/>
  <c r="AP1071" i="1"/>
  <c r="AV1071" i="1"/>
  <c r="AR1070" i="1"/>
  <c r="AX1070" i="1"/>
  <c r="AP1069" i="1"/>
  <c r="AV1069" i="1"/>
  <c r="AR1068" i="1"/>
  <c r="AX1068" i="1"/>
  <c r="AP1067" i="1"/>
  <c r="AV1067" i="1"/>
  <c r="AR1066" i="1"/>
  <c r="AX1066" i="1"/>
  <c r="AP1065" i="1"/>
  <c r="AV1065" i="1"/>
  <c r="AR1064" i="1"/>
  <c r="AX1064" i="1"/>
  <c r="AP1063" i="1"/>
  <c r="AV1063" i="1"/>
  <c r="AR1062" i="1"/>
  <c r="AX1062" i="1"/>
  <c r="AP1061" i="1"/>
  <c r="AV1061" i="1"/>
  <c r="AR1060" i="1"/>
  <c r="AX1060" i="1"/>
  <c r="AP1059" i="1"/>
  <c r="AV1059" i="1"/>
  <c r="AR1058" i="1"/>
  <c r="AX1058" i="1"/>
  <c r="AP1057" i="1"/>
  <c r="AV1057" i="1"/>
  <c r="AR1056" i="1"/>
  <c r="AX1056" i="1"/>
  <c r="AP1055" i="1"/>
  <c r="AV1055" i="1"/>
  <c r="AR1054" i="1"/>
  <c r="AX1054" i="1"/>
  <c r="AP1053" i="1"/>
  <c r="AV1053" i="1"/>
  <c r="AR1052" i="1"/>
  <c r="AX1052" i="1"/>
  <c r="AP1051" i="1"/>
  <c r="AV1051" i="1"/>
  <c r="AR1050" i="1"/>
  <c r="AX1050" i="1"/>
  <c r="AP1049" i="1"/>
  <c r="AV1049" i="1"/>
  <c r="AR1048" i="1"/>
  <c r="AX1048" i="1"/>
  <c r="AP1047" i="1"/>
  <c r="AV1047" i="1"/>
  <c r="AR1046" i="1"/>
  <c r="AX1046" i="1"/>
  <c r="AP1045" i="1"/>
  <c r="AV1045" i="1"/>
  <c r="AR1044" i="1"/>
  <c r="AX1044" i="1"/>
  <c r="AP1043" i="1"/>
  <c r="AV1043" i="1"/>
  <c r="AR1042" i="1"/>
  <c r="AX1042" i="1"/>
  <c r="AP1041" i="1"/>
  <c r="AV1041" i="1"/>
  <c r="AR1040" i="1"/>
  <c r="AX1040" i="1"/>
  <c r="AP1039" i="1"/>
  <c r="AV1039" i="1"/>
  <c r="AR1038" i="1"/>
  <c r="AX1038" i="1"/>
  <c r="AP1037" i="1"/>
  <c r="AV1037" i="1"/>
  <c r="AR1036" i="1"/>
  <c r="AX1036" i="1"/>
  <c r="AP1035" i="1"/>
  <c r="AV1035" i="1"/>
  <c r="AR1034" i="1"/>
  <c r="AX1034" i="1"/>
  <c r="AP1033" i="1"/>
  <c r="AV1033" i="1"/>
  <c r="AR1032" i="1"/>
  <c r="AX1032" i="1"/>
  <c r="AP1031" i="1"/>
  <c r="AV1031" i="1"/>
  <c r="AR1030" i="1"/>
  <c r="AX1030" i="1"/>
  <c r="AP1029" i="1"/>
  <c r="AV1029" i="1"/>
  <c r="AR1028" i="1"/>
  <c r="AX1028" i="1"/>
  <c r="AP1027" i="1"/>
  <c r="AV1027" i="1"/>
  <c r="AR1026" i="1"/>
  <c r="AX1026" i="1"/>
  <c r="AP1025" i="1"/>
  <c r="AV1025" i="1"/>
  <c r="AR1024" i="1"/>
  <c r="AX1024" i="1"/>
  <c r="AP1023" i="1"/>
  <c r="AV1023" i="1"/>
  <c r="AR1022" i="1"/>
  <c r="AX1022" i="1"/>
  <c r="AP1021" i="1"/>
  <c r="AV1021" i="1"/>
  <c r="AR1020" i="1"/>
  <c r="AX1020" i="1"/>
  <c r="AP1019" i="1"/>
  <c r="AV1019" i="1"/>
  <c r="AR1018" i="1"/>
  <c r="AX1018" i="1"/>
  <c r="AP1017" i="1"/>
  <c r="AV1017" i="1"/>
  <c r="AR1016" i="1"/>
  <c r="AX1016" i="1"/>
  <c r="AP1015" i="1"/>
  <c r="AV1015" i="1"/>
  <c r="AT1014" i="1"/>
  <c r="BF1014" i="1" s="1"/>
  <c r="AZ1014" i="1"/>
  <c r="AP1014" i="1"/>
  <c r="AV1014" i="1"/>
  <c r="AQ1013" i="1"/>
  <c r="AW1013" i="1"/>
  <c r="AQ1012" i="1"/>
  <c r="AW1012" i="1"/>
  <c r="AQ1011" i="1"/>
  <c r="AW1011" i="1"/>
  <c r="AQ1010" i="1"/>
  <c r="AW1010" i="1"/>
  <c r="AQ1009" i="1"/>
  <c r="AW1009" i="1"/>
  <c r="AQ1008" i="1"/>
  <c r="AW1008" i="1"/>
  <c r="AQ1007" i="1"/>
  <c r="AW1007" i="1"/>
  <c r="AQ1006" i="1"/>
  <c r="AW1006" i="1"/>
  <c r="AQ1005" i="1"/>
  <c r="AW1005" i="1"/>
  <c r="AQ1004" i="1"/>
  <c r="AW1004" i="1"/>
  <c r="AQ1003" i="1"/>
  <c r="AW1003" i="1"/>
  <c r="AQ1002" i="1"/>
  <c r="AW1002" i="1"/>
  <c r="AQ1001" i="1"/>
  <c r="AW1001" i="1"/>
  <c r="AQ1000" i="1"/>
  <c r="AW1000" i="1"/>
  <c r="AQ999" i="1"/>
  <c r="AW999" i="1"/>
  <c r="AQ998" i="1"/>
  <c r="AW998" i="1"/>
  <c r="AQ997" i="1"/>
  <c r="AW997" i="1"/>
  <c r="AQ996" i="1"/>
  <c r="AW996" i="1"/>
  <c r="AQ995" i="1"/>
  <c r="AW995" i="1"/>
  <c r="AQ994" i="1"/>
  <c r="AW994" i="1"/>
  <c r="AQ993" i="1"/>
  <c r="AW993" i="1"/>
  <c r="AQ992" i="1"/>
  <c r="AW992" i="1"/>
  <c r="AQ991" i="1"/>
  <c r="AW991" i="1"/>
  <c r="AQ990" i="1"/>
  <c r="AW990" i="1"/>
  <c r="AQ989" i="1"/>
  <c r="AW989" i="1"/>
  <c r="AQ988" i="1"/>
  <c r="AW988" i="1"/>
  <c r="AQ987" i="1"/>
  <c r="AW987" i="1"/>
  <c r="AQ986" i="1"/>
  <c r="AW986" i="1"/>
  <c r="AQ985" i="1"/>
  <c r="AW985" i="1"/>
  <c r="AQ984" i="1"/>
  <c r="AW984" i="1"/>
  <c r="AQ983" i="1"/>
  <c r="AW983" i="1"/>
  <c r="AQ982" i="1"/>
  <c r="AW982" i="1"/>
  <c r="AQ981" i="1"/>
  <c r="AW981" i="1"/>
  <c r="AQ980" i="1"/>
  <c r="AW980" i="1"/>
  <c r="AP1167" i="1"/>
  <c r="AV1167" i="1"/>
  <c r="AT1167" i="1"/>
  <c r="BF1167" i="1" s="1"/>
  <c r="AZ1167" i="1"/>
  <c r="AS1166" i="1"/>
  <c r="BE1166" i="1" s="1"/>
  <c r="AY1166" i="1"/>
  <c r="AS1165" i="1"/>
  <c r="BE1165" i="1" s="1"/>
  <c r="AY1165" i="1"/>
  <c r="AS1164" i="1"/>
  <c r="BE1164" i="1" s="1"/>
  <c r="AY1164" i="1"/>
  <c r="AS1163" i="1"/>
  <c r="BE1163" i="1" s="1"/>
  <c r="AY1163" i="1"/>
  <c r="AS1162" i="1"/>
  <c r="BE1162" i="1" s="1"/>
  <c r="AY1162" i="1"/>
  <c r="AS1161" i="1"/>
  <c r="BE1161" i="1" s="1"/>
  <c r="AY1161" i="1"/>
  <c r="AS1160" i="1"/>
  <c r="BE1160" i="1" s="1"/>
  <c r="AY1160" i="1"/>
  <c r="AS1159" i="1"/>
  <c r="BE1159" i="1" s="1"/>
  <c r="AY1159" i="1"/>
  <c r="AS1158" i="1"/>
  <c r="BE1158" i="1" s="1"/>
  <c r="AY1158" i="1"/>
  <c r="AS1157" i="1"/>
  <c r="BE1157" i="1" s="1"/>
  <c r="AY1157" i="1"/>
  <c r="AS1156" i="1"/>
  <c r="BE1156" i="1" s="1"/>
  <c r="AY1156" i="1"/>
  <c r="AS1155" i="1"/>
  <c r="BE1155" i="1" s="1"/>
  <c r="AY1155" i="1"/>
  <c r="AS1154" i="1"/>
  <c r="BE1154" i="1" s="1"/>
  <c r="AY1154" i="1"/>
  <c r="AS1153" i="1"/>
  <c r="BE1153" i="1" s="1"/>
  <c r="AY1153" i="1"/>
  <c r="AS1152" i="1"/>
  <c r="BE1152" i="1" s="1"/>
  <c r="AY1152" i="1"/>
  <c r="AS1151" i="1"/>
  <c r="BE1151" i="1" s="1"/>
  <c r="AY1151" i="1"/>
  <c r="AS1150" i="1"/>
  <c r="BE1150" i="1" s="1"/>
  <c r="AY1150" i="1"/>
  <c r="AS1149" i="1"/>
  <c r="BE1149" i="1" s="1"/>
  <c r="AY1149" i="1"/>
  <c r="AS1148" i="1"/>
  <c r="BE1148" i="1" s="1"/>
  <c r="AY1148" i="1"/>
  <c r="AS1147" i="1"/>
  <c r="BE1147" i="1" s="1"/>
  <c r="AY1147" i="1"/>
  <c r="AS1146" i="1"/>
  <c r="BE1146" i="1" s="1"/>
  <c r="AY1146" i="1"/>
  <c r="AS1145" i="1"/>
  <c r="BE1145" i="1" s="1"/>
  <c r="AY1145" i="1"/>
  <c r="AS1144" i="1"/>
  <c r="BE1144" i="1" s="1"/>
  <c r="AY1144" i="1"/>
  <c r="AS1143" i="1"/>
  <c r="BE1143" i="1" s="1"/>
  <c r="AY1143" i="1"/>
  <c r="AS1142" i="1"/>
  <c r="BE1142" i="1" s="1"/>
  <c r="AY1142" i="1"/>
  <c r="AS1141" i="1"/>
  <c r="BE1141" i="1" s="1"/>
  <c r="AY1141" i="1"/>
  <c r="AS1140" i="1"/>
  <c r="BE1140" i="1" s="1"/>
  <c r="AY1140" i="1"/>
  <c r="AS1139" i="1"/>
  <c r="BE1139" i="1" s="1"/>
  <c r="AY1139" i="1"/>
  <c r="AS1138" i="1"/>
  <c r="BE1138" i="1" s="1"/>
  <c r="AY1138" i="1"/>
  <c r="AS1137" i="1"/>
  <c r="BE1137" i="1" s="1"/>
  <c r="AY1137" i="1"/>
  <c r="AS1136" i="1"/>
  <c r="BE1136" i="1" s="1"/>
  <c r="AY1136" i="1"/>
  <c r="AS1135" i="1"/>
  <c r="BE1135" i="1" s="1"/>
  <c r="AY1135" i="1"/>
  <c r="AS1134" i="1"/>
  <c r="BE1134" i="1" s="1"/>
  <c r="AY1134" i="1"/>
  <c r="AS1133" i="1"/>
  <c r="BE1133" i="1" s="1"/>
  <c r="AY1133" i="1"/>
  <c r="AS1132" i="1"/>
  <c r="BE1132" i="1" s="1"/>
  <c r="AY1132" i="1"/>
  <c r="AS1131" i="1"/>
  <c r="BE1131" i="1" s="1"/>
  <c r="AY1131" i="1"/>
  <c r="AS1130" i="1"/>
  <c r="BE1130" i="1" s="1"/>
  <c r="AY1130" i="1"/>
  <c r="AS1129" i="1"/>
  <c r="BE1129" i="1" s="1"/>
  <c r="AY1129" i="1"/>
  <c r="AS1128" i="1"/>
  <c r="BE1128" i="1" s="1"/>
  <c r="AY1128" i="1"/>
  <c r="AS1127" i="1"/>
  <c r="BE1127" i="1" s="1"/>
  <c r="AY1127" i="1"/>
  <c r="AS1126" i="1"/>
  <c r="BE1126" i="1" s="1"/>
  <c r="AY1126" i="1"/>
  <c r="AS1125" i="1"/>
  <c r="BE1125" i="1" s="1"/>
  <c r="AY1125" i="1"/>
  <c r="AS1124" i="1"/>
  <c r="BE1124" i="1" s="1"/>
  <c r="AY1124" i="1"/>
  <c r="AS1123" i="1"/>
  <c r="BE1123" i="1" s="1"/>
  <c r="AY1123" i="1"/>
  <c r="AS1122" i="1"/>
  <c r="BE1122" i="1" s="1"/>
  <c r="AY1122" i="1"/>
  <c r="AS1121" i="1"/>
  <c r="BE1121" i="1" s="1"/>
  <c r="AY1121" i="1"/>
  <c r="AS1120" i="1"/>
  <c r="BE1120" i="1" s="1"/>
  <c r="AY1120" i="1"/>
  <c r="AT976" i="1"/>
  <c r="BF976" i="1" s="1"/>
  <c r="AZ976" i="1"/>
  <c r="AT975" i="1"/>
  <c r="BF975" i="1" s="1"/>
  <c r="AZ975" i="1"/>
  <c r="AT974" i="1"/>
  <c r="BF974" i="1" s="1"/>
  <c r="AZ974" i="1"/>
  <c r="AT973" i="1"/>
  <c r="BF973" i="1" s="1"/>
  <c r="AZ973" i="1"/>
  <c r="AT972" i="1"/>
  <c r="BF972" i="1" s="1"/>
  <c r="AZ972" i="1"/>
  <c r="AT971" i="1"/>
  <c r="BF971" i="1" s="1"/>
  <c r="AZ971" i="1"/>
  <c r="AT970" i="1"/>
  <c r="BF970" i="1" s="1"/>
  <c r="AZ970" i="1"/>
  <c r="AT969" i="1"/>
  <c r="BF969" i="1" s="1"/>
  <c r="AZ969" i="1"/>
  <c r="AT968" i="1"/>
  <c r="BF968" i="1" s="1"/>
  <c r="AZ968" i="1"/>
  <c r="AT967" i="1"/>
  <c r="BF967" i="1" s="1"/>
  <c r="AZ967" i="1"/>
  <c r="AT966" i="1"/>
  <c r="BF966" i="1" s="1"/>
  <c r="AZ966" i="1"/>
  <c r="AT965" i="1"/>
  <c r="BF965" i="1" s="1"/>
  <c r="AZ965" i="1"/>
  <c r="AT964" i="1"/>
  <c r="BF964" i="1" s="1"/>
  <c r="AZ964" i="1"/>
  <c r="AT963" i="1"/>
  <c r="BF963" i="1" s="1"/>
  <c r="AZ963" i="1"/>
  <c r="AT962" i="1"/>
  <c r="BF962" i="1" s="1"/>
  <c r="AZ962" i="1"/>
  <c r="AT961" i="1"/>
  <c r="BF961" i="1" s="1"/>
  <c r="AZ961" i="1"/>
  <c r="AT960" i="1"/>
  <c r="BF960" i="1" s="1"/>
  <c r="AZ960" i="1"/>
  <c r="AT959" i="1"/>
  <c r="BF959" i="1" s="1"/>
  <c r="AZ959" i="1"/>
  <c r="AT958" i="1"/>
  <c r="BF958" i="1" s="1"/>
  <c r="AZ958" i="1"/>
  <c r="AT957" i="1"/>
  <c r="BF957" i="1" s="1"/>
  <c r="AZ957" i="1"/>
  <c r="AT956" i="1"/>
  <c r="BF956" i="1" s="1"/>
  <c r="AZ956" i="1"/>
  <c r="AT955" i="1"/>
  <c r="BF955" i="1" s="1"/>
  <c r="AZ955" i="1"/>
  <c r="AT954" i="1"/>
  <c r="BF954" i="1" s="1"/>
  <c r="AZ954" i="1"/>
  <c r="AT953" i="1"/>
  <c r="BF953" i="1" s="1"/>
  <c r="AZ953" i="1"/>
  <c r="AQ947" i="1"/>
  <c r="AW947" i="1"/>
  <c r="AT908" i="1"/>
  <c r="BF908" i="1" s="1"/>
  <c r="AZ908" i="1"/>
  <c r="AR907" i="1"/>
  <c r="AX907" i="1"/>
  <c r="AR906" i="1"/>
  <c r="AX906" i="1"/>
  <c r="AR905" i="1"/>
  <c r="AX905" i="1"/>
  <c r="AR904" i="1"/>
  <c r="AX904" i="1"/>
  <c r="AR903" i="1"/>
  <c r="AX903" i="1"/>
  <c r="AR902" i="1"/>
  <c r="AX902" i="1"/>
  <c r="AR901" i="1"/>
  <c r="AX901" i="1"/>
  <c r="AR900" i="1"/>
  <c r="AX900" i="1"/>
  <c r="AR899" i="1"/>
  <c r="AX899" i="1"/>
  <c r="AR898" i="1"/>
  <c r="AX898" i="1"/>
  <c r="AR897" i="1"/>
  <c r="AX897" i="1"/>
  <c r="AR896" i="1"/>
  <c r="AX896" i="1"/>
  <c r="AR895" i="1"/>
  <c r="AX895" i="1"/>
  <c r="AR894" i="1"/>
  <c r="AX894" i="1"/>
  <c r="AR893" i="1"/>
  <c r="AX893" i="1"/>
  <c r="AR892" i="1"/>
  <c r="AX892" i="1"/>
  <c r="AR891" i="1"/>
  <c r="AX891" i="1"/>
  <c r="AR890" i="1"/>
  <c r="AX890" i="1"/>
  <c r="AR889" i="1"/>
  <c r="AX889" i="1"/>
  <c r="AR888" i="1"/>
  <c r="AX888" i="1"/>
  <c r="AR887" i="1"/>
  <c r="AX887" i="1"/>
  <c r="AR886" i="1"/>
  <c r="AX886" i="1"/>
  <c r="AR885" i="1"/>
  <c r="AX885" i="1"/>
  <c r="AR884" i="1"/>
  <c r="AX884" i="1"/>
  <c r="AR883" i="1"/>
  <c r="AX883" i="1"/>
  <c r="AR882" i="1"/>
  <c r="AX882" i="1"/>
  <c r="AR881" i="1"/>
  <c r="AX881" i="1"/>
  <c r="AR880" i="1"/>
  <c r="AX880" i="1"/>
  <c r="AR879" i="1"/>
  <c r="AX879" i="1"/>
  <c r="AR878" i="1"/>
  <c r="AX878" i="1"/>
  <c r="AR877" i="1"/>
  <c r="AX877" i="1"/>
  <c r="AR876" i="1"/>
  <c r="AX876" i="1"/>
  <c r="AR875" i="1"/>
  <c r="AX875" i="1"/>
  <c r="AR874" i="1"/>
  <c r="AX874" i="1"/>
  <c r="AR873" i="1"/>
  <c r="AX873" i="1"/>
  <c r="AR872" i="1"/>
  <c r="AX872" i="1"/>
  <c r="AR871" i="1"/>
  <c r="AX871" i="1"/>
  <c r="AR870" i="1"/>
  <c r="AX870" i="1"/>
  <c r="AR869" i="1"/>
  <c r="AX869" i="1"/>
  <c r="AR868" i="1"/>
  <c r="AX868" i="1"/>
  <c r="AR867" i="1"/>
  <c r="AX867" i="1"/>
  <c r="AR866" i="1"/>
  <c r="AX866" i="1"/>
  <c r="AR865" i="1"/>
  <c r="AX865" i="1"/>
  <c r="AR864" i="1"/>
  <c r="AX864" i="1"/>
  <c r="AR863" i="1"/>
  <c r="AX863" i="1"/>
  <c r="AR862" i="1"/>
  <c r="AX862" i="1"/>
  <c r="AR861" i="1"/>
  <c r="AX861" i="1"/>
  <c r="AR860" i="1"/>
  <c r="AX860" i="1"/>
  <c r="AR859" i="1"/>
  <c r="AX859" i="1"/>
  <c r="AR858" i="1"/>
  <c r="AX858" i="1"/>
  <c r="AR857" i="1"/>
  <c r="AX857" i="1"/>
  <c r="AR856" i="1"/>
  <c r="AX856" i="1"/>
  <c r="AR855" i="1"/>
  <c r="AX855" i="1"/>
  <c r="AR854" i="1"/>
  <c r="AX854" i="1"/>
  <c r="AR853" i="1"/>
  <c r="AX853" i="1"/>
  <c r="AR852" i="1"/>
  <c r="AX852" i="1"/>
  <c r="AR851" i="1"/>
  <c r="AX851" i="1"/>
  <c r="AR850" i="1"/>
  <c r="AX850" i="1"/>
  <c r="AR849" i="1"/>
  <c r="AX849" i="1"/>
  <c r="AR848" i="1"/>
  <c r="AX848" i="1"/>
  <c r="AR847" i="1"/>
  <c r="AX847" i="1"/>
  <c r="AR846" i="1"/>
  <c r="AX846" i="1"/>
  <c r="AR845" i="1"/>
  <c r="AX845" i="1"/>
  <c r="AR844" i="1"/>
  <c r="AX844" i="1"/>
  <c r="AR843" i="1"/>
  <c r="AX843" i="1"/>
  <c r="AR842" i="1"/>
  <c r="AX842" i="1"/>
  <c r="AR841" i="1"/>
  <c r="AX841" i="1"/>
  <c r="AR840" i="1"/>
  <c r="AX840" i="1"/>
  <c r="AR839" i="1"/>
  <c r="AX839" i="1"/>
  <c r="AR838" i="1"/>
  <c r="AX838" i="1"/>
  <c r="AR837" i="1"/>
  <c r="AX837" i="1"/>
  <c r="AR836" i="1"/>
  <c r="AX836" i="1"/>
  <c r="AR835" i="1"/>
  <c r="AX835" i="1"/>
  <c r="AR834" i="1"/>
  <c r="AX834" i="1"/>
  <c r="AR833" i="1"/>
  <c r="AX833" i="1"/>
  <c r="AR832" i="1"/>
  <c r="AX832" i="1"/>
  <c r="AR831" i="1"/>
  <c r="AX831" i="1"/>
  <c r="AR830" i="1"/>
  <c r="AX830" i="1"/>
  <c r="AR829" i="1"/>
  <c r="AX829" i="1"/>
  <c r="AR828" i="1"/>
  <c r="AX828" i="1"/>
  <c r="AR827" i="1"/>
  <c r="AX827" i="1"/>
  <c r="AR826" i="1"/>
  <c r="AX826" i="1"/>
  <c r="AR825" i="1"/>
  <c r="AX825" i="1"/>
  <c r="AR824" i="1"/>
  <c r="AX824" i="1"/>
  <c r="AR823" i="1"/>
  <c r="AX823" i="1"/>
  <c r="AR822" i="1"/>
  <c r="AX822" i="1"/>
  <c r="AR821" i="1"/>
  <c r="AX821" i="1"/>
  <c r="AR820" i="1"/>
  <c r="AX820" i="1"/>
  <c r="AR819" i="1"/>
  <c r="AX819" i="1"/>
  <c r="AQ760" i="1"/>
  <c r="AW760" i="1"/>
  <c r="AQ758" i="1"/>
  <c r="AW758" i="1"/>
  <c r="AQ756" i="1"/>
  <c r="AW756" i="1"/>
  <c r="AQ754" i="1"/>
  <c r="AW754" i="1"/>
  <c r="AQ741" i="1"/>
  <c r="AW741" i="1"/>
  <c r="AQ739" i="1"/>
  <c r="AW739" i="1"/>
  <c r="AQ737" i="1"/>
  <c r="AW737" i="1"/>
  <c r="AQ735" i="1"/>
  <c r="AW735" i="1"/>
  <c r="AQ733" i="1"/>
  <c r="AW733" i="1"/>
  <c r="AQ731" i="1"/>
  <c r="AW731" i="1"/>
  <c r="AP729" i="1"/>
  <c r="AV729" i="1"/>
  <c r="AQ727" i="1"/>
  <c r="AW727" i="1"/>
  <c r="AQ725" i="1"/>
  <c r="AW725" i="1"/>
  <c r="AQ723" i="1"/>
  <c r="AW723" i="1"/>
  <c r="AQ721" i="1"/>
  <c r="AW721" i="1"/>
  <c r="AQ719" i="1"/>
  <c r="AW719" i="1"/>
  <c r="AQ717" i="1"/>
  <c r="AW717" i="1"/>
  <c r="AQ715" i="1"/>
  <c r="AW715" i="1"/>
  <c r="AQ713" i="1"/>
  <c r="AW713" i="1"/>
  <c r="AQ711" i="1"/>
  <c r="AW711" i="1"/>
  <c r="AQ709" i="1"/>
  <c r="AW709" i="1"/>
  <c r="AQ707" i="1"/>
  <c r="AW707" i="1"/>
  <c r="AQ705" i="1"/>
  <c r="AW705" i="1"/>
  <c r="AQ703" i="1"/>
  <c r="AW703" i="1"/>
  <c r="AQ701" i="1"/>
  <c r="AW701" i="1"/>
  <c r="AQ699" i="1"/>
  <c r="AW699" i="1"/>
  <c r="AQ697" i="1"/>
  <c r="AW697" i="1"/>
  <c r="AQ695" i="1"/>
  <c r="AW695" i="1"/>
  <c r="AQ693" i="1"/>
  <c r="AW693" i="1"/>
  <c r="AQ691" i="1"/>
  <c r="AW691" i="1"/>
  <c r="AR1684" i="1"/>
  <c r="AX1684" i="1"/>
  <c r="AR1683" i="1"/>
  <c r="AX1683" i="1"/>
  <c r="AR1682" i="1"/>
  <c r="AX1682" i="1"/>
  <c r="AQ1669" i="1"/>
  <c r="AW1669" i="1"/>
  <c r="AQ1667" i="1"/>
  <c r="AW1667" i="1"/>
  <c r="AQ1665" i="1"/>
  <c r="AW1665" i="1"/>
  <c r="AQ1663" i="1"/>
  <c r="AW1663" i="1"/>
  <c r="AQ1682" i="1"/>
  <c r="AW1682" i="1"/>
  <c r="AT1681" i="1"/>
  <c r="BF1681" i="1" s="1"/>
  <c r="AZ1681" i="1"/>
  <c r="AR1680" i="1"/>
  <c r="AX1680" i="1"/>
  <c r="AT1679" i="1"/>
  <c r="BF1679" i="1" s="1"/>
  <c r="AZ1679" i="1"/>
  <c r="AR1678" i="1"/>
  <c r="AX1678" i="1"/>
  <c r="AT1677" i="1"/>
  <c r="BF1677" i="1" s="1"/>
  <c r="AZ1677" i="1"/>
  <c r="AR1676" i="1"/>
  <c r="AX1676" i="1"/>
  <c r="AP1675" i="1"/>
  <c r="AV1675" i="1"/>
  <c r="AR1674" i="1"/>
  <c r="AX1674" i="1"/>
  <c r="AP1673" i="1"/>
  <c r="AV1673" i="1"/>
  <c r="AR1672" i="1"/>
  <c r="AX1672" i="1"/>
  <c r="AP1671" i="1"/>
  <c r="AV1671" i="1"/>
  <c r="AR1670" i="1"/>
  <c r="AX1670" i="1"/>
  <c r="AP1669" i="1"/>
  <c r="AV1669" i="1"/>
  <c r="AR1668" i="1"/>
  <c r="AX1668" i="1"/>
  <c r="AT1667" i="1"/>
  <c r="BF1667" i="1" s="1"/>
  <c r="AZ1667" i="1"/>
  <c r="AR1666" i="1"/>
  <c r="AX1666" i="1"/>
  <c r="AT1665" i="1"/>
  <c r="BF1665" i="1" s="1"/>
  <c r="AZ1665" i="1"/>
  <c r="AR1664" i="1"/>
  <c r="AX1664" i="1"/>
  <c r="AT1663" i="1"/>
  <c r="BF1663" i="1" s="1"/>
  <c r="AZ1663" i="1"/>
  <c r="AR1662" i="1"/>
  <c r="AX1662" i="1"/>
  <c r="AP1661" i="1"/>
  <c r="AV1661" i="1"/>
  <c r="AP1653" i="1"/>
  <c r="AV1653" i="1"/>
  <c r="AP1651" i="1"/>
  <c r="AV1651" i="1"/>
  <c r="AP1650" i="1"/>
  <c r="AV1650" i="1"/>
  <c r="AP1648" i="1"/>
  <c r="AV1648" i="1"/>
  <c r="AP1646" i="1"/>
  <c r="AV1646" i="1"/>
  <c r="AP1645" i="1"/>
  <c r="AV1645" i="1"/>
  <c r="AP1643" i="1"/>
  <c r="AV1643" i="1"/>
  <c r="AP1641" i="1"/>
  <c r="AV1641" i="1"/>
  <c r="AP1640" i="1"/>
  <c r="AV1640" i="1"/>
  <c r="AP1638" i="1"/>
  <c r="AV1638" i="1"/>
  <c r="AP1636" i="1"/>
  <c r="AV1636" i="1"/>
  <c r="AP1635" i="1"/>
  <c r="AV1635" i="1"/>
  <c r="AS1653" i="1"/>
  <c r="BE1653" i="1" s="1"/>
  <c r="AY1653" i="1"/>
  <c r="AR1656" i="1"/>
  <c r="AX1656" i="1"/>
  <c r="AR1654" i="1"/>
  <c r="AX1654" i="1"/>
  <c r="AQ1652" i="1"/>
  <c r="AW1652" i="1"/>
  <c r="AQ1650" i="1"/>
  <c r="AW1650" i="1"/>
  <c r="AQ1649" i="1"/>
  <c r="AW1649" i="1"/>
  <c r="AQ1647" i="1"/>
  <c r="AW1647" i="1"/>
  <c r="AQ1646" i="1"/>
  <c r="AW1646" i="1"/>
  <c r="AQ1644" i="1"/>
  <c r="AW1644" i="1"/>
  <c r="AQ1643" i="1"/>
  <c r="AW1643" i="1"/>
  <c r="AQ1641" i="1"/>
  <c r="AW1641" i="1"/>
  <c r="AQ1640" i="1"/>
  <c r="AW1640" i="1"/>
  <c r="AQ1639" i="1"/>
  <c r="AW1639" i="1"/>
  <c r="AQ1637" i="1"/>
  <c r="AW1637" i="1"/>
  <c r="AQ1636" i="1"/>
  <c r="AW1636" i="1"/>
  <c r="AQ1635" i="1"/>
  <c r="AW1635" i="1"/>
  <c r="AR1660" i="1"/>
  <c r="AX1660" i="1"/>
  <c r="AQ1659" i="1"/>
  <c r="AW1659" i="1"/>
  <c r="AQ1658" i="1"/>
  <c r="AW1658" i="1"/>
  <c r="AQ1656" i="1"/>
  <c r="AW1656" i="1"/>
  <c r="AQ1655" i="1"/>
  <c r="AW1655" i="1"/>
  <c r="AT1623" i="1"/>
  <c r="BF1623" i="1" s="1"/>
  <c r="AZ1623" i="1"/>
  <c r="AR1621" i="1"/>
  <c r="AX1621" i="1"/>
  <c r="AR1620" i="1"/>
  <c r="AX1620" i="1"/>
  <c r="AR1618" i="1"/>
  <c r="AX1618" i="1"/>
  <c r="AR1616" i="1"/>
  <c r="AX1616" i="1"/>
  <c r="AR1615" i="1"/>
  <c r="AX1615" i="1"/>
  <c r="AR1613" i="1"/>
  <c r="AX1613" i="1"/>
  <c r="AR1612" i="1"/>
  <c r="AX1612" i="1"/>
  <c r="AR1610" i="1"/>
  <c r="AX1610" i="1"/>
  <c r="AR1609" i="1"/>
  <c r="AX1609" i="1"/>
  <c r="AR1607" i="1"/>
  <c r="AX1607" i="1"/>
  <c r="AR1605" i="1"/>
  <c r="AX1605" i="1"/>
  <c r="AR1604" i="1"/>
  <c r="AX1604" i="1"/>
  <c r="AR1602" i="1"/>
  <c r="AX1602" i="1"/>
  <c r="AR1600" i="1"/>
  <c r="AX1600" i="1"/>
  <c r="AR1599" i="1"/>
  <c r="AX1599" i="1"/>
  <c r="AR1597" i="1"/>
  <c r="AX1597" i="1"/>
  <c r="AR1595" i="1"/>
  <c r="AX1595" i="1"/>
  <c r="AR1594" i="1"/>
  <c r="AX1594" i="1"/>
  <c r="AQ1587" i="1"/>
  <c r="AW1587" i="1"/>
  <c r="AR1586" i="1"/>
  <c r="AX1586" i="1"/>
  <c r="AR1584" i="1"/>
  <c r="AX1584" i="1"/>
  <c r="AR1583" i="1"/>
  <c r="AX1583" i="1"/>
  <c r="AR1581" i="1"/>
  <c r="AX1581" i="1"/>
  <c r="AR1580" i="1"/>
  <c r="AX1580" i="1"/>
  <c r="AQ1623" i="1"/>
  <c r="AW1623" i="1"/>
  <c r="AR1630" i="1"/>
  <c r="AX1630" i="1"/>
  <c r="AR1628" i="1"/>
  <c r="AX1628" i="1"/>
  <c r="AR1624" i="1"/>
  <c r="AX1624" i="1"/>
  <c r="AQ1621" i="1"/>
  <c r="AW1621" i="1"/>
  <c r="AQ1620" i="1"/>
  <c r="AW1620" i="1"/>
  <c r="AQ1617" i="1"/>
  <c r="AW1617" i="1"/>
  <c r="AQ1616" i="1"/>
  <c r="AW1616" i="1"/>
  <c r="AQ1614" i="1"/>
  <c r="AW1614" i="1"/>
  <c r="AQ1613" i="1"/>
  <c r="AW1613" i="1"/>
  <c r="AQ1612" i="1"/>
  <c r="AW1612" i="1"/>
  <c r="AQ1611" i="1"/>
  <c r="AW1611" i="1"/>
  <c r="AQ1609" i="1"/>
  <c r="AW1609" i="1"/>
  <c r="AQ1608" i="1"/>
  <c r="AW1608" i="1"/>
  <c r="AQ1606" i="1"/>
  <c r="AW1606" i="1"/>
  <c r="AQ1605" i="1"/>
  <c r="AW1605" i="1"/>
  <c r="AQ1603" i="1"/>
  <c r="AW1603" i="1"/>
  <c r="AQ1602" i="1"/>
  <c r="AW1602" i="1"/>
  <c r="AQ1601" i="1"/>
  <c r="AW1601" i="1"/>
  <c r="AQ1600" i="1"/>
  <c r="AW1600" i="1"/>
  <c r="AQ1598" i="1"/>
  <c r="AW1598" i="1"/>
  <c r="AQ1597" i="1"/>
  <c r="AW1597" i="1"/>
  <c r="AQ1595" i="1"/>
  <c r="AW1595" i="1"/>
  <c r="AQ1594" i="1"/>
  <c r="AW1594" i="1"/>
  <c r="AR1592" i="1"/>
  <c r="AX1592" i="1"/>
  <c r="AP1591" i="1"/>
  <c r="AV1591" i="1"/>
  <c r="AR1590" i="1"/>
  <c r="AX1590" i="1"/>
  <c r="AP1589" i="1"/>
  <c r="AV1589" i="1"/>
  <c r="AR1588" i="1"/>
  <c r="AX1588" i="1"/>
  <c r="AS1586" i="1"/>
  <c r="BE1586" i="1" s="1"/>
  <c r="AY1586" i="1"/>
  <c r="AS1584" i="1"/>
  <c r="BE1584" i="1" s="1"/>
  <c r="AY1584" i="1"/>
  <c r="AS1582" i="1"/>
  <c r="BE1582" i="1" s="1"/>
  <c r="AY1582" i="1"/>
  <c r="AS1580" i="1"/>
  <c r="BE1580" i="1" s="1"/>
  <c r="AY1580" i="1"/>
  <c r="AQ1633" i="1"/>
  <c r="AW1633" i="1"/>
  <c r="AT1633" i="1"/>
  <c r="BF1633" i="1" s="1"/>
  <c r="AZ1633" i="1"/>
  <c r="AS1632" i="1"/>
  <c r="BE1632" i="1" s="1"/>
  <c r="AY1632" i="1"/>
  <c r="AS1630" i="1"/>
  <c r="BE1630" i="1" s="1"/>
  <c r="AY1630" i="1"/>
  <c r="AS1629" i="1"/>
  <c r="BE1629" i="1" s="1"/>
  <c r="AY1629" i="1"/>
  <c r="AS1628" i="1"/>
  <c r="BE1628" i="1" s="1"/>
  <c r="AY1628" i="1"/>
  <c r="AS1626" i="1"/>
  <c r="BE1626" i="1" s="1"/>
  <c r="AY1626" i="1"/>
  <c r="AS1625" i="1"/>
  <c r="BE1625" i="1" s="1"/>
  <c r="AY1625" i="1"/>
  <c r="AS1624" i="1"/>
  <c r="BE1624" i="1" s="1"/>
  <c r="AY1624" i="1"/>
  <c r="AP1544" i="1"/>
  <c r="AV1544" i="1"/>
  <c r="AP1543" i="1"/>
  <c r="AV1543" i="1"/>
  <c r="AP1541" i="1"/>
  <c r="AV1541" i="1"/>
  <c r="AP1540" i="1"/>
  <c r="AV1540" i="1"/>
  <c r="AP1538" i="1"/>
  <c r="AV1538" i="1"/>
  <c r="AP1537" i="1"/>
  <c r="AV1537" i="1"/>
  <c r="AP1535" i="1"/>
  <c r="AV1535" i="1"/>
  <c r="AP1533" i="1"/>
  <c r="AV1533" i="1"/>
  <c r="AP1532" i="1"/>
  <c r="AV1532" i="1"/>
  <c r="AP1530" i="1"/>
  <c r="AV1530" i="1"/>
  <c r="AP1528" i="1"/>
  <c r="AV1528" i="1"/>
  <c r="AP1527" i="1"/>
  <c r="AV1527" i="1"/>
  <c r="AP1525" i="1"/>
  <c r="AV1525" i="1"/>
  <c r="AP1524" i="1"/>
  <c r="AV1524" i="1"/>
  <c r="AP1522" i="1"/>
  <c r="AV1522" i="1"/>
  <c r="AP1521" i="1"/>
  <c r="AV1521" i="1"/>
  <c r="AR1577" i="1"/>
  <c r="AX1577" i="1"/>
  <c r="AR1573" i="1"/>
  <c r="AX1573" i="1"/>
  <c r="AR1571" i="1"/>
  <c r="AX1571" i="1"/>
  <c r="AR1567" i="1"/>
  <c r="AX1567" i="1"/>
  <c r="AR1565" i="1"/>
  <c r="AX1565" i="1"/>
  <c r="AR1563" i="1"/>
  <c r="AX1563" i="1"/>
  <c r="AR1561" i="1"/>
  <c r="AX1561" i="1"/>
  <c r="AP1560" i="1"/>
  <c r="AV1560" i="1"/>
  <c r="AR1559" i="1"/>
  <c r="AX1559" i="1"/>
  <c r="AR1557" i="1"/>
  <c r="AX1557" i="1"/>
  <c r="AP1556" i="1"/>
  <c r="AV1556" i="1"/>
  <c r="AR1555" i="1"/>
  <c r="AX1555" i="1"/>
  <c r="AR1553" i="1"/>
  <c r="AX1553" i="1"/>
  <c r="AR1551" i="1"/>
  <c r="AX1551" i="1"/>
  <c r="AP1550" i="1"/>
  <c r="AV1550" i="1"/>
  <c r="AR1549" i="1"/>
  <c r="AX1549" i="1"/>
  <c r="AP1548" i="1"/>
  <c r="AV1548" i="1"/>
  <c r="AR1547" i="1"/>
  <c r="AX1547" i="1"/>
  <c r="AR1546" i="1"/>
  <c r="AX1546" i="1"/>
  <c r="AS1545" i="1"/>
  <c r="BE1545" i="1" s="1"/>
  <c r="AY1545" i="1"/>
  <c r="AS1544" i="1"/>
  <c r="BE1544" i="1" s="1"/>
  <c r="AY1544" i="1"/>
  <c r="AS1542" i="1"/>
  <c r="BE1542" i="1" s="1"/>
  <c r="AY1542" i="1"/>
  <c r="AS1541" i="1"/>
  <c r="BE1541" i="1" s="1"/>
  <c r="AY1541" i="1"/>
  <c r="AS1540" i="1"/>
  <c r="BE1540" i="1" s="1"/>
  <c r="AY1540" i="1"/>
  <c r="AS1539" i="1"/>
  <c r="BE1539" i="1" s="1"/>
  <c r="AY1539" i="1"/>
  <c r="AS1538" i="1"/>
  <c r="BE1538" i="1" s="1"/>
  <c r="AY1538" i="1"/>
  <c r="AS1536" i="1"/>
  <c r="BE1536" i="1" s="1"/>
  <c r="AY1536" i="1"/>
  <c r="AS1534" i="1"/>
  <c r="BE1534" i="1" s="1"/>
  <c r="AY1534" i="1"/>
  <c r="AS1533" i="1"/>
  <c r="BE1533" i="1" s="1"/>
  <c r="AY1533" i="1"/>
  <c r="AS1531" i="1"/>
  <c r="BE1531" i="1" s="1"/>
  <c r="AY1531" i="1"/>
  <c r="AS1529" i="1"/>
  <c r="BE1529" i="1" s="1"/>
  <c r="AY1529" i="1"/>
  <c r="AS1528" i="1"/>
  <c r="BE1528" i="1" s="1"/>
  <c r="AY1528" i="1"/>
  <c r="AS1526" i="1"/>
  <c r="BE1526" i="1" s="1"/>
  <c r="AY1526" i="1"/>
  <c r="AS1525" i="1"/>
  <c r="BE1525" i="1" s="1"/>
  <c r="AY1525" i="1"/>
  <c r="AS1523" i="1"/>
  <c r="BE1523" i="1" s="1"/>
  <c r="AY1523" i="1"/>
  <c r="AS1522" i="1"/>
  <c r="BE1522" i="1" s="1"/>
  <c r="AY1522" i="1"/>
  <c r="AS1521" i="1"/>
  <c r="BE1521" i="1" s="1"/>
  <c r="AY1521" i="1"/>
  <c r="AQ1520" i="1"/>
  <c r="AW1520" i="1"/>
  <c r="AR1518" i="1"/>
  <c r="AX1518" i="1"/>
  <c r="AP1517" i="1"/>
  <c r="AV1517" i="1"/>
  <c r="AR1516" i="1"/>
  <c r="AX1516" i="1"/>
  <c r="AP1515" i="1"/>
  <c r="AV1515" i="1"/>
  <c r="AR1514" i="1"/>
  <c r="AX1514" i="1"/>
  <c r="AP1513" i="1"/>
  <c r="AV1513" i="1"/>
  <c r="AR1512" i="1"/>
  <c r="AX1512" i="1"/>
  <c r="AP1511" i="1"/>
  <c r="AV1511" i="1"/>
  <c r="AP1509" i="1"/>
  <c r="AV1509" i="1"/>
  <c r="AP1507" i="1"/>
  <c r="AV1507" i="1"/>
  <c r="AR1506" i="1"/>
  <c r="AX1506" i="1"/>
  <c r="AP1505" i="1"/>
  <c r="AV1505" i="1"/>
  <c r="AR1504" i="1"/>
  <c r="AX1504" i="1"/>
  <c r="AR1502" i="1"/>
  <c r="AX1502" i="1"/>
  <c r="AP1501" i="1"/>
  <c r="AV1501" i="1"/>
  <c r="AR1500" i="1"/>
  <c r="AX1500" i="1"/>
  <c r="AR1498" i="1"/>
  <c r="AX1498" i="1"/>
  <c r="AP1497" i="1"/>
  <c r="AV1497" i="1"/>
  <c r="AR1496" i="1"/>
  <c r="AX1496" i="1"/>
  <c r="AP1495" i="1"/>
  <c r="AV1495" i="1"/>
  <c r="AR1494" i="1"/>
  <c r="AX1494" i="1"/>
  <c r="AR1492" i="1"/>
  <c r="AX1492" i="1"/>
  <c r="AP1491" i="1"/>
  <c r="AV1491" i="1"/>
  <c r="AR1490" i="1"/>
  <c r="AX1490" i="1"/>
  <c r="AP1489" i="1"/>
  <c r="AV1489" i="1"/>
  <c r="AR1488" i="1"/>
  <c r="AX1488" i="1"/>
  <c r="AR1486" i="1"/>
  <c r="AX1486" i="1"/>
  <c r="AR1484" i="1"/>
  <c r="AX1484" i="1"/>
  <c r="AP1483" i="1"/>
  <c r="AV1483" i="1"/>
  <c r="AP1481" i="1"/>
  <c r="AV1481" i="1"/>
  <c r="AP1479" i="1"/>
  <c r="AV1479" i="1"/>
  <c r="AP1477" i="1"/>
  <c r="AV1477" i="1"/>
  <c r="AP1476" i="1"/>
  <c r="AV1476" i="1"/>
  <c r="AP1474" i="1"/>
  <c r="AV1474" i="1"/>
  <c r="AP1473" i="1"/>
  <c r="AV1473" i="1"/>
  <c r="AP1471" i="1"/>
  <c r="AV1471" i="1"/>
  <c r="AP1469" i="1"/>
  <c r="AV1469" i="1"/>
  <c r="AP1468" i="1"/>
  <c r="AV1468" i="1"/>
  <c r="AP1466" i="1"/>
  <c r="AV1466" i="1"/>
  <c r="AP1465" i="1"/>
  <c r="AV1465" i="1"/>
  <c r="AP1463" i="1"/>
  <c r="AV1463" i="1"/>
  <c r="AP1461" i="1"/>
  <c r="AV1461" i="1"/>
  <c r="AP1460" i="1"/>
  <c r="AV1460" i="1"/>
  <c r="AP1458" i="1"/>
  <c r="AV1458" i="1"/>
  <c r="AS1579" i="1"/>
  <c r="BE1579" i="1" s="1"/>
  <c r="AY1579" i="1"/>
  <c r="AR1579" i="1"/>
  <c r="AX1579" i="1"/>
  <c r="AQ1578" i="1"/>
  <c r="AW1578" i="1"/>
  <c r="AQ1576" i="1"/>
  <c r="AW1576" i="1"/>
  <c r="AQ1575" i="1"/>
  <c r="AW1575" i="1"/>
  <c r="AQ1573" i="1"/>
  <c r="AW1573" i="1"/>
  <c r="AQ1572" i="1"/>
  <c r="AW1572" i="1"/>
  <c r="AQ1570" i="1"/>
  <c r="AW1570" i="1"/>
  <c r="AQ1569" i="1"/>
  <c r="AW1569" i="1"/>
  <c r="AQ1567" i="1"/>
  <c r="AW1567" i="1"/>
  <c r="AQ1566" i="1"/>
  <c r="AW1566" i="1"/>
  <c r="AQ1565" i="1"/>
  <c r="AW1565" i="1"/>
  <c r="AQ1563" i="1"/>
  <c r="AW1563" i="1"/>
  <c r="AR1454" i="1"/>
  <c r="AX1454" i="1"/>
  <c r="AR1453" i="1"/>
  <c r="AX1453" i="1"/>
  <c r="AR1451" i="1"/>
  <c r="AX1451" i="1"/>
  <c r="AR1449" i="1"/>
  <c r="AX1449" i="1"/>
  <c r="AR1448" i="1"/>
  <c r="AX1448" i="1"/>
  <c r="AR1446" i="1"/>
  <c r="AX1446" i="1"/>
  <c r="AQ1408" i="1"/>
  <c r="AW1408" i="1"/>
  <c r="AR1455" i="1"/>
  <c r="AX1455" i="1"/>
  <c r="AS1453" i="1"/>
  <c r="BE1453" i="1" s="1"/>
  <c r="AY1453" i="1"/>
  <c r="AS1452" i="1"/>
  <c r="BE1452" i="1" s="1"/>
  <c r="AY1452" i="1"/>
  <c r="AS1450" i="1"/>
  <c r="BE1450" i="1" s="1"/>
  <c r="AY1450" i="1"/>
  <c r="AS1449" i="1"/>
  <c r="BE1449" i="1" s="1"/>
  <c r="AY1449" i="1"/>
  <c r="AS1447" i="1"/>
  <c r="BE1447" i="1" s="1"/>
  <c r="AY1447" i="1"/>
  <c r="AS1446" i="1"/>
  <c r="BE1446" i="1" s="1"/>
  <c r="AY1446" i="1"/>
  <c r="AQ1445" i="1"/>
  <c r="AW1445" i="1"/>
  <c r="AP1444" i="1"/>
  <c r="AV1444" i="1"/>
  <c r="AP1442" i="1"/>
  <c r="AV1442" i="1"/>
  <c r="AR1441" i="1"/>
  <c r="AX1441" i="1"/>
  <c r="AP1440" i="1"/>
  <c r="AV1440" i="1"/>
  <c r="AR1437" i="1"/>
  <c r="AX1437" i="1"/>
  <c r="AP1436" i="1"/>
  <c r="AV1436" i="1"/>
  <c r="AP1434" i="1"/>
  <c r="AV1434" i="1"/>
  <c r="AR1433" i="1"/>
  <c r="AX1433" i="1"/>
  <c r="AP1432" i="1"/>
  <c r="AV1432" i="1"/>
  <c r="AR1431" i="1"/>
  <c r="AX1431" i="1"/>
  <c r="AP1430" i="1"/>
  <c r="AV1430" i="1"/>
  <c r="AR1429" i="1"/>
  <c r="AX1429" i="1"/>
  <c r="AP1428" i="1"/>
  <c r="AV1428" i="1"/>
  <c r="AR1427" i="1"/>
  <c r="AX1427" i="1"/>
  <c r="AP1426" i="1"/>
  <c r="AV1426" i="1"/>
  <c r="AR1425" i="1"/>
  <c r="AX1425" i="1"/>
  <c r="AR1423" i="1"/>
  <c r="AX1423" i="1"/>
  <c r="AP1422" i="1"/>
  <c r="AV1422" i="1"/>
  <c r="AR1421" i="1"/>
  <c r="AX1421" i="1"/>
  <c r="AR1419" i="1"/>
  <c r="AX1419" i="1"/>
  <c r="AP1418" i="1"/>
  <c r="AV1418" i="1"/>
  <c r="AR1417" i="1"/>
  <c r="AX1417" i="1"/>
  <c r="AP1416" i="1"/>
  <c r="AV1416" i="1"/>
  <c r="AR1415" i="1"/>
  <c r="AX1415" i="1"/>
  <c r="AP1414" i="1"/>
  <c r="AV1414" i="1"/>
  <c r="AR1413" i="1"/>
  <c r="AX1413" i="1"/>
  <c r="AR1411" i="1"/>
  <c r="AX1411" i="1"/>
  <c r="AP1410" i="1"/>
  <c r="AV1410" i="1"/>
  <c r="AR1409" i="1"/>
  <c r="AX1409" i="1"/>
  <c r="AQ1407" i="1"/>
  <c r="AW1407" i="1"/>
  <c r="AP1406" i="1"/>
  <c r="AV1406" i="1"/>
  <c r="AR1405" i="1"/>
  <c r="AX1405" i="1"/>
  <c r="AR1403" i="1"/>
  <c r="AX1403" i="1"/>
  <c r="AR1401" i="1"/>
  <c r="AX1401" i="1"/>
  <c r="AR1399" i="1"/>
  <c r="AX1399" i="1"/>
  <c r="AR1397" i="1"/>
  <c r="AX1397" i="1"/>
  <c r="AP1396" i="1"/>
  <c r="AV1396" i="1"/>
  <c r="AP1394" i="1"/>
  <c r="AV1394" i="1"/>
  <c r="AR1393" i="1"/>
  <c r="AX1393" i="1"/>
  <c r="AR1391" i="1"/>
  <c r="AX1391" i="1"/>
  <c r="AP1390" i="1"/>
  <c r="AV1390" i="1"/>
  <c r="AR1389" i="1"/>
  <c r="AX1389" i="1"/>
  <c r="AR1387" i="1"/>
  <c r="AX1387" i="1"/>
  <c r="AP1386" i="1"/>
  <c r="AV1386" i="1"/>
  <c r="AR1385" i="1"/>
  <c r="AX1385" i="1"/>
  <c r="AP1384" i="1"/>
  <c r="AV1384" i="1"/>
  <c r="AR1383" i="1"/>
  <c r="AX1383" i="1"/>
  <c r="AR1382" i="1"/>
  <c r="AX1382" i="1"/>
  <c r="AR1380" i="1"/>
  <c r="AX1380" i="1"/>
  <c r="AR1379" i="1"/>
  <c r="AX1379" i="1"/>
  <c r="AR1377" i="1"/>
  <c r="AX1377" i="1"/>
  <c r="AR1375" i="1"/>
  <c r="AX1375" i="1"/>
  <c r="AR1373" i="1"/>
  <c r="AX1373" i="1"/>
  <c r="AR1371" i="1"/>
  <c r="AX1371" i="1"/>
  <c r="AR1369" i="1"/>
  <c r="AX1369" i="1"/>
  <c r="AR1367" i="1"/>
  <c r="AX1367" i="1"/>
  <c r="AR1366" i="1"/>
  <c r="AX1366" i="1"/>
  <c r="AR1364" i="1"/>
  <c r="AX1364" i="1"/>
  <c r="AR1362" i="1"/>
  <c r="AX1362" i="1"/>
  <c r="AR1360" i="1"/>
  <c r="AX1360" i="1"/>
  <c r="AR1358" i="1"/>
  <c r="AX1358" i="1"/>
  <c r="AR1357" i="1"/>
  <c r="AX1357" i="1"/>
  <c r="AR1354" i="1"/>
  <c r="AX1354" i="1"/>
  <c r="AP1287" i="1"/>
  <c r="AV1287" i="1"/>
  <c r="AP1684" i="1"/>
  <c r="AV1684" i="1"/>
  <c r="AP1683" i="1"/>
  <c r="AV1683" i="1"/>
  <c r="AP1682" i="1"/>
  <c r="AV1682" i="1"/>
  <c r="AQ1680" i="1"/>
  <c r="AW1680" i="1"/>
  <c r="AQ1678" i="1"/>
  <c r="AW1678" i="1"/>
  <c r="AQ1676" i="1"/>
  <c r="AW1676" i="1"/>
  <c r="AQ1674" i="1"/>
  <c r="AW1674" i="1"/>
  <c r="AQ1672" i="1"/>
  <c r="AW1672" i="1"/>
  <c r="AQ1670" i="1"/>
  <c r="AW1670" i="1"/>
  <c r="AQ1668" i="1"/>
  <c r="AW1668" i="1"/>
  <c r="AQ1666" i="1"/>
  <c r="AW1666" i="1"/>
  <c r="AQ1664" i="1"/>
  <c r="AW1664" i="1"/>
  <c r="AQ1662" i="1"/>
  <c r="AW1662" i="1"/>
  <c r="AS1682" i="1"/>
  <c r="BE1682" i="1" s="1"/>
  <c r="AY1682" i="1"/>
  <c r="AR1681" i="1"/>
  <c r="AX1681" i="1"/>
  <c r="AT1680" i="1"/>
  <c r="BF1680" i="1" s="1"/>
  <c r="AZ1680" i="1"/>
  <c r="AP1680" i="1"/>
  <c r="AV1680" i="1"/>
  <c r="AR1679" i="1"/>
  <c r="AX1679" i="1"/>
  <c r="AT1678" i="1"/>
  <c r="BF1678" i="1" s="1"/>
  <c r="AZ1678" i="1"/>
  <c r="AP1678" i="1"/>
  <c r="AV1678" i="1"/>
  <c r="AR1677" i="1"/>
  <c r="AX1677" i="1"/>
  <c r="AT1676" i="1"/>
  <c r="BF1676" i="1" s="1"/>
  <c r="AZ1676" i="1"/>
  <c r="AP1676" i="1"/>
  <c r="AV1676" i="1"/>
  <c r="AR1675" i="1"/>
  <c r="AX1675" i="1"/>
  <c r="AT1674" i="1"/>
  <c r="BF1674" i="1" s="1"/>
  <c r="AZ1674" i="1"/>
  <c r="AP1674" i="1"/>
  <c r="AV1674" i="1"/>
  <c r="AR1673" i="1"/>
  <c r="AX1673" i="1"/>
  <c r="AT1672" i="1"/>
  <c r="BF1672" i="1" s="1"/>
  <c r="AZ1672" i="1"/>
  <c r="AP1672" i="1"/>
  <c r="AV1672" i="1"/>
  <c r="AR1671" i="1"/>
  <c r="AX1671" i="1"/>
  <c r="AT1670" i="1"/>
  <c r="BF1670" i="1" s="1"/>
  <c r="AZ1670" i="1"/>
  <c r="AP1670" i="1"/>
  <c r="AV1670" i="1"/>
  <c r="AR1669" i="1"/>
  <c r="AX1669" i="1"/>
  <c r="AT1668" i="1"/>
  <c r="BF1668" i="1" s="1"/>
  <c r="AZ1668" i="1"/>
  <c r="AP1668" i="1"/>
  <c r="AV1668" i="1"/>
  <c r="AR1667" i="1"/>
  <c r="AX1667" i="1"/>
  <c r="AT1666" i="1"/>
  <c r="BF1666" i="1" s="1"/>
  <c r="AZ1666" i="1"/>
  <c r="AP1666" i="1"/>
  <c r="AV1666" i="1"/>
  <c r="AR1665" i="1"/>
  <c r="AX1665" i="1"/>
  <c r="AT1664" i="1"/>
  <c r="BF1664" i="1" s="1"/>
  <c r="AZ1664" i="1"/>
  <c r="AP1664" i="1"/>
  <c r="AV1664" i="1"/>
  <c r="AR1663" i="1"/>
  <c r="AX1663" i="1"/>
  <c r="AT1662" i="1"/>
  <c r="BF1662" i="1" s="1"/>
  <c r="AZ1662" i="1"/>
  <c r="AP1662" i="1"/>
  <c r="AV1662" i="1"/>
  <c r="AR1661" i="1"/>
  <c r="AX1661" i="1"/>
  <c r="AT1653" i="1"/>
  <c r="BF1653" i="1" s="1"/>
  <c r="AZ1653" i="1"/>
  <c r="AR1652" i="1"/>
  <c r="AX1652" i="1"/>
  <c r="AR1651" i="1"/>
  <c r="AX1651" i="1"/>
  <c r="AR1650" i="1"/>
  <c r="AX1650" i="1"/>
  <c r="AR1649" i="1"/>
  <c r="AX1649" i="1"/>
  <c r="AR1648" i="1"/>
  <c r="AX1648" i="1"/>
  <c r="AR1647" i="1"/>
  <c r="AX1647" i="1"/>
  <c r="AR1646" i="1"/>
  <c r="AX1646" i="1"/>
  <c r="AR1645" i="1"/>
  <c r="AX1645" i="1"/>
  <c r="AR1644" i="1"/>
  <c r="AX1644" i="1"/>
  <c r="AR1643" i="1"/>
  <c r="AX1643" i="1"/>
  <c r="AR1642" i="1"/>
  <c r="AX1642" i="1"/>
  <c r="AR1641" i="1"/>
  <c r="AX1641" i="1"/>
  <c r="AR1640" i="1"/>
  <c r="AX1640" i="1"/>
  <c r="AR1639" i="1"/>
  <c r="AX1639" i="1"/>
  <c r="AR1638" i="1"/>
  <c r="AX1638" i="1"/>
  <c r="AR1637" i="1"/>
  <c r="AX1637" i="1"/>
  <c r="AR1636" i="1"/>
  <c r="AX1636" i="1"/>
  <c r="AR1635" i="1"/>
  <c r="AX1635" i="1"/>
  <c r="AR1634" i="1"/>
  <c r="AX1634" i="1"/>
  <c r="AQ1653" i="1"/>
  <c r="AW1653" i="1"/>
  <c r="AR1659" i="1"/>
  <c r="AX1659" i="1"/>
  <c r="AR1657" i="1"/>
  <c r="AX1657" i="1"/>
  <c r="AR1655" i="1"/>
  <c r="AX1655" i="1"/>
  <c r="AS1652" i="1"/>
  <c r="BE1652" i="1" s="1"/>
  <c r="AY1652" i="1"/>
  <c r="AS1651" i="1"/>
  <c r="BE1651" i="1" s="1"/>
  <c r="AY1651" i="1"/>
  <c r="AS1650" i="1"/>
  <c r="BE1650" i="1" s="1"/>
  <c r="AY1650" i="1"/>
  <c r="AS1649" i="1"/>
  <c r="BE1649" i="1" s="1"/>
  <c r="AY1649" i="1"/>
  <c r="AS1648" i="1"/>
  <c r="BE1648" i="1" s="1"/>
  <c r="AY1648" i="1"/>
  <c r="AS1647" i="1"/>
  <c r="BE1647" i="1" s="1"/>
  <c r="AY1647" i="1"/>
  <c r="AS1646" i="1"/>
  <c r="BE1646" i="1" s="1"/>
  <c r="AY1646" i="1"/>
  <c r="AS1645" i="1"/>
  <c r="BE1645" i="1" s="1"/>
  <c r="AY1645" i="1"/>
  <c r="AS1644" i="1"/>
  <c r="BE1644" i="1" s="1"/>
  <c r="AY1644" i="1"/>
  <c r="AS1643" i="1"/>
  <c r="BE1643" i="1" s="1"/>
  <c r="AY1643" i="1"/>
  <c r="AS1642" i="1"/>
  <c r="BE1642" i="1" s="1"/>
  <c r="AY1642" i="1"/>
  <c r="AS1641" i="1"/>
  <c r="BE1641" i="1" s="1"/>
  <c r="AY1641" i="1"/>
  <c r="AS1640" i="1"/>
  <c r="BE1640" i="1" s="1"/>
  <c r="AY1640" i="1"/>
  <c r="AS1639" i="1"/>
  <c r="BE1639" i="1" s="1"/>
  <c r="AY1639" i="1"/>
  <c r="AS1638" i="1"/>
  <c r="BE1638" i="1" s="1"/>
  <c r="AY1638" i="1"/>
  <c r="AS1637" i="1"/>
  <c r="BE1637" i="1" s="1"/>
  <c r="AY1637" i="1"/>
  <c r="AS1636" i="1"/>
  <c r="BE1636" i="1" s="1"/>
  <c r="AY1636" i="1"/>
  <c r="AS1635" i="1"/>
  <c r="BE1635" i="1" s="1"/>
  <c r="AY1635" i="1"/>
  <c r="AS1634" i="1"/>
  <c r="BE1634" i="1" s="1"/>
  <c r="AY1634" i="1"/>
  <c r="AP1660" i="1"/>
  <c r="AV1660" i="1"/>
  <c r="AT1660" i="1"/>
  <c r="BF1660" i="1" s="1"/>
  <c r="AZ1660" i="1"/>
  <c r="AS1660" i="1"/>
  <c r="BE1660" i="1" s="1"/>
  <c r="AY1660" i="1"/>
  <c r="AS1659" i="1"/>
  <c r="BE1659" i="1" s="1"/>
  <c r="AY1659" i="1"/>
  <c r="AS1658" i="1"/>
  <c r="BE1658" i="1" s="1"/>
  <c r="AY1658" i="1"/>
  <c r="AS1657" i="1"/>
  <c r="BE1657" i="1" s="1"/>
  <c r="AY1657" i="1"/>
  <c r="AS1656" i="1"/>
  <c r="BE1656" i="1" s="1"/>
  <c r="AY1656" i="1"/>
  <c r="AS1655" i="1"/>
  <c r="BE1655" i="1" s="1"/>
  <c r="AY1655" i="1"/>
  <c r="AS1654" i="1"/>
  <c r="BE1654" i="1" s="1"/>
  <c r="AY1654" i="1"/>
  <c r="AP1623" i="1"/>
  <c r="AV1623" i="1"/>
  <c r="AP1622" i="1"/>
  <c r="AV1622" i="1"/>
  <c r="AP1621" i="1"/>
  <c r="AV1621" i="1"/>
  <c r="AP1620" i="1"/>
  <c r="AV1620" i="1"/>
  <c r="AP1619" i="1"/>
  <c r="AV1619" i="1"/>
  <c r="AP1618" i="1"/>
  <c r="AV1618" i="1"/>
  <c r="AP1617" i="1"/>
  <c r="AV1617" i="1"/>
  <c r="AP1616" i="1"/>
  <c r="AV1616" i="1"/>
  <c r="AP1615" i="1"/>
  <c r="AV1615" i="1"/>
  <c r="AP1614" i="1"/>
  <c r="AV1614" i="1"/>
  <c r="AP1613" i="1"/>
  <c r="AV1613" i="1"/>
  <c r="AP1612" i="1"/>
  <c r="AV1612" i="1"/>
  <c r="AP1611" i="1"/>
  <c r="AV1611" i="1"/>
  <c r="AP1610" i="1"/>
  <c r="AV1610" i="1"/>
  <c r="AP1609" i="1"/>
  <c r="AV1609" i="1"/>
  <c r="AP1608" i="1"/>
  <c r="AV1608" i="1"/>
  <c r="AP1607" i="1"/>
  <c r="AV1607" i="1"/>
  <c r="AP1606" i="1"/>
  <c r="AV1606" i="1"/>
  <c r="AP1605" i="1"/>
  <c r="AV1605" i="1"/>
  <c r="AP1604" i="1"/>
  <c r="AV1604" i="1"/>
  <c r="AP1603" i="1"/>
  <c r="AV1603" i="1"/>
  <c r="AP1602" i="1"/>
  <c r="AV1602" i="1"/>
  <c r="AP1601" i="1"/>
  <c r="AV1601" i="1"/>
  <c r="AP1600" i="1"/>
  <c r="AV1600" i="1"/>
  <c r="AP1599" i="1"/>
  <c r="AV1599" i="1"/>
  <c r="AP1598" i="1"/>
  <c r="AV1598" i="1"/>
  <c r="AP1597" i="1"/>
  <c r="AV1597" i="1"/>
  <c r="AP1596" i="1"/>
  <c r="AV1596" i="1"/>
  <c r="AP1595" i="1"/>
  <c r="AV1595" i="1"/>
  <c r="AP1594" i="1"/>
  <c r="AV1594" i="1"/>
  <c r="AP1586" i="1"/>
  <c r="AV1586" i="1"/>
  <c r="AP1585" i="1"/>
  <c r="AV1585" i="1"/>
  <c r="AP1584" i="1"/>
  <c r="AV1584" i="1"/>
  <c r="AP1583" i="1"/>
  <c r="AV1583" i="1"/>
  <c r="AP1582" i="1"/>
  <c r="AV1582" i="1"/>
  <c r="AP1581" i="1"/>
  <c r="AV1581" i="1"/>
  <c r="AP1580" i="1"/>
  <c r="AV1580" i="1"/>
  <c r="AS1623" i="1"/>
  <c r="BE1623" i="1" s="1"/>
  <c r="AY1623" i="1"/>
  <c r="AR1631" i="1"/>
  <c r="AX1631" i="1"/>
  <c r="AR1629" i="1"/>
  <c r="AX1629" i="1"/>
  <c r="AR1627" i="1"/>
  <c r="AX1627" i="1"/>
  <c r="AR1625" i="1"/>
  <c r="AX1625" i="1"/>
  <c r="AS1622" i="1"/>
  <c r="BE1622" i="1" s="1"/>
  <c r="AY1622" i="1"/>
  <c r="AS1621" i="1"/>
  <c r="BE1621" i="1" s="1"/>
  <c r="AY1621" i="1"/>
  <c r="AS1620" i="1"/>
  <c r="BE1620" i="1" s="1"/>
  <c r="AY1620" i="1"/>
  <c r="AS1619" i="1"/>
  <c r="BE1619" i="1" s="1"/>
  <c r="AY1619" i="1"/>
  <c r="AS1618" i="1"/>
  <c r="BE1618" i="1" s="1"/>
  <c r="AY1618" i="1"/>
  <c r="AS1617" i="1"/>
  <c r="BE1617" i="1" s="1"/>
  <c r="AY1617" i="1"/>
  <c r="AS1616" i="1"/>
  <c r="BE1616" i="1" s="1"/>
  <c r="AY1616" i="1"/>
  <c r="AS1615" i="1"/>
  <c r="BE1615" i="1" s="1"/>
  <c r="AY1615" i="1"/>
  <c r="AS1614" i="1"/>
  <c r="BE1614" i="1" s="1"/>
  <c r="AY1614" i="1"/>
  <c r="AS1613" i="1"/>
  <c r="BE1613" i="1" s="1"/>
  <c r="AY1613" i="1"/>
  <c r="AS1612" i="1"/>
  <c r="BE1612" i="1" s="1"/>
  <c r="AY1612" i="1"/>
  <c r="AS1611" i="1"/>
  <c r="BE1611" i="1" s="1"/>
  <c r="AY1611" i="1"/>
  <c r="AS1610" i="1"/>
  <c r="BE1610" i="1" s="1"/>
  <c r="AY1610" i="1"/>
  <c r="AS1609" i="1"/>
  <c r="BE1609" i="1" s="1"/>
  <c r="AY1609" i="1"/>
  <c r="AS1608" i="1"/>
  <c r="BE1608" i="1" s="1"/>
  <c r="AY1608" i="1"/>
  <c r="AS1607" i="1"/>
  <c r="BE1607" i="1" s="1"/>
  <c r="AY1607" i="1"/>
  <c r="AS1606" i="1"/>
  <c r="BE1606" i="1" s="1"/>
  <c r="AY1606" i="1"/>
  <c r="AS1605" i="1"/>
  <c r="BE1605" i="1" s="1"/>
  <c r="AY1605" i="1"/>
  <c r="AS1604" i="1"/>
  <c r="BE1604" i="1" s="1"/>
  <c r="AY1604" i="1"/>
  <c r="AS1603" i="1"/>
  <c r="BE1603" i="1" s="1"/>
  <c r="AY1603" i="1"/>
  <c r="AS1602" i="1"/>
  <c r="BE1602" i="1" s="1"/>
  <c r="AY1602" i="1"/>
  <c r="AS1601" i="1"/>
  <c r="BE1601" i="1" s="1"/>
  <c r="AY1601" i="1"/>
  <c r="AS1600" i="1"/>
  <c r="BE1600" i="1" s="1"/>
  <c r="AY1600" i="1"/>
  <c r="AS1599" i="1"/>
  <c r="BE1599" i="1" s="1"/>
  <c r="AY1599" i="1"/>
  <c r="AS1598" i="1"/>
  <c r="BE1598" i="1" s="1"/>
  <c r="AY1598" i="1"/>
  <c r="AS1597" i="1"/>
  <c r="BE1597" i="1" s="1"/>
  <c r="AY1597" i="1"/>
  <c r="AS1596" i="1"/>
  <c r="BE1596" i="1" s="1"/>
  <c r="AY1596" i="1"/>
  <c r="AS1595" i="1"/>
  <c r="BE1595" i="1" s="1"/>
  <c r="AY1595" i="1"/>
  <c r="AS1594" i="1"/>
  <c r="BE1594" i="1" s="1"/>
  <c r="AY1594" i="1"/>
  <c r="AQ1593" i="1"/>
  <c r="AW1593" i="1"/>
  <c r="AP1592" i="1"/>
  <c r="AV1592" i="1"/>
  <c r="AR1591" i="1"/>
  <c r="AX1591" i="1"/>
  <c r="AP1590" i="1"/>
  <c r="AV1590" i="1"/>
  <c r="AR1589" i="1"/>
  <c r="AX1589" i="1"/>
  <c r="AP1588" i="1"/>
  <c r="AV1588" i="1"/>
  <c r="AT1587" i="1"/>
  <c r="BF1587" i="1" s="1"/>
  <c r="AZ1587" i="1"/>
  <c r="AP1587" i="1"/>
  <c r="AV1587" i="1"/>
  <c r="AQ1586" i="1"/>
  <c r="AW1586" i="1"/>
  <c r="AQ1585" i="1"/>
  <c r="AW1585" i="1"/>
  <c r="AQ1584" i="1"/>
  <c r="AW1584" i="1"/>
  <c r="AQ1583" i="1"/>
  <c r="AW1583" i="1"/>
  <c r="AQ1582" i="1"/>
  <c r="AW1582" i="1"/>
  <c r="AQ1581" i="1"/>
  <c r="AW1581" i="1"/>
  <c r="AQ1580" i="1"/>
  <c r="AW1580" i="1"/>
  <c r="AS1633" i="1"/>
  <c r="BE1633" i="1" s="1"/>
  <c r="AY1633" i="1"/>
  <c r="AR1633" i="1"/>
  <c r="AX1633" i="1"/>
  <c r="AQ1632" i="1"/>
  <c r="AW1632" i="1"/>
  <c r="AQ1631" i="1"/>
  <c r="AW1631" i="1"/>
  <c r="AQ1630" i="1"/>
  <c r="AW1630" i="1"/>
  <c r="AQ1629" i="1"/>
  <c r="AW1629" i="1"/>
  <c r="AQ1628" i="1"/>
  <c r="AW1628" i="1"/>
  <c r="AQ1627" i="1"/>
  <c r="AW1627" i="1"/>
  <c r="AQ1626" i="1"/>
  <c r="AW1626" i="1"/>
  <c r="AQ1625" i="1"/>
  <c r="AW1625" i="1"/>
  <c r="AQ1624" i="1"/>
  <c r="AW1624" i="1"/>
  <c r="AQ1546" i="1"/>
  <c r="AW1546" i="1"/>
  <c r="AR1545" i="1"/>
  <c r="AX1545" i="1"/>
  <c r="AR1544" i="1"/>
  <c r="AX1544" i="1"/>
  <c r="AR1543" i="1"/>
  <c r="AX1543" i="1"/>
  <c r="AR1542" i="1"/>
  <c r="AX1542" i="1"/>
  <c r="AR1541" i="1"/>
  <c r="AX1541" i="1"/>
  <c r="AR1540" i="1"/>
  <c r="AX1540" i="1"/>
  <c r="AR1539" i="1"/>
  <c r="AX1539" i="1"/>
  <c r="AR1538" i="1"/>
  <c r="AX1538" i="1"/>
  <c r="AR1537" i="1"/>
  <c r="AX1537" i="1"/>
  <c r="AR1536" i="1"/>
  <c r="AX1536" i="1"/>
  <c r="AR1535" i="1"/>
  <c r="AX1535" i="1"/>
  <c r="AR1534" i="1"/>
  <c r="AX1534" i="1"/>
  <c r="AR1533" i="1"/>
  <c r="AX1533" i="1"/>
  <c r="AR1532" i="1"/>
  <c r="AX1532" i="1"/>
  <c r="AR1531" i="1"/>
  <c r="AX1531" i="1"/>
  <c r="AR1530" i="1"/>
  <c r="AX1530" i="1"/>
  <c r="AR1529" i="1"/>
  <c r="AX1529" i="1"/>
  <c r="AR1528" i="1"/>
  <c r="AX1528" i="1"/>
  <c r="AR1527" i="1"/>
  <c r="AX1527" i="1"/>
  <c r="AR1526" i="1"/>
  <c r="AX1526" i="1"/>
  <c r="AR1525" i="1"/>
  <c r="AX1525" i="1"/>
  <c r="AR1524" i="1"/>
  <c r="AX1524" i="1"/>
  <c r="AR1523" i="1"/>
  <c r="AX1523" i="1"/>
  <c r="AR1522" i="1"/>
  <c r="AX1522" i="1"/>
  <c r="AR1521" i="1"/>
  <c r="AX1521" i="1"/>
  <c r="AR1578" i="1"/>
  <c r="AX1578" i="1"/>
  <c r="AR1576" i="1"/>
  <c r="AX1576" i="1"/>
  <c r="AR1574" i="1"/>
  <c r="AX1574" i="1"/>
  <c r="AR1572" i="1"/>
  <c r="AX1572" i="1"/>
  <c r="AR1570" i="1"/>
  <c r="AX1570" i="1"/>
  <c r="AR1568" i="1"/>
  <c r="AX1568" i="1"/>
  <c r="AR1566" i="1"/>
  <c r="AX1566" i="1"/>
  <c r="AR1564" i="1"/>
  <c r="AX1564" i="1"/>
  <c r="AR1562" i="1"/>
  <c r="AX1562" i="1"/>
  <c r="AP1561" i="1"/>
  <c r="AV1561" i="1"/>
  <c r="AR1560" i="1"/>
  <c r="AX1560" i="1"/>
  <c r="AP1559" i="1"/>
  <c r="AV1559" i="1"/>
  <c r="AR1558" i="1"/>
  <c r="AX1558" i="1"/>
  <c r="AP1557" i="1"/>
  <c r="AV1557" i="1"/>
  <c r="AR1556" i="1"/>
  <c r="AX1556" i="1"/>
  <c r="AP1555" i="1"/>
  <c r="AV1555" i="1"/>
  <c r="AR1554" i="1"/>
  <c r="AX1554" i="1"/>
  <c r="AP1553" i="1"/>
  <c r="AV1553" i="1"/>
  <c r="AR1552" i="1"/>
  <c r="AX1552" i="1"/>
  <c r="AP1551" i="1"/>
  <c r="AV1551" i="1"/>
  <c r="AR1550" i="1"/>
  <c r="AX1550" i="1"/>
  <c r="AP1549" i="1"/>
  <c r="AV1549" i="1"/>
  <c r="AR1548" i="1"/>
  <c r="AX1548" i="1"/>
  <c r="AP1547" i="1"/>
  <c r="AV1547" i="1"/>
  <c r="AT1546" i="1"/>
  <c r="BF1546" i="1" s="1"/>
  <c r="AZ1546" i="1"/>
  <c r="AP1546" i="1"/>
  <c r="AV1546" i="1"/>
  <c r="AQ1545" i="1"/>
  <c r="AW1545" i="1"/>
  <c r="AQ1544" i="1"/>
  <c r="AW1544" i="1"/>
  <c r="AQ1543" i="1"/>
  <c r="AW1543" i="1"/>
  <c r="AQ1542" i="1"/>
  <c r="AW1542" i="1"/>
  <c r="AQ1541" i="1"/>
  <c r="AW1541" i="1"/>
  <c r="AQ1540" i="1"/>
  <c r="AW1540" i="1"/>
  <c r="AQ1539" i="1"/>
  <c r="AW1539" i="1"/>
  <c r="AQ1538" i="1"/>
  <c r="AW1538" i="1"/>
  <c r="AQ1537" i="1"/>
  <c r="AW1537" i="1"/>
  <c r="AQ1536" i="1"/>
  <c r="AW1536" i="1"/>
  <c r="AQ1535" i="1"/>
  <c r="AW1535" i="1"/>
  <c r="AQ1534" i="1"/>
  <c r="AW1534" i="1"/>
  <c r="AQ1533" i="1"/>
  <c r="AW1533" i="1"/>
  <c r="AQ1532" i="1"/>
  <c r="AW1532" i="1"/>
  <c r="AQ1531" i="1"/>
  <c r="AW1531" i="1"/>
  <c r="AQ1530" i="1"/>
  <c r="AW1530" i="1"/>
  <c r="AQ1529" i="1"/>
  <c r="AW1529" i="1"/>
  <c r="AQ1528" i="1"/>
  <c r="AW1528" i="1"/>
  <c r="AQ1527" i="1"/>
  <c r="AW1527" i="1"/>
  <c r="AQ1526" i="1"/>
  <c r="AW1526" i="1"/>
  <c r="AQ1525" i="1"/>
  <c r="AW1525" i="1"/>
  <c r="AQ1524" i="1"/>
  <c r="AW1524" i="1"/>
  <c r="AQ1523" i="1"/>
  <c r="AW1523" i="1"/>
  <c r="AQ1522" i="1"/>
  <c r="AW1522" i="1"/>
  <c r="AQ1521" i="1"/>
  <c r="AW1521" i="1"/>
  <c r="AR1519" i="1"/>
  <c r="AX1519" i="1"/>
  <c r="AP1518" i="1"/>
  <c r="AV1518" i="1"/>
  <c r="AR1517" i="1"/>
  <c r="AX1517" i="1"/>
  <c r="AP1516" i="1"/>
  <c r="AV1516" i="1"/>
  <c r="AR1515" i="1"/>
  <c r="AX1515" i="1"/>
  <c r="AP1514" i="1"/>
  <c r="AV1514" i="1"/>
  <c r="AR1513" i="1"/>
  <c r="AX1513" i="1"/>
  <c r="AP1512" i="1"/>
  <c r="AV1512" i="1"/>
  <c r="AR1511" i="1"/>
  <c r="AX1511" i="1"/>
  <c r="AP1510" i="1"/>
  <c r="AV1510" i="1"/>
  <c r="AR1509" i="1"/>
  <c r="AX1509" i="1"/>
  <c r="AP1508" i="1"/>
  <c r="AV1508" i="1"/>
  <c r="AR1507" i="1"/>
  <c r="AX1507" i="1"/>
  <c r="AP1506" i="1"/>
  <c r="AV1506" i="1"/>
  <c r="AR1505" i="1"/>
  <c r="AX1505" i="1"/>
  <c r="AP1504" i="1"/>
  <c r="AV1504" i="1"/>
  <c r="AR1503" i="1"/>
  <c r="AX1503" i="1"/>
  <c r="AP1502" i="1"/>
  <c r="AV1502" i="1"/>
  <c r="AR1501" i="1"/>
  <c r="AX1501" i="1"/>
  <c r="AP1500" i="1"/>
  <c r="AV1500" i="1"/>
  <c r="AR1499" i="1"/>
  <c r="AX1499" i="1"/>
  <c r="AP1498" i="1"/>
  <c r="AV1498" i="1"/>
  <c r="AR1497" i="1"/>
  <c r="AX1497" i="1"/>
  <c r="AP1496" i="1"/>
  <c r="AV1496" i="1"/>
  <c r="AR1495" i="1"/>
  <c r="AX1495" i="1"/>
  <c r="AP1494" i="1"/>
  <c r="AV1494" i="1"/>
  <c r="AR1493" i="1"/>
  <c r="AX1493" i="1"/>
  <c r="AP1492" i="1"/>
  <c r="AV1492" i="1"/>
  <c r="AR1491" i="1"/>
  <c r="AX1491" i="1"/>
  <c r="AP1490" i="1"/>
  <c r="AV1490" i="1"/>
  <c r="AR1489" i="1"/>
  <c r="AX1489" i="1"/>
  <c r="AP1488" i="1"/>
  <c r="AV1488" i="1"/>
  <c r="AR1487" i="1"/>
  <c r="AX1487" i="1"/>
  <c r="AP1486" i="1"/>
  <c r="AV1486" i="1"/>
  <c r="AR1485" i="1"/>
  <c r="AX1485" i="1"/>
  <c r="AP1484" i="1"/>
  <c r="AV1484" i="1"/>
  <c r="AR1483" i="1"/>
  <c r="AX1483" i="1"/>
  <c r="AR1482" i="1"/>
  <c r="AX1482" i="1"/>
  <c r="AR1481" i="1"/>
  <c r="AX1481" i="1"/>
  <c r="AR1480" i="1"/>
  <c r="AX1480" i="1"/>
  <c r="AR1479" i="1"/>
  <c r="AX1479" i="1"/>
  <c r="AR1478" i="1"/>
  <c r="AX1478" i="1"/>
  <c r="AR1477" i="1"/>
  <c r="AX1477" i="1"/>
  <c r="AR1476" i="1"/>
  <c r="AX1476" i="1"/>
  <c r="AR1475" i="1"/>
  <c r="AX1475" i="1"/>
  <c r="AR1474" i="1"/>
  <c r="AX1474" i="1"/>
  <c r="AR1473" i="1"/>
  <c r="AX1473" i="1"/>
  <c r="AR1472" i="1"/>
  <c r="AX1472" i="1"/>
  <c r="AR1471" i="1"/>
  <c r="AX1471" i="1"/>
  <c r="AR1470" i="1"/>
  <c r="AX1470" i="1"/>
  <c r="AR1469" i="1"/>
  <c r="AX1469" i="1"/>
  <c r="AR1468" i="1"/>
  <c r="AX1468" i="1"/>
  <c r="AR1467" i="1"/>
  <c r="AX1467" i="1"/>
  <c r="AR1466" i="1"/>
  <c r="AX1466" i="1"/>
  <c r="AR1465" i="1"/>
  <c r="AX1465" i="1"/>
  <c r="AR1464" i="1"/>
  <c r="AX1464" i="1"/>
  <c r="AR1463" i="1"/>
  <c r="AX1463" i="1"/>
  <c r="AR1462" i="1"/>
  <c r="AX1462" i="1"/>
  <c r="AR1461" i="1"/>
  <c r="AX1461" i="1"/>
  <c r="AR1460" i="1"/>
  <c r="AX1460" i="1"/>
  <c r="AR1459" i="1"/>
  <c r="AX1459" i="1"/>
  <c r="AR1458" i="1"/>
  <c r="AX1458" i="1"/>
  <c r="AQ1456" i="1"/>
  <c r="AW1456" i="1"/>
  <c r="AQ1579" i="1"/>
  <c r="AW1579" i="1"/>
  <c r="AP1579" i="1"/>
  <c r="AV1579" i="1"/>
  <c r="AT1579" i="1"/>
  <c r="BF1579" i="1" s="1"/>
  <c r="AZ1579" i="1"/>
  <c r="AS1578" i="1"/>
  <c r="BE1578" i="1" s="1"/>
  <c r="AY1578" i="1"/>
  <c r="AS1577" i="1"/>
  <c r="BE1577" i="1" s="1"/>
  <c r="AY1577" i="1"/>
  <c r="AS1576" i="1"/>
  <c r="BE1576" i="1" s="1"/>
  <c r="AY1576" i="1"/>
  <c r="AS1575" i="1"/>
  <c r="BE1575" i="1" s="1"/>
  <c r="AY1575" i="1"/>
  <c r="AS1574" i="1"/>
  <c r="BE1574" i="1" s="1"/>
  <c r="AY1574" i="1"/>
  <c r="AS1573" i="1"/>
  <c r="BE1573" i="1" s="1"/>
  <c r="AY1573" i="1"/>
  <c r="AS1572" i="1"/>
  <c r="BE1572" i="1" s="1"/>
  <c r="AY1572" i="1"/>
  <c r="AS1571" i="1"/>
  <c r="BE1571" i="1" s="1"/>
  <c r="AY1571" i="1"/>
  <c r="AS1570" i="1"/>
  <c r="BE1570" i="1" s="1"/>
  <c r="AY1570" i="1"/>
  <c r="AS1569" i="1"/>
  <c r="BE1569" i="1" s="1"/>
  <c r="AY1569" i="1"/>
  <c r="AS1568" i="1"/>
  <c r="BE1568" i="1" s="1"/>
  <c r="AY1568" i="1"/>
  <c r="AS1567" i="1"/>
  <c r="BE1567" i="1" s="1"/>
  <c r="AY1567" i="1"/>
  <c r="AS1566" i="1"/>
  <c r="BE1566" i="1" s="1"/>
  <c r="AY1566" i="1"/>
  <c r="AS1565" i="1"/>
  <c r="BE1565" i="1" s="1"/>
  <c r="AY1565" i="1"/>
  <c r="AS1564" i="1"/>
  <c r="BE1564" i="1" s="1"/>
  <c r="AY1564" i="1"/>
  <c r="AS1563" i="1"/>
  <c r="BE1563" i="1" s="1"/>
  <c r="AY1563" i="1"/>
  <c r="AQ1455" i="1"/>
  <c r="AW1455" i="1"/>
  <c r="AP1454" i="1"/>
  <c r="AV1454" i="1"/>
  <c r="AP1453" i="1"/>
  <c r="AV1453" i="1"/>
  <c r="AP1452" i="1"/>
  <c r="AV1452" i="1"/>
  <c r="AP1451" i="1"/>
  <c r="AV1451" i="1"/>
  <c r="AP1450" i="1"/>
  <c r="AV1450" i="1"/>
  <c r="AP1449" i="1"/>
  <c r="AV1449" i="1"/>
  <c r="AP1448" i="1"/>
  <c r="AV1448" i="1"/>
  <c r="AP1447" i="1"/>
  <c r="AV1447" i="1"/>
  <c r="AP1446" i="1"/>
  <c r="AV1446" i="1"/>
  <c r="AP1455" i="1"/>
  <c r="AV1455" i="1"/>
  <c r="AT1455" i="1"/>
  <c r="BF1455" i="1" s="1"/>
  <c r="AZ1455" i="1"/>
  <c r="AU1457" i="1"/>
  <c r="BG1457" i="1" s="1"/>
  <c r="BA1457" i="1"/>
  <c r="AQ1454" i="1"/>
  <c r="AW1454" i="1"/>
  <c r="AQ1453" i="1"/>
  <c r="AW1453" i="1"/>
  <c r="AQ1452" i="1"/>
  <c r="AW1452" i="1"/>
  <c r="AQ1451" i="1"/>
  <c r="AW1451" i="1"/>
  <c r="AQ1450" i="1"/>
  <c r="AW1450" i="1"/>
  <c r="AQ1449" i="1"/>
  <c r="AW1449" i="1"/>
  <c r="AQ1448" i="1"/>
  <c r="AW1448" i="1"/>
  <c r="AQ1447" i="1"/>
  <c r="AW1447" i="1"/>
  <c r="AQ1446" i="1"/>
  <c r="AW1446" i="1"/>
  <c r="AR1444" i="1"/>
  <c r="AX1444" i="1"/>
  <c r="AP1443" i="1"/>
  <c r="AV1443" i="1"/>
  <c r="AR1442" i="1"/>
  <c r="AX1442" i="1"/>
  <c r="AP1441" i="1"/>
  <c r="AV1441" i="1"/>
  <c r="AR1440" i="1"/>
  <c r="AX1440" i="1"/>
  <c r="AP1439" i="1"/>
  <c r="AV1439" i="1"/>
  <c r="AR1438" i="1"/>
  <c r="AX1438" i="1"/>
  <c r="AP1437" i="1"/>
  <c r="AV1437" i="1"/>
  <c r="AR1436" i="1"/>
  <c r="AX1436" i="1"/>
  <c r="AP1435" i="1"/>
  <c r="AV1435" i="1"/>
  <c r="AR1434" i="1"/>
  <c r="AX1434" i="1"/>
  <c r="AP1433" i="1"/>
  <c r="AV1433" i="1"/>
  <c r="AR1432" i="1"/>
  <c r="AX1432" i="1"/>
  <c r="AP1431" i="1"/>
  <c r="AV1431" i="1"/>
  <c r="AR1430" i="1"/>
  <c r="AX1430" i="1"/>
  <c r="AP1429" i="1"/>
  <c r="AV1429" i="1"/>
  <c r="AR1428" i="1"/>
  <c r="AX1428" i="1"/>
  <c r="AP1427" i="1"/>
  <c r="AV1427" i="1"/>
  <c r="AR1426" i="1"/>
  <c r="AX1426" i="1"/>
  <c r="AP1425" i="1"/>
  <c r="AV1425" i="1"/>
  <c r="AR1424" i="1"/>
  <c r="AX1424" i="1"/>
  <c r="AP1423" i="1"/>
  <c r="AV1423" i="1"/>
  <c r="AR1422" i="1"/>
  <c r="AX1422" i="1"/>
  <c r="AP1421" i="1"/>
  <c r="AV1421" i="1"/>
  <c r="AR1420" i="1"/>
  <c r="AX1420" i="1"/>
  <c r="AP1419" i="1"/>
  <c r="AV1419" i="1"/>
  <c r="AR1418" i="1"/>
  <c r="AX1418" i="1"/>
  <c r="AP1417" i="1"/>
  <c r="AV1417" i="1"/>
  <c r="AR1416" i="1"/>
  <c r="AX1416" i="1"/>
  <c r="AP1415" i="1"/>
  <c r="AV1415" i="1"/>
  <c r="AR1414" i="1"/>
  <c r="AX1414" i="1"/>
  <c r="AP1413" i="1"/>
  <c r="AV1413" i="1"/>
  <c r="AR1412" i="1"/>
  <c r="AX1412" i="1"/>
  <c r="AP1411" i="1"/>
  <c r="AV1411" i="1"/>
  <c r="AR1410" i="1"/>
  <c r="AX1410" i="1"/>
  <c r="AP1409" i="1"/>
  <c r="AV1409" i="1"/>
  <c r="AT1408" i="1"/>
  <c r="BF1408" i="1" s="1"/>
  <c r="AZ1408" i="1"/>
  <c r="AP1408" i="1"/>
  <c r="AV1408" i="1"/>
  <c r="AR1406" i="1"/>
  <c r="AX1406" i="1"/>
  <c r="AP1405" i="1"/>
  <c r="AV1405" i="1"/>
  <c r="AR1404" i="1"/>
  <c r="AX1404" i="1"/>
  <c r="AP1403" i="1"/>
  <c r="AV1403" i="1"/>
  <c r="AR1402" i="1"/>
  <c r="AX1402" i="1"/>
  <c r="AP1401" i="1"/>
  <c r="AV1401" i="1"/>
  <c r="AR1400" i="1"/>
  <c r="AX1400" i="1"/>
  <c r="AP1399" i="1"/>
  <c r="AV1399" i="1"/>
  <c r="AR1398" i="1"/>
  <c r="AX1398" i="1"/>
  <c r="AP1397" i="1"/>
  <c r="AV1397" i="1"/>
  <c r="AR1396" i="1"/>
  <c r="AX1396" i="1"/>
  <c r="AP1395" i="1"/>
  <c r="AV1395" i="1"/>
  <c r="AR1394" i="1"/>
  <c r="AX1394" i="1"/>
  <c r="AP1393" i="1"/>
  <c r="AV1393" i="1"/>
  <c r="AR1392" i="1"/>
  <c r="AX1392" i="1"/>
  <c r="AP1391" i="1"/>
  <c r="AV1391" i="1"/>
  <c r="AR1390" i="1"/>
  <c r="AX1390" i="1"/>
  <c r="AP1389" i="1"/>
  <c r="AV1389" i="1"/>
  <c r="AR1388" i="1"/>
  <c r="AX1388" i="1"/>
  <c r="AP1387" i="1"/>
  <c r="AV1387" i="1"/>
  <c r="AR1386" i="1"/>
  <c r="AX1386" i="1"/>
  <c r="AP1385" i="1"/>
  <c r="AV1385" i="1"/>
  <c r="AR1384" i="1"/>
  <c r="AX1384" i="1"/>
  <c r="AP1383" i="1"/>
  <c r="AV1383" i="1"/>
  <c r="AP1382" i="1"/>
  <c r="AV1382" i="1"/>
  <c r="AP1381" i="1"/>
  <c r="AV1381" i="1"/>
  <c r="AP1380" i="1"/>
  <c r="AV1380" i="1"/>
  <c r="AP1379" i="1"/>
  <c r="AV1379" i="1"/>
  <c r="AP1378" i="1"/>
  <c r="AV1378" i="1"/>
  <c r="AP1377" i="1"/>
  <c r="AV1377" i="1"/>
  <c r="AP1376" i="1"/>
  <c r="AV1376" i="1"/>
  <c r="AP1375" i="1"/>
  <c r="AV1375" i="1"/>
  <c r="AP1374" i="1"/>
  <c r="AV1374" i="1"/>
  <c r="AP1373" i="1"/>
  <c r="AV1373" i="1"/>
  <c r="AP1372" i="1"/>
  <c r="AV1372" i="1"/>
  <c r="AP1371" i="1"/>
  <c r="AV1371" i="1"/>
  <c r="AP1370" i="1"/>
  <c r="AV1370" i="1"/>
  <c r="AP1369" i="1"/>
  <c r="AV1369" i="1"/>
  <c r="AP1368" i="1"/>
  <c r="AV1368" i="1"/>
  <c r="AP1367" i="1"/>
  <c r="AV1367" i="1"/>
  <c r="AP1366" i="1"/>
  <c r="AV1366" i="1"/>
  <c r="AP1365" i="1"/>
  <c r="AV1365" i="1"/>
  <c r="AP1364" i="1"/>
  <c r="AV1364" i="1"/>
  <c r="AP1363" i="1"/>
  <c r="AV1363" i="1"/>
  <c r="AP1362" i="1"/>
  <c r="AV1362" i="1"/>
  <c r="AP1361" i="1"/>
  <c r="AV1361" i="1"/>
  <c r="AP1360" i="1"/>
  <c r="AV1360" i="1"/>
  <c r="AP1359" i="1"/>
  <c r="AV1359" i="1"/>
  <c r="AP1358" i="1"/>
  <c r="AV1358" i="1"/>
  <c r="AP1357" i="1"/>
  <c r="AV1357" i="1"/>
  <c r="AP1356" i="1"/>
  <c r="AV1356" i="1"/>
  <c r="AP1355" i="1"/>
  <c r="AV1355" i="1"/>
  <c r="AP1354" i="1"/>
  <c r="AV1354" i="1"/>
  <c r="AP1353" i="1"/>
  <c r="AV1353" i="1"/>
  <c r="AP1352" i="1"/>
  <c r="AV1352" i="1"/>
  <c r="AP1457" i="1"/>
  <c r="AV1457" i="1"/>
  <c r="AT1457" i="1"/>
  <c r="BF1457" i="1" s="1"/>
  <c r="AZ1457" i="1"/>
  <c r="AQ1351" i="1"/>
  <c r="AW1351" i="1"/>
  <c r="AR1305" i="1"/>
  <c r="AX1305" i="1"/>
  <c r="AR1304" i="1"/>
  <c r="AX1304" i="1"/>
  <c r="AR1303" i="1"/>
  <c r="AX1303" i="1"/>
  <c r="AR1302" i="1"/>
  <c r="AX1302" i="1"/>
  <c r="AR1301" i="1"/>
  <c r="AX1301" i="1"/>
  <c r="AR1300" i="1"/>
  <c r="AX1300" i="1"/>
  <c r="AR1299" i="1"/>
  <c r="AX1299" i="1"/>
  <c r="AR1298" i="1"/>
  <c r="AX1298" i="1"/>
  <c r="AR1297" i="1"/>
  <c r="AX1297" i="1"/>
  <c r="AR1296" i="1"/>
  <c r="AX1296" i="1"/>
  <c r="AR1295" i="1"/>
  <c r="AX1295" i="1"/>
  <c r="AR1294" i="1"/>
  <c r="AX1294" i="1"/>
  <c r="AR1293" i="1"/>
  <c r="AX1293" i="1"/>
  <c r="AR1292" i="1"/>
  <c r="AX1292" i="1"/>
  <c r="AR1291" i="1"/>
  <c r="AX1291" i="1"/>
  <c r="AR1290" i="1"/>
  <c r="AX1290" i="1"/>
  <c r="AR1289" i="1"/>
  <c r="AX1289" i="1"/>
  <c r="AR1288" i="1"/>
  <c r="AX1288" i="1"/>
  <c r="AR1287" i="1"/>
  <c r="AX1287" i="1"/>
  <c r="AR1286" i="1"/>
  <c r="AX1286" i="1"/>
  <c r="AR1285" i="1"/>
  <c r="AX1285" i="1"/>
  <c r="AR1284" i="1"/>
  <c r="AX1284" i="1"/>
  <c r="AR1283" i="1"/>
  <c r="AX1283" i="1"/>
  <c r="AR1282" i="1"/>
  <c r="AX1282" i="1"/>
  <c r="AR1281" i="1"/>
  <c r="AX1281" i="1"/>
  <c r="AQ1242" i="1"/>
  <c r="AW1242" i="1"/>
  <c r="AR1241" i="1"/>
  <c r="AX1241" i="1"/>
  <c r="AR1240" i="1"/>
  <c r="AX1240" i="1"/>
  <c r="AR1239" i="1"/>
  <c r="AX1239" i="1"/>
  <c r="AR1238" i="1"/>
  <c r="AX1238" i="1"/>
  <c r="AR1237" i="1"/>
  <c r="AX1237" i="1"/>
  <c r="AR1236" i="1"/>
  <c r="AX1236" i="1"/>
  <c r="AR1235" i="1"/>
  <c r="AX1235" i="1"/>
  <c r="AR1234" i="1"/>
  <c r="AX1234" i="1"/>
  <c r="AR1233" i="1"/>
  <c r="AX1233" i="1"/>
  <c r="AR1232" i="1"/>
  <c r="AX1232" i="1"/>
  <c r="AR1231" i="1"/>
  <c r="AX1231" i="1"/>
  <c r="AR1230" i="1"/>
  <c r="AX1230" i="1"/>
  <c r="AR1229" i="1"/>
  <c r="AX1229" i="1"/>
  <c r="AR1228" i="1"/>
  <c r="AX1228" i="1"/>
  <c r="AR1227" i="1"/>
  <c r="AX1227" i="1"/>
  <c r="AR1226" i="1"/>
  <c r="AX1226" i="1"/>
  <c r="AR1225" i="1"/>
  <c r="AX1225" i="1"/>
  <c r="AR1224" i="1"/>
  <c r="AX1224" i="1"/>
  <c r="AR1223" i="1"/>
  <c r="AX1223" i="1"/>
  <c r="AR1222" i="1"/>
  <c r="AX1222" i="1"/>
  <c r="AR1221" i="1"/>
  <c r="AX1221" i="1"/>
  <c r="AR1220" i="1"/>
  <c r="AX1220" i="1"/>
  <c r="AR1219" i="1"/>
  <c r="AX1219" i="1"/>
  <c r="AP1351" i="1"/>
  <c r="AV1351" i="1"/>
  <c r="AT1351" i="1"/>
  <c r="BF1351" i="1" s="1"/>
  <c r="AZ1351" i="1"/>
  <c r="AP1349" i="1"/>
  <c r="AV1349" i="1"/>
  <c r="AR1348" i="1"/>
  <c r="AX1348" i="1"/>
  <c r="AP1347" i="1"/>
  <c r="AV1347" i="1"/>
  <c r="AR1346" i="1"/>
  <c r="AX1346" i="1"/>
  <c r="AP1345" i="1"/>
  <c r="AV1345" i="1"/>
  <c r="AR1344" i="1"/>
  <c r="AX1344" i="1"/>
  <c r="AP1343" i="1"/>
  <c r="AV1343" i="1"/>
  <c r="AR1342" i="1"/>
  <c r="AX1342" i="1"/>
  <c r="AP1341" i="1"/>
  <c r="AV1341" i="1"/>
  <c r="AR1340" i="1"/>
  <c r="AX1340" i="1"/>
  <c r="AP1339" i="1"/>
  <c r="AV1339" i="1"/>
  <c r="AR1338" i="1"/>
  <c r="AX1338" i="1"/>
  <c r="AP1337" i="1"/>
  <c r="AV1337" i="1"/>
  <c r="AR1336" i="1"/>
  <c r="AX1336" i="1"/>
  <c r="AP1335" i="1"/>
  <c r="AV1335" i="1"/>
  <c r="AR1334" i="1"/>
  <c r="AX1334" i="1"/>
  <c r="AP1333" i="1"/>
  <c r="AV1333" i="1"/>
  <c r="AR1332" i="1"/>
  <c r="AX1332" i="1"/>
  <c r="AP1331" i="1"/>
  <c r="AV1331" i="1"/>
  <c r="AR1330" i="1"/>
  <c r="AX1330" i="1"/>
  <c r="AP1329" i="1"/>
  <c r="AV1329" i="1"/>
  <c r="AR1328" i="1"/>
  <c r="AX1328" i="1"/>
  <c r="AP1327" i="1"/>
  <c r="AV1327" i="1"/>
  <c r="AR1326" i="1"/>
  <c r="AX1326" i="1"/>
  <c r="AP1325" i="1"/>
  <c r="AV1325" i="1"/>
  <c r="AR1324" i="1"/>
  <c r="AX1324" i="1"/>
  <c r="AP1323" i="1"/>
  <c r="AV1323" i="1"/>
  <c r="AR1322" i="1"/>
  <c r="AX1322" i="1"/>
  <c r="AP1321" i="1"/>
  <c r="AV1321" i="1"/>
  <c r="AR1320" i="1"/>
  <c r="AX1320" i="1"/>
  <c r="AP1319" i="1"/>
  <c r="AV1319" i="1"/>
  <c r="AR1318" i="1"/>
  <c r="AX1318" i="1"/>
  <c r="AP1317" i="1"/>
  <c r="AV1317" i="1"/>
  <c r="AR1316" i="1"/>
  <c r="AX1316" i="1"/>
  <c r="AP1315" i="1"/>
  <c r="AV1315" i="1"/>
  <c r="AR1314" i="1"/>
  <c r="AX1314" i="1"/>
  <c r="AP1313" i="1"/>
  <c r="AV1313" i="1"/>
  <c r="AT1312" i="1"/>
  <c r="BF1312" i="1" s="1"/>
  <c r="AZ1312" i="1"/>
  <c r="AP1312" i="1"/>
  <c r="AV1312" i="1"/>
  <c r="AR1310" i="1"/>
  <c r="AX1310" i="1"/>
  <c r="AP1309" i="1"/>
  <c r="AV1309" i="1"/>
  <c r="AR1308" i="1"/>
  <c r="AX1308" i="1"/>
  <c r="AP1307" i="1"/>
  <c r="AV1307" i="1"/>
  <c r="AT1306" i="1"/>
  <c r="BF1306" i="1" s="1"/>
  <c r="AZ1306" i="1"/>
  <c r="AP1306" i="1"/>
  <c r="AV1306" i="1"/>
  <c r="AQ1305" i="1"/>
  <c r="AW1305" i="1"/>
  <c r="AQ1304" i="1"/>
  <c r="AW1304" i="1"/>
  <c r="AQ1303" i="1"/>
  <c r="AW1303" i="1"/>
  <c r="AQ1302" i="1"/>
  <c r="AW1302" i="1"/>
  <c r="AQ1301" i="1"/>
  <c r="AW1301" i="1"/>
  <c r="AQ1300" i="1"/>
  <c r="AW1300" i="1"/>
  <c r="AQ1299" i="1"/>
  <c r="AW1299" i="1"/>
  <c r="AQ1298" i="1"/>
  <c r="AW1298" i="1"/>
  <c r="AQ1297" i="1"/>
  <c r="AW1297" i="1"/>
  <c r="AQ1296" i="1"/>
  <c r="AW1296" i="1"/>
  <c r="AQ1295" i="1"/>
  <c r="AW1295" i="1"/>
  <c r="AQ1294" i="1"/>
  <c r="AW1294" i="1"/>
  <c r="AQ1293" i="1"/>
  <c r="AW1293" i="1"/>
  <c r="AQ1292" i="1"/>
  <c r="AW1292" i="1"/>
  <c r="AQ1291" i="1"/>
  <c r="AW1291" i="1"/>
  <c r="AQ1290" i="1"/>
  <c r="AW1290" i="1"/>
  <c r="AQ1289" i="1"/>
  <c r="AW1289" i="1"/>
  <c r="AQ1288" i="1"/>
  <c r="AW1288" i="1"/>
  <c r="AQ1287" i="1"/>
  <c r="AW1287" i="1"/>
  <c r="AQ1286" i="1"/>
  <c r="AW1286" i="1"/>
  <c r="AQ1285" i="1"/>
  <c r="AW1285" i="1"/>
  <c r="AQ1284" i="1"/>
  <c r="AW1284" i="1"/>
  <c r="AQ1283" i="1"/>
  <c r="AW1283" i="1"/>
  <c r="AQ1282" i="1"/>
  <c r="AW1282" i="1"/>
  <c r="AQ1281" i="1"/>
  <c r="AW1281" i="1"/>
  <c r="AR1279" i="1"/>
  <c r="AX1279" i="1"/>
  <c r="AP1278" i="1"/>
  <c r="AV1278" i="1"/>
  <c r="AR1277" i="1"/>
  <c r="AX1277" i="1"/>
  <c r="AP1276" i="1"/>
  <c r="AV1276" i="1"/>
  <c r="AR1275" i="1"/>
  <c r="AX1275" i="1"/>
  <c r="AP1274" i="1"/>
  <c r="AV1274" i="1"/>
  <c r="AR1273" i="1"/>
  <c r="AX1273" i="1"/>
  <c r="AP1272" i="1"/>
  <c r="AV1272" i="1"/>
  <c r="AR1271" i="1"/>
  <c r="AX1271" i="1"/>
  <c r="AP1270" i="1"/>
  <c r="AV1270" i="1"/>
  <c r="AR1269" i="1"/>
  <c r="AX1269" i="1"/>
  <c r="AP1268" i="1"/>
  <c r="AV1268" i="1"/>
  <c r="AR1267" i="1"/>
  <c r="AX1267" i="1"/>
  <c r="AP1266" i="1"/>
  <c r="AV1266" i="1"/>
  <c r="AR1265" i="1"/>
  <c r="AX1265" i="1"/>
  <c r="AP1264" i="1"/>
  <c r="AV1264" i="1"/>
  <c r="AR1263" i="1"/>
  <c r="AX1263" i="1"/>
  <c r="AP1262" i="1"/>
  <c r="AV1262" i="1"/>
  <c r="AR1261" i="1"/>
  <c r="AX1261" i="1"/>
  <c r="AP1260" i="1"/>
  <c r="AV1260" i="1"/>
  <c r="AR1259" i="1"/>
  <c r="AX1259" i="1"/>
  <c r="AP1258" i="1"/>
  <c r="AV1258" i="1"/>
  <c r="AR1257" i="1"/>
  <c r="AX1257" i="1"/>
  <c r="AP1256" i="1"/>
  <c r="AV1256" i="1"/>
  <c r="AR1255" i="1"/>
  <c r="AX1255" i="1"/>
  <c r="AP1254" i="1"/>
  <c r="AV1254" i="1"/>
  <c r="AR1253" i="1"/>
  <c r="AX1253" i="1"/>
  <c r="AP1252" i="1"/>
  <c r="AV1252" i="1"/>
  <c r="AR1251" i="1"/>
  <c r="AX1251" i="1"/>
  <c r="AP1250" i="1"/>
  <c r="AV1250" i="1"/>
  <c r="AR1249" i="1"/>
  <c r="AX1249" i="1"/>
  <c r="AP1248" i="1"/>
  <c r="AV1248" i="1"/>
  <c r="AR1247" i="1"/>
  <c r="AX1247" i="1"/>
  <c r="AP1246" i="1"/>
  <c r="AV1246" i="1"/>
  <c r="AR1245" i="1"/>
  <c r="AX1245" i="1"/>
  <c r="AP1244" i="1"/>
  <c r="AV1244" i="1"/>
  <c r="AR1243" i="1"/>
  <c r="AX1243" i="1"/>
  <c r="AR1242" i="1"/>
  <c r="AX1242" i="1"/>
  <c r="AS1241" i="1"/>
  <c r="BE1241" i="1" s="1"/>
  <c r="AY1241" i="1"/>
  <c r="AS1240" i="1"/>
  <c r="BE1240" i="1" s="1"/>
  <c r="AY1240" i="1"/>
  <c r="AS1239" i="1"/>
  <c r="BE1239" i="1" s="1"/>
  <c r="AY1239" i="1"/>
  <c r="AS1238" i="1"/>
  <c r="BE1238" i="1" s="1"/>
  <c r="AY1238" i="1"/>
  <c r="AS1237" i="1"/>
  <c r="BE1237" i="1" s="1"/>
  <c r="AY1237" i="1"/>
  <c r="AS1236" i="1"/>
  <c r="BE1236" i="1" s="1"/>
  <c r="AY1236" i="1"/>
  <c r="AQ689" i="1"/>
  <c r="AW689" i="1"/>
  <c r="AQ687" i="1"/>
  <c r="AW687" i="1"/>
  <c r="AQ685" i="1"/>
  <c r="AW685" i="1"/>
  <c r="AQ683" i="1"/>
  <c r="AW683" i="1"/>
  <c r="AQ681" i="1"/>
  <c r="AW681" i="1"/>
  <c r="AQ679" i="1"/>
  <c r="AW679" i="1"/>
  <c r="AQ677" i="1"/>
  <c r="AW677" i="1"/>
  <c r="AQ675" i="1"/>
  <c r="AW675" i="1"/>
  <c r="AQ673" i="1"/>
  <c r="AW673" i="1"/>
  <c r="AQ671" i="1"/>
  <c r="AW671" i="1"/>
  <c r="AQ669" i="1"/>
  <c r="AW669" i="1"/>
  <c r="AQ667" i="1"/>
  <c r="AW667" i="1"/>
  <c r="AQ665" i="1"/>
  <c r="AW665" i="1"/>
  <c r="AQ663" i="1"/>
  <c r="AW663" i="1"/>
  <c r="AQ661" i="1"/>
  <c r="AW661" i="1"/>
  <c r="AQ659" i="1"/>
  <c r="AW659" i="1"/>
  <c r="AQ649" i="1"/>
  <c r="AW649" i="1"/>
  <c r="AQ979" i="1"/>
  <c r="AW979" i="1"/>
  <c r="AR947" i="1"/>
  <c r="AX947" i="1"/>
  <c r="AS908" i="1"/>
  <c r="BE908" i="1" s="1"/>
  <c r="AY908" i="1"/>
  <c r="AR976" i="1"/>
  <c r="AX976" i="1"/>
  <c r="AR974" i="1"/>
  <c r="AX974" i="1"/>
  <c r="AR972" i="1"/>
  <c r="AX972" i="1"/>
  <c r="AR970" i="1"/>
  <c r="AX970" i="1"/>
  <c r="AR968" i="1"/>
  <c r="AX968" i="1"/>
  <c r="AR966" i="1"/>
  <c r="AX966" i="1"/>
  <c r="AR964" i="1"/>
  <c r="AX964" i="1"/>
  <c r="AR962" i="1"/>
  <c r="AX962" i="1"/>
  <c r="AR960" i="1"/>
  <c r="AX960" i="1"/>
  <c r="AR958" i="1"/>
  <c r="AX958" i="1"/>
  <c r="AR956" i="1"/>
  <c r="AX956" i="1"/>
  <c r="AR954" i="1"/>
  <c r="AX954" i="1"/>
  <c r="AR952" i="1"/>
  <c r="AX952" i="1"/>
  <c r="AR950" i="1"/>
  <c r="AX950" i="1"/>
  <c r="AU945" i="1"/>
  <c r="BG945" i="1" s="1"/>
  <c r="BA945" i="1"/>
  <c r="AR944" i="1"/>
  <c r="AX944" i="1"/>
  <c r="AR942" i="1"/>
  <c r="AX942" i="1"/>
  <c r="AR940" i="1"/>
  <c r="AX940" i="1"/>
  <c r="AR938" i="1"/>
  <c r="AX938" i="1"/>
  <c r="AR936" i="1"/>
  <c r="AX936" i="1"/>
  <c r="AR934" i="1"/>
  <c r="AX934" i="1"/>
  <c r="AR932" i="1"/>
  <c r="AX932" i="1"/>
  <c r="AR930" i="1"/>
  <c r="AX930" i="1"/>
  <c r="AR928" i="1"/>
  <c r="AX928" i="1"/>
  <c r="AR926" i="1"/>
  <c r="AX926" i="1"/>
  <c r="AR924" i="1"/>
  <c r="AX924" i="1"/>
  <c r="AR922" i="1"/>
  <c r="AX922" i="1"/>
  <c r="AR920" i="1"/>
  <c r="AX920" i="1"/>
  <c r="AR918" i="1"/>
  <c r="AX918" i="1"/>
  <c r="AR916" i="1"/>
  <c r="AX916" i="1"/>
  <c r="AR914" i="1"/>
  <c r="AX914" i="1"/>
  <c r="AR912" i="1"/>
  <c r="AX912" i="1"/>
  <c r="AR910" i="1"/>
  <c r="AX910" i="1"/>
  <c r="AS907" i="1"/>
  <c r="BE907" i="1" s="1"/>
  <c r="AY907" i="1"/>
  <c r="AS906" i="1"/>
  <c r="BE906" i="1" s="1"/>
  <c r="AY906" i="1"/>
  <c r="AS905" i="1"/>
  <c r="BE905" i="1" s="1"/>
  <c r="AY905" i="1"/>
  <c r="AS904" i="1"/>
  <c r="BE904" i="1" s="1"/>
  <c r="AY904" i="1"/>
  <c r="AS903" i="1"/>
  <c r="BE903" i="1" s="1"/>
  <c r="AY903" i="1"/>
  <c r="AS902" i="1"/>
  <c r="BE902" i="1" s="1"/>
  <c r="AY902" i="1"/>
  <c r="AS901" i="1"/>
  <c r="BE901" i="1" s="1"/>
  <c r="AY901" i="1"/>
  <c r="AS900" i="1"/>
  <c r="BE900" i="1" s="1"/>
  <c r="AY900" i="1"/>
  <c r="AS899" i="1"/>
  <c r="BE899" i="1" s="1"/>
  <c r="AY899" i="1"/>
  <c r="AS898" i="1"/>
  <c r="BE898" i="1" s="1"/>
  <c r="AY898" i="1"/>
  <c r="AS897" i="1"/>
  <c r="BE897" i="1" s="1"/>
  <c r="AY897" i="1"/>
  <c r="AS896" i="1"/>
  <c r="BE896" i="1" s="1"/>
  <c r="AY896" i="1"/>
  <c r="AS895" i="1"/>
  <c r="BE895" i="1" s="1"/>
  <c r="AY895" i="1"/>
  <c r="AS894" i="1"/>
  <c r="BE894" i="1" s="1"/>
  <c r="AY894" i="1"/>
  <c r="AS893" i="1"/>
  <c r="BE893" i="1" s="1"/>
  <c r="AY893" i="1"/>
  <c r="AS892" i="1"/>
  <c r="BE892" i="1" s="1"/>
  <c r="AY892" i="1"/>
  <c r="AS891" i="1"/>
  <c r="BE891" i="1" s="1"/>
  <c r="AY891" i="1"/>
  <c r="AS890" i="1"/>
  <c r="BE890" i="1" s="1"/>
  <c r="AY890" i="1"/>
  <c r="AS889" i="1"/>
  <c r="BE889" i="1" s="1"/>
  <c r="AY889" i="1"/>
  <c r="AS888" i="1"/>
  <c r="BE888" i="1" s="1"/>
  <c r="AY888" i="1"/>
  <c r="AS887" i="1"/>
  <c r="BE887" i="1" s="1"/>
  <c r="AY887" i="1"/>
  <c r="AS886" i="1"/>
  <c r="BE886" i="1" s="1"/>
  <c r="AY886" i="1"/>
  <c r="AS885" i="1"/>
  <c r="BE885" i="1" s="1"/>
  <c r="AY885" i="1"/>
  <c r="AS884" i="1"/>
  <c r="BE884" i="1" s="1"/>
  <c r="AY884" i="1"/>
  <c r="AS883" i="1"/>
  <c r="BE883" i="1" s="1"/>
  <c r="AY883" i="1"/>
  <c r="AS882" i="1"/>
  <c r="BE882" i="1" s="1"/>
  <c r="AY882" i="1"/>
  <c r="AS881" i="1"/>
  <c r="BE881" i="1" s="1"/>
  <c r="AY881" i="1"/>
  <c r="AS880" i="1"/>
  <c r="BE880" i="1" s="1"/>
  <c r="AY880" i="1"/>
  <c r="AS879" i="1"/>
  <c r="BE879" i="1" s="1"/>
  <c r="AY879" i="1"/>
  <c r="AS878" i="1"/>
  <c r="BE878" i="1" s="1"/>
  <c r="AY878" i="1"/>
  <c r="AS877" i="1"/>
  <c r="BE877" i="1" s="1"/>
  <c r="AY877" i="1"/>
  <c r="AS876" i="1"/>
  <c r="BE876" i="1" s="1"/>
  <c r="AY876" i="1"/>
  <c r="AS875" i="1"/>
  <c r="BE875" i="1" s="1"/>
  <c r="AY875" i="1"/>
  <c r="AS874" i="1"/>
  <c r="BE874" i="1" s="1"/>
  <c r="AY874" i="1"/>
  <c r="AS873" i="1"/>
  <c r="BE873" i="1" s="1"/>
  <c r="AY873" i="1"/>
  <c r="AS872" i="1"/>
  <c r="BE872" i="1" s="1"/>
  <c r="AY872" i="1"/>
  <c r="AS871" i="1"/>
  <c r="BE871" i="1" s="1"/>
  <c r="AY871" i="1"/>
  <c r="AS870" i="1"/>
  <c r="BE870" i="1" s="1"/>
  <c r="AY870" i="1"/>
  <c r="AS869" i="1"/>
  <c r="BE869" i="1" s="1"/>
  <c r="AY869" i="1"/>
  <c r="AS868" i="1"/>
  <c r="BE868" i="1" s="1"/>
  <c r="AY868" i="1"/>
  <c r="AS867" i="1"/>
  <c r="BE867" i="1" s="1"/>
  <c r="AY867" i="1"/>
  <c r="AS866" i="1"/>
  <c r="BE866" i="1" s="1"/>
  <c r="AY866" i="1"/>
  <c r="AS865" i="1"/>
  <c r="BE865" i="1" s="1"/>
  <c r="AY865" i="1"/>
  <c r="AS864" i="1"/>
  <c r="BE864" i="1" s="1"/>
  <c r="AY864" i="1"/>
  <c r="AS863" i="1"/>
  <c r="BE863" i="1" s="1"/>
  <c r="AY863" i="1"/>
  <c r="AS862" i="1"/>
  <c r="BE862" i="1" s="1"/>
  <c r="AY862" i="1"/>
  <c r="AS861" i="1"/>
  <c r="BE861" i="1" s="1"/>
  <c r="AY861" i="1"/>
  <c r="AS860" i="1"/>
  <c r="BE860" i="1" s="1"/>
  <c r="AY860" i="1"/>
  <c r="AS859" i="1"/>
  <c r="BE859" i="1" s="1"/>
  <c r="AY859" i="1"/>
  <c r="AS858" i="1"/>
  <c r="BE858" i="1" s="1"/>
  <c r="AY858" i="1"/>
  <c r="AS857" i="1"/>
  <c r="BE857" i="1" s="1"/>
  <c r="AY857" i="1"/>
  <c r="AS856" i="1"/>
  <c r="BE856" i="1" s="1"/>
  <c r="AY856" i="1"/>
  <c r="AS855" i="1"/>
  <c r="BE855" i="1" s="1"/>
  <c r="AY855" i="1"/>
  <c r="AS854" i="1"/>
  <c r="BE854" i="1" s="1"/>
  <c r="AY854" i="1"/>
  <c r="AS853" i="1"/>
  <c r="BE853" i="1" s="1"/>
  <c r="AY853" i="1"/>
  <c r="AS852" i="1"/>
  <c r="BE852" i="1" s="1"/>
  <c r="AY852" i="1"/>
  <c r="AS851" i="1"/>
  <c r="BE851" i="1" s="1"/>
  <c r="AY851" i="1"/>
  <c r="AS850" i="1"/>
  <c r="BE850" i="1" s="1"/>
  <c r="AY850" i="1"/>
  <c r="AS849" i="1"/>
  <c r="BE849" i="1" s="1"/>
  <c r="AY849" i="1"/>
  <c r="AS848" i="1"/>
  <c r="BE848" i="1" s="1"/>
  <c r="AY848" i="1"/>
  <c r="AS847" i="1"/>
  <c r="BE847" i="1" s="1"/>
  <c r="AY847" i="1"/>
  <c r="AS846" i="1"/>
  <c r="BE846" i="1" s="1"/>
  <c r="AY846" i="1"/>
  <c r="AS845" i="1"/>
  <c r="BE845" i="1" s="1"/>
  <c r="AY845" i="1"/>
  <c r="AS844" i="1"/>
  <c r="BE844" i="1" s="1"/>
  <c r="AY844" i="1"/>
  <c r="AS843" i="1"/>
  <c r="BE843" i="1" s="1"/>
  <c r="AY843" i="1"/>
  <c r="AS842" i="1"/>
  <c r="BE842" i="1" s="1"/>
  <c r="AY842" i="1"/>
  <c r="AS841" i="1"/>
  <c r="BE841" i="1" s="1"/>
  <c r="AY841" i="1"/>
  <c r="AS840" i="1"/>
  <c r="BE840" i="1" s="1"/>
  <c r="AY840" i="1"/>
  <c r="AS839" i="1"/>
  <c r="BE839" i="1" s="1"/>
  <c r="AY839" i="1"/>
  <c r="AS838" i="1"/>
  <c r="BE838" i="1" s="1"/>
  <c r="AY838" i="1"/>
  <c r="AS837" i="1"/>
  <c r="BE837" i="1" s="1"/>
  <c r="AY837" i="1"/>
  <c r="AS836" i="1"/>
  <c r="BE836" i="1" s="1"/>
  <c r="AY836" i="1"/>
  <c r="AS835" i="1"/>
  <c r="BE835" i="1" s="1"/>
  <c r="AY835" i="1"/>
  <c r="AS834" i="1"/>
  <c r="BE834" i="1" s="1"/>
  <c r="AY834" i="1"/>
  <c r="AS833" i="1"/>
  <c r="BE833" i="1" s="1"/>
  <c r="AY833" i="1"/>
  <c r="AS832" i="1"/>
  <c r="BE832" i="1" s="1"/>
  <c r="AY832" i="1"/>
  <c r="AS831" i="1"/>
  <c r="BE831" i="1" s="1"/>
  <c r="AY831" i="1"/>
  <c r="AS830" i="1"/>
  <c r="BE830" i="1" s="1"/>
  <c r="AY830" i="1"/>
  <c r="AS829" i="1"/>
  <c r="BE829" i="1" s="1"/>
  <c r="AY829" i="1"/>
  <c r="AS828" i="1"/>
  <c r="BE828" i="1" s="1"/>
  <c r="AY828" i="1"/>
  <c r="AS827" i="1"/>
  <c r="BE827" i="1" s="1"/>
  <c r="AY827" i="1"/>
  <c r="AS826" i="1"/>
  <c r="BE826" i="1" s="1"/>
  <c r="AY826" i="1"/>
  <c r="AS825" i="1"/>
  <c r="BE825" i="1" s="1"/>
  <c r="AY825" i="1"/>
  <c r="AS824" i="1"/>
  <c r="BE824" i="1" s="1"/>
  <c r="AY824" i="1"/>
  <c r="AS823" i="1"/>
  <c r="BE823" i="1" s="1"/>
  <c r="AY823" i="1"/>
  <c r="AS822" i="1"/>
  <c r="BE822" i="1" s="1"/>
  <c r="AY822" i="1"/>
  <c r="AS821" i="1"/>
  <c r="BE821" i="1" s="1"/>
  <c r="AY821" i="1"/>
  <c r="AS820" i="1"/>
  <c r="BE820" i="1" s="1"/>
  <c r="AY820" i="1"/>
  <c r="AS819" i="1"/>
  <c r="BE819" i="1" s="1"/>
  <c r="AY819" i="1"/>
  <c r="AQ818" i="1"/>
  <c r="AW818" i="1"/>
  <c r="AR817" i="1"/>
  <c r="AX817" i="1"/>
  <c r="AP816" i="1"/>
  <c r="AV816" i="1"/>
  <c r="AR815" i="1"/>
  <c r="AX815" i="1"/>
  <c r="AP814" i="1"/>
  <c r="AV814" i="1"/>
  <c r="AR813" i="1"/>
  <c r="AX813" i="1"/>
  <c r="AP812" i="1"/>
  <c r="AV812" i="1"/>
  <c r="AR811" i="1"/>
  <c r="AX811" i="1"/>
  <c r="AP810" i="1"/>
  <c r="AV810" i="1"/>
  <c r="AR809" i="1"/>
  <c r="AX809" i="1"/>
  <c r="AP808" i="1"/>
  <c r="AV808" i="1"/>
  <c r="AR807" i="1"/>
  <c r="AX807" i="1"/>
  <c r="AP806" i="1"/>
  <c r="AV806" i="1"/>
  <c r="AR805" i="1"/>
  <c r="AX805" i="1"/>
  <c r="AP804" i="1"/>
  <c r="AV804" i="1"/>
  <c r="AR803" i="1"/>
  <c r="AX803" i="1"/>
  <c r="AP802" i="1"/>
  <c r="AV802" i="1"/>
  <c r="AR801" i="1"/>
  <c r="AX801" i="1"/>
  <c r="AP800" i="1"/>
  <c r="AV800" i="1"/>
  <c r="AR799" i="1"/>
  <c r="AX799" i="1"/>
  <c r="AP798" i="1"/>
  <c r="AV798" i="1"/>
  <c r="AR797" i="1"/>
  <c r="AX797" i="1"/>
  <c r="AP796" i="1"/>
  <c r="AV796" i="1"/>
  <c r="AR795" i="1"/>
  <c r="AX795" i="1"/>
  <c r="AP794" i="1"/>
  <c r="AV794" i="1"/>
  <c r="AR793" i="1"/>
  <c r="AX793" i="1"/>
  <c r="AP792" i="1"/>
  <c r="AV792" i="1"/>
  <c r="AR791" i="1"/>
  <c r="AX791" i="1"/>
  <c r="AP790" i="1"/>
  <c r="AV790" i="1"/>
  <c r="AR789" i="1"/>
  <c r="AX789" i="1"/>
  <c r="AP788" i="1"/>
  <c r="AV788" i="1"/>
  <c r="AR787" i="1"/>
  <c r="AX787" i="1"/>
  <c r="AP786" i="1"/>
  <c r="AV786" i="1"/>
  <c r="AR785" i="1"/>
  <c r="AX785" i="1"/>
  <c r="AP784" i="1"/>
  <c r="AV784" i="1"/>
  <c r="AR783" i="1"/>
  <c r="AX783" i="1"/>
  <c r="AP782" i="1"/>
  <c r="AV782" i="1"/>
  <c r="AR781" i="1"/>
  <c r="AX781" i="1"/>
  <c r="AP780" i="1"/>
  <c r="AV780" i="1"/>
  <c r="AR779" i="1"/>
  <c r="AX779" i="1"/>
  <c r="AP778" i="1"/>
  <c r="AV778" i="1"/>
  <c r="AR777" i="1"/>
  <c r="AX777" i="1"/>
  <c r="AP776" i="1"/>
  <c r="AV776" i="1"/>
  <c r="AR775" i="1"/>
  <c r="AX775" i="1"/>
  <c r="AP774" i="1"/>
  <c r="AV774" i="1"/>
  <c r="AR773" i="1"/>
  <c r="AX773" i="1"/>
  <c r="AP772" i="1"/>
  <c r="AV772" i="1"/>
  <c r="AR771" i="1"/>
  <c r="AX771" i="1"/>
  <c r="AP770" i="1"/>
  <c r="AV770" i="1"/>
  <c r="AR769" i="1"/>
  <c r="AX769" i="1"/>
  <c r="AP768" i="1"/>
  <c r="AV768" i="1"/>
  <c r="AR767" i="1"/>
  <c r="AX767" i="1"/>
  <c r="AP766" i="1"/>
  <c r="AV766" i="1"/>
  <c r="AR765" i="1"/>
  <c r="AX765" i="1"/>
  <c r="AP764" i="1"/>
  <c r="AV764" i="1"/>
  <c r="AR763" i="1"/>
  <c r="AX763" i="1"/>
  <c r="AP762" i="1"/>
  <c r="AV762" i="1"/>
  <c r="AR761" i="1"/>
  <c r="AX761" i="1"/>
  <c r="AR760" i="1"/>
  <c r="AX760" i="1"/>
  <c r="AR759" i="1"/>
  <c r="AX759" i="1"/>
  <c r="AT758" i="1"/>
  <c r="BF758" i="1" s="1"/>
  <c r="AZ758" i="1"/>
  <c r="AP758" i="1"/>
  <c r="AV758" i="1"/>
  <c r="AR757" i="1"/>
  <c r="AX757" i="1"/>
  <c r="AT756" i="1"/>
  <c r="BF756" i="1" s="1"/>
  <c r="AZ756" i="1"/>
  <c r="AP756" i="1"/>
  <c r="AV756" i="1"/>
  <c r="AR755" i="1"/>
  <c r="AX755" i="1"/>
  <c r="AT754" i="1"/>
  <c r="BF754" i="1" s="1"/>
  <c r="AZ754" i="1"/>
  <c r="AP754" i="1"/>
  <c r="AV754" i="1"/>
  <c r="AP753" i="1"/>
  <c r="AV753" i="1"/>
  <c r="AR752" i="1"/>
  <c r="AX752" i="1"/>
  <c r="AP751" i="1"/>
  <c r="AV751" i="1"/>
  <c r="AR750" i="1"/>
  <c r="AX750" i="1"/>
  <c r="AP749" i="1"/>
  <c r="AV749" i="1"/>
  <c r="AR748" i="1"/>
  <c r="AX748" i="1"/>
  <c r="AP747" i="1"/>
  <c r="AV747" i="1"/>
  <c r="AR746" i="1"/>
  <c r="AX746" i="1"/>
  <c r="AP745" i="1"/>
  <c r="AV745" i="1"/>
  <c r="AR744" i="1"/>
  <c r="AX744" i="1"/>
  <c r="AP743" i="1"/>
  <c r="AV743" i="1"/>
  <c r="AT742" i="1"/>
  <c r="BF742" i="1" s="1"/>
  <c r="AZ742" i="1"/>
  <c r="AP742" i="1"/>
  <c r="AV742" i="1"/>
  <c r="AR741" i="1"/>
  <c r="AX741" i="1"/>
  <c r="AT740" i="1"/>
  <c r="BF740" i="1" s="1"/>
  <c r="AZ740" i="1"/>
  <c r="AP740" i="1"/>
  <c r="AV740" i="1"/>
  <c r="AR739" i="1"/>
  <c r="AX739" i="1"/>
  <c r="AT738" i="1"/>
  <c r="BF738" i="1" s="1"/>
  <c r="AZ738" i="1"/>
  <c r="AP738" i="1"/>
  <c r="AV738" i="1"/>
  <c r="AR737" i="1"/>
  <c r="AX737" i="1"/>
  <c r="AT736" i="1"/>
  <c r="BF736" i="1" s="1"/>
  <c r="AZ736" i="1"/>
  <c r="AP736" i="1"/>
  <c r="AV736" i="1"/>
  <c r="AR735" i="1"/>
  <c r="AX735" i="1"/>
  <c r="AT734" i="1"/>
  <c r="BF734" i="1" s="1"/>
  <c r="AZ734" i="1"/>
  <c r="AP734" i="1"/>
  <c r="AV734" i="1"/>
  <c r="AR733" i="1"/>
  <c r="AX733" i="1"/>
  <c r="AT732" i="1"/>
  <c r="BF732" i="1" s="1"/>
  <c r="AZ732" i="1"/>
  <c r="AP732" i="1"/>
  <c r="AV732" i="1"/>
  <c r="AR731" i="1"/>
  <c r="AX731" i="1"/>
  <c r="AQ729" i="1"/>
  <c r="AW729" i="1"/>
  <c r="AT728" i="1"/>
  <c r="BF728" i="1" s="1"/>
  <c r="AZ728" i="1"/>
  <c r="AP728" i="1"/>
  <c r="AV728" i="1"/>
  <c r="AR727" i="1"/>
  <c r="AX727" i="1"/>
  <c r="AT726" i="1"/>
  <c r="BF726" i="1" s="1"/>
  <c r="AZ726" i="1"/>
  <c r="AP726" i="1"/>
  <c r="AV726" i="1"/>
  <c r="AR725" i="1"/>
  <c r="AX725" i="1"/>
  <c r="AT724" i="1"/>
  <c r="BF724" i="1" s="1"/>
  <c r="AZ724" i="1"/>
  <c r="AP724" i="1"/>
  <c r="AV724" i="1"/>
  <c r="AR723" i="1"/>
  <c r="AX723" i="1"/>
  <c r="AT722" i="1"/>
  <c r="BF722" i="1" s="1"/>
  <c r="AZ722" i="1"/>
  <c r="AP722" i="1"/>
  <c r="AV722" i="1"/>
  <c r="AR721" i="1"/>
  <c r="AX721" i="1"/>
  <c r="AT720" i="1"/>
  <c r="BF720" i="1" s="1"/>
  <c r="AZ720" i="1"/>
  <c r="AP720" i="1"/>
  <c r="AV720" i="1"/>
  <c r="AR719" i="1"/>
  <c r="AX719" i="1"/>
  <c r="AT718" i="1"/>
  <c r="BF718" i="1" s="1"/>
  <c r="AZ718" i="1"/>
  <c r="AP718" i="1"/>
  <c r="AV718" i="1"/>
  <c r="AR717" i="1"/>
  <c r="AX717" i="1"/>
  <c r="AT716" i="1"/>
  <c r="BF716" i="1" s="1"/>
  <c r="AZ716" i="1"/>
  <c r="AP716" i="1"/>
  <c r="AV716" i="1"/>
  <c r="AR715" i="1"/>
  <c r="AX715" i="1"/>
  <c r="AT714" i="1"/>
  <c r="BF714" i="1" s="1"/>
  <c r="AZ714" i="1"/>
  <c r="AP714" i="1"/>
  <c r="AV714" i="1"/>
  <c r="AR713" i="1"/>
  <c r="AX713" i="1"/>
  <c r="AT712" i="1"/>
  <c r="BF712" i="1" s="1"/>
  <c r="AZ712" i="1"/>
  <c r="AP712" i="1"/>
  <c r="AV712" i="1"/>
  <c r="AR711" i="1"/>
  <c r="AX711" i="1"/>
  <c r="AT710" i="1"/>
  <c r="BF710" i="1" s="1"/>
  <c r="AZ710" i="1"/>
  <c r="AP710" i="1"/>
  <c r="AV710" i="1"/>
  <c r="AR709" i="1"/>
  <c r="AX709" i="1"/>
  <c r="AT708" i="1"/>
  <c r="BF708" i="1" s="1"/>
  <c r="AZ708" i="1"/>
  <c r="AP708" i="1"/>
  <c r="AV708" i="1"/>
  <c r="AR707" i="1"/>
  <c r="AX707" i="1"/>
  <c r="AT706" i="1"/>
  <c r="BF706" i="1" s="1"/>
  <c r="AZ706" i="1"/>
  <c r="AP706" i="1"/>
  <c r="AV706" i="1"/>
  <c r="AR705" i="1"/>
  <c r="AX705" i="1"/>
  <c r="AT704" i="1"/>
  <c r="BF704" i="1" s="1"/>
  <c r="AZ704" i="1"/>
  <c r="AP704" i="1"/>
  <c r="AV704" i="1"/>
  <c r="AR703" i="1"/>
  <c r="AX703" i="1"/>
  <c r="AT702" i="1"/>
  <c r="BF702" i="1" s="1"/>
  <c r="AZ702" i="1"/>
  <c r="AP702" i="1"/>
  <c r="AV702" i="1"/>
  <c r="AR701" i="1"/>
  <c r="AX701" i="1"/>
  <c r="AT700" i="1"/>
  <c r="BF700" i="1" s="1"/>
  <c r="AZ700" i="1"/>
  <c r="AP700" i="1"/>
  <c r="AV700" i="1"/>
  <c r="AR699" i="1"/>
  <c r="AX699" i="1"/>
  <c r="AT698" i="1"/>
  <c r="BF698" i="1" s="1"/>
  <c r="AZ698" i="1"/>
  <c r="AP698" i="1"/>
  <c r="AV698" i="1"/>
  <c r="AR697" i="1"/>
  <c r="AX697" i="1"/>
  <c r="AT696" i="1"/>
  <c r="BF696" i="1" s="1"/>
  <c r="AZ696" i="1"/>
  <c r="AP696" i="1"/>
  <c r="AV696" i="1"/>
  <c r="AR695" i="1"/>
  <c r="AX695" i="1"/>
  <c r="AT694" i="1"/>
  <c r="BF694" i="1" s="1"/>
  <c r="AZ694" i="1"/>
  <c r="AP694" i="1"/>
  <c r="AV694" i="1"/>
  <c r="AR693" i="1"/>
  <c r="AX693" i="1"/>
  <c r="AT692" i="1"/>
  <c r="BF692" i="1" s="1"/>
  <c r="AZ692" i="1"/>
  <c r="AP692" i="1"/>
  <c r="AV692" i="1"/>
  <c r="AR691" i="1"/>
  <c r="AX691" i="1"/>
  <c r="AT690" i="1"/>
  <c r="BF690" i="1" s="1"/>
  <c r="AZ690" i="1"/>
  <c r="AP690" i="1"/>
  <c r="AV690" i="1"/>
  <c r="AR689" i="1"/>
  <c r="AX689" i="1"/>
  <c r="AT688" i="1"/>
  <c r="BF688" i="1" s="1"/>
  <c r="AZ688" i="1"/>
  <c r="AP688" i="1"/>
  <c r="AV688" i="1"/>
  <c r="AR687" i="1"/>
  <c r="AX687" i="1"/>
  <c r="AT686" i="1"/>
  <c r="BF686" i="1" s="1"/>
  <c r="AZ686" i="1"/>
  <c r="AP686" i="1"/>
  <c r="AV686" i="1"/>
  <c r="AR685" i="1"/>
  <c r="AX685" i="1"/>
  <c r="AT684" i="1"/>
  <c r="BF684" i="1" s="1"/>
  <c r="AZ684" i="1"/>
  <c r="AP684" i="1"/>
  <c r="AV684" i="1"/>
  <c r="AR683" i="1"/>
  <c r="AX683" i="1"/>
  <c r="AT682" i="1"/>
  <c r="BF682" i="1" s="1"/>
  <c r="AZ682" i="1"/>
  <c r="AP682" i="1"/>
  <c r="AV682" i="1"/>
  <c r="AR681" i="1"/>
  <c r="AX681" i="1"/>
  <c r="AT680" i="1"/>
  <c r="BF680" i="1" s="1"/>
  <c r="AZ680" i="1"/>
  <c r="AP680" i="1"/>
  <c r="AV680" i="1"/>
  <c r="AR679" i="1"/>
  <c r="AX679" i="1"/>
  <c r="AT678" i="1"/>
  <c r="BF678" i="1" s="1"/>
  <c r="AZ678" i="1"/>
  <c r="AP678" i="1"/>
  <c r="AV678" i="1"/>
  <c r="AR677" i="1"/>
  <c r="AX677" i="1"/>
  <c r="AT676" i="1"/>
  <c r="BF676" i="1" s="1"/>
  <c r="AZ676" i="1"/>
  <c r="AP676" i="1"/>
  <c r="AV676" i="1"/>
  <c r="AR675" i="1"/>
  <c r="AX675" i="1"/>
  <c r="AT674" i="1"/>
  <c r="BF674" i="1" s="1"/>
  <c r="AZ674" i="1"/>
  <c r="AP674" i="1"/>
  <c r="AV674" i="1"/>
  <c r="AR673" i="1"/>
  <c r="AX673" i="1"/>
  <c r="AT672" i="1"/>
  <c r="BF672" i="1" s="1"/>
  <c r="AZ672" i="1"/>
  <c r="AP672" i="1"/>
  <c r="AV672" i="1"/>
  <c r="AR671" i="1"/>
  <c r="AX671" i="1"/>
  <c r="AT670" i="1"/>
  <c r="BF670" i="1" s="1"/>
  <c r="AZ670" i="1"/>
  <c r="AP670" i="1"/>
  <c r="AV670" i="1"/>
  <c r="AR669" i="1"/>
  <c r="AX669" i="1"/>
  <c r="AT668" i="1"/>
  <c r="BF668" i="1" s="1"/>
  <c r="AZ668" i="1"/>
  <c r="AP668" i="1"/>
  <c r="AV668" i="1"/>
  <c r="AR667" i="1"/>
  <c r="AX667" i="1"/>
  <c r="AT666" i="1"/>
  <c r="BF666" i="1" s="1"/>
  <c r="AZ666" i="1"/>
  <c r="AP666" i="1"/>
  <c r="AV666" i="1"/>
  <c r="AR665" i="1"/>
  <c r="AX665" i="1"/>
  <c r="AT664" i="1"/>
  <c r="BF664" i="1" s="1"/>
  <c r="AZ664" i="1"/>
  <c r="AP664" i="1"/>
  <c r="AV664" i="1"/>
  <c r="AR663" i="1"/>
  <c r="AX663" i="1"/>
  <c r="AT662" i="1"/>
  <c r="BF662" i="1" s="1"/>
  <c r="AZ662" i="1"/>
  <c r="AP662" i="1"/>
  <c r="AV662" i="1"/>
  <c r="AR661" i="1"/>
  <c r="AX661" i="1"/>
  <c r="AT660" i="1"/>
  <c r="BF660" i="1" s="1"/>
  <c r="AZ660" i="1"/>
  <c r="AP660" i="1"/>
  <c r="AV660" i="1"/>
  <c r="AR659" i="1"/>
  <c r="AX659" i="1"/>
  <c r="AT658" i="1"/>
  <c r="BF658" i="1" s="1"/>
  <c r="AZ658" i="1"/>
  <c r="AP658" i="1"/>
  <c r="AV658" i="1"/>
  <c r="AR977" i="1"/>
  <c r="AX977" i="1"/>
  <c r="AQ976" i="1"/>
  <c r="AW976" i="1"/>
  <c r="AQ975" i="1"/>
  <c r="AW975" i="1"/>
  <c r="AQ974" i="1"/>
  <c r="AW974" i="1"/>
  <c r="AQ973" i="1"/>
  <c r="AW973" i="1"/>
  <c r="AQ972" i="1"/>
  <c r="AW972" i="1"/>
  <c r="AQ971" i="1"/>
  <c r="AW971" i="1"/>
  <c r="AQ970" i="1"/>
  <c r="AW970" i="1"/>
  <c r="AQ969" i="1"/>
  <c r="AW969" i="1"/>
  <c r="AQ968" i="1"/>
  <c r="AW968" i="1"/>
  <c r="AQ967" i="1"/>
  <c r="AW967" i="1"/>
  <c r="AQ966" i="1"/>
  <c r="AW966" i="1"/>
  <c r="AQ965" i="1"/>
  <c r="AW965" i="1"/>
  <c r="AQ964" i="1"/>
  <c r="AW964" i="1"/>
  <c r="AQ963" i="1"/>
  <c r="AW963" i="1"/>
  <c r="AQ962" i="1"/>
  <c r="AW962" i="1"/>
  <c r="AQ961" i="1"/>
  <c r="AW961" i="1"/>
  <c r="AQ960" i="1"/>
  <c r="AW960" i="1"/>
  <c r="AQ959" i="1"/>
  <c r="AW959" i="1"/>
  <c r="AQ958" i="1"/>
  <c r="AW958" i="1"/>
  <c r="AQ957" i="1"/>
  <c r="AW957" i="1"/>
  <c r="AQ956" i="1"/>
  <c r="AW956" i="1"/>
  <c r="AQ955" i="1"/>
  <c r="AW955" i="1"/>
  <c r="AQ954" i="1"/>
  <c r="AW954" i="1"/>
  <c r="AQ953" i="1"/>
  <c r="AW953" i="1"/>
  <c r="AQ952" i="1"/>
  <c r="AW952" i="1"/>
  <c r="AQ951" i="1"/>
  <c r="AW951" i="1"/>
  <c r="AQ950" i="1"/>
  <c r="AW950" i="1"/>
  <c r="AQ949" i="1"/>
  <c r="AW949" i="1"/>
  <c r="AR945" i="1"/>
  <c r="AX945" i="1"/>
  <c r="AQ944" i="1"/>
  <c r="AW944" i="1"/>
  <c r="AQ943" i="1"/>
  <c r="AW943" i="1"/>
  <c r="AQ942" i="1"/>
  <c r="AW942" i="1"/>
  <c r="AQ941" i="1"/>
  <c r="AW941" i="1"/>
  <c r="AQ940" i="1"/>
  <c r="AW940" i="1"/>
  <c r="AQ939" i="1"/>
  <c r="AW939" i="1"/>
  <c r="AQ938" i="1"/>
  <c r="AW938" i="1"/>
  <c r="AQ937" i="1"/>
  <c r="AW937" i="1"/>
  <c r="AQ936" i="1"/>
  <c r="AW936" i="1"/>
  <c r="AQ935" i="1"/>
  <c r="AW935" i="1"/>
  <c r="AQ934" i="1"/>
  <c r="AW934" i="1"/>
  <c r="AQ933" i="1"/>
  <c r="AW933" i="1"/>
  <c r="AQ932" i="1"/>
  <c r="AW932" i="1"/>
  <c r="AQ931" i="1"/>
  <c r="AW931" i="1"/>
  <c r="AQ930" i="1"/>
  <c r="AW930" i="1"/>
  <c r="AQ929" i="1"/>
  <c r="AW929" i="1"/>
  <c r="AQ928" i="1"/>
  <c r="AW928" i="1"/>
  <c r="AQ927" i="1"/>
  <c r="AW927" i="1"/>
  <c r="AQ926" i="1"/>
  <c r="AW926" i="1"/>
  <c r="AQ925" i="1"/>
  <c r="AW925" i="1"/>
  <c r="AQ924" i="1"/>
  <c r="AW924" i="1"/>
  <c r="AQ923" i="1"/>
  <c r="AW923" i="1"/>
  <c r="AQ922" i="1"/>
  <c r="AW922" i="1"/>
  <c r="AQ921" i="1"/>
  <c r="AW921" i="1"/>
  <c r="AQ920" i="1"/>
  <c r="AW920" i="1"/>
  <c r="AQ919" i="1"/>
  <c r="AW919" i="1"/>
  <c r="AQ918" i="1"/>
  <c r="AW918" i="1"/>
  <c r="AQ917" i="1"/>
  <c r="AW917" i="1"/>
  <c r="AQ916" i="1"/>
  <c r="AW916" i="1"/>
  <c r="AQ915" i="1"/>
  <c r="AW915" i="1"/>
  <c r="AQ914" i="1"/>
  <c r="AW914" i="1"/>
  <c r="AQ913" i="1"/>
  <c r="AW913" i="1"/>
  <c r="AQ912" i="1"/>
  <c r="AW912" i="1"/>
  <c r="AQ911" i="1"/>
  <c r="AW911" i="1"/>
  <c r="AQ910" i="1"/>
  <c r="AW910" i="1"/>
  <c r="AQ909" i="1"/>
  <c r="AW909" i="1"/>
  <c r="AR656" i="1"/>
  <c r="AX656" i="1"/>
  <c r="AR654" i="1"/>
  <c r="AX654" i="1"/>
  <c r="AR652" i="1"/>
  <c r="AX652" i="1"/>
  <c r="AR650" i="1"/>
  <c r="AX650" i="1"/>
  <c r="AR643" i="1"/>
  <c r="AX643" i="1"/>
  <c r="AR641" i="1"/>
  <c r="AX641" i="1"/>
  <c r="AR639" i="1"/>
  <c r="AX639" i="1"/>
  <c r="AR637" i="1"/>
  <c r="AX637" i="1"/>
  <c r="AP636" i="1"/>
  <c r="AV636" i="1"/>
  <c r="AP635" i="1"/>
  <c r="AV635" i="1"/>
  <c r="AP634" i="1"/>
  <c r="AV634" i="1"/>
  <c r="AP633" i="1"/>
  <c r="AV633" i="1"/>
  <c r="AP632" i="1"/>
  <c r="AV632" i="1"/>
  <c r="AP631" i="1"/>
  <c r="AV631" i="1"/>
  <c r="AP630" i="1"/>
  <c r="AV630" i="1"/>
  <c r="AP629" i="1"/>
  <c r="AV629" i="1"/>
  <c r="AP628" i="1"/>
  <c r="AV628" i="1"/>
  <c r="AP611" i="1"/>
  <c r="AV611" i="1"/>
  <c r="AP610" i="1"/>
  <c r="AV610" i="1"/>
  <c r="AP609" i="1"/>
  <c r="AV609" i="1"/>
  <c r="AP608" i="1"/>
  <c r="AV608" i="1"/>
  <c r="AP607" i="1"/>
  <c r="AV607" i="1"/>
  <c r="AP606" i="1"/>
  <c r="AV606" i="1"/>
  <c r="AP605" i="1"/>
  <c r="AV605" i="1"/>
  <c r="AP604" i="1"/>
  <c r="AV604" i="1"/>
  <c r="AP603" i="1"/>
  <c r="AV603" i="1"/>
  <c r="AP602" i="1"/>
  <c r="AV602" i="1"/>
  <c r="AP601" i="1"/>
  <c r="AV601" i="1"/>
  <c r="AP600" i="1"/>
  <c r="AV600" i="1"/>
  <c r="AP599" i="1"/>
  <c r="AV599" i="1"/>
  <c r="AP598" i="1"/>
  <c r="AV598" i="1"/>
  <c r="AP597" i="1"/>
  <c r="AV597" i="1"/>
  <c r="AP596" i="1"/>
  <c r="AV596" i="1"/>
  <c r="AP595" i="1"/>
  <c r="AV595" i="1"/>
  <c r="AP594" i="1"/>
  <c r="AV594" i="1"/>
  <c r="AP593" i="1"/>
  <c r="AV593" i="1"/>
  <c r="AP592" i="1"/>
  <c r="AV592" i="1"/>
  <c r="AP591" i="1"/>
  <c r="AV591" i="1"/>
  <c r="AP590" i="1"/>
  <c r="AV590" i="1"/>
  <c r="AP589" i="1"/>
  <c r="AV589" i="1"/>
  <c r="AP588" i="1"/>
  <c r="AV588" i="1"/>
  <c r="AP587" i="1"/>
  <c r="AV587" i="1"/>
  <c r="AP586" i="1"/>
  <c r="AV586" i="1"/>
  <c r="AP585" i="1"/>
  <c r="AV585" i="1"/>
  <c r="AP584" i="1"/>
  <c r="AV584" i="1"/>
  <c r="AP583" i="1"/>
  <c r="AV583" i="1"/>
  <c r="AP582" i="1"/>
  <c r="AV582" i="1"/>
  <c r="AP581" i="1"/>
  <c r="AV581" i="1"/>
  <c r="AP580" i="1"/>
  <c r="AV580" i="1"/>
  <c r="AP579" i="1"/>
  <c r="AV579" i="1"/>
  <c r="AP578" i="1"/>
  <c r="AV578" i="1"/>
  <c r="AP577" i="1"/>
  <c r="AV577" i="1"/>
  <c r="AP576" i="1"/>
  <c r="AV576" i="1"/>
  <c r="AP575" i="1"/>
  <c r="AV575" i="1"/>
  <c r="AP574" i="1"/>
  <c r="AV574" i="1"/>
  <c r="AP573" i="1"/>
  <c r="AV573" i="1"/>
  <c r="AP572" i="1"/>
  <c r="AV572" i="1"/>
  <c r="AP571" i="1"/>
  <c r="AV571" i="1"/>
  <c r="AP570" i="1"/>
  <c r="AV570" i="1"/>
  <c r="AP569" i="1"/>
  <c r="AV569" i="1"/>
  <c r="AP568" i="1"/>
  <c r="AV568" i="1"/>
  <c r="AP567" i="1"/>
  <c r="AV567" i="1"/>
  <c r="AP566" i="1"/>
  <c r="AV566" i="1"/>
  <c r="AP565" i="1"/>
  <c r="AV565" i="1"/>
  <c r="AP564" i="1"/>
  <c r="AV564" i="1"/>
  <c r="AP493" i="1"/>
  <c r="AV493" i="1"/>
  <c r="AP492" i="1"/>
  <c r="AV492" i="1"/>
  <c r="AP491" i="1"/>
  <c r="AV491" i="1"/>
  <c r="AP490" i="1"/>
  <c r="AV490" i="1"/>
  <c r="AP489" i="1"/>
  <c r="AV489" i="1"/>
  <c r="AP488" i="1"/>
  <c r="AV488" i="1"/>
  <c r="AP487" i="1"/>
  <c r="AV487" i="1"/>
  <c r="AP486" i="1"/>
  <c r="AV486" i="1"/>
  <c r="AP485" i="1"/>
  <c r="AV485" i="1"/>
  <c r="AP484" i="1"/>
  <c r="AV484" i="1"/>
  <c r="AP483" i="1"/>
  <c r="AV483" i="1"/>
  <c r="AP482" i="1"/>
  <c r="AV482" i="1"/>
  <c r="AP481" i="1"/>
  <c r="AV481" i="1"/>
  <c r="AP480" i="1"/>
  <c r="AV480" i="1"/>
  <c r="AP479" i="1"/>
  <c r="AV479" i="1"/>
  <c r="AP478" i="1"/>
  <c r="AV478" i="1"/>
  <c r="AP477" i="1"/>
  <c r="AV477" i="1"/>
  <c r="AP476" i="1"/>
  <c r="AV476" i="1"/>
  <c r="AP475" i="1"/>
  <c r="AV475" i="1"/>
  <c r="AP474" i="1"/>
  <c r="AV474" i="1"/>
  <c r="AP473" i="1"/>
  <c r="AV473" i="1"/>
  <c r="AP472" i="1"/>
  <c r="AV472" i="1"/>
  <c r="AP471" i="1"/>
  <c r="AV471" i="1"/>
  <c r="AP470" i="1"/>
  <c r="AV470" i="1"/>
  <c r="AP469" i="1"/>
  <c r="AV469" i="1"/>
  <c r="AP468" i="1"/>
  <c r="AV468" i="1"/>
  <c r="AP467" i="1"/>
  <c r="AV467" i="1"/>
  <c r="AP466" i="1"/>
  <c r="AV466" i="1"/>
  <c r="AP465" i="1"/>
  <c r="AV465" i="1"/>
  <c r="AP464" i="1"/>
  <c r="AV464" i="1"/>
  <c r="AP463" i="1"/>
  <c r="AV463" i="1"/>
  <c r="AP462" i="1"/>
  <c r="AV462" i="1"/>
  <c r="AP461" i="1"/>
  <c r="AV461" i="1"/>
  <c r="AP460" i="1"/>
  <c r="AV460" i="1"/>
  <c r="AP459" i="1"/>
  <c r="AV459" i="1"/>
  <c r="AP458" i="1"/>
  <c r="AV458" i="1"/>
  <c r="AP457" i="1"/>
  <c r="AV457" i="1"/>
  <c r="AP456" i="1"/>
  <c r="AV456" i="1"/>
  <c r="AP455" i="1"/>
  <c r="AV455" i="1"/>
  <c r="AP454" i="1"/>
  <c r="AV454" i="1"/>
  <c r="AP453" i="1"/>
  <c r="AV453" i="1"/>
  <c r="AP452" i="1"/>
  <c r="AV452" i="1"/>
  <c r="AP451" i="1"/>
  <c r="AV451" i="1"/>
  <c r="AP450" i="1"/>
  <c r="AV450" i="1"/>
  <c r="AP449" i="1"/>
  <c r="AV449" i="1"/>
  <c r="AP448" i="1"/>
  <c r="AV448" i="1"/>
  <c r="AP447" i="1"/>
  <c r="AV447" i="1"/>
  <c r="AP446" i="1"/>
  <c r="AV446" i="1"/>
  <c r="AP445" i="1"/>
  <c r="AV445" i="1"/>
  <c r="AP444" i="1"/>
  <c r="AV444" i="1"/>
  <c r="AP443" i="1"/>
  <c r="AV443" i="1"/>
  <c r="AP442" i="1"/>
  <c r="AV442" i="1"/>
  <c r="AP441" i="1"/>
  <c r="AV441" i="1"/>
  <c r="AP440" i="1"/>
  <c r="AV440" i="1"/>
  <c r="AP439" i="1"/>
  <c r="AV439" i="1"/>
  <c r="AP438" i="1"/>
  <c r="AV438" i="1"/>
  <c r="AP437" i="1"/>
  <c r="AV437" i="1"/>
  <c r="AP436" i="1"/>
  <c r="AV436" i="1"/>
  <c r="AP435" i="1"/>
  <c r="AV435" i="1"/>
  <c r="AP378" i="1"/>
  <c r="AV378" i="1"/>
  <c r="AP377" i="1"/>
  <c r="AV377" i="1"/>
  <c r="AP376" i="1"/>
  <c r="AV376" i="1"/>
  <c r="AP375" i="1"/>
  <c r="AV375" i="1"/>
  <c r="AP360" i="1"/>
  <c r="AV360" i="1"/>
  <c r="AP359" i="1"/>
  <c r="AV359" i="1"/>
  <c r="AP358" i="1"/>
  <c r="AV358" i="1"/>
  <c r="AP357" i="1"/>
  <c r="AV357" i="1"/>
  <c r="AP356" i="1"/>
  <c r="AV356" i="1"/>
  <c r="AP355" i="1"/>
  <c r="AV355" i="1"/>
  <c r="AP354" i="1"/>
  <c r="AV354" i="1"/>
  <c r="AP353" i="1"/>
  <c r="AV353" i="1"/>
  <c r="AP352" i="1"/>
  <c r="AV352" i="1"/>
  <c r="AP351" i="1"/>
  <c r="AV351" i="1"/>
  <c r="AP350" i="1"/>
  <c r="AV350" i="1"/>
  <c r="AP349" i="1"/>
  <c r="AV349" i="1"/>
  <c r="AP348" i="1"/>
  <c r="AV348" i="1"/>
  <c r="AP347" i="1"/>
  <c r="AV347" i="1"/>
  <c r="AP346" i="1"/>
  <c r="AV346" i="1"/>
  <c r="AP345" i="1"/>
  <c r="AV345" i="1"/>
  <c r="AP344" i="1"/>
  <c r="AV344" i="1"/>
  <c r="AP343" i="1"/>
  <c r="AV343" i="1"/>
  <c r="AP342" i="1"/>
  <c r="AV342" i="1"/>
  <c r="AP341" i="1"/>
  <c r="AV341" i="1"/>
  <c r="AP340" i="1"/>
  <c r="AV340" i="1"/>
  <c r="AP339" i="1"/>
  <c r="AV339" i="1"/>
  <c r="AP338" i="1"/>
  <c r="AV338" i="1"/>
  <c r="AP337" i="1"/>
  <c r="AV337" i="1"/>
  <c r="AP336" i="1"/>
  <c r="AV336" i="1"/>
  <c r="AP335" i="1"/>
  <c r="AV335" i="1"/>
  <c r="AP334" i="1"/>
  <c r="AV334" i="1"/>
  <c r="AP333" i="1"/>
  <c r="AV333" i="1"/>
  <c r="AP332" i="1"/>
  <c r="AV332" i="1"/>
  <c r="AP331" i="1"/>
  <c r="AV331" i="1"/>
  <c r="AP330" i="1"/>
  <c r="AV330" i="1"/>
  <c r="AP329" i="1"/>
  <c r="AV329" i="1"/>
  <c r="AP328" i="1"/>
  <c r="AV328" i="1"/>
  <c r="AP327" i="1"/>
  <c r="AV327" i="1"/>
  <c r="AP326" i="1"/>
  <c r="AV326" i="1"/>
  <c r="AP325" i="1"/>
  <c r="AV325" i="1"/>
  <c r="AP324" i="1"/>
  <c r="AV324" i="1"/>
  <c r="AP323" i="1"/>
  <c r="AV323" i="1"/>
  <c r="AP322" i="1"/>
  <c r="AV322" i="1"/>
  <c r="AP321" i="1"/>
  <c r="AV321" i="1"/>
  <c r="AP320" i="1"/>
  <c r="AV320" i="1"/>
  <c r="AP319" i="1"/>
  <c r="AV319" i="1"/>
  <c r="AP318" i="1"/>
  <c r="AV318" i="1"/>
  <c r="AR657" i="1"/>
  <c r="AX657" i="1"/>
  <c r="AQ657" i="1"/>
  <c r="AW657" i="1"/>
  <c r="AQ656" i="1"/>
  <c r="AW656" i="1"/>
  <c r="AQ655" i="1"/>
  <c r="AW655" i="1"/>
  <c r="AQ654" i="1"/>
  <c r="AW654" i="1"/>
  <c r="AQ653" i="1"/>
  <c r="AW653" i="1"/>
  <c r="AQ652" i="1"/>
  <c r="AW652" i="1"/>
  <c r="AQ651" i="1"/>
  <c r="AW651" i="1"/>
  <c r="AQ650" i="1"/>
  <c r="AW650" i="1"/>
  <c r="AR644" i="1"/>
  <c r="AX644" i="1"/>
  <c r="AQ643" i="1"/>
  <c r="AW643" i="1"/>
  <c r="AQ642" i="1"/>
  <c r="AW642" i="1"/>
  <c r="AQ641" i="1"/>
  <c r="AW641" i="1"/>
  <c r="AQ640" i="1"/>
  <c r="AW640" i="1"/>
  <c r="AQ639" i="1"/>
  <c r="AW639" i="1"/>
  <c r="AQ638" i="1"/>
  <c r="AW638" i="1"/>
  <c r="AQ637" i="1"/>
  <c r="AW637" i="1"/>
  <c r="AP656" i="1"/>
  <c r="AV656" i="1"/>
  <c r="AP654" i="1"/>
  <c r="AV654" i="1"/>
  <c r="AP652" i="1"/>
  <c r="AV652" i="1"/>
  <c r="AP650" i="1"/>
  <c r="AV650" i="1"/>
  <c r="AR647" i="1"/>
  <c r="AX647" i="1"/>
  <c r="AP643" i="1"/>
  <c r="AV643" i="1"/>
  <c r="AP641" i="1"/>
  <c r="AV641" i="1"/>
  <c r="AP639" i="1"/>
  <c r="AV639" i="1"/>
  <c r="AP637" i="1"/>
  <c r="AV637" i="1"/>
  <c r="AQ636" i="1"/>
  <c r="AW636" i="1"/>
  <c r="AQ635" i="1"/>
  <c r="AW635" i="1"/>
  <c r="AQ634" i="1"/>
  <c r="AW634" i="1"/>
  <c r="AQ633" i="1"/>
  <c r="AW633" i="1"/>
  <c r="AQ632" i="1"/>
  <c r="AW632" i="1"/>
  <c r="AQ631" i="1"/>
  <c r="AW631" i="1"/>
  <c r="AQ630" i="1"/>
  <c r="AW630" i="1"/>
  <c r="AQ629" i="1"/>
  <c r="AW629" i="1"/>
  <c r="AQ628" i="1"/>
  <c r="AW628" i="1"/>
  <c r="AR626" i="1"/>
  <c r="AX626" i="1"/>
  <c r="AP625" i="1"/>
  <c r="AV625" i="1"/>
  <c r="AR624" i="1"/>
  <c r="AX624" i="1"/>
  <c r="AP623" i="1"/>
  <c r="AV623" i="1"/>
  <c r="AR622" i="1"/>
  <c r="AX622" i="1"/>
  <c r="AP621" i="1"/>
  <c r="AV621" i="1"/>
  <c r="AR620" i="1"/>
  <c r="AX620" i="1"/>
  <c r="AP619" i="1"/>
  <c r="AV619" i="1"/>
  <c r="AR618" i="1"/>
  <c r="AX618" i="1"/>
  <c r="AP617" i="1"/>
  <c r="AV617" i="1"/>
  <c r="AR616" i="1"/>
  <c r="AX616" i="1"/>
  <c r="AP615" i="1"/>
  <c r="AV615" i="1"/>
  <c r="AR614" i="1"/>
  <c r="AX614" i="1"/>
  <c r="AP613" i="1"/>
  <c r="AV613" i="1"/>
  <c r="AT612" i="1"/>
  <c r="BF612" i="1" s="1"/>
  <c r="AZ612" i="1"/>
  <c r="AP612" i="1"/>
  <c r="AV612" i="1"/>
  <c r="AQ611" i="1"/>
  <c r="AW611" i="1"/>
  <c r="AQ610" i="1"/>
  <c r="AW610" i="1"/>
  <c r="AQ609" i="1"/>
  <c r="AW609" i="1"/>
  <c r="AQ608" i="1"/>
  <c r="AW608" i="1"/>
  <c r="AQ607" i="1"/>
  <c r="AW607" i="1"/>
  <c r="AQ606" i="1"/>
  <c r="AW606" i="1"/>
  <c r="AQ605" i="1"/>
  <c r="AW605" i="1"/>
  <c r="AQ604" i="1"/>
  <c r="AW604" i="1"/>
  <c r="AQ603" i="1"/>
  <c r="AW603" i="1"/>
  <c r="AQ602" i="1"/>
  <c r="AW602" i="1"/>
  <c r="AQ601" i="1"/>
  <c r="AW601" i="1"/>
  <c r="AQ600" i="1"/>
  <c r="AW600" i="1"/>
  <c r="AQ599" i="1"/>
  <c r="AW599" i="1"/>
  <c r="AQ598" i="1"/>
  <c r="AW598" i="1"/>
  <c r="AQ597" i="1"/>
  <c r="AW597" i="1"/>
  <c r="AQ596" i="1"/>
  <c r="AW596" i="1"/>
  <c r="AQ595" i="1"/>
  <c r="AW595" i="1"/>
  <c r="AQ594" i="1"/>
  <c r="AW594" i="1"/>
  <c r="AQ593" i="1"/>
  <c r="AW593" i="1"/>
  <c r="AQ592" i="1"/>
  <c r="AW592" i="1"/>
  <c r="AQ591" i="1"/>
  <c r="AW591" i="1"/>
  <c r="AQ590" i="1"/>
  <c r="AW590" i="1"/>
  <c r="AQ589" i="1"/>
  <c r="AW589" i="1"/>
  <c r="AQ588" i="1"/>
  <c r="AW588" i="1"/>
  <c r="AQ587" i="1"/>
  <c r="AW587" i="1"/>
  <c r="AQ586" i="1"/>
  <c r="AW586" i="1"/>
  <c r="AQ585" i="1"/>
  <c r="AW585" i="1"/>
  <c r="AQ584" i="1"/>
  <c r="AW584" i="1"/>
  <c r="AQ583" i="1"/>
  <c r="AW583" i="1"/>
  <c r="AQ582" i="1"/>
  <c r="AW582" i="1"/>
  <c r="AQ581" i="1"/>
  <c r="AW581" i="1"/>
  <c r="AQ580" i="1"/>
  <c r="AW580" i="1"/>
  <c r="AQ579" i="1"/>
  <c r="AW579" i="1"/>
  <c r="AQ578" i="1"/>
  <c r="AW578" i="1"/>
  <c r="AQ577" i="1"/>
  <c r="AW577" i="1"/>
  <c r="AQ576" i="1"/>
  <c r="AW576" i="1"/>
  <c r="AQ575" i="1"/>
  <c r="AW575" i="1"/>
  <c r="AQ574" i="1"/>
  <c r="AW574" i="1"/>
  <c r="AQ573" i="1"/>
  <c r="AW573" i="1"/>
  <c r="AQ572" i="1"/>
  <c r="AW572" i="1"/>
  <c r="AQ571" i="1"/>
  <c r="AW571" i="1"/>
  <c r="AQ570" i="1"/>
  <c r="AW570" i="1"/>
  <c r="AQ569" i="1"/>
  <c r="AW569" i="1"/>
  <c r="AQ568" i="1"/>
  <c r="AW568" i="1"/>
  <c r="AQ567" i="1"/>
  <c r="AW567" i="1"/>
  <c r="AQ566" i="1"/>
  <c r="AW566" i="1"/>
  <c r="AQ565" i="1"/>
  <c r="AW565" i="1"/>
  <c r="AQ564" i="1"/>
  <c r="AW564" i="1"/>
  <c r="AR562" i="1"/>
  <c r="AX562" i="1"/>
  <c r="AP561" i="1"/>
  <c r="AV561" i="1"/>
  <c r="AR560" i="1"/>
  <c r="AX560" i="1"/>
  <c r="AP559" i="1"/>
  <c r="AV559" i="1"/>
  <c r="AR558" i="1"/>
  <c r="AX558" i="1"/>
  <c r="AP557" i="1"/>
  <c r="AV557" i="1"/>
  <c r="AR556" i="1"/>
  <c r="AX556" i="1"/>
  <c r="AP555" i="1"/>
  <c r="AV555" i="1"/>
  <c r="AR554" i="1"/>
  <c r="AX554" i="1"/>
  <c r="AP553" i="1"/>
  <c r="AV553" i="1"/>
  <c r="AR552" i="1"/>
  <c r="AX552" i="1"/>
  <c r="AP551" i="1"/>
  <c r="AV551" i="1"/>
  <c r="AR550" i="1"/>
  <c r="AX550" i="1"/>
  <c r="AP549" i="1"/>
  <c r="AV549" i="1"/>
  <c r="AR548" i="1"/>
  <c r="AX548" i="1"/>
  <c r="AP547" i="1"/>
  <c r="AV547" i="1"/>
  <c r="AR546" i="1"/>
  <c r="AX546" i="1"/>
  <c r="AP545" i="1"/>
  <c r="AV545" i="1"/>
  <c r="AR544" i="1"/>
  <c r="AX544" i="1"/>
  <c r="AP543" i="1"/>
  <c r="AV543" i="1"/>
  <c r="AR542" i="1"/>
  <c r="AX542" i="1"/>
  <c r="AP541" i="1"/>
  <c r="AV541" i="1"/>
  <c r="AR540" i="1"/>
  <c r="AX540" i="1"/>
  <c r="AP539" i="1"/>
  <c r="AV539" i="1"/>
  <c r="AR538" i="1"/>
  <c r="AX538" i="1"/>
  <c r="AP537" i="1"/>
  <c r="AV537" i="1"/>
  <c r="AR536" i="1"/>
  <c r="AX536" i="1"/>
  <c r="AP535" i="1"/>
  <c r="AV535" i="1"/>
  <c r="AR534" i="1"/>
  <c r="AX534" i="1"/>
  <c r="AP533" i="1"/>
  <c r="AV533" i="1"/>
  <c r="AR532" i="1"/>
  <c r="AX532" i="1"/>
  <c r="AP531" i="1"/>
  <c r="AV531" i="1"/>
  <c r="AR530" i="1"/>
  <c r="AX530" i="1"/>
  <c r="AP529" i="1"/>
  <c r="AV529" i="1"/>
  <c r="AR528" i="1"/>
  <c r="AX528" i="1"/>
  <c r="AP527" i="1"/>
  <c r="AV527" i="1"/>
  <c r="AR526" i="1"/>
  <c r="AX526" i="1"/>
  <c r="AP525" i="1"/>
  <c r="AV525" i="1"/>
  <c r="AR524" i="1"/>
  <c r="AX524" i="1"/>
  <c r="AP523" i="1"/>
  <c r="AV523" i="1"/>
  <c r="AR522" i="1"/>
  <c r="AX522" i="1"/>
  <c r="AP521" i="1"/>
  <c r="AV521" i="1"/>
  <c r="AR520" i="1"/>
  <c r="AX520" i="1"/>
  <c r="AP519" i="1"/>
  <c r="AV519" i="1"/>
  <c r="AR518" i="1"/>
  <c r="AX518" i="1"/>
  <c r="AP517" i="1"/>
  <c r="AV517" i="1"/>
  <c r="AR516" i="1"/>
  <c r="AX516" i="1"/>
  <c r="AP515" i="1"/>
  <c r="AV515" i="1"/>
  <c r="AR514" i="1"/>
  <c r="AX514" i="1"/>
  <c r="AP513" i="1"/>
  <c r="AV513" i="1"/>
  <c r="AR512" i="1"/>
  <c r="AX512" i="1"/>
  <c r="AP511" i="1"/>
  <c r="AV511" i="1"/>
  <c r="AR510" i="1"/>
  <c r="AX510" i="1"/>
  <c r="AP509" i="1"/>
  <c r="AV509" i="1"/>
  <c r="AR508" i="1"/>
  <c r="AX508" i="1"/>
  <c r="AP507" i="1"/>
  <c r="AV507" i="1"/>
  <c r="AR506" i="1"/>
  <c r="AX506" i="1"/>
  <c r="AP505" i="1"/>
  <c r="AV505" i="1"/>
  <c r="AR504" i="1"/>
  <c r="AX504" i="1"/>
  <c r="AP503" i="1"/>
  <c r="AV503" i="1"/>
  <c r="AR502" i="1"/>
  <c r="AX502" i="1"/>
  <c r="AP501" i="1"/>
  <c r="AV501" i="1"/>
  <c r="AR500" i="1"/>
  <c r="AX500" i="1"/>
  <c r="AP499" i="1"/>
  <c r="AV499" i="1"/>
  <c r="AR498" i="1"/>
  <c r="AX498" i="1"/>
  <c r="AP497" i="1"/>
  <c r="AV497" i="1"/>
  <c r="AR496" i="1"/>
  <c r="AX496" i="1"/>
  <c r="AP495" i="1"/>
  <c r="AV495" i="1"/>
  <c r="AT494" i="1"/>
  <c r="BF494" i="1" s="1"/>
  <c r="AZ494" i="1"/>
  <c r="AP494" i="1"/>
  <c r="AV494" i="1"/>
  <c r="AQ493" i="1"/>
  <c r="AW493" i="1"/>
  <c r="AQ492" i="1"/>
  <c r="AW492" i="1"/>
  <c r="AQ491" i="1"/>
  <c r="AW491" i="1"/>
  <c r="AQ490" i="1"/>
  <c r="AW490" i="1"/>
  <c r="AQ489" i="1"/>
  <c r="AW489" i="1"/>
  <c r="AQ488" i="1"/>
  <c r="AW488" i="1"/>
  <c r="AQ487" i="1"/>
  <c r="AW487" i="1"/>
  <c r="AQ486" i="1"/>
  <c r="AW486" i="1"/>
  <c r="AQ485" i="1"/>
  <c r="AW485" i="1"/>
  <c r="AQ484" i="1"/>
  <c r="AW484" i="1"/>
  <c r="AQ483" i="1"/>
  <c r="AW483" i="1"/>
  <c r="AQ482" i="1"/>
  <c r="AW482" i="1"/>
  <c r="AQ481" i="1"/>
  <c r="AW481" i="1"/>
  <c r="AQ480" i="1"/>
  <c r="AW480" i="1"/>
  <c r="AQ479" i="1"/>
  <c r="AW479" i="1"/>
  <c r="AQ478" i="1"/>
  <c r="AW478" i="1"/>
  <c r="AQ477" i="1"/>
  <c r="AW477" i="1"/>
  <c r="AQ476" i="1"/>
  <c r="AW476" i="1"/>
  <c r="AQ475" i="1"/>
  <c r="AW475" i="1"/>
  <c r="AQ474" i="1"/>
  <c r="AW474" i="1"/>
  <c r="AQ473" i="1"/>
  <c r="AW473" i="1"/>
  <c r="AQ472" i="1"/>
  <c r="AW472" i="1"/>
  <c r="AQ471" i="1"/>
  <c r="AW471" i="1"/>
  <c r="AQ470" i="1"/>
  <c r="AW470" i="1"/>
  <c r="AQ469" i="1"/>
  <c r="AW469" i="1"/>
  <c r="AQ468" i="1"/>
  <c r="AW468" i="1"/>
  <c r="AQ467" i="1"/>
  <c r="AW467" i="1"/>
  <c r="AQ466" i="1"/>
  <c r="AW466" i="1"/>
  <c r="AQ465" i="1"/>
  <c r="AW465" i="1"/>
  <c r="AQ464" i="1"/>
  <c r="AW464" i="1"/>
  <c r="AQ463" i="1"/>
  <c r="AW463" i="1"/>
  <c r="AQ462" i="1"/>
  <c r="AW462" i="1"/>
  <c r="AQ461" i="1"/>
  <c r="AW461" i="1"/>
  <c r="AQ460" i="1"/>
  <c r="AW460" i="1"/>
  <c r="AQ459" i="1"/>
  <c r="AW459" i="1"/>
  <c r="AQ458" i="1"/>
  <c r="AW458" i="1"/>
  <c r="AQ457" i="1"/>
  <c r="AW457" i="1"/>
  <c r="AQ456" i="1"/>
  <c r="AW456" i="1"/>
  <c r="AQ455" i="1"/>
  <c r="AW455" i="1"/>
  <c r="AQ454" i="1"/>
  <c r="AW454" i="1"/>
  <c r="AQ453" i="1"/>
  <c r="AW453" i="1"/>
  <c r="AQ452" i="1"/>
  <c r="AW452" i="1"/>
  <c r="AQ451" i="1"/>
  <c r="AW451" i="1"/>
  <c r="AQ450" i="1"/>
  <c r="AW450" i="1"/>
  <c r="AQ449" i="1"/>
  <c r="AW449" i="1"/>
  <c r="AQ448" i="1"/>
  <c r="AW448" i="1"/>
  <c r="AQ447" i="1"/>
  <c r="AW447" i="1"/>
  <c r="AQ446" i="1"/>
  <c r="AW446" i="1"/>
  <c r="AQ445" i="1"/>
  <c r="AW445" i="1"/>
  <c r="AQ444" i="1"/>
  <c r="AW444" i="1"/>
  <c r="AQ443" i="1"/>
  <c r="AW443" i="1"/>
  <c r="AQ442" i="1"/>
  <c r="AW442" i="1"/>
  <c r="AQ441" i="1"/>
  <c r="AW441" i="1"/>
  <c r="AQ440" i="1"/>
  <c r="AW440" i="1"/>
  <c r="AQ439" i="1"/>
  <c r="AW439" i="1"/>
  <c r="AQ438" i="1"/>
  <c r="AW438" i="1"/>
  <c r="AQ437" i="1"/>
  <c r="AW437" i="1"/>
  <c r="AQ436" i="1"/>
  <c r="AW436" i="1"/>
  <c r="AQ435" i="1"/>
  <c r="AW435" i="1"/>
  <c r="AR433" i="1"/>
  <c r="AX433" i="1"/>
  <c r="AP432" i="1"/>
  <c r="AV432" i="1"/>
  <c r="AR431" i="1"/>
  <c r="AX431" i="1"/>
  <c r="AP430" i="1"/>
  <c r="AV430" i="1"/>
  <c r="AR429" i="1"/>
  <c r="AX429" i="1"/>
  <c r="AP428" i="1"/>
  <c r="AV428" i="1"/>
  <c r="AR427" i="1"/>
  <c r="AX427" i="1"/>
  <c r="AP426" i="1"/>
  <c r="AV426" i="1"/>
  <c r="AR425" i="1"/>
  <c r="AX425" i="1"/>
  <c r="AP424" i="1"/>
  <c r="AV424" i="1"/>
  <c r="AR423" i="1"/>
  <c r="AX423" i="1"/>
  <c r="AP422" i="1"/>
  <c r="AV422" i="1"/>
  <c r="AR421" i="1"/>
  <c r="AX421" i="1"/>
  <c r="AP420" i="1"/>
  <c r="AV420" i="1"/>
  <c r="AR419" i="1"/>
  <c r="AX419" i="1"/>
  <c r="AP418" i="1"/>
  <c r="AV418" i="1"/>
  <c r="AR417" i="1"/>
  <c r="AX417" i="1"/>
  <c r="AP416" i="1"/>
  <c r="AV416" i="1"/>
  <c r="AR415" i="1"/>
  <c r="AX415" i="1"/>
  <c r="AP414" i="1"/>
  <c r="AV414" i="1"/>
  <c r="AR413" i="1"/>
  <c r="AX413" i="1"/>
  <c r="AP412" i="1"/>
  <c r="AV412" i="1"/>
  <c r="AR411" i="1"/>
  <c r="AX411" i="1"/>
  <c r="AP410" i="1"/>
  <c r="AV410" i="1"/>
  <c r="AR409" i="1"/>
  <c r="AX409" i="1"/>
  <c r="AP408" i="1"/>
  <c r="AV408" i="1"/>
  <c r="AR407" i="1"/>
  <c r="AX407" i="1"/>
  <c r="AP406" i="1"/>
  <c r="AV406" i="1"/>
  <c r="AR405" i="1"/>
  <c r="AX405" i="1"/>
  <c r="AP404" i="1"/>
  <c r="AV404" i="1"/>
  <c r="AR403" i="1"/>
  <c r="AX403" i="1"/>
  <c r="AP402" i="1"/>
  <c r="AV402" i="1"/>
  <c r="AR401" i="1"/>
  <c r="AX401" i="1"/>
  <c r="AP400" i="1"/>
  <c r="AV400" i="1"/>
  <c r="AR399" i="1"/>
  <c r="AX399" i="1"/>
  <c r="AP398" i="1"/>
  <c r="AV398" i="1"/>
  <c r="AR397" i="1"/>
  <c r="AX397" i="1"/>
  <c r="AP396" i="1"/>
  <c r="AV396" i="1"/>
  <c r="AR395" i="1"/>
  <c r="AX395" i="1"/>
  <c r="AP394" i="1"/>
  <c r="AV394" i="1"/>
  <c r="AR393" i="1"/>
  <c r="AX393" i="1"/>
  <c r="AP392" i="1"/>
  <c r="AV392" i="1"/>
  <c r="AR391" i="1"/>
  <c r="AX391" i="1"/>
  <c r="AP390" i="1"/>
  <c r="AV390" i="1"/>
  <c r="AR389" i="1"/>
  <c r="AX389" i="1"/>
  <c r="AP388" i="1"/>
  <c r="AV388" i="1"/>
  <c r="AR387" i="1"/>
  <c r="AX387" i="1"/>
  <c r="AP386" i="1"/>
  <c r="AV386" i="1"/>
  <c r="AR385" i="1"/>
  <c r="AX385" i="1"/>
  <c r="AP384" i="1"/>
  <c r="AV384" i="1"/>
  <c r="AR383" i="1"/>
  <c r="AX383" i="1"/>
  <c r="AP382" i="1"/>
  <c r="AV382" i="1"/>
  <c r="AR381" i="1"/>
  <c r="AX381" i="1"/>
  <c r="AP380" i="1"/>
  <c r="AV380" i="1"/>
  <c r="AT379" i="1"/>
  <c r="BF379" i="1" s="1"/>
  <c r="AZ379" i="1"/>
  <c r="AP379" i="1"/>
  <c r="AV379" i="1"/>
  <c r="AQ378" i="1"/>
  <c r="AW378" i="1"/>
  <c r="AQ377" i="1"/>
  <c r="AW377" i="1"/>
  <c r="AQ376" i="1"/>
  <c r="AW376" i="1"/>
  <c r="AQ375" i="1"/>
  <c r="AW375" i="1"/>
  <c r="AR373" i="1"/>
  <c r="AX373" i="1"/>
  <c r="AP372" i="1"/>
  <c r="AV372" i="1"/>
  <c r="AR371" i="1"/>
  <c r="AX371" i="1"/>
  <c r="AP370" i="1"/>
  <c r="AV370" i="1"/>
  <c r="AR369" i="1"/>
  <c r="AX369" i="1"/>
  <c r="AP368" i="1"/>
  <c r="AV368" i="1"/>
  <c r="AR367" i="1"/>
  <c r="AX367" i="1"/>
  <c r="AP366" i="1"/>
  <c r="AV366" i="1"/>
  <c r="AR365" i="1"/>
  <c r="AX365" i="1"/>
  <c r="AP364" i="1"/>
  <c r="AV364" i="1"/>
  <c r="AR363" i="1"/>
  <c r="AX363" i="1"/>
  <c r="AP362" i="1"/>
  <c r="AV362" i="1"/>
  <c r="AT361" i="1"/>
  <c r="BF361" i="1" s="1"/>
  <c r="AZ361" i="1"/>
  <c r="AP361" i="1"/>
  <c r="AV361" i="1"/>
  <c r="AQ360" i="1"/>
  <c r="AW360" i="1"/>
  <c r="AQ359" i="1"/>
  <c r="AW359" i="1"/>
  <c r="AQ358" i="1"/>
  <c r="AW358" i="1"/>
  <c r="AQ357" i="1"/>
  <c r="AW357" i="1"/>
  <c r="AQ356" i="1"/>
  <c r="AW356" i="1"/>
  <c r="AQ355" i="1"/>
  <c r="AW355" i="1"/>
  <c r="AQ354" i="1"/>
  <c r="AW354" i="1"/>
  <c r="AQ353" i="1"/>
  <c r="AW353" i="1"/>
  <c r="AQ352" i="1"/>
  <c r="AW352" i="1"/>
  <c r="AQ351" i="1"/>
  <c r="AW351" i="1"/>
  <c r="AQ350" i="1"/>
  <c r="AW350" i="1"/>
  <c r="AQ349" i="1"/>
  <c r="AW349" i="1"/>
  <c r="AQ348" i="1"/>
  <c r="AW348" i="1"/>
  <c r="AQ347" i="1"/>
  <c r="AW347" i="1"/>
  <c r="AQ346" i="1"/>
  <c r="AW346" i="1"/>
  <c r="AQ345" i="1"/>
  <c r="AW345" i="1"/>
  <c r="AQ344" i="1"/>
  <c r="AW344" i="1"/>
  <c r="AQ343" i="1"/>
  <c r="AW343" i="1"/>
  <c r="AQ342" i="1"/>
  <c r="AW342" i="1"/>
  <c r="AQ341" i="1"/>
  <c r="AW341" i="1"/>
  <c r="AQ340" i="1"/>
  <c r="AW340" i="1"/>
  <c r="AQ339" i="1"/>
  <c r="AW339" i="1"/>
  <c r="AQ338" i="1"/>
  <c r="AW338" i="1"/>
  <c r="AQ337" i="1"/>
  <c r="AW337" i="1"/>
  <c r="AQ336" i="1"/>
  <c r="AW336" i="1"/>
  <c r="AQ335" i="1"/>
  <c r="AW335" i="1"/>
  <c r="AQ334" i="1"/>
  <c r="AW334" i="1"/>
  <c r="AQ333" i="1"/>
  <c r="AW333" i="1"/>
  <c r="AQ332" i="1"/>
  <c r="AW332" i="1"/>
  <c r="AQ331" i="1"/>
  <c r="AW331" i="1"/>
  <c r="AQ330" i="1"/>
  <c r="AW330" i="1"/>
  <c r="AQ329" i="1"/>
  <c r="AW329" i="1"/>
  <c r="AQ328" i="1"/>
  <c r="AW328" i="1"/>
  <c r="AQ327" i="1"/>
  <c r="AW327" i="1"/>
  <c r="AQ326" i="1"/>
  <c r="AW326" i="1"/>
  <c r="AQ325" i="1"/>
  <c r="AW325" i="1"/>
  <c r="AQ324" i="1"/>
  <c r="AW324" i="1"/>
  <c r="AQ323" i="1"/>
  <c r="AW323" i="1"/>
  <c r="AQ322" i="1"/>
  <c r="AW322" i="1"/>
  <c r="AQ321" i="1"/>
  <c r="AW321" i="1"/>
  <c r="AQ320" i="1"/>
  <c r="AW320" i="1"/>
  <c r="AQ319" i="1"/>
  <c r="AW319" i="1"/>
  <c r="AQ318" i="1"/>
  <c r="AW318" i="1"/>
  <c r="AR316" i="1"/>
  <c r="AX316" i="1"/>
  <c r="AP315" i="1"/>
  <c r="AV315" i="1"/>
  <c r="AR314" i="1"/>
  <c r="AX314" i="1"/>
  <c r="AP313" i="1"/>
  <c r="AV313" i="1"/>
  <c r="AR312" i="1"/>
  <c r="AX312" i="1"/>
  <c r="AP311" i="1"/>
  <c r="AV311" i="1"/>
  <c r="AR310" i="1"/>
  <c r="AX310" i="1"/>
  <c r="AP309" i="1"/>
  <c r="AV309" i="1"/>
  <c r="AR308" i="1"/>
  <c r="AX308" i="1"/>
  <c r="AP307" i="1"/>
  <c r="AV307" i="1"/>
  <c r="AR306" i="1"/>
  <c r="AX306" i="1"/>
  <c r="AP305" i="1"/>
  <c r="AV305" i="1"/>
  <c r="AR304" i="1"/>
  <c r="AX304" i="1"/>
  <c r="AP303" i="1"/>
  <c r="AV303" i="1"/>
  <c r="AR302" i="1"/>
  <c r="AX302" i="1"/>
  <c r="AP301" i="1"/>
  <c r="AV301" i="1"/>
  <c r="AR300" i="1"/>
  <c r="AX300" i="1"/>
  <c r="AP299" i="1"/>
  <c r="AV299" i="1"/>
  <c r="AR298" i="1"/>
  <c r="AX298" i="1"/>
  <c r="AP297" i="1"/>
  <c r="AV297" i="1"/>
  <c r="AR296" i="1"/>
  <c r="AX296" i="1"/>
  <c r="AP295" i="1"/>
  <c r="AV295" i="1"/>
  <c r="AR294" i="1"/>
  <c r="AX294" i="1"/>
  <c r="AP293" i="1"/>
  <c r="AV293" i="1"/>
  <c r="AR292" i="1"/>
  <c r="AX292" i="1"/>
  <c r="AP291" i="1"/>
  <c r="AV291" i="1"/>
  <c r="AR290" i="1"/>
  <c r="AX290" i="1"/>
  <c r="AP289" i="1"/>
  <c r="AV289" i="1"/>
  <c r="AR288" i="1"/>
  <c r="AX288" i="1"/>
  <c r="AP287" i="1"/>
  <c r="AV287" i="1"/>
  <c r="AR286" i="1"/>
  <c r="AX286" i="1"/>
  <c r="AP285" i="1"/>
  <c r="AV285" i="1"/>
  <c r="AR284" i="1"/>
  <c r="AX284" i="1"/>
  <c r="AP283" i="1"/>
  <c r="AV283" i="1"/>
  <c r="AR282" i="1"/>
  <c r="AX282" i="1"/>
  <c r="AP281" i="1"/>
  <c r="AV281" i="1"/>
  <c r="AR280" i="1"/>
  <c r="AX280" i="1"/>
  <c r="AP279" i="1"/>
  <c r="AV279" i="1"/>
  <c r="AR278" i="1"/>
  <c r="AX278" i="1"/>
  <c r="AP277" i="1"/>
  <c r="AV277" i="1"/>
  <c r="AR276" i="1"/>
  <c r="AX276" i="1"/>
  <c r="AP275" i="1"/>
  <c r="AV275" i="1"/>
  <c r="AR274" i="1"/>
  <c r="AX274" i="1"/>
  <c r="AP273" i="1"/>
  <c r="AV273" i="1"/>
  <c r="AR272" i="1"/>
  <c r="AX272" i="1"/>
  <c r="AP271" i="1"/>
  <c r="AV271" i="1"/>
  <c r="AR270" i="1"/>
  <c r="AX270" i="1"/>
  <c r="AP269" i="1"/>
  <c r="AV269" i="1"/>
  <c r="AR268" i="1"/>
  <c r="AX268" i="1"/>
  <c r="AP267" i="1"/>
  <c r="AV267" i="1"/>
  <c r="AR266" i="1"/>
  <c r="AX266" i="1"/>
  <c r="AR265" i="1"/>
  <c r="AX265" i="1"/>
  <c r="AR264" i="1"/>
  <c r="AX264" i="1"/>
  <c r="AR263" i="1"/>
  <c r="AX263" i="1"/>
  <c r="AR262" i="1"/>
  <c r="AX262" i="1"/>
  <c r="AR261" i="1"/>
  <c r="AX261" i="1"/>
  <c r="AR260" i="1"/>
  <c r="AX260" i="1"/>
  <c r="AR259" i="1"/>
  <c r="AX259" i="1"/>
  <c r="AR258" i="1"/>
  <c r="AX258" i="1"/>
  <c r="AR257" i="1"/>
  <c r="AX257" i="1"/>
  <c r="AR256" i="1"/>
  <c r="AX256" i="1"/>
  <c r="AR255" i="1"/>
  <c r="AX255" i="1"/>
  <c r="AR254" i="1"/>
  <c r="AX254" i="1"/>
  <c r="AR253" i="1"/>
  <c r="AX253" i="1"/>
  <c r="AR252" i="1"/>
  <c r="AX252" i="1"/>
  <c r="AR251" i="1"/>
  <c r="AX251" i="1"/>
  <c r="AR250" i="1"/>
  <c r="AX250" i="1"/>
  <c r="AR249" i="1"/>
  <c r="AX249" i="1"/>
  <c r="AR248" i="1"/>
  <c r="AX248" i="1"/>
  <c r="AR247" i="1"/>
  <c r="AX247" i="1"/>
  <c r="AR246" i="1"/>
  <c r="AX246" i="1"/>
  <c r="AR245" i="1"/>
  <c r="AX245" i="1"/>
  <c r="AR244" i="1"/>
  <c r="AX244" i="1"/>
  <c r="AR243" i="1"/>
  <c r="AX243" i="1"/>
  <c r="AR242" i="1"/>
  <c r="AX242" i="1"/>
  <c r="AR241" i="1"/>
  <c r="AX241" i="1"/>
  <c r="AR240" i="1"/>
  <c r="AX240" i="1"/>
  <c r="AR239" i="1"/>
  <c r="AX239" i="1"/>
  <c r="AR238" i="1"/>
  <c r="AX238" i="1"/>
  <c r="AR237" i="1"/>
  <c r="AX237" i="1"/>
  <c r="AR236" i="1"/>
  <c r="AX236" i="1"/>
  <c r="AR235" i="1"/>
  <c r="AX235" i="1"/>
  <c r="AR234" i="1"/>
  <c r="AX234" i="1"/>
  <c r="AR233" i="1"/>
  <c r="AX233" i="1"/>
  <c r="AR232" i="1"/>
  <c r="AX232" i="1"/>
  <c r="AR231" i="1"/>
  <c r="AX231" i="1"/>
  <c r="AR230" i="1"/>
  <c r="AX230" i="1"/>
  <c r="AR229" i="1"/>
  <c r="AX229" i="1"/>
  <c r="AR228" i="1"/>
  <c r="AX228" i="1"/>
  <c r="AR227" i="1"/>
  <c r="AX227" i="1"/>
  <c r="AR226" i="1"/>
  <c r="AX226" i="1"/>
  <c r="AR225" i="1"/>
  <c r="AX225" i="1"/>
  <c r="AR224" i="1"/>
  <c r="AX224" i="1"/>
  <c r="AR223" i="1"/>
  <c r="AX223" i="1"/>
  <c r="AR222" i="1"/>
  <c r="AX222" i="1"/>
  <c r="AR221" i="1"/>
  <c r="AX221" i="1"/>
  <c r="AR220" i="1"/>
  <c r="AX220" i="1"/>
  <c r="AR219" i="1"/>
  <c r="AX219" i="1"/>
  <c r="AR218" i="1"/>
  <c r="AX218" i="1"/>
  <c r="AR217" i="1"/>
  <c r="AX217" i="1"/>
  <c r="AR216" i="1"/>
  <c r="AX216" i="1"/>
  <c r="AR215" i="1"/>
  <c r="AX215" i="1"/>
  <c r="AR214" i="1"/>
  <c r="AX214" i="1"/>
  <c r="AR213" i="1"/>
  <c r="AX213" i="1"/>
  <c r="AR212" i="1"/>
  <c r="AX212" i="1"/>
  <c r="AR211" i="1"/>
  <c r="AX211" i="1"/>
  <c r="AR210" i="1"/>
  <c r="AX210" i="1"/>
  <c r="AR209" i="1"/>
  <c r="AX209" i="1"/>
  <c r="AR208" i="1"/>
  <c r="AX208" i="1"/>
  <c r="AR207" i="1"/>
  <c r="AX207" i="1"/>
  <c r="AR206" i="1"/>
  <c r="AX206" i="1"/>
  <c r="AR205" i="1"/>
  <c r="AX205" i="1"/>
  <c r="AR204" i="1"/>
  <c r="AX204" i="1"/>
  <c r="AR203" i="1"/>
  <c r="AX203" i="1"/>
  <c r="AR202" i="1"/>
  <c r="AX202" i="1"/>
  <c r="AR201" i="1"/>
  <c r="AX201" i="1"/>
  <c r="AP648" i="1"/>
  <c r="AV648" i="1"/>
  <c r="AT648" i="1"/>
  <c r="BF648" i="1" s="1"/>
  <c r="AZ648" i="1"/>
  <c r="AS647" i="1"/>
  <c r="BE647" i="1" s="1"/>
  <c r="AY647" i="1"/>
  <c r="AS646" i="1"/>
  <c r="BE646" i="1" s="1"/>
  <c r="AY646" i="1"/>
  <c r="AQ159" i="1"/>
  <c r="AW159" i="1"/>
  <c r="AR158" i="1"/>
  <c r="AX158" i="1"/>
  <c r="AR157" i="1"/>
  <c r="AX157" i="1"/>
  <c r="AR156" i="1"/>
  <c r="AX156" i="1"/>
  <c r="AR155" i="1"/>
  <c r="AX155" i="1"/>
  <c r="AR154" i="1"/>
  <c r="AX154" i="1"/>
  <c r="AR153" i="1"/>
  <c r="AX153" i="1"/>
  <c r="AR152" i="1"/>
  <c r="AX152" i="1"/>
  <c r="AR151" i="1"/>
  <c r="AX151" i="1"/>
  <c r="AR150" i="1"/>
  <c r="AX150" i="1"/>
  <c r="AR149" i="1"/>
  <c r="AX149" i="1"/>
  <c r="AR148" i="1"/>
  <c r="AX148" i="1"/>
  <c r="AR147" i="1"/>
  <c r="AX147" i="1"/>
  <c r="AR146" i="1"/>
  <c r="AX146" i="1"/>
  <c r="AR145" i="1"/>
  <c r="AX145" i="1"/>
  <c r="AR144" i="1"/>
  <c r="AX144" i="1"/>
  <c r="AR143" i="1"/>
  <c r="AX143" i="1"/>
  <c r="AR142" i="1"/>
  <c r="AX142" i="1"/>
  <c r="AR141" i="1"/>
  <c r="AX141" i="1"/>
  <c r="AR140" i="1"/>
  <c r="AX140" i="1"/>
  <c r="AR139" i="1"/>
  <c r="AX139" i="1"/>
  <c r="AR138" i="1"/>
  <c r="AX138" i="1"/>
  <c r="AR137" i="1"/>
  <c r="AX137" i="1"/>
  <c r="AQ110" i="1"/>
  <c r="AW110" i="1"/>
  <c r="AQ108" i="1"/>
  <c r="AW108" i="1"/>
  <c r="AR107" i="1"/>
  <c r="AX107" i="1"/>
  <c r="AR106" i="1"/>
  <c r="AX106" i="1"/>
  <c r="AR105" i="1"/>
  <c r="AX105" i="1"/>
  <c r="AR104" i="1"/>
  <c r="AX104" i="1"/>
  <c r="AR103" i="1"/>
  <c r="AX103" i="1"/>
  <c r="AR102" i="1"/>
  <c r="AX102" i="1"/>
  <c r="AR101" i="1"/>
  <c r="AX101" i="1"/>
  <c r="AR100" i="1"/>
  <c r="AX100" i="1"/>
  <c r="AR99" i="1"/>
  <c r="AX99" i="1"/>
  <c r="AR98" i="1"/>
  <c r="AX98" i="1"/>
  <c r="AR97" i="1"/>
  <c r="AX97" i="1"/>
  <c r="AR96" i="1"/>
  <c r="AX96" i="1"/>
  <c r="AR95" i="1"/>
  <c r="AX95" i="1"/>
  <c r="AR94" i="1"/>
  <c r="AX94" i="1"/>
  <c r="AR93" i="1"/>
  <c r="AX93" i="1"/>
  <c r="AR92" i="1"/>
  <c r="AX92" i="1"/>
  <c r="AR91" i="1"/>
  <c r="AX91" i="1"/>
  <c r="AR90" i="1"/>
  <c r="AX90" i="1"/>
  <c r="AR89" i="1"/>
  <c r="AX89" i="1"/>
  <c r="AR88" i="1"/>
  <c r="AX88" i="1"/>
  <c r="AR87" i="1"/>
  <c r="AX87" i="1"/>
  <c r="AR86" i="1"/>
  <c r="AX86" i="1"/>
  <c r="AR85" i="1"/>
  <c r="AX85" i="1"/>
  <c r="AR84" i="1"/>
  <c r="AX84" i="1"/>
  <c r="AR83" i="1"/>
  <c r="AX83" i="1"/>
  <c r="AR82" i="1"/>
  <c r="AX82" i="1"/>
  <c r="AR81" i="1"/>
  <c r="AX81" i="1"/>
  <c r="AQ200" i="1"/>
  <c r="AW200" i="1"/>
  <c r="AR198" i="1"/>
  <c r="AX198" i="1"/>
  <c r="AR196" i="1"/>
  <c r="AX196" i="1"/>
  <c r="AR194" i="1"/>
  <c r="AX194" i="1"/>
  <c r="AR192" i="1"/>
  <c r="AX192" i="1"/>
  <c r="AR190" i="1"/>
  <c r="AX190" i="1"/>
  <c r="AR188" i="1"/>
  <c r="AX188" i="1"/>
  <c r="AR186" i="1"/>
  <c r="AX186" i="1"/>
  <c r="AR184" i="1"/>
  <c r="AX184" i="1"/>
  <c r="AR182" i="1"/>
  <c r="AX182" i="1"/>
  <c r="AR180" i="1"/>
  <c r="AX180" i="1"/>
  <c r="AR178" i="1"/>
  <c r="AX178" i="1"/>
  <c r="AR176" i="1"/>
  <c r="AX176" i="1"/>
  <c r="AR174" i="1"/>
  <c r="AX174" i="1"/>
  <c r="AR172" i="1"/>
  <c r="AX172" i="1"/>
  <c r="AR170" i="1"/>
  <c r="AX170" i="1"/>
  <c r="AP168" i="1"/>
  <c r="AV168" i="1"/>
  <c r="AR167" i="1"/>
  <c r="AX167" i="1"/>
  <c r="AP166" i="1"/>
  <c r="AV166" i="1"/>
  <c r="AR165" i="1"/>
  <c r="AX165" i="1"/>
  <c r="AP164" i="1"/>
  <c r="AV164" i="1"/>
  <c r="AR163" i="1"/>
  <c r="AX163" i="1"/>
  <c r="AP162" i="1"/>
  <c r="AV162" i="1"/>
  <c r="AR161" i="1"/>
  <c r="AX161" i="1"/>
  <c r="AP160" i="1"/>
  <c r="AV160" i="1"/>
  <c r="AT159" i="1"/>
  <c r="BF159" i="1" s="1"/>
  <c r="AZ159" i="1"/>
  <c r="AP159" i="1"/>
  <c r="AV159" i="1"/>
  <c r="AQ158" i="1"/>
  <c r="AW158" i="1"/>
  <c r="AQ157" i="1"/>
  <c r="AW157" i="1"/>
  <c r="AQ156" i="1"/>
  <c r="AW156" i="1"/>
  <c r="AQ155" i="1"/>
  <c r="AW155" i="1"/>
  <c r="AQ154" i="1"/>
  <c r="AW154" i="1"/>
  <c r="AQ153" i="1"/>
  <c r="AW153" i="1"/>
  <c r="AQ152" i="1"/>
  <c r="AW152" i="1"/>
  <c r="AQ151" i="1"/>
  <c r="AW151" i="1"/>
  <c r="AQ150" i="1"/>
  <c r="AW150" i="1"/>
  <c r="AQ149" i="1"/>
  <c r="AW149" i="1"/>
  <c r="AQ148" i="1"/>
  <c r="AW148" i="1"/>
  <c r="AQ147" i="1"/>
  <c r="AW147" i="1"/>
  <c r="AQ146" i="1"/>
  <c r="AW146" i="1"/>
  <c r="AQ145" i="1"/>
  <c r="AW145" i="1"/>
  <c r="AQ144" i="1"/>
  <c r="AW144" i="1"/>
  <c r="AQ143" i="1"/>
  <c r="AW143" i="1"/>
  <c r="AQ142" i="1"/>
  <c r="AW142" i="1"/>
  <c r="AQ141" i="1"/>
  <c r="AW141" i="1"/>
  <c r="AQ140" i="1"/>
  <c r="AW140" i="1"/>
  <c r="AQ139" i="1"/>
  <c r="AW139" i="1"/>
  <c r="AQ138" i="1"/>
  <c r="AW138" i="1"/>
  <c r="AQ137" i="1"/>
  <c r="AW137" i="1"/>
  <c r="AP135" i="1"/>
  <c r="AV135" i="1"/>
  <c r="AR134" i="1"/>
  <c r="AX134" i="1"/>
  <c r="AP133" i="1"/>
  <c r="AV133" i="1"/>
  <c r="AR132" i="1"/>
  <c r="AX132" i="1"/>
  <c r="AP131" i="1"/>
  <c r="AV131" i="1"/>
  <c r="AR130" i="1"/>
  <c r="AX130" i="1"/>
  <c r="AP129" i="1"/>
  <c r="AV129" i="1"/>
  <c r="AR128" i="1"/>
  <c r="AX128" i="1"/>
  <c r="AP127" i="1"/>
  <c r="AV127" i="1"/>
  <c r="AR126" i="1"/>
  <c r="AX126" i="1"/>
  <c r="AP125" i="1"/>
  <c r="AV125" i="1"/>
  <c r="AR124" i="1"/>
  <c r="AX124" i="1"/>
  <c r="AP123" i="1"/>
  <c r="AV123" i="1"/>
  <c r="AR122" i="1"/>
  <c r="AX122" i="1"/>
  <c r="AP121" i="1"/>
  <c r="AV121" i="1"/>
  <c r="AR120" i="1"/>
  <c r="AX120" i="1"/>
  <c r="AP119" i="1"/>
  <c r="AV119" i="1"/>
  <c r="AR118" i="1"/>
  <c r="AX118" i="1"/>
  <c r="AP117" i="1"/>
  <c r="AV117" i="1"/>
  <c r="AR116" i="1"/>
  <c r="AX116" i="1"/>
  <c r="AP115" i="1"/>
  <c r="AV115" i="1"/>
  <c r="AR114" i="1"/>
  <c r="AX114" i="1"/>
  <c r="AP113" i="1"/>
  <c r="AV113" i="1"/>
  <c r="AR112" i="1"/>
  <c r="AX112" i="1"/>
  <c r="AP111" i="1"/>
  <c r="AV111" i="1"/>
  <c r="AT110" i="1"/>
  <c r="BF110" i="1" s="1"/>
  <c r="AZ110" i="1"/>
  <c r="AP110" i="1"/>
  <c r="AV110" i="1"/>
  <c r="AT108" i="1"/>
  <c r="BF108" i="1" s="1"/>
  <c r="AZ108" i="1"/>
  <c r="AP108" i="1"/>
  <c r="AV108" i="1"/>
  <c r="AQ107" i="1"/>
  <c r="AW107" i="1"/>
  <c r="AQ106" i="1"/>
  <c r="AW106" i="1"/>
  <c r="AQ105" i="1"/>
  <c r="AW105" i="1"/>
  <c r="AQ104" i="1"/>
  <c r="AW104" i="1"/>
  <c r="AQ103" i="1"/>
  <c r="AW103" i="1"/>
  <c r="AQ102" i="1"/>
  <c r="AW102" i="1"/>
  <c r="AQ101" i="1"/>
  <c r="AW101" i="1"/>
  <c r="AQ100" i="1"/>
  <c r="AW100" i="1"/>
  <c r="AQ99" i="1"/>
  <c r="AW99" i="1"/>
  <c r="AQ98" i="1"/>
  <c r="AW98" i="1"/>
  <c r="AQ97" i="1"/>
  <c r="AW97" i="1"/>
  <c r="AQ96" i="1"/>
  <c r="AW96" i="1"/>
  <c r="AQ95" i="1"/>
  <c r="AW95" i="1"/>
  <c r="AQ94" i="1"/>
  <c r="AW94" i="1"/>
  <c r="AQ93" i="1"/>
  <c r="AW93" i="1"/>
  <c r="AQ92" i="1"/>
  <c r="AW92" i="1"/>
  <c r="AQ91" i="1"/>
  <c r="AW91" i="1"/>
  <c r="AQ90" i="1"/>
  <c r="AW90" i="1"/>
  <c r="AQ89" i="1"/>
  <c r="AW89" i="1"/>
  <c r="AQ88" i="1"/>
  <c r="AW88" i="1"/>
  <c r="AQ87" i="1"/>
  <c r="AW87" i="1"/>
  <c r="AQ86" i="1"/>
  <c r="AW86" i="1"/>
  <c r="AQ85" i="1"/>
  <c r="AW85" i="1"/>
  <c r="AQ84" i="1"/>
  <c r="AW84" i="1"/>
  <c r="AQ83" i="1"/>
  <c r="AW83" i="1"/>
  <c r="AQ82" i="1"/>
  <c r="AW82" i="1"/>
  <c r="AQ81" i="1"/>
  <c r="AW81" i="1"/>
  <c r="AQ79" i="1"/>
  <c r="AW79" i="1"/>
  <c r="AQ77" i="1"/>
  <c r="AW77" i="1"/>
  <c r="AQ75" i="1"/>
  <c r="AW75" i="1"/>
  <c r="AQ73" i="1"/>
  <c r="AW73" i="1"/>
  <c r="AQ71" i="1"/>
  <c r="AW71" i="1"/>
  <c r="AQ69" i="1"/>
  <c r="AW69" i="1"/>
  <c r="AQ67" i="1"/>
  <c r="AW67" i="1"/>
  <c r="AQ65" i="1"/>
  <c r="AW65" i="1"/>
  <c r="AQ63" i="1"/>
  <c r="AW63" i="1"/>
  <c r="AQ61" i="1"/>
  <c r="AW61" i="1"/>
  <c r="AQ59" i="1"/>
  <c r="AW59" i="1"/>
  <c r="AQ57" i="1"/>
  <c r="AW57" i="1"/>
  <c r="AQ55" i="1"/>
  <c r="AW55" i="1"/>
  <c r="AQ53" i="1"/>
  <c r="AW53" i="1"/>
  <c r="AQ51" i="1"/>
  <c r="AW51" i="1"/>
  <c r="AQ49" i="1"/>
  <c r="AW49" i="1"/>
  <c r="AQ47" i="1"/>
  <c r="AW47" i="1"/>
  <c r="AQ45" i="1"/>
  <c r="AW45" i="1"/>
  <c r="AQ43" i="1"/>
  <c r="AW43" i="1"/>
  <c r="AQ41" i="1"/>
  <c r="AW41" i="1"/>
  <c r="AQ39" i="1"/>
  <c r="AW39" i="1"/>
  <c r="AQ37" i="1"/>
  <c r="AW37" i="1"/>
  <c r="AQ35" i="1"/>
  <c r="AW35" i="1"/>
  <c r="AQ33" i="1"/>
  <c r="AW33" i="1"/>
  <c r="AQ31" i="1"/>
  <c r="AW31" i="1"/>
  <c r="AQ29" i="1"/>
  <c r="AW29" i="1"/>
  <c r="AQ27" i="1"/>
  <c r="AW27" i="1"/>
  <c r="AQ25" i="1"/>
  <c r="AW25" i="1"/>
  <c r="AQ23" i="1"/>
  <c r="AW23" i="1"/>
  <c r="AQ21" i="1"/>
  <c r="AW21" i="1"/>
  <c r="AQ19" i="1"/>
  <c r="AW19" i="1"/>
  <c r="AR18" i="1"/>
  <c r="AX18" i="1"/>
  <c r="AQ17" i="1"/>
  <c r="AW17" i="1"/>
  <c r="AP16" i="1"/>
  <c r="AV16" i="1"/>
  <c r="AP15" i="1"/>
  <c r="AV15" i="1"/>
  <c r="AP14" i="1"/>
  <c r="AV14" i="1"/>
  <c r="AP13" i="1"/>
  <c r="AV13" i="1"/>
  <c r="AP12" i="1"/>
  <c r="AV12" i="1"/>
  <c r="AP11" i="1"/>
  <c r="AV11" i="1"/>
  <c r="AP10" i="1"/>
  <c r="AV10" i="1"/>
  <c r="AP9" i="1"/>
  <c r="AV9" i="1"/>
  <c r="AP8" i="1"/>
  <c r="AV8" i="1"/>
  <c r="AP7" i="1"/>
  <c r="AV7" i="1"/>
  <c r="AP5" i="1"/>
  <c r="AV5" i="1"/>
  <c r="AT80" i="1"/>
  <c r="BF80" i="1" s="1"/>
  <c r="AZ80" i="1"/>
  <c r="AP80" i="1"/>
  <c r="AV80" i="1"/>
  <c r="AR79" i="1"/>
  <c r="AX79" i="1"/>
  <c r="AT78" i="1"/>
  <c r="BF78" i="1" s="1"/>
  <c r="AZ78" i="1"/>
  <c r="AP78" i="1"/>
  <c r="AV78" i="1"/>
  <c r="AR77" i="1"/>
  <c r="AX77" i="1"/>
  <c r="AT76" i="1"/>
  <c r="BF76" i="1" s="1"/>
  <c r="AZ76" i="1"/>
  <c r="AP76" i="1"/>
  <c r="AV76" i="1"/>
  <c r="AR75" i="1"/>
  <c r="AX75" i="1"/>
  <c r="AT74" i="1"/>
  <c r="BF74" i="1" s="1"/>
  <c r="AZ74" i="1"/>
  <c r="AP74" i="1"/>
  <c r="AV74" i="1"/>
  <c r="AR73" i="1"/>
  <c r="AX73" i="1"/>
  <c r="AT72" i="1"/>
  <c r="BF72" i="1" s="1"/>
  <c r="AZ72" i="1"/>
  <c r="AP72" i="1"/>
  <c r="AV72" i="1"/>
  <c r="AR71" i="1"/>
  <c r="AX71" i="1"/>
  <c r="AT70" i="1"/>
  <c r="BF70" i="1" s="1"/>
  <c r="AZ70" i="1"/>
  <c r="AP70" i="1"/>
  <c r="AV70" i="1"/>
  <c r="AR69" i="1"/>
  <c r="AX69" i="1"/>
  <c r="AT68" i="1"/>
  <c r="BF68" i="1" s="1"/>
  <c r="AZ68" i="1"/>
  <c r="AP68" i="1"/>
  <c r="AV68" i="1"/>
  <c r="AR67" i="1"/>
  <c r="AX67" i="1"/>
  <c r="AT66" i="1"/>
  <c r="BF66" i="1" s="1"/>
  <c r="AZ66" i="1"/>
  <c r="AP66" i="1"/>
  <c r="AV66" i="1"/>
  <c r="AR65" i="1"/>
  <c r="AX65" i="1"/>
  <c r="AT64" i="1"/>
  <c r="BF64" i="1" s="1"/>
  <c r="AZ64" i="1"/>
  <c r="AP64" i="1"/>
  <c r="AV64" i="1"/>
  <c r="AR63" i="1"/>
  <c r="AX63" i="1"/>
  <c r="AT62" i="1"/>
  <c r="BF62" i="1" s="1"/>
  <c r="AZ62" i="1"/>
  <c r="AP62" i="1"/>
  <c r="AV62" i="1"/>
  <c r="AR61" i="1"/>
  <c r="AX61" i="1"/>
  <c r="AT60" i="1"/>
  <c r="BF60" i="1" s="1"/>
  <c r="AZ60" i="1"/>
  <c r="AP60" i="1"/>
  <c r="AV60" i="1"/>
  <c r="AR59" i="1"/>
  <c r="AX59" i="1"/>
  <c r="AT58" i="1"/>
  <c r="BF58" i="1" s="1"/>
  <c r="AZ58" i="1"/>
  <c r="AP58" i="1"/>
  <c r="AV58" i="1"/>
  <c r="AR57" i="1"/>
  <c r="AX57" i="1"/>
  <c r="AT56" i="1"/>
  <c r="BF56" i="1" s="1"/>
  <c r="AZ56" i="1"/>
  <c r="AP56" i="1"/>
  <c r="AV56" i="1"/>
  <c r="AR55" i="1"/>
  <c r="AX55" i="1"/>
  <c r="AT54" i="1"/>
  <c r="BF54" i="1" s="1"/>
  <c r="AZ54" i="1"/>
  <c r="AP54" i="1"/>
  <c r="AV54" i="1"/>
  <c r="AR53" i="1"/>
  <c r="AX53" i="1"/>
  <c r="AT52" i="1"/>
  <c r="BF52" i="1" s="1"/>
  <c r="AZ52" i="1"/>
  <c r="AP52" i="1"/>
  <c r="AV52" i="1"/>
  <c r="AR51" i="1"/>
  <c r="AX51" i="1"/>
  <c r="AT50" i="1"/>
  <c r="BF50" i="1" s="1"/>
  <c r="AZ50" i="1"/>
  <c r="AP50" i="1"/>
  <c r="AV50" i="1"/>
  <c r="AR49" i="1"/>
  <c r="AX49" i="1"/>
  <c r="AT48" i="1"/>
  <c r="BF48" i="1" s="1"/>
  <c r="AZ48" i="1"/>
  <c r="AP48" i="1"/>
  <c r="AV48" i="1"/>
  <c r="AR47" i="1"/>
  <c r="AX47" i="1"/>
  <c r="AT46" i="1"/>
  <c r="BF46" i="1" s="1"/>
  <c r="AZ46" i="1"/>
  <c r="AP46" i="1"/>
  <c r="AV46" i="1"/>
  <c r="AR45" i="1"/>
  <c r="AX45" i="1"/>
  <c r="AT44" i="1"/>
  <c r="BF44" i="1" s="1"/>
  <c r="AZ44" i="1"/>
  <c r="AP44" i="1"/>
  <c r="AV44" i="1"/>
  <c r="AR43" i="1"/>
  <c r="AX43" i="1"/>
  <c r="AT42" i="1"/>
  <c r="BF42" i="1" s="1"/>
  <c r="AZ42" i="1"/>
  <c r="AP42" i="1"/>
  <c r="AV42" i="1"/>
  <c r="AR41" i="1"/>
  <c r="AX41" i="1"/>
  <c r="AT40" i="1"/>
  <c r="BF40" i="1" s="1"/>
  <c r="AZ40" i="1"/>
  <c r="AP40" i="1"/>
  <c r="AV40" i="1"/>
  <c r="AR39" i="1"/>
  <c r="AX39" i="1"/>
  <c r="AT38" i="1"/>
  <c r="BF38" i="1" s="1"/>
  <c r="AZ38" i="1"/>
  <c r="AP38" i="1"/>
  <c r="AV38" i="1"/>
  <c r="AR37" i="1"/>
  <c r="AX37" i="1"/>
  <c r="AT36" i="1"/>
  <c r="BF36" i="1" s="1"/>
  <c r="AZ36" i="1"/>
  <c r="AP36" i="1"/>
  <c r="AV36" i="1"/>
  <c r="AR35" i="1"/>
  <c r="AX35" i="1"/>
  <c r="AT34" i="1"/>
  <c r="BF34" i="1" s="1"/>
  <c r="AZ34" i="1"/>
  <c r="AP34" i="1"/>
  <c r="AV34" i="1"/>
  <c r="AR33" i="1"/>
  <c r="AX33" i="1"/>
  <c r="AT32" i="1"/>
  <c r="BF32" i="1" s="1"/>
  <c r="AZ32" i="1"/>
  <c r="AP32" i="1"/>
  <c r="AV32" i="1"/>
  <c r="AR31" i="1"/>
  <c r="AX31" i="1"/>
  <c r="AT30" i="1"/>
  <c r="BF30" i="1" s="1"/>
  <c r="AZ30" i="1"/>
  <c r="AP30" i="1"/>
  <c r="AV30" i="1"/>
  <c r="AR29" i="1"/>
  <c r="AX29" i="1"/>
  <c r="AT28" i="1"/>
  <c r="BF28" i="1" s="1"/>
  <c r="AZ28" i="1"/>
  <c r="AP28" i="1"/>
  <c r="AV28" i="1"/>
  <c r="AR27" i="1"/>
  <c r="AX27" i="1"/>
  <c r="AT26" i="1"/>
  <c r="BF26" i="1" s="1"/>
  <c r="AZ26" i="1"/>
  <c r="AP26" i="1"/>
  <c r="AV26" i="1"/>
  <c r="AR25" i="1"/>
  <c r="AX25" i="1"/>
  <c r="AT24" i="1"/>
  <c r="BF24" i="1" s="1"/>
  <c r="AZ24" i="1"/>
  <c r="AP24" i="1"/>
  <c r="AV24" i="1"/>
  <c r="AR23" i="1"/>
  <c r="AX23" i="1"/>
  <c r="AT22" i="1"/>
  <c r="BF22" i="1" s="1"/>
  <c r="AZ22" i="1"/>
  <c r="AP22" i="1"/>
  <c r="AV22" i="1"/>
  <c r="AR21" i="1"/>
  <c r="AX21" i="1"/>
  <c r="AT20" i="1"/>
  <c r="BF20" i="1" s="1"/>
  <c r="AZ20" i="1"/>
  <c r="AP20" i="1"/>
  <c r="AV20" i="1"/>
  <c r="AS18" i="1"/>
  <c r="BE18" i="1" s="1"/>
  <c r="AY18" i="1"/>
  <c r="AQ5" i="1"/>
  <c r="AW5" i="1"/>
  <c r="AR4" i="1"/>
  <c r="AX4" i="1"/>
  <c r="AR200" i="1"/>
  <c r="AX200" i="1"/>
  <c r="AQ199" i="1"/>
  <c r="AW199" i="1"/>
  <c r="AQ198" i="1"/>
  <c r="AW198" i="1"/>
  <c r="AQ197" i="1"/>
  <c r="AW197" i="1"/>
  <c r="AQ196" i="1"/>
  <c r="AW196" i="1"/>
  <c r="AQ195" i="1"/>
  <c r="AW195" i="1"/>
  <c r="AQ194" i="1"/>
  <c r="AW194" i="1"/>
  <c r="AQ193" i="1"/>
  <c r="AW193" i="1"/>
  <c r="AQ192" i="1"/>
  <c r="AW192" i="1"/>
  <c r="AQ191" i="1"/>
  <c r="AW191" i="1"/>
  <c r="AQ190" i="1"/>
  <c r="AW190" i="1"/>
  <c r="AQ189" i="1"/>
  <c r="AW189" i="1"/>
  <c r="AQ188" i="1"/>
  <c r="AW188" i="1"/>
  <c r="AQ187" i="1"/>
  <c r="AW187" i="1"/>
  <c r="AQ186" i="1"/>
  <c r="AW186" i="1"/>
  <c r="AQ185" i="1"/>
  <c r="AW185" i="1"/>
  <c r="AQ184" i="1"/>
  <c r="AW184" i="1"/>
  <c r="AQ183" i="1"/>
  <c r="AW183" i="1"/>
  <c r="AQ182" i="1"/>
  <c r="AW182" i="1"/>
  <c r="AQ181" i="1"/>
  <c r="AW181" i="1"/>
  <c r="AQ180" i="1"/>
  <c r="AW180" i="1"/>
  <c r="AQ179" i="1"/>
  <c r="AW179" i="1"/>
  <c r="AQ178" i="1"/>
  <c r="AW178" i="1"/>
  <c r="AQ177" i="1"/>
  <c r="AW177" i="1"/>
  <c r="AQ176" i="1"/>
  <c r="AW176" i="1"/>
  <c r="AQ175" i="1"/>
  <c r="AW175" i="1"/>
  <c r="AQ174" i="1"/>
  <c r="AW174" i="1"/>
  <c r="AQ173" i="1"/>
  <c r="AW173" i="1"/>
  <c r="AQ172" i="1"/>
  <c r="AW172" i="1"/>
  <c r="AQ171" i="1"/>
  <c r="AW171" i="1"/>
  <c r="AQ170" i="1"/>
  <c r="AW170" i="1"/>
  <c r="AQ169" i="1"/>
  <c r="AW169" i="1"/>
  <c r="AP1593" i="1"/>
  <c r="AV1593" i="1"/>
  <c r="AQ1591" i="1"/>
  <c r="AW1591" i="1"/>
  <c r="AQ1589" i="1"/>
  <c r="AW1589" i="1"/>
  <c r="AS1562" i="1"/>
  <c r="BE1562" i="1" s="1"/>
  <c r="AY1562" i="1"/>
  <c r="AS1560" i="1"/>
  <c r="BE1560" i="1" s="1"/>
  <c r="AY1560" i="1"/>
  <c r="AS1558" i="1"/>
  <c r="BE1558" i="1" s="1"/>
  <c r="AY1558" i="1"/>
  <c r="AS1556" i="1"/>
  <c r="BE1556" i="1" s="1"/>
  <c r="AY1556" i="1"/>
  <c r="AS1554" i="1"/>
  <c r="BE1554" i="1" s="1"/>
  <c r="AY1554" i="1"/>
  <c r="AS1552" i="1"/>
  <c r="BE1552" i="1" s="1"/>
  <c r="AY1552" i="1"/>
  <c r="AS1550" i="1"/>
  <c r="BE1550" i="1" s="1"/>
  <c r="AY1550" i="1"/>
  <c r="AS1548" i="1"/>
  <c r="BE1548" i="1" s="1"/>
  <c r="AY1548" i="1"/>
  <c r="AT1520" i="1"/>
  <c r="BF1520" i="1" s="1"/>
  <c r="AZ1520" i="1"/>
  <c r="AS1519" i="1"/>
  <c r="BE1519" i="1" s="1"/>
  <c r="AY1519" i="1"/>
  <c r="AS1517" i="1"/>
  <c r="BE1517" i="1" s="1"/>
  <c r="AY1517" i="1"/>
  <c r="AS1515" i="1"/>
  <c r="BE1515" i="1" s="1"/>
  <c r="AY1515" i="1"/>
  <c r="AS1513" i="1"/>
  <c r="BE1513" i="1" s="1"/>
  <c r="AY1513" i="1"/>
  <c r="AS1511" i="1"/>
  <c r="BE1511" i="1" s="1"/>
  <c r="AY1511" i="1"/>
  <c r="AS1509" i="1"/>
  <c r="BE1509" i="1" s="1"/>
  <c r="AY1509" i="1"/>
  <c r="AS1507" i="1"/>
  <c r="BE1507" i="1" s="1"/>
  <c r="AY1507" i="1"/>
  <c r="AS1505" i="1"/>
  <c r="BE1505" i="1" s="1"/>
  <c r="AY1505" i="1"/>
  <c r="AS1503" i="1"/>
  <c r="BE1503" i="1" s="1"/>
  <c r="AY1503" i="1"/>
  <c r="AS1501" i="1"/>
  <c r="BE1501" i="1" s="1"/>
  <c r="AY1501" i="1"/>
  <c r="AS1499" i="1"/>
  <c r="BE1499" i="1" s="1"/>
  <c r="AY1499" i="1"/>
  <c r="AS1497" i="1"/>
  <c r="BE1497" i="1" s="1"/>
  <c r="AY1497" i="1"/>
  <c r="AS1495" i="1"/>
  <c r="BE1495" i="1" s="1"/>
  <c r="AY1495" i="1"/>
  <c r="AQ1492" i="1"/>
  <c r="AW1492" i="1"/>
  <c r="AQ1488" i="1"/>
  <c r="AW1488" i="1"/>
  <c r="AQ1484" i="1"/>
  <c r="AW1484" i="1"/>
  <c r="AQ1480" i="1"/>
  <c r="AW1480" i="1"/>
  <c r="AQ1476" i="1"/>
  <c r="AW1476" i="1"/>
  <c r="AQ1472" i="1"/>
  <c r="AW1472" i="1"/>
  <c r="AQ1468" i="1"/>
  <c r="AW1468" i="1"/>
  <c r="AQ1464" i="1"/>
  <c r="AW1464" i="1"/>
  <c r="AQ1460" i="1"/>
  <c r="AW1460" i="1"/>
  <c r="AZ1456" i="1"/>
  <c r="AT1456" i="1"/>
  <c r="BF1456" i="1" s="1"/>
  <c r="AQ1444" i="1"/>
  <c r="AW1444" i="1"/>
  <c r="AQ1440" i="1"/>
  <c r="AW1440" i="1"/>
  <c r="AQ1436" i="1"/>
  <c r="AW1436" i="1"/>
  <c r="AQ1432" i="1"/>
  <c r="AW1432" i="1"/>
  <c r="AQ1428" i="1"/>
  <c r="AW1428" i="1"/>
  <c r="AQ1424" i="1"/>
  <c r="AW1424" i="1"/>
  <c r="AQ1420" i="1"/>
  <c r="AW1420" i="1"/>
  <c r="AQ1416" i="1"/>
  <c r="AW1416" i="1"/>
  <c r="AQ1412" i="1"/>
  <c r="AW1412" i="1"/>
  <c r="AQ1406" i="1"/>
  <c r="AW1406" i="1"/>
  <c r="AQ1402" i="1"/>
  <c r="AW1402" i="1"/>
  <c r="AQ1398" i="1"/>
  <c r="AW1398" i="1"/>
  <c r="AQ1394" i="1"/>
  <c r="AW1394" i="1"/>
  <c r="AQ1390" i="1"/>
  <c r="AW1390" i="1"/>
  <c r="AS1684" i="1"/>
  <c r="BE1684" i="1" s="1"/>
  <c r="AY1684" i="1"/>
  <c r="AQ1590" i="1"/>
  <c r="AW1590" i="1"/>
  <c r="AQ1560" i="1"/>
  <c r="AW1560" i="1"/>
  <c r="AQ1556" i="1"/>
  <c r="AW1556" i="1"/>
  <c r="AQ1552" i="1"/>
  <c r="AW1552" i="1"/>
  <c r="AQ1548" i="1"/>
  <c r="AW1548" i="1"/>
  <c r="AQ1517" i="1"/>
  <c r="AW1517" i="1"/>
  <c r="AQ1513" i="1"/>
  <c r="AW1513" i="1"/>
  <c r="AQ1509" i="1"/>
  <c r="AW1509" i="1"/>
  <c r="AQ1505" i="1"/>
  <c r="AW1505" i="1"/>
  <c r="AQ1501" i="1"/>
  <c r="AW1501" i="1"/>
  <c r="AQ1497" i="1"/>
  <c r="AW1497" i="1"/>
  <c r="AS1235" i="1"/>
  <c r="BE1235" i="1" s="1"/>
  <c r="AY1235" i="1"/>
  <c r="AS1234" i="1"/>
  <c r="BE1234" i="1" s="1"/>
  <c r="AY1234" i="1"/>
  <c r="AS1233" i="1"/>
  <c r="BE1233" i="1" s="1"/>
  <c r="AY1233" i="1"/>
  <c r="AS1232" i="1"/>
  <c r="BE1232" i="1" s="1"/>
  <c r="AY1232" i="1"/>
  <c r="AS1231" i="1"/>
  <c r="BE1231" i="1" s="1"/>
  <c r="AY1231" i="1"/>
  <c r="AS1230" i="1"/>
  <c r="BE1230" i="1" s="1"/>
  <c r="AY1230" i="1"/>
  <c r="AS1229" i="1"/>
  <c r="BE1229" i="1" s="1"/>
  <c r="AY1229" i="1"/>
  <c r="AS1228" i="1"/>
  <c r="BE1228" i="1" s="1"/>
  <c r="AY1228" i="1"/>
  <c r="AS1227" i="1"/>
  <c r="BE1227" i="1" s="1"/>
  <c r="AY1227" i="1"/>
  <c r="AS1226" i="1"/>
  <c r="BE1226" i="1" s="1"/>
  <c r="AY1226" i="1"/>
  <c r="AS1225" i="1"/>
  <c r="BE1225" i="1" s="1"/>
  <c r="AY1225" i="1"/>
  <c r="AS1224" i="1"/>
  <c r="BE1224" i="1" s="1"/>
  <c r="AY1224" i="1"/>
  <c r="AS1223" i="1"/>
  <c r="BE1223" i="1" s="1"/>
  <c r="AY1223" i="1"/>
  <c r="AS1222" i="1"/>
  <c r="BE1222" i="1" s="1"/>
  <c r="AY1222" i="1"/>
  <c r="AS1221" i="1"/>
  <c r="BE1221" i="1" s="1"/>
  <c r="AY1221" i="1"/>
  <c r="AS1220" i="1"/>
  <c r="BE1220" i="1" s="1"/>
  <c r="AY1220" i="1"/>
  <c r="AS1219" i="1"/>
  <c r="BE1219" i="1" s="1"/>
  <c r="AY1219" i="1"/>
  <c r="AQ1217" i="1"/>
  <c r="AW1217" i="1"/>
  <c r="AR1216" i="1"/>
  <c r="AX1216" i="1"/>
  <c r="AR1215" i="1"/>
  <c r="AX1215" i="1"/>
  <c r="AR1214" i="1"/>
  <c r="AX1214" i="1"/>
  <c r="AR1213" i="1"/>
  <c r="AX1213" i="1"/>
  <c r="AR1212" i="1"/>
  <c r="AX1212" i="1"/>
  <c r="AR1211" i="1"/>
  <c r="AX1211" i="1"/>
  <c r="AR1210" i="1"/>
  <c r="AX1210" i="1"/>
  <c r="AR1209" i="1"/>
  <c r="AX1209" i="1"/>
  <c r="AR1208" i="1"/>
  <c r="AX1208" i="1"/>
  <c r="AQ1168" i="1"/>
  <c r="AW1168" i="1"/>
  <c r="AQ1350" i="1"/>
  <c r="AW1350" i="1"/>
  <c r="AR1206" i="1"/>
  <c r="AX1206" i="1"/>
  <c r="AR1204" i="1"/>
  <c r="AX1204" i="1"/>
  <c r="AR1202" i="1"/>
  <c r="AX1202" i="1"/>
  <c r="AR1200" i="1"/>
  <c r="AX1200" i="1"/>
  <c r="AR1198" i="1"/>
  <c r="AX1198" i="1"/>
  <c r="AR1196" i="1"/>
  <c r="AX1196" i="1"/>
  <c r="AR1194" i="1"/>
  <c r="AX1194" i="1"/>
  <c r="AR1192" i="1"/>
  <c r="AX1192" i="1"/>
  <c r="AR1190" i="1"/>
  <c r="AX1190" i="1"/>
  <c r="AR1188" i="1"/>
  <c r="AX1188" i="1"/>
  <c r="AR1186" i="1"/>
  <c r="AX1186" i="1"/>
  <c r="AR1184" i="1"/>
  <c r="AX1184" i="1"/>
  <c r="AR1182" i="1"/>
  <c r="AX1182" i="1"/>
  <c r="AR1180" i="1"/>
  <c r="AX1180" i="1"/>
  <c r="AR1178" i="1"/>
  <c r="AX1178" i="1"/>
  <c r="AR1176" i="1"/>
  <c r="AX1176" i="1"/>
  <c r="AR1174" i="1"/>
  <c r="AX1174" i="1"/>
  <c r="AR1172" i="1"/>
  <c r="AX1172" i="1"/>
  <c r="AR1170" i="1"/>
  <c r="AX1170" i="1"/>
  <c r="AP1119" i="1"/>
  <c r="AV1119" i="1"/>
  <c r="AP1109" i="1"/>
  <c r="AV1109" i="1"/>
  <c r="AP1108" i="1"/>
  <c r="AV1108" i="1"/>
  <c r="AP1107" i="1"/>
  <c r="AV1107" i="1"/>
  <c r="AP1106" i="1"/>
  <c r="AV1106" i="1"/>
  <c r="AP1105" i="1"/>
  <c r="AV1105" i="1"/>
  <c r="AP1104" i="1"/>
  <c r="AV1104" i="1"/>
  <c r="AP1103" i="1"/>
  <c r="AV1103" i="1"/>
  <c r="AP1102" i="1"/>
  <c r="AV1102" i="1"/>
  <c r="AP1101" i="1"/>
  <c r="AV1101" i="1"/>
  <c r="AP1100" i="1"/>
  <c r="AV1100" i="1"/>
  <c r="AP1099" i="1"/>
  <c r="AV1099" i="1"/>
  <c r="AP1098" i="1"/>
  <c r="AV1098" i="1"/>
  <c r="AP1097" i="1"/>
  <c r="AV1097" i="1"/>
  <c r="AP1096" i="1"/>
  <c r="AV1096" i="1"/>
  <c r="AP1095" i="1"/>
  <c r="AV1095" i="1"/>
  <c r="AP1094" i="1"/>
  <c r="AV1094" i="1"/>
  <c r="AP1093" i="1"/>
  <c r="AV1093" i="1"/>
  <c r="AP1092" i="1"/>
  <c r="AV1092" i="1"/>
  <c r="AP1091" i="1"/>
  <c r="AV1091" i="1"/>
  <c r="AP1090" i="1"/>
  <c r="AV1090" i="1"/>
  <c r="AP1089" i="1"/>
  <c r="AV1089" i="1"/>
  <c r="AP1088" i="1"/>
  <c r="AV1088" i="1"/>
  <c r="AP1087" i="1"/>
  <c r="AV1087" i="1"/>
  <c r="AP1086" i="1"/>
  <c r="AV1086" i="1"/>
  <c r="AP1085" i="1"/>
  <c r="AV1085" i="1"/>
  <c r="AP1084" i="1"/>
  <c r="AV1084" i="1"/>
  <c r="AP1083" i="1"/>
  <c r="AV1083" i="1"/>
  <c r="AP1082" i="1"/>
  <c r="AV1082" i="1"/>
  <c r="AP1081" i="1"/>
  <c r="AV1081" i="1"/>
  <c r="AP1080" i="1"/>
  <c r="AV1080" i="1"/>
  <c r="AP1079" i="1"/>
  <c r="AV1079" i="1"/>
  <c r="AP1078" i="1"/>
  <c r="AV1078" i="1"/>
  <c r="AP1077" i="1"/>
  <c r="AV1077" i="1"/>
  <c r="AP1076" i="1"/>
  <c r="AV1076" i="1"/>
  <c r="AP1013" i="1"/>
  <c r="AV1013" i="1"/>
  <c r="AP1012" i="1"/>
  <c r="AV1012" i="1"/>
  <c r="AP1011" i="1"/>
  <c r="AV1011" i="1"/>
  <c r="AP1010" i="1"/>
  <c r="AV1010" i="1"/>
  <c r="AP1009" i="1"/>
  <c r="AV1009" i="1"/>
  <c r="AP1008" i="1"/>
  <c r="AV1008" i="1"/>
  <c r="AP1007" i="1"/>
  <c r="AV1007" i="1"/>
  <c r="AP1006" i="1"/>
  <c r="AV1006" i="1"/>
  <c r="AP1005" i="1"/>
  <c r="AV1005" i="1"/>
  <c r="AP1004" i="1"/>
  <c r="AV1004" i="1"/>
  <c r="AP1003" i="1"/>
  <c r="AV1003" i="1"/>
  <c r="AP1002" i="1"/>
  <c r="AV1002" i="1"/>
  <c r="AP1001" i="1"/>
  <c r="AV1001" i="1"/>
  <c r="AP1000" i="1"/>
  <c r="AV1000" i="1"/>
  <c r="AP999" i="1"/>
  <c r="AV999" i="1"/>
  <c r="AP998" i="1"/>
  <c r="AV998" i="1"/>
  <c r="AP997" i="1"/>
  <c r="AV997" i="1"/>
  <c r="AP996" i="1"/>
  <c r="AV996" i="1"/>
  <c r="AP995" i="1"/>
  <c r="AV995" i="1"/>
  <c r="AP994" i="1"/>
  <c r="AV994" i="1"/>
  <c r="AP993" i="1"/>
  <c r="AV993" i="1"/>
  <c r="AP992" i="1"/>
  <c r="AV992" i="1"/>
  <c r="AP991" i="1"/>
  <c r="AV991" i="1"/>
  <c r="AP990" i="1"/>
  <c r="AV990" i="1"/>
  <c r="AP989" i="1"/>
  <c r="AV989" i="1"/>
  <c r="AP988" i="1"/>
  <c r="AV988" i="1"/>
  <c r="AP987" i="1"/>
  <c r="AV987" i="1"/>
  <c r="AP986" i="1"/>
  <c r="AV986" i="1"/>
  <c r="AP985" i="1"/>
  <c r="AV985" i="1"/>
  <c r="AP984" i="1"/>
  <c r="AV984" i="1"/>
  <c r="AP983" i="1"/>
  <c r="AV983" i="1"/>
  <c r="AP982" i="1"/>
  <c r="AV982" i="1"/>
  <c r="AP981" i="1"/>
  <c r="AV981" i="1"/>
  <c r="AP980" i="1"/>
  <c r="AV980" i="1"/>
  <c r="AS1218" i="1"/>
  <c r="BE1218" i="1" s="1"/>
  <c r="AY1218" i="1"/>
  <c r="AR1218" i="1"/>
  <c r="AX1218" i="1"/>
  <c r="AR1207" i="1"/>
  <c r="AX1207" i="1"/>
  <c r="AQ1206" i="1"/>
  <c r="AW1206" i="1"/>
  <c r="AQ1205" i="1"/>
  <c r="AW1205" i="1"/>
  <c r="AQ1204" i="1"/>
  <c r="AW1204" i="1"/>
  <c r="AQ1203" i="1"/>
  <c r="AW1203" i="1"/>
  <c r="AQ1202" i="1"/>
  <c r="AW1202" i="1"/>
  <c r="AQ1201" i="1"/>
  <c r="AW1201" i="1"/>
  <c r="AQ1200" i="1"/>
  <c r="AW1200" i="1"/>
  <c r="AQ1199" i="1"/>
  <c r="AW1199" i="1"/>
  <c r="AQ1198" i="1"/>
  <c r="AW1198" i="1"/>
  <c r="AQ1197" i="1"/>
  <c r="AW1197" i="1"/>
  <c r="AQ1196" i="1"/>
  <c r="AW1196" i="1"/>
  <c r="AQ1195" i="1"/>
  <c r="AW1195" i="1"/>
  <c r="AQ1194" i="1"/>
  <c r="AW1194" i="1"/>
  <c r="AQ1193" i="1"/>
  <c r="AW1193" i="1"/>
  <c r="AQ1192" i="1"/>
  <c r="AW1192" i="1"/>
  <c r="AQ1191" i="1"/>
  <c r="AW1191" i="1"/>
  <c r="AQ1190" i="1"/>
  <c r="AW1190" i="1"/>
  <c r="AQ1189" i="1"/>
  <c r="AW1189" i="1"/>
  <c r="AQ1188" i="1"/>
  <c r="AW1188" i="1"/>
  <c r="AQ1187" i="1"/>
  <c r="AW1187" i="1"/>
  <c r="AQ1186" i="1"/>
  <c r="AW1186" i="1"/>
  <c r="AQ1185" i="1"/>
  <c r="AW1185" i="1"/>
  <c r="AQ1184" i="1"/>
  <c r="AW1184" i="1"/>
  <c r="AQ1183" i="1"/>
  <c r="AW1183" i="1"/>
  <c r="AQ1182" i="1"/>
  <c r="AW1182" i="1"/>
  <c r="AQ1181" i="1"/>
  <c r="AW1181" i="1"/>
  <c r="AQ1180" i="1"/>
  <c r="AW1180" i="1"/>
  <c r="AQ1179" i="1"/>
  <c r="AW1179" i="1"/>
  <c r="AQ1178" i="1"/>
  <c r="AW1178" i="1"/>
  <c r="AQ1177" i="1"/>
  <c r="AW1177" i="1"/>
  <c r="AQ1176" i="1"/>
  <c r="AW1176" i="1"/>
  <c r="AQ1175" i="1"/>
  <c r="AW1175" i="1"/>
  <c r="AQ1174" i="1"/>
  <c r="AW1174" i="1"/>
  <c r="AQ1173" i="1"/>
  <c r="AW1173" i="1"/>
  <c r="AQ1172" i="1"/>
  <c r="AW1172" i="1"/>
  <c r="AQ1171" i="1"/>
  <c r="AW1171" i="1"/>
  <c r="AQ1170" i="1"/>
  <c r="AW1170" i="1"/>
  <c r="AQ1169" i="1"/>
  <c r="AW1169" i="1"/>
  <c r="AP1205" i="1"/>
  <c r="AV1205" i="1"/>
  <c r="AP1203" i="1"/>
  <c r="AV1203" i="1"/>
  <c r="AP1201" i="1"/>
  <c r="AV1201" i="1"/>
  <c r="AP1199" i="1"/>
  <c r="AV1199" i="1"/>
  <c r="AP1197" i="1"/>
  <c r="AV1197" i="1"/>
  <c r="AP1195" i="1"/>
  <c r="AV1195" i="1"/>
  <c r="AP1193" i="1"/>
  <c r="AV1193" i="1"/>
  <c r="AP1191" i="1"/>
  <c r="AV1191" i="1"/>
  <c r="AP1189" i="1"/>
  <c r="AV1189" i="1"/>
  <c r="AP1187" i="1"/>
  <c r="AV1187" i="1"/>
  <c r="AP1185" i="1"/>
  <c r="AV1185" i="1"/>
  <c r="AP1183" i="1"/>
  <c r="AV1183" i="1"/>
  <c r="AP1181" i="1"/>
  <c r="AV1181" i="1"/>
  <c r="AP1179" i="1"/>
  <c r="AV1179" i="1"/>
  <c r="AP1177" i="1"/>
  <c r="AV1177" i="1"/>
  <c r="AP1175" i="1"/>
  <c r="AV1175" i="1"/>
  <c r="AP1173" i="1"/>
  <c r="AV1173" i="1"/>
  <c r="AP1171" i="1"/>
  <c r="AV1171" i="1"/>
  <c r="AP1169" i="1"/>
  <c r="AV1169" i="1"/>
  <c r="AU1167" i="1"/>
  <c r="BG1167" i="1" s="1"/>
  <c r="BA1167" i="1"/>
  <c r="AR1166" i="1"/>
  <c r="AX1166" i="1"/>
  <c r="AR1164" i="1"/>
  <c r="AX1164" i="1"/>
  <c r="AR1162" i="1"/>
  <c r="AX1162" i="1"/>
  <c r="AR1160" i="1"/>
  <c r="AX1160" i="1"/>
  <c r="AR1158" i="1"/>
  <c r="AX1158" i="1"/>
  <c r="AR1156" i="1"/>
  <c r="AX1156" i="1"/>
  <c r="AR1154" i="1"/>
  <c r="AX1154" i="1"/>
  <c r="AR1152" i="1"/>
  <c r="AX1152" i="1"/>
  <c r="AR1150" i="1"/>
  <c r="AX1150" i="1"/>
  <c r="AR1148" i="1"/>
  <c r="AX1148" i="1"/>
  <c r="AR1146" i="1"/>
  <c r="AX1146" i="1"/>
  <c r="AR1144" i="1"/>
  <c r="AX1144" i="1"/>
  <c r="AR1142" i="1"/>
  <c r="AX1142" i="1"/>
  <c r="AR1140" i="1"/>
  <c r="AX1140" i="1"/>
  <c r="AR1138" i="1"/>
  <c r="AX1138" i="1"/>
  <c r="AR1136" i="1"/>
  <c r="AX1136" i="1"/>
  <c r="AR1134" i="1"/>
  <c r="AX1134" i="1"/>
  <c r="AR1132" i="1"/>
  <c r="AX1132" i="1"/>
  <c r="AR1130" i="1"/>
  <c r="AX1130" i="1"/>
  <c r="AR1128" i="1"/>
  <c r="AX1128" i="1"/>
  <c r="AR1126" i="1"/>
  <c r="AX1126" i="1"/>
  <c r="AR1124" i="1"/>
  <c r="AX1124" i="1"/>
  <c r="AR1122" i="1"/>
  <c r="AX1122" i="1"/>
  <c r="AR1120" i="1"/>
  <c r="AX1120" i="1"/>
  <c r="AQ1119" i="1"/>
  <c r="AW1119" i="1"/>
  <c r="AP1117" i="1"/>
  <c r="AV1117" i="1"/>
  <c r="AR1116" i="1"/>
  <c r="AX1116" i="1"/>
  <c r="AP1115" i="1"/>
  <c r="AV1115" i="1"/>
  <c r="AR1114" i="1"/>
  <c r="AX1114" i="1"/>
  <c r="AP1113" i="1"/>
  <c r="AV1113" i="1"/>
  <c r="AR1112" i="1"/>
  <c r="AX1112" i="1"/>
  <c r="AP1111" i="1"/>
  <c r="AV1111" i="1"/>
  <c r="AT1110" i="1"/>
  <c r="BF1110" i="1" s="1"/>
  <c r="AZ1110" i="1"/>
  <c r="AP1110" i="1"/>
  <c r="AV1110" i="1"/>
  <c r="AQ1109" i="1"/>
  <c r="AW1109" i="1"/>
  <c r="AQ1108" i="1"/>
  <c r="AW1108" i="1"/>
  <c r="AQ1107" i="1"/>
  <c r="AW1107" i="1"/>
  <c r="AQ1106" i="1"/>
  <c r="AW1106" i="1"/>
  <c r="AQ1105" i="1"/>
  <c r="AW1105" i="1"/>
  <c r="AQ1104" i="1"/>
  <c r="AW1104" i="1"/>
  <c r="AQ1103" i="1"/>
  <c r="AW1103" i="1"/>
  <c r="AQ1102" i="1"/>
  <c r="AW1102" i="1"/>
  <c r="AQ1101" i="1"/>
  <c r="AW1101" i="1"/>
  <c r="AQ1100" i="1"/>
  <c r="AW1100" i="1"/>
  <c r="AQ1099" i="1"/>
  <c r="AW1099" i="1"/>
  <c r="AQ1098" i="1"/>
  <c r="AW1098" i="1"/>
  <c r="AQ1097" i="1"/>
  <c r="AW1097" i="1"/>
  <c r="AQ1096" i="1"/>
  <c r="AW1096" i="1"/>
  <c r="AQ1095" i="1"/>
  <c r="AW1095" i="1"/>
  <c r="AQ1094" i="1"/>
  <c r="AW1094" i="1"/>
  <c r="AQ1093" i="1"/>
  <c r="AW1093" i="1"/>
  <c r="AQ1092" i="1"/>
  <c r="AW1092" i="1"/>
  <c r="AQ1091" i="1"/>
  <c r="AW1091" i="1"/>
  <c r="AQ1090" i="1"/>
  <c r="AW1090" i="1"/>
  <c r="AQ1089" i="1"/>
  <c r="AW1089" i="1"/>
  <c r="AQ1088" i="1"/>
  <c r="AW1088" i="1"/>
  <c r="AQ1087" i="1"/>
  <c r="AW1087" i="1"/>
  <c r="AQ1086" i="1"/>
  <c r="AW1086" i="1"/>
  <c r="AQ1085" i="1"/>
  <c r="AW1085" i="1"/>
  <c r="AQ1084" i="1"/>
  <c r="AW1084" i="1"/>
  <c r="AQ1083" i="1"/>
  <c r="AW1083" i="1"/>
  <c r="AQ1082" i="1"/>
  <c r="AW1082" i="1"/>
  <c r="AQ1081" i="1"/>
  <c r="AW1081" i="1"/>
  <c r="AQ1080" i="1"/>
  <c r="AW1080" i="1"/>
  <c r="AQ1079" i="1"/>
  <c r="AW1079" i="1"/>
  <c r="AQ1078" i="1"/>
  <c r="AW1078" i="1"/>
  <c r="AQ1077" i="1"/>
  <c r="AW1077" i="1"/>
  <c r="AQ1076" i="1"/>
  <c r="AW1076" i="1"/>
  <c r="AP1074" i="1"/>
  <c r="AV1074" i="1"/>
  <c r="AR1073" i="1"/>
  <c r="AX1073" i="1"/>
  <c r="AP1072" i="1"/>
  <c r="AV1072" i="1"/>
  <c r="AR1071" i="1"/>
  <c r="AX1071" i="1"/>
  <c r="AP1070" i="1"/>
  <c r="AV1070" i="1"/>
  <c r="AR1069" i="1"/>
  <c r="AX1069" i="1"/>
  <c r="AP1068" i="1"/>
  <c r="AV1068" i="1"/>
  <c r="AR1067" i="1"/>
  <c r="AX1067" i="1"/>
  <c r="AP1066" i="1"/>
  <c r="AV1066" i="1"/>
  <c r="AR1065" i="1"/>
  <c r="AX1065" i="1"/>
  <c r="AP1064" i="1"/>
  <c r="AV1064" i="1"/>
  <c r="AR1063" i="1"/>
  <c r="AX1063" i="1"/>
  <c r="AP1062" i="1"/>
  <c r="AV1062" i="1"/>
  <c r="AR1061" i="1"/>
  <c r="AX1061" i="1"/>
  <c r="AP1060" i="1"/>
  <c r="AV1060" i="1"/>
  <c r="AR1059" i="1"/>
  <c r="AX1059" i="1"/>
  <c r="AP1058" i="1"/>
  <c r="AV1058" i="1"/>
  <c r="AR1057" i="1"/>
  <c r="AX1057" i="1"/>
  <c r="AP1056" i="1"/>
  <c r="AV1056" i="1"/>
  <c r="AR1055" i="1"/>
  <c r="AX1055" i="1"/>
  <c r="AP1054" i="1"/>
  <c r="AV1054" i="1"/>
  <c r="AR1053" i="1"/>
  <c r="AX1053" i="1"/>
  <c r="AP1052" i="1"/>
  <c r="AV1052" i="1"/>
  <c r="AR1051" i="1"/>
  <c r="AX1051" i="1"/>
  <c r="AP1050" i="1"/>
  <c r="AV1050" i="1"/>
  <c r="AR1049" i="1"/>
  <c r="AX1049" i="1"/>
  <c r="AP1048" i="1"/>
  <c r="AV1048" i="1"/>
  <c r="AR1047" i="1"/>
  <c r="AX1047" i="1"/>
  <c r="AP1046" i="1"/>
  <c r="AV1046" i="1"/>
  <c r="AR1045" i="1"/>
  <c r="AX1045" i="1"/>
  <c r="AP1044" i="1"/>
  <c r="AV1044" i="1"/>
  <c r="AR1043" i="1"/>
  <c r="AX1043" i="1"/>
  <c r="AP1042" i="1"/>
  <c r="AV1042" i="1"/>
  <c r="AR1041" i="1"/>
  <c r="AX1041" i="1"/>
  <c r="AP1040" i="1"/>
  <c r="AV1040" i="1"/>
  <c r="AR1039" i="1"/>
  <c r="AX1039" i="1"/>
  <c r="AP1038" i="1"/>
  <c r="AV1038" i="1"/>
  <c r="AR1037" i="1"/>
  <c r="AX1037" i="1"/>
  <c r="AP1036" i="1"/>
  <c r="AV1036" i="1"/>
  <c r="AR1035" i="1"/>
  <c r="AX1035" i="1"/>
  <c r="AP1034" i="1"/>
  <c r="AV1034" i="1"/>
  <c r="AR1033" i="1"/>
  <c r="AX1033" i="1"/>
  <c r="AP1032" i="1"/>
  <c r="AV1032" i="1"/>
  <c r="AR1031" i="1"/>
  <c r="AX1031" i="1"/>
  <c r="AP1030" i="1"/>
  <c r="AV1030" i="1"/>
  <c r="AR1029" i="1"/>
  <c r="AX1029" i="1"/>
  <c r="AP1028" i="1"/>
  <c r="AV1028" i="1"/>
  <c r="AR1027" i="1"/>
  <c r="AX1027" i="1"/>
  <c r="AP1026" i="1"/>
  <c r="AV1026" i="1"/>
  <c r="AR1025" i="1"/>
  <c r="AX1025" i="1"/>
  <c r="AP1024" i="1"/>
  <c r="AV1024" i="1"/>
  <c r="AR1023" i="1"/>
  <c r="AX1023" i="1"/>
  <c r="AP1022" i="1"/>
  <c r="AV1022" i="1"/>
  <c r="AR1021" i="1"/>
  <c r="AX1021" i="1"/>
  <c r="AP1020" i="1"/>
  <c r="AV1020" i="1"/>
  <c r="AR1019" i="1"/>
  <c r="AX1019" i="1"/>
  <c r="AP1018" i="1"/>
  <c r="AV1018" i="1"/>
  <c r="AR1017" i="1"/>
  <c r="AX1017" i="1"/>
  <c r="AP1016" i="1"/>
  <c r="AV1016" i="1"/>
  <c r="AR1015" i="1"/>
  <c r="AX1015" i="1"/>
  <c r="AR1014" i="1"/>
  <c r="AX1014" i="1"/>
  <c r="AS1013" i="1"/>
  <c r="BE1013" i="1" s="1"/>
  <c r="AY1013" i="1"/>
  <c r="AS1012" i="1"/>
  <c r="BE1012" i="1" s="1"/>
  <c r="AY1012" i="1"/>
  <c r="AS1011" i="1"/>
  <c r="BE1011" i="1" s="1"/>
  <c r="AY1011" i="1"/>
  <c r="AS1010" i="1"/>
  <c r="BE1010" i="1" s="1"/>
  <c r="AY1010" i="1"/>
  <c r="AS1009" i="1"/>
  <c r="BE1009" i="1" s="1"/>
  <c r="AY1009" i="1"/>
  <c r="AS1008" i="1"/>
  <c r="BE1008" i="1" s="1"/>
  <c r="AY1008" i="1"/>
  <c r="AS1007" i="1"/>
  <c r="BE1007" i="1" s="1"/>
  <c r="AY1007" i="1"/>
  <c r="AS1006" i="1"/>
  <c r="BE1006" i="1" s="1"/>
  <c r="AY1006" i="1"/>
  <c r="AS1005" i="1"/>
  <c r="BE1005" i="1" s="1"/>
  <c r="AY1005" i="1"/>
  <c r="AS1004" i="1"/>
  <c r="BE1004" i="1" s="1"/>
  <c r="AY1004" i="1"/>
  <c r="AS1003" i="1"/>
  <c r="BE1003" i="1" s="1"/>
  <c r="AY1003" i="1"/>
  <c r="AS1002" i="1"/>
  <c r="BE1002" i="1" s="1"/>
  <c r="AY1002" i="1"/>
  <c r="AS1001" i="1"/>
  <c r="BE1001" i="1" s="1"/>
  <c r="AY1001" i="1"/>
  <c r="AS1000" i="1"/>
  <c r="BE1000" i="1" s="1"/>
  <c r="AY1000" i="1"/>
  <c r="AS999" i="1"/>
  <c r="BE999" i="1" s="1"/>
  <c r="AY999" i="1"/>
  <c r="AS998" i="1"/>
  <c r="BE998" i="1" s="1"/>
  <c r="AY998" i="1"/>
  <c r="AS997" i="1"/>
  <c r="BE997" i="1" s="1"/>
  <c r="AY997" i="1"/>
  <c r="AS996" i="1"/>
  <c r="BE996" i="1" s="1"/>
  <c r="AY996" i="1"/>
  <c r="AS995" i="1"/>
  <c r="BE995" i="1" s="1"/>
  <c r="AY995" i="1"/>
  <c r="AS994" i="1"/>
  <c r="BE994" i="1" s="1"/>
  <c r="AY994" i="1"/>
  <c r="AS993" i="1"/>
  <c r="BE993" i="1" s="1"/>
  <c r="AY993" i="1"/>
  <c r="AS992" i="1"/>
  <c r="BE992" i="1" s="1"/>
  <c r="AY992" i="1"/>
  <c r="AS991" i="1"/>
  <c r="BE991" i="1" s="1"/>
  <c r="AY991" i="1"/>
  <c r="AS990" i="1"/>
  <c r="BE990" i="1" s="1"/>
  <c r="AY990" i="1"/>
  <c r="AS989" i="1"/>
  <c r="BE989" i="1" s="1"/>
  <c r="AY989" i="1"/>
  <c r="AS988" i="1"/>
  <c r="BE988" i="1" s="1"/>
  <c r="AY988" i="1"/>
  <c r="AS987" i="1"/>
  <c r="BE987" i="1" s="1"/>
  <c r="AY987" i="1"/>
  <c r="AS986" i="1"/>
  <c r="BE986" i="1" s="1"/>
  <c r="AY986" i="1"/>
  <c r="AS985" i="1"/>
  <c r="BE985" i="1" s="1"/>
  <c r="AY985" i="1"/>
  <c r="AS984" i="1"/>
  <c r="BE984" i="1" s="1"/>
  <c r="AY984" i="1"/>
  <c r="AS983" i="1"/>
  <c r="BE983" i="1" s="1"/>
  <c r="AY983" i="1"/>
  <c r="AS982" i="1"/>
  <c r="BE982" i="1" s="1"/>
  <c r="AY982" i="1"/>
  <c r="AS981" i="1"/>
  <c r="BE981" i="1" s="1"/>
  <c r="AY981" i="1"/>
  <c r="AS980" i="1"/>
  <c r="BE980" i="1" s="1"/>
  <c r="AY980" i="1"/>
  <c r="AQ978" i="1"/>
  <c r="AW978" i="1"/>
  <c r="AQ948" i="1"/>
  <c r="AW948" i="1"/>
  <c r="AQ946" i="1"/>
  <c r="AW946" i="1"/>
  <c r="AR1167" i="1"/>
  <c r="AX1167" i="1"/>
  <c r="AQ1166" i="1"/>
  <c r="AW1166" i="1"/>
  <c r="AQ1165" i="1"/>
  <c r="AW1165" i="1"/>
  <c r="AQ1164" i="1"/>
  <c r="AW1164" i="1"/>
  <c r="AQ1163" i="1"/>
  <c r="AW1163" i="1"/>
  <c r="AQ1162" i="1"/>
  <c r="AW1162" i="1"/>
  <c r="AQ1161" i="1"/>
  <c r="AW1161" i="1"/>
  <c r="AQ1160" i="1"/>
  <c r="AW1160" i="1"/>
  <c r="AQ1159" i="1"/>
  <c r="AW1159" i="1"/>
  <c r="AQ1158" i="1"/>
  <c r="AW1158" i="1"/>
  <c r="AQ1157" i="1"/>
  <c r="AW1157" i="1"/>
  <c r="AQ1156" i="1"/>
  <c r="AW1156" i="1"/>
  <c r="AQ1155" i="1"/>
  <c r="AW1155" i="1"/>
  <c r="AQ1154" i="1"/>
  <c r="AW1154" i="1"/>
  <c r="AQ1153" i="1"/>
  <c r="AW1153" i="1"/>
  <c r="AQ1152" i="1"/>
  <c r="AW1152" i="1"/>
  <c r="AQ1151" i="1"/>
  <c r="AW1151" i="1"/>
  <c r="AQ1150" i="1"/>
  <c r="AW1150" i="1"/>
  <c r="AQ1149" i="1"/>
  <c r="AW1149" i="1"/>
  <c r="AQ1148" i="1"/>
  <c r="AW1148" i="1"/>
  <c r="AQ1147" i="1"/>
  <c r="AW1147" i="1"/>
  <c r="AQ1146" i="1"/>
  <c r="AW1146" i="1"/>
  <c r="AQ1145" i="1"/>
  <c r="AW1145" i="1"/>
  <c r="AQ1144" i="1"/>
  <c r="AW1144" i="1"/>
  <c r="AQ1143" i="1"/>
  <c r="AW1143" i="1"/>
  <c r="AQ1142" i="1"/>
  <c r="AW1142" i="1"/>
  <c r="AQ1141" i="1"/>
  <c r="AW1141" i="1"/>
  <c r="AQ1140" i="1"/>
  <c r="AW1140" i="1"/>
  <c r="AQ1139" i="1"/>
  <c r="AW1139" i="1"/>
  <c r="AQ1138" i="1"/>
  <c r="AW1138" i="1"/>
  <c r="AQ1137" i="1"/>
  <c r="AW1137" i="1"/>
  <c r="AQ1136" i="1"/>
  <c r="AW1136" i="1"/>
  <c r="AQ1135" i="1"/>
  <c r="AW1135" i="1"/>
  <c r="AQ1134" i="1"/>
  <c r="AW1134" i="1"/>
  <c r="AQ1133" i="1"/>
  <c r="AW1133" i="1"/>
  <c r="AQ1132" i="1"/>
  <c r="AW1132" i="1"/>
  <c r="AQ1131" i="1"/>
  <c r="AW1131" i="1"/>
  <c r="AQ1130" i="1"/>
  <c r="AW1130" i="1"/>
  <c r="AQ1129" i="1"/>
  <c r="AW1129" i="1"/>
  <c r="AQ1128" i="1"/>
  <c r="AW1128" i="1"/>
  <c r="AQ1127" i="1"/>
  <c r="AW1127" i="1"/>
  <c r="AQ1126" i="1"/>
  <c r="AW1126" i="1"/>
  <c r="AQ1125" i="1"/>
  <c r="AW1125" i="1"/>
  <c r="AQ1124" i="1"/>
  <c r="AW1124" i="1"/>
  <c r="AQ1123" i="1"/>
  <c r="AW1123" i="1"/>
  <c r="AQ1122" i="1"/>
  <c r="AW1122" i="1"/>
  <c r="AQ1121" i="1"/>
  <c r="AW1121" i="1"/>
  <c r="AQ1120" i="1"/>
  <c r="AW1120" i="1"/>
  <c r="AR979" i="1"/>
  <c r="AX979" i="1"/>
  <c r="AS977" i="1"/>
  <c r="BE977" i="1" s="1"/>
  <c r="AY977" i="1"/>
  <c r="AP976" i="1"/>
  <c r="AV976" i="1"/>
  <c r="AP975" i="1"/>
  <c r="AV975" i="1"/>
  <c r="AP974" i="1"/>
  <c r="AV974" i="1"/>
  <c r="AP973" i="1"/>
  <c r="AV973" i="1"/>
  <c r="AP972" i="1"/>
  <c r="AV972" i="1"/>
  <c r="AP971" i="1"/>
  <c r="AV971" i="1"/>
  <c r="AP970" i="1"/>
  <c r="AV970" i="1"/>
  <c r="AP969" i="1"/>
  <c r="AV969" i="1"/>
  <c r="AP968" i="1"/>
  <c r="AV968" i="1"/>
  <c r="AP967" i="1"/>
  <c r="AV967" i="1"/>
  <c r="AP966" i="1"/>
  <c r="AV966" i="1"/>
  <c r="AP965" i="1"/>
  <c r="AV965" i="1"/>
  <c r="AP964" i="1"/>
  <c r="AV964" i="1"/>
  <c r="AP963" i="1"/>
  <c r="AV963" i="1"/>
  <c r="AP962" i="1"/>
  <c r="AV962" i="1"/>
  <c r="AP961" i="1"/>
  <c r="AV961" i="1"/>
  <c r="AP960" i="1"/>
  <c r="AV960" i="1"/>
  <c r="AP959" i="1"/>
  <c r="AV959" i="1"/>
  <c r="AP958" i="1"/>
  <c r="AV958" i="1"/>
  <c r="AP957" i="1"/>
  <c r="AV957" i="1"/>
  <c r="AP956" i="1"/>
  <c r="AV956" i="1"/>
  <c r="AP955" i="1"/>
  <c r="AV955" i="1"/>
  <c r="AP954" i="1"/>
  <c r="AV954" i="1"/>
  <c r="AP953" i="1"/>
  <c r="AV953" i="1"/>
  <c r="AP908" i="1"/>
  <c r="AV908" i="1"/>
  <c r="AP907" i="1"/>
  <c r="AV907" i="1"/>
  <c r="AP906" i="1"/>
  <c r="AV906" i="1"/>
  <c r="AP905" i="1"/>
  <c r="AV905" i="1"/>
  <c r="AP904" i="1"/>
  <c r="AV904" i="1"/>
  <c r="AP903" i="1"/>
  <c r="AV903" i="1"/>
  <c r="AP902" i="1"/>
  <c r="AV902" i="1"/>
  <c r="AP901" i="1"/>
  <c r="AV901" i="1"/>
  <c r="AP900" i="1"/>
  <c r="AV900" i="1"/>
  <c r="AP899" i="1"/>
  <c r="AV899" i="1"/>
  <c r="AP898" i="1"/>
  <c r="AV898" i="1"/>
  <c r="AP897" i="1"/>
  <c r="AV897" i="1"/>
  <c r="AP896" i="1"/>
  <c r="AV896" i="1"/>
  <c r="AP895" i="1"/>
  <c r="AV895" i="1"/>
  <c r="AP894" i="1"/>
  <c r="AV894" i="1"/>
  <c r="AP893" i="1"/>
  <c r="AV893" i="1"/>
  <c r="AP892" i="1"/>
  <c r="AV892" i="1"/>
  <c r="AP891" i="1"/>
  <c r="AV891" i="1"/>
  <c r="AP890" i="1"/>
  <c r="AV890" i="1"/>
  <c r="AP889" i="1"/>
  <c r="AV889" i="1"/>
  <c r="AP888" i="1"/>
  <c r="AV888" i="1"/>
  <c r="AP887" i="1"/>
  <c r="AV887" i="1"/>
  <c r="AP886" i="1"/>
  <c r="AV886" i="1"/>
  <c r="AP885" i="1"/>
  <c r="AV885" i="1"/>
  <c r="AP884" i="1"/>
  <c r="AV884" i="1"/>
  <c r="AP883" i="1"/>
  <c r="AV883" i="1"/>
  <c r="AP882" i="1"/>
  <c r="AV882" i="1"/>
  <c r="AP881" i="1"/>
  <c r="AV881" i="1"/>
  <c r="AP880" i="1"/>
  <c r="AV880" i="1"/>
  <c r="AP879" i="1"/>
  <c r="AV879" i="1"/>
  <c r="AP878" i="1"/>
  <c r="AV878" i="1"/>
  <c r="AP877" i="1"/>
  <c r="AV877" i="1"/>
  <c r="AP876" i="1"/>
  <c r="AV876" i="1"/>
  <c r="AP875" i="1"/>
  <c r="AV875" i="1"/>
  <c r="AP874" i="1"/>
  <c r="AV874" i="1"/>
  <c r="AP873" i="1"/>
  <c r="AV873" i="1"/>
  <c r="AP872" i="1"/>
  <c r="AV872" i="1"/>
  <c r="AP871" i="1"/>
  <c r="AV871" i="1"/>
  <c r="AP870" i="1"/>
  <c r="AV870" i="1"/>
  <c r="AP869" i="1"/>
  <c r="AV869" i="1"/>
  <c r="AP868" i="1"/>
  <c r="AV868" i="1"/>
  <c r="AP867" i="1"/>
  <c r="AV867" i="1"/>
  <c r="AP866" i="1"/>
  <c r="AV866" i="1"/>
  <c r="AP865" i="1"/>
  <c r="AV865" i="1"/>
  <c r="AP864" i="1"/>
  <c r="AV864" i="1"/>
  <c r="AP863" i="1"/>
  <c r="AV863" i="1"/>
  <c r="AP862" i="1"/>
  <c r="AV862" i="1"/>
  <c r="AP861" i="1"/>
  <c r="AV861" i="1"/>
  <c r="AP860" i="1"/>
  <c r="AV860" i="1"/>
  <c r="AP859" i="1"/>
  <c r="AV859" i="1"/>
  <c r="AP858" i="1"/>
  <c r="AV858" i="1"/>
  <c r="AP857" i="1"/>
  <c r="AV857" i="1"/>
  <c r="AP856" i="1"/>
  <c r="AV856" i="1"/>
  <c r="AP855" i="1"/>
  <c r="AV855" i="1"/>
  <c r="AP854" i="1"/>
  <c r="AV854" i="1"/>
  <c r="AP853" i="1"/>
  <c r="AV853" i="1"/>
  <c r="AP852" i="1"/>
  <c r="AV852" i="1"/>
  <c r="AP851" i="1"/>
  <c r="AV851" i="1"/>
  <c r="AP850" i="1"/>
  <c r="AV850" i="1"/>
  <c r="AP849" i="1"/>
  <c r="AV849" i="1"/>
  <c r="AP848" i="1"/>
  <c r="AV848" i="1"/>
  <c r="AP847" i="1"/>
  <c r="AV847" i="1"/>
  <c r="AP846" i="1"/>
  <c r="AV846" i="1"/>
  <c r="AP845" i="1"/>
  <c r="AV845" i="1"/>
  <c r="AP844" i="1"/>
  <c r="AV844" i="1"/>
  <c r="AP843" i="1"/>
  <c r="AV843" i="1"/>
  <c r="AP842" i="1"/>
  <c r="AV842" i="1"/>
  <c r="AP841" i="1"/>
  <c r="AV841" i="1"/>
  <c r="AP840" i="1"/>
  <c r="AV840" i="1"/>
  <c r="AP839" i="1"/>
  <c r="AV839" i="1"/>
  <c r="AP838" i="1"/>
  <c r="AV838" i="1"/>
  <c r="AP837" i="1"/>
  <c r="AV837" i="1"/>
  <c r="AP836" i="1"/>
  <c r="AV836" i="1"/>
  <c r="AP835" i="1"/>
  <c r="AV835" i="1"/>
  <c r="AP834" i="1"/>
  <c r="AV834" i="1"/>
  <c r="AP833" i="1"/>
  <c r="AV833" i="1"/>
  <c r="AP832" i="1"/>
  <c r="AV832" i="1"/>
  <c r="AP831" i="1"/>
  <c r="AV831" i="1"/>
  <c r="AP830" i="1"/>
  <c r="AV830" i="1"/>
  <c r="AP829" i="1"/>
  <c r="AV829" i="1"/>
  <c r="AP828" i="1"/>
  <c r="AV828" i="1"/>
  <c r="AP827" i="1"/>
  <c r="AV827" i="1"/>
  <c r="AP826" i="1"/>
  <c r="AV826" i="1"/>
  <c r="AP825" i="1"/>
  <c r="AV825" i="1"/>
  <c r="AP824" i="1"/>
  <c r="AV824" i="1"/>
  <c r="AP823" i="1"/>
  <c r="AV823" i="1"/>
  <c r="AP822" i="1"/>
  <c r="AV822" i="1"/>
  <c r="AP821" i="1"/>
  <c r="AV821" i="1"/>
  <c r="AP820" i="1"/>
  <c r="AV820" i="1"/>
  <c r="AP819" i="1"/>
  <c r="AV819" i="1"/>
  <c r="AQ759" i="1"/>
  <c r="AW759" i="1"/>
  <c r="AQ757" i="1"/>
  <c r="AW757" i="1"/>
  <c r="AQ755" i="1"/>
  <c r="AW755" i="1"/>
  <c r="AQ742" i="1"/>
  <c r="AW742" i="1"/>
  <c r="AQ740" i="1"/>
  <c r="AW740" i="1"/>
  <c r="AQ738" i="1"/>
  <c r="AW738" i="1"/>
  <c r="AQ736" i="1"/>
  <c r="AW736" i="1"/>
  <c r="AQ734" i="1"/>
  <c r="AW734" i="1"/>
  <c r="AQ732" i="1"/>
  <c r="AW732" i="1"/>
  <c r="AQ730" i="1"/>
  <c r="AW730" i="1"/>
  <c r="AR729" i="1"/>
  <c r="AX729" i="1"/>
  <c r="AQ728" i="1"/>
  <c r="AW728" i="1"/>
  <c r="AQ726" i="1"/>
  <c r="AW726" i="1"/>
  <c r="AQ724" i="1"/>
  <c r="AW724" i="1"/>
  <c r="AQ722" i="1"/>
  <c r="AW722" i="1"/>
  <c r="AQ720" i="1"/>
  <c r="AW720" i="1"/>
  <c r="AQ718" i="1"/>
  <c r="AW718" i="1"/>
  <c r="AQ716" i="1"/>
  <c r="AW716" i="1"/>
  <c r="AQ714" i="1"/>
  <c r="AW714" i="1"/>
  <c r="AQ712" i="1"/>
  <c r="AW712" i="1"/>
  <c r="AQ710" i="1"/>
  <c r="AW710" i="1"/>
  <c r="AQ708" i="1"/>
  <c r="AW708" i="1"/>
  <c r="AQ706" i="1"/>
  <c r="AW706" i="1"/>
  <c r="AQ704" i="1"/>
  <c r="AW704" i="1"/>
  <c r="AQ702" i="1"/>
  <c r="AW702" i="1"/>
  <c r="AQ700" i="1"/>
  <c r="AW700" i="1"/>
  <c r="AQ698" i="1"/>
  <c r="AW698" i="1"/>
  <c r="AQ696" i="1"/>
  <c r="AW696" i="1"/>
  <c r="AQ694" i="1"/>
  <c r="AW694" i="1"/>
  <c r="AQ692" i="1"/>
  <c r="AW692" i="1"/>
  <c r="AQ690" i="1"/>
  <c r="AW690" i="1"/>
  <c r="AQ688" i="1"/>
  <c r="AW688" i="1"/>
  <c r="AQ686" i="1"/>
  <c r="AW686" i="1"/>
  <c r="AQ684" i="1"/>
  <c r="AW684" i="1"/>
  <c r="AQ682" i="1"/>
  <c r="AW682" i="1"/>
  <c r="AQ680" i="1"/>
  <c r="AW680" i="1"/>
  <c r="AQ678" i="1"/>
  <c r="AW678" i="1"/>
  <c r="AQ676" i="1"/>
  <c r="AW676" i="1"/>
  <c r="AQ674" i="1"/>
  <c r="AW674" i="1"/>
  <c r="AQ672" i="1"/>
  <c r="AW672" i="1"/>
  <c r="AQ670" i="1"/>
  <c r="AW670" i="1"/>
  <c r="AQ668" i="1"/>
  <c r="AW668" i="1"/>
  <c r="AQ666" i="1"/>
  <c r="AW666" i="1"/>
  <c r="AQ664" i="1"/>
  <c r="AW664" i="1"/>
  <c r="AQ662" i="1"/>
  <c r="AW662" i="1"/>
  <c r="AQ660" i="1"/>
  <c r="AW660" i="1"/>
  <c r="AQ658" i="1"/>
  <c r="AW658" i="1"/>
  <c r="AQ645" i="1"/>
  <c r="AW645" i="1"/>
  <c r="AS979" i="1"/>
  <c r="BE979" i="1" s="1"/>
  <c r="AY979" i="1"/>
  <c r="AP947" i="1"/>
  <c r="AV947" i="1"/>
  <c r="AT947" i="1"/>
  <c r="BF947" i="1" s="1"/>
  <c r="AZ947" i="1"/>
  <c r="AQ908" i="1"/>
  <c r="AW908" i="1"/>
  <c r="AQ977" i="1"/>
  <c r="AW977" i="1"/>
  <c r="AR975" i="1"/>
  <c r="AX975" i="1"/>
  <c r="AR973" i="1"/>
  <c r="AX973" i="1"/>
  <c r="AR971" i="1"/>
  <c r="AX971" i="1"/>
  <c r="AR969" i="1"/>
  <c r="AX969" i="1"/>
  <c r="AR967" i="1"/>
  <c r="AX967" i="1"/>
  <c r="AR965" i="1"/>
  <c r="AX965" i="1"/>
  <c r="AR963" i="1"/>
  <c r="AX963" i="1"/>
  <c r="AR961" i="1"/>
  <c r="AX961" i="1"/>
  <c r="AR959" i="1"/>
  <c r="AX959" i="1"/>
  <c r="AR957" i="1"/>
  <c r="AX957" i="1"/>
  <c r="AR955" i="1"/>
  <c r="AX955" i="1"/>
  <c r="AR953" i="1"/>
  <c r="AX953" i="1"/>
  <c r="AR951" i="1"/>
  <c r="AX951" i="1"/>
  <c r="AR949" i="1"/>
  <c r="AX949" i="1"/>
  <c r="AQ945" i="1"/>
  <c r="AW945" i="1"/>
  <c r="AR943" i="1"/>
  <c r="AX943" i="1"/>
  <c r="AR941" i="1"/>
  <c r="AX941" i="1"/>
  <c r="AR939" i="1"/>
  <c r="AX939" i="1"/>
  <c r="AR937" i="1"/>
  <c r="AX937" i="1"/>
  <c r="AR935" i="1"/>
  <c r="AX935" i="1"/>
  <c r="AR933" i="1"/>
  <c r="AX933" i="1"/>
  <c r="AR931" i="1"/>
  <c r="AX931" i="1"/>
  <c r="AR929" i="1"/>
  <c r="AX929" i="1"/>
  <c r="AR927" i="1"/>
  <c r="AX927" i="1"/>
  <c r="AR925" i="1"/>
  <c r="AX925" i="1"/>
  <c r="AR923" i="1"/>
  <c r="AX923" i="1"/>
  <c r="AR921" i="1"/>
  <c r="AX921" i="1"/>
  <c r="AR919" i="1"/>
  <c r="AX919" i="1"/>
  <c r="AR917" i="1"/>
  <c r="AX917" i="1"/>
  <c r="AR915" i="1"/>
  <c r="AX915" i="1"/>
  <c r="AR913" i="1"/>
  <c r="AX913" i="1"/>
  <c r="AR911" i="1"/>
  <c r="AX911" i="1"/>
  <c r="AR909" i="1"/>
  <c r="AX909" i="1"/>
  <c r="AQ907" i="1"/>
  <c r="AW907" i="1"/>
  <c r="AQ906" i="1"/>
  <c r="AW906" i="1"/>
  <c r="AQ905" i="1"/>
  <c r="AW905" i="1"/>
  <c r="AQ904" i="1"/>
  <c r="AW904" i="1"/>
  <c r="AQ903" i="1"/>
  <c r="AW903" i="1"/>
  <c r="AQ902" i="1"/>
  <c r="AW902" i="1"/>
  <c r="AQ901" i="1"/>
  <c r="AW901" i="1"/>
  <c r="AQ900" i="1"/>
  <c r="AW900" i="1"/>
  <c r="AQ899" i="1"/>
  <c r="AW899" i="1"/>
  <c r="AQ898" i="1"/>
  <c r="AW898" i="1"/>
  <c r="AQ897" i="1"/>
  <c r="AW897" i="1"/>
  <c r="AQ896" i="1"/>
  <c r="AW896" i="1"/>
  <c r="AQ895" i="1"/>
  <c r="AW895" i="1"/>
  <c r="AQ894" i="1"/>
  <c r="AW894" i="1"/>
  <c r="AQ893" i="1"/>
  <c r="AW893" i="1"/>
  <c r="AQ892" i="1"/>
  <c r="AW892" i="1"/>
  <c r="AQ891" i="1"/>
  <c r="AW891" i="1"/>
  <c r="AQ890" i="1"/>
  <c r="AW890" i="1"/>
  <c r="AQ889" i="1"/>
  <c r="AW889" i="1"/>
  <c r="AQ888" i="1"/>
  <c r="AW888" i="1"/>
  <c r="AQ887" i="1"/>
  <c r="AW887" i="1"/>
  <c r="AQ886" i="1"/>
  <c r="AW886" i="1"/>
  <c r="AQ885" i="1"/>
  <c r="AW885" i="1"/>
  <c r="AQ884" i="1"/>
  <c r="AW884" i="1"/>
  <c r="AQ883" i="1"/>
  <c r="AW883" i="1"/>
  <c r="AQ882" i="1"/>
  <c r="AW882" i="1"/>
  <c r="AQ881" i="1"/>
  <c r="AW881" i="1"/>
  <c r="AQ880" i="1"/>
  <c r="AW880" i="1"/>
  <c r="AQ879" i="1"/>
  <c r="AW879" i="1"/>
  <c r="AQ878" i="1"/>
  <c r="AW878" i="1"/>
  <c r="AQ877" i="1"/>
  <c r="AW877" i="1"/>
  <c r="AQ876" i="1"/>
  <c r="AW876" i="1"/>
  <c r="AQ875" i="1"/>
  <c r="AW875" i="1"/>
  <c r="AQ874" i="1"/>
  <c r="AW874" i="1"/>
  <c r="AQ873" i="1"/>
  <c r="AW873" i="1"/>
  <c r="AQ872" i="1"/>
  <c r="AW872" i="1"/>
  <c r="AQ871" i="1"/>
  <c r="AW871" i="1"/>
  <c r="AQ870" i="1"/>
  <c r="AW870" i="1"/>
  <c r="AQ869" i="1"/>
  <c r="AW869" i="1"/>
  <c r="AQ868" i="1"/>
  <c r="AW868" i="1"/>
  <c r="AQ867" i="1"/>
  <c r="AW867" i="1"/>
  <c r="AQ866" i="1"/>
  <c r="AW866" i="1"/>
  <c r="AQ865" i="1"/>
  <c r="AW865" i="1"/>
  <c r="AQ864" i="1"/>
  <c r="AW864" i="1"/>
  <c r="AQ863" i="1"/>
  <c r="AW863" i="1"/>
  <c r="AQ862" i="1"/>
  <c r="AW862" i="1"/>
  <c r="AQ861" i="1"/>
  <c r="AW861" i="1"/>
  <c r="AQ860" i="1"/>
  <c r="AW860" i="1"/>
  <c r="AQ859" i="1"/>
  <c r="AW859" i="1"/>
  <c r="AQ858" i="1"/>
  <c r="AW858" i="1"/>
  <c r="AQ857" i="1"/>
  <c r="AW857" i="1"/>
  <c r="AQ856" i="1"/>
  <c r="AW856" i="1"/>
  <c r="AQ855" i="1"/>
  <c r="AW855" i="1"/>
  <c r="AQ854" i="1"/>
  <c r="AW854" i="1"/>
  <c r="AQ853" i="1"/>
  <c r="AW853" i="1"/>
  <c r="AQ852" i="1"/>
  <c r="AW852" i="1"/>
  <c r="AQ851" i="1"/>
  <c r="AW851" i="1"/>
  <c r="AQ850" i="1"/>
  <c r="AW850" i="1"/>
  <c r="AQ849" i="1"/>
  <c r="AW849" i="1"/>
  <c r="AQ848" i="1"/>
  <c r="AW848" i="1"/>
  <c r="AQ847" i="1"/>
  <c r="AW847" i="1"/>
  <c r="AQ846" i="1"/>
  <c r="AW846" i="1"/>
  <c r="AQ845" i="1"/>
  <c r="AW845" i="1"/>
  <c r="AQ844" i="1"/>
  <c r="AW844" i="1"/>
  <c r="AQ843" i="1"/>
  <c r="AW843" i="1"/>
  <c r="AQ842" i="1"/>
  <c r="AW842" i="1"/>
  <c r="AQ841" i="1"/>
  <c r="AW841" i="1"/>
  <c r="AQ840" i="1"/>
  <c r="AW840" i="1"/>
  <c r="AQ839" i="1"/>
  <c r="AW839" i="1"/>
  <c r="AQ838" i="1"/>
  <c r="AW838" i="1"/>
  <c r="AQ837" i="1"/>
  <c r="AW837" i="1"/>
  <c r="AQ836" i="1"/>
  <c r="AW836" i="1"/>
  <c r="AQ835" i="1"/>
  <c r="AW835" i="1"/>
  <c r="AQ834" i="1"/>
  <c r="AW834" i="1"/>
  <c r="AQ833" i="1"/>
  <c r="AW833" i="1"/>
  <c r="AQ832" i="1"/>
  <c r="AW832" i="1"/>
  <c r="AQ831" i="1"/>
  <c r="AW831" i="1"/>
  <c r="AQ830" i="1"/>
  <c r="AW830" i="1"/>
  <c r="AQ829" i="1"/>
  <c r="AW829" i="1"/>
  <c r="AQ828" i="1"/>
  <c r="AW828" i="1"/>
  <c r="AQ827" i="1"/>
  <c r="AW827" i="1"/>
  <c r="AQ826" i="1"/>
  <c r="AW826" i="1"/>
  <c r="AQ825" i="1"/>
  <c r="AW825" i="1"/>
  <c r="AQ824" i="1"/>
  <c r="AW824" i="1"/>
  <c r="AQ823" i="1"/>
  <c r="AW823" i="1"/>
  <c r="AQ822" i="1"/>
  <c r="AW822" i="1"/>
  <c r="AQ821" i="1"/>
  <c r="AW821" i="1"/>
  <c r="AQ820" i="1"/>
  <c r="AW820" i="1"/>
  <c r="AQ819" i="1"/>
  <c r="AW819" i="1"/>
  <c r="AP817" i="1"/>
  <c r="AV817" i="1"/>
  <c r="AR816" i="1"/>
  <c r="AX816" i="1"/>
  <c r="AP815" i="1"/>
  <c r="AV815" i="1"/>
  <c r="AR814" i="1"/>
  <c r="AX814" i="1"/>
  <c r="AP813" i="1"/>
  <c r="AV813" i="1"/>
  <c r="AR812" i="1"/>
  <c r="AX812" i="1"/>
  <c r="AP811" i="1"/>
  <c r="AV811" i="1"/>
  <c r="AR810" i="1"/>
  <c r="AX810" i="1"/>
  <c r="AP809" i="1"/>
  <c r="AV809" i="1"/>
  <c r="AR808" i="1"/>
  <c r="AX808" i="1"/>
  <c r="AP807" i="1"/>
  <c r="AV807" i="1"/>
  <c r="AR806" i="1"/>
  <c r="AX806" i="1"/>
  <c r="AP805" i="1"/>
  <c r="AV805" i="1"/>
  <c r="AR804" i="1"/>
  <c r="AX804" i="1"/>
  <c r="AP803" i="1"/>
  <c r="AV803" i="1"/>
  <c r="AR802" i="1"/>
  <c r="AX802" i="1"/>
  <c r="AP801" i="1"/>
  <c r="AV801" i="1"/>
  <c r="AR800" i="1"/>
  <c r="AX800" i="1"/>
  <c r="AP799" i="1"/>
  <c r="AV799" i="1"/>
  <c r="AR798" i="1"/>
  <c r="AX798" i="1"/>
  <c r="AP797" i="1"/>
  <c r="AV797" i="1"/>
  <c r="AR796" i="1"/>
  <c r="AX796" i="1"/>
  <c r="AP795" i="1"/>
  <c r="AV795" i="1"/>
  <c r="AR794" i="1"/>
  <c r="AX794" i="1"/>
  <c r="AP793" i="1"/>
  <c r="AV793" i="1"/>
  <c r="AR792" i="1"/>
  <c r="AX792" i="1"/>
  <c r="AP791" i="1"/>
  <c r="AV791" i="1"/>
  <c r="AR790" i="1"/>
  <c r="AX790" i="1"/>
  <c r="AP789" i="1"/>
  <c r="AV789" i="1"/>
  <c r="AR788" i="1"/>
  <c r="AX788" i="1"/>
  <c r="AP787" i="1"/>
  <c r="AV787" i="1"/>
  <c r="AR786" i="1"/>
  <c r="AX786" i="1"/>
  <c r="AP785" i="1"/>
  <c r="AV785" i="1"/>
  <c r="AR784" i="1"/>
  <c r="AX784" i="1"/>
  <c r="AP783" i="1"/>
  <c r="AV783" i="1"/>
  <c r="AR782" i="1"/>
  <c r="AX782" i="1"/>
  <c r="AP781" i="1"/>
  <c r="AV781" i="1"/>
  <c r="AR780" i="1"/>
  <c r="AX780" i="1"/>
  <c r="AP779" i="1"/>
  <c r="AV779" i="1"/>
  <c r="AR778" i="1"/>
  <c r="AX778" i="1"/>
  <c r="AP777" i="1"/>
  <c r="AV777" i="1"/>
  <c r="AR776" i="1"/>
  <c r="AX776" i="1"/>
  <c r="AP775" i="1"/>
  <c r="AV775" i="1"/>
  <c r="AR774" i="1"/>
  <c r="AX774" i="1"/>
  <c r="AP773" i="1"/>
  <c r="AV773" i="1"/>
  <c r="AR772" i="1"/>
  <c r="AX772" i="1"/>
  <c r="AP771" i="1"/>
  <c r="AV771" i="1"/>
  <c r="AR770" i="1"/>
  <c r="AX770" i="1"/>
  <c r="AP769" i="1"/>
  <c r="AV769" i="1"/>
  <c r="AR768" i="1"/>
  <c r="AX768" i="1"/>
  <c r="AP767" i="1"/>
  <c r="AV767" i="1"/>
  <c r="AR766" i="1"/>
  <c r="AX766" i="1"/>
  <c r="AP765" i="1"/>
  <c r="AV765" i="1"/>
  <c r="AR764" i="1"/>
  <c r="AX764" i="1"/>
  <c r="AP763" i="1"/>
  <c r="AV763" i="1"/>
  <c r="AR762" i="1"/>
  <c r="AX762" i="1"/>
  <c r="AP761" i="1"/>
  <c r="AV761" i="1"/>
  <c r="AT760" i="1"/>
  <c r="BF760" i="1" s="1"/>
  <c r="AZ760" i="1"/>
  <c r="AP760" i="1"/>
  <c r="AV760" i="1"/>
  <c r="AT759" i="1"/>
  <c r="BF759" i="1" s="1"/>
  <c r="AZ759" i="1"/>
  <c r="AP759" i="1"/>
  <c r="AV759" i="1"/>
  <c r="AR758" i="1"/>
  <c r="AX758" i="1"/>
  <c r="AT757" i="1"/>
  <c r="BF757" i="1" s="1"/>
  <c r="AZ757" i="1"/>
  <c r="AP757" i="1"/>
  <c r="AV757" i="1"/>
  <c r="AR756" i="1"/>
  <c r="AX756" i="1"/>
  <c r="AT755" i="1"/>
  <c r="BF755" i="1" s="1"/>
  <c r="AZ755" i="1"/>
  <c r="AP755" i="1"/>
  <c r="AV755" i="1"/>
  <c r="AR754" i="1"/>
  <c r="AX754" i="1"/>
  <c r="AR753" i="1"/>
  <c r="AX753" i="1"/>
  <c r="AP752" i="1"/>
  <c r="AV752" i="1"/>
  <c r="AR751" i="1"/>
  <c r="AX751" i="1"/>
  <c r="AP750" i="1"/>
  <c r="AV750" i="1"/>
  <c r="AR749" i="1"/>
  <c r="AX749" i="1"/>
  <c r="AP748" i="1"/>
  <c r="AV748" i="1"/>
  <c r="AR747" i="1"/>
  <c r="AX747" i="1"/>
  <c r="AP746" i="1"/>
  <c r="AV746" i="1"/>
  <c r="AR745" i="1"/>
  <c r="AX745" i="1"/>
  <c r="AP744" i="1"/>
  <c r="AV744" i="1"/>
  <c r="AR743" i="1"/>
  <c r="AX743" i="1"/>
  <c r="AR742" i="1"/>
  <c r="AX742" i="1"/>
  <c r="AT741" i="1"/>
  <c r="BF741" i="1" s="1"/>
  <c r="AZ741" i="1"/>
  <c r="AP741" i="1"/>
  <c r="AV741" i="1"/>
  <c r="AR740" i="1"/>
  <c r="AX740" i="1"/>
  <c r="AT739" i="1"/>
  <c r="BF739" i="1" s="1"/>
  <c r="AZ739" i="1"/>
  <c r="AP739" i="1"/>
  <c r="AV739" i="1"/>
  <c r="AR738" i="1"/>
  <c r="AX738" i="1"/>
  <c r="AT737" i="1"/>
  <c r="BF737" i="1" s="1"/>
  <c r="AZ737" i="1"/>
  <c r="AP737" i="1"/>
  <c r="AV737" i="1"/>
  <c r="AR736" i="1"/>
  <c r="AX736" i="1"/>
  <c r="AT735" i="1"/>
  <c r="BF735" i="1" s="1"/>
  <c r="AZ735" i="1"/>
  <c r="AP735" i="1"/>
  <c r="AV735" i="1"/>
  <c r="AR734" i="1"/>
  <c r="AX734" i="1"/>
  <c r="AT733" i="1"/>
  <c r="BF733" i="1" s="1"/>
  <c r="AZ733" i="1"/>
  <c r="AP733" i="1"/>
  <c r="AV733" i="1"/>
  <c r="AR732" i="1"/>
  <c r="AX732" i="1"/>
  <c r="AT731" i="1"/>
  <c r="BF731" i="1" s="1"/>
  <c r="AZ731" i="1"/>
  <c r="AP731" i="1"/>
  <c r="AV731" i="1"/>
  <c r="AS729" i="1"/>
  <c r="BE729" i="1" s="1"/>
  <c r="AY729" i="1"/>
  <c r="AR728" i="1"/>
  <c r="AX728" i="1"/>
  <c r="AT727" i="1"/>
  <c r="BF727" i="1" s="1"/>
  <c r="AZ727" i="1"/>
  <c r="AP727" i="1"/>
  <c r="AV727" i="1"/>
  <c r="AR726" i="1"/>
  <c r="AX726" i="1"/>
  <c r="AT725" i="1"/>
  <c r="BF725" i="1" s="1"/>
  <c r="AZ725" i="1"/>
  <c r="AP725" i="1"/>
  <c r="AV725" i="1"/>
  <c r="AR724" i="1"/>
  <c r="AX724" i="1"/>
  <c r="AT723" i="1"/>
  <c r="BF723" i="1" s="1"/>
  <c r="AZ723" i="1"/>
  <c r="AP723" i="1"/>
  <c r="AV723" i="1"/>
  <c r="AR722" i="1"/>
  <c r="AX722" i="1"/>
  <c r="AT721" i="1"/>
  <c r="BF721" i="1" s="1"/>
  <c r="AZ721" i="1"/>
  <c r="AP721" i="1"/>
  <c r="AV721" i="1"/>
  <c r="AR720" i="1"/>
  <c r="AX720" i="1"/>
  <c r="AT719" i="1"/>
  <c r="BF719" i="1" s="1"/>
  <c r="AZ719" i="1"/>
  <c r="AP719" i="1"/>
  <c r="AV719" i="1"/>
  <c r="AR718" i="1"/>
  <c r="AX718" i="1"/>
  <c r="AT717" i="1"/>
  <c r="BF717" i="1" s="1"/>
  <c r="AZ717" i="1"/>
  <c r="AP717" i="1"/>
  <c r="AV717" i="1"/>
  <c r="AR716" i="1"/>
  <c r="AX716" i="1"/>
  <c r="AT715" i="1"/>
  <c r="BF715" i="1" s="1"/>
  <c r="AZ715" i="1"/>
  <c r="AP715" i="1"/>
  <c r="AV715" i="1"/>
  <c r="AR714" i="1"/>
  <c r="AX714" i="1"/>
  <c r="AT713" i="1"/>
  <c r="BF713" i="1" s="1"/>
  <c r="AZ713" i="1"/>
  <c r="AP713" i="1"/>
  <c r="AV713" i="1"/>
  <c r="AR712" i="1"/>
  <c r="AX712" i="1"/>
  <c r="AT711" i="1"/>
  <c r="BF711" i="1" s="1"/>
  <c r="AZ711" i="1"/>
  <c r="AP711" i="1"/>
  <c r="AV711" i="1"/>
  <c r="AR710" i="1"/>
  <c r="AX710" i="1"/>
  <c r="AT709" i="1"/>
  <c r="BF709" i="1" s="1"/>
  <c r="AZ709" i="1"/>
  <c r="AP709" i="1"/>
  <c r="AV709" i="1"/>
  <c r="AR708" i="1"/>
  <c r="AX708" i="1"/>
  <c r="AT707" i="1"/>
  <c r="BF707" i="1" s="1"/>
  <c r="AZ707" i="1"/>
  <c r="AP707" i="1"/>
  <c r="AV707" i="1"/>
  <c r="AR706" i="1"/>
  <c r="AX706" i="1"/>
  <c r="AT705" i="1"/>
  <c r="BF705" i="1" s="1"/>
  <c r="AZ705" i="1"/>
  <c r="AP705" i="1"/>
  <c r="AV705" i="1"/>
  <c r="AR704" i="1"/>
  <c r="AX704" i="1"/>
  <c r="AT703" i="1"/>
  <c r="BF703" i="1" s="1"/>
  <c r="AZ703" i="1"/>
  <c r="AP703" i="1"/>
  <c r="AV703" i="1"/>
  <c r="AR702" i="1"/>
  <c r="AX702" i="1"/>
  <c r="AT701" i="1"/>
  <c r="BF701" i="1" s="1"/>
  <c r="AZ701" i="1"/>
  <c r="AP701" i="1"/>
  <c r="AV701" i="1"/>
  <c r="AR700" i="1"/>
  <c r="AX700" i="1"/>
  <c r="AT699" i="1"/>
  <c r="BF699" i="1" s="1"/>
  <c r="AZ699" i="1"/>
  <c r="AP699" i="1"/>
  <c r="AV699" i="1"/>
  <c r="AR698" i="1"/>
  <c r="AX698" i="1"/>
  <c r="AT697" i="1"/>
  <c r="BF697" i="1" s="1"/>
  <c r="AZ697" i="1"/>
  <c r="AP697" i="1"/>
  <c r="AV697" i="1"/>
  <c r="AR696" i="1"/>
  <c r="AX696" i="1"/>
  <c r="AT695" i="1"/>
  <c r="BF695" i="1" s="1"/>
  <c r="AZ695" i="1"/>
  <c r="AP695" i="1"/>
  <c r="AV695" i="1"/>
  <c r="AR694" i="1"/>
  <c r="AX694" i="1"/>
  <c r="AT693" i="1"/>
  <c r="BF693" i="1" s="1"/>
  <c r="AZ693" i="1"/>
  <c r="AP693" i="1"/>
  <c r="AV693" i="1"/>
  <c r="AR692" i="1"/>
  <c r="AX692" i="1"/>
  <c r="AT691" i="1"/>
  <c r="BF691" i="1" s="1"/>
  <c r="AZ691" i="1"/>
  <c r="AP691" i="1"/>
  <c r="AV691" i="1"/>
  <c r="AR690" i="1"/>
  <c r="AX690" i="1"/>
  <c r="AT689" i="1"/>
  <c r="BF689" i="1" s="1"/>
  <c r="AZ689" i="1"/>
  <c r="AP689" i="1"/>
  <c r="AV689" i="1"/>
  <c r="AR688" i="1"/>
  <c r="AX688" i="1"/>
  <c r="AT687" i="1"/>
  <c r="BF687" i="1" s="1"/>
  <c r="AZ687" i="1"/>
  <c r="AP687" i="1"/>
  <c r="AV687" i="1"/>
  <c r="AR686" i="1"/>
  <c r="AX686" i="1"/>
  <c r="AT685" i="1"/>
  <c r="BF685" i="1" s="1"/>
  <c r="AZ685" i="1"/>
  <c r="AP685" i="1"/>
  <c r="AV685" i="1"/>
  <c r="AR684" i="1"/>
  <c r="AX684" i="1"/>
  <c r="AT683" i="1"/>
  <c r="BF683" i="1" s="1"/>
  <c r="AZ683" i="1"/>
  <c r="AP683" i="1"/>
  <c r="AV683" i="1"/>
  <c r="AR682" i="1"/>
  <c r="AX682" i="1"/>
  <c r="AT681" i="1"/>
  <c r="BF681" i="1" s="1"/>
  <c r="AZ681" i="1"/>
  <c r="AP681" i="1"/>
  <c r="AV681" i="1"/>
  <c r="AR680" i="1"/>
  <c r="AX680" i="1"/>
  <c r="AT679" i="1"/>
  <c r="BF679" i="1" s="1"/>
  <c r="AZ679" i="1"/>
  <c r="AP679" i="1"/>
  <c r="AV679" i="1"/>
  <c r="AR678" i="1"/>
  <c r="AX678" i="1"/>
  <c r="AT677" i="1"/>
  <c r="BF677" i="1" s="1"/>
  <c r="AZ677" i="1"/>
  <c r="AP677" i="1"/>
  <c r="AV677" i="1"/>
  <c r="AR676" i="1"/>
  <c r="AX676" i="1"/>
  <c r="AT675" i="1"/>
  <c r="BF675" i="1" s="1"/>
  <c r="AZ675" i="1"/>
  <c r="AP675" i="1"/>
  <c r="AV675" i="1"/>
  <c r="AR674" i="1"/>
  <c r="AX674" i="1"/>
  <c r="AT673" i="1"/>
  <c r="BF673" i="1" s="1"/>
  <c r="AZ673" i="1"/>
  <c r="AP673" i="1"/>
  <c r="AV673" i="1"/>
  <c r="AR672" i="1"/>
  <c r="AX672" i="1"/>
  <c r="AT671" i="1"/>
  <c r="BF671" i="1" s="1"/>
  <c r="AZ671" i="1"/>
  <c r="AP671" i="1"/>
  <c r="AV671" i="1"/>
  <c r="AR670" i="1"/>
  <c r="AX670" i="1"/>
  <c r="AT669" i="1"/>
  <c r="BF669" i="1" s="1"/>
  <c r="AZ669" i="1"/>
  <c r="AP669" i="1"/>
  <c r="AV669" i="1"/>
  <c r="AR668" i="1"/>
  <c r="AX668" i="1"/>
  <c r="AT667" i="1"/>
  <c r="BF667" i="1" s="1"/>
  <c r="AZ667" i="1"/>
  <c r="AP667" i="1"/>
  <c r="AV667" i="1"/>
  <c r="AR666" i="1"/>
  <c r="AX666" i="1"/>
  <c r="AT665" i="1"/>
  <c r="BF665" i="1" s="1"/>
  <c r="AZ665" i="1"/>
  <c r="AP665" i="1"/>
  <c r="AV665" i="1"/>
  <c r="AR664" i="1"/>
  <c r="AX664" i="1"/>
  <c r="AT663" i="1"/>
  <c r="BF663" i="1" s="1"/>
  <c r="AZ663" i="1"/>
  <c r="AP663" i="1"/>
  <c r="AV663" i="1"/>
  <c r="AR662" i="1"/>
  <c r="AX662" i="1"/>
  <c r="AT661" i="1"/>
  <c r="BF661" i="1" s="1"/>
  <c r="AZ661" i="1"/>
  <c r="AP661" i="1"/>
  <c r="AV661" i="1"/>
  <c r="AR660" i="1"/>
  <c r="AX660" i="1"/>
  <c r="AT659" i="1"/>
  <c r="BF659" i="1" s="1"/>
  <c r="AZ659" i="1"/>
  <c r="AP659" i="1"/>
  <c r="AV659" i="1"/>
  <c r="AR658" i="1"/>
  <c r="AX658" i="1"/>
  <c r="AP977" i="1"/>
  <c r="AV977" i="1"/>
  <c r="AT977" i="1"/>
  <c r="BF977" i="1" s="1"/>
  <c r="AZ977" i="1"/>
  <c r="AS976" i="1"/>
  <c r="BE976" i="1" s="1"/>
  <c r="AY976" i="1"/>
  <c r="AS975" i="1"/>
  <c r="BE975" i="1" s="1"/>
  <c r="AY975" i="1"/>
  <c r="AS974" i="1"/>
  <c r="BE974" i="1" s="1"/>
  <c r="AY974" i="1"/>
  <c r="AS973" i="1"/>
  <c r="BE973" i="1" s="1"/>
  <c r="AY973" i="1"/>
  <c r="AS972" i="1"/>
  <c r="BE972" i="1" s="1"/>
  <c r="AY972" i="1"/>
  <c r="AS971" i="1"/>
  <c r="BE971" i="1" s="1"/>
  <c r="AY971" i="1"/>
  <c r="AS970" i="1"/>
  <c r="BE970" i="1" s="1"/>
  <c r="AY970" i="1"/>
  <c r="AS969" i="1"/>
  <c r="BE969" i="1" s="1"/>
  <c r="AY969" i="1"/>
  <c r="AS968" i="1"/>
  <c r="BE968" i="1" s="1"/>
  <c r="AY968" i="1"/>
  <c r="AS967" i="1"/>
  <c r="BE967" i="1" s="1"/>
  <c r="AY967" i="1"/>
  <c r="AS966" i="1"/>
  <c r="BE966" i="1" s="1"/>
  <c r="AY966" i="1"/>
  <c r="AS965" i="1"/>
  <c r="BE965" i="1" s="1"/>
  <c r="AY965" i="1"/>
  <c r="AS964" i="1"/>
  <c r="BE964" i="1" s="1"/>
  <c r="AY964" i="1"/>
  <c r="AS963" i="1"/>
  <c r="BE963" i="1" s="1"/>
  <c r="AY963" i="1"/>
  <c r="AS962" i="1"/>
  <c r="BE962" i="1" s="1"/>
  <c r="AY962" i="1"/>
  <c r="AS961" i="1"/>
  <c r="BE961" i="1" s="1"/>
  <c r="AY961" i="1"/>
  <c r="AS960" i="1"/>
  <c r="BE960" i="1" s="1"/>
  <c r="AY960" i="1"/>
  <c r="AS959" i="1"/>
  <c r="BE959" i="1" s="1"/>
  <c r="AY959" i="1"/>
  <c r="AS958" i="1"/>
  <c r="BE958" i="1" s="1"/>
  <c r="AY958" i="1"/>
  <c r="AS957" i="1"/>
  <c r="BE957" i="1" s="1"/>
  <c r="AY957" i="1"/>
  <c r="AS956" i="1"/>
  <c r="BE956" i="1" s="1"/>
  <c r="AY956" i="1"/>
  <c r="AS955" i="1"/>
  <c r="BE955" i="1" s="1"/>
  <c r="AY955" i="1"/>
  <c r="AS954" i="1"/>
  <c r="BE954" i="1" s="1"/>
  <c r="AY954" i="1"/>
  <c r="AS953" i="1"/>
  <c r="BE953" i="1" s="1"/>
  <c r="AY953" i="1"/>
  <c r="AS952" i="1"/>
  <c r="BE952" i="1" s="1"/>
  <c r="AY952" i="1"/>
  <c r="AS951" i="1"/>
  <c r="BE951" i="1" s="1"/>
  <c r="AY951" i="1"/>
  <c r="AS950" i="1"/>
  <c r="BE950" i="1" s="1"/>
  <c r="AY950" i="1"/>
  <c r="AS949" i="1"/>
  <c r="BE949" i="1" s="1"/>
  <c r="AY949" i="1"/>
  <c r="AP945" i="1"/>
  <c r="AV945" i="1"/>
  <c r="AT945" i="1"/>
  <c r="BF945" i="1" s="1"/>
  <c r="AZ945" i="1"/>
  <c r="AS944" i="1"/>
  <c r="BE944" i="1" s="1"/>
  <c r="AY944" i="1"/>
  <c r="AS943" i="1"/>
  <c r="BE943" i="1" s="1"/>
  <c r="AY943" i="1"/>
  <c r="AS942" i="1"/>
  <c r="BE942" i="1" s="1"/>
  <c r="AY942" i="1"/>
  <c r="AS941" i="1"/>
  <c r="BE941" i="1" s="1"/>
  <c r="AY941" i="1"/>
  <c r="AS940" i="1"/>
  <c r="BE940" i="1" s="1"/>
  <c r="AY940" i="1"/>
  <c r="AS939" i="1"/>
  <c r="BE939" i="1" s="1"/>
  <c r="AY939" i="1"/>
  <c r="AS938" i="1"/>
  <c r="BE938" i="1" s="1"/>
  <c r="AY938" i="1"/>
  <c r="AS937" i="1"/>
  <c r="BE937" i="1" s="1"/>
  <c r="AY937" i="1"/>
  <c r="AS936" i="1"/>
  <c r="BE936" i="1" s="1"/>
  <c r="AY936" i="1"/>
  <c r="AS935" i="1"/>
  <c r="BE935" i="1" s="1"/>
  <c r="AY935" i="1"/>
  <c r="AS934" i="1"/>
  <c r="BE934" i="1" s="1"/>
  <c r="AY934" i="1"/>
  <c r="AS933" i="1"/>
  <c r="BE933" i="1" s="1"/>
  <c r="AY933" i="1"/>
  <c r="AS932" i="1"/>
  <c r="BE932" i="1" s="1"/>
  <c r="AY932" i="1"/>
  <c r="AS931" i="1"/>
  <c r="BE931" i="1" s="1"/>
  <c r="AY931" i="1"/>
  <c r="AS930" i="1"/>
  <c r="BE930" i="1" s="1"/>
  <c r="AY930" i="1"/>
  <c r="AS929" i="1"/>
  <c r="BE929" i="1" s="1"/>
  <c r="AY929" i="1"/>
  <c r="AS928" i="1"/>
  <c r="BE928" i="1" s="1"/>
  <c r="AY928" i="1"/>
  <c r="AS927" i="1"/>
  <c r="BE927" i="1" s="1"/>
  <c r="AY927" i="1"/>
  <c r="AS926" i="1"/>
  <c r="BE926" i="1" s="1"/>
  <c r="AY926" i="1"/>
  <c r="AS925" i="1"/>
  <c r="BE925" i="1" s="1"/>
  <c r="AY925" i="1"/>
  <c r="AS924" i="1"/>
  <c r="BE924" i="1" s="1"/>
  <c r="AY924" i="1"/>
  <c r="AS923" i="1"/>
  <c r="BE923" i="1" s="1"/>
  <c r="AY923" i="1"/>
  <c r="AS922" i="1"/>
  <c r="BE922" i="1" s="1"/>
  <c r="AY922" i="1"/>
  <c r="AS921" i="1"/>
  <c r="BE921" i="1" s="1"/>
  <c r="AY921" i="1"/>
  <c r="AS920" i="1"/>
  <c r="BE920" i="1" s="1"/>
  <c r="AY920" i="1"/>
  <c r="AS919" i="1"/>
  <c r="BE919" i="1" s="1"/>
  <c r="AY919" i="1"/>
  <c r="AS918" i="1"/>
  <c r="BE918" i="1" s="1"/>
  <c r="AY918" i="1"/>
  <c r="AS917" i="1"/>
  <c r="BE917" i="1" s="1"/>
  <c r="AY917" i="1"/>
  <c r="AS916" i="1"/>
  <c r="BE916" i="1" s="1"/>
  <c r="AY916" i="1"/>
  <c r="AS915" i="1"/>
  <c r="BE915" i="1" s="1"/>
  <c r="AY915" i="1"/>
  <c r="AS914" i="1"/>
  <c r="BE914" i="1" s="1"/>
  <c r="AY914" i="1"/>
  <c r="AS913" i="1"/>
  <c r="BE913" i="1" s="1"/>
  <c r="AY913" i="1"/>
  <c r="AS912" i="1"/>
  <c r="BE912" i="1" s="1"/>
  <c r="AY912" i="1"/>
  <c r="AS911" i="1"/>
  <c r="BE911" i="1" s="1"/>
  <c r="AY911" i="1"/>
  <c r="AS910" i="1"/>
  <c r="BE910" i="1" s="1"/>
  <c r="AY910" i="1"/>
  <c r="AS909" i="1"/>
  <c r="BE909" i="1" s="1"/>
  <c r="AY909" i="1"/>
  <c r="AR655" i="1"/>
  <c r="AX655" i="1"/>
  <c r="AR653" i="1"/>
  <c r="AX653" i="1"/>
  <c r="AR651" i="1"/>
  <c r="AX651" i="1"/>
  <c r="AQ644" i="1"/>
  <c r="AW644" i="1"/>
  <c r="AR642" i="1"/>
  <c r="AX642" i="1"/>
  <c r="AR640" i="1"/>
  <c r="AX640" i="1"/>
  <c r="AR638" i="1"/>
  <c r="AX638" i="1"/>
  <c r="AR636" i="1"/>
  <c r="AX636" i="1"/>
  <c r="AR635" i="1"/>
  <c r="AX635" i="1"/>
  <c r="AR634" i="1"/>
  <c r="AX634" i="1"/>
  <c r="AR633" i="1"/>
  <c r="AX633" i="1"/>
  <c r="AR632" i="1"/>
  <c r="AX632" i="1"/>
  <c r="AR631" i="1"/>
  <c r="AX631" i="1"/>
  <c r="AR630" i="1"/>
  <c r="AX630" i="1"/>
  <c r="AR629" i="1"/>
  <c r="AX629" i="1"/>
  <c r="AR628" i="1"/>
  <c r="AX628" i="1"/>
  <c r="AQ612" i="1"/>
  <c r="AW612" i="1"/>
  <c r="AR611" i="1"/>
  <c r="AX611" i="1"/>
  <c r="AR610" i="1"/>
  <c r="AX610" i="1"/>
  <c r="AR609" i="1"/>
  <c r="AX609" i="1"/>
  <c r="AR608" i="1"/>
  <c r="AX608" i="1"/>
  <c r="AR607" i="1"/>
  <c r="AX607" i="1"/>
  <c r="AR606" i="1"/>
  <c r="AX606" i="1"/>
  <c r="AR605" i="1"/>
  <c r="AX605" i="1"/>
  <c r="AR604" i="1"/>
  <c r="AX604" i="1"/>
  <c r="AR603" i="1"/>
  <c r="AX603" i="1"/>
  <c r="AR602" i="1"/>
  <c r="AX602" i="1"/>
  <c r="AR601" i="1"/>
  <c r="AX601" i="1"/>
  <c r="AR600" i="1"/>
  <c r="AX600" i="1"/>
  <c r="AR599" i="1"/>
  <c r="AX599" i="1"/>
  <c r="AR598" i="1"/>
  <c r="AX598" i="1"/>
  <c r="AR597" i="1"/>
  <c r="AX597" i="1"/>
  <c r="AR596" i="1"/>
  <c r="AX596" i="1"/>
  <c r="AR595" i="1"/>
  <c r="AX595" i="1"/>
  <c r="AR594" i="1"/>
  <c r="AX594" i="1"/>
  <c r="AR593" i="1"/>
  <c r="AX593" i="1"/>
  <c r="AR592" i="1"/>
  <c r="AX592" i="1"/>
  <c r="AR591" i="1"/>
  <c r="AX591" i="1"/>
  <c r="AR590" i="1"/>
  <c r="AX590" i="1"/>
  <c r="AR589" i="1"/>
  <c r="AX589" i="1"/>
  <c r="AR588" i="1"/>
  <c r="AX588" i="1"/>
  <c r="AR587" i="1"/>
  <c r="AX587" i="1"/>
  <c r="AR586" i="1"/>
  <c r="AX586" i="1"/>
  <c r="AR585" i="1"/>
  <c r="AX585" i="1"/>
  <c r="AR584" i="1"/>
  <c r="AX584" i="1"/>
  <c r="AR583" i="1"/>
  <c r="AX583" i="1"/>
  <c r="AR582" i="1"/>
  <c r="AX582" i="1"/>
  <c r="AR581" i="1"/>
  <c r="AX581" i="1"/>
  <c r="AR580" i="1"/>
  <c r="AX580" i="1"/>
  <c r="AR579" i="1"/>
  <c r="AX579" i="1"/>
  <c r="AR578" i="1"/>
  <c r="AX578" i="1"/>
  <c r="AR577" i="1"/>
  <c r="AX577" i="1"/>
  <c r="AR576" i="1"/>
  <c r="AX576" i="1"/>
  <c r="AR575" i="1"/>
  <c r="AX575" i="1"/>
  <c r="AR574" i="1"/>
  <c r="AX574" i="1"/>
  <c r="AR573" i="1"/>
  <c r="AX573" i="1"/>
  <c r="AR572" i="1"/>
  <c r="AX572" i="1"/>
  <c r="AR571" i="1"/>
  <c r="AX571" i="1"/>
  <c r="AR570" i="1"/>
  <c r="AX570" i="1"/>
  <c r="AR569" i="1"/>
  <c r="AX569" i="1"/>
  <c r="AR568" i="1"/>
  <c r="AX568" i="1"/>
  <c r="AR567" i="1"/>
  <c r="AX567" i="1"/>
  <c r="AR566" i="1"/>
  <c r="AX566" i="1"/>
  <c r="AR565" i="1"/>
  <c r="AX565" i="1"/>
  <c r="AR564" i="1"/>
  <c r="AX564" i="1"/>
  <c r="AQ494" i="1"/>
  <c r="AW494" i="1"/>
  <c r="AR493" i="1"/>
  <c r="AX493" i="1"/>
  <c r="AR492" i="1"/>
  <c r="AX492" i="1"/>
  <c r="AR491" i="1"/>
  <c r="AX491" i="1"/>
  <c r="AR490" i="1"/>
  <c r="AX490" i="1"/>
  <c r="AR489" i="1"/>
  <c r="AX489" i="1"/>
  <c r="AR488" i="1"/>
  <c r="AX488" i="1"/>
  <c r="AR487" i="1"/>
  <c r="AX487" i="1"/>
  <c r="AR486" i="1"/>
  <c r="AX486" i="1"/>
  <c r="AR485" i="1"/>
  <c r="AX485" i="1"/>
  <c r="AR484" i="1"/>
  <c r="AX484" i="1"/>
  <c r="AR483" i="1"/>
  <c r="AX483" i="1"/>
  <c r="AR482" i="1"/>
  <c r="AX482" i="1"/>
  <c r="AR481" i="1"/>
  <c r="AX481" i="1"/>
  <c r="AR480" i="1"/>
  <c r="AX480" i="1"/>
  <c r="AR479" i="1"/>
  <c r="AX479" i="1"/>
  <c r="AR478" i="1"/>
  <c r="AX478" i="1"/>
  <c r="AR477" i="1"/>
  <c r="AX477" i="1"/>
  <c r="AR476" i="1"/>
  <c r="AX476" i="1"/>
  <c r="AR475" i="1"/>
  <c r="AX475" i="1"/>
  <c r="AR474" i="1"/>
  <c r="AX474" i="1"/>
  <c r="AR473" i="1"/>
  <c r="AX473" i="1"/>
  <c r="AR472" i="1"/>
  <c r="AX472" i="1"/>
  <c r="AR471" i="1"/>
  <c r="AX471" i="1"/>
  <c r="AR470" i="1"/>
  <c r="AX470" i="1"/>
  <c r="AR469" i="1"/>
  <c r="AX469" i="1"/>
  <c r="AR468" i="1"/>
  <c r="AX468" i="1"/>
  <c r="AR467" i="1"/>
  <c r="AX467" i="1"/>
  <c r="AR466" i="1"/>
  <c r="AX466" i="1"/>
  <c r="AR465" i="1"/>
  <c r="AX465" i="1"/>
  <c r="AR464" i="1"/>
  <c r="AX464" i="1"/>
  <c r="AR463" i="1"/>
  <c r="AX463" i="1"/>
  <c r="AR462" i="1"/>
  <c r="AX462" i="1"/>
  <c r="AR461" i="1"/>
  <c r="AX461" i="1"/>
  <c r="AR460" i="1"/>
  <c r="AX460" i="1"/>
  <c r="AR459" i="1"/>
  <c r="AX459" i="1"/>
  <c r="AR458" i="1"/>
  <c r="AX458" i="1"/>
  <c r="AR457" i="1"/>
  <c r="AX457" i="1"/>
  <c r="AR456" i="1"/>
  <c r="AX456" i="1"/>
  <c r="AR455" i="1"/>
  <c r="AX455" i="1"/>
  <c r="AR454" i="1"/>
  <c r="AX454" i="1"/>
  <c r="AR453" i="1"/>
  <c r="AX453" i="1"/>
  <c r="AR452" i="1"/>
  <c r="AX452" i="1"/>
  <c r="AR451" i="1"/>
  <c r="AX451" i="1"/>
  <c r="AR450" i="1"/>
  <c r="AX450" i="1"/>
  <c r="AR449" i="1"/>
  <c r="AX449" i="1"/>
  <c r="AR448" i="1"/>
  <c r="AX448" i="1"/>
  <c r="AR447" i="1"/>
  <c r="AX447" i="1"/>
  <c r="AR446" i="1"/>
  <c r="AX446" i="1"/>
  <c r="AR445" i="1"/>
  <c r="AX445" i="1"/>
  <c r="AR444" i="1"/>
  <c r="AX444" i="1"/>
  <c r="AR443" i="1"/>
  <c r="AX443" i="1"/>
  <c r="AR442" i="1"/>
  <c r="AX442" i="1"/>
  <c r="AR441" i="1"/>
  <c r="AX441" i="1"/>
  <c r="AR440" i="1"/>
  <c r="AX440" i="1"/>
  <c r="AR439" i="1"/>
  <c r="AX439" i="1"/>
  <c r="AR438" i="1"/>
  <c r="AX438" i="1"/>
  <c r="AR437" i="1"/>
  <c r="AX437" i="1"/>
  <c r="AR436" i="1"/>
  <c r="AX436" i="1"/>
  <c r="AR435" i="1"/>
  <c r="AX435" i="1"/>
  <c r="AQ379" i="1"/>
  <c r="AW379" i="1"/>
  <c r="AR378" i="1"/>
  <c r="AX378" i="1"/>
  <c r="AR377" i="1"/>
  <c r="AX377" i="1"/>
  <c r="AR376" i="1"/>
  <c r="AX376" i="1"/>
  <c r="AR375" i="1"/>
  <c r="AX375" i="1"/>
  <c r="AQ361" i="1"/>
  <c r="AW361" i="1"/>
  <c r="AR360" i="1"/>
  <c r="AX360" i="1"/>
  <c r="AR359" i="1"/>
  <c r="AX359" i="1"/>
  <c r="AR358" i="1"/>
  <c r="AX358" i="1"/>
  <c r="AR357" i="1"/>
  <c r="AX357" i="1"/>
  <c r="AR356" i="1"/>
  <c r="AX356" i="1"/>
  <c r="AR355" i="1"/>
  <c r="AX355" i="1"/>
  <c r="AR354" i="1"/>
  <c r="AX354" i="1"/>
  <c r="AR353" i="1"/>
  <c r="AX353" i="1"/>
  <c r="AR352" i="1"/>
  <c r="AX352" i="1"/>
  <c r="AR351" i="1"/>
  <c r="AX351" i="1"/>
  <c r="AR350" i="1"/>
  <c r="AX350" i="1"/>
  <c r="AR349" i="1"/>
  <c r="AX349" i="1"/>
  <c r="AR348" i="1"/>
  <c r="AX348" i="1"/>
  <c r="AR347" i="1"/>
  <c r="AX347" i="1"/>
  <c r="AR346" i="1"/>
  <c r="AX346" i="1"/>
  <c r="AR345" i="1"/>
  <c r="AX345" i="1"/>
  <c r="AR344" i="1"/>
  <c r="AX344" i="1"/>
  <c r="AR343" i="1"/>
  <c r="AX343" i="1"/>
  <c r="AR342" i="1"/>
  <c r="AX342" i="1"/>
  <c r="AR341" i="1"/>
  <c r="AX341" i="1"/>
  <c r="AR340" i="1"/>
  <c r="AX340" i="1"/>
  <c r="AR339" i="1"/>
  <c r="AX339" i="1"/>
  <c r="AR338" i="1"/>
  <c r="AX338" i="1"/>
  <c r="AR337" i="1"/>
  <c r="AX337" i="1"/>
  <c r="AR336" i="1"/>
  <c r="AX336" i="1"/>
  <c r="AR335" i="1"/>
  <c r="AX335" i="1"/>
  <c r="AR334" i="1"/>
  <c r="AX334" i="1"/>
  <c r="AR333" i="1"/>
  <c r="AX333" i="1"/>
  <c r="AR332" i="1"/>
  <c r="AX332" i="1"/>
  <c r="AR331" i="1"/>
  <c r="AX331" i="1"/>
  <c r="AR330" i="1"/>
  <c r="AX330" i="1"/>
  <c r="AR329" i="1"/>
  <c r="AX329" i="1"/>
  <c r="AR328" i="1"/>
  <c r="AX328" i="1"/>
  <c r="AR327" i="1"/>
  <c r="AX327" i="1"/>
  <c r="AR326" i="1"/>
  <c r="AX326" i="1"/>
  <c r="AR325" i="1"/>
  <c r="AX325" i="1"/>
  <c r="AR324" i="1"/>
  <c r="AX324" i="1"/>
  <c r="AR323" i="1"/>
  <c r="AX323" i="1"/>
  <c r="AR322" i="1"/>
  <c r="AX322" i="1"/>
  <c r="AR321" i="1"/>
  <c r="AX321" i="1"/>
  <c r="AR320" i="1"/>
  <c r="AX320" i="1"/>
  <c r="AR319" i="1"/>
  <c r="AX319" i="1"/>
  <c r="AR318" i="1"/>
  <c r="AX318" i="1"/>
  <c r="AP657" i="1"/>
  <c r="AV657" i="1"/>
  <c r="AT657" i="1"/>
  <c r="BF657" i="1" s="1"/>
  <c r="AZ657" i="1"/>
  <c r="AS657" i="1"/>
  <c r="BE657" i="1" s="1"/>
  <c r="AY657" i="1"/>
  <c r="AS656" i="1"/>
  <c r="BE656" i="1" s="1"/>
  <c r="AY656" i="1"/>
  <c r="AS655" i="1"/>
  <c r="BE655" i="1" s="1"/>
  <c r="AY655" i="1"/>
  <c r="AS654" i="1"/>
  <c r="BE654" i="1" s="1"/>
  <c r="AY654" i="1"/>
  <c r="AS653" i="1"/>
  <c r="BE653" i="1" s="1"/>
  <c r="AY653" i="1"/>
  <c r="AS652" i="1"/>
  <c r="BE652" i="1" s="1"/>
  <c r="AY652" i="1"/>
  <c r="AS651" i="1"/>
  <c r="BE651" i="1" s="1"/>
  <c r="AY651" i="1"/>
  <c r="AS650" i="1"/>
  <c r="BE650" i="1" s="1"/>
  <c r="AY650" i="1"/>
  <c r="AP644" i="1"/>
  <c r="AV644" i="1"/>
  <c r="AT644" i="1"/>
  <c r="BF644" i="1" s="1"/>
  <c r="AZ644" i="1"/>
  <c r="AS643" i="1"/>
  <c r="BE643" i="1" s="1"/>
  <c r="AY643" i="1"/>
  <c r="AS642" i="1"/>
  <c r="BE642" i="1" s="1"/>
  <c r="AY642" i="1"/>
  <c r="AS641" i="1"/>
  <c r="BE641" i="1" s="1"/>
  <c r="AY641" i="1"/>
  <c r="AS640" i="1"/>
  <c r="BE640" i="1" s="1"/>
  <c r="AY640" i="1"/>
  <c r="AS639" i="1"/>
  <c r="BE639" i="1" s="1"/>
  <c r="AY639" i="1"/>
  <c r="AS638" i="1"/>
  <c r="BE638" i="1" s="1"/>
  <c r="AY638" i="1"/>
  <c r="AS637" i="1"/>
  <c r="BE637" i="1" s="1"/>
  <c r="AY637" i="1"/>
  <c r="AP655" i="1"/>
  <c r="AV655" i="1"/>
  <c r="AP653" i="1"/>
  <c r="AV653" i="1"/>
  <c r="AP651" i="1"/>
  <c r="AV651" i="1"/>
  <c r="AQ648" i="1"/>
  <c r="AW648" i="1"/>
  <c r="AR646" i="1"/>
  <c r="AX646" i="1"/>
  <c r="AP642" i="1"/>
  <c r="AV642" i="1"/>
  <c r="AP640" i="1"/>
  <c r="AV640" i="1"/>
  <c r="AP638" i="1"/>
  <c r="AV638" i="1"/>
  <c r="AS636" i="1"/>
  <c r="BE636" i="1" s="1"/>
  <c r="AY636" i="1"/>
  <c r="AS635" i="1"/>
  <c r="BE635" i="1" s="1"/>
  <c r="AY635" i="1"/>
  <c r="AS634" i="1"/>
  <c r="BE634" i="1" s="1"/>
  <c r="AY634" i="1"/>
  <c r="AS633" i="1"/>
  <c r="BE633" i="1" s="1"/>
  <c r="AY633" i="1"/>
  <c r="AS632" i="1"/>
  <c r="BE632" i="1" s="1"/>
  <c r="AY632" i="1"/>
  <c r="AS631" i="1"/>
  <c r="BE631" i="1" s="1"/>
  <c r="AY631" i="1"/>
  <c r="AS630" i="1"/>
  <c r="BE630" i="1" s="1"/>
  <c r="AY630" i="1"/>
  <c r="AS629" i="1"/>
  <c r="BE629" i="1" s="1"/>
  <c r="AY629" i="1"/>
  <c r="AS628" i="1"/>
  <c r="BE628" i="1" s="1"/>
  <c r="AY628" i="1"/>
  <c r="AQ627" i="1"/>
  <c r="AW627" i="1"/>
  <c r="AP626" i="1"/>
  <c r="AV626" i="1"/>
  <c r="AR625" i="1"/>
  <c r="AX625" i="1"/>
  <c r="AP624" i="1"/>
  <c r="AV624" i="1"/>
  <c r="AR623" i="1"/>
  <c r="AX623" i="1"/>
  <c r="AP622" i="1"/>
  <c r="AV622" i="1"/>
  <c r="AR621" i="1"/>
  <c r="AX621" i="1"/>
  <c r="AP620" i="1"/>
  <c r="AV620" i="1"/>
  <c r="AR619" i="1"/>
  <c r="AX619" i="1"/>
  <c r="AP618" i="1"/>
  <c r="AV618" i="1"/>
  <c r="AR617" i="1"/>
  <c r="AX617" i="1"/>
  <c r="AP616" i="1"/>
  <c r="AV616" i="1"/>
  <c r="AR615" i="1"/>
  <c r="AX615" i="1"/>
  <c r="AP614" i="1"/>
  <c r="AV614" i="1"/>
  <c r="AR613" i="1"/>
  <c r="AX613" i="1"/>
  <c r="AR612" i="1"/>
  <c r="AX612" i="1"/>
  <c r="AS611" i="1"/>
  <c r="BE611" i="1" s="1"/>
  <c r="AY611" i="1"/>
  <c r="AS610" i="1"/>
  <c r="BE610" i="1" s="1"/>
  <c r="AY610" i="1"/>
  <c r="AS609" i="1"/>
  <c r="BE609" i="1" s="1"/>
  <c r="AY609" i="1"/>
  <c r="AS608" i="1"/>
  <c r="BE608" i="1" s="1"/>
  <c r="AY608" i="1"/>
  <c r="AS607" i="1"/>
  <c r="BE607" i="1" s="1"/>
  <c r="AY607" i="1"/>
  <c r="AS606" i="1"/>
  <c r="BE606" i="1" s="1"/>
  <c r="AY606" i="1"/>
  <c r="AS605" i="1"/>
  <c r="BE605" i="1" s="1"/>
  <c r="AY605" i="1"/>
  <c r="AS604" i="1"/>
  <c r="BE604" i="1" s="1"/>
  <c r="AY604" i="1"/>
  <c r="AS603" i="1"/>
  <c r="BE603" i="1" s="1"/>
  <c r="AY603" i="1"/>
  <c r="AS602" i="1"/>
  <c r="BE602" i="1" s="1"/>
  <c r="AY602" i="1"/>
  <c r="AS601" i="1"/>
  <c r="BE601" i="1" s="1"/>
  <c r="AY601" i="1"/>
  <c r="AS600" i="1"/>
  <c r="BE600" i="1" s="1"/>
  <c r="AY600" i="1"/>
  <c r="AS599" i="1"/>
  <c r="BE599" i="1" s="1"/>
  <c r="AY599" i="1"/>
  <c r="AS598" i="1"/>
  <c r="BE598" i="1" s="1"/>
  <c r="AY598" i="1"/>
  <c r="AS597" i="1"/>
  <c r="BE597" i="1" s="1"/>
  <c r="AY597" i="1"/>
  <c r="AS596" i="1"/>
  <c r="BE596" i="1" s="1"/>
  <c r="AY596" i="1"/>
  <c r="AS595" i="1"/>
  <c r="BE595" i="1" s="1"/>
  <c r="AY595" i="1"/>
  <c r="AS594" i="1"/>
  <c r="BE594" i="1" s="1"/>
  <c r="AY594" i="1"/>
  <c r="AS593" i="1"/>
  <c r="BE593" i="1" s="1"/>
  <c r="AY593" i="1"/>
  <c r="AS592" i="1"/>
  <c r="BE592" i="1" s="1"/>
  <c r="AY592" i="1"/>
  <c r="AS591" i="1"/>
  <c r="BE591" i="1" s="1"/>
  <c r="AY591" i="1"/>
  <c r="AS590" i="1"/>
  <c r="BE590" i="1" s="1"/>
  <c r="AY590" i="1"/>
  <c r="AS589" i="1"/>
  <c r="BE589" i="1" s="1"/>
  <c r="AY589" i="1"/>
  <c r="AS588" i="1"/>
  <c r="BE588" i="1" s="1"/>
  <c r="AY588" i="1"/>
  <c r="AS587" i="1"/>
  <c r="BE587" i="1" s="1"/>
  <c r="AY587" i="1"/>
  <c r="AS586" i="1"/>
  <c r="BE586" i="1" s="1"/>
  <c r="AY586" i="1"/>
  <c r="AS585" i="1"/>
  <c r="BE585" i="1" s="1"/>
  <c r="AY585" i="1"/>
  <c r="AS584" i="1"/>
  <c r="BE584" i="1" s="1"/>
  <c r="AY584" i="1"/>
  <c r="AS583" i="1"/>
  <c r="BE583" i="1" s="1"/>
  <c r="AY583" i="1"/>
  <c r="AS582" i="1"/>
  <c r="BE582" i="1" s="1"/>
  <c r="AY582" i="1"/>
  <c r="AS581" i="1"/>
  <c r="BE581" i="1" s="1"/>
  <c r="AY581" i="1"/>
  <c r="AS580" i="1"/>
  <c r="BE580" i="1" s="1"/>
  <c r="AY580" i="1"/>
  <c r="AS579" i="1"/>
  <c r="BE579" i="1" s="1"/>
  <c r="AY579" i="1"/>
  <c r="AS578" i="1"/>
  <c r="BE578" i="1" s="1"/>
  <c r="AY578" i="1"/>
  <c r="AS577" i="1"/>
  <c r="BE577" i="1" s="1"/>
  <c r="AY577" i="1"/>
  <c r="AS576" i="1"/>
  <c r="BE576" i="1" s="1"/>
  <c r="AY576" i="1"/>
  <c r="AS575" i="1"/>
  <c r="BE575" i="1" s="1"/>
  <c r="AY575" i="1"/>
  <c r="AS574" i="1"/>
  <c r="BE574" i="1" s="1"/>
  <c r="AY574" i="1"/>
  <c r="AS573" i="1"/>
  <c r="BE573" i="1" s="1"/>
  <c r="AY573" i="1"/>
  <c r="AS572" i="1"/>
  <c r="BE572" i="1" s="1"/>
  <c r="AY572" i="1"/>
  <c r="AS571" i="1"/>
  <c r="BE571" i="1" s="1"/>
  <c r="AY571" i="1"/>
  <c r="AS570" i="1"/>
  <c r="BE570" i="1" s="1"/>
  <c r="AY570" i="1"/>
  <c r="AS569" i="1"/>
  <c r="BE569" i="1" s="1"/>
  <c r="AY569" i="1"/>
  <c r="AS568" i="1"/>
  <c r="BE568" i="1" s="1"/>
  <c r="AY568" i="1"/>
  <c r="AS567" i="1"/>
  <c r="BE567" i="1" s="1"/>
  <c r="AY567" i="1"/>
  <c r="AS566" i="1"/>
  <c r="BE566" i="1" s="1"/>
  <c r="AY566" i="1"/>
  <c r="AS565" i="1"/>
  <c r="BE565" i="1" s="1"/>
  <c r="AY565" i="1"/>
  <c r="AS564" i="1"/>
  <c r="BE564" i="1" s="1"/>
  <c r="AY564" i="1"/>
  <c r="AQ563" i="1"/>
  <c r="AW563" i="1"/>
  <c r="AP562" i="1"/>
  <c r="AV562" i="1"/>
  <c r="AR561" i="1"/>
  <c r="AX561" i="1"/>
  <c r="AP560" i="1"/>
  <c r="AV560" i="1"/>
  <c r="AR559" i="1"/>
  <c r="AX559" i="1"/>
  <c r="AP558" i="1"/>
  <c r="AV558" i="1"/>
  <c r="AR557" i="1"/>
  <c r="AX557" i="1"/>
  <c r="AP556" i="1"/>
  <c r="AV556" i="1"/>
  <c r="AR555" i="1"/>
  <c r="AX555" i="1"/>
  <c r="AP554" i="1"/>
  <c r="AV554" i="1"/>
  <c r="AR553" i="1"/>
  <c r="AX553" i="1"/>
  <c r="AP552" i="1"/>
  <c r="AV552" i="1"/>
  <c r="AR551" i="1"/>
  <c r="AX551" i="1"/>
  <c r="AP550" i="1"/>
  <c r="AV550" i="1"/>
  <c r="AR549" i="1"/>
  <c r="AX549" i="1"/>
  <c r="AP548" i="1"/>
  <c r="AV548" i="1"/>
  <c r="AR547" i="1"/>
  <c r="AX547" i="1"/>
  <c r="AP546" i="1"/>
  <c r="AV546" i="1"/>
  <c r="AR545" i="1"/>
  <c r="AX545" i="1"/>
  <c r="AP544" i="1"/>
  <c r="AV544" i="1"/>
  <c r="AR543" i="1"/>
  <c r="AX543" i="1"/>
  <c r="AP542" i="1"/>
  <c r="AV542" i="1"/>
  <c r="AR541" i="1"/>
  <c r="AX541" i="1"/>
  <c r="AP540" i="1"/>
  <c r="AV540" i="1"/>
  <c r="AR539" i="1"/>
  <c r="AX539" i="1"/>
  <c r="AP538" i="1"/>
  <c r="AV538" i="1"/>
  <c r="AR537" i="1"/>
  <c r="AX537" i="1"/>
  <c r="AP536" i="1"/>
  <c r="AV536" i="1"/>
  <c r="AR535" i="1"/>
  <c r="AX535" i="1"/>
  <c r="AP534" i="1"/>
  <c r="AV534" i="1"/>
  <c r="AR533" i="1"/>
  <c r="AX533" i="1"/>
  <c r="AP532" i="1"/>
  <c r="AV532" i="1"/>
  <c r="AR531" i="1"/>
  <c r="AX531" i="1"/>
  <c r="AP530" i="1"/>
  <c r="AV530" i="1"/>
  <c r="AR529" i="1"/>
  <c r="AX529" i="1"/>
  <c r="AP528" i="1"/>
  <c r="AV528" i="1"/>
  <c r="AR527" i="1"/>
  <c r="AX527" i="1"/>
  <c r="AP526" i="1"/>
  <c r="AV526" i="1"/>
  <c r="AR525" i="1"/>
  <c r="AX525" i="1"/>
  <c r="AP524" i="1"/>
  <c r="AV524" i="1"/>
  <c r="AR523" i="1"/>
  <c r="AX523" i="1"/>
  <c r="AP522" i="1"/>
  <c r="AV522" i="1"/>
  <c r="AR521" i="1"/>
  <c r="AX521" i="1"/>
  <c r="AP520" i="1"/>
  <c r="AV520" i="1"/>
  <c r="AR519" i="1"/>
  <c r="AX519" i="1"/>
  <c r="AP518" i="1"/>
  <c r="AV518" i="1"/>
  <c r="AR517" i="1"/>
  <c r="AX517" i="1"/>
  <c r="AP516" i="1"/>
  <c r="AV516" i="1"/>
  <c r="AR515" i="1"/>
  <c r="AX515" i="1"/>
  <c r="AP514" i="1"/>
  <c r="AV514" i="1"/>
  <c r="AR513" i="1"/>
  <c r="AX513" i="1"/>
  <c r="AP512" i="1"/>
  <c r="AV512" i="1"/>
  <c r="AR511" i="1"/>
  <c r="AX511" i="1"/>
  <c r="AP510" i="1"/>
  <c r="AV510" i="1"/>
  <c r="AR509" i="1"/>
  <c r="AX509" i="1"/>
  <c r="AP508" i="1"/>
  <c r="AV508" i="1"/>
  <c r="AR507" i="1"/>
  <c r="AX507" i="1"/>
  <c r="AP506" i="1"/>
  <c r="AV506" i="1"/>
  <c r="AR505" i="1"/>
  <c r="AX505" i="1"/>
  <c r="AP504" i="1"/>
  <c r="AV504" i="1"/>
  <c r="AR503" i="1"/>
  <c r="AX503" i="1"/>
  <c r="AP502" i="1"/>
  <c r="AV502" i="1"/>
  <c r="AR501" i="1"/>
  <c r="AX501" i="1"/>
  <c r="AP500" i="1"/>
  <c r="AV500" i="1"/>
  <c r="AR499" i="1"/>
  <c r="AX499" i="1"/>
  <c r="AP498" i="1"/>
  <c r="AV498" i="1"/>
  <c r="AR497" i="1"/>
  <c r="AX497" i="1"/>
  <c r="AP496" i="1"/>
  <c r="AV496" i="1"/>
  <c r="AR495" i="1"/>
  <c r="AX495" i="1"/>
  <c r="AR494" i="1"/>
  <c r="AX494" i="1"/>
  <c r="AS493" i="1"/>
  <c r="BE493" i="1" s="1"/>
  <c r="AY493" i="1"/>
  <c r="AS492" i="1"/>
  <c r="BE492" i="1" s="1"/>
  <c r="AY492" i="1"/>
  <c r="AS491" i="1"/>
  <c r="BE491" i="1" s="1"/>
  <c r="AY491" i="1"/>
  <c r="AS490" i="1"/>
  <c r="BE490" i="1" s="1"/>
  <c r="AY490" i="1"/>
  <c r="AS489" i="1"/>
  <c r="BE489" i="1" s="1"/>
  <c r="AY489" i="1"/>
  <c r="AS488" i="1"/>
  <c r="BE488" i="1" s="1"/>
  <c r="AY488" i="1"/>
  <c r="AS487" i="1"/>
  <c r="BE487" i="1" s="1"/>
  <c r="AY487" i="1"/>
  <c r="AS486" i="1"/>
  <c r="BE486" i="1" s="1"/>
  <c r="AY486" i="1"/>
  <c r="AS485" i="1"/>
  <c r="BE485" i="1" s="1"/>
  <c r="AY485" i="1"/>
  <c r="AS484" i="1"/>
  <c r="BE484" i="1" s="1"/>
  <c r="AY484" i="1"/>
  <c r="AS483" i="1"/>
  <c r="BE483" i="1" s="1"/>
  <c r="AY483" i="1"/>
  <c r="AS482" i="1"/>
  <c r="BE482" i="1" s="1"/>
  <c r="AY482" i="1"/>
  <c r="AS481" i="1"/>
  <c r="BE481" i="1" s="1"/>
  <c r="AY481" i="1"/>
  <c r="AS480" i="1"/>
  <c r="BE480" i="1" s="1"/>
  <c r="AY480" i="1"/>
  <c r="AS479" i="1"/>
  <c r="BE479" i="1" s="1"/>
  <c r="AY479" i="1"/>
  <c r="AS478" i="1"/>
  <c r="BE478" i="1" s="1"/>
  <c r="AY478" i="1"/>
  <c r="AS477" i="1"/>
  <c r="BE477" i="1" s="1"/>
  <c r="AY477" i="1"/>
  <c r="AS476" i="1"/>
  <c r="BE476" i="1" s="1"/>
  <c r="AY476" i="1"/>
  <c r="AS475" i="1"/>
  <c r="BE475" i="1" s="1"/>
  <c r="AY475" i="1"/>
  <c r="AS474" i="1"/>
  <c r="BE474" i="1" s="1"/>
  <c r="AY474" i="1"/>
  <c r="AS473" i="1"/>
  <c r="BE473" i="1" s="1"/>
  <c r="AY473" i="1"/>
  <c r="AS472" i="1"/>
  <c r="BE472" i="1" s="1"/>
  <c r="AY472" i="1"/>
  <c r="AS471" i="1"/>
  <c r="BE471" i="1" s="1"/>
  <c r="AY471" i="1"/>
  <c r="AS470" i="1"/>
  <c r="BE470" i="1" s="1"/>
  <c r="AY470" i="1"/>
  <c r="AS469" i="1"/>
  <c r="BE469" i="1" s="1"/>
  <c r="AY469" i="1"/>
  <c r="AS468" i="1"/>
  <c r="BE468" i="1" s="1"/>
  <c r="AY468" i="1"/>
  <c r="AS467" i="1"/>
  <c r="BE467" i="1" s="1"/>
  <c r="AY467" i="1"/>
  <c r="AS466" i="1"/>
  <c r="BE466" i="1" s="1"/>
  <c r="AY466" i="1"/>
  <c r="AS465" i="1"/>
  <c r="BE465" i="1" s="1"/>
  <c r="AY465" i="1"/>
  <c r="AS464" i="1"/>
  <c r="BE464" i="1" s="1"/>
  <c r="AY464" i="1"/>
  <c r="AS463" i="1"/>
  <c r="BE463" i="1" s="1"/>
  <c r="AY463" i="1"/>
  <c r="AS462" i="1"/>
  <c r="BE462" i="1" s="1"/>
  <c r="AY462" i="1"/>
  <c r="AS461" i="1"/>
  <c r="BE461" i="1" s="1"/>
  <c r="AY461" i="1"/>
  <c r="AS460" i="1"/>
  <c r="BE460" i="1" s="1"/>
  <c r="AY460" i="1"/>
  <c r="AS459" i="1"/>
  <c r="BE459" i="1" s="1"/>
  <c r="AY459" i="1"/>
  <c r="AS458" i="1"/>
  <c r="BE458" i="1" s="1"/>
  <c r="AY458" i="1"/>
  <c r="AS457" i="1"/>
  <c r="BE457" i="1" s="1"/>
  <c r="AY457" i="1"/>
  <c r="AS456" i="1"/>
  <c r="BE456" i="1" s="1"/>
  <c r="AY456" i="1"/>
  <c r="AS455" i="1"/>
  <c r="BE455" i="1" s="1"/>
  <c r="AY455" i="1"/>
  <c r="AS454" i="1"/>
  <c r="BE454" i="1" s="1"/>
  <c r="AY454" i="1"/>
  <c r="AS453" i="1"/>
  <c r="BE453" i="1" s="1"/>
  <c r="AY453" i="1"/>
  <c r="AS452" i="1"/>
  <c r="BE452" i="1" s="1"/>
  <c r="AY452" i="1"/>
  <c r="AS451" i="1"/>
  <c r="BE451" i="1" s="1"/>
  <c r="AY451" i="1"/>
  <c r="AS450" i="1"/>
  <c r="BE450" i="1" s="1"/>
  <c r="AY450" i="1"/>
  <c r="AS449" i="1"/>
  <c r="BE449" i="1" s="1"/>
  <c r="AY449" i="1"/>
  <c r="AS448" i="1"/>
  <c r="BE448" i="1" s="1"/>
  <c r="AY448" i="1"/>
  <c r="AS447" i="1"/>
  <c r="BE447" i="1" s="1"/>
  <c r="AY447" i="1"/>
  <c r="AS446" i="1"/>
  <c r="BE446" i="1" s="1"/>
  <c r="AY446" i="1"/>
  <c r="AS445" i="1"/>
  <c r="BE445" i="1" s="1"/>
  <c r="AY445" i="1"/>
  <c r="AS444" i="1"/>
  <c r="BE444" i="1" s="1"/>
  <c r="AY444" i="1"/>
  <c r="AS443" i="1"/>
  <c r="BE443" i="1" s="1"/>
  <c r="AY443" i="1"/>
  <c r="AS442" i="1"/>
  <c r="BE442" i="1" s="1"/>
  <c r="AY442" i="1"/>
  <c r="AS441" i="1"/>
  <c r="BE441" i="1" s="1"/>
  <c r="AY441" i="1"/>
  <c r="AS440" i="1"/>
  <c r="BE440" i="1" s="1"/>
  <c r="AY440" i="1"/>
  <c r="AS439" i="1"/>
  <c r="BE439" i="1" s="1"/>
  <c r="AY439" i="1"/>
  <c r="AS438" i="1"/>
  <c r="BE438" i="1" s="1"/>
  <c r="AY438" i="1"/>
  <c r="AS437" i="1"/>
  <c r="BE437" i="1" s="1"/>
  <c r="AY437" i="1"/>
  <c r="AS436" i="1"/>
  <c r="BE436" i="1" s="1"/>
  <c r="AY436" i="1"/>
  <c r="AS435" i="1"/>
  <c r="BE435" i="1" s="1"/>
  <c r="AY435" i="1"/>
  <c r="AQ434" i="1"/>
  <c r="AW434" i="1"/>
  <c r="AP433" i="1"/>
  <c r="AV433" i="1"/>
  <c r="AR432" i="1"/>
  <c r="AX432" i="1"/>
  <c r="AP431" i="1"/>
  <c r="AV431" i="1"/>
  <c r="AR430" i="1"/>
  <c r="AX430" i="1"/>
  <c r="AP429" i="1"/>
  <c r="AV429" i="1"/>
  <c r="AR428" i="1"/>
  <c r="AX428" i="1"/>
  <c r="AP427" i="1"/>
  <c r="AV427" i="1"/>
  <c r="AR426" i="1"/>
  <c r="AX426" i="1"/>
  <c r="AP425" i="1"/>
  <c r="AV425" i="1"/>
  <c r="AR424" i="1"/>
  <c r="AX424" i="1"/>
  <c r="AP423" i="1"/>
  <c r="AV423" i="1"/>
  <c r="AR422" i="1"/>
  <c r="AX422" i="1"/>
  <c r="AP421" i="1"/>
  <c r="AV421" i="1"/>
  <c r="AR420" i="1"/>
  <c r="AX420" i="1"/>
  <c r="AP419" i="1"/>
  <c r="AV419" i="1"/>
  <c r="AR418" i="1"/>
  <c r="AX418" i="1"/>
  <c r="AP417" i="1"/>
  <c r="AV417" i="1"/>
  <c r="AR416" i="1"/>
  <c r="AX416" i="1"/>
  <c r="AP415" i="1"/>
  <c r="AV415" i="1"/>
  <c r="AR414" i="1"/>
  <c r="AX414" i="1"/>
  <c r="AP413" i="1"/>
  <c r="AV413" i="1"/>
  <c r="AR412" i="1"/>
  <c r="AX412" i="1"/>
  <c r="AP411" i="1"/>
  <c r="AV411" i="1"/>
  <c r="AR410" i="1"/>
  <c r="AX410" i="1"/>
  <c r="AP409" i="1"/>
  <c r="AV409" i="1"/>
  <c r="AR408" i="1"/>
  <c r="AX408" i="1"/>
  <c r="AP407" i="1"/>
  <c r="AV407" i="1"/>
  <c r="AR406" i="1"/>
  <c r="AX406" i="1"/>
  <c r="AP405" i="1"/>
  <c r="AV405" i="1"/>
  <c r="AR404" i="1"/>
  <c r="AX404" i="1"/>
  <c r="AP403" i="1"/>
  <c r="AV403" i="1"/>
  <c r="AR402" i="1"/>
  <c r="AX402" i="1"/>
  <c r="AP401" i="1"/>
  <c r="AV401" i="1"/>
  <c r="AR400" i="1"/>
  <c r="AX400" i="1"/>
  <c r="AP399" i="1"/>
  <c r="AV399" i="1"/>
  <c r="AR398" i="1"/>
  <c r="AX398" i="1"/>
  <c r="AP397" i="1"/>
  <c r="AV397" i="1"/>
  <c r="AR396" i="1"/>
  <c r="AX396" i="1"/>
  <c r="AP395" i="1"/>
  <c r="AV395" i="1"/>
  <c r="AR394" i="1"/>
  <c r="AX394" i="1"/>
  <c r="AP393" i="1"/>
  <c r="AV393" i="1"/>
  <c r="AR392" i="1"/>
  <c r="AX392" i="1"/>
  <c r="AP391" i="1"/>
  <c r="AV391" i="1"/>
  <c r="AR390" i="1"/>
  <c r="AX390" i="1"/>
  <c r="AP389" i="1"/>
  <c r="AV389" i="1"/>
  <c r="AR388" i="1"/>
  <c r="AX388" i="1"/>
  <c r="AP387" i="1"/>
  <c r="AV387" i="1"/>
  <c r="AR386" i="1"/>
  <c r="AX386" i="1"/>
  <c r="AP385" i="1"/>
  <c r="AV385" i="1"/>
  <c r="AR384" i="1"/>
  <c r="AX384" i="1"/>
  <c r="AP383" i="1"/>
  <c r="AV383" i="1"/>
  <c r="AR382" i="1"/>
  <c r="AX382" i="1"/>
  <c r="AP381" i="1"/>
  <c r="AV381" i="1"/>
  <c r="AR380" i="1"/>
  <c r="AX380" i="1"/>
  <c r="AR379" i="1"/>
  <c r="AX379" i="1"/>
  <c r="AS378" i="1"/>
  <c r="BE378" i="1" s="1"/>
  <c r="AY378" i="1"/>
  <c r="AS377" i="1"/>
  <c r="BE377" i="1" s="1"/>
  <c r="AY377" i="1"/>
  <c r="AS376" i="1"/>
  <c r="BE376" i="1" s="1"/>
  <c r="AY376" i="1"/>
  <c r="AS375" i="1"/>
  <c r="BE375" i="1" s="1"/>
  <c r="AY375" i="1"/>
  <c r="AQ374" i="1"/>
  <c r="AW374" i="1"/>
  <c r="AP373" i="1"/>
  <c r="AV373" i="1"/>
  <c r="AR372" i="1"/>
  <c r="AX372" i="1"/>
  <c r="AP371" i="1"/>
  <c r="AV371" i="1"/>
  <c r="AR370" i="1"/>
  <c r="AX370" i="1"/>
  <c r="AP369" i="1"/>
  <c r="AV369" i="1"/>
  <c r="AR368" i="1"/>
  <c r="AX368" i="1"/>
  <c r="AP367" i="1"/>
  <c r="AV367" i="1"/>
  <c r="AR366" i="1"/>
  <c r="AX366" i="1"/>
  <c r="AP365" i="1"/>
  <c r="AV365" i="1"/>
  <c r="AR364" i="1"/>
  <c r="AX364" i="1"/>
  <c r="AP363" i="1"/>
  <c r="AV363" i="1"/>
  <c r="AR362" i="1"/>
  <c r="AX362" i="1"/>
  <c r="AR361" i="1"/>
  <c r="AX361" i="1"/>
  <c r="AS360" i="1"/>
  <c r="BE360" i="1" s="1"/>
  <c r="AY360" i="1"/>
  <c r="AS359" i="1"/>
  <c r="BE359" i="1" s="1"/>
  <c r="AY359" i="1"/>
  <c r="AS358" i="1"/>
  <c r="BE358" i="1" s="1"/>
  <c r="AY358" i="1"/>
  <c r="AS357" i="1"/>
  <c r="BE357" i="1" s="1"/>
  <c r="AY357" i="1"/>
  <c r="AS356" i="1"/>
  <c r="BE356" i="1" s="1"/>
  <c r="AY356" i="1"/>
  <c r="AS355" i="1"/>
  <c r="BE355" i="1" s="1"/>
  <c r="AY355" i="1"/>
  <c r="AS354" i="1"/>
  <c r="BE354" i="1" s="1"/>
  <c r="AY354" i="1"/>
  <c r="AS353" i="1"/>
  <c r="BE353" i="1" s="1"/>
  <c r="AY353" i="1"/>
  <c r="AS352" i="1"/>
  <c r="BE352" i="1" s="1"/>
  <c r="AY352" i="1"/>
  <c r="AS351" i="1"/>
  <c r="BE351" i="1" s="1"/>
  <c r="AY351" i="1"/>
  <c r="AS350" i="1"/>
  <c r="BE350" i="1" s="1"/>
  <c r="AY350" i="1"/>
  <c r="AS349" i="1"/>
  <c r="BE349" i="1" s="1"/>
  <c r="AY349" i="1"/>
  <c r="AS348" i="1"/>
  <c r="BE348" i="1" s="1"/>
  <c r="AY348" i="1"/>
  <c r="AS347" i="1"/>
  <c r="BE347" i="1" s="1"/>
  <c r="AY347" i="1"/>
  <c r="AS346" i="1"/>
  <c r="BE346" i="1" s="1"/>
  <c r="AY346" i="1"/>
  <c r="AS345" i="1"/>
  <c r="BE345" i="1" s="1"/>
  <c r="AY345" i="1"/>
  <c r="AS344" i="1"/>
  <c r="BE344" i="1" s="1"/>
  <c r="AY344" i="1"/>
  <c r="AS343" i="1"/>
  <c r="BE343" i="1" s="1"/>
  <c r="AY343" i="1"/>
  <c r="AS342" i="1"/>
  <c r="BE342" i="1" s="1"/>
  <c r="AY342" i="1"/>
  <c r="AS341" i="1"/>
  <c r="BE341" i="1" s="1"/>
  <c r="AY341" i="1"/>
  <c r="AS340" i="1"/>
  <c r="BE340" i="1" s="1"/>
  <c r="AY340" i="1"/>
  <c r="AS339" i="1"/>
  <c r="BE339" i="1" s="1"/>
  <c r="AY339" i="1"/>
  <c r="AS338" i="1"/>
  <c r="BE338" i="1" s="1"/>
  <c r="AY338" i="1"/>
  <c r="AS337" i="1"/>
  <c r="BE337" i="1" s="1"/>
  <c r="AY337" i="1"/>
  <c r="AS336" i="1"/>
  <c r="BE336" i="1" s="1"/>
  <c r="AY336" i="1"/>
  <c r="AS335" i="1"/>
  <c r="BE335" i="1" s="1"/>
  <c r="AY335" i="1"/>
  <c r="AS334" i="1"/>
  <c r="BE334" i="1" s="1"/>
  <c r="AY334" i="1"/>
  <c r="AS333" i="1"/>
  <c r="BE333" i="1" s="1"/>
  <c r="AY333" i="1"/>
  <c r="AS332" i="1"/>
  <c r="BE332" i="1" s="1"/>
  <c r="AY332" i="1"/>
  <c r="AS331" i="1"/>
  <c r="BE331" i="1" s="1"/>
  <c r="AY331" i="1"/>
  <c r="AS330" i="1"/>
  <c r="BE330" i="1" s="1"/>
  <c r="AY330" i="1"/>
  <c r="AS329" i="1"/>
  <c r="BE329" i="1" s="1"/>
  <c r="AY329" i="1"/>
  <c r="AS328" i="1"/>
  <c r="BE328" i="1" s="1"/>
  <c r="AY328" i="1"/>
  <c r="AS327" i="1"/>
  <c r="BE327" i="1" s="1"/>
  <c r="AY327" i="1"/>
  <c r="AS326" i="1"/>
  <c r="BE326" i="1" s="1"/>
  <c r="AY326" i="1"/>
  <c r="AS325" i="1"/>
  <c r="BE325" i="1" s="1"/>
  <c r="AY325" i="1"/>
  <c r="AS324" i="1"/>
  <c r="BE324" i="1" s="1"/>
  <c r="AY324" i="1"/>
  <c r="AS323" i="1"/>
  <c r="BE323" i="1" s="1"/>
  <c r="AY323" i="1"/>
  <c r="AS322" i="1"/>
  <c r="BE322" i="1" s="1"/>
  <c r="AY322" i="1"/>
  <c r="AS321" i="1"/>
  <c r="BE321" i="1" s="1"/>
  <c r="AY321" i="1"/>
  <c r="AS320" i="1"/>
  <c r="BE320" i="1" s="1"/>
  <c r="AY320" i="1"/>
  <c r="AS319" i="1"/>
  <c r="BE319" i="1" s="1"/>
  <c r="AY319" i="1"/>
  <c r="AS318" i="1"/>
  <c r="BE318" i="1" s="1"/>
  <c r="AY318" i="1"/>
  <c r="AQ317" i="1"/>
  <c r="AW317" i="1"/>
  <c r="AP316" i="1"/>
  <c r="AV316" i="1"/>
  <c r="AR315" i="1"/>
  <c r="AX315" i="1"/>
  <c r="AP314" i="1"/>
  <c r="AV314" i="1"/>
  <c r="AR313" i="1"/>
  <c r="AX313" i="1"/>
  <c r="AP312" i="1"/>
  <c r="AV312" i="1"/>
  <c r="AR311" i="1"/>
  <c r="AX311" i="1"/>
  <c r="AP310" i="1"/>
  <c r="AV310" i="1"/>
  <c r="AR309" i="1"/>
  <c r="AX309" i="1"/>
  <c r="AP308" i="1"/>
  <c r="AV308" i="1"/>
  <c r="AR307" i="1"/>
  <c r="AX307" i="1"/>
  <c r="AP306" i="1"/>
  <c r="AV306" i="1"/>
  <c r="AR305" i="1"/>
  <c r="AX305" i="1"/>
  <c r="AP304" i="1"/>
  <c r="AV304" i="1"/>
  <c r="AR303" i="1"/>
  <c r="AX303" i="1"/>
  <c r="AP302" i="1"/>
  <c r="AV302" i="1"/>
  <c r="AR301" i="1"/>
  <c r="AX301" i="1"/>
  <c r="AP300" i="1"/>
  <c r="AV300" i="1"/>
  <c r="AR299" i="1"/>
  <c r="AX299" i="1"/>
  <c r="AP298" i="1"/>
  <c r="AV298" i="1"/>
  <c r="AR297" i="1"/>
  <c r="AX297" i="1"/>
  <c r="AP296" i="1"/>
  <c r="AV296" i="1"/>
  <c r="AR295" i="1"/>
  <c r="AX295" i="1"/>
  <c r="AP294" i="1"/>
  <c r="AV294" i="1"/>
  <c r="AR293" i="1"/>
  <c r="AX293" i="1"/>
  <c r="AP292" i="1"/>
  <c r="AV292" i="1"/>
  <c r="AR291" i="1"/>
  <c r="AX291" i="1"/>
  <c r="AP290" i="1"/>
  <c r="AV290" i="1"/>
  <c r="AR289" i="1"/>
  <c r="AX289" i="1"/>
  <c r="AP288" i="1"/>
  <c r="AV288" i="1"/>
  <c r="AR287" i="1"/>
  <c r="AX287" i="1"/>
  <c r="AP286" i="1"/>
  <c r="AV286" i="1"/>
  <c r="AR285" i="1"/>
  <c r="AX285" i="1"/>
  <c r="AP284" i="1"/>
  <c r="AV284" i="1"/>
  <c r="AR283" i="1"/>
  <c r="AX283" i="1"/>
  <c r="AP282" i="1"/>
  <c r="AV282" i="1"/>
  <c r="AR281" i="1"/>
  <c r="AX281" i="1"/>
  <c r="AP280" i="1"/>
  <c r="AV280" i="1"/>
  <c r="AR279" i="1"/>
  <c r="AX279" i="1"/>
  <c r="AP278" i="1"/>
  <c r="AV278" i="1"/>
  <c r="AR277" i="1"/>
  <c r="AX277" i="1"/>
  <c r="AP276" i="1"/>
  <c r="AV276" i="1"/>
  <c r="AR275" i="1"/>
  <c r="AX275" i="1"/>
  <c r="AP274" i="1"/>
  <c r="AV274" i="1"/>
  <c r="AR273" i="1"/>
  <c r="AX273" i="1"/>
  <c r="AP272" i="1"/>
  <c r="AV272" i="1"/>
  <c r="AR271" i="1"/>
  <c r="AX271" i="1"/>
  <c r="AP270" i="1"/>
  <c r="AV270" i="1"/>
  <c r="AR269" i="1"/>
  <c r="AX269" i="1"/>
  <c r="AP268" i="1"/>
  <c r="AV268" i="1"/>
  <c r="AR267" i="1"/>
  <c r="AX267" i="1"/>
  <c r="AP266" i="1"/>
  <c r="AV266" i="1"/>
  <c r="AP265" i="1"/>
  <c r="AV265" i="1"/>
  <c r="AP264" i="1"/>
  <c r="AV264" i="1"/>
  <c r="AP263" i="1"/>
  <c r="AV263" i="1"/>
  <c r="AP262" i="1"/>
  <c r="AV262" i="1"/>
  <c r="AP261" i="1"/>
  <c r="AV261" i="1"/>
  <c r="AP260" i="1"/>
  <c r="AV260" i="1"/>
  <c r="AP259" i="1"/>
  <c r="AV259" i="1"/>
  <c r="AP258" i="1"/>
  <c r="AV258" i="1"/>
  <c r="AP257" i="1"/>
  <c r="AV257" i="1"/>
  <c r="AP256" i="1"/>
  <c r="AV256" i="1"/>
  <c r="AP255" i="1"/>
  <c r="AV255" i="1"/>
  <c r="AP254" i="1"/>
  <c r="AV254" i="1"/>
  <c r="AP253" i="1"/>
  <c r="AV253" i="1"/>
  <c r="AP252" i="1"/>
  <c r="AV252" i="1"/>
  <c r="AP251" i="1"/>
  <c r="AV251" i="1"/>
  <c r="AP250" i="1"/>
  <c r="AV250" i="1"/>
  <c r="AP249" i="1"/>
  <c r="AV249" i="1"/>
  <c r="AP248" i="1"/>
  <c r="AV248" i="1"/>
  <c r="AP247" i="1"/>
  <c r="AV247" i="1"/>
  <c r="AP246" i="1"/>
  <c r="AV246" i="1"/>
  <c r="AP245" i="1"/>
  <c r="AV245" i="1"/>
  <c r="AP244" i="1"/>
  <c r="AV244" i="1"/>
  <c r="AP243" i="1"/>
  <c r="AV243" i="1"/>
  <c r="AP242" i="1"/>
  <c r="AV242" i="1"/>
  <c r="AP241" i="1"/>
  <c r="AV241" i="1"/>
  <c r="AP240" i="1"/>
  <c r="AV240" i="1"/>
  <c r="AP239" i="1"/>
  <c r="AV239" i="1"/>
  <c r="AP238" i="1"/>
  <c r="AV238" i="1"/>
  <c r="AP237" i="1"/>
  <c r="AV237" i="1"/>
  <c r="AP236" i="1"/>
  <c r="AV236" i="1"/>
  <c r="AP235" i="1"/>
  <c r="AV235" i="1"/>
  <c r="AP234" i="1"/>
  <c r="AV234" i="1"/>
  <c r="AP233" i="1"/>
  <c r="AV233" i="1"/>
  <c r="AP232" i="1"/>
  <c r="AV232" i="1"/>
  <c r="AP231" i="1"/>
  <c r="AV231" i="1"/>
  <c r="AP230" i="1"/>
  <c r="AV230" i="1"/>
  <c r="AP229" i="1"/>
  <c r="AV229" i="1"/>
  <c r="AP228" i="1"/>
  <c r="AV228" i="1"/>
  <c r="AP227" i="1"/>
  <c r="AV227" i="1"/>
  <c r="AP226" i="1"/>
  <c r="AV226" i="1"/>
  <c r="AP225" i="1"/>
  <c r="AV225" i="1"/>
  <c r="AP224" i="1"/>
  <c r="AV224" i="1"/>
  <c r="AP223" i="1"/>
  <c r="AV223" i="1"/>
  <c r="AP222" i="1"/>
  <c r="AV222" i="1"/>
  <c r="AP221" i="1"/>
  <c r="AV221" i="1"/>
  <c r="AP220" i="1"/>
  <c r="AV220" i="1"/>
  <c r="AP219" i="1"/>
  <c r="AV219" i="1"/>
  <c r="AP218" i="1"/>
  <c r="AV218" i="1"/>
  <c r="AP217" i="1"/>
  <c r="AV217" i="1"/>
  <c r="AP216" i="1"/>
  <c r="AV216" i="1"/>
  <c r="AP215" i="1"/>
  <c r="AV215" i="1"/>
  <c r="AP214" i="1"/>
  <c r="AV214" i="1"/>
  <c r="AP213" i="1"/>
  <c r="AV213" i="1"/>
  <c r="AP212" i="1"/>
  <c r="AV212" i="1"/>
  <c r="AP211" i="1"/>
  <c r="AV211" i="1"/>
  <c r="AP210" i="1"/>
  <c r="AV210" i="1"/>
  <c r="AP209" i="1"/>
  <c r="AV209" i="1"/>
  <c r="AP208" i="1"/>
  <c r="AV208" i="1"/>
  <c r="AP207" i="1"/>
  <c r="AV207" i="1"/>
  <c r="AP206" i="1"/>
  <c r="AV206" i="1"/>
  <c r="AP205" i="1"/>
  <c r="AV205" i="1"/>
  <c r="AP204" i="1"/>
  <c r="AV204" i="1"/>
  <c r="AP203" i="1"/>
  <c r="AV203" i="1"/>
  <c r="AP202" i="1"/>
  <c r="AV202" i="1"/>
  <c r="AP201" i="1"/>
  <c r="AV201" i="1"/>
  <c r="AR648" i="1"/>
  <c r="AX648" i="1"/>
  <c r="AQ647" i="1"/>
  <c r="AW647" i="1"/>
  <c r="AQ646" i="1"/>
  <c r="AW646" i="1"/>
  <c r="AP158" i="1"/>
  <c r="AV158" i="1"/>
  <c r="AP157" i="1"/>
  <c r="AV157" i="1"/>
  <c r="AP156" i="1"/>
  <c r="AV156" i="1"/>
  <c r="AP155" i="1"/>
  <c r="AV155" i="1"/>
  <c r="AP154" i="1"/>
  <c r="AV154" i="1"/>
  <c r="AP153" i="1"/>
  <c r="AV153" i="1"/>
  <c r="AP152" i="1"/>
  <c r="AV152" i="1"/>
  <c r="AP151" i="1"/>
  <c r="AV151" i="1"/>
  <c r="AP150" i="1"/>
  <c r="AV150" i="1"/>
  <c r="AP149" i="1"/>
  <c r="AV149" i="1"/>
  <c r="AP148" i="1"/>
  <c r="AV148" i="1"/>
  <c r="AP147" i="1"/>
  <c r="AV147" i="1"/>
  <c r="AP146" i="1"/>
  <c r="AV146" i="1"/>
  <c r="AP145" i="1"/>
  <c r="AV145" i="1"/>
  <c r="AP144" i="1"/>
  <c r="AV144" i="1"/>
  <c r="AP143" i="1"/>
  <c r="AV143" i="1"/>
  <c r="AP142" i="1"/>
  <c r="AV142" i="1"/>
  <c r="AP141" i="1"/>
  <c r="AV141" i="1"/>
  <c r="AP140" i="1"/>
  <c r="AV140" i="1"/>
  <c r="AP139" i="1"/>
  <c r="AV139" i="1"/>
  <c r="AP138" i="1"/>
  <c r="AV138" i="1"/>
  <c r="AP137" i="1"/>
  <c r="AV137" i="1"/>
  <c r="AP107" i="1"/>
  <c r="AV107" i="1"/>
  <c r="AP106" i="1"/>
  <c r="AV106" i="1"/>
  <c r="AP105" i="1"/>
  <c r="AV105" i="1"/>
  <c r="AP104" i="1"/>
  <c r="AV104" i="1"/>
  <c r="AP103" i="1"/>
  <c r="AV103" i="1"/>
  <c r="AP102" i="1"/>
  <c r="AV102" i="1"/>
  <c r="AP101" i="1"/>
  <c r="AV101" i="1"/>
  <c r="AP100" i="1"/>
  <c r="AV100" i="1"/>
  <c r="AP99" i="1"/>
  <c r="AV99" i="1"/>
  <c r="AP98" i="1"/>
  <c r="AV98" i="1"/>
  <c r="AP97" i="1"/>
  <c r="AV97" i="1"/>
  <c r="AP96" i="1"/>
  <c r="AV96" i="1"/>
  <c r="AP95" i="1"/>
  <c r="AV95" i="1"/>
  <c r="AP94" i="1"/>
  <c r="AV94" i="1"/>
  <c r="AP93" i="1"/>
  <c r="AV93" i="1"/>
  <c r="AP92" i="1"/>
  <c r="AV92" i="1"/>
  <c r="AP91" i="1"/>
  <c r="AV91" i="1"/>
  <c r="AP90" i="1"/>
  <c r="AV90" i="1"/>
  <c r="AP89" i="1"/>
  <c r="AV89" i="1"/>
  <c r="AP88" i="1"/>
  <c r="AV88" i="1"/>
  <c r="AP87" i="1"/>
  <c r="AV87" i="1"/>
  <c r="AP86" i="1"/>
  <c r="AV86" i="1"/>
  <c r="AP85" i="1"/>
  <c r="AV85" i="1"/>
  <c r="AP84" i="1"/>
  <c r="AV84" i="1"/>
  <c r="AP83" i="1"/>
  <c r="AV83" i="1"/>
  <c r="AP82" i="1"/>
  <c r="AV82" i="1"/>
  <c r="AP81" i="1"/>
  <c r="AV81" i="1"/>
  <c r="AU200" i="1"/>
  <c r="BG200" i="1" s="1"/>
  <c r="BA200" i="1"/>
  <c r="AR199" i="1"/>
  <c r="AX199" i="1"/>
  <c r="AR197" i="1"/>
  <c r="AX197" i="1"/>
  <c r="AR195" i="1"/>
  <c r="AX195" i="1"/>
  <c r="AR193" i="1"/>
  <c r="AX193" i="1"/>
  <c r="AR191" i="1"/>
  <c r="AX191" i="1"/>
  <c r="AR189" i="1"/>
  <c r="AX189" i="1"/>
  <c r="AR187" i="1"/>
  <c r="AX187" i="1"/>
  <c r="AR185" i="1"/>
  <c r="AX185" i="1"/>
  <c r="AR183" i="1"/>
  <c r="AX183" i="1"/>
  <c r="AR181" i="1"/>
  <c r="AX181" i="1"/>
  <c r="AR179" i="1"/>
  <c r="AX179" i="1"/>
  <c r="AR177" i="1"/>
  <c r="AX177" i="1"/>
  <c r="AR175" i="1"/>
  <c r="AX175" i="1"/>
  <c r="AR173" i="1"/>
  <c r="AX173" i="1"/>
  <c r="AR171" i="1"/>
  <c r="AX171" i="1"/>
  <c r="AR169" i="1"/>
  <c r="AX169" i="1"/>
  <c r="AR168" i="1"/>
  <c r="AX168" i="1"/>
  <c r="AP167" i="1"/>
  <c r="AV167" i="1"/>
  <c r="AR166" i="1"/>
  <c r="AX166" i="1"/>
  <c r="AP165" i="1"/>
  <c r="AV165" i="1"/>
  <c r="AR164" i="1"/>
  <c r="AX164" i="1"/>
  <c r="AP163" i="1"/>
  <c r="AV163" i="1"/>
  <c r="AR162" i="1"/>
  <c r="AX162" i="1"/>
  <c r="AP161" i="1"/>
  <c r="AV161" i="1"/>
  <c r="AR160" i="1"/>
  <c r="AX160" i="1"/>
  <c r="AR159" i="1"/>
  <c r="AX159" i="1"/>
  <c r="AS158" i="1"/>
  <c r="BE158" i="1" s="1"/>
  <c r="AY158" i="1"/>
  <c r="AS157" i="1"/>
  <c r="BE157" i="1" s="1"/>
  <c r="AY157" i="1"/>
  <c r="AS156" i="1"/>
  <c r="BE156" i="1" s="1"/>
  <c r="AY156" i="1"/>
  <c r="AS155" i="1"/>
  <c r="BE155" i="1" s="1"/>
  <c r="AY155" i="1"/>
  <c r="AS154" i="1"/>
  <c r="BE154" i="1" s="1"/>
  <c r="AY154" i="1"/>
  <c r="AS153" i="1"/>
  <c r="BE153" i="1" s="1"/>
  <c r="AY153" i="1"/>
  <c r="AS152" i="1"/>
  <c r="BE152" i="1" s="1"/>
  <c r="AY152" i="1"/>
  <c r="AS151" i="1"/>
  <c r="BE151" i="1" s="1"/>
  <c r="AY151" i="1"/>
  <c r="AS150" i="1"/>
  <c r="BE150" i="1" s="1"/>
  <c r="AY150" i="1"/>
  <c r="AS149" i="1"/>
  <c r="BE149" i="1" s="1"/>
  <c r="AY149" i="1"/>
  <c r="AS148" i="1"/>
  <c r="BE148" i="1" s="1"/>
  <c r="AY148" i="1"/>
  <c r="AS147" i="1"/>
  <c r="BE147" i="1" s="1"/>
  <c r="AY147" i="1"/>
  <c r="AS146" i="1"/>
  <c r="BE146" i="1" s="1"/>
  <c r="AY146" i="1"/>
  <c r="AS145" i="1"/>
  <c r="BE145" i="1" s="1"/>
  <c r="AY145" i="1"/>
  <c r="AS144" i="1"/>
  <c r="BE144" i="1" s="1"/>
  <c r="AY144" i="1"/>
  <c r="AS143" i="1"/>
  <c r="BE143" i="1" s="1"/>
  <c r="AY143" i="1"/>
  <c r="AS142" i="1"/>
  <c r="BE142" i="1" s="1"/>
  <c r="AY142" i="1"/>
  <c r="AS141" i="1"/>
  <c r="BE141" i="1" s="1"/>
  <c r="AY141" i="1"/>
  <c r="AS140" i="1"/>
  <c r="BE140" i="1" s="1"/>
  <c r="AY140" i="1"/>
  <c r="AS139" i="1"/>
  <c r="BE139" i="1" s="1"/>
  <c r="AY139" i="1"/>
  <c r="AS138" i="1"/>
  <c r="BE138" i="1" s="1"/>
  <c r="AY138" i="1"/>
  <c r="AS137" i="1"/>
  <c r="BE137" i="1" s="1"/>
  <c r="AY137" i="1"/>
  <c r="AQ136" i="1"/>
  <c r="AW136" i="1"/>
  <c r="AR135" i="1"/>
  <c r="AX135" i="1"/>
  <c r="AP134" i="1"/>
  <c r="AV134" i="1"/>
  <c r="AR133" i="1"/>
  <c r="AX133" i="1"/>
  <c r="AP132" i="1"/>
  <c r="AV132" i="1"/>
  <c r="AR131" i="1"/>
  <c r="AX131" i="1"/>
  <c r="AP130" i="1"/>
  <c r="AV130" i="1"/>
  <c r="AR129" i="1"/>
  <c r="AX129" i="1"/>
  <c r="AP128" i="1"/>
  <c r="AV128" i="1"/>
  <c r="AR127" i="1"/>
  <c r="AX127" i="1"/>
  <c r="AP126" i="1"/>
  <c r="AV126" i="1"/>
  <c r="AR125" i="1"/>
  <c r="AX125" i="1"/>
  <c r="AP124" i="1"/>
  <c r="AV124" i="1"/>
  <c r="AR123" i="1"/>
  <c r="AX123" i="1"/>
  <c r="AP122" i="1"/>
  <c r="AV122" i="1"/>
  <c r="AR121" i="1"/>
  <c r="AX121" i="1"/>
  <c r="AP120" i="1"/>
  <c r="AV120" i="1"/>
  <c r="AR119" i="1"/>
  <c r="AX119" i="1"/>
  <c r="AP118" i="1"/>
  <c r="AV118" i="1"/>
  <c r="AR117" i="1"/>
  <c r="AX117" i="1"/>
  <c r="AP116" i="1"/>
  <c r="AV116" i="1"/>
  <c r="AR115" i="1"/>
  <c r="AX115" i="1"/>
  <c r="AP114" i="1"/>
  <c r="AV114" i="1"/>
  <c r="AR113" i="1"/>
  <c r="AX113" i="1"/>
  <c r="AP112" i="1"/>
  <c r="AV112" i="1"/>
  <c r="AR111" i="1"/>
  <c r="AX111" i="1"/>
  <c r="AR110" i="1"/>
  <c r="AX110" i="1"/>
  <c r="AQ109" i="1"/>
  <c r="AW109" i="1"/>
  <c r="AR108" i="1"/>
  <c r="AX108" i="1"/>
  <c r="AS107" i="1"/>
  <c r="BE107" i="1" s="1"/>
  <c r="AY107" i="1"/>
  <c r="AS106" i="1"/>
  <c r="BE106" i="1" s="1"/>
  <c r="AY106" i="1"/>
  <c r="AS105" i="1"/>
  <c r="BE105" i="1" s="1"/>
  <c r="AY105" i="1"/>
  <c r="AS104" i="1"/>
  <c r="BE104" i="1" s="1"/>
  <c r="AY104" i="1"/>
  <c r="AS103" i="1"/>
  <c r="BE103" i="1" s="1"/>
  <c r="AY103" i="1"/>
  <c r="AS102" i="1"/>
  <c r="BE102" i="1" s="1"/>
  <c r="AY102" i="1"/>
  <c r="AS101" i="1"/>
  <c r="BE101" i="1" s="1"/>
  <c r="AY101" i="1"/>
  <c r="AS100" i="1"/>
  <c r="BE100" i="1" s="1"/>
  <c r="AY100" i="1"/>
  <c r="AS99" i="1"/>
  <c r="BE99" i="1" s="1"/>
  <c r="AY99" i="1"/>
  <c r="AS98" i="1"/>
  <c r="BE98" i="1" s="1"/>
  <c r="AY98" i="1"/>
  <c r="AS97" i="1"/>
  <c r="BE97" i="1" s="1"/>
  <c r="AY97" i="1"/>
  <c r="AS96" i="1"/>
  <c r="BE96" i="1" s="1"/>
  <c r="AY96" i="1"/>
  <c r="AS95" i="1"/>
  <c r="BE95" i="1" s="1"/>
  <c r="AY95" i="1"/>
  <c r="AS94" i="1"/>
  <c r="BE94" i="1" s="1"/>
  <c r="AY94" i="1"/>
  <c r="AS93" i="1"/>
  <c r="BE93" i="1" s="1"/>
  <c r="AY93" i="1"/>
  <c r="AS92" i="1"/>
  <c r="BE92" i="1" s="1"/>
  <c r="AY92" i="1"/>
  <c r="AS91" i="1"/>
  <c r="BE91" i="1" s="1"/>
  <c r="AY91" i="1"/>
  <c r="AS90" i="1"/>
  <c r="BE90" i="1" s="1"/>
  <c r="AY90" i="1"/>
  <c r="AS89" i="1"/>
  <c r="BE89" i="1" s="1"/>
  <c r="AY89" i="1"/>
  <c r="AS88" i="1"/>
  <c r="BE88" i="1" s="1"/>
  <c r="AY88" i="1"/>
  <c r="AS87" i="1"/>
  <c r="BE87" i="1" s="1"/>
  <c r="AY87" i="1"/>
  <c r="AS86" i="1"/>
  <c r="BE86" i="1" s="1"/>
  <c r="AY86" i="1"/>
  <c r="AS85" i="1"/>
  <c r="BE85" i="1" s="1"/>
  <c r="AY85" i="1"/>
  <c r="AS84" i="1"/>
  <c r="BE84" i="1" s="1"/>
  <c r="AY84" i="1"/>
  <c r="AS83" i="1"/>
  <c r="BE83" i="1" s="1"/>
  <c r="AY83" i="1"/>
  <c r="AS82" i="1"/>
  <c r="BE82" i="1" s="1"/>
  <c r="AY82" i="1"/>
  <c r="AS81" i="1"/>
  <c r="BE81" i="1" s="1"/>
  <c r="AY81" i="1"/>
  <c r="AQ80" i="1"/>
  <c r="AW80" i="1"/>
  <c r="AQ78" i="1"/>
  <c r="AW78" i="1"/>
  <c r="AQ76" i="1"/>
  <c r="AW76" i="1"/>
  <c r="AQ74" i="1"/>
  <c r="AW74" i="1"/>
  <c r="AQ72" i="1"/>
  <c r="AW72" i="1"/>
  <c r="AQ70" i="1"/>
  <c r="AW70" i="1"/>
  <c r="AQ68" i="1"/>
  <c r="AW68" i="1"/>
  <c r="AQ66" i="1"/>
  <c r="AW66" i="1"/>
  <c r="AQ64" i="1"/>
  <c r="AW64" i="1"/>
  <c r="AQ62" i="1"/>
  <c r="AW62" i="1"/>
  <c r="AQ60" i="1"/>
  <c r="AW60" i="1"/>
  <c r="AQ58" i="1"/>
  <c r="AW58" i="1"/>
  <c r="AQ56" i="1"/>
  <c r="AW56" i="1"/>
  <c r="AQ54" i="1"/>
  <c r="AW54" i="1"/>
  <c r="AQ52" i="1"/>
  <c r="AW52" i="1"/>
  <c r="AQ50" i="1"/>
  <c r="AW50" i="1"/>
  <c r="AQ48" i="1"/>
  <c r="AW48" i="1"/>
  <c r="AQ46" i="1"/>
  <c r="AW46" i="1"/>
  <c r="AQ44" i="1"/>
  <c r="AW44" i="1"/>
  <c r="AQ42" i="1"/>
  <c r="AW42" i="1"/>
  <c r="AQ40" i="1"/>
  <c r="AW40" i="1"/>
  <c r="AQ38" i="1"/>
  <c r="AW38" i="1"/>
  <c r="AQ36" i="1"/>
  <c r="AW36" i="1"/>
  <c r="AQ34" i="1"/>
  <c r="AW34" i="1"/>
  <c r="AQ32" i="1"/>
  <c r="AW32" i="1"/>
  <c r="AQ30" i="1"/>
  <c r="AW30" i="1"/>
  <c r="AQ28" i="1"/>
  <c r="AW28" i="1"/>
  <c r="AQ26" i="1"/>
  <c r="AW26" i="1"/>
  <c r="AQ24" i="1"/>
  <c r="AW24" i="1"/>
  <c r="AQ22" i="1"/>
  <c r="AW22" i="1"/>
  <c r="AQ20" i="1"/>
  <c r="AW20" i="1"/>
  <c r="AP18" i="1"/>
  <c r="AV18" i="1"/>
  <c r="AR16" i="1"/>
  <c r="AX16" i="1"/>
  <c r="AR15" i="1"/>
  <c r="AX15" i="1"/>
  <c r="AR14" i="1"/>
  <c r="AX14" i="1"/>
  <c r="AR13" i="1"/>
  <c r="AX13" i="1"/>
  <c r="AR12" i="1"/>
  <c r="AX12" i="1"/>
  <c r="AR11" i="1"/>
  <c r="AX11" i="1"/>
  <c r="AR10" i="1"/>
  <c r="AX10" i="1"/>
  <c r="AR9" i="1"/>
  <c r="AX9" i="1"/>
  <c r="AR8" i="1"/>
  <c r="AX8" i="1"/>
  <c r="AR7" i="1"/>
  <c r="AX7" i="1"/>
  <c r="AR5" i="1"/>
  <c r="AX5" i="1"/>
  <c r="AQ4" i="1"/>
  <c r="AW4" i="1"/>
  <c r="AR80" i="1"/>
  <c r="AX80" i="1"/>
  <c r="AT79" i="1"/>
  <c r="BF79" i="1" s="1"/>
  <c r="AZ79" i="1"/>
  <c r="AP79" i="1"/>
  <c r="AV79" i="1"/>
  <c r="AR78" i="1"/>
  <c r="AX78" i="1"/>
  <c r="AT77" i="1"/>
  <c r="BF77" i="1" s="1"/>
  <c r="AZ77" i="1"/>
  <c r="AP77" i="1"/>
  <c r="AV77" i="1"/>
  <c r="AR76" i="1"/>
  <c r="AX76" i="1"/>
  <c r="AT75" i="1"/>
  <c r="BF75" i="1" s="1"/>
  <c r="AZ75" i="1"/>
  <c r="AP75" i="1"/>
  <c r="AV75" i="1"/>
  <c r="AR74" i="1"/>
  <c r="AX74" i="1"/>
  <c r="AT73" i="1"/>
  <c r="BF73" i="1" s="1"/>
  <c r="AZ73" i="1"/>
  <c r="AP73" i="1"/>
  <c r="AV73" i="1"/>
  <c r="AR72" i="1"/>
  <c r="AX72" i="1"/>
  <c r="AT71" i="1"/>
  <c r="BF71" i="1" s="1"/>
  <c r="AZ71" i="1"/>
  <c r="AP71" i="1"/>
  <c r="AV71" i="1"/>
  <c r="AR70" i="1"/>
  <c r="AX70" i="1"/>
  <c r="AT69" i="1"/>
  <c r="BF69" i="1" s="1"/>
  <c r="AZ69" i="1"/>
  <c r="AP69" i="1"/>
  <c r="AV69" i="1"/>
  <c r="AR68" i="1"/>
  <c r="AX68" i="1"/>
  <c r="AT67" i="1"/>
  <c r="BF67" i="1" s="1"/>
  <c r="AZ67" i="1"/>
  <c r="AP67" i="1"/>
  <c r="AV67" i="1"/>
  <c r="AR66" i="1"/>
  <c r="AX66" i="1"/>
  <c r="AT65" i="1"/>
  <c r="BF65" i="1" s="1"/>
  <c r="AZ65" i="1"/>
  <c r="AP65" i="1"/>
  <c r="AV65" i="1"/>
  <c r="AR64" i="1"/>
  <c r="AX64" i="1"/>
  <c r="AT63" i="1"/>
  <c r="BF63" i="1" s="1"/>
  <c r="AZ63" i="1"/>
  <c r="AP63" i="1"/>
  <c r="AV63" i="1"/>
  <c r="AR62" i="1"/>
  <c r="AX62" i="1"/>
  <c r="AT61" i="1"/>
  <c r="BF61" i="1" s="1"/>
  <c r="AZ61" i="1"/>
  <c r="AP61" i="1"/>
  <c r="AV61" i="1"/>
  <c r="AR60" i="1"/>
  <c r="AX60" i="1"/>
  <c r="AT59" i="1"/>
  <c r="BF59" i="1" s="1"/>
  <c r="AZ59" i="1"/>
  <c r="AP59" i="1"/>
  <c r="AV59" i="1"/>
  <c r="AR58" i="1"/>
  <c r="AX58" i="1"/>
  <c r="AT57" i="1"/>
  <c r="BF57" i="1" s="1"/>
  <c r="AZ57" i="1"/>
  <c r="AP57" i="1"/>
  <c r="AV57" i="1"/>
  <c r="AR56" i="1"/>
  <c r="AX56" i="1"/>
  <c r="AT55" i="1"/>
  <c r="BF55" i="1" s="1"/>
  <c r="AZ55" i="1"/>
  <c r="AP55" i="1"/>
  <c r="AV55" i="1"/>
  <c r="AR54" i="1"/>
  <c r="AX54" i="1"/>
  <c r="AT53" i="1"/>
  <c r="BF53" i="1" s="1"/>
  <c r="AZ53" i="1"/>
  <c r="AP53" i="1"/>
  <c r="AV53" i="1"/>
  <c r="AR52" i="1"/>
  <c r="AX52" i="1"/>
  <c r="AT51" i="1"/>
  <c r="BF51" i="1" s="1"/>
  <c r="AZ51" i="1"/>
  <c r="AP51" i="1"/>
  <c r="AV51" i="1"/>
  <c r="AR50" i="1"/>
  <c r="AX50" i="1"/>
  <c r="AT49" i="1"/>
  <c r="BF49" i="1" s="1"/>
  <c r="AZ49" i="1"/>
  <c r="AP49" i="1"/>
  <c r="AV49" i="1"/>
  <c r="AR48" i="1"/>
  <c r="AX48" i="1"/>
  <c r="AT47" i="1"/>
  <c r="BF47" i="1" s="1"/>
  <c r="AZ47" i="1"/>
  <c r="AP47" i="1"/>
  <c r="AV47" i="1"/>
  <c r="AR46" i="1"/>
  <c r="AX46" i="1"/>
  <c r="AT45" i="1"/>
  <c r="BF45" i="1" s="1"/>
  <c r="AZ45" i="1"/>
  <c r="AP45" i="1"/>
  <c r="AV45" i="1"/>
  <c r="AR44" i="1"/>
  <c r="AX44" i="1"/>
  <c r="AT43" i="1"/>
  <c r="BF43" i="1" s="1"/>
  <c r="AZ43" i="1"/>
  <c r="AP43" i="1"/>
  <c r="AV43" i="1"/>
  <c r="AR42" i="1"/>
  <c r="AX42" i="1"/>
  <c r="AT41" i="1"/>
  <c r="BF41" i="1" s="1"/>
  <c r="AZ41" i="1"/>
  <c r="AP41" i="1"/>
  <c r="AV41" i="1"/>
  <c r="AR40" i="1"/>
  <c r="AX40" i="1"/>
  <c r="AT39" i="1"/>
  <c r="BF39" i="1" s="1"/>
  <c r="AZ39" i="1"/>
  <c r="AP39" i="1"/>
  <c r="AV39" i="1"/>
  <c r="AR38" i="1"/>
  <c r="AX38" i="1"/>
  <c r="AT37" i="1"/>
  <c r="BF37" i="1" s="1"/>
  <c r="AZ37" i="1"/>
  <c r="AP37" i="1"/>
  <c r="AV37" i="1"/>
  <c r="AR36" i="1"/>
  <c r="AX36" i="1"/>
  <c r="AT35" i="1"/>
  <c r="BF35" i="1" s="1"/>
  <c r="AZ35" i="1"/>
  <c r="AP35" i="1"/>
  <c r="AV35" i="1"/>
  <c r="AR34" i="1"/>
  <c r="AX34" i="1"/>
  <c r="AT33" i="1"/>
  <c r="BF33" i="1" s="1"/>
  <c r="AZ33" i="1"/>
  <c r="AP33" i="1"/>
  <c r="AV33" i="1"/>
  <c r="AR32" i="1"/>
  <c r="AX32" i="1"/>
  <c r="AT31" i="1"/>
  <c r="BF31" i="1" s="1"/>
  <c r="AZ31" i="1"/>
  <c r="AP31" i="1"/>
  <c r="AV31" i="1"/>
  <c r="AR30" i="1"/>
  <c r="AX30" i="1"/>
  <c r="AT29" i="1"/>
  <c r="BF29" i="1" s="1"/>
  <c r="AZ29" i="1"/>
  <c r="AP29" i="1"/>
  <c r="AV29" i="1"/>
  <c r="AR28" i="1"/>
  <c r="AX28" i="1"/>
  <c r="AT27" i="1"/>
  <c r="BF27" i="1" s="1"/>
  <c r="AZ27" i="1"/>
  <c r="AP27" i="1"/>
  <c r="AV27" i="1"/>
  <c r="AR26" i="1"/>
  <c r="AX26" i="1"/>
  <c r="AT25" i="1"/>
  <c r="BF25" i="1" s="1"/>
  <c r="AZ25" i="1"/>
  <c r="AP25" i="1"/>
  <c r="AV25" i="1"/>
  <c r="AR24" i="1"/>
  <c r="AX24" i="1"/>
  <c r="AT23" i="1"/>
  <c r="BF23" i="1" s="1"/>
  <c r="AZ23" i="1"/>
  <c r="AP23" i="1"/>
  <c r="AV23" i="1"/>
  <c r="AR22" i="1"/>
  <c r="AX22" i="1"/>
  <c r="AT21" i="1"/>
  <c r="BF21" i="1" s="1"/>
  <c r="AZ21" i="1"/>
  <c r="AP21" i="1"/>
  <c r="AV21" i="1"/>
  <c r="AR20" i="1"/>
  <c r="AX20" i="1"/>
  <c r="AQ18" i="1"/>
  <c r="AW18" i="1"/>
  <c r="AS5" i="1"/>
  <c r="BE5" i="1" s="1"/>
  <c r="AY5" i="1"/>
  <c r="AT4" i="1"/>
  <c r="AZ4" i="1"/>
  <c r="AP200" i="1"/>
  <c r="AV200" i="1"/>
  <c r="AT200" i="1"/>
  <c r="BF200" i="1" s="1"/>
  <c r="AZ200" i="1"/>
  <c r="AS199" i="1"/>
  <c r="BE199" i="1" s="1"/>
  <c r="AY199" i="1"/>
  <c r="AS198" i="1"/>
  <c r="BE198" i="1" s="1"/>
  <c r="AY198" i="1"/>
  <c r="AS197" i="1"/>
  <c r="BE197" i="1" s="1"/>
  <c r="AY197" i="1"/>
  <c r="AS196" i="1"/>
  <c r="BE196" i="1" s="1"/>
  <c r="AY196" i="1"/>
  <c r="AS195" i="1"/>
  <c r="BE195" i="1" s="1"/>
  <c r="AY195" i="1"/>
  <c r="AS194" i="1"/>
  <c r="BE194" i="1" s="1"/>
  <c r="AY194" i="1"/>
  <c r="AS193" i="1"/>
  <c r="BE193" i="1" s="1"/>
  <c r="AY193" i="1"/>
  <c r="AS192" i="1"/>
  <c r="BE192" i="1" s="1"/>
  <c r="AY192" i="1"/>
  <c r="AS191" i="1"/>
  <c r="BE191" i="1" s="1"/>
  <c r="AY191" i="1"/>
  <c r="AS190" i="1"/>
  <c r="BE190" i="1" s="1"/>
  <c r="AY190" i="1"/>
  <c r="AS189" i="1"/>
  <c r="BE189" i="1" s="1"/>
  <c r="AY189" i="1"/>
  <c r="AS188" i="1"/>
  <c r="BE188" i="1" s="1"/>
  <c r="AY188" i="1"/>
  <c r="AS187" i="1"/>
  <c r="BE187" i="1" s="1"/>
  <c r="AY187" i="1"/>
  <c r="AS186" i="1"/>
  <c r="BE186" i="1" s="1"/>
  <c r="AY186" i="1"/>
  <c r="AS185" i="1"/>
  <c r="BE185" i="1" s="1"/>
  <c r="AY185" i="1"/>
  <c r="AS184" i="1"/>
  <c r="BE184" i="1" s="1"/>
  <c r="AY184" i="1"/>
  <c r="AS183" i="1"/>
  <c r="BE183" i="1" s="1"/>
  <c r="AY183" i="1"/>
  <c r="AS182" i="1"/>
  <c r="BE182" i="1" s="1"/>
  <c r="AY182" i="1"/>
  <c r="AS181" i="1"/>
  <c r="BE181" i="1" s="1"/>
  <c r="AY181" i="1"/>
  <c r="AS180" i="1"/>
  <c r="BE180" i="1" s="1"/>
  <c r="AY180" i="1"/>
  <c r="AS179" i="1"/>
  <c r="BE179" i="1" s="1"/>
  <c r="AY179" i="1"/>
  <c r="AS178" i="1"/>
  <c r="BE178" i="1" s="1"/>
  <c r="AY178" i="1"/>
  <c r="AS177" i="1"/>
  <c r="BE177" i="1" s="1"/>
  <c r="AY177" i="1"/>
  <c r="AS176" i="1"/>
  <c r="BE176" i="1" s="1"/>
  <c r="AY176" i="1"/>
  <c r="AS175" i="1"/>
  <c r="BE175" i="1" s="1"/>
  <c r="AY175" i="1"/>
  <c r="AS174" i="1"/>
  <c r="BE174" i="1" s="1"/>
  <c r="AY174" i="1"/>
  <c r="AS173" i="1"/>
  <c r="BE173" i="1" s="1"/>
  <c r="AY173" i="1"/>
  <c r="AS172" i="1"/>
  <c r="BE172" i="1" s="1"/>
  <c r="AY172" i="1"/>
  <c r="AS171" i="1"/>
  <c r="BE171" i="1" s="1"/>
  <c r="AY171" i="1"/>
  <c r="AS170" i="1"/>
  <c r="BE170" i="1" s="1"/>
  <c r="AY170" i="1"/>
  <c r="AS169" i="1"/>
  <c r="BE169" i="1" s="1"/>
  <c r="AY169" i="1"/>
  <c r="AQ1684" i="1"/>
  <c r="AW1684" i="1"/>
  <c r="AT1593" i="1"/>
  <c r="BF1593" i="1" s="1"/>
  <c r="AZ1593" i="1"/>
  <c r="AS1592" i="1"/>
  <c r="BE1592" i="1" s="1"/>
  <c r="AY1592" i="1"/>
  <c r="AS1590" i="1"/>
  <c r="BE1590" i="1" s="1"/>
  <c r="AY1590" i="1"/>
  <c r="AS1588" i="1"/>
  <c r="BE1588" i="1" s="1"/>
  <c r="AY1588" i="1"/>
  <c r="AQ1561" i="1"/>
  <c r="AW1561" i="1"/>
  <c r="AQ1559" i="1"/>
  <c r="AW1559" i="1"/>
  <c r="AQ1557" i="1"/>
  <c r="AW1557" i="1"/>
  <c r="AQ1555" i="1"/>
  <c r="AW1555" i="1"/>
  <c r="AQ1553" i="1"/>
  <c r="AW1553" i="1"/>
  <c r="AQ1551" i="1"/>
  <c r="AW1551" i="1"/>
  <c r="AQ1549" i="1"/>
  <c r="AW1549" i="1"/>
  <c r="AQ1547" i="1"/>
  <c r="AW1547" i="1"/>
  <c r="AP1520" i="1"/>
  <c r="AV1520" i="1"/>
  <c r="AQ1518" i="1"/>
  <c r="AW1518" i="1"/>
  <c r="AQ1516" i="1"/>
  <c r="AW1516" i="1"/>
  <c r="AQ1514" i="1"/>
  <c r="AW1514" i="1"/>
  <c r="AQ1512" i="1"/>
  <c r="AW1512" i="1"/>
  <c r="AQ1510" i="1"/>
  <c r="AW1510" i="1"/>
  <c r="AQ1508" i="1"/>
  <c r="AW1508" i="1"/>
  <c r="AQ1506" i="1"/>
  <c r="AW1506" i="1"/>
  <c r="AQ1504" i="1"/>
  <c r="AW1504" i="1"/>
  <c r="AQ1502" i="1"/>
  <c r="AW1502" i="1"/>
  <c r="AQ1500" i="1"/>
  <c r="AW1500" i="1"/>
  <c r="AQ1498" i="1"/>
  <c r="AW1498" i="1"/>
  <c r="AQ1496" i="1"/>
  <c r="AW1496" i="1"/>
  <c r="AQ1494" i="1"/>
  <c r="AW1494" i="1"/>
  <c r="AQ1490" i="1"/>
  <c r="AW1490" i="1"/>
  <c r="AQ1486" i="1"/>
  <c r="AW1486" i="1"/>
  <c r="AW1481" i="1"/>
  <c r="AQ1481" i="1"/>
  <c r="AW1477" i="1"/>
  <c r="AQ1477" i="1"/>
  <c r="AW1473" i="1"/>
  <c r="AQ1473" i="1"/>
  <c r="AW1469" i="1"/>
  <c r="AQ1469" i="1"/>
  <c r="AW1465" i="1"/>
  <c r="AQ1465" i="1"/>
  <c r="AW1461" i="1"/>
  <c r="AQ1461" i="1"/>
  <c r="AV1456" i="1"/>
  <c r="AP1456" i="1"/>
  <c r="AQ1442" i="1"/>
  <c r="AW1442" i="1"/>
  <c r="AQ1438" i="1"/>
  <c r="AW1438" i="1"/>
  <c r="AQ1434" i="1"/>
  <c r="AW1434" i="1"/>
  <c r="AQ1430" i="1"/>
  <c r="AW1430" i="1"/>
  <c r="AQ1426" i="1"/>
  <c r="AW1426" i="1"/>
  <c r="AQ1422" i="1"/>
  <c r="AW1422" i="1"/>
  <c r="AQ1418" i="1"/>
  <c r="AW1418" i="1"/>
  <c r="AQ1414" i="1"/>
  <c r="AW1414" i="1"/>
  <c r="AQ1410" i="1"/>
  <c r="AW1410" i="1"/>
  <c r="AQ1404" i="1"/>
  <c r="AW1404" i="1"/>
  <c r="AQ1400" i="1"/>
  <c r="AW1400" i="1"/>
  <c r="AQ1396" i="1"/>
  <c r="AW1396" i="1"/>
  <c r="AQ1392" i="1"/>
  <c r="AW1392" i="1"/>
  <c r="AQ1388" i="1"/>
  <c r="AW1388" i="1"/>
  <c r="AP1445" i="1"/>
  <c r="AV1445" i="1"/>
  <c r="AQ1441" i="1"/>
  <c r="AW1441" i="1"/>
  <c r="AQ1437" i="1"/>
  <c r="AW1437" i="1"/>
  <c r="AQ1433" i="1"/>
  <c r="AW1433" i="1"/>
  <c r="AQ1429" i="1"/>
  <c r="AW1429" i="1"/>
  <c r="AQ1425" i="1"/>
  <c r="AW1425" i="1"/>
  <c r="AQ1421" i="1"/>
  <c r="AW1421" i="1"/>
  <c r="AQ1417" i="1"/>
  <c r="AW1417" i="1"/>
  <c r="AQ1413" i="1"/>
  <c r="AW1413" i="1"/>
  <c r="AQ1409" i="1"/>
  <c r="AW1409" i="1"/>
  <c r="AQ1384" i="1"/>
  <c r="AW1384" i="1"/>
  <c r="AW1380" i="1"/>
  <c r="AQ1380" i="1"/>
  <c r="AW1376" i="1"/>
  <c r="AQ1376" i="1"/>
  <c r="AW1372" i="1"/>
  <c r="AQ1372" i="1"/>
  <c r="AW1368" i="1"/>
  <c r="AQ1368" i="1"/>
  <c r="AW1364" i="1"/>
  <c r="AQ1364" i="1"/>
  <c r="AW1360" i="1"/>
  <c r="AQ1360" i="1"/>
  <c r="AW1356" i="1"/>
  <c r="AQ1356" i="1"/>
  <c r="AW1352" i="1"/>
  <c r="AQ1352" i="1"/>
  <c r="AQ1346" i="1"/>
  <c r="AW1346" i="1"/>
  <c r="AQ1342" i="1"/>
  <c r="AW1342" i="1"/>
  <c r="AQ1338" i="1"/>
  <c r="AW1338" i="1"/>
  <c r="AQ1334" i="1"/>
  <c r="AW1334" i="1"/>
  <c r="AQ1330" i="1"/>
  <c r="AW1330" i="1"/>
  <c r="AQ1326" i="1"/>
  <c r="AW1326" i="1"/>
  <c r="AQ1322" i="1"/>
  <c r="AW1322" i="1"/>
  <c r="AQ1318" i="1"/>
  <c r="AW1318" i="1"/>
  <c r="AQ1314" i="1"/>
  <c r="AW1314" i="1"/>
  <c r="AQ1308" i="1"/>
  <c r="AW1308" i="1"/>
  <c r="AQ1277" i="1"/>
  <c r="AW1277" i="1"/>
  <c r="AQ1273" i="1"/>
  <c r="AW1273" i="1"/>
  <c r="AQ1269" i="1"/>
  <c r="AW1269" i="1"/>
  <c r="AQ1265" i="1"/>
  <c r="AW1265" i="1"/>
  <c r="AQ1261" i="1"/>
  <c r="AW1261" i="1"/>
  <c r="AQ1257" i="1"/>
  <c r="AW1257" i="1"/>
  <c r="AQ1253" i="1"/>
  <c r="AW1253" i="1"/>
  <c r="AQ1249" i="1"/>
  <c r="AW1249" i="1"/>
  <c r="AQ1245" i="1"/>
  <c r="AW1245" i="1"/>
  <c r="AS1479" i="1"/>
  <c r="BE1479" i="1" s="1"/>
  <c r="AY1479" i="1"/>
  <c r="AS1478" i="1"/>
  <c r="BE1478" i="1" s="1"/>
  <c r="AY1478" i="1"/>
  <c r="AS1471" i="1"/>
  <c r="BE1471" i="1" s="1"/>
  <c r="AY1471" i="1"/>
  <c r="AS1470" i="1"/>
  <c r="BE1470" i="1" s="1"/>
  <c r="AY1470" i="1"/>
  <c r="AS1463" i="1"/>
  <c r="BE1463" i="1" s="1"/>
  <c r="AY1463" i="1"/>
  <c r="AS1462" i="1"/>
  <c r="BE1462" i="1" s="1"/>
  <c r="AY1462" i="1"/>
  <c r="AR1445" i="1"/>
  <c r="AX1445" i="1"/>
  <c r="AS1443" i="1"/>
  <c r="BE1443" i="1" s="1"/>
  <c r="AY1443" i="1"/>
  <c r="AS1441" i="1"/>
  <c r="BE1441" i="1" s="1"/>
  <c r="AY1441" i="1"/>
  <c r="AS1439" i="1"/>
  <c r="BE1439" i="1" s="1"/>
  <c r="AY1439" i="1"/>
  <c r="AS1437" i="1"/>
  <c r="BE1437" i="1" s="1"/>
  <c r="AY1437" i="1"/>
  <c r="AS1435" i="1"/>
  <c r="BE1435" i="1" s="1"/>
  <c r="AY1435" i="1"/>
  <c r="AS1433" i="1"/>
  <c r="BE1433" i="1" s="1"/>
  <c r="AY1433" i="1"/>
  <c r="AS1431" i="1"/>
  <c r="BE1431" i="1" s="1"/>
  <c r="AY1431" i="1"/>
  <c r="AS1429" i="1"/>
  <c r="BE1429" i="1" s="1"/>
  <c r="AY1429" i="1"/>
  <c r="AS1427" i="1"/>
  <c r="BE1427" i="1" s="1"/>
  <c r="AY1427" i="1"/>
  <c r="AS1425" i="1"/>
  <c r="BE1425" i="1" s="1"/>
  <c r="AY1425" i="1"/>
  <c r="AS1423" i="1"/>
  <c r="BE1423" i="1" s="1"/>
  <c r="AY1423" i="1"/>
  <c r="AS1421" i="1"/>
  <c r="BE1421" i="1" s="1"/>
  <c r="AY1421" i="1"/>
  <c r="AS1419" i="1"/>
  <c r="BE1419" i="1" s="1"/>
  <c r="AY1419" i="1"/>
  <c r="AS1417" i="1"/>
  <c r="BE1417" i="1" s="1"/>
  <c r="AY1417" i="1"/>
  <c r="AS1415" i="1"/>
  <c r="BE1415" i="1" s="1"/>
  <c r="AY1415" i="1"/>
  <c r="AS1413" i="1"/>
  <c r="BE1413" i="1" s="1"/>
  <c r="AY1413" i="1"/>
  <c r="AS1411" i="1"/>
  <c r="BE1411" i="1" s="1"/>
  <c r="AY1411" i="1"/>
  <c r="AS1409" i="1"/>
  <c r="BE1409" i="1" s="1"/>
  <c r="AY1409" i="1"/>
  <c r="AQ1489" i="1"/>
  <c r="AW1489" i="1"/>
  <c r="AQ1485" i="1"/>
  <c r="AW1485" i="1"/>
  <c r="AQ1482" i="1"/>
  <c r="AW1482" i="1"/>
  <c r="AQ1474" i="1"/>
  <c r="AW1474" i="1"/>
  <c r="AQ1466" i="1"/>
  <c r="AW1466" i="1"/>
  <c r="AQ1458" i="1"/>
  <c r="AW1458" i="1"/>
  <c r="AQ1405" i="1"/>
  <c r="AW1405" i="1"/>
  <c r="AQ1401" i="1"/>
  <c r="AW1401" i="1"/>
  <c r="AQ1397" i="1"/>
  <c r="AW1397" i="1"/>
  <c r="AQ1393" i="1"/>
  <c r="AW1393" i="1"/>
  <c r="AQ1389" i="1"/>
  <c r="AW1389" i="1"/>
  <c r="AS1386" i="1"/>
  <c r="BE1386" i="1" s="1"/>
  <c r="AY1386" i="1"/>
  <c r="AS1384" i="1"/>
  <c r="BE1384" i="1" s="1"/>
  <c r="AY1384" i="1"/>
  <c r="AS1380" i="1"/>
  <c r="BE1380" i="1" s="1"/>
  <c r="AY1380" i="1"/>
  <c r="AS1376" i="1"/>
  <c r="BE1376" i="1" s="1"/>
  <c r="AY1376" i="1"/>
  <c r="AS1372" i="1"/>
  <c r="BE1372" i="1" s="1"/>
  <c r="AY1372" i="1"/>
  <c r="AS1368" i="1"/>
  <c r="BE1368" i="1" s="1"/>
  <c r="AY1368" i="1"/>
  <c r="AS1364" i="1"/>
  <c r="BE1364" i="1" s="1"/>
  <c r="AY1364" i="1"/>
  <c r="AS1360" i="1"/>
  <c r="BE1360" i="1" s="1"/>
  <c r="AY1360" i="1"/>
  <c r="AS1356" i="1"/>
  <c r="BE1356" i="1" s="1"/>
  <c r="AY1356" i="1"/>
  <c r="AS1352" i="1"/>
  <c r="BE1352" i="1" s="1"/>
  <c r="AY1352" i="1"/>
  <c r="AQ1349" i="1"/>
  <c r="AW1349" i="1"/>
  <c r="AQ1347" i="1"/>
  <c r="AW1347" i="1"/>
  <c r="AQ1345" i="1"/>
  <c r="AW1345" i="1"/>
  <c r="AQ1343" i="1"/>
  <c r="AW1343" i="1"/>
  <c r="AQ1341" i="1"/>
  <c r="AW1341" i="1"/>
  <c r="AQ1339" i="1"/>
  <c r="AW1339" i="1"/>
  <c r="AQ1337" i="1"/>
  <c r="AW1337" i="1"/>
  <c r="AQ1335" i="1"/>
  <c r="AW1335" i="1"/>
  <c r="AQ1333" i="1"/>
  <c r="AW1333" i="1"/>
  <c r="AQ1331" i="1"/>
  <c r="AW1331" i="1"/>
  <c r="AQ1329" i="1"/>
  <c r="AW1329" i="1"/>
  <c r="AQ1327" i="1"/>
  <c r="AW1327" i="1"/>
  <c r="AQ1325" i="1"/>
  <c r="AW1325" i="1"/>
  <c r="AQ1323" i="1"/>
  <c r="AW1323" i="1"/>
  <c r="AQ1321" i="1"/>
  <c r="AW1321" i="1"/>
  <c r="AQ1319" i="1"/>
  <c r="AW1319" i="1"/>
  <c r="AQ1317" i="1"/>
  <c r="AW1317" i="1"/>
  <c r="AQ1315" i="1"/>
  <c r="AW1315" i="1"/>
  <c r="AQ1313" i="1"/>
  <c r="AW1313" i="1"/>
  <c r="AT1311" i="1"/>
  <c r="BF1311" i="1" s="1"/>
  <c r="AZ1311" i="1"/>
  <c r="AS1310" i="1"/>
  <c r="BE1310" i="1" s="1"/>
  <c r="AY1310" i="1"/>
  <c r="AS1308" i="1"/>
  <c r="BE1308" i="1" s="1"/>
  <c r="AY1308" i="1"/>
  <c r="AP1280" i="1"/>
  <c r="AV1280" i="1"/>
  <c r="AQ1278" i="1"/>
  <c r="AW1278" i="1"/>
  <c r="AQ1276" i="1"/>
  <c r="AW1276" i="1"/>
  <c r="AQ1274" i="1"/>
  <c r="AW1274" i="1"/>
  <c r="AQ1272" i="1"/>
  <c r="AW1272" i="1"/>
  <c r="AQ1270" i="1"/>
  <c r="AW1270" i="1"/>
  <c r="AQ1268" i="1"/>
  <c r="AW1268" i="1"/>
  <c r="AQ1266" i="1"/>
  <c r="AW1266" i="1"/>
  <c r="AQ1264" i="1"/>
  <c r="AW1264" i="1"/>
  <c r="AQ1262" i="1"/>
  <c r="AW1262" i="1"/>
  <c r="AQ1260" i="1"/>
  <c r="AW1260" i="1"/>
  <c r="AQ1258" i="1"/>
  <c r="AW1258" i="1"/>
  <c r="AQ1256" i="1"/>
  <c r="AW1256" i="1"/>
  <c r="AQ1254" i="1"/>
  <c r="AW1254" i="1"/>
  <c r="AQ1252" i="1"/>
  <c r="AW1252" i="1"/>
  <c r="AQ1250" i="1"/>
  <c r="AW1250" i="1"/>
  <c r="AQ1248" i="1"/>
  <c r="AW1248" i="1"/>
  <c r="AQ1246" i="1"/>
  <c r="AW1246" i="1"/>
  <c r="AQ1244" i="1"/>
  <c r="AW1244" i="1"/>
  <c r="AQ1493" i="1"/>
  <c r="AW1493" i="1"/>
  <c r="AT1493" i="1"/>
  <c r="BF1493" i="1" s="1"/>
  <c r="AZ1493" i="1"/>
  <c r="AT1491" i="1"/>
  <c r="BF1491" i="1" s="1"/>
  <c r="AZ1491" i="1"/>
  <c r="AT1489" i="1"/>
  <c r="BF1489" i="1" s="1"/>
  <c r="AZ1489" i="1"/>
  <c r="AT1487" i="1"/>
  <c r="BF1487" i="1" s="1"/>
  <c r="AZ1487" i="1"/>
  <c r="AT1485" i="1"/>
  <c r="BF1485" i="1" s="1"/>
  <c r="AZ1485" i="1"/>
  <c r="AT1483" i="1"/>
  <c r="BF1483" i="1" s="1"/>
  <c r="AZ1483" i="1"/>
  <c r="AT1482" i="1"/>
  <c r="BF1482" i="1" s="1"/>
  <c r="AZ1482" i="1"/>
  <c r="AT1475" i="1"/>
  <c r="BF1475" i="1" s="1"/>
  <c r="AZ1475" i="1"/>
  <c r="AT1474" i="1"/>
  <c r="BF1474" i="1" s="1"/>
  <c r="AZ1474" i="1"/>
  <c r="AT1467" i="1"/>
  <c r="BF1467" i="1" s="1"/>
  <c r="AZ1467" i="1"/>
  <c r="AT1466" i="1"/>
  <c r="BF1466" i="1" s="1"/>
  <c r="AZ1466" i="1"/>
  <c r="AT1459" i="1"/>
  <c r="BF1459" i="1" s="1"/>
  <c r="AZ1459" i="1"/>
  <c r="AT1458" i="1"/>
  <c r="BF1458" i="1" s="1"/>
  <c r="AZ1458" i="1"/>
  <c r="AS1407" i="1"/>
  <c r="BE1407" i="1" s="1"/>
  <c r="AY1407" i="1"/>
  <c r="AT1405" i="1"/>
  <c r="BF1405" i="1" s="1"/>
  <c r="AZ1405" i="1"/>
  <c r="AT1403" i="1"/>
  <c r="BF1403" i="1" s="1"/>
  <c r="AZ1403" i="1"/>
  <c r="AT1401" i="1"/>
  <c r="BF1401" i="1" s="1"/>
  <c r="AZ1401" i="1"/>
  <c r="AT1399" i="1"/>
  <c r="BF1399" i="1" s="1"/>
  <c r="AZ1399" i="1"/>
  <c r="AT1397" i="1"/>
  <c r="BF1397" i="1" s="1"/>
  <c r="AZ1397" i="1"/>
  <c r="AT1395" i="1"/>
  <c r="BF1395" i="1" s="1"/>
  <c r="AZ1395" i="1"/>
  <c r="AT1393" i="1"/>
  <c r="BF1393" i="1" s="1"/>
  <c r="AZ1393" i="1"/>
  <c r="AT1391" i="1"/>
  <c r="BF1391" i="1" s="1"/>
  <c r="AZ1391" i="1"/>
  <c r="AT1389" i="1"/>
  <c r="BF1389" i="1" s="1"/>
  <c r="AZ1389" i="1"/>
  <c r="AT1387" i="1"/>
  <c r="BF1387" i="1" s="1"/>
  <c r="AZ1387" i="1"/>
  <c r="AP1217" i="1"/>
  <c r="AV1217" i="1"/>
  <c r="AQ1213" i="1"/>
  <c r="AW1213" i="1"/>
  <c r="AQ1209" i="1"/>
  <c r="AW1209" i="1"/>
  <c r="AQ1116" i="1"/>
  <c r="AW1116" i="1"/>
  <c r="AQ1112" i="1"/>
  <c r="AW1112" i="1"/>
  <c r="AQ1072" i="1"/>
  <c r="AW1072" i="1"/>
  <c r="AQ1068" i="1"/>
  <c r="AW1068" i="1"/>
  <c r="AQ1064" i="1"/>
  <c r="AW1064" i="1"/>
  <c r="AQ1060" i="1"/>
  <c r="AW1060" i="1"/>
  <c r="AQ1056" i="1"/>
  <c r="AW1056" i="1"/>
  <c r="AQ1052" i="1"/>
  <c r="AW1052" i="1"/>
  <c r="AQ1048" i="1"/>
  <c r="AW1048" i="1"/>
  <c r="AQ1044" i="1"/>
  <c r="AW1044" i="1"/>
  <c r="AQ1040" i="1"/>
  <c r="AW1040" i="1"/>
  <c r="AQ1036" i="1"/>
  <c r="AW1036" i="1"/>
  <c r="AQ1032" i="1"/>
  <c r="AW1032" i="1"/>
  <c r="AQ1028" i="1"/>
  <c r="AW1028" i="1"/>
  <c r="AQ1024" i="1"/>
  <c r="AW1024" i="1"/>
  <c r="AQ1020" i="1"/>
  <c r="AW1020" i="1"/>
  <c r="AQ1016" i="1"/>
  <c r="AW1016" i="1"/>
  <c r="AV948" i="1"/>
  <c r="AP948" i="1"/>
  <c r="AP946" i="1"/>
  <c r="AV946" i="1"/>
  <c r="AQ815" i="1"/>
  <c r="AW815" i="1"/>
  <c r="AQ811" i="1"/>
  <c r="AW811" i="1"/>
  <c r="AQ807" i="1"/>
  <c r="AW807" i="1"/>
  <c r="AQ803" i="1"/>
  <c r="AW803" i="1"/>
  <c r="AQ799" i="1"/>
  <c r="AW799" i="1"/>
  <c r="AQ795" i="1"/>
  <c r="AW795" i="1"/>
  <c r="AQ791" i="1"/>
  <c r="AW791" i="1"/>
  <c r="AQ787" i="1"/>
  <c r="AW787" i="1"/>
  <c r="AS1214" i="1"/>
  <c r="BE1214" i="1" s="1"/>
  <c r="AY1214" i="1"/>
  <c r="AS1210" i="1"/>
  <c r="BE1210" i="1" s="1"/>
  <c r="AY1210" i="1"/>
  <c r="AP1168" i="1"/>
  <c r="AV1168" i="1"/>
  <c r="AP1118" i="1"/>
  <c r="AV1118" i="1"/>
  <c r="AS1116" i="1"/>
  <c r="BE1116" i="1" s="1"/>
  <c r="AY1116" i="1"/>
  <c r="AS1114" i="1"/>
  <c r="BE1114" i="1" s="1"/>
  <c r="AY1114" i="1"/>
  <c r="AS1112" i="1"/>
  <c r="BE1112" i="1" s="1"/>
  <c r="AY1112" i="1"/>
  <c r="AS1074" i="1"/>
  <c r="BE1074" i="1" s="1"/>
  <c r="AY1074" i="1"/>
  <c r="AS1072" i="1"/>
  <c r="BE1072" i="1" s="1"/>
  <c r="AY1072" i="1"/>
  <c r="AS1070" i="1"/>
  <c r="BE1070" i="1" s="1"/>
  <c r="AY1070" i="1"/>
  <c r="AS1068" i="1"/>
  <c r="BE1068" i="1" s="1"/>
  <c r="AY1068" i="1"/>
  <c r="AS1066" i="1"/>
  <c r="BE1066" i="1" s="1"/>
  <c r="AY1066" i="1"/>
  <c r="AS1064" i="1"/>
  <c r="BE1064" i="1" s="1"/>
  <c r="AY1064" i="1"/>
  <c r="AS1062" i="1"/>
  <c r="BE1062" i="1" s="1"/>
  <c r="AY1062" i="1"/>
  <c r="AS1060" i="1"/>
  <c r="BE1060" i="1" s="1"/>
  <c r="AY1060" i="1"/>
  <c r="AS1058" i="1"/>
  <c r="BE1058" i="1" s="1"/>
  <c r="AY1058" i="1"/>
  <c r="AS1056" i="1"/>
  <c r="BE1056" i="1" s="1"/>
  <c r="AY1056" i="1"/>
  <c r="AS1054" i="1"/>
  <c r="BE1054" i="1" s="1"/>
  <c r="AY1054" i="1"/>
  <c r="AS1052" i="1"/>
  <c r="BE1052" i="1" s="1"/>
  <c r="AY1052" i="1"/>
  <c r="AS1050" i="1"/>
  <c r="BE1050" i="1" s="1"/>
  <c r="AY1050" i="1"/>
  <c r="AS1048" i="1"/>
  <c r="BE1048" i="1" s="1"/>
  <c r="AY1048" i="1"/>
  <c r="AS1046" i="1"/>
  <c r="BE1046" i="1" s="1"/>
  <c r="AY1046" i="1"/>
  <c r="AS1044" i="1"/>
  <c r="BE1044" i="1" s="1"/>
  <c r="AY1044" i="1"/>
  <c r="AS1042" i="1"/>
  <c r="BE1042" i="1" s="1"/>
  <c r="AY1042" i="1"/>
  <c r="AS1040" i="1"/>
  <c r="BE1040" i="1" s="1"/>
  <c r="AY1040" i="1"/>
  <c r="AS1038" i="1"/>
  <c r="BE1038" i="1" s="1"/>
  <c r="AY1038" i="1"/>
  <c r="AS1036" i="1"/>
  <c r="BE1036" i="1" s="1"/>
  <c r="AY1036" i="1"/>
  <c r="AS1034" i="1"/>
  <c r="BE1034" i="1" s="1"/>
  <c r="AY1034" i="1"/>
  <c r="AS1032" i="1"/>
  <c r="BE1032" i="1" s="1"/>
  <c r="AY1032" i="1"/>
  <c r="AS1030" i="1"/>
  <c r="BE1030" i="1" s="1"/>
  <c r="AY1030" i="1"/>
  <c r="AS1028" i="1"/>
  <c r="BE1028" i="1" s="1"/>
  <c r="AY1028" i="1"/>
  <c r="AS1026" i="1"/>
  <c r="BE1026" i="1" s="1"/>
  <c r="AY1026" i="1"/>
  <c r="AS1024" i="1"/>
  <c r="BE1024" i="1" s="1"/>
  <c r="AY1024" i="1"/>
  <c r="AS1022" i="1"/>
  <c r="BE1022" i="1" s="1"/>
  <c r="AY1022" i="1"/>
  <c r="AS1020" i="1"/>
  <c r="BE1020" i="1" s="1"/>
  <c r="AY1020" i="1"/>
  <c r="AS1018" i="1"/>
  <c r="BE1018" i="1" s="1"/>
  <c r="AY1018" i="1"/>
  <c r="AS1016" i="1"/>
  <c r="BE1016" i="1" s="1"/>
  <c r="AY1016" i="1"/>
  <c r="AV978" i="1"/>
  <c r="AP978" i="1"/>
  <c r="AR948" i="1"/>
  <c r="AX948" i="1"/>
  <c r="AS817" i="1"/>
  <c r="BE817" i="1" s="1"/>
  <c r="AY817" i="1"/>
  <c r="AS815" i="1"/>
  <c r="BE815" i="1" s="1"/>
  <c r="AY815" i="1"/>
  <c r="AS813" i="1"/>
  <c r="BE813" i="1" s="1"/>
  <c r="AY813" i="1"/>
  <c r="AS811" i="1"/>
  <c r="BE811" i="1" s="1"/>
  <c r="AY811" i="1"/>
  <c r="AS809" i="1"/>
  <c r="BE809" i="1" s="1"/>
  <c r="AY809" i="1"/>
  <c r="AS807" i="1"/>
  <c r="BE807" i="1" s="1"/>
  <c r="AY807" i="1"/>
  <c r="AS805" i="1"/>
  <c r="BE805" i="1" s="1"/>
  <c r="AY805" i="1"/>
  <c r="AS803" i="1"/>
  <c r="BE803" i="1" s="1"/>
  <c r="AY803" i="1"/>
  <c r="AS801" i="1"/>
  <c r="BE801" i="1" s="1"/>
  <c r="AY801" i="1"/>
  <c r="AS799" i="1"/>
  <c r="BE799" i="1" s="1"/>
  <c r="AY799" i="1"/>
  <c r="AS797" i="1"/>
  <c r="BE797" i="1" s="1"/>
  <c r="AY797" i="1"/>
  <c r="AS795" i="1"/>
  <c r="BE795" i="1" s="1"/>
  <c r="AY795" i="1"/>
  <c r="AS793" i="1"/>
  <c r="BE793" i="1" s="1"/>
  <c r="AY793" i="1"/>
  <c r="AS791" i="1"/>
  <c r="BE791" i="1" s="1"/>
  <c r="AY791" i="1"/>
  <c r="AS789" i="1"/>
  <c r="BE789" i="1" s="1"/>
  <c r="AY789" i="1"/>
  <c r="AS787" i="1"/>
  <c r="BE787" i="1" s="1"/>
  <c r="AY787" i="1"/>
  <c r="AQ784" i="1"/>
  <c r="AW784" i="1"/>
  <c r="AQ780" i="1"/>
  <c r="AW780" i="1"/>
  <c r="AQ776" i="1"/>
  <c r="AW776" i="1"/>
  <c r="AQ772" i="1"/>
  <c r="AW772" i="1"/>
  <c r="AQ768" i="1"/>
  <c r="AW768" i="1"/>
  <c r="AQ764" i="1"/>
  <c r="AW764" i="1"/>
  <c r="AQ752" i="1"/>
  <c r="AW752" i="1"/>
  <c r="AQ753" i="1"/>
  <c r="AW753" i="1"/>
  <c r="AQ749" i="1"/>
  <c r="AW749" i="1"/>
  <c r="AQ747" i="1"/>
  <c r="AW747" i="1"/>
  <c r="AQ745" i="1"/>
  <c r="AW745" i="1"/>
  <c r="AQ743" i="1"/>
  <c r="AW743" i="1"/>
  <c r="AT649" i="1"/>
  <c r="BF649" i="1" s="1"/>
  <c r="AZ649" i="1"/>
  <c r="AT645" i="1"/>
  <c r="BF645" i="1" s="1"/>
  <c r="AZ645" i="1"/>
  <c r="AT627" i="1"/>
  <c r="BF627" i="1" s="1"/>
  <c r="AZ627" i="1"/>
  <c r="AS626" i="1"/>
  <c r="BE626" i="1" s="1"/>
  <c r="AY626" i="1"/>
  <c r="AS624" i="1"/>
  <c r="BE624" i="1" s="1"/>
  <c r="AY624" i="1"/>
  <c r="AS622" i="1"/>
  <c r="BE622" i="1" s="1"/>
  <c r="AY622" i="1"/>
  <c r="AS620" i="1"/>
  <c r="BE620" i="1" s="1"/>
  <c r="AY620" i="1"/>
  <c r="AS618" i="1"/>
  <c r="BE618" i="1" s="1"/>
  <c r="AY618" i="1"/>
  <c r="AS616" i="1"/>
  <c r="BE616" i="1" s="1"/>
  <c r="AY616" i="1"/>
  <c r="AS614" i="1"/>
  <c r="BE614" i="1" s="1"/>
  <c r="AY614" i="1"/>
  <c r="AP563" i="1"/>
  <c r="AV563" i="1"/>
  <c r="AQ561" i="1"/>
  <c r="AW561" i="1"/>
  <c r="AQ559" i="1"/>
  <c r="AW559" i="1"/>
  <c r="AQ557" i="1"/>
  <c r="AW557" i="1"/>
  <c r="AQ555" i="1"/>
  <c r="AW555" i="1"/>
  <c r="AQ553" i="1"/>
  <c r="AW553" i="1"/>
  <c r="AQ551" i="1"/>
  <c r="AW551" i="1"/>
  <c r="AQ549" i="1"/>
  <c r="AW549" i="1"/>
  <c r="AQ547" i="1"/>
  <c r="AW547" i="1"/>
  <c r="AQ545" i="1"/>
  <c r="AW545" i="1"/>
  <c r="AQ543" i="1"/>
  <c r="AW543" i="1"/>
  <c r="AQ541" i="1"/>
  <c r="AW541" i="1"/>
  <c r="AQ539" i="1"/>
  <c r="AW539" i="1"/>
  <c r="AQ537" i="1"/>
  <c r="AW537" i="1"/>
  <c r="AQ535" i="1"/>
  <c r="AW535" i="1"/>
  <c r="AQ533" i="1"/>
  <c r="AW533" i="1"/>
  <c r="AQ531" i="1"/>
  <c r="AW531" i="1"/>
  <c r="AQ529" i="1"/>
  <c r="AW529" i="1"/>
  <c r="AQ527" i="1"/>
  <c r="AW527" i="1"/>
  <c r="AQ525" i="1"/>
  <c r="AW525" i="1"/>
  <c r="AQ523" i="1"/>
  <c r="AW523" i="1"/>
  <c r="AQ521" i="1"/>
  <c r="AW521" i="1"/>
  <c r="AQ519" i="1"/>
  <c r="AW519" i="1"/>
  <c r="AQ517" i="1"/>
  <c r="AW517" i="1"/>
  <c r="AQ515" i="1"/>
  <c r="AW515" i="1"/>
  <c r="AQ513" i="1"/>
  <c r="AW513" i="1"/>
  <c r="AQ511" i="1"/>
  <c r="AW511" i="1"/>
  <c r="AQ509" i="1"/>
  <c r="AW509" i="1"/>
  <c r="AQ507" i="1"/>
  <c r="AW507" i="1"/>
  <c r="AQ505" i="1"/>
  <c r="AW505" i="1"/>
  <c r="AQ503" i="1"/>
  <c r="AW503" i="1"/>
  <c r="AQ501" i="1"/>
  <c r="AW501" i="1"/>
  <c r="AQ499" i="1"/>
  <c r="AW499" i="1"/>
  <c r="AQ497" i="1"/>
  <c r="AW497" i="1"/>
  <c r="AQ495" i="1"/>
  <c r="AW495" i="1"/>
  <c r="AP434" i="1"/>
  <c r="AV434" i="1"/>
  <c r="AQ432" i="1"/>
  <c r="AW432" i="1"/>
  <c r="AQ430" i="1"/>
  <c r="AW430" i="1"/>
  <c r="AQ428" i="1"/>
  <c r="AW428" i="1"/>
  <c r="AQ426" i="1"/>
  <c r="AW426" i="1"/>
  <c r="AQ424" i="1"/>
  <c r="AW424" i="1"/>
  <c r="AQ422" i="1"/>
  <c r="AW422" i="1"/>
  <c r="AQ420" i="1"/>
  <c r="AW420" i="1"/>
  <c r="AQ418" i="1"/>
  <c r="AW418" i="1"/>
  <c r="AQ416" i="1"/>
  <c r="AW416" i="1"/>
  <c r="AQ414" i="1"/>
  <c r="AW414" i="1"/>
  <c r="AQ412" i="1"/>
  <c r="AW412" i="1"/>
  <c r="AQ410" i="1"/>
  <c r="AW410" i="1"/>
  <c r="AQ408" i="1"/>
  <c r="AW408" i="1"/>
  <c r="AQ406" i="1"/>
  <c r="AW406" i="1"/>
  <c r="AQ404" i="1"/>
  <c r="AW404" i="1"/>
  <c r="AQ402" i="1"/>
  <c r="AW402" i="1"/>
  <c r="AQ400" i="1"/>
  <c r="AW400" i="1"/>
  <c r="AQ398" i="1"/>
  <c r="AW398" i="1"/>
  <c r="AQ396" i="1"/>
  <c r="AW396" i="1"/>
  <c r="AQ394" i="1"/>
  <c r="AW394" i="1"/>
  <c r="AQ392" i="1"/>
  <c r="AW392" i="1"/>
  <c r="AQ390" i="1"/>
  <c r="AW390" i="1"/>
  <c r="AQ388" i="1"/>
  <c r="AW388" i="1"/>
  <c r="AQ386" i="1"/>
  <c r="AW386" i="1"/>
  <c r="AQ384" i="1"/>
  <c r="AW384" i="1"/>
  <c r="AQ382" i="1"/>
  <c r="AW382" i="1"/>
  <c r="AQ380" i="1"/>
  <c r="AW380" i="1"/>
  <c r="AT374" i="1"/>
  <c r="BF374" i="1" s="1"/>
  <c r="AZ374" i="1"/>
  <c r="AQ372" i="1"/>
  <c r="AW372" i="1"/>
  <c r="AQ368" i="1"/>
  <c r="AW368" i="1"/>
  <c r="AQ364" i="1"/>
  <c r="AW364" i="1"/>
  <c r="AT753" i="1"/>
  <c r="BF753" i="1" s="1"/>
  <c r="AZ753" i="1"/>
  <c r="AT751" i="1"/>
  <c r="BF751" i="1" s="1"/>
  <c r="AZ751" i="1"/>
  <c r="AT749" i="1"/>
  <c r="BF749" i="1" s="1"/>
  <c r="AZ749" i="1"/>
  <c r="AQ1683" i="1"/>
  <c r="AW1683" i="1"/>
  <c r="AQ1592" i="1"/>
  <c r="AW1592" i="1"/>
  <c r="AQ1588" i="1"/>
  <c r="AW1588" i="1"/>
  <c r="AQ1562" i="1"/>
  <c r="AW1562" i="1"/>
  <c r="AQ1558" i="1"/>
  <c r="AW1558" i="1"/>
  <c r="AQ1554" i="1"/>
  <c r="AW1554" i="1"/>
  <c r="AQ1550" i="1"/>
  <c r="AW1550" i="1"/>
  <c r="AQ1519" i="1"/>
  <c r="AW1519" i="1"/>
  <c r="AQ1515" i="1"/>
  <c r="AW1515" i="1"/>
  <c r="AQ1511" i="1"/>
  <c r="AW1511" i="1"/>
  <c r="AQ1507" i="1"/>
  <c r="AW1507" i="1"/>
  <c r="AQ1503" i="1"/>
  <c r="AW1503" i="1"/>
  <c r="AQ1499" i="1"/>
  <c r="AW1499" i="1"/>
  <c r="AQ1495" i="1"/>
  <c r="AW1495" i="1"/>
  <c r="AQ1478" i="1"/>
  <c r="AW1478" i="1"/>
  <c r="AQ1470" i="1"/>
  <c r="AW1470" i="1"/>
  <c r="AQ1462" i="1"/>
  <c r="AW1462" i="1"/>
  <c r="AQ1443" i="1"/>
  <c r="AW1443" i="1"/>
  <c r="AQ1439" i="1"/>
  <c r="AW1439" i="1"/>
  <c r="AQ1435" i="1"/>
  <c r="AW1435" i="1"/>
  <c r="AQ1431" i="1"/>
  <c r="AW1431" i="1"/>
  <c r="AQ1427" i="1"/>
  <c r="AW1427" i="1"/>
  <c r="AQ1423" i="1"/>
  <c r="AW1423" i="1"/>
  <c r="AQ1419" i="1"/>
  <c r="AW1419" i="1"/>
  <c r="AQ1415" i="1"/>
  <c r="AW1415" i="1"/>
  <c r="AQ1411" i="1"/>
  <c r="AW1411" i="1"/>
  <c r="AQ1386" i="1"/>
  <c r="AW1386" i="1"/>
  <c r="AQ1383" i="1"/>
  <c r="AW1383" i="1"/>
  <c r="AQ1379" i="1"/>
  <c r="AW1379" i="1"/>
  <c r="AQ1375" i="1"/>
  <c r="AW1375" i="1"/>
  <c r="AQ1371" i="1"/>
  <c r="AW1371" i="1"/>
  <c r="AQ1367" i="1"/>
  <c r="AW1367" i="1"/>
  <c r="AQ1363" i="1"/>
  <c r="AW1363" i="1"/>
  <c r="AQ1359" i="1"/>
  <c r="AW1359" i="1"/>
  <c r="AQ1355" i="1"/>
  <c r="AW1355" i="1"/>
  <c r="AQ1348" i="1"/>
  <c r="AW1348" i="1"/>
  <c r="AQ1344" i="1"/>
  <c r="AW1344" i="1"/>
  <c r="AQ1340" i="1"/>
  <c r="AW1340" i="1"/>
  <c r="AQ1336" i="1"/>
  <c r="AW1336" i="1"/>
  <c r="AQ1332" i="1"/>
  <c r="AW1332" i="1"/>
  <c r="AQ1328" i="1"/>
  <c r="AW1328" i="1"/>
  <c r="AQ1324" i="1"/>
  <c r="AW1324" i="1"/>
  <c r="AQ1320" i="1"/>
  <c r="AW1320" i="1"/>
  <c r="AQ1316" i="1"/>
  <c r="AW1316" i="1"/>
  <c r="AQ1310" i="1"/>
  <c r="AW1310" i="1"/>
  <c r="AQ1279" i="1"/>
  <c r="AW1279" i="1"/>
  <c r="AQ1275" i="1"/>
  <c r="AW1275" i="1"/>
  <c r="AQ1271" i="1"/>
  <c r="AW1271" i="1"/>
  <c r="AQ1267" i="1"/>
  <c r="AW1267" i="1"/>
  <c r="AQ1263" i="1"/>
  <c r="AW1263" i="1"/>
  <c r="AQ1259" i="1"/>
  <c r="AW1259" i="1"/>
  <c r="AQ1255" i="1"/>
  <c r="AW1255" i="1"/>
  <c r="AQ1251" i="1"/>
  <c r="AW1251" i="1"/>
  <c r="AQ1247" i="1"/>
  <c r="AW1247" i="1"/>
  <c r="AQ1243" i="1"/>
  <c r="AW1243" i="1"/>
  <c r="AT1479" i="1"/>
  <c r="BF1479" i="1" s="1"/>
  <c r="AZ1479" i="1"/>
  <c r="AT1478" i="1"/>
  <c r="BF1478" i="1" s="1"/>
  <c r="AZ1478" i="1"/>
  <c r="AT1471" i="1"/>
  <c r="BF1471" i="1" s="1"/>
  <c r="AZ1471" i="1"/>
  <c r="AT1470" i="1"/>
  <c r="BF1470" i="1" s="1"/>
  <c r="AZ1470" i="1"/>
  <c r="AT1463" i="1"/>
  <c r="BF1463" i="1" s="1"/>
  <c r="AZ1463" i="1"/>
  <c r="AT1462" i="1"/>
  <c r="BF1462" i="1" s="1"/>
  <c r="AZ1462" i="1"/>
  <c r="AS1445" i="1"/>
  <c r="BE1445" i="1" s="1"/>
  <c r="AY1445" i="1"/>
  <c r="AT1443" i="1"/>
  <c r="BF1443" i="1" s="1"/>
  <c r="AZ1443" i="1"/>
  <c r="AT1441" i="1"/>
  <c r="BF1441" i="1" s="1"/>
  <c r="AZ1441" i="1"/>
  <c r="AT1439" i="1"/>
  <c r="BF1439" i="1" s="1"/>
  <c r="AZ1439" i="1"/>
  <c r="AT1437" i="1"/>
  <c r="BF1437" i="1" s="1"/>
  <c r="AZ1437" i="1"/>
  <c r="AT1435" i="1"/>
  <c r="BF1435" i="1" s="1"/>
  <c r="AZ1435" i="1"/>
  <c r="AT1433" i="1"/>
  <c r="BF1433" i="1" s="1"/>
  <c r="AZ1433" i="1"/>
  <c r="AT1431" i="1"/>
  <c r="BF1431" i="1" s="1"/>
  <c r="AZ1431" i="1"/>
  <c r="AT1429" i="1"/>
  <c r="BF1429" i="1" s="1"/>
  <c r="AZ1429" i="1"/>
  <c r="AT1427" i="1"/>
  <c r="BF1427" i="1" s="1"/>
  <c r="AZ1427" i="1"/>
  <c r="AT1425" i="1"/>
  <c r="BF1425" i="1" s="1"/>
  <c r="AZ1425" i="1"/>
  <c r="AT1423" i="1"/>
  <c r="BF1423" i="1" s="1"/>
  <c r="AZ1423" i="1"/>
  <c r="AT1421" i="1"/>
  <c r="BF1421" i="1" s="1"/>
  <c r="AZ1421" i="1"/>
  <c r="AT1419" i="1"/>
  <c r="BF1419" i="1" s="1"/>
  <c r="AZ1419" i="1"/>
  <c r="AT1417" i="1"/>
  <c r="BF1417" i="1" s="1"/>
  <c r="AZ1417" i="1"/>
  <c r="AT1415" i="1"/>
  <c r="BF1415" i="1" s="1"/>
  <c r="AZ1415" i="1"/>
  <c r="AT1413" i="1"/>
  <c r="BF1413" i="1" s="1"/>
  <c r="AZ1413" i="1"/>
  <c r="AT1411" i="1"/>
  <c r="BF1411" i="1" s="1"/>
  <c r="AZ1411" i="1"/>
  <c r="AT1409" i="1"/>
  <c r="BF1409" i="1" s="1"/>
  <c r="AZ1409" i="1"/>
  <c r="AQ1491" i="1"/>
  <c r="AW1491" i="1"/>
  <c r="AQ1487" i="1"/>
  <c r="AW1487" i="1"/>
  <c r="AQ1483" i="1"/>
  <c r="AW1483" i="1"/>
  <c r="AP1407" i="1"/>
  <c r="AV1407" i="1"/>
  <c r="AQ1403" i="1"/>
  <c r="AW1403" i="1"/>
  <c r="AQ1399" i="1"/>
  <c r="AW1399" i="1"/>
  <c r="AQ1395" i="1"/>
  <c r="AW1395" i="1"/>
  <c r="AQ1391" i="1"/>
  <c r="AW1391" i="1"/>
  <c r="AQ1387" i="1"/>
  <c r="AW1387" i="1"/>
  <c r="AQ1385" i="1"/>
  <c r="AW1385" i="1"/>
  <c r="AY1383" i="1"/>
  <c r="AS1383" i="1"/>
  <c r="BE1383" i="1" s="1"/>
  <c r="AW1382" i="1"/>
  <c r="AQ1382" i="1"/>
  <c r="AQ1381" i="1"/>
  <c r="AW1381" i="1"/>
  <c r="AY1379" i="1"/>
  <c r="AS1379" i="1"/>
  <c r="BE1379" i="1" s="1"/>
  <c r="AW1378" i="1"/>
  <c r="AQ1378" i="1"/>
  <c r="AQ1377" i="1"/>
  <c r="AW1377" i="1"/>
  <c r="AY1375" i="1"/>
  <c r="AS1375" i="1"/>
  <c r="BE1375" i="1" s="1"/>
  <c r="AW1374" i="1"/>
  <c r="AQ1374" i="1"/>
  <c r="AQ1373" i="1"/>
  <c r="AW1373" i="1"/>
  <c r="AY1371" i="1"/>
  <c r="AS1371" i="1"/>
  <c r="BE1371" i="1" s="1"/>
  <c r="AW1370" i="1"/>
  <c r="AQ1370" i="1"/>
  <c r="AQ1369" i="1"/>
  <c r="AW1369" i="1"/>
  <c r="AY1367" i="1"/>
  <c r="AS1367" i="1"/>
  <c r="BE1367" i="1" s="1"/>
  <c r="AW1366" i="1"/>
  <c r="AQ1366" i="1"/>
  <c r="AQ1365" i="1"/>
  <c r="AW1365" i="1"/>
  <c r="AY1363" i="1"/>
  <c r="AS1363" i="1"/>
  <c r="BE1363" i="1" s="1"/>
  <c r="AW1362" i="1"/>
  <c r="AQ1362" i="1"/>
  <c r="AQ1361" i="1"/>
  <c r="AW1361" i="1"/>
  <c r="AY1359" i="1"/>
  <c r="AS1359" i="1"/>
  <c r="BE1359" i="1" s="1"/>
  <c r="AW1358" i="1"/>
  <c r="AQ1358" i="1"/>
  <c r="AQ1357" i="1"/>
  <c r="AW1357" i="1"/>
  <c r="AY1355" i="1"/>
  <c r="AS1355" i="1"/>
  <c r="BE1355" i="1" s="1"/>
  <c r="AW1354" i="1"/>
  <c r="AQ1354" i="1"/>
  <c r="AQ1353" i="1"/>
  <c r="AW1353" i="1"/>
  <c r="AU1351" i="1"/>
  <c r="BG1351" i="1" s="1"/>
  <c r="BA1351" i="1"/>
  <c r="AT1350" i="1"/>
  <c r="BF1350" i="1" s="1"/>
  <c r="AZ1350" i="1"/>
  <c r="AS1348" i="1"/>
  <c r="BE1348" i="1" s="1"/>
  <c r="AY1348" i="1"/>
  <c r="AS1346" i="1"/>
  <c r="BE1346" i="1" s="1"/>
  <c r="AY1346" i="1"/>
  <c r="AS1344" i="1"/>
  <c r="BE1344" i="1" s="1"/>
  <c r="AY1344" i="1"/>
  <c r="AS1342" i="1"/>
  <c r="BE1342" i="1" s="1"/>
  <c r="AY1342" i="1"/>
  <c r="AS1340" i="1"/>
  <c r="BE1340" i="1" s="1"/>
  <c r="AY1340" i="1"/>
  <c r="AS1338" i="1"/>
  <c r="BE1338" i="1" s="1"/>
  <c r="AY1338" i="1"/>
  <c r="AS1336" i="1"/>
  <c r="BE1336" i="1" s="1"/>
  <c r="AY1336" i="1"/>
  <c r="AS1334" i="1"/>
  <c r="BE1334" i="1" s="1"/>
  <c r="AY1334" i="1"/>
  <c r="AS1332" i="1"/>
  <c r="BE1332" i="1" s="1"/>
  <c r="AY1332" i="1"/>
  <c r="AS1330" i="1"/>
  <c r="BE1330" i="1" s="1"/>
  <c r="AY1330" i="1"/>
  <c r="AS1328" i="1"/>
  <c r="BE1328" i="1" s="1"/>
  <c r="AY1328" i="1"/>
  <c r="AS1326" i="1"/>
  <c r="BE1326" i="1" s="1"/>
  <c r="AY1326" i="1"/>
  <c r="AS1324" i="1"/>
  <c r="BE1324" i="1" s="1"/>
  <c r="AY1324" i="1"/>
  <c r="AS1322" i="1"/>
  <c r="BE1322" i="1" s="1"/>
  <c r="AY1322" i="1"/>
  <c r="AS1320" i="1"/>
  <c r="BE1320" i="1" s="1"/>
  <c r="AY1320" i="1"/>
  <c r="AS1318" i="1"/>
  <c r="BE1318" i="1" s="1"/>
  <c r="AY1318" i="1"/>
  <c r="AS1316" i="1"/>
  <c r="BE1316" i="1" s="1"/>
  <c r="AY1316" i="1"/>
  <c r="AS1314" i="1"/>
  <c r="BE1314" i="1" s="1"/>
  <c r="AY1314" i="1"/>
  <c r="AP1311" i="1"/>
  <c r="AV1311" i="1"/>
  <c r="AQ1309" i="1"/>
  <c r="AW1309" i="1"/>
  <c r="AQ1307" i="1"/>
  <c r="AW1307" i="1"/>
  <c r="AT1280" i="1"/>
  <c r="BF1280" i="1" s="1"/>
  <c r="AZ1280" i="1"/>
  <c r="AS1279" i="1"/>
  <c r="BE1279" i="1" s="1"/>
  <c r="AY1279" i="1"/>
  <c r="AS1277" i="1"/>
  <c r="BE1277" i="1" s="1"/>
  <c r="AY1277" i="1"/>
  <c r="AS1275" i="1"/>
  <c r="BE1275" i="1" s="1"/>
  <c r="AY1275" i="1"/>
  <c r="AS1273" i="1"/>
  <c r="BE1273" i="1" s="1"/>
  <c r="AY1273" i="1"/>
  <c r="AS1271" i="1"/>
  <c r="BE1271" i="1" s="1"/>
  <c r="AY1271" i="1"/>
  <c r="AS1269" i="1"/>
  <c r="BE1269" i="1" s="1"/>
  <c r="AY1269" i="1"/>
  <c r="AS1267" i="1"/>
  <c r="BE1267" i="1" s="1"/>
  <c r="AY1267" i="1"/>
  <c r="AS1265" i="1"/>
  <c r="BE1265" i="1" s="1"/>
  <c r="AY1265" i="1"/>
  <c r="AS1263" i="1"/>
  <c r="BE1263" i="1" s="1"/>
  <c r="AY1263" i="1"/>
  <c r="AS1261" i="1"/>
  <c r="BE1261" i="1" s="1"/>
  <c r="AY1261" i="1"/>
  <c r="AS1259" i="1"/>
  <c r="BE1259" i="1" s="1"/>
  <c r="AY1259" i="1"/>
  <c r="AS1257" i="1"/>
  <c r="BE1257" i="1" s="1"/>
  <c r="AY1257" i="1"/>
  <c r="AS1255" i="1"/>
  <c r="BE1255" i="1" s="1"/>
  <c r="AY1255" i="1"/>
  <c r="AS1253" i="1"/>
  <c r="BE1253" i="1" s="1"/>
  <c r="AY1253" i="1"/>
  <c r="AS1251" i="1"/>
  <c r="BE1251" i="1" s="1"/>
  <c r="AY1251" i="1"/>
  <c r="AS1249" i="1"/>
  <c r="BE1249" i="1" s="1"/>
  <c r="AY1249" i="1"/>
  <c r="AS1247" i="1"/>
  <c r="BE1247" i="1" s="1"/>
  <c r="AY1247" i="1"/>
  <c r="AS1245" i="1"/>
  <c r="BE1245" i="1" s="1"/>
  <c r="AY1245" i="1"/>
  <c r="AS1243" i="1"/>
  <c r="BE1243" i="1" s="1"/>
  <c r="AY1243" i="1"/>
  <c r="AS1493" i="1"/>
  <c r="BE1493" i="1" s="1"/>
  <c r="AY1493" i="1"/>
  <c r="AS1491" i="1"/>
  <c r="BE1491" i="1" s="1"/>
  <c r="AY1491" i="1"/>
  <c r="AS1489" i="1"/>
  <c r="BE1489" i="1" s="1"/>
  <c r="AY1489" i="1"/>
  <c r="AS1487" i="1"/>
  <c r="BE1487" i="1" s="1"/>
  <c r="AY1487" i="1"/>
  <c r="AS1485" i="1"/>
  <c r="BE1485" i="1" s="1"/>
  <c r="AY1485" i="1"/>
  <c r="AS1483" i="1"/>
  <c r="BE1483" i="1" s="1"/>
  <c r="AY1483" i="1"/>
  <c r="AS1482" i="1"/>
  <c r="BE1482" i="1" s="1"/>
  <c r="AY1482" i="1"/>
  <c r="AS1475" i="1"/>
  <c r="BE1475" i="1" s="1"/>
  <c r="AY1475" i="1"/>
  <c r="AS1474" i="1"/>
  <c r="BE1474" i="1" s="1"/>
  <c r="AY1474" i="1"/>
  <c r="AS1467" i="1"/>
  <c r="BE1467" i="1" s="1"/>
  <c r="AY1467" i="1"/>
  <c r="AS1466" i="1"/>
  <c r="BE1466" i="1" s="1"/>
  <c r="AY1466" i="1"/>
  <c r="AS1459" i="1"/>
  <c r="BE1459" i="1" s="1"/>
  <c r="AY1459" i="1"/>
  <c r="AS1458" i="1"/>
  <c r="BE1458" i="1" s="1"/>
  <c r="AY1458" i="1"/>
  <c r="AR1407" i="1"/>
  <c r="AX1407" i="1"/>
  <c r="AS1405" i="1"/>
  <c r="BE1405" i="1" s="1"/>
  <c r="AY1405" i="1"/>
  <c r="AS1403" i="1"/>
  <c r="BE1403" i="1" s="1"/>
  <c r="AY1403" i="1"/>
  <c r="AS1401" i="1"/>
  <c r="BE1401" i="1" s="1"/>
  <c r="AY1401" i="1"/>
  <c r="AS1399" i="1"/>
  <c r="BE1399" i="1" s="1"/>
  <c r="AY1399" i="1"/>
  <c r="AS1397" i="1"/>
  <c r="BE1397" i="1" s="1"/>
  <c r="AY1397" i="1"/>
  <c r="AS1395" i="1"/>
  <c r="BE1395" i="1" s="1"/>
  <c r="AY1395" i="1"/>
  <c r="AS1393" i="1"/>
  <c r="BE1393" i="1" s="1"/>
  <c r="AY1393" i="1"/>
  <c r="AS1391" i="1"/>
  <c r="BE1391" i="1" s="1"/>
  <c r="AY1391" i="1"/>
  <c r="AS1389" i="1"/>
  <c r="BE1389" i="1" s="1"/>
  <c r="AY1389" i="1"/>
  <c r="AS1387" i="1"/>
  <c r="BE1387" i="1" s="1"/>
  <c r="AY1387" i="1"/>
  <c r="AT1217" i="1"/>
  <c r="BF1217" i="1" s="1"/>
  <c r="AZ1217" i="1"/>
  <c r="AW1214" i="1"/>
  <c r="AQ1214" i="1"/>
  <c r="AW1210" i="1"/>
  <c r="AQ1210" i="1"/>
  <c r="AU1207" i="1"/>
  <c r="BG1207" i="1" s="1"/>
  <c r="BA1207" i="1"/>
  <c r="AR1118" i="1"/>
  <c r="AX1118" i="1"/>
  <c r="AQ1114" i="1"/>
  <c r="AW1114" i="1"/>
  <c r="AQ1074" i="1"/>
  <c r="AW1074" i="1"/>
  <c r="AQ1070" i="1"/>
  <c r="AW1070" i="1"/>
  <c r="AQ1066" i="1"/>
  <c r="AW1066" i="1"/>
  <c r="AQ1062" i="1"/>
  <c r="AW1062" i="1"/>
  <c r="AQ1058" i="1"/>
  <c r="AW1058" i="1"/>
  <c r="AQ1054" i="1"/>
  <c r="AW1054" i="1"/>
  <c r="AQ1050" i="1"/>
  <c r="AW1050" i="1"/>
  <c r="AQ1046" i="1"/>
  <c r="AW1046" i="1"/>
  <c r="AQ1042" i="1"/>
  <c r="AW1042" i="1"/>
  <c r="AQ1038" i="1"/>
  <c r="AW1038" i="1"/>
  <c r="AQ1034" i="1"/>
  <c r="AW1034" i="1"/>
  <c r="AQ1030" i="1"/>
  <c r="AW1030" i="1"/>
  <c r="AQ1026" i="1"/>
  <c r="AW1026" i="1"/>
  <c r="AQ1022" i="1"/>
  <c r="AW1022" i="1"/>
  <c r="AQ1018" i="1"/>
  <c r="AW1018" i="1"/>
  <c r="AU977" i="1"/>
  <c r="BG977" i="1" s="1"/>
  <c r="BA977" i="1"/>
  <c r="AZ948" i="1"/>
  <c r="AT948" i="1"/>
  <c r="BF948" i="1" s="1"/>
  <c r="AT946" i="1"/>
  <c r="BF946" i="1" s="1"/>
  <c r="AZ946" i="1"/>
  <c r="AQ817" i="1"/>
  <c r="AW817" i="1"/>
  <c r="AQ813" i="1"/>
  <c r="AW813" i="1"/>
  <c r="AQ809" i="1"/>
  <c r="AW809" i="1"/>
  <c r="AQ805" i="1"/>
  <c r="AW805" i="1"/>
  <c r="AQ801" i="1"/>
  <c r="AW801" i="1"/>
  <c r="AQ797" i="1"/>
  <c r="AW797" i="1"/>
  <c r="AQ793" i="1"/>
  <c r="AW793" i="1"/>
  <c r="AQ789" i="1"/>
  <c r="AW789" i="1"/>
  <c r="AX1217" i="1"/>
  <c r="AR1217" i="1"/>
  <c r="AW1216" i="1"/>
  <c r="AQ1216" i="1"/>
  <c r="AQ1215" i="1"/>
  <c r="AW1215" i="1"/>
  <c r="AY1213" i="1"/>
  <c r="AS1213" i="1"/>
  <c r="BE1213" i="1" s="1"/>
  <c r="AW1212" i="1"/>
  <c r="AQ1212" i="1"/>
  <c r="AQ1211" i="1"/>
  <c r="AW1211" i="1"/>
  <c r="AY1209" i="1"/>
  <c r="AS1209" i="1"/>
  <c r="BE1209" i="1" s="1"/>
  <c r="AW1208" i="1"/>
  <c r="AQ1208" i="1"/>
  <c r="AT1168" i="1"/>
  <c r="BF1168" i="1" s="1"/>
  <c r="AZ1168" i="1"/>
  <c r="AT1118" i="1"/>
  <c r="BF1118" i="1" s="1"/>
  <c r="AZ1118" i="1"/>
  <c r="AQ1117" i="1"/>
  <c r="AW1117" i="1"/>
  <c r="AQ1115" i="1"/>
  <c r="AW1115" i="1"/>
  <c r="AQ1113" i="1"/>
  <c r="AW1113" i="1"/>
  <c r="AQ1111" i="1"/>
  <c r="AW1111" i="1"/>
  <c r="AR1075" i="1"/>
  <c r="AX1075" i="1"/>
  <c r="AQ1073" i="1"/>
  <c r="AW1073" i="1"/>
  <c r="AQ1071" i="1"/>
  <c r="AW1071" i="1"/>
  <c r="AQ1069" i="1"/>
  <c r="AW1069" i="1"/>
  <c r="AQ1067" i="1"/>
  <c r="AW1067" i="1"/>
  <c r="AQ1065" i="1"/>
  <c r="AW1065" i="1"/>
  <c r="AQ1063" i="1"/>
  <c r="AW1063" i="1"/>
  <c r="AQ1061" i="1"/>
  <c r="AW1061" i="1"/>
  <c r="AQ1059" i="1"/>
  <c r="AW1059" i="1"/>
  <c r="AQ1057" i="1"/>
  <c r="AW1057" i="1"/>
  <c r="AQ1055" i="1"/>
  <c r="AW1055" i="1"/>
  <c r="AQ1053" i="1"/>
  <c r="AW1053" i="1"/>
  <c r="AQ1051" i="1"/>
  <c r="AW1051" i="1"/>
  <c r="AQ1049" i="1"/>
  <c r="AW1049" i="1"/>
  <c r="AQ1047" i="1"/>
  <c r="AW1047" i="1"/>
  <c r="AQ1045" i="1"/>
  <c r="AW1045" i="1"/>
  <c r="AQ1043" i="1"/>
  <c r="AW1043" i="1"/>
  <c r="AQ1041" i="1"/>
  <c r="AW1041" i="1"/>
  <c r="AQ1039" i="1"/>
  <c r="AW1039" i="1"/>
  <c r="AQ1037" i="1"/>
  <c r="AW1037" i="1"/>
  <c r="AQ1035" i="1"/>
  <c r="AW1035" i="1"/>
  <c r="AQ1033" i="1"/>
  <c r="AW1033" i="1"/>
  <c r="AQ1031" i="1"/>
  <c r="AW1031" i="1"/>
  <c r="AQ1029" i="1"/>
  <c r="AW1029" i="1"/>
  <c r="AQ1027" i="1"/>
  <c r="AW1027" i="1"/>
  <c r="AQ1025" i="1"/>
  <c r="AW1025" i="1"/>
  <c r="AQ1023" i="1"/>
  <c r="AW1023" i="1"/>
  <c r="AQ1021" i="1"/>
  <c r="AW1021" i="1"/>
  <c r="AQ1019" i="1"/>
  <c r="AW1019" i="1"/>
  <c r="AQ1017" i="1"/>
  <c r="AW1017" i="1"/>
  <c r="AQ1015" i="1"/>
  <c r="AW1015" i="1"/>
  <c r="AP979" i="1"/>
  <c r="AV979" i="1"/>
  <c r="AZ978" i="1"/>
  <c r="AT978" i="1"/>
  <c r="BF978" i="1" s="1"/>
  <c r="AU947" i="1"/>
  <c r="BG947" i="1" s="1"/>
  <c r="BA947" i="1"/>
  <c r="AX946" i="1"/>
  <c r="AR946" i="1"/>
  <c r="AP944" i="1"/>
  <c r="AV944" i="1"/>
  <c r="AP943" i="1"/>
  <c r="AV943" i="1"/>
  <c r="AP942" i="1"/>
  <c r="AV942" i="1"/>
  <c r="AP941" i="1"/>
  <c r="AV941" i="1"/>
  <c r="AP940" i="1"/>
  <c r="AV940" i="1"/>
  <c r="AP939" i="1"/>
  <c r="AV939" i="1"/>
  <c r="AP938" i="1"/>
  <c r="AV938" i="1"/>
  <c r="AP937" i="1"/>
  <c r="AV937" i="1"/>
  <c r="AP936" i="1"/>
  <c r="AV936" i="1"/>
  <c r="AP935" i="1"/>
  <c r="AV935" i="1"/>
  <c r="AP934" i="1"/>
  <c r="AV934" i="1"/>
  <c r="AP933" i="1"/>
  <c r="AV933" i="1"/>
  <c r="AP932" i="1"/>
  <c r="AV932" i="1"/>
  <c r="AP931" i="1"/>
  <c r="AV931" i="1"/>
  <c r="AP930" i="1"/>
  <c r="AV930" i="1"/>
  <c r="AP929" i="1"/>
  <c r="AV929" i="1"/>
  <c r="AP928" i="1"/>
  <c r="AV928" i="1"/>
  <c r="AP927" i="1"/>
  <c r="AV927" i="1"/>
  <c r="AP926" i="1"/>
  <c r="AV926" i="1"/>
  <c r="AP925" i="1"/>
  <c r="AV925" i="1"/>
  <c r="AP924" i="1"/>
  <c r="AV924" i="1"/>
  <c r="AP923" i="1"/>
  <c r="AV923" i="1"/>
  <c r="AP922" i="1"/>
  <c r="AV922" i="1"/>
  <c r="AP921" i="1"/>
  <c r="AV921" i="1"/>
  <c r="AP920" i="1"/>
  <c r="AV920" i="1"/>
  <c r="AP919" i="1"/>
  <c r="AV919" i="1"/>
  <c r="AP918" i="1"/>
  <c r="AV918" i="1"/>
  <c r="AP917" i="1"/>
  <c r="AV917" i="1"/>
  <c r="AP916" i="1"/>
  <c r="AV916" i="1"/>
  <c r="AP915" i="1"/>
  <c r="AV915" i="1"/>
  <c r="AP914" i="1"/>
  <c r="AV914" i="1"/>
  <c r="AP913" i="1"/>
  <c r="AV913" i="1"/>
  <c r="AP912" i="1"/>
  <c r="AV912" i="1"/>
  <c r="AP911" i="1"/>
  <c r="AV911" i="1"/>
  <c r="AP910" i="1"/>
  <c r="AV910" i="1"/>
  <c r="AP909" i="1"/>
  <c r="AV909" i="1"/>
  <c r="AR818" i="1"/>
  <c r="AX818" i="1"/>
  <c r="AQ816" i="1"/>
  <c r="AW816" i="1"/>
  <c r="AQ814" i="1"/>
  <c r="AW814" i="1"/>
  <c r="AQ812" i="1"/>
  <c r="AW812" i="1"/>
  <c r="AQ810" i="1"/>
  <c r="AW810" i="1"/>
  <c r="AQ808" i="1"/>
  <c r="AW808" i="1"/>
  <c r="AQ806" i="1"/>
  <c r="AW806" i="1"/>
  <c r="AQ804" i="1"/>
  <c r="AW804" i="1"/>
  <c r="AQ802" i="1"/>
  <c r="AW802" i="1"/>
  <c r="AQ800" i="1"/>
  <c r="AW800" i="1"/>
  <c r="AQ798" i="1"/>
  <c r="AW798" i="1"/>
  <c r="AQ796" i="1"/>
  <c r="AW796" i="1"/>
  <c r="AQ794" i="1"/>
  <c r="AW794" i="1"/>
  <c r="AQ792" i="1"/>
  <c r="AW792" i="1"/>
  <c r="AQ790" i="1"/>
  <c r="AW790" i="1"/>
  <c r="AQ788" i="1"/>
  <c r="AW788" i="1"/>
  <c r="AQ786" i="1"/>
  <c r="AW786" i="1"/>
  <c r="AQ782" i="1"/>
  <c r="AW782" i="1"/>
  <c r="AQ778" i="1"/>
  <c r="AW778" i="1"/>
  <c r="AQ774" i="1"/>
  <c r="AW774" i="1"/>
  <c r="AQ770" i="1"/>
  <c r="AW770" i="1"/>
  <c r="AQ766" i="1"/>
  <c r="AW766" i="1"/>
  <c r="AQ762" i="1"/>
  <c r="AW762" i="1"/>
  <c r="AQ750" i="1"/>
  <c r="AW750" i="1"/>
  <c r="AQ751" i="1"/>
  <c r="AW751" i="1"/>
  <c r="AS748" i="1"/>
  <c r="BE748" i="1" s="1"/>
  <c r="AY748" i="1"/>
  <c r="AS746" i="1"/>
  <c r="BE746" i="1" s="1"/>
  <c r="AY746" i="1"/>
  <c r="AS744" i="1"/>
  <c r="BE744" i="1" s="1"/>
  <c r="AY744" i="1"/>
  <c r="AR730" i="1"/>
  <c r="AX730" i="1"/>
  <c r="AP649" i="1"/>
  <c r="AV649" i="1"/>
  <c r="AP645" i="1"/>
  <c r="AV645" i="1"/>
  <c r="AP627" i="1"/>
  <c r="AV627" i="1"/>
  <c r="AQ625" i="1"/>
  <c r="AW625" i="1"/>
  <c r="AQ623" i="1"/>
  <c r="AW623" i="1"/>
  <c r="AQ621" i="1"/>
  <c r="AW621" i="1"/>
  <c r="AQ619" i="1"/>
  <c r="AW619" i="1"/>
  <c r="AQ617" i="1"/>
  <c r="AW617" i="1"/>
  <c r="AQ615" i="1"/>
  <c r="AW615" i="1"/>
  <c r="AQ613" i="1"/>
  <c r="AW613" i="1"/>
  <c r="AT563" i="1"/>
  <c r="BF563" i="1" s="1"/>
  <c r="AZ563" i="1"/>
  <c r="AS562" i="1"/>
  <c r="BE562" i="1" s="1"/>
  <c r="AY562" i="1"/>
  <c r="AS560" i="1"/>
  <c r="BE560" i="1" s="1"/>
  <c r="AY560" i="1"/>
  <c r="AS558" i="1"/>
  <c r="BE558" i="1" s="1"/>
  <c r="AY558" i="1"/>
  <c r="AS556" i="1"/>
  <c r="BE556" i="1" s="1"/>
  <c r="AY556" i="1"/>
  <c r="AS554" i="1"/>
  <c r="BE554" i="1" s="1"/>
  <c r="AY554" i="1"/>
  <c r="AS552" i="1"/>
  <c r="BE552" i="1" s="1"/>
  <c r="AY552" i="1"/>
  <c r="AS550" i="1"/>
  <c r="BE550" i="1" s="1"/>
  <c r="AY550" i="1"/>
  <c r="AS548" i="1"/>
  <c r="BE548" i="1" s="1"/>
  <c r="AY548" i="1"/>
  <c r="AS546" i="1"/>
  <c r="BE546" i="1" s="1"/>
  <c r="AY546" i="1"/>
  <c r="AS544" i="1"/>
  <c r="BE544" i="1" s="1"/>
  <c r="AY544" i="1"/>
  <c r="AS542" i="1"/>
  <c r="BE542" i="1" s="1"/>
  <c r="AY542" i="1"/>
  <c r="AS540" i="1"/>
  <c r="BE540" i="1" s="1"/>
  <c r="AY540" i="1"/>
  <c r="AS538" i="1"/>
  <c r="BE538" i="1" s="1"/>
  <c r="AY538" i="1"/>
  <c r="AS536" i="1"/>
  <c r="BE536" i="1" s="1"/>
  <c r="AY536" i="1"/>
  <c r="AS534" i="1"/>
  <c r="BE534" i="1" s="1"/>
  <c r="AY534" i="1"/>
  <c r="AS532" i="1"/>
  <c r="BE532" i="1" s="1"/>
  <c r="AY532" i="1"/>
  <c r="AS530" i="1"/>
  <c r="BE530" i="1" s="1"/>
  <c r="AY530" i="1"/>
  <c r="AS528" i="1"/>
  <c r="BE528" i="1" s="1"/>
  <c r="AY528" i="1"/>
  <c r="AS526" i="1"/>
  <c r="BE526" i="1" s="1"/>
  <c r="AY526" i="1"/>
  <c r="AS524" i="1"/>
  <c r="BE524" i="1" s="1"/>
  <c r="AY524" i="1"/>
  <c r="AS522" i="1"/>
  <c r="BE522" i="1" s="1"/>
  <c r="AY522" i="1"/>
  <c r="AS520" i="1"/>
  <c r="BE520" i="1" s="1"/>
  <c r="AY520" i="1"/>
  <c r="AS518" i="1"/>
  <c r="BE518" i="1" s="1"/>
  <c r="AY518" i="1"/>
  <c r="AS516" i="1"/>
  <c r="BE516" i="1" s="1"/>
  <c r="AY516" i="1"/>
  <c r="AS514" i="1"/>
  <c r="BE514" i="1" s="1"/>
  <c r="AY514" i="1"/>
  <c r="AS512" i="1"/>
  <c r="BE512" i="1" s="1"/>
  <c r="AY512" i="1"/>
  <c r="AS510" i="1"/>
  <c r="BE510" i="1" s="1"/>
  <c r="AY510" i="1"/>
  <c r="AS508" i="1"/>
  <c r="BE508" i="1" s="1"/>
  <c r="AY508" i="1"/>
  <c r="AS506" i="1"/>
  <c r="BE506" i="1" s="1"/>
  <c r="AY506" i="1"/>
  <c r="AS504" i="1"/>
  <c r="BE504" i="1" s="1"/>
  <c r="AY504" i="1"/>
  <c r="AS502" i="1"/>
  <c r="BE502" i="1" s="1"/>
  <c r="AY502" i="1"/>
  <c r="AS500" i="1"/>
  <c r="BE500" i="1" s="1"/>
  <c r="AY500" i="1"/>
  <c r="AS498" i="1"/>
  <c r="BE498" i="1" s="1"/>
  <c r="AY498" i="1"/>
  <c r="AS496" i="1"/>
  <c r="BE496" i="1" s="1"/>
  <c r="AY496" i="1"/>
  <c r="AT434" i="1"/>
  <c r="BF434" i="1" s="1"/>
  <c r="AZ434" i="1"/>
  <c r="AS433" i="1"/>
  <c r="BE433" i="1" s="1"/>
  <c r="AY433" i="1"/>
  <c r="AS431" i="1"/>
  <c r="BE431" i="1" s="1"/>
  <c r="AY431" i="1"/>
  <c r="AS429" i="1"/>
  <c r="BE429" i="1" s="1"/>
  <c r="AY429" i="1"/>
  <c r="AS427" i="1"/>
  <c r="BE427" i="1" s="1"/>
  <c r="AY427" i="1"/>
  <c r="AS425" i="1"/>
  <c r="BE425" i="1" s="1"/>
  <c r="AY425" i="1"/>
  <c r="AS423" i="1"/>
  <c r="BE423" i="1" s="1"/>
  <c r="AY423" i="1"/>
  <c r="AS421" i="1"/>
  <c r="BE421" i="1" s="1"/>
  <c r="AY421" i="1"/>
  <c r="AS419" i="1"/>
  <c r="BE419" i="1" s="1"/>
  <c r="AY419" i="1"/>
  <c r="AS417" i="1"/>
  <c r="BE417" i="1" s="1"/>
  <c r="AY417" i="1"/>
  <c r="AS415" i="1"/>
  <c r="BE415" i="1" s="1"/>
  <c r="AY415" i="1"/>
  <c r="AS413" i="1"/>
  <c r="BE413" i="1" s="1"/>
  <c r="AY413" i="1"/>
  <c r="AS411" i="1"/>
  <c r="BE411" i="1" s="1"/>
  <c r="AY411" i="1"/>
  <c r="AS409" i="1"/>
  <c r="BE409" i="1" s="1"/>
  <c r="AY409" i="1"/>
  <c r="AS407" i="1"/>
  <c r="BE407" i="1" s="1"/>
  <c r="AY407" i="1"/>
  <c r="AS405" i="1"/>
  <c r="BE405" i="1" s="1"/>
  <c r="AY405" i="1"/>
  <c r="AS403" i="1"/>
  <c r="BE403" i="1" s="1"/>
  <c r="AY403" i="1"/>
  <c r="AS401" i="1"/>
  <c r="BE401" i="1" s="1"/>
  <c r="AY401" i="1"/>
  <c r="AS399" i="1"/>
  <c r="BE399" i="1" s="1"/>
  <c r="AY399" i="1"/>
  <c r="AS397" i="1"/>
  <c r="BE397" i="1" s="1"/>
  <c r="AY397" i="1"/>
  <c r="AS395" i="1"/>
  <c r="BE395" i="1" s="1"/>
  <c r="AY395" i="1"/>
  <c r="AS393" i="1"/>
  <c r="BE393" i="1" s="1"/>
  <c r="AY393" i="1"/>
  <c r="AS391" i="1"/>
  <c r="BE391" i="1" s="1"/>
  <c r="AY391" i="1"/>
  <c r="AS389" i="1"/>
  <c r="BE389" i="1" s="1"/>
  <c r="AY389" i="1"/>
  <c r="AS387" i="1"/>
  <c r="BE387" i="1" s="1"/>
  <c r="AY387" i="1"/>
  <c r="AS385" i="1"/>
  <c r="BE385" i="1" s="1"/>
  <c r="AY385" i="1"/>
  <c r="AS383" i="1"/>
  <c r="BE383" i="1" s="1"/>
  <c r="AY383" i="1"/>
  <c r="AS381" i="1"/>
  <c r="BE381" i="1" s="1"/>
  <c r="AY381" i="1"/>
  <c r="AP374" i="1"/>
  <c r="AV374" i="1"/>
  <c r="AQ370" i="1"/>
  <c r="AW370" i="1"/>
  <c r="AQ366" i="1"/>
  <c r="AW366" i="1"/>
  <c r="AQ362" i="1"/>
  <c r="AW362" i="1"/>
  <c r="AQ783" i="1"/>
  <c r="AW783" i="1"/>
  <c r="AQ779" i="1"/>
  <c r="AW779" i="1"/>
  <c r="AQ775" i="1"/>
  <c r="AW775" i="1"/>
  <c r="AQ771" i="1"/>
  <c r="AW771" i="1"/>
  <c r="AQ767" i="1"/>
  <c r="AW767" i="1"/>
  <c r="AQ763" i="1"/>
  <c r="AW763" i="1"/>
  <c r="AQ748" i="1"/>
  <c r="AW748" i="1"/>
  <c r="AQ744" i="1"/>
  <c r="AW744" i="1"/>
  <c r="AP730" i="1"/>
  <c r="AV730" i="1"/>
  <c r="AQ626" i="1"/>
  <c r="AW626" i="1"/>
  <c r="AQ622" i="1"/>
  <c r="AW622" i="1"/>
  <c r="AQ618" i="1"/>
  <c r="AW618" i="1"/>
  <c r="AQ614" i="1"/>
  <c r="AW614" i="1"/>
  <c r="AQ560" i="1"/>
  <c r="AW560" i="1"/>
  <c r="AQ556" i="1"/>
  <c r="AW556" i="1"/>
  <c r="AQ552" i="1"/>
  <c r="AW552" i="1"/>
  <c r="AQ548" i="1"/>
  <c r="AW548" i="1"/>
  <c r="AQ544" i="1"/>
  <c r="AW544" i="1"/>
  <c r="AQ540" i="1"/>
  <c r="AW540" i="1"/>
  <c r="AQ536" i="1"/>
  <c r="AW536" i="1"/>
  <c r="AQ532" i="1"/>
  <c r="AW532" i="1"/>
  <c r="AQ528" i="1"/>
  <c r="AW528" i="1"/>
  <c r="AQ524" i="1"/>
  <c r="AW524" i="1"/>
  <c r="AQ520" i="1"/>
  <c r="AW520" i="1"/>
  <c r="AQ516" i="1"/>
  <c r="AW516" i="1"/>
  <c r="AQ512" i="1"/>
  <c r="AW512" i="1"/>
  <c r="AQ508" i="1"/>
  <c r="AW508" i="1"/>
  <c r="AQ504" i="1"/>
  <c r="AW504" i="1"/>
  <c r="AQ500" i="1"/>
  <c r="AW500" i="1"/>
  <c r="AQ496" i="1"/>
  <c r="AW496" i="1"/>
  <c r="AQ431" i="1"/>
  <c r="AW431" i="1"/>
  <c r="AQ427" i="1"/>
  <c r="AW427" i="1"/>
  <c r="AQ423" i="1"/>
  <c r="AW423" i="1"/>
  <c r="AQ419" i="1"/>
  <c r="AW419" i="1"/>
  <c r="AQ415" i="1"/>
  <c r="AW415" i="1"/>
  <c r="AQ411" i="1"/>
  <c r="AW411" i="1"/>
  <c r="AQ407" i="1"/>
  <c r="AW407" i="1"/>
  <c r="AQ403" i="1"/>
  <c r="AW403" i="1"/>
  <c r="AQ399" i="1"/>
  <c r="AW399" i="1"/>
  <c r="AQ395" i="1"/>
  <c r="AW395" i="1"/>
  <c r="AQ391" i="1"/>
  <c r="AW391" i="1"/>
  <c r="AQ387" i="1"/>
  <c r="AW387" i="1"/>
  <c r="AQ383" i="1"/>
  <c r="AW383" i="1"/>
  <c r="AS785" i="1"/>
  <c r="BE785" i="1" s="1"/>
  <c r="AY785" i="1"/>
  <c r="AS783" i="1"/>
  <c r="BE783" i="1" s="1"/>
  <c r="AY783" i="1"/>
  <c r="AS781" i="1"/>
  <c r="BE781" i="1" s="1"/>
  <c r="AY781" i="1"/>
  <c r="AS779" i="1"/>
  <c r="BE779" i="1" s="1"/>
  <c r="AY779" i="1"/>
  <c r="AS777" i="1"/>
  <c r="BE777" i="1" s="1"/>
  <c r="AY777" i="1"/>
  <c r="AS775" i="1"/>
  <c r="BE775" i="1" s="1"/>
  <c r="AY775" i="1"/>
  <c r="AS773" i="1"/>
  <c r="BE773" i="1" s="1"/>
  <c r="AY773" i="1"/>
  <c r="AS771" i="1"/>
  <c r="BE771" i="1" s="1"/>
  <c r="AY771" i="1"/>
  <c r="AS769" i="1"/>
  <c r="BE769" i="1" s="1"/>
  <c r="AY769" i="1"/>
  <c r="AS767" i="1"/>
  <c r="BE767" i="1" s="1"/>
  <c r="AY767" i="1"/>
  <c r="AS765" i="1"/>
  <c r="BE765" i="1" s="1"/>
  <c r="AY765" i="1"/>
  <c r="AS763" i="1"/>
  <c r="BE763" i="1" s="1"/>
  <c r="AY763" i="1"/>
  <c r="AS761" i="1"/>
  <c r="BE761" i="1" s="1"/>
  <c r="AY761" i="1"/>
  <c r="AQ373" i="1"/>
  <c r="AW373" i="1"/>
  <c r="AQ369" i="1"/>
  <c r="AW369" i="1"/>
  <c r="AQ365" i="1"/>
  <c r="AW365" i="1"/>
  <c r="AR317" i="1"/>
  <c r="AX317" i="1"/>
  <c r="AS315" i="1"/>
  <c r="BE315" i="1" s="1"/>
  <c r="AY315" i="1"/>
  <c r="AS313" i="1"/>
  <c r="BE313" i="1" s="1"/>
  <c r="AY313" i="1"/>
  <c r="AS311" i="1"/>
  <c r="BE311" i="1" s="1"/>
  <c r="AY311" i="1"/>
  <c r="AS309" i="1"/>
  <c r="BE309" i="1" s="1"/>
  <c r="AY309" i="1"/>
  <c r="AS307" i="1"/>
  <c r="BE307" i="1" s="1"/>
  <c r="AY307" i="1"/>
  <c r="AS305" i="1"/>
  <c r="BE305" i="1" s="1"/>
  <c r="AY305" i="1"/>
  <c r="AS303" i="1"/>
  <c r="BE303" i="1" s="1"/>
  <c r="AY303" i="1"/>
  <c r="AS301" i="1"/>
  <c r="BE301" i="1" s="1"/>
  <c r="AY301" i="1"/>
  <c r="AS299" i="1"/>
  <c r="BE299" i="1" s="1"/>
  <c r="AY299" i="1"/>
  <c r="AS297" i="1"/>
  <c r="BE297" i="1" s="1"/>
  <c r="AY297" i="1"/>
  <c r="AS295" i="1"/>
  <c r="BE295" i="1" s="1"/>
  <c r="AY295" i="1"/>
  <c r="AS293" i="1"/>
  <c r="BE293" i="1" s="1"/>
  <c r="AY293" i="1"/>
  <c r="AS291" i="1"/>
  <c r="BE291" i="1" s="1"/>
  <c r="AY291" i="1"/>
  <c r="AS289" i="1"/>
  <c r="BE289" i="1" s="1"/>
  <c r="AY289" i="1"/>
  <c r="AS287" i="1"/>
  <c r="BE287" i="1" s="1"/>
  <c r="AY287" i="1"/>
  <c r="AS285" i="1"/>
  <c r="BE285" i="1" s="1"/>
  <c r="AY285" i="1"/>
  <c r="AS283" i="1"/>
  <c r="BE283" i="1" s="1"/>
  <c r="AY283" i="1"/>
  <c r="AS281" i="1"/>
  <c r="BE281" i="1" s="1"/>
  <c r="AY281" i="1"/>
  <c r="AS279" i="1"/>
  <c r="BE279" i="1" s="1"/>
  <c r="AY279" i="1"/>
  <c r="AS277" i="1"/>
  <c r="BE277" i="1" s="1"/>
  <c r="AY277" i="1"/>
  <c r="AS275" i="1"/>
  <c r="BE275" i="1" s="1"/>
  <c r="AY275" i="1"/>
  <c r="AS273" i="1"/>
  <c r="BE273" i="1" s="1"/>
  <c r="AY273" i="1"/>
  <c r="AS271" i="1"/>
  <c r="BE271" i="1" s="1"/>
  <c r="AY271" i="1"/>
  <c r="AS269" i="1"/>
  <c r="BE269" i="1" s="1"/>
  <c r="AY269" i="1"/>
  <c r="AS267" i="1"/>
  <c r="BE267" i="1" s="1"/>
  <c r="AY267" i="1"/>
  <c r="AY265" i="1"/>
  <c r="AS265" i="1"/>
  <c r="BE265" i="1" s="1"/>
  <c r="AW264" i="1"/>
  <c r="AQ264" i="1"/>
  <c r="AS262" i="1"/>
  <c r="BE262" i="1" s="1"/>
  <c r="AY262" i="1"/>
  <c r="AQ259" i="1"/>
  <c r="AW259" i="1"/>
  <c r="AY257" i="1"/>
  <c r="AS257" i="1"/>
  <c r="BE257" i="1" s="1"/>
  <c r="AW256" i="1"/>
  <c r="AQ256" i="1"/>
  <c r="AS254" i="1"/>
  <c r="BE254" i="1" s="1"/>
  <c r="AY254" i="1"/>
  <c r="AQ251" i="1"/>
  <c r="AW251" i="1"/>
  <c r="AY249" i="1"/>
  <c r="AS249" i="1"/>
  <c r="BE249" i="1" s="1"/>
  <c r="AW248" i="1"/>
  <c r="AQ248" i="1"/>
  <c r="AS246" i="1"/>
  <c r="BE246" i="1" s="1"/>
  <c r="AY246" i="1"/>
  <c r="AQ243" i="1"/>
  <c r="AW243" i="1"/>
  <c r="AY241" i="1"/>
  <c r="AS241" i="1"/>
  <c r="BE241" i="1" s="1"/>
  <c r="AW240" i="1"/>
  <c r="AQ240" i="1"/>
  <c r="AS238" i="1"/>
  <c r="BE238" i="1" s="1"/>
  <c r="AY238" i="1"/>
  <c r="AQ235" i="1"/>
  <c r="AW235" i="1"/>
  <c r="AY233" i="1"/>
  <c r="AS233" i="1"/>
  <c r="BE233" i="1" s="1"/>
  <c r="AW232" i="1"/>
  <c r="AQ232" i="1"/>
  <c r="AS230" i="1"/>
  <c r="BE230" i="1" s="1"/>
  <c r="AY230" i="1"/>
  <c r="AQ227" i="1"/>
  <c r="AW227" i="1"/>
  <c r="AY225" i="1"/>
  <c r="AS225" i="1"/>
  <c r="BE225" i="1" s="1"/>
  <c r="AW224" i="1"/>
  <c r="AQ224" i="1"/>
  <c r="AS222" i="1"/>
  <c r="BE222" i="1" s="1"/>
  <c r="AY222" i="1"/>
  <c r="AQ219" i="1"/>
  <c r="AW219" i="1"/>
  <c r="AY217" i="1"/>
  <c r="AS217" i="1"/>
  <c r="BE217" i="1" s="1"/>
  <c r="AW216" i="1"/>
  <c r="AQ216" i="1"/>
  <c r="AS214" i="1"/>
  <c r="BE214" i="1" s="1"/>
  <c r="AY214" i="1"/>
  <c r="AQ211" i="1"/>
  <c r="AW211" i="1"/>
  <c r="AY209" i="1"/>
  <c r="AS209" i="1"/>
  <c r="BE209" i="1" s="1"/>
  <c r="AW208" i="1"/>
  <c r="AQ208" i="1"/>
  <c r="AS206" i="1"/>
  <c r="BE206" i="1" s="1"/>
  <c r="AY206" i="1"/>
  <c r="AQ203" i="1"/>
  <c r="AW203" i="1"/>
  <c r="AY201" i="1"/>
  <c r="AS201" i="1"/>
  <c r="BE201" i="1" s="1"/>
  <c r="AS168" i="1"/>
  <c r="BE168" i="1" s="1"/>
  <c r="AY168" i="1"/>
  <c r="AS166" i="1"/>
  <c r="BE166" i="1" s="1"/>
  <c r="AY166" i="1"/>
  <c r="AS164" i="1"/>
  <c r="BE164" i="1" s="1"/>
  <c r="AY164" i="1"/>
  <c r="AS162" i="1"/>
  <c r="BE162" i="1" s="1"/>
  <c r="AY162" i="1"/>
  <c r="AS160" i="1"/>
  <c r="BE160" i="1" s="1"/>
  <c r="AY160" i="1"/>
  <c r="AP136" i="1"/>
  <c r="AV136" i="1"/>
  <c r="AS134" i="1"/>
  <c r="BE134" i="1" s="1"/>
  <c r="AY134" i="1"/>
  <c r="AS132" i="1"/>
  <c r="BE132" i="1" s="1"/>
  <c r="AY132" i="1"/>
  <c r="AS130" i="1"/>
  <c r="BE130" i="1" s="1"/>
  <c r="AY130" i="1"/>
  <c r="AS128" i="1"/>
  <c r="BE128" i="1" s="1"/>
  <c r="AY128" i="1"/>
  <c r="AS126" i="1"/>
  <c r="BE126" i="1" s="1"/>
  <c r="AY126" i="1"/>
  <c r="AS124" i="1"/>
  <c r="BE124" i="1" s="1"/>
  <c r="AY124" i="1"/>
  <c r="AS122" i="1"/>
  <c r="BE122" i="1" s="1"/>
  <c r="AY122" i="1"/>
  <c r="AS120" i="1"/>
  <c r="BE120" i="1" s="1"/>
  <c r="AY120" i="1"/>
  <c r="AS118" i="1"/>
  <c r="BE118" i="1" s="1"/>
  <c r="AY118" i="1"/>
  <c r="AS116" i="1"/>
  <c r="BE116" i="1" s="1"/>
  <c r="AY116" i="1"/>
  <c r="AS114" i="1"/>
  <c r="BE114" i="1" s="1"/>
  <c r="AY114" i="1"/>
  <c r="AS112" i="1"/>
  <c r="BE112" i="1" s="1"/>
  <c r="AY112" i="1"/>
  <c r="AP109" i="1"/>
  <c r="AV109" i="1"/>
  <c r="AT19" i="1"/>
  <c r="BF19" i="1" s="1"/>
  <c r="AZ19" i="1"/>
  <c r="AS16" i="1"/>
  <c r="BE16" i="1" s="1"/>
  <c r="AY16" i="1"/>
  <c r="AS14" i="1"/>
  <c r="BE14" i="1" s="1"/>
  <c r="AY14" i="1"/>
  <c r="AS12" i="1"/>
  <c r="BE12" i="1" s="1"/>
  <c r="AY12" i="1"/>
  <c r="AS10" i="1"/>
  <c r="BE10" i="1" s="1"/>
  <c r="AY10" i="1"/>
  <c r="AS8" i="1"/>
  <c r="BE8" i="1" s="1"/>
  <c r="AY8" i="1"/>
  <c r="AQ12" i="1"/>
  <c r="AW12" i="1"/>
  <c r="AQ8" i="1"/>
  <c r="AW8" i="1"/>
  <c r="AT373" i="1"/>
  <c r="BF373" i="1" s="1"/>
  <c r="AZ373" i="1"/>
  <c r="AT371" i="1"/>
  <c r="BF371" i="1" s="1"/>
  <c r="AZ371" i="1"/>
  <c r="AT369" i="1"/>
  <c r="BF369" i="1" s="1"/>
  <c r="AZ369" i="1"/>
  <c r="AT367" i="1"/>
  <c r="BF367" i="1" s="1"/>
  <c r="AZ367" i="1"/>
  <c r="AT365" i="1"/>
  <c r="BF365" i="1" s="1"/>
  <c r="AZ365" i="1"/>
  <c r="AT363" i="1"/>
  <c r="BF363" i="1" s="1"/>
  <c r="AZ363" i="1"/>
  <c r="AS4" i="1"/>
  <c r="AY4" i="1"/>
  <c r="AT317" i="1"/>
  <c r="BF317" i="1" s="1"/>
  <c r="AZ317" i="1"/>
  <c r="AQ315" i="1"/>
  <c r="AW315" i="1"/>
  <c r="AQ311" i="1"/>
  <c r="AW311" i="1"/>
  <c r="AQ307" i="1"/>
  <c r="AW307" i="1"/>
  <c r="AQ303" i="1"/>
  <c r="AW303" i="1"/>
  <c r="AQ299" i="1"/>
  <c r="AW299" i="1"/>
  <c r="AQ295" i="1"/>
  <c r="AW295" i="1"/>
  <c r="AQ291" i="1"/>
  <c r="AW291" i="1"/>
  <c r="AQ287" i="1"/>
  <c r="AW287" i="1"/>
  <c r="AQ283" i="1"/>
  <c r="AW283" i="1"/>
  <c r="AQ279" i="1"/>
  <c r="AW279" i="1"/>
  <c r="AQ275" i="1"/>
  <c r="AW275" i="1"/>
  <c r="AQ271" i="1"/>
  <c r="AW271" i="1"/>
  <c r="AQ267" i="1"/>
  <c r="AW267" i="1"/>
  <c r="AQ265" i="1"/>
  <c r="AW265" i="1"/>
  <c r="AW262" i="1"/>
  <c r="AQ262" i="1"/>
  <c r="AQ257" i="1"/>
  <c r="AW257" i="1"/>
  <c r="AW254" i="1"/>
  <c r="AQ254" i="1"/>
  <c r="AQ249" i="1"/>
  <c r="AW249" i="1"/>
  <c r="AW246" i="1"/>
  <c r="AQ246" i="1"/>
  <c r="AQ241" i="1"/>
  <c r="AW241" i="1"/>
  <c r="AW238" i="1"/>
  <c r="AQ238" i="1"/>
  <c r="AQ233" i="1"/>
  <c r="AW233" i="1"/>
  <c r="AW230" i="1"/>
  <c r="AQ230" i="1"/>
  <c r="AQ225" i="1"/>
  <c r="AW225" i="1"/>
  <c r="AW222" i="1"/>
  <c r="AQ222" i="1"/>
  <c r="AQ217" i="1"/>
  <c r="AW217" i="1"/>
  <c r="AW214" i="1"/>
  <c r="AQ214" i="1"/>
  <c r="AQ209" i="1"/>
  <c r="AW209" i="1"/>
  <c r="AW206" i="1"/>
  <c r="AQ206" i="1"/>
  <c r="AQ201" i="1"/>
  <c r="AW201" i="1"/>
  <c r="AT198" i="1"/>
  <c r="BF198" i="1" s="1"/>
  <c r="AZ198" i="1"/>
  <c r="AT196" i="1"/>
  <c r="BF196" i="1" s="1"/>
  <c r="AZ196" i="1"/>
  <c r="AT194" i="1"/>
  <c r="BF194" i="1" s="1"/>
  <c r="AZ194" i="1"/>
  <c r="AT192" i="1"/>
  <c r="BF192" i="1" s="1"/>
  <c r="AZ192" i="1"/>
  <c r="AT190" i="1"/>
  <c r="BF190" i="1" s="1"/>
  <c r="AZ190" i="1"/>
  <c r="AT188" i="1"/>
  <c r="BF188" i="1" s="1"/>
  <c r="AZ188" i="1"/>
  <c r="AT186" i="1"/>
  <c r="BF186" i="1" s="1"/>
  <c r="AZ186" i="1"/>
  <c r="AT184" i="1"/>
  <c r="BF184" i="1" s="1"/>
  <c r="AZ184" i="1"/>
  <c r="AT182" i="1"/>
  <c r="BF182" i="1" s="1"/>
  <c r="AZ182" i="1"/>
  <c r="AT180" i="1"/>
  <c r="BF180" i="1" s="1"/>
  <c r="AZ180" i="1"/>
  <c r="AT178" i="1"/>
  <c r="BF178" i="1" s="1"/>
  <c r="AZ178" i="1"/>
  <c r="AT176" i="1"/>
  <c r="BF176" i="1" s="1"/>
  <c r="AZ176" i="1"/>
  <c r="AT174" i="1"/>
  <c r="BF174" i="1" s="1"/>
  <c r="AZ174" i="1"/>
  <c r="AT172" i="1"/>
  <c r="BF172" i="1" s="1"/>
  <c r="AZ172" i="1"/>
  <c r="AT170" i="1"/>
  <c r="BF170" i="1" s="1"/>
  <c r="AZ170" i="1"/>
  <c r="AQ166" i="1"/>
  <c r="AW166" i="1"/>
  <c r="AQ162" i="1"/>
  <c r="AW162" i="1"/>
  <c r="AQ134" i="1"/>
  <c r="AW134" i="1"/>
  <c r="AQ130" i="1"/>
  <c r="AW130" i="1"/>
  <c r="AQ126" i="1"/>
  <c r="AW126" i="1"/>
  <c r="AQ122" i="1"/>
  <c r="AW122" i="1"/>
  <c r="AQ118" i="1"/>
  <c r="AW118" i="1"/>
  <c r="AQ114" i="1"/>
  <c r="AW114" i="1"/>
  <c r="AQ16" i="1"/>
  <c r="AW16" i="1"/>
  <c r="BG4" i="1"/>
  <c r="AS753" i="1"/>
  <c r="BE753" i="1" s="1"/>
  <c r="AY753" i="1"/>
  <c r="AS751" i="1"/>
  <c r="BE751" i="1" s="1"/>
  <c r="AY751" i="1"/>
  <c r="AS749" i="1"/>
  <c r="BE749" i="1" s="1"/>
  <c r="AY749" i="1"/>
  <c r="AQ785" i="1"/>
  <c r="AW785" i="1"/>
  <c r="AQ781" i="1"/>
  <c r="AW781" i="1"/>
  <c r="AQ777" i="1"/>
  <c r="AW777" i="1"/>
  <c r="AQ773" i="1"/>
  <c r="AW773" i="1"/>
  <c r="AQ769" i="1"/>
  <c r="AW769" i="1"/>
  <c r="AQ765" i="1"/>
  <c r="AW765" i="1"/>
  <c r="AQ761" i="1"/>
  <c r="AW761" i="1"/>
  <c r="AQ746" i="1"/>
  <c r="AW746" i="1"/>
  <c r="AT730" i="1"/>
  <c r="BF730" i="1" s="1"/>
  <c r="AZ730" i="1"/>
  <c r="AR649" i="1"/>
  <c r="AX649" i="1"/>
  <c r="AQ624" i="1"/>
  <c r="AW624" i="1"/>
  <c r="AQ620" i="1"/>
  <c r="AW620" i="1"/>
  <c r="AQ616" i="1"/>
  <c r="AW616" i="1"/>
  <c r="AQ562" i="1"/>
  <c r="AW562" i="1"/>
  <c r="AQ558" i="1"/>
  <c r="AW558" i="1"/>
  <c r="AQ554" i="1"/>
  <c r="AW554" i="1"/>
  <c r="AQ550" i="1"/>
  <c r="AW550" i="1"/>
  <c r="AQ546" i="1"/>
  <c r="AW546" i="1"/>
  <c r="AQ542" i="1"/>
  <c r="AW542" i="1"/>
  <c r="AQ538" i="1"/>
  <c r="AW538" i="1"/>
  <c r="AQ534" i="1"/>
  <c r="AW534" i="1"/>
  <c r="AQ530" i="1"/>
  <c r="AW530" i="1"/>
  <c r="AQ526" i="1"/>
  <c r="AW526" i="1"/>
  <c r="AQ522" i="1"/>
  <c r="AW522" i="1"/>
  <c r="AQ518" i="1"/>
  <c r="AW518" i="1"/>
  <c r="AQ514" i="1"/>
  <c r="AW514" i="1"/>
  <c r="AQ510" i="1"/>
  <c r="AW510" i="1"/>
  <c r="AQ506" i="1"/>
  <c r="AW506" i="1"/>
  <c r="AQ502" i="1"/>
  <c r="AW502" i="1"/>
  <c r="AQ498" i="1"/>
  <c r="AW498" i="1"/>
  <c r="AQ433" i="1"/>
  <c r="AW433" i="1"/>
  <c r="AQ429" i="1"/>
  <c r="AW429" i="1"/>
  <c r="AQ425" i="1"/>
  <c r="AW425" i="1"/>
  <c r="AQ421" i="1"/>
  <c r="AW421" i="1"/>
  <c r="AQ417" i="1"/>
  <c r="AW417" i="1"/>
  <c r="AQ413" i="1"/>
  <c r="AW413" i="1"/>
  <c r="AQ409" i="1"/>
  <c r="AW409" i="1"/>
  <c r="AQ405" i="1"/>
  <c r="AW405" i="1"/>
  <c r="AQ401" i="1"/>
  <c r="AW401" i="1"/>
  <c r="AQ397" i="1"/>
  <c r="AW397" i="1"/>
  <c r="AQ393" i="1"/>
  <c r="AW393" i="1"/>
  <c r="AQ389" i="1"/>
  <c r="AW389" i="1"/>
  <c r="AQ385" i="1"/>
  <c r="AW385" i="1"/>
  <c r="AQ381" i="1"/>
  <c r="AW381" i="1"/>
  <c r="AT785" i="1"/>
  <c r="BF785" i="1" s="1"/>
  <c r="AZ785" i="1"/>
  <c r="AT783" i="1"/>
  <c r="BF783" i="1" s="1"/>
  <c r="AZ783" i="1"/>
  <c r="AT781" i="1"/>
  <c r="BF781" i="1" s="1"/>
  <c r="AZ781" i="1"/>
  <c r="AT779" i="1"/>
  <c r="BF779" i="1" s="1"/>
  <c r="AZ779" i="1"/>
  <c r="AT777" i="1"/>
  <c r="BF777" i="1" s="1"/>
  <c r="AZ777" i="1"/>
  <c r="AT775" i="1"/>
  <c r="BF775" i="1" s="1"/>
  <c r="AZ775" i="1"/>
  <c r="AT773" i="1"/>
  <c r="BF773" i="1" s="1"/>
  <c r="AZ773" i="1"/>
  <c r="AT771" i="1"/>
  <c r="BF771" i="1" s="1"/>
  <c r="AZ771" i="1"/>
  <c r="AT769" i="1"/>
  <c r="BF769" i="1" s="1"/>
  <c r="AZ769" i="1"/>
  <c r="AT767" i="1"/>
  <c r="BF767" i="1" s="1"/>
  <c r="AZ767" i="1"/>
  <c r="AT765" i="1"/>
  <c r="BF765" i="1" s="1"/>
  <c r="AZ765" i="1"/>
  <c r="AT763" i="1"/>
  <c r="BF763" i="1" s="1"/>
  <c r="AZ763" i="1"/>
  <c r="AT761" i="1"/>
  <c r="BF761" i="1" s="1"/>
  <c r="AZ761" i="1"/>
  <c r="AQ371" i="1"/>
  <c r="AW371" i="1"/>
  <c r="AQ367" i="1"/>
  <c r="AW367" i="1"/>
  <c r="AQ363" i="1"/>
  <c r="AW363" i="1"/>
  <c r="AQ316" i="1"/>
  <c r="AW316" i="1"/>
  <c r="AQ314" i="1"/>
  <c r="AW314" i="1"/>
  <c r="AQ312" i="1"/>
  <c r="AW312" i="1"/>
  <c r="AQ310" i="1"/>
  <c r="AW310" i="1"/>
  <c r="AQ308" i="1"/>
  <c r="AW308" i="1"/>
  <c r="AQ306" i="1"/>
  <c r="AW306" i="1"/>
  <c r="AQ304" i="1"/>
  <c r="AW304" i="1"/>
  <c r="AQ302" i="1"/>
  <c r="AW302" i="1"/>
  <c r="AQ300" i="1"/>
  <c r="AW300" i="1"/>
  <c r="AQ298" i="1"/>
  <c r="AW298" i="1"/>
  <c r="AQ296" i="1"/>
  <c r="AW296" i="1"/>
  <c r="AQ294" i="1"/>
  <c r="AW294" i="1"/>
  <c r="AQ292" i="1"/>
  <c r="AW292" i="1"/>
  <c r="AQ290" i="1"/>
  <c r="AW290" i="1"/>
  <c r="AQ288" i="1"/>
  <c r="AW288" i="1"/>
  <c r="AQ286" i="1"/>
  <c r="AW286" i="1"/>
  <c r="AQ284" i="1"/>
  <c r="AW284" i="1"/>
  <c r="AQ282" i="1"/>
  <c r="AW282" i="1"/>
  <c r="AQ280" i="1"/>
  <c r="AW280" i="1"/>
  <c r="AQ278" i="1"/>
  <c r="AW278" i="1"/>
  <c r="AQ276" i="1"/>
  <c r="AW276" i="1"/>
  <c r="AQ274" i="1"/>
  <c r="AW274" i="1"/>
  <c r="AQ272" i="1"/>
  <c r="AW272" i="1"/>
  <c r="AQ270" i="1"/>
  <c r="AW270" i="1"/>
  <c r="AQ268" i="1"/>
  <c r="AW268" i="1"/>
  <c r="AQ266" i="1"/>
  <c r="AW266" i="1"/>
  <c r="AQ263" i="1"/>
  <c r="AW263" i="1"/>
  <c r="AY261" i="1"/>
  <c r="AS261" i="1"/>
  <c r="BE261" i="1" s="1"/>
  <c r="AW260" i="1"/>
  <c r="AQ260" i="1"/>
  <c r="AS258" i="1"/>
  <c r="BE258" i="1" s="1"/>
  <c r="AY258" i="1"/>
  <c r="AQ255" i="1"/>
  <c r="AW255" i="1"/>
  <c r="AY253" i="1"/>
  <c r="AS253" i="1"/>
  <c r="BE253" i="1" s="1"/>
  <c r="AW252" i="1"/>
  <c r="AQ252" i="1"/>
  <c r="AS250" i="1"/>
  <c r="BE250" i="1" s="1"/>
  <c r="AY250" i="1"/>
  <c r="AQ247" i="1"/>
  <c r="AW247" i="1"/>
  <c r="AY245" i="1"/>
  <c r="AS245" i="1"/>
  <c r="BE245" i="1" s="1"/>
  <c r="AW244" i="1"/>
  <c r="AQ244" i="1"/>
  <c r="AS242" i="1"/>
  <c r="BE242" i="1" s="1"/>
  <c r="AY242" i="1"/>
  <c r="AQ239" i="1"/>
  <c r="AW239" i="1"/>
  <c r="AY237" i="1"/>
  <c r="AS237" i="1"/>
  <c r="BE237" i="1" s="1"/>
  <c r="AW236" i="1"/>
  <c r="AQ236" i="1"/>
  <c r="AS234" i="1"/>
  <c r="BE234" i="1" s="1"/>
  <c r="AY234" i="1"/>
  <c r="AQ231" i="1"/>
  <c r="AW231" i="1"/>
  <c r="AY229" i="1"/>
  <c r="AS229" i="1"/>
  <c r="BE229" i="1" s="1"/>
  <c r="AW228" i="1"/>
  <c r="AQ228" i="1"/>
  <c r="AS226" i="1"/>
  <c r="BE226" i="1" s="1"/>
  <c r="AY226" i="1"/>
  <c r="AQ223" i="1"/>
  <c r="AW223" i="1"/>
  <c r="AY221" i="1"/>
  <c r="AS221" i="1"/>
  <c r="BE221" i="1" s="1"/>
  <c r="AW220" i="1"/>
  <c r="AQ220" i="1"/>
  <c r="AS218" i="1"/>
  <c r="BE218" i="1" s="1"/>
  <c r="AY218" i="1"/>
  <c r="AQ215" i="1"/>
  <c r="AW215" i="1"/>
  <c r="AY213" i="1"/>
  <c r="AS213" i="1"/>
  <c r="BE213" i="1" s="1"/>
  <c r="AW212" i="1"/>
  <c r="AQ212" i="1"/>
  <c r="AS210" i="1"/>
  <c r="BE210" i="1" s="1"/>
  <c r="AY210" i="1"/>
  <c r="AQ207" i="1"/>
  <c r="AW207" i="1"/>
  <c r="AY205" i="1"/>
  <c r="AS205" i="1"/>
  <c r="BE205" i="1" s="1"/>
  <c r="AW204" i="1"/>
  <c r="AQ204" i="1"/>
  <c r="AS202" i="1"/>
  <c r="BE202" i="1" s="1"/>
  <c r="AY202" i="1"/>
  <c r="AQ167" i="1"/>
  <c r="AW167" i="1"/>
  <c r="AQ165" i="1"/>
  <c r="AW165" i="1"/>
  <c r="AQ163" i="1"/>
  <c r="AW163" i="1"/>
  <c r="AQ161" i="1"/>
  <c r="AW161" i="1"/>
  <c r="AT136" i="1"/>
  <c r="BF136" i="1" s="1"/>
  <c r="AZ136" i="1"/>
  <c r="AQ135" i="1"/>
  <c r="AW135" i="1"/>
  <c r="AQ133" i="1"/>
  <c r="AW133" i="1"/>
  <c r="AQ131" i="1"/>
  <c r="AW131" i="1"/>
  <c r="AQ129" i="1"/>
  <c r="AW129" i="1"/>
  <c r="AQ127" i="1"/>
  <c r="AW127" i="1"/>
  <c r="AQ125" i="1"/>
  <c r="AW125" i="1"/>
  <c r="AQ123" i="1"/>
  <c r="AW123" i="1"/>
  <c r="AQ121" i="1"/>
  <c r="AW121" i="1"/>
  <c r="AQ119" i="1"/>
  <c r="AW119" i="1"/>
  <c r="AQ117" i="1"/>
  <c r="AW117" i="1"/>
  <c r="AQ115" i="1"/>
  <c r="AW115" i="1"/>
  <c r="AQ113" i="1"/>
  <c r="AW113" i="1"/>
  <c r="AQ111" i="1"/>
  <c r="AW111" i="1"/>
  <c r="AT109" i="1"/>
  <c r="BF109" i="1" s="1"/>
  <c r="AZ109" i="1"/>
  <c r="AP19" i="1"/>
  <c r="AV19" i="1"/>
  <c r="AR17" i="1"/>
  <c r="AX17" i="1"/>
  <c r="AQ15" i="1"/>
  <c r="AW15" i="1"/>
  <c r="AQ13" i="1"/>
  <c r="AW13" i="1"/>
  <c r="AQ11" i="1"/>
  <c r="AW11" i="1"/>
  <c r="AQ9" i="1"/>
  <c r="AW9" i="1"/>
  <c r="AQ7" i="1"/>
  <c r="AW7" i="1"/>
  <c r="AQ14" i="1"/>
  <c r="AW14" i="1"/>
  <c r="AQ10" i="1"/>
  <c r="AW10" i="1"/>
  <c r="AS373" i="1"/>
  <c r="BE373" i="1" s="1"/>
  <c r="AY373" i="1"/>
  <c r="AS371" i="1"/>
  <c r="BE371" i="1" s="1"/>
  <c r="AY371" i="1"/>
  <c r="AS369" i="1"/>
  <c r="BE369" i="1" s="1"/>
  <c r="AY369" i="1"/>
  <c r="AS367" i="1"/>
  <c r="BE367" i="1" s="1"/>
  <c r="AY367" i="1"/>
  <c r="AS365" i="1"/>
  <c r="BE365" i="1" s="1"/>
  <c r="AY365" i="1"/>
  <c r="AS363" i="1"/>
  <c r="BE363" i="1" s="1"/>
  <c r="AY363" i="1"/>
  <c r="AP317" i="1"/>
  <c r="AV317" i="1"/>
  <c r="AQ313" i="1"/>
  <c r="AW313" i="1"/>
  <c r="AQ309" i="1"/>
  <c r="AW309" i="1"/>
  <c r="AQ305" i="1"/>
  <c r="AW305" i="1"/>
  <c r="AQ301" i="1"/>
  <c r="AW301" i="1"/>
  <c r="AQ297" i="1"/>
  <c r="AW297" i="1"/>
  <c r="AQ293" i="1"/>
  <c r="AW293" i="1"/>
  <c r="AQ289" i="1"/>
  <c r="AW289" i="1"/>
  <c r="AQ285" i="1"/>
  <c r="AW285" i="1"/>
  <c r="AQ281" i="1"/>
  <c r="AW281" i="1"/>
  <c r="AQ277" i="1"/>
  <c r="AW277" i="1"/>
  <c r="AQ273" i="1"/>
  <c r="AW273" i="1"/>
  <c r="AQ269" i="1"/>
  <c r="AW269" i="1"/>
  <c r="AS266" i="1"/>
  <c r="BE266" i="1" s="1"/>
  <c r="AY266" i="1"/>
  <c r="AQ261" i="1"/>
  <c r="AW261" i="1"/>
  <c r="AW258" i="1"/>
  <c r="AQ258" i="1"/>
  <c r="AQ253" i="1"/>
  <c r="AW253" i="1"/>
  <c r="AW250" i="1"/>
  <c r="AQ250" i="1"/>
  <c r="AQ245" i="1"/>
  <c r="AW245" i="1"/>
  <c r="AW242" i="1"/>
  <c r="AQ242" i="1"/>
  <c r="AQ237" i="1"/>
  <c r="AW237" i="1"/>
  <c r="AW234" i="1"/>
  <c r="AQ234" i="1"/>
  <c r="AQ229" i="1"/>
  <c r="AW229" i="1"/>
  <c r="AW226" i="1"/>
  <c r="AQ226" i="1"/>
  <c r="AQ221" i="1"/>
  <c r="AW221" i="1"/>
  <c r="AW218" i="1"/>
  <c r="AQ218" i="1"/>
  <c r="AQ213" i="1"/>
  <c r="AW213" i="1"/>
  <c r="AW210" i="1"/>
  <c r="AQ210" i="1"/>
  <c r="AQ205" i="1"/>
  <c r="AW205" i="1"/>
  <c r="AW202" i="1"/>
  <c r="AQ202" i="1"/>
  <c r="AT199" i="1"/>
  <c r="BF199" i="1" s="1"/>
  <c r="AZ199" i="1"/>
  <c r="AT197" i="1"/>
  <c r="BF197" i="1" s="1"/>
  <c r="AZ197" i="1"/>
  <c r="AT195" i="1"/>
  <c r="BF195" i="1" s="1"/>
  <c r="AZ195" i="1"/>
  <c r="AT193" i="1"/>
  <c r="BF193" i="1" s="1"/>
  <c r="AZ193" i="1"/>
  <c r="AT191" i="1"/>
  <c r="BF191" i="1" s="1"/>
  <c r="AZ191" i="1"/>
  <c r="AT189" i="1"/>
  <c r="BF189" i="1" s="1"/>
  <c r="AZ189" i="1"/>
  <c r="AT187" i="1"/>
  <c r="BF187" i="1" s="1"/>
  <c r="AZ187" i="1"/>
  <c r="AT185" i="1"/>
  <c r="BF185" i="1" s="1"/>
  <c r="AZ185" i="1"/>
  <c r="AT183" i="1"/>
  <c r="BF183" i="1" s="1"/>
  <c r="AZ183" i="1"/>
  <c r="AT181" i="1"/>
  <c r="BF181" i="1" s="1"/>
  <c r="AZ181" i="1"/>
  <c r="AT179" i="1"/>
  <c r="BF179" i="1" s="1"/>
  <c r="AZ179" i="1"/>
  <c r="AT177" i="1"/>
  <c r="BF177" i="1" s="1"/>
  <c r="AZ177" i="1"/>
  <c r="AT175" i="1"/>
  <c r="BF175" i="1" s="1"/>
  <c r="AZ175" i="1"/>
  <c r="AT173" i="1"/>
  <c r="BF173" i="1" s="1"/>
  <c r="AZ173" i="1"/>
  <c r="AT171" i="1"/>
  <c r="BF171" i="1" s="1"/>
  <c r="AZ171" i="1"/>
  <c r="AQ168" i="1"/>
  <c r="AW168" i="1"/>
  <c r="AQ164" i="1"/>
  <c r="AW164" i="1"/>
  <c r="AQ160" i="1"/>
  <c r="AW160" i="1"/>
  <c r="AR136" i="1"/>
  <c r="AX136" i="1"/>
  <c r="AQ132" i="1"/>
  <c r="AW132" i="1"/>
  <c r="AQ128" i="1"/>
  <c r="AW128" i="1"/>
  <c r="AQ124" i="1"/>
  <c r="AW124" i="1"/>
  <c r="AQ120" i="1"/>
  <c r="AW120" i="1"/>
  <c r="AQ116" i="1"/>
  <c r="AW116" i="1"/>
  <c r="AQ112" i="1"/>
  <c r="AW112" i="1"/>
  <c r="BD908" i="1" l="1"/>
  <c r="BB172" i="1"/>
  <c r="BB188" i="1"/>
  <c r="BB181" i="1"/>
  <c r="BB197" i="1"/>
  <c r="BB199" i="1"/>
  <c r="BC289" i="1"/>
  <c r="BC313" i="1"/>
  <c r="BC14" i="1"/>
  <c r="BC13" i="1"/>
  <c r="BC113" i="1"/>
  <c r="BC125" i="1"/>
  <c r="BC133" i="1"/>
  <c r="BC163" i="1"/>
  <c r="BC207" i="1"/>
  <c r="BC223" i="1"/>
  <c r="BC231" i="1"/>
  <c r="BC255" i="1"/>
  <c r="BC263" i="1"/>
  <c r="BC276" i="1"/>
  <c r="BC288" i="1"/>
  <c r="BC296" i="1"/>
  <c r="BC308" i="1"/>
  <c r="BC367" i="1"/>
  <c r="BC401" i="1"/>
  <c r="BC425" i="1"/>
  <c r="BC510" i="1"/>
  <c r="BC534" i="1"/>
  <c r="BC550" i="1"/>
  <c r="BC624" i="1"/>
  <c r="BC769" i="1"/>
  <c r="BC262" i="1"/>
  <c r="BD946" i="1"/>
  <c r="BC1212" i="1"/>
  <c r="BC1358" i="1"/>
  <c r="BC1366" i="1"/>
  <c r="BC1374" i="1"/>
  <c r="BC1382" i="1"/>
  <c r="BC1503" i="1"/>
  <c r="BC1519" i="1"/>
  <c r="BC1562" i="1"/>
  <c r="BC368" i="1"/>
  <c r="BC386" i="1"/>
  <c r="BC398" i="1"/>
  <c r="BC410" i="1"/>
  <c r="BC422" i="1"/>
  <c r="BB434" i="1"/>
  <c r="BC505" i="1"/>
  <c r="BC517" i="1"/>
  <c r="BC529" i="1"/>
  <c r="BC541" i="1"/>
  <c r="BC553" i="1"/>
  <c r="BC743" i="1"/>
  <c r="BC772" i="1"/>
  <c r="BB1168" i="1"/>
  <c r="BC787" i="1"/>
  <c r="BC811" i="1"/>
  <c r="BB946" i="1"/>
  <c r="BC1032" i="1"/>
  <c r="BC1056" i="1"/>
  <c r="BC1064" i="1"/>
  <c r="BC1213" i="1"/>
  <c r="BD1445" i="1"/>
  <c r="BC1249" i="1"/>
  <c r="BC1273" i="1"/>
  <c r="BC1318" i="1"/>
  <c r="BC1334" i="1"/>
  <c r="BC1392" i="1"/>
  <c r="BC1418" i="1"/>
  <c r="BC1426" i="1"/>
  <c r="BC1486" i="1"/>
  <c r="BC1498" i="1"/>
  <c r="BC1506" i="1"/>
  <c r="BC1518" i="1"/>
  <c r="BC1555" i="1"/>
  <c r="BC1559" i="1"/>
  <c r="BC1684" i="1"/>
  <c r="BD109" i="1"/>
  <c r="BB951" i="1"/>
  <c r="BB1577" i="1"/>
  <c r="BB1162" i="1"/>
  <c r="BC112" i="1"/>
  <c r="BC120" i="1"/>
  <c r="BC128" i="1"/>
  <c r="BD136" i="1"/>
  <c r="BC164" i="1"/>
  <c r="BC205" i="1"/>
  <c r="BC234" i="1"/>
  <c r="BC242" i="1"/>
  <c r="BC250" i="1"/>
  <c r="BC16" i="1"/>
  <c r="BC118" i="1"/>
  <c r="BC126" i="1"/>
  <c r="BC134" i="1"/>
  <c r="BC166" i="1"/>
  <c r="BC201" i="1"/>
  <c r="BC209" i="1"/>
  <c r="BC217" i="1"/>
  <c r="BC225" i="1"/>
  <c r="BC233" i="1"/>
  <c r="BC241" i="1"/>
  <c r="BC249" i="1"/>
  <c r="BC267" i="1"/>
  <c r="BC275" i="1"/>
  <c r="BC283" i="1"/>
  <c r="BC291" i="1"/>
  <c r="BC299" i="1"/>
  <c r="BC307" i="1"/>
  <c r="BC315" i="1"/>
  <c r="BC8" i="1"/>
  <c r="BB136" i="1"/>
  <c r="BD317" i="1"/>
  <c r="BC369" i="1"/>
  <c r="BC387" i="1"/>
  <c r="BC395" i="1"/>
  <c r="BC403" i="1"/>
  <c r="BC411" i="1"/>
  <c r="BC419" i="1"/>
  <c r="BC427" i="1"/>
  <c r="BC496" i="1"/>
  <c r="BC504" i="1"/>
  <c r="BC512" i="1"/>
  <c r="BC520" i="1"/>
  <c r="BC528" i="1"/>
  <c r="BC536" i="1"/>
  <c r="BC544" i="1"/>
  <c r="BC552" i="1"/>
  <c r="BC560" i="1"/>
  <c r="BC618" i="1"/>
  <c r="BC626" i="1"/>
  <c r="BC744" i="1"/>
  <c r="BC763" i="1"/>
  <c r="BC771" i="1"/>
  <c r="BC779" i="1"/>
  <c r="BC362" i="1"/>
  <c r="BC370" i="1"/>
  <c r="BC615" i="1"/>
  <c r="BC619" i="1"/>
  <c r="BC623" i="1"/>
  <c r="BB627" i="1"/>
  <c r="BB649" i="1"/>
  <c r="BC750" i="1"/>
  <c r="BC766" i="1"/>
  <c r="BC774" i="1"/>
  <c r="BC782" i="1"/>
  <c r="BC788" i="1"/>
  <c r="BC792" i="1"/>
  <c r="BC796" i="1"/>
  <c r="BC800" i="1"/>
  <c r="BC804" i="1"/>
  <c r="BC808" i="1"/>
  <c r="BC812" i="1"/>
  <c r="BC816" i="1"/>
  <c r="BB909" i="1"/>
  <c r="BB911" i="1"/>
  <c r="BB913" i="1"/>
  <c r="BB915" i="1"/>
  <c r="BB917" i="1"/>
  <c r="BB919" i="1"/>
  <c r="BB921" i="1"/>
  <c r="BB923" i="1"/>
  <c r="BB925" i="1"/>
  <c r="BB927" i="1"/>
  <c r="BB929" i="1"/>
  <c r="BB931" i="1"/>
  <c r="BB933" i="1"/>
  <c r="BB935" i="1"/>
  <c r="BB937" i="1"/>
  <c r="BB939" i="1"/>
  <c r="BB941" i="1"/>
  <c r="BB943" i="1"/>
  <c r="BC1015" i="1"/>
  <c r="BC1019" i="1"/>
  <c r="BC1023" i="1"/>
  <c r="BC1027" i="1"/>
  <c r="BC1031" i="1"/>
  <c r="BC1035" i="1"/>
  <c r="BC1039" i="1"/>
  <c r="BC1043" i="1"/>
  <c r="BC1047" i="1"/>
  <c r="BC1051" i="1"/>
  <c r="BC1055" i="1"/>
  <c r="BC1059" i="1"/>
  <c r="BC1063" i="1"/>
  <c r="BC1067" i="1"/>
  <c r="BC1071" i="1"/>
  <c r="BD1075" i="1"/>
  <c r="BC1113" i="1"/>
  <c r="BC1117" i="1"/>
  <c r="BC1215" i="1"/>
  <c r="BC793" i="1"/>
  <c r="BC801" i="1"/>
  <c r="BC809" i="1"/>
  <c r="BC817" i="1"/>
  <c r="BC1018" i="1"/>
  <c r="BC1026" i="1"/>
  <c r="BC1034" i="1"/>
  <c r="BC1042" i="1"/>
  <c r="BC1050" i="1"/>
  <c r="BC1058" i="1"/>
  <c r="BC1066" i="1"/>
  <c r="BC1074" i="1"/>
  <c r="BD1118" i="1"/>
  <c r="BC1309" i="1"/>
  <c r="BC1353" i="1"/>
  <c r="BC1361" i="1"/>
  <c r="BC1369" i="1"/>
  <c r="BC1377" i="1"/>
  <c r="BC1385" i="1"/>
  <c r="BC1391" i="1"/>
  <c r="BC1399" i="1"/>
  <c r="BB1407" i="1"/>
  <c r="BC1487" i="1"/>
  <c r="BC1247" i="1"/>
  <c r="BC1255" i="1"/>
  <c r="BC1263" i="1"/>
  <c r="BC1271" i="1"/>
  <c r="BC1279" i="1"/>
  <c r="BC1316" i="1"/>
  <c r="BC1324" i="1"/>
  <c r="BC1332" i="1"/>
  <c r="BC1340" i="1"/>
  <c r="BC1348" i="1"/>
  <c r="BC1359" i="1"/>
  <c r="BC1367" i="1"/>
  <c r="BC1375" i="1"/>
  <c r="BC1383" i="1"/>
  <c r="BC1411" i="1"/>
  <c r="BC1419" i="1"/>
  <c r="BC1427" i="1"/>
  <c r="BC1435" i="1"/>
  <c r="BC1443" i="1"/>
  <c r="BC1470" i="1"/>
  <c r="BB978" i="1"/>
  <c r="BB948" i="1"/>
  <c r="BC1244" i="1"/>
  <c r="BC1248" i="1"/>
  <c r="BC1252" i="1"/>
  <c r="BC1256" i="1"/>
  <c r="BC1260" i="1"/>
  <c r="BC1264" i="1"/>
  <c r="BC1268" i="1"/>
  <c r="BC1272" i="1"/>
  <c r="BC1276" i="1"/>
  <c r="BB1280" i="1"/>
  <c r="BC1313" i="1"/>
  <c r="BC1317" i="1"/>
  <c r="BC1321" i="1"/>
  <c r="BC1325" i="1"/>
  <c r="BC1329" i="1"/>
  <c r="BC1333" i="1"/>
  <c r="BC1337" i="1"/>
  <c r="BC1341" i="1"/>
  <c r="BC1345" i="1"/>
  <c r="BC1349" i="1"/>
  <c r="BC1393" i="1"/>
  <c r="BC1401" i="1"/>
  <c r="BC1458" i="1"/>
  <c r="BC1474" i="1"/>
  <c r="BC1485" i="1"/>
  <c r="BC1356" i="1"/>
  <c r="BC1364" i="1"/>
  <c r="BC1372" i="1"/>
  <c r="BC1384" i="1"/>
  <c r="BC1413" i="1"/>
  <c r="BC1421" i="1"/>
  <c r="BC1429" i="1"/>
  <c r="BC1437" i="1"/>
  <c r="BB1445" i="1"/>
  <c r="BB1456" i="1"/>
  <c r="BC1465" i="1"/>
  <c r="BC1473" i="1"/>
  <c r="BC1481" i="1"/>
  <c r="BC18" i="1"/>
  <c r="BB21" i="1"/>
  <c r="BD22" i="1"/>
  <c r="BB25" i="1"/>
  <c r="BD26" i="1"/>
  <c r="BB29" i="1"/>
  <c r="BD30" i="1"/>
  <c r="BB33" i="1"/>
  <c r="BD34" i="1"/>
  <c r="BB37" i="1"/>
  <c r="BD38" i="1"/>
  <c r="BB41" i="1"/>
  <c r="BD42" i="1"/>
  <c r="BB45" i="1"/>
  <c r="BD46" i="1"/>
  <c r="BB49" i="1"/>
  <c r="BD50" i="1"/>
  <c r="BB53" i="1"/>
  <c r="BD54" i="1"/>
  <c r="BB57" i="1"/>
  <c r="BD58" i="1"/>
  <c r="BB61" i="1"/>
  <c r="BD62" i="1"/>
  <c r="BB65" i="1"/>
  <c r="BD66" i="1"/>
  <c r="BB69" i="1"/>
  <c r="BD70" i="1"/>
  <c r="BB73" i="1"/>
  <c r="BD74" i="1"/>
  <c r="BB77" i="1"/>
  <c r="BD78" i="1"/>
  <c r="BD8" i="1"/>
  <c r="BD10" i="1"/>
  <c r="BD12" i="1"/>
  <c r="BD14" i="1"/>
  <c r="BD16" i="1"/>
  <c r="BC20" i="1"/>
  <c r="BC24" i="1"/>
  <c r="BC28" i="1"/>
  <c r="BC32" i="1"/>
  <c r="BC36" i="1"/>
  <c r="BC40" i="1"/>
  <c r="BC44" i="1"/>
  <c r="BC48" i="1"/>
  <c r="BC52" i="1"/>
  <c r="BC56" i="1"/>
  <c r="BC60" i="1"/>
  <c r="BC64" i="1"/>
  <c r="BC68" i="1"/>
  <c r="BC72" i="1"/>
  <c r="BC76" i="1"/>
  <c r="BC80" i="1"/>
  <c r="BD108" i="1"/>
  <c r="BD110" i="1"/>
  <c r="BB112" i="1"/>
  <c r="BB114" i="1"/>
  <c r="BB116" i="1"/>
  <c r="BB118" i="1"/>
  <c r="BB120" i="1"/>
  <c r="BB122" i="1"/>
  <c r="BB124" i="1"/>
  <c r="BB126" i="1"/>
  <c r="BB128" i="1"/>
  <c r="BB130" i="1"/>
  <c r="BB132" i="1"/>
  <c r="BB134" i="1"/>
  <c r="BC136" i="1"/>
  <c r="BD160" i="1"/>
  <c r="BD162" i="1"/>
  <c r="BD164" i="1"/>
  <c r="BD166" i="1"/>
  <c r="BD168" i="1"/>
  <c r="BD171" i="1"/>
  <c r="BD175" i="1"/>
  <c r="BD179" i="1"/>
  <c r="BD183" i="1"/>
  <c r="BD187" i="1"/>
  <c r="BD191" i="1"/>
  <c r="BD195" i="1"/>
  <c r="BD199" i="1"/>
  <c r="BB81" i="1"/>
  <c r="BB83" i="1"/>
  <c r="BB85" i="1"/>
  <c r="BB87" i="1"/>
  <c r="BB89" i="1"/>
  <c r="BB91" i="1"/>
  <c r="BB93" i="1"/>
  <c r="BB95" i="1"/>
  <c r="BB97" i="1"/>
  <c r="BB99" i="1"/>
  <c r="BB101" i="1"/>
  <c r="BB103" i="1"/>
  <c r="BB105" i="1"/>
  <c r="BB107" i="1"/>
  <c r="BB138" i="1"/>
  <c r="BB140" i="1"/>
  <c r="BB142" i="1"/>
  <c r="BB144" i="1"/>
  <c r="BB146" i="1"/>
  <c r="BB148" i="1"/>
  <c r="BB150" i="1"/>
  <c r="BB152" i="1"/>
  <c r="BB154" i="1"/>
  <c r="BB156" i="1"/>
  <c r="BB158" i="1"/>
  <c r="BC647" i="1"/>
  <c r="BB201" i="1"/>
  <c r="BB203" i="1"/>
  <c r="BB205" i="1"/>
  <c r="BB207" i="1"/>
  <c r="BB209" i="1"/>
  <c r="BB211" i="1"/>
  <c r="BB213" i="1"/>
  <c r="BB215" i="1"/>
  <c r="BB217" i="1"/>
  <c r="BB219" i="1"/>
  <c r="BB221" i="1"/>
  <c r="BB223" i="1"/>
  <c r="BB225" i="1"/>
  <c r="BB227" i="1"/>
  <c r="BB229" i="1"/>
  <c r="BB231" i="1"/>
  <c r="BB233" i="1"/>
  <c r="BB235" i="1"/>
  <c r="BB237" i="1"/>
  <c r="BB239" i="1"/>
  <c r="BB241" i="1"/>
  <c r="BB243" i="1"/>
  <c r="BB245" i="1"/>
  <c r="BB247" i="1"/>
  <c r="BB249" i="1"/>
  <c r="BB251" i="1"/>
  <c r="BB253" i="1"/>
  <c r="BB255" i="1"/>
  <c r="BB257" i="1"/>
  <c r="BB259" i="1"/>
  <c r="BB261" i="1"/>
  <c r="BB263" i="1"/>
  <c r="BB265" i="1"/>
  <c r="BD267" i="1"/>
  <c r="BD269" i="1"/>
  <c r="BD271" i="1"/>
  <c r="BD273" i="1"/>
  <c r="BB171" i="1"/>
  <c r="BB190" i="1"/>
  <c r="BB187" i="1"/>
  <c r="BC1463" i="1"/>
  <c r="BC1479" i="1"/>
  <c r="BC273" i="1"/>
  <c r="BC297" i="1"/>
  <c r="BD17" i="1"/>
  <c r="BC117" i="1"/>
  <c r="BC129" i="1"/>
  <c r="BC167" i="1"/>
  <c r="BC272" i="1"/>
  <c r="BC284" i="1"/>
  <c r="BC300" i="1"/>
  <c r="BC312" i="1"/>
  <c r="BC393" i="1"/>
  <c r="BC417" i="1"/>
  <c r="BC502" i="1"/>
  <c r="BC526" i="1"/>
  <c r="BC558" i="1"/>
  <c r="BC777" i="1"/>
  <c r="BC382" i="1"/>
  <c r="BC394" i="1"/>
  <c r="BC406" i="1"/>
  <c r="BC418" i="1"/>
  <c r="BC426" i="1"/>
  <c r="BC497" i="1"/>
  <c r="BC509" i="1"/>
  <c r="BC521" i="1"/>
  <c r="BC533" i="1"/>
  <c r="BC549" i="1"/>
  <c r="BC561" i="1"/>
  <c r="BC753" i="1"/>
  <c r="BC780" i="1"/>
  <c r="BC803" i="1"/>
  <c r="BC1016" i="1"/>
  <c r="BC1048" i="1"/>
  <c r="BC1116" i="1"/>
  <c r="BC1265" i="1"/>
  <c r="BC1326" i="1"/>
  <c r="BC1410" i="1"/>
  <c r="BC1434" i="1"/>
  <c r="BC1494" i="1"/>
  <c r="BC1510" i="1"/>
  <c r="BC1547" i="1"/>
  <c r="BB1158" i="1"/>
  <c r="BB1141" i="1"/>
  <c r="BB1145" i="1"/>
  <c r="BC202" i="1"/>
  <c r="BC210" i="1"/>
  <c r="BC213" i="1"/>
  <c r="BC221" i="1"/>
  <c r="BC253" i="1"/>
  <c r="BC261" i="1"/>
  <c r="BC269" i="1"/>
  <c r="BC277" i="1"/>
  <c r="BC285" i="1"/>
  <c r="BC293" i="1"/>
  <c r="BC301" i="1"/>
  <c r="BC309" i="1"/>
  <c r="BB317" i="1"/>
  <c r="BC10" i="1"/>
  <c r="BC7" i="1"/>
  <c r="BC11" i="1"/>
  <c r="BC15" i="1"/>
  <c r="BC111" i="1"/>
  <c r="BC115" i="1"/>
  <c r="BC119" i="1"/>
  <c r="BC123" i="1"/>
  <c r="BC127" i="1"/>
  <c r="BC131" i="1"/>
  <c r="BC135" i="1"/>
  <c r="BC161" i="1"/>
  <c r="BC165" i="1"/>
  <c r="BC266" i="1"/>
  <c r="BC270" i="1"/>
  <c r="BC274" i="1"/>
  <c r="BC278" i="1"/>
  <c r="BC282" i="1"/>
  <c r="BC286" i="1"/>
  <c r="BC290" i="1"/>
  <c r="BC294" i="1"/>
  <c r="BC298" i="1"/>
  <c r="BC302" i="1"/>
  <c r="BC306" i="1"/>
  <c r="BC310" i="1"/>
  <c r="BC314" i="1"/>
  <c r="BC363" i="1"/>
  <c r="BC371" i="1"/>
  <c r="BC381" i="1"/>
  <c r="BC389" i="1"/>
  <c r="BC397" i="1"/>
  <c r="BC405" i="1"/>
  <c r="BC413" i="1"/>
  <c r="BC421" i="1"/>
  <c r="BC429" i="1"/>
  <c r="BC498" i="1"/>
  <c r="BC506" i="1"/>
  <c r="BC514" i="1"/>
  <c r="BC522" i="1"/>
  <c r="BC530" i="1"/>
  <c r="BC538" i="1"/>
  <c r="BC546" i="1"/>
  <c r="BC554" i="1"/>
  <c r="BC562" i="1"/>
  <c r="BC620" i="1"/>
  <c r="BD649" i="1"/>
  <c r="BC746" i="1"/>
  <c r="BC765" i="1"/>
  <c r="BC773" i="1"/>
  <c r="BC781" i="1"/>
  <c r="BC206" i="1"/>
  <c r="BC214" i="1"/>
  <c r="BC222" i="1"/>
  <c r="BC230" i="1"/>
  <c r="BC238" i="1"/>
  <c r="BC246" i="1"/>
  <c r="BC254" i="1"/>
  <c r="BC208" i="1"/>
  <c r="BC216" i="1"/>
  <c r="BC224" i="1"/>
  <c r="BC232" i="1"/>
  <c r="BC240" i="1"/>
  <c r="BC248" i="1"/>
  <c r="BC256" i="1"/>
  <c r="BC264" i="1"/>
  <c r="BC1208" i="1"/>
  <c r="BC1216" i="1"/>
  <c r="BC1214" i="1"/>
  <c r="BC1354" i="1"/>
  <c r="BC1362" i="1"/>
  <c r="BC1370" i="1"/>
  <c r="BC1378" i="1"/>
  <c r="BC1499" i="1"/>
  <c r="BC1507" i="1"/>
  <c r="BC1515" i="1"/>
  <c r="BC1550" i="1"/>
  <c r="BC1558" i="1"/>
  <c r="BC1588" i="1"/>
  <c r="BC1683" i="1"/>
  <c r="BC364" i="1"/>
  <c r="BC372" i="1"/>
  <c r="BC380" i="1"/>
  <c r="BC384" i="1"/>
  <c r="BC388" i="1"/>
  <c r="BC392" i="1"/>
  <c r="BC396" i="1"/>
  <c r="BC400" i="1"/>
  <c r="BC404" i="1"/>
  <c r="BC408" i="1"/>
  <c r="BC412" i="1"/>
  <c r="BC416" i="1"/>
  <c r="BC420" i="1"/>
  <c r="BC424" i="1"/>
  <c r="BC428" i="1"/>
  <c r="BC432" i="1"/>
  <c r="BC495" i="1"/>
  <c r="BC499" i="1"/>
  <c r="BC503" i="1"/>
  <c r="BC507" i="1"/>
  <c r="BC511" i="1"/>
  <c r="BC515" i="1"/>
  <c r="BC519" i="1"/>
  <c r="BC523" i="1"/>
  <c r="BC527" i="1"/>
  <c r="BC531" i="1"/>
  <c r="BC535" i="1"/>
  <c r="BC539" i="1"/>
  <c r="BC543" i="1"/>
  <c r="BC547" i="1"/>
  <c r="BC551" i="1"/>
  <c r="BC555" i="1"/>
  <c r="BC559" i="1"/>
  <c r="BB563" i="1"/>
  <c r="BC745" i="1"/>
  <c r="BC749" i="1"/>
  <c r="BC752" i="1"/>
  <c r="BC768" i="1"/>
  <c r="BC776" i="1"/>
  <c r="BC784" i="1"/>
  <c r="BB1118" i="1"/>
  <c r="BC791" i="1"/>
  <c r="BC799" i="1"/>
  <c r="BC807" i="1"/>
  <c r="BC815" i="1"/>
  <c r="BC1020" i="1"/>
  <c r="BC1028" i="1"/>
  <c r="BC1036" i="1"/>
  <c r="BC1044" i="1"/>
  <c r="BC1052" i="1"/>
  <c r="BC1060" i="1"/>
  <c r="BC1068" i="1"/>
  <c r="BC1112" i="1"/>
  <c r="BC1209" i="1"/>
  <c r="BB1217" i="1"/>
  <c r="BB1574" i="1"/>
  <c r="BB1578" i="1"/>
  <c r="BC229" i="1"/>
  <c r="BC237" i="1"/>
  <c r="BC245" i="1"/>
  <c r="BC281" i="1"/>
  <c r="BC305" i="1"/>
  <c r="BC9" i="1"/>
  <c r="BC121" i="1"/>
  <c r="BC215" i="1"/>
  <c r="BC239" i="1"/>
  <c r="BC247" i="1"/>
  <c r="BC268" i="1"/>
  <c r="BC280" i="1"/>
  <c r="BC292" i="1"/>
  <c r="BC304" i="1"/>
  <c r="BC316" i="1"/>
  <c r="BC385" i="1"/>
  <c r="BC409" i="1"/>
  <c r="BC433" i="1"/>
  <c r="BC518" i="1"/>
  <c r="BC542" i="1"/>
  <c r="BC616" i="1"/>
  <c r="BC761" i="1"/>
  <c r="BC785" i="1"/>
  <c r="BD1217" i="1"/>
  <c r="BC1210" i="1"/>
  <c r="BC1495" i="1"/>
  <c r="BC1511" i="1"/>
  <c r="BC1554" i="1"/>
  <c r="BC1592" i="1"/>
  <c r="BC390" i="1"/>
  <c r="BC402" i="1"/>
  <c r="BC414" i="1"/>
  <c r="BC430" i="1"/>
  <c r="BC501" i="1"/>
  <c r="BC513" i="1"/>
  <c r="BC525" i="1"/>
  <c r="BC537" i="1"/>
  <c r="BC545" i="1"/>
  <c r="BC557" i="1"/>
  <c r="BC747" i="1"/>
  <c r="BC764" i="1"/>
  <c r="BD948" i="1"/>
  <c r="BC795" i="1"/>
  <c r="BC1024" i="1"/>
  <c r="BC1040" i="1"/>
  <c r="BC1072" i="1"/>
  <c r="BC1257" i="1"/>
  <c r="BC1308" i="1"/>
  <c r="BC1342" i="1"/>
  <c r="BC1376" i="1"/>
  <c r="BC1400" i="1"/>
  <c r="BC1442" i="1"/>
  <c r="BC1502" i="1"/>
  <c r="BC1514" i="1"/>
  <c r="BC1551" i="1"/>
  <c r="BB1147" i="1"/>
  <c r="BB1142" i="1"/>
  <c r="BD374" i="1"/>
  <c r="BD1456" i="1"/>
  <c r="BD978" i="1"/>
  <c r="BB1160" i="1"/>
  <c r="BB1134" i="1"/>
  <c r="BB1563" i="1"/>
  <c r="BB1573" i="1"/>
  <c r="BB1121" i="1"/>
  <c r="BB1161" i="1"/>
  <c r="BB1576" i="1"/>
  <c r="BB1132" i="1"/>
  <c r="BC116" i="1"/>
  <c r="BC124" i="1"/>
  <c r="BC132" i="1"/>
  <c r="BC160" i="1"/>
  <c r="BC168" i="1"/>
  <c r="BC218" i="1"/>
  <c r="BC226" i="1"/>
  <c r="BC258" i="1"/>
  <c r="BC204" i="1"/>
  <c r="BC212" i="1"/>
  <c r="BC220" i="1"/>
  <c r="BC228" i="1"/>
  <c r="BC236" i="1"/>
  <c r="BC244" i="1"/>
  <c r="BC252" i="1"/>
  <c r="BC260" i="1"/>
  <c r="BC114" i="1"/>
  <c r="BC122" i="1"/>
  <c r="BC130" i="1"/>
  <c r="BC162" i="1"/>
  <c r="BC257" i="1"/>
  <c r="BC265" i="1"/>
  <c r="BC271" i="1"/>
  <c r="BC279" i="1"/>
  <c r="BC287" i="1"/>
  <c r="BC295" i="1"/>
  <c r="BC303" i="1"/>
  <c r="BC311" i="1"/>
  <c r="BC12" i="1"/>
  <c r="BB109" i="1"/>
  <c r="BC203" i="1"/>
  <c r="BC211" i="1"/>
  <c r="BC219" i="1"/>
  <c r="BC227" i="1"/>
  <c r="BC235" i="1"/>
  <c r="BC243" i="1"/>
  <c r="BC251" i="1"/>
  <c r="BC259" i="1"/>
  <c r="BC365" i="1"/>
  <c r="BC373" i="1"/>
  <c r="BC383" i="1"/>
  <c r="BC391" i="1"/>
  <c r="BC399" i="1"/>
  <c r="BC407" i="1"/>
  <c r="BC415" i="1"/>
  <c r="BC423" i="1"/>
  <c r="BC431" i="1"/>
  <c r="BC500" i="1"/>
  <c r="BC508" i="1"/>
  <c r="BC516" i="1"/>
  <c r="BC524" i="1"/>
  <c r="BC532" i="1"/>
  <c r="BC540" i="1"/>
  <c r="BC548" i="1"/>
  <c r="BC556" i="1"/>
  <c r="BC614" i="1"/>
  <c r="BC622" i="1"/>
  <c r="BB730" i="1"/>
  <c r="BC748" i="1"/>
  <c r="BC767" i="1"/>
  <c r="BC775" i="1"/>
  <c r="BC783" i="1"/>
  <c r="BC366" i="1"/>
  <c r="BB374" i="1"/>
  <c r="BC613" i="1"/>
  <c r="BC617" i="1"/>
  <c r="BC621" i="1"/>
  <c r="BC625" i="1"/>
  <c r="BB645" i="1"/>
  <c r="BD730" i="1"/>
  <c r="BC751" i="1"/>
  <c r="BC762" i="1"/>
  <c r="BC770" i="1"/>
  <c r="BC778" i="1"/>
  <c r="BC786" i="1"/>
  <c r="BC790" i="1"/>
  <c r="BC794" i="1"/>
  <c r="BC798" i="1"/>
  <c r="BC802" i="1"/>
  <c r="BC806" i="1"/>
  <c r="BC810" i="1"/>
  <c r="BC814" i="1"/>
  <c r="BD818" i="1"/>
  <c r="BB910" i="1"/>
  <c r="BB912" i="1"/>
  <c r="BB914" i="1"/>
  <c r="BB916" i="1"/>
  <c r="BB918" i="1"/>
  <c r="BB920" i="1"/>
  <c r="BB922" i="1"/>
  <c r="BB924" i="1"/>
  <c r="BB926" i="1"/>
  <c r="BB928" i="1"/>
  <c r="BB930" i="1"/>
  <c r="BB932" i="1"/>
  <c r="BB934" i="1"/>
  <c r="BB936" i="1"/>
  <c r="BB938" i="1"/>
  <c r="BB940" i="1"/>
  <c r="BB942" i="1"/>
  <c r="BB944" i="1"/>
  <c r="BB979" i="1"/>
  <c r="BC1017" i="1"/>
  <c r="BC1021" i="1"/>
  <c r="BC1025" i="1"/>
  <c r="BC1029" i="1"/>
  <c r="BC1033" i="1"/>
  <c r="BC1037" i="1"/>
  <c r="BC1041" i="1"/>
  <c r="BC1045" i="1"/>
  <c r="BC1049" i="1"/>
  <c r="BC1053" i="1"/>
  <c r="BC1057" i="1"/>
  <c r="BC1061" i="1"/>
  <c r="BC1065" i="1"/>
  <c r="BC1069" i="1"/>
  <c r="BC1073" i="1"/>
  <c r="BC1111" i="1"/>
  <c r="BC1115" i="1"/>
  <c r="BC1211" i="1"/>
  <c r="BC789" i="1"/>
  <c r="BC797" i="1"/>
  <c r="BC805" i="1"/>
  <c r="BC813" i="1"/>
  <c r="BC1022" i="1"/>
  <c r="BC1030" i="1"/>
  <c r="BC1038" i="1"/>
  <c r="BC1046" i="1"/>
  <c r="BC1054" i="1"/>
  <c r="BC1062" i="1"/>
  <c r="BC1070" i="1"/>
  <c r="BC1114" i="1"/>
  <c r="BD1407" i="1"/>
  <c r="BC1307" i="1"/>
  <c r="BB1311" i="1"/>
  <c r="BC1357" i="1"/>
  <c r="BC1365" i="1"/>
  <c r="BC1373" i="1"/>
  <c r="BC1381" i="1"/>
  <c r="BC1387" i="1"/>
  <c r="BC1395" i="1"/>
  <c r="BC1403" i="1"/>
  <c r="BC1483" i="1"/>
  <c r="BC1491" i="1"/>
  <c r="BC1243" i="1"/>
  <c r="BC1251" i="1"/>
  <c r="BC1259" i="1"/>
  <c r="BC1267" i="1"/>
  <c r="BC1275" i="1"/>
  <c r="BC1310" i="1"/>
  <c r="BC1320" i="1"/>
  <c r="BC1328" i="1"/>
  <c r="BC1336" i="1"/>
  <c r="BC1344" i="1"/>
  <c r="BC1355" i="1"/>
  <c r="BC1363" i="1"/>
  <c r="BC1371" i="1"/>
  <c r="BC1379" i="1"/>
  <c r="BC1386" i="1"/>
  <c r="BC1415" i="1"/>
  <c r="BC1423" i="1"/>
  <c r="BC1431" i="1"/>
  <c r="BC1439" i="1"/>
  <c r="BC1462" i="1"/>
  <c r="BC1478" i="1"/>
  <c r="BC1493" i="1"/>
  <c r="BC1246" i="1"/>
  <c r="BC1250" i="1"/>
  <c r="BC1254" i="1"/>
  <c r="BC1258" i="1"/>
  <c r="BC1262" i="1"/>
  <c r="BC1266" i="1"/>
  <c r="BC1270" i="1"/>
  <c r="BC1274" i="1"/>
  <c r="BC1278" i="1"/>
  <c r="BC1315" i="1"/>
  <c r="BC1319" i="1"/>
  <c r="BC1323" i="1"/>
  <c r="BC1327" i="1"/>
  <c r="BC1331" i="1"/>
  <c r="BC1335" i="1"/>
  <c r="BC1339" i="1"/>
  <c r="BC1343" i="1"/>
  <c r="BC1347" i="1"/>
  <c r="BC1389" i="1"/>
  <c r="BC1397" i="1"/>
  <c r="BC1405" i="1"/>
  <c r="BC1466" i="1"/>
  <c r="BC1482" i="1"/>
  <c r="BC1489" i="1"/>
  <c r="BC1352" i="1"/>
  <c r="BC1360" i="1"/>
  <c r="BC1368" i="1"/>
  <c r="BC1409" i="1"/>
  <c r="BC1417" i="1"/>
  <c r="BC1425" i="1"/>
  <c r="BC1433" i="1"/>
  <c r="BC1441" i="1"/>
  <c r="BC1461" i="1"/>
  <c r="BC1469" i="1"/>
  <c r="BC1477" i="1"/>
  <c r="BD20" i="1"/>
  <c r="BB23" i="1"/>
  <c r="BD24" i="1"/>
  <c r="BB27" i="1"/>
  <c r="BD28" i="1"/>
  <c r="BB31" i="1"/>
  <c r="BD32" i="1"/>
  <c r="BB35" i="1"/>
  <c r="BD36" i="1"/>
  <c r="BB39" i="1"/>
  <c r="BD40" i="1"/>
  <c r="BB43" i="1"/>
  <c r="BD44" i="1"/>
  <c r="BB47" i="1"/>
  <c r="BD48" i="1"/>
  <c r="BB51" i="1"/>
  <c r="BD52" i="1"/>
  <c r="BB55" i="1"/>
  <c r="BD56" i="1"/>
  <c r="BB59" i="1"/>
  <c r="BD60" i="1"/>
  <c r="BB63" i="1"/>
  <c r="BD64" i="1"/>
  <c r="BB67" i="1"/>
  <c r="BD68" i="1"/>
  <c r="BB71" i="1"/>
  <c r="BD72" i="1"/>
  <c r="BB75" i="1"/>
  <c r="BD76" i="1"/>
  <c r="BB79" i="1"/>
  <c r="BD80" i="1"/>
  <c r="BD5" i="1"/>
  <c r="BD7" i="1"/>
  <c r="BD9" i="1"/>
  <c r="BD11" i="1"/>
  <c r="BD13" i="1"/>
  <c r="BD15" i="1"/>
  <c r="BB18" i="1"/>
  <c r="BC22" i="1"/>
  <c r="BC26" i="1"/>
  <c r="BC30" i="1"/>
  <c r="BC34" i="1"/>
  <c r="BC38" i="1"/>
  <c r="BC42" i="1"/>
  <c r="BC46" i="1"/>
  <c r="BC50" i="1"/>
  <c r="BC54" i="1"/>
  <c r="BC58" i="1"/>
  <c r="BC62" i="1"/>
  <c r="BC66" i="1"/>
  <c r="BC70" i="1"/>
  <c r="BC74" i="1"/>
  <c r="BC78" i="1"/>
  <c r="BC109" i="1"/>
  <c r="BD111" i="1"/>
  <c r="BD113" i="1"/>
  <c r="BD115" i="1"/>
  <c r="BD117" i="1"/>
  <c r="BD119" i="1"/>
  <c r="BD121" i="1"/>
  <c r="BD123" i="1"/>
  <c r="BD125" i="1"/>
  <c r="BD127" i="1"/>
  <c r="BD129" i="1"/>
  <c r="BD131" i="1"/>
  <c r="BD133" i="1"/>
  <c r="BD135" i="1"/>
  <c r="BD159" i="1"/>
  <c r="BB161" i="1"/>
  <c r="BB163" i="1"/>
  <c r="BB165" i="1"/>
  <c r="BB167" i="1"/>
  <c r="BD169" i="1"/>
  <c r="BD173" i="1"/>
  <c r="BD177" i="1"/>
  <c r="BD181" i="1"/>
  <c r="BD185" i="1"/>
  <c r="BD189" i="1"/>
  <c r="BD193" i="1"/>
  <c r="BD197" i="1"/>
  <c r="BB82" i="1"/>
  <c r="BB84" i="1"/>
  <c r="BB86" i="1"/>
  <c r="BB88" i="1"/>
  <c r="BB90" i="1"/>
  <c r="BB92" i="1"/>
  <c r="BB94" i="1"/>
  <c r="BB96" i="1"/>
  <c r="BB98" i="1"/>
  <c r="BB100" i="1"/>
  <c r="BB102" i="1"/>
  <c r="BB104" i="1"/>
  <c r="BB106" i="1"/>
  <c r="BB137" i="1"/>
  <c r="BB139" i="1"/>
  <c r="BB141" i="1"/>
  <c r="BB143" i="1"/>
  <c r="BB145" i="1"/>
  <c r="BB147" i="1"/>
  <c r="BB149" i="1"/>
  <c r="BB151" i="1"/>
  <c r="BB153" i="1"/>
  <c r="BB155" i="1"/>
  <c r="BB157" i="1"/>
  <c r="BC646" i="1"/>
  <c r="BD648" i="1"/>
  <c r="BB202" i="1"/>
  <c r="BB204" i="1"/>
  <c r="BB206" i="1"/>
  <c r="BB208" i="1"/>
  <c r="BB210" i="1"/>
  <c r="BB212" i="1"/>
  <c r="BB214" i="1"/>
  <c r="BB216" i="1"/>
  <c r="BB218" i="1"/>
  <c r="BB220" i="1"/>
  <c r="BB222" i="1"/>
  <c r="BB224" i="1"/>
  <c r="BB226" i="1"/>
  <c r="BB228" i="1"/>
  <c r="BB230" i="1"/>
  <c r="BB232" i="1"/>
  <c r="BB234" i="1"/>
  <c r="BB236" i="1"/>
  <c r="BB238" i="1"/>
  <c r="BB240" i="1"/>
  <c r="BB242" i="1"/>
  <c r="BB244" i="1"/>
  <c r="BB246" i="1"/>
  <c r="BB248" i="1"/>
  <c r="BB250" i="1"/>
  <c r="BB252" i="1"/>
  <c r="BB254" i="1"/>
  <c r="BB256" i="1"/>
  <c r="BB258" i="1"/>
  <c r="BB260" i="1"/>
  <c r="BB262" i="1"/>
  <c r="BB264" i="1"/>
  <c r="BB266" i="1"/>
  <c r="BB268" i="1"/>
  <c r="BB270" i="1"/>
  <c r="BB272" i="1"/>
  <c r="BB274" i="1"/>
  <c r="BB276" i="1"/>
  <c r="BB278" i="1"/>
  <c r="BB280" i="1"/>
  <c r="BB282" i="1"/>
  <c r="BB284" i="1"/>
  <c r="BB286" i="1"/>
  <c r="BB288" i="1"/>
  <c r="BB290" i="1"/>
  <c r="BB292" i="1"/>
  <c r="BB294" i="1"/>
  <c r="BB296" i="1"/>
  <c r="BB298" i="1"/>
  <c r="BB300" i="1"/>
  <c r="BB302" i="1"/>
  <c r="BB304" i="1"/>
  <c r="BB306" i="1"/>
  <c r="BB308" i="1"/>
  <c r="BB310" i="1"/>
  <c r="BB312" i="1"/>
  <c r="BB314" i="1"/>
  <c r="BB316" i="1"/>
  <c r="BD362" i="1"/>
  <c r="BD364" i="1"/>
  <c r="BD366" i="1"/>
  <c r="BD368" i="1"/>
  <c r="BD370" i="1"/>
  <c r="BD372" i="1"/>
  <c r="BC374" i="1"/>
  <c r="BD380" i="1"/>
  <c r="BD382" i="1"/>
  <c r="BD384" i="1"/>
  <c r="BD386" i="1"/>
  <c r="BD388" i="1"/>
  <c r="BD390" i="1"/>
  <c r="BD392" i="1"/>
  <c r="BD394" i="1"/>
  <c r="BD396" i="1"/>
  <c r="BD398" i="1"/>
  <c r="BD400" i="1"/>
  <c r="BD402" i="1"/>
  <c r="BD404" i="1"/>
  <c r="BD406" i="1"/>
  <c r="BD408" i="1"/>
  <c r="BD410" i="1"/>
  <c r="BD412" i="1"/>
  <c r="BD414" i="1"/>
  <c r="BD416" i="1"/>
  <c r="BD418" i="1"/>
  <c r="BD420" i="1"/>
  <c r="BD422" i="1"/>
  <c r="BD424" i="1"/>
  <c r="BD426" i="1"/>
  <c r="BD428" i="1"/>
  <c r="BD430" i="1"/>
  <c r="BD432" i="1"/>
  <c r="BC434" i="1"/>
  <c r="BD494" i="1"/>
  <c r="BB496" i="1"/>
  <c r="BB498" i="1"/>
  <c r="BB500" i="1"/>
  <c r="BB502" i="1"/>
  <c r="BB504" i="1"/>
  <c r="BB506" i="1"/>
  <c r="BB508" i="1"/>
  <c r="BB510" i="1"/>
  <c r="BB512" i="1"/>
  <c r="BB514" i="1"/>
  <c r="BB516" i="1"/>
  <c r="BB518" i="1"/>
  <c r="BB520" i="1"/>
  <c r="BB522" i="1"/>
  <c r="BB524" i="1"/>
  <c r="BB526" i="1"/>
  <c r="BB528" i="1"/>
  <c r="BB530" i="1"/>
  <c r="BB532" i="1"/>
  <c r="BB534" i="1"/>
  <c r="BB536" i="1"/>
  <c r="BB538" i="1"/>
  <c r="BB540" i="1"/>
  <c r="BB542" i="1"/>
  <c r="BB544" i="1"/>
  <c r="BB546" i="1"/>
  <c r="BB548" i="1"/>
  <c r="BB550" i="1"/>
  <c r="BB552" i="1"/>
  <c r="BB554" i="1"/>
  <c r="BB556" i="1"/>
  <c r="BB558" i="1"/>
  <c r="BB560" i="1"/>
  <c r="BB562" i="1"/>
  <c r="BD612" i="1"/>
  <c r="BB614" i="1"/>
  <c r="BB616" i="1"/>
  <c r="BB618" i="1"/>
  <c r="BB620" i="1"/>
  <c r="BB622" i="1"/>
  <c r="BB624" i="1"/>
  <c r="BB626" i="1"/>
  <c r="BB640" i="1"/>
  <c r="BD646" i="1"/>
  <c r="BB651" i="1"/>
  <c r="BB655" i="1"/>
  <c r="BD318" i="1"/>
  <c r="BD320" i="1"/>
  <c r="BD322" i="1"/>
  <c r="BD324" i="1"/>
  <c r="BD326" i="1"/>
  <c r="BD328" i="1"/>
  <c r="BD330" i="1"/>
  <c r="BD332" i="1"/>
  <c r="BD334" i="1"/>
  <c r="BD336" i="1"/>
  <c r="BD338" i="1"/>
  <c r="BD340" i="1"/>
  <c r="BD342" i="1"/>
  <c r="BD344" i="1"/>
  <c r="BD346" i="1"/>
  <c r="BD348" i="1"/>
  <c r="BD350" i="1"/>
  <c r="BD352" i="1"/>
  <c r="BD354" i="1"/>
  <c r="BD356" i="1"/>
  <c r="BD358" i="1"/>
  <c r="BD360" i="1"/>
  <c r="BD375" i="1"/>
  <c r="BD377" i="1"/>
  <c r="BC379" i="1"/>
  <c r="BD436" i="1"/>
  <c r="BD438" i="1"/>
  <c r="BD440" i="1"/>
  <c r="BD442" i="1"/>
  <c r="BD444" i="1"/>
  <c r="BD446" i="1"/>
  <c r="BD448" i="1"/>
  <c r="BD450" i="1"/>
  <c r="BD452" i="1"/>
  <c r="BD454" i="1"/>
  <c r="BD456" i="1"/>
  <c r="BD458" i="1"/>
  <c r="BD460" i="1"/>
  <c r="BD462" i="1"/>
  <c r="BD464" i="1"/>
  <c r="BD466" i="1"/>
  <c r="BD468" i="1"/>
  <c r="BD470" i="1"/>
  <c r="BD472" i="1"/>
  <c r="BD474" i="1"/>
  <c r="BD476" i="1"/>
  <c r="BD478" i="1"/>
  <c r="BD480" i="1"/>
  <c r="BD482" i="1"/>
  <c r="BD484" i="1"/>
  <c r="BD486" i="1"/>
  <c r="BD488" i="1"/>
  <c r="BD490" i="1"/>
  <c r="BD492" i="1"/>
  <c r="BC494" i="1"/>
  <c r="BD565" i="1"/>
  <c r="BD567" i="1"/>
  <c r="BD569" i="1"/>
  <c r="BD571" i="1"/>
  <c r="BD573" i="1"/>
  <c r="BD575" i="1"/>
  <c r="BD577" i="1"/>
  <c r="BD579" i="1"/>
  <c r="BD581" i="1"/>
  <c r="BD583" i="1"/>
  <c r="BD585" i="1"/>
  <c r="BD587" i="1"/>
  <c r="BD589" i="1"/>
  <c r="BD591" i="1"/>
  <c r="BD593" i="1"/>
  <c r="BD595" i="1"/>
  <c r="BD597" i="1"/>
  <c r="BD599" i="1"/>
  <c r="BD601" i="1"/>
  <c r="BD603" i="1"/>
  <c r="BD605" i="1"/>
  <c r="BD607" i="1"/>
  <c r="BD609" i="1"/>
  <c r="BD611" i="1"/>
  <c r="BD628" i="1"/>
  <c r="BD630" i="1"/>
  <c r="BD632" i="1"/>
  <c r="BD634" i="1"/>
  <c r="BD636" i="1"/>
  <c r="BD640" i="1"/>
  <c r="BC644" i="1"/>
  <c r="BD653" i="1"/>
  <c r="BD658" i="1"/>
  <c r="BB661" i="1"/>
  <c r="BD662" i="1"/>
  <c r="BB665" i="1"/>
  <c r="BD666" i="1"/>
  <c r="BB669" i="1"/>
  <c r="BD670" i="1"/>
  <c r="BB673" i="1"/>
  <c r="BD674" i="1"/>
  <c r="BB677" i="1"/>
  <c r="BD678" i="1"/>
  <c r="BB681" i="1"/>
  <c r="BD682" i="1"/>
  <c r="BB685" i="1"/>
  <c r="BD686" i="1"/>
  <c r="BB689" i="1"/>
  <c r="BD690" i="1"/>
  <c r="BB693" i="1"/>
  <c r="BD694" i="1"/>
  <c r="BB697" i="1"/>
  <c r="BD698" i="1"/>
  <c r="BB701" i="1"/>
  <c r="BD702" i="1"/>
  <c r="BB705" i="1"/>
  <c r="BD706" i="1"/>
  <c r="BB709" i="1"/>
  <c r="BD710" i="1"/>
  <c r="BB713" i="1"/>
  <c r="BD714" i="1"/>
  <c r="BB717" i="1"/>
  <c r="BD718" i="1"/>
  <c r="BB721" i="1"/>
  <c r="BD722" i="1"/>
  <c r="BB725" i="1"/>
  <c r="BD726" i="1"/>
  <c r="BB733" i="1"/>
  <c r="BD734" i="1"/>
  <c r="BB737" i="1"/>
  <c r="BD738" i="1"/>
  <c r="BB741" i="1"/>
  <c r="BD742" i="1"/>
  <c r="BB744" i="1"/>
  <c r="BB746" i="1"/>
  <c r="BB748" i="1"/>
  <c r="BB750" i="1"/>
  <c r="BB752" i="1"/>
  <c r="BD754" i="1"/>
  <c r="BB757" i="1"/>
  <c r="BD758" i="1"/>
  <c r="BD762" i="1"/>
  <c r="BD764" i="1"/>
  <c r="BD766" i="1"/>
  <c r="BD768" i="1"/>
  <c r="BD770" i="1"/>
  <c r="BD772" i="1"/>
  <c r="BD774" i="1"/>
  <c r="BD776" i="1"/>
  <c r="BD778" i="1"/>
  <c r="BD780" i="1"/>
  <c r="BD782" i="1"/>
  <c r="BD784" i="1"/>
  <c r="BD786" i="1"/>
  <c r="BD788" i="1"/>
  <c r="BD790" i="1"/>
  <c r="BD792" i="1"/>
  <c r="BD794" i="1"/>
  <c r="BD796" i="1"/>
  <c r="BD798" i="1"/>
  <c r="BD800" i="1"/>
  <c r="BD802" i="1"/>
  <c r="BD804" i="1"/>
  <c r="BD806" i="1"/>
  <c r="BD808" i="1"/>
  <c r="BD810" i="1"/>
  <c r="BD812" i="1"/>
  <c r="BD814" i="1"/>
  <c r="BD816" i="1"/>
  <c r="BC819" i="1"/>
  <c r="BC821" i="1"/>
  <c r="BC823" i="1"/>
  <c r="BC825" i="1"/>
  <c r="BC827" i="1"/>
  <c r="BC829" i="1"/>
  <c r="BC831" i="1"/>
  <c r="BC833" i="1"/>
  <c r="BC835" i="1"/>
  <c r="BC837" i="1"/>
  <c r="BC839" i="1"/>
  <c r="BC841" i="1"/>
  <c r="BC843" i="1"/>
  <c r="BC845" i="1"/>
  <c r="BC847" i="1"/>
  <c r="BC849" i="1"/>
  <c r="BC851" i="1"/>
  <c r="BC853" i="1"/>
  <c r="BC855" i="1"/>
  <c r="BC857" i="1"/>
  <c r="BC859" i="1"/>
  <c r="BC861" i="1"/>
  <c r="BC863" i="1"/>
  <c r="BC865" i="1"/>
  <c r="BC867" i="1"/>
  <c r="BC869" i="1"/>
  <c r="BC871" i="1"/>
  <c r="BC873" i="1"/>
  <c r="BC875" i="1"/>
  <c r="BC877" i="1"/>
  <c r="BC879" i="1"/>
  <c r="BC881" i="1"/>
  <c r="BC883" i="1"/>
  <c r="BC885" i="1"/>
  <c r="BC887" i="1"/>
  <c r="BC889" i="1"/>
  <c r="BC891" i="1"/>
  <c r="BC893" i="1"/>
  <c r="BC895" i="1"/>
  <c r="BC897" i="1"/>
  <c r="BC899" i="1"/>
  <c r="BC901" i="1"/>
  <c r="BC903" i="1"/>
  <c r="BC905" i="1"/>
  <c r="BC907" i="1"/>
  <c r="BD911" i="1"/>
  <c r="BD915" i="1"/>
  <c r="BD919" i="1"/>
  <c r="BD923" i="1"/>
  <c r="BD927" i="1"/>
  <c r="BD931" i="1"/>
  <c r="BD935" i="1"/>
  <c r="BD939" i="1"/>
  <c r="BD943" i="1"/>
  <c r="BD949" i="1"/>
  <c r="BD953" i="1"/>
  <c r="BD957" i="1"/>
  <c r="BD961" i="1"/>
  <c r="BD965" i="1"/>
  <c r="BD969" i="1"/>
  <c r="BD973" i="1"/>
  <c r="BC977" i="1"/>
  <c r="BC658" i="1"/>
  <c r="BC662" i="1"/>
  <c r="BC666" i="1"/>
  <c r="BC670" i="1"/>
  <c r="BC674" i="1"/>
  <c r="BC678" i="1"/>
  <c r="BC682" i="1"/>
  <c r="BC686" i="1"/>
  <c r="BC690" i="1"/>
  <c r="BC694" i="1"/>
  <c r="BC698" i="1"/>
  <c r="BC702" i="1"/>
  <c r="BC706" i="1"/>
  <c r="BC710" i="1"/>
  <c r="BC714" i="1"/>
  <c r="BC718" i="1"/>
  <c r="BC722" i="1"/>
  <c r="BC726" i="1"/>
  <c r="BD729" i="1"/>
  <c r="BC732" i="1"/>
  <c r="BC736" i="1"/>
  <c r="BC740" i="1"/>
  <c r="BC755" i="1"/>
  <c r="BC759" i="1"/>
  <c r="BB820" i="1"/>
  <c r="BB822" i="1"/>
  <c r="BB824" i="1"/>
  <c r="BB826" i="1"/>
  <c r="BB828" i="1"/>
  <c r="BB830" i="1"/>
  <c r="BB832" i="1"/>
  <c r="BB834" i="1"/>
  <c r="BB836" i="1"/>
  <c r="BB838" i="1"/>
  <c r="BB840" i="1"/>
  <c r="BB842" i="1"/>
  <c r="BB844" i="1"/>
  <c r="BB846" i="1"/>
  <c r="BB848" i="1"/>
  <c r="BB850" i="1"/>
  <c r="BB852" i="1"/>
  <c r="BB854" i="1"/>
  <c r="BB856" i="1"/>
  <c r="BB858" i="1"/>
  <c r="BB860" i="1"/>
  <c r="BB862" i="1"/>
  <c r="BB864" i="1"/>
  <c r="BB866" i="1"/>
  <c r="BB868" i="1"/>
  <c r="BB870" i="1"/>
  <c r="BB872" i="1"/>
  <c r="BB874" i="1"/>
  <c r="BB876" i="1"/>
  <c r="BB878" i="1"/>
  <c r="BB880" i="1"/>
  <c r="BB882" i="1"/>
  <c r="BB884" i="1"/>
  <c r="BB886" i="1"/>
  <c r="BB888" i="1"/>
  <c r="BB890" i="1"/>
  <c r="BB892" i="1"/>
  <c r="BB894" i="1"/>
  <c r="BB896" i="1"/>
  <c r="BB898" i="1"/>
  <c r="BB900" i="1"/>
  <c r="BB902" i="1"/>
  <c r="BB904" i="1"/>
  <c r="BB906" i="1"/>
  <c r="BB908" i="1"/>
  <c r="BB954" i="1"/>
  <c r="BB956" i="1"/>
  <c r="BB958" i="1"/>
  <c r="BB960" i="1"/>
  <c r="BB962" i="1"/>
  <c r="BB964" i="1"/>
  <c r="BB966" i="1"/>
  <c r="BB968" i="1"/>
  <c r="BB970" i="1"/>
  <c r="BB972" i="1"/>
  <c r="BB974" i="1"/>
  <c r="BB976" i="1"/>
  <c r="BD979" i="1"/>
  <c r="BC1121" i="1"/>
  <c r="BC1123" i="1"/>
  <c r="BC1125" i="1"/>
  <c r="BC1127" i="1"/>
  <c r="BC1129" i="1"/>
  <c r="BC1131" i="1"/>
  <c r="BC1133" i="1"/>
  <c r="BC1135" i="1"/>
  <c r="BC1137" i="1"/>
  <c r="BC1139" i="1"/>
  <c r="BC1141" i="1"/>
  <c r="BC1143" i="1"/>
  <c r="BC1145" i="1"/>
  <c r="BC1147" i="1"/>
  <c r="BC1149" i="1"/>
  <c r="BC1151" i="1"/>
  <c r="BC1153" i="1"/>
  <c r="BC1155" i="1"/>
  <c r="BC1157" i="1"/>
  <c r="BC1159" i="1"/>
  <c r="BC1161" i="1"/>
  <c r="BC1163" i="1"/>
  <c r="BC1165" i="1"/>
  <c r="BD1167" i="1"/>
  <c r="BC948" i="1"/>
  <c r="BD1014" i="1"/>
  <c r="BB1016" i="1"/>
  <c r="BB1018" i="1"/>
  <c r="BB1020" i="1"/>
  <c r="BB1022" i="1"/>
  <c r="BB1024" i="1"/>
  <c r="BB1026" i="1"/>
  <c r="BB1028" i="1"/>
  <c r="BB1030" i="1"/>
  <c r="BB1032" i="1"/>
  <c r="BB1034" i="1"/>
  <c r="BB1036" i="1"/>
  <c r="BB1038" i="1"/>
  <c r="BB1040" i="1"/>
  <c r="BB1042" i="1"/>
  <c r="BB1044" i="1"/>
  <c r="BB1046" i="1"/>
  <c r="BB1048" i="1"/>
  <c r="BB1050" i="1"/>
  <c r="BB1052" i="1"/>
  <c r="BB1054" i="1"/>
  <c r="BB1056" i="1"/>
  <c r="BB1058" i="1"/>
  <c r="BB1060" i="1"/>
  <c r="BB1062" i="1"/>
  <c r="BB1064" i="1"/>
  <c r="BB1066" i="1"/>
  <c r="BB1068" i="1"/>
  <c r="BB1070" i="1"/>
  <c r="BB1072" i="1"/>
  <c r="BB1074" i="1"/>
  <c r="BC1077" i="1"/>
  <c r="BC1079" i="1"/>
  <c r="BC1081" i="1"/>
  <c r="BC1083" i="1"/>
  <c r="BC1085" i="1"/>
  <c r="BC1087" i="1"/>
  <c r="BC1089" i="1"/>
  <c r="BC1091" i="1"/>
  <c r="BC1093" i="1"/>
  <c r="BC1095" i="1"/>
  <c r="BC1097" i="1"/>
  <c r="BC1099" i="1"/>
  <c r="BC1101" i="1"/>
  <c r="BC1103" i="1"/>
  <c r="BC1105" i="1"/>
  <c r="BC1107" i="1"/>
  <c r="BC1109" i="1"/>
  <c r="BD1112" i="1"/>
  <c r="BD1114" i="1"/>
  <c r="BD1116" i="1"/>
  <c r="BC1119" i="1"/>
  <c r="BD1122" i="1"/>
  <c r="BD1126" i="1"/>
  <c r="BD1130" i="1"/>
  <c r="BD1134" i="1"/>
  <c r="BD1138" i="1"/>
  <c r="BD1142" i="1"/>
  <c r="BD1146" i="1"/>
  <c r="BD1150" i="1"/>
  <c r="BD1154" i="1"/>
  <c r="BD1158" i="1"/>
  <c r="BD1162" i="1"/>
  <c r="BD1166" i="1"/>
  <c r="BB1169" i="1"/>
  <c r="BB1173" i="1"/>
  <c r="BB1177" i="1"/>
  <c r="BB1181" i="1"/>
  <c r="BB1185" i="1"/>
  <c r="BB1189" i="1"/>
  <c r="BB1193" i="1"/>
  <c r="BB1197" i="1"/>
  <c r="BB1201" i="1"/>
  <c r="BB1205" i="1"/>
  <c r="BC1170" i="1"/>
  <c r="BC1172" i="1"/>
  <c r="BC1174" i="1"/>
  <c r="BC1176" i="1"/>
  <c r="BC1178" i="1"/>
  <c r="BC1180" i="1"/>
  <c r="BC1182" i="1"/>
  <c r="BC1184" i="1"/>
  <c r="BC1186" i="1"/>
  <c r="BC1188" i="1"/>
  <c r="BC1190" i="1"/>
  <c r="BC1192" i="1"/>
  <c r="BC1194" i="1"/>
  <c r="BC1196" i="1"/>
  <c r="BC1198" i="1"/>
  <c r="BC1200" i="1"/>
  <c r="BC1202" i="1"/>
  <c r="BC1204" i="1"/>
  <c r="BC1206" i="1"/>
  <c r="BD1218" i="1"/>
  <c r="BB980" i="1"/>
  <c r="BB982" i="1"/>
  <c r="BB984" i="1"/>
  <c r="BB986" i="1"/>
  <c r="BB988" i="1"/>
  <c r="BB990" i="1"/>
  <c r="BB992" i="1"/>
  <c r="BB994" i="1"/>
  <c r="BB996" i="1"/>
  <c r="BB998" i="1"/>
  <c r="BB1000" i="1"/>
  <c r="BB1002" i="1"/>
  <c r="BB1004" i="1"/>
  <c r="BB1006" i="1"/>
  <c r="BB1008" i="1"/>
  <c r="BB1010" i="1"/>
  <c r="BB1012" i="1"/>
  <c r="BB1076" i="1"/>
  <c r="BB1078" i="1"/>
  <c r="BB1080" i="1"/>
  <c r="BB1082" i="1"/>
  <c r="BB1084" i="1"/>
  <c r="BB1086" i="1"/>
  <c r="BB1088" i="1"/>
  <c r="BB1090" i="1"/>
  <c r="BB1092" i="1"/>
  <c r="BB1094" i="1"/>
  <c r="BB1096" i="1"/>
  <c r="BB1098" i="1"/>
  <c r="BB1100" i="1"/>
  <c r="BB1102" i="1"/>
  <c r="BB1104" i="1"/>
  <c r="BB1106" i="1"/>
  <c r="BB1108" i="1"/>
  <c r="BB1119" i="1"/>
  <c r="BD1172" i="1"/>
  <c r="BD1176" i="1"/>
  <c r="BD1180" i="1"/>
  <c r="BD1184" i="1"/>
  <c r="BD1188" i="1"/>
  <c r="BD1192" i="1"/>
  <c r="BD1196" i="1"/>
  <c r="BD1200" i="1"/>
  <c r="BD1204" i="1"/>
  <c r="BC1350" i="1"/>
  <c r="BD1208" i="1"/>
  <c r="BD1210" i="1"/>
  <c r="BD1212" i="1"/>
  <c r="BD1214" i="1"/>
  <c r="BD1216" i="1"/>
  <c r="BC1501" i="1"/>
  <c r="BC1509" i="1"/>
  <c r="BC1517" i="1"/>
  <c r="BC1552" i="1"/>
  <c r="BC1560" i="1"/>
  <c r="BC1394" i="1"/>
  <c r="BC1402" i="1"/>
  <c r="BC1412" i="1"/>
  <c r="BC1420" i="1"/>
  <c r="BC1428" i="1"/>
  <c r="BC1436" i="1"/>
  <c r="BC1444" i="1"/>
  <c r="BC1460" i="1"/>
  <c r="BC1468" i="1"/>
  <c r="BC1476" i="1"/>
  <c r="BC1484" i="1"/>
  <c r="BC1492" i="1"/>
  <c r="BC1591" i="1"/>
  <c r="BC169" i="1"/>
  <c r="BC171" i="1"/>
  <c r="BC173" i="1"/>
  <c r="BC175" i="1"/>
  <c r="BC177" i="1"/>
  <c r="BC179" i="1"/>
  <c r="BC181" i="1"/>
  <c r="BC183" i="1"/>
  <c r="BC185" i="1"/>
  <c r="BC187" i="1"/>
  <c r="BC189" i="1"/>
  <c r="BC191" i="1"/>
  <c r="BC193" i="1"/>
  <c r="BC195" i="1"/>
  <c r="BC197" i="1"/>
  <c r="BC199" i="1"/>
  <c r="BB22" i="1"/>
  <c r="BD23" i="1"/>
  <c r="BB26" i="1"/>
  <c r="BD27" i="1"/>
  <c r="BB30" i="1"/>
  <c r="BD31" i="1"/>
  <c r="BB34" i="1"/>
  <c r="BD35" i="1"/>
  <c r="BB38" i="1"/>
  <c r="BD39" i="1"/>
  <c r="BB42" i="1"/>
  <c r="BD43" i="1"/>
  <c r="BB46" i="1"/>
  <c r="BD47" i="1"/>
  <c r="BB50" i="1"/>
  <c r="BD51" i="1"/>
  <c r="BB54" i="1"/>
  <c r="BD55" i="1"/>
  <c r="BB58" i="1"/>
  <c r="BD59" i="1"/>
  <c r="BB62" i="1"/>
  <c r="BD63" i="1"/>
  <c r="BB66" i="1"/>
  <c r="BD67" i="1"/>
  <c r="BB70" i="1"/>
  <c r="BD71" i="1"/>
  <c r="BB74" i="1"/>
  <c r="BD75" i="1"/>
  <c r="BB78" i="1"/>
  <c r="BD79" i="1"/>
  <c r="BB8" i="1"/>
  <c r="BB10" i="1"/>
  <c r="BB12" i="1"/>
  <c r="BB14" i="1"/>
  <c r="BB16" i="1"/>
  <c r="BD18" i="1"/>
  <c r="BC21" i="1"/>
  <c r="BC25" i="1"/>
  <c r="BC29" i="1"/>
  <c r="BC33" i="1"/>
  <c r="BC37" i="1"/>
  <c r="BC41" i="1"/>
  <c r="BC45" i="1"/>
  <c r="BC49" i="1"/>
  <c r="BC53" i="1"/>
  <c r="BC57" i="1"/>
  <c r="BC61" i="1"/>
  <c r="BC65" i="1"/>
  <c r="BC69" i="1"/>
  <c r="BC73" i="1"/>
  <c r="BC77" i="1"/>
  <c r="BC81" i="1"/>
  <c r="BC83" i="1"/>
  <c r="BC85" i="1"/>
  <c r="BC87" i="1"/>
  <c r="BC89" i="1"/>
  <c r="BC91" i="1"/>
  <c r="BC93" i="1"/>
  <c r="BC95" i="1"/>
  <c r="BC97" i="1"/>
  <c r="BC99" i="1"/>
  <c r="BC101" i="1"/>
  <c r="BC103" i="1"/>
  <c r="BC105" i="1"/>
  <c r="BC107" i="1"/>
  <c r="BD112" i="1"/>
  <c r="BD114" i="1"/>
  <c r="BD116" i="1"/>
  <c r="BD118" i="1"/>
  <c r="BD120" i="1"/>
  <c r="BD122" i="1"/>
  <c r="BD124" i="1"/>
  <c r="BD126" i="1"/>
  <c r="BD128" i="1"/>
  <c r="BD130" i="1"/>
  <c r="BD132" i="1"/>
  <c r="BD134" i="1"/>
  <c r="BC137" i="1"/>
  <c r="BC139" i="1"/>
  <c r="BC141" i="1"/>
  <c r="BC143" i="1"/>
  <c r="BC145" i="1"/>
  <c r="BC147" i="1"/>
  <c r="BC149" i="1"/>
  <c r="BC151" i="1"/>
  <c r="BC153" i="1"/>
  <c r="BC155" i="1"/>
  <c r="BC157" i="1"/>
  <c r="BB159" i="1"/>
  <c r="BB160" i="1"/>
  <c r="BB162" i="1"/>
  <c r="BB164" i="1"/>
  <c r="BB166" i="1"/>
  <c r="BB168" i="1"/>
  <c r="BD172" i="1"/>
  <c r="BD176" i="1"/>
  <c r="BD180" i="1"/>
  <c r="BD184" i="1"/>
  <c r="BD188" i="1"/>
  <c r="BD192" i="1"/>
  <c r="BD196" i="1"/>
  <c r="BC200" i="1"/>
  <c r="BD82" i="1"/>
  <c r="BD84" i="1"/>
  <c r="BD86" i="1"/>
  <c r="BD88" i="1"/>
  <c r="BD90" i="1"/>
  <c r="BD92" i="1"/>
  <c r="BD94" i="1"/>
  <c r="BD96" i="1"/>
  <c r="BD98" i="1"/>
  <c r="BD100" i="1"/>
  <c r="BD102" i="1"/>
  <c r="BD104" i="1"/>
  <c r="BD106" i="1"/>
  <c r="BC108" i="1"/>
  <c r="BD137" i="1"/>
  <c r="BD139" i="1"/>
  <c r="BD141" i="1"/>
  <c r="BD143" i="1"/>
  <c r="BD145" i="1"/>
  <c r="BD147" i="1"/>
  <c r="BD149" i="1"/>
  <c r="BD151" i="1"/>
  <c r="BD153" i="1"/>
  <c r="BD155" i="1"/>
  <c r="BD157" i="1"/>
  <c r="BC159" i="1"/>
  <c r="BB648" i="1"/>
  <c r="BD202" i="1"/>
  <c r="BD204" i="1"/>
  <c r="BD206" i="1"/>
  <c r="BD208" i="1"/>
  <c r="BD210" i="1"/>
  <c r="BD212" i="1"/>
  <c r="BD214" i="1"/>
  <c r="BD216" i="1"/>
  <c r="BD218" i="1"/>
  <c r="BD220" i="1"/>
  <c r="BD222" i="1"/>
  <c r="BD224" i="1"/>
  <c r="BD226" i="1"/>
  <c r="BD228" i="1"/>
  <c r="BD230" i="1"/>
  <c r="BD232" i="1"/>
  <c r="BD234" i="1"/>
  <c r="BD236" i="1"/>
  <c r="BD238" i="1"/>
  <c r="BD240" i="1"/>
  <c r="BD242" i="1"/>
  <c r="BD244" i="1"/>
  <c r="BD246" i="1"/>
  <c r="BD248" i="1"/>
  <c r="BD250" i="1"/>
  <c r="BD252" i="1"/>
  <c r="BD254" i="1"/>
  <c r="BD256" i="1"/>
  <c r="BD258" i="1"/>
  <c r="BD260" i="1"/>
  <c r="BD262" i="1"/>
  <c r="BD264" i="1"/>
  <c r="BD266" i="1"/>
  <c r="BD268" i="1"/>
  <c r="BD270" i="1"/>
  <c r="BD272" i="1"/>
  <c r="BD274" i="1"/>
  <c r="BD276" i="1"/>
  <c r="BD278" i="1"/>
  <c r="BD280" i="1"/>
  <c r="BD282" i="1"/>
  <c r="BD284" i="1"/>
  <c r="BD286" i="1"/>
  <c r="BD288" i="1"/>
  <c r="BD290" i="1"/>
  <c r="BD292" i="1"/>
  <c r="BD294" i="1"/>
  <c r="BD296" i="1"/>
  <c r="BD298" i="1"/>
  <c r="BD300" i="1"/>
  <c r="BD302" i="1"/>
  <c r="BD304" i="1"/>
  <c r="BD306" i="1"/>
  <c r="BD308" i="1"/>
  <c r="BD310" i="1"/>
  <c r="BD312" i="1"/>
  <c r="BD314" i="1"/>
  <c r="BD316" i="1"/>
  <c r="BC319" i="1"/>
  <c r="BC321" i="1"/>
  <c r="BC323" i="1"/>
  <c r="BC325" i="1"/>
  <c r="BC327" i="1"/>
  <c r="BC329" i="1"/>
  <c r="BC331" i="1"/>
  <c r="BC333" i="1"/>
  <c r="BC335" i="1"/>
  <c r="BC337" i="1"/>
  <c r="BC339" i="1"/>
  <c r="BC341" i="1"/>
  <c r="BC343" i="1"/>
  <c r="BC345" i="1"/>
  <c r="BC347" i="1"/>
  <c r="BC349" i="1"/>
  <c r="BC351" i="1"/>
  <c r="BC353" i="1"/>
  <c r="BC355" i="1"/>
  <c r="BC357" i="1"/>
  <c r="BC359" i="1"/>
  <c r="BB361" i="1"/>
  <c r="BB362" i="1"/>
  <c r="BB364" i="1"/>
  <c r="BB366" i="1"/>
  <c r="BB368" i="1"/>
  <c r="BB370" i="1"/>
  <c r="BB372" i="1"/>
  <c r="BC375" i="1"/>
  <c r="BC377" i="1"/>
  <c r="BB379" i="1"/>
  <c r="BB380" i="1"/>
  <c r="BB382" i="1"/>
  <c r="BB384" i="1"/>
  <c r="BB386" i="1"/>
  <c r="BB388" i="1"/>
  <c r="BB390" i="1"/>
  <c r="BB392" i="1"/>
  <c r="BB394" i="1"/>
  <c r="BB396" i="1"/>
  <c r="BB398" i="1"/>
  <c r="BB400" i="1"/>
  <c r="BB402" i="1"/>
  <c r="BB404" i="1"/>
  <c r="BB406" i="1"/>
  <c r="BB408" i="1"/>
  <c r="BB410" i="1"/>
  <c r="BB412" i="1"/>
  <c r="BB414" i="1"/>
  <c r="BB416" i="1"/>
  <c r="BB418" i="1"/>
  <c r="BB420" i="1"/>
  <c r="BB422" i="1"/>
  <c r="BB424" i="1"/>
  <c r="BB426" i="1"/>
  <c r="BB428" i="1"/>
  <c r="BB430" i="1"/>
  <c r="BB432" i="1"/>
  <c r="BC435" i="1"/>
  <c r="BC437" i="1"/>
  <c r="BC439" i="1"/>
  <c r="BC441" i="1"/>
  <c r="BC443" i="1"/>
  <c r="BC445" i="1"/>
  <c r="BC447" i="1"/>
  <c r="BC449" i="1"/>
  <c r="BC451" i="1"/>
  <c r="BC453" i="1"/>
  <c r="BC455" i="1"/>
  <c r="BC457" i="1"/>
  <c r="BC459" i="1"/>
  <c r="BC461" i="1"/>
  <c r="BC463" i="1"/>
  <c r="BC465" i="1"/>
  <c r="BC467" i="1"/>
  <c r="BC469" i="1"/>
  <c r="BC471" i="1"/>
  <c r="BC473" i="1"/>
  <c r="BC475" i="1"/>
  <c r="BC477" i="1"/>
  <c r="BC479" i="1"/>
  <c r="BC481" i="1"/>
  <c r="BC483" i="1"/>
  <c r="BC485" i="1"/>
  <c r="BC487" i="1"/>
  <c r="BC489" i="1"/>
  <c r="BC491" i="1"/>
  <c r="BC493" i="1"/>
  <c r="BD496" i="1"/>
  <c r="BD498" i="1"/>
  <c r="BD500" i="1"/>
  <c r="BD502" i="1"/>
  <c r="BD504" i="1"/>
  <c r="BD506" i="1"/>
  <c r="BD508" i="1"/>
  <c r="BD510" i="1"/>
  <c r="BD512" i="1"/>
  <c r="BD514" i="1"/>
  <c r="BD516" i="1"/>
  <c r="BD518" i="1"/>
  <c r="BD520" i="1"/>
  <c r="BD522" i="1"/>
  <c r="BD524" i="1"/>
  <c r="BD526" i="1"/>
  <c r="BD528" i="1"/>
  <c r="BD530" i="1"/>
  <c r="BD532" i="1"/>
  <c r="BD534" i="1"/>
  <c r="BD536" i="1"/>
  <c r="BD538" i="1"/>
  <c r="BD540" i="1"/>
  <c r="BD542" i="1"/>
  <c r="BD544" i="1"/>
  <c r="BD546" i="1"/>
  <c r="BD548" i="1"/>
  <c r="BD550" i="1"/>
  <c r="BD552" i="1"/>
  <c r="BD554" i="1"/>
  <c r="BD556" i="1"/>
  <c r="BD558" i="1"/>
  <c r="BD560" i="1"/>
  <c r="BD562" i="1"/>
  <c r="BC565" i="1"/>
  <c r="BC567" i="1"/>
  <c r="BC569" i="1"/>
  <c r="BC571" i="1"/>
  <c r="BC573" i="1"/>
  <c r="BC575" i="1"/>
  <c r="BC577" i="1"/>
  <c r="BC579" i="1"/>
  <c r="BC581" i="1"/>
  <c r="BC583" i="1"/>
  <c r="BC585" i="1"/>
  <c r="BC587" i="1"/>
  <c r="BC589" i="1"/>
  <c r="BC591" i="1"/>
  <c r="BC593" i="1"/>
  <c r="BC595" i="1"/>
  <c r="BC597" i="1"/>
  <c r="BC599" i="1"/>
  <c r="BC601" i="1"/>
  <c r="BC603" i="1"/>
  <c r="BC605" i="1"/>
  <c r="BC607" i="1"/>
  <c r="BC609" i="1"/>
  <c r="BC611" i="1"/>
  <c r="BD614" i="1"/>
  <c r="BD616" i="1"/>
  <c r="BD618" i="1"/>
  <c r="BD620" i="1"/>
  <c r="BD622" i="1"/>
  <c r="BD624" i="1"/>
  <c r="BD626" i="1"/>
  <c r="BC629" i="1"/>
  <c r="BC631" i="1"/>
  <c r="BC633" i="1"/>
  <c r="BC635" i="1"/>
  <c r="BB637" i="1"/>
  <c r="BB641" i="1"/>
  <c r="BD647" i="1"/>
  <c r="BB652" i="1"/>
  <c r="BB656" i="1"/>
  <c r="BC638" i="1"/>
  <c r="BC640" i="1"/>
  <c r="BC642" i="1"/>
  <c r="BD644" i="1"/>
  <c r="BC651" i="1"/>
  <c r="BC653" i="1"/>
  <c r="BC655" i="1"/>
  <c r="BC657" i="1"/>
  <c r="BB318" i="1"/>
  <c r="BB320" i="1"/>
  <c r="BB322" i="1"/>
  <c r="BB324" i="1"/>
  <c r="BB326" i="1"/>
  <c r="BB328" i="1"/>
  <c r="BB330" i="1"/>
  <c r="BB332" i="1"/>
  <c r="BB334" i="1"/>
  <c r="BB336" i="1"/>
  <c r="BB338" i="1"/>
  <c r="BB340" i="1"/>
  <c r="BB342" i="1"/>
  <c r="BB344" i="1"/>
  <c r="BB346" i="1"/>
  <c r="BB348" i="1"/>
  <c r="BB350" i="1"/>
  <c r="BB352" i="1"/>
  <c r="BB354" i="1"/>
  <c r="BB356" i="1"/>
  <c r="BB358" i="1"/>
  <c r="BB360" i="1"/>
  <c r="BB376" i="1"/>
  <c r="BB378" i="1"/>
  <c r="BB436" i="1"/>
  <c r="BB438" i="1"/>
  <c r="BB440" i="1"/>
  <c r="BB442" i="1"/>
  <c r="BB444" i="1"/>
  <c r="BB446" i="1"/>
  <c r="BB448" i="1"/>
  <c r="BB450" i="1"/>
  <c r="BB452" i="1"/>
  <c r="BB454" i="1"/>
  <c r="BB456" i="1"/>
  <c r="BB458" i="1"/>
  <c r="BB460" i="1"/>
  <c r="BB462" i="1"/>
  <c r="BB464" i="1"/>
  <c r="BB466" i="1"/>
  <c r="BB468" i="1"/>
  <c r="BB470" i="1"/>
  <c r="BB472" i="1"/>
  <c r="BB474" i="1"/>
  <c r="BB476" i="1"/>
  <c r="BB478" i="1"/>
  <c r="BB480" i="1"/>
  <c r="BB482" i="1"/>
  <c r="BB484" i="1"/>
  <c r="BB486" i="1"/>
  <c r="BB488" i="1"/>
  <c r="BB490" i="1"/>
  <c r="BB492" i="1"/>
  <c r="BB564" i="1"/>
  <c r="BB566" i="1"/>
  <c r="BB568" i="1"/>
  <c r="BB570" i="1"/>
  <c r="BB572" i="1"/>
  <c r="BB574" i="1"/>
  <c r="BB576" i="1"/>
  <c r="BB578" i="1"/>
  <c r="BB580" i="1"/>
  <c r="BB582" i="1"/>
  <c r="BB584" i="1"/>
  <c r="BB586" i="1"/>
  <c r="BB588" i="1"/>
  <c r="BB590" i="1"/>
  <c r="BB592" i="1"/>
  <c r="BB594" i="1"/>
  <c r="BB596" i="1"/>
  <c r="BB598" i="1"/>
  <c r="BB600" i="1"/>
  <c r="BB602" i="1"/>
  <c r="BB604" i="1"/>
  <c r="BB606" i="1"/>
  <c r="BB608" i="1"/>
  <c r="BB610" i="1"/>
  <c r="BB628" i="1"/>
  <c r="BB630" i="1"/>
  <c r="BB632" i="1"/>
  <c r="BB634" i="1"/>
  <c r="BB636" i="1"/>
  <c r="BD639" i="1"/>
  <c r="BD643" i="1"/>
  <c r="BD652" i="1"/>
  <c r="BD656" i="1"/>
  <c r="BC910" i="1"/>
  <c r="BC912" i="1"/>
  <c r="BC914" i="1"/>
  <c r="BC916" i="1"/>
  <c r="BC918" i="1"/>
  <c r="BC920" i="1"/>
  <c r="BC922" i="1"/>
  <c r="BC924" i="1"/>
  <c r="BC926" i="1"/>
  <c r="BC928" i="1"/>
  <c r="BC930" i="1"/>
  <c r="BC932" i="1"/>
  <c r="BC934" i="1"/>
  <c r="BC936" i="1"/>
  <c r="BC938" i="1"/>
  <c r="BC940" i="1"/>
  <c r="BC942" i="1"/>
  <c r="BC944" i="1"/>
  <c r="BC949" i="1"/>
  <c r="BC951" i="1"/>
  <c r="BC953" i="1"/>
  <c r="BC955" i="1"/>
  <c r="BC957" i="1"/>
  <c r="BC959" i="1"/>
  <c r="BC961" i="1"/>
  <c r="BC963" i="1"/>
  <c r="BC965" i="1"/>
  <c r="BC967" i="1"/>
  <c r="BC969" i="1"/>
  <c r="BC971" i="1"/>
  <c r="BC973" i="1"/>
  <c r="BC975" i="1"/>
  <c r="BD977" i="1"/>
  <c r="BB660" i="1"/>
  <c r="BD661" i="1"/>
  <c r="BB664" i="1"/>
  <c r="BD665" i="1"/>
  <c r="BB668" i="1"/>
  <c r="BD669" i="1"/>
  <c r="BB672" i="1"/>
  <c r="BD673" i="1"/>
  <c r="BB676" i="1"/>
  <c r="BD677" i="1"/>
  <c r="BB680" i="1"/>
  <c r="BD681" i="1"/>
  <c r="BB684" i="1"/>
  <c r="BD685" i="1"/>
  <c r="BB688" i="1"/>
  <c r="BD689" i="1"/>
  <c r="BB692" i="1"/>
  <c r="BD693" i="1"/>
  <c r="BB696" i="1"/>
  <c r="BD697" i="1"/>
  <c r="BB700" i="1"/>
  <c r="BD701" i="1"/>
  <c r="BB704" i="1"/>
  <c r="BD705" i="1"/>
  <c r="BB708" i="1"/>
  <c r="BD709" i="1"/>
  <c r="BB712" i="1"/>
  <c r="BD713" i="1"/>
  <c r="BB716" i="1"/>
  <c r="BD717" i="1"/>
  <c r="BB720" i="1"/>
  <c r="BD721" i="1"/>
  <c r="BB724" i="1"/>
  <c r="BD725" i="1"/>
  <c r="BB728" i="1"/>
  <c r="BC729" i="1"/>
  <c r="BB732" i="1"/>
  <c r="BD733" i="1"/>
  <c r="BB736" i="1"/>
  <c r="BD737" i="1"/>
  <c r="BB740" i="1"/>
  <c r="BD741" i="1"/>
  <c r="BD744" i="1"/>
  <c r="BD746" i="1"/>
  <c r="BD748" i="1"/>
  <c r="BD750" i="1"/>
  <c r="BD752" i="1"/>
  <c r="BB754" i="1"/>
  <c r="BD755" i="1"/>
  <c r="BB758" i="1"/>
  <c r="BD759" i="1"/>
  <c r="BD761" i="1"/>
  <c r="BD763" i="1"/>
  <c r="BD765" i="1"/>
  <c r="BD767" i="1"/>
  <c r="BD769" i="1"/>
  <c r="BD771" i="1"/>
  <c r="BD773" i="1"/>
  <c r="BD775" i="1"/>
  <c r="BD777" i="1"/>
  <c r="BD779" i="1"/>
  <c r="BD781" i="1"/>
  <c r="BD783" i="1"/>
  <c r="BD785" i="1"/>
  <c r="BD787" i="1"/>
  <c r="BD789" i="1"/>
  <c r="BD791" i="1"/>
  <c r="BD793" i="1"/>
  <c r="BD795" i="1"/>
  <c r="BD797" i="1"/>
  <c r="BD799" i="1"/>
  <c r="BD801" i="1"/>
  <c r="BD803" i="1"/>
  <c r="BD805" i="1"/>
  <c r="BD807" i="1"/>
  <c r="BD809" i="1"/>
  <c r="BD811" i="1"/>
  <c r="BD813" i="1"/>
  <c r="BD815" i="1"/>
  <c r="BD817" i="1"/>
  <c r="BD912" i="1"/>
  <c r="BD916" i="1"/>
  <c r="BD920" i="1"/>
  <c r="BD924" i="1"/>
  <c r="BD928" i="1"/>
  <c r="BD932" i="1"/>
  <c r="BD936" i="1"/>
  <c r="BD940" i="1"/>
  <c r="BD944" i="1"/>
  <c r="BD950" i="1"/>
  <c r="BD954" i="1"/>
  <c r="BD958" i="1"/>
  <c r="BD962" i="1"/>
  <c r="BD966" i="1"/>
  <c r="BD970" i="1"/>
  <c r="BD974" i="1"/>
  <c r="BC979" i="1"/>
  <c r="BC659" i="1"/>
  <c r="BC663" i="1"/>
  <c r="BC667" i="1"/>
  <c r="BC671" i="1"/>
  <c r="BC675" i="1"/>
  <c r="BC679" i="1"/>
  <c r="BC683" i="1"/>
  <c r="BC687" i="1"/>
  <c r="BD1242" i="1"/>
  <c r="BB1244" i="1"/>
  <c r="BB1246" i="1"/>
  <c r="BB1248" i="1"/>
  <c r="BB1250" i="1"/>
  <c r="BB1252" i="1"/>
  <c r="BB1254" i="1"/>
  <c r="BB1256" i="1"/>
  <c r="BB1258" i="1"/>
  <c r="BB1260" i="1"/>
  <c r="BB1262" i="1"/>
  <c r="BB1264" i="1"/>
  <c r="BB1266" i="1"/>
  <c r="BB1268" i="1"/>
  <c r="BB1270" i="1"/>
  <c r="BB1272" i="1"/>
  <c r="BB1274" i="1"/>
  <c r="BB1276" i="1"/>
  <c r="BB1278" i="1"/>
  <c r="BC1281" i="1"/>
  <c r="BC1283" i="1"/>
  <c r="BC1285" i="1"/>
  <c r="BC1287" i="1"/>
  <c r="BC1289" i="1"/>
  <c r="BC1291" i="1"/>
  <c r="BC1293" i="1"/>
  <c r="BC1295" i="1"/>
  <c r="BC1297" i="1"/>
  <c r="BC1299" i="1"/>
  <c r="BC1301" i="1"/>
  <c r="BC1303" i="1"/>
  <c r="BC1305" i="1"/>
  <c r="BD1308" i="1"/>
  <c r="BD1310" i="1"/>
  <c r="BD1314" i="1"/>
  <c r="BD1316" i="1"/>
  <c r="BD1318" i="1"/>
  <c r="BD1320" i="1"/>
  <c r="BD1322" i="1"/>
  <c r="BD1324" i="1"/>
  <c r="BD1326" i="1"/>
  <c r="BD1328" i="1"/>
  <c r="BD1330" i="1"/>
  <c r="BD1332" i="1"/>
  <c r="BD1334" i="1"/>
  <c r="BD1336" i="1"/>
  <c r="BD1338" i="1"/>
  <c r="BD1340" i="1"/>
  <c r="BD1342" i="1"/>
  <c r="BD1344" i="1"/>
  <c r="BD1346" i="1"/>
  <c r="BD1348" i="1"/>
  <c r="BD1219" i="1"/>
  <c r="BD1221" i="1"/>
  <c r="BD1223" i="1"/>
  <c r="BD1225" i="1"/>
  <c r="BD1227" i="1"/>
  <c r="BD1229" i="1"/>
  <c r="BD1231" i="1"/>
  <c r="BD1233" i="1"/>
  <c r="BD1235" i="1"/>
  <c r="BD1237" i="1"/>
  <c r="BD1239" i="1"/>
  <c r="BD1241" i="1"/>
  <c r="BD1281" i="1"/>
  <c r="BD1283" i="1"/>
  <c r="BD1285" i="1"/>
  <c r="BD1287" i="1"/>
  <c r="BD1289" i="1"/>
  <c r="BD1291" i="1"/>
  <c r="BD1293" i="1"/>
  <c r="BD1295" i="1"/>
  <c r="BD1297" i="1"/>
  <c r="BD1299" i="1"/>
  <c r="BD1301" i="1"/>
  <c r="BD1303" i="1"/>
  <c r="BD1305" i="1"/>
  <c r="BB1352" i="1"/>
  <c r="BB1354" i="1"/>
  <c r="BB1356" i="1"/>
  <c r="BB1358" i="1"/>
  <c r="BB1360" i="1"/>
  <c r="BB1362" i="1"/>
  <c r="BB1364" i="1"/>
  <c r="BB1366" i="1"/>
  <c r="BB1368" i="1"/>
  <c r="BB1370" i="1"/>
  <c r="BB1372" i="1"/>
  <c r="BB1374" i="1"/>
  <c r="BB1376" i="1"/>
  <c r="BB1378" i="1"/>
  <c r="BB1380" i="1"/>
  <c r="BB1382" i="1"/>
  <c r="BD1384" i="1"/>
  <c r="BD1386" i="1"/>
  <c r="BD1388" i="1"/>
  <c r="BD1390" i="1"/>
  <c r="BD1392" i="1"/>
  <c r="BD1394" i="1"/>
  <c r="BD1396" i="1"/>
  <c r="BD1398" i="1"/>
  <c r="BD1400" i="1"/>
  <c r="BD1402" i="1"/>
  <c r="BD1404" i="1"/>
  <c r="BD1406" i="1"/>
  <c r="BD1410" i="1"/>
  <c r="BD1412" i="1"/>
  <c r="BD1414" i="1"/>
  <c r="BD1416" i="1"/>
  <c r="BD1418" i="1"/>
  <c r="BD1420" i="1"/>
  <c r="BD1422" i="1"/>
  <c r="BD1424" i="1"/>
  <c r="BD1426" i="1"/>
  <c r="BD1428" i="1"/>
  <c r="BD1430" i="1"/>
  <c r="BD1432" i="1"/>
  <c r="BD1434" i="1"/>
  <c r="BD1436" i="1"/>
  <c r="BD1438" i="1"/>
  <c r="BD1440" i="1"/>
  <c r="BD1442" i="1"/>
  <c r="BD1444" i="1"/>
  <c r="BC1447" i="1"/>
  <c r="BC1449" i="1"/>
  <c r="BC1451" i="1"/>
  <c r="BC1453" i="1"/>
  <c r="BB1455" i="1"/>
  <c r="BB1447" i="1"/>
  <c r="BB1449" i="1"/>
  <c r="BB1451" i="1"/>
  <c r="BB1453" i="1"/>
  <c r="BC1455" i="1"/>
  <c r="BB1579" i="1"/>
  <c r="BC1456" i="1"/>
  <c r="BD1459" i="1"/>
  <c r="BD1461" i="1"/>
  <c r="BD1463" i="1"/>
  <c r="BD1465" i="1"/>
  <c r="BD1467" i="1"/>
  <c r="BD1469" i="1"/>
  <c r="BD1471" i="1"/>
  <c r="BD1473" i="1"/>
  <c r="BD1475" i="1"/>
  <c r="BD1477" i="1"/>
  <c r="BD1479" i="1"/>
  <c r="BD1481" i="1"/>
  <c r="BD1483" i="1"/>
  <c r="BD1485" i="1"/>
  <c r="BD1487" i="1"/>
  <c r="BD1489" i="1"/>
  <c r="BD1491" i="1"/>
  <c r="BD1493" i="1"/>
  <c r="BD1495" i="1"/>
  <c r="BD1497" i="1"/>
  <c r="BD1499" i="1"/>
  <c r="BD1501" i="1"/>
  <c r="BD1503" i="1"/>
  <c r="BD1505" i="1"/>
  <c r="BD1507" i="1"/>
  <c r="BD1509" i="1"/>
  <c r="BD1511" i="1"/>
  <c r="BD1513" i="1"/>
  <c r="BD1515" i="1"/>
  <c r="BD1517" i="1"/>
  <c r="BD1519" i="1"/>
  <c r="BC1522" i="1"/>
  <c r="BC1524" i="1"/>
  <c r="BC1526" i="1"/>
  <c r="BC1528" i="1"/>
  <c r="BC1530" i="1"/>
  <c r="BC1532" i="1"/>
  <c r="BC1534" i="1"/>
  <c r="BC1536" i="1"/>
  <c r="BC1538" i="1"/>
  <c r="BC1540" i="1"/>
  <c r="BC1542" i="1"/>
  <c r="BC1544" i="1"/>
  <c r="BB1546" i="1"/>
  <c r="BB1547" i="1"/>
  <c r="BB1549" i="1"/>
  <c r="BB1551" i="1"/>
  <c r="BB1553" i="1"/>
  <c r="BB1555" i="1"/>
  <c r="BB1557" i="1"/>
  <c r="BB1559" i="1"/>
  <c r="BB1561" i="1"/>
  <c r="BD1564" i="1"/>
  <c r="BD1568" i="1"/>
  <c r="BD1572" i="1"/>
  <c r="BD1576" i="1"/>
  <c r="BD1521" i="1"/>
  <c r="BD1523" i="1"/>
  <c r="BD1525" i="1"/>
  <c r="BD1527" i="1"/>
  <c r="BD1529" i="1"/>
  <c r="BD1531" i="1"/>
  <c r="BD1533" i="1"/>
  <c r="BD1535" i="1"/>
  <c r="BD1537" i="1"/>
  <c r="BD1539" i="1"/>
  <c r="BD1541" i="1"/>
  <c r="BD1543" i="1"/>
  <c r="BD1545" i="1"/>
  <c r="BC1624" i="1"/>
  <c r="BC1626" i="1"/>
  <c r="BC1628" i="1"/>
  <c r="BC1630" i="1"/>
  <c r="BC1632" i="1"/>
  <c r="BC1581" i="1"/>
  <c r="BC1583" i="1"/>
  <c r="BC1585" i="1"/>
  <c r="BB1587" i="1"/>
  <c r="BB1588" i="1"/>
  <c r="BB1590" i="1"/>
  <c r="BB1592" i="1"/>
  <c r="BD1627" i="1"/>
  <c r="BD1631" i="1"/>
  <c r="BB1580" i="1"/>
  <c r="BB1582" i="1"/>
  <c r="BB1584" i="1"/>
  <c r="BB1586" i="1"/>
  <c r="BB1595" i="1"/>
  <c r="BB1597" i="1"/>
  <c r="BB1599" i="1"/>
  <c r="BB1601" i="1"/>
  <c r="BB1603" i="1"/>
  <c r="BB1605" i="1"/>
  <c r="BB1607" i="1"/>
  <c r="BB1609" i="1"/>
  <c r="BB1611" i="1"/>
  <c r="BB1613" i="1"/>
  <c r="BB1615" i="1"/>
  <c r="BB1617" i="1"/>
  <c r="BB1619" i="1"/>
  <c r="BB1621" i="1"/>
  <c r="BB1623" i="1"/>
  <c r="BD1657" i="1"/>
  <c r="BC1653" i="1"/>
  <c r="BD1635" i="1"/>
  <c r="BD1637" i="1"/>
  <c r="BD1639" i="1"/>
  <c r="BD1641" i="1"/>
  <c r="BD1643" i="1"/>
  <c r="BD1645" i="1"/>
  <c r="BD1647" i="1"/>
  <c r="BD1649" i="1"/>
  <c r="BD1651" i="1"/>
  <c r="BB1662" i="1"/>
  <c r="BD1663" i="1"/>
  <c r="BB1666" i="1"/>
  <c r="BD1667" i="1"/>
  <c r="BB1670" i="1"/>
  <c r="BD1671" i="1"/>
  <c r="BB1674" i="1"/>
  <c r="BD1675" i="1"/>
  <c r="BB1678" i="1"/>
  <c r="BD1679" i="1"/>
  <c r="BC1664" i="1"/>
  <c r="BC1668" i="1"/>
  <c r="BC1672" i="1"/>
  <c r="BC1676" i="1"/>
  <c r="BC1680" i="1"/>
  <c r="BB1683" i="1"/>
  <c r="BB1287" i="1"/>
  <c r="BD1357" i="1"/>
  <c r="BD1360" i="1"/>
  <c r="BD1364" i="1"/>
  <c r="BD1367" i="1"/>
  <c r="BD1371" i="1"/>
  <c r="BD1375" i="1"/>
  <c r="BD1379" i="1"/>
  <c r="BD1382" i="1"/>
  <c r="BB1384" i="1"/>
  <c r="BB1386" i="1"/>
  <c r="BD1389" i="1"/>
  <c r="BD1391" i="1"/>
  <c r="BB1394" i="1"/>
  <c r="BD1397" i="1"/>
  <c r="BD1401" i="1"/>
  <c r="BD1405" i="1"/>
  <c r="BC1407" i="1"/>
  <c r="BB1410" i="1"/>
  <c r="BD1413" i="1"/>
  <c r="BD1415" i="1"/>
  <c r="BD1417" i="1"/>
  <c r="BD1419" i="1"/>
  <c r="BB1422" i="1"/>
  <c r="BD1425" i="1"/>
  <c r="BD1427" i="1"/>
  <c r="BD1429" i="1"/>
  <c r="BD1431" i="1"/>
  <c r="BD1433" i="1"/>
  <c r="BB1436" i="1"/>
  <c r="BB1440" i="1"/>
  <c r="BB1442" i="1"/>
  <c r="BC1445" i="1"/>
  <c r="BC1408" i="1"/>
  <c r="BD1448" i="1"/>
  <c r="BD1451" i="1"/>
  <c r="BD1454" i="1"/>
  <c r="BC1565" i="1"/>
  <c r="BC1567" i="1"/>
  <c r="BC1570" i="1"/>
  <c r="BC1573" i="1"/>
  <c r="BC1576" i="1"/>
  <c r="BD1579" i="1"/>
  <c r="BB1458" i="1"/>
  <c r="BB1461" i="1"/>
  <c r="BB1465" i="1"/>
  <c r="BB1468" i="1"/>
  <c r="BB1471" i="1"/>
  <c r="BB1474" i="1"/>
  <c r="BB1477" i="1"/>
  <c r="BB1481" i="1"/>
  <c r="BD1484" i="1"/>
  <c r="BD1488" i="1"/>
  <c r="BD1490" i="1"/>
  <c r="BD1492" i="1"/>
  <c r="BB1495" i="1"/>
  <c r="BB1497" i="1"/>
  <c r="BD1500" i="1"/>
  <c r="BD1502" i="1"/>
  <c r="BB1505" i="1"/>
  <c r="BB1507" i="1"/>
  <c r="BB1511" i="1"/>
  <c r="BB1513" i="1"/>
  <c r="BB1515" i="1"/>
  <c r="BB1517" i="1"/>
  <c r="BC1520" i="1"/>
  <c r="BD1547" i="1"/>
  <c r="BD1549" i="1"/>
  <c r="BD1551" i="1"/>
  <c r="BD1555" i="1"/>
  <c r="BD1557" i="1"/>
  <c r="BB1560" i="1"/>
  <c r="BD1563" i="1"/>
  <c r="BD1567" i="1"/>
  <c r="BD1573" i="1"/>
  <c r="BB1521" i="1"/>
  <c r="BB1524" i="1"/>
  <c r="BB1527" i="1"/>
  <c r="BB1530" i="1"/>
  <c r="BB1533" i="1"/>
  <c r="BB1537" i="1"/>
  <c r="BB1540" i="1"/>
  <c r="BB1543" i="1"/>
  <c r="BC1633" i="1"/>
  <c r="BB1589" i="1"/>
  <c r="BB1591" i="1"/>
  <c r="BC1594" i="1"/>
  <c r="BC1597" i="1"/>
  <c r="BC1600" i="1"/>
  <c r="BC1602" i="1"/>
  <c r="BC1605" i="1"/>
  <c r="BC1608" i="1"/>
  <c r="BC1611" i="1"/>
  <c r="BC1613" i="1"/>
  <c r="BC1616" i="1"/>
  <c r="BC1620" i="1"/>
  <c r="BD1624" i="1"/>
  <c r="BD1630" i="1"/>
  <c r="BD1580" i="1"/>
  <c r="BD1583" i="1"/>
  <c r="BD1586" i="1"/>
  <c r="BD1594" i="1"/>
  <c r="BD1597" i="1"/>
  <c r="BD1600" i="1"/>
  <c r="BD1604" i="1"/>
  <c r="BD1607" i="1"/>
  <c r="BD1610" i="1"/>
  <c r="BD1613" i="1"/>
  <c r="BD1616" i="1"/>
  <c r="BD1620" i="1"/>
  <c r="BC1656" i="1"/>
  <c r="BC1659" i="1"/>
  <c r="BC1635" i="1"/>
  <c r="BC1637" i="1"/>
  <c r="BC1640" i="1"/>
  <c r="BC1643" i="1"/>
  <c r="BC1646" i="1"/>
  <c r="BC1649" i="1"/>
  <c r="BC1652" i="1"/>
  <c r="BD1656" i="1"/>
  <c r="BB1635" i="1"/>
  <c r="BB1638" i="1"/>
  <c r="BB1641" i="1"/>
  <c r="BB1645" i="1"/>
  <c r="BB1648" i="1"/>
  <c r="BB1651" i="1"/>
  <c r="BB1661" i="1"/>
  <c r="BB1669" i="1"/>
  <c r="BB1671" i="1"/>
  <c r="BB1673" i="1"/>
  <c r="BB1675" i="1"/>
  <c r="BC1663" i="1"/>
  <c r="BC1667" i="1"/>
  <c r="BD1682" i="1"/>
  <c r="BD1684" i="1"/>
  <c r="BC693" i="1"/>
  <c r="BC697" i="1"/>
  <c r="BC701" i="1"/>
  <c r="BC705" i="1"/>
  <c r="BC709" i="1"/>
  <c r="BC713" i="1"/>
  <c r="BC717" i="1"/>
  <c r="BC721" i="1"/>
  <c r="BC725" i="1"/>
  <c r="BB729" i="1"/>
  <c r="BC733" i="1"/>
  <c r="BC737" i="1"/>
  <c r="BC741" i="1"/>
  <c r="BC756" i="1"/>
  <c r="BC760" i="1"/>
  <c r="BD820" i="1"/>
  <c r="BD822" i="1"/>
  <c r="BD824" i="1"/>
  <c r="BD826" i="1"/>
  <c r="BD828" i="1"/>
  <c r="BD830" i="1"/>
  <c r="BD832" i="1"/>
  <c r="BD834" i="1"/>
  <c r="BD836" i="1"/>
  <c r="BD838" i="1"/>
  <c r="BD840" i="1"/>
  <c r="BD842" i="1"/>
  <c r="BD844" i="1"/>
  <c r="BD846" i="1"/>
  <c r="BD848" i="1"/>
  <c r="BD850" i="1"/>
  <c r="BD852" i="1"/>
  <c r="BD854" i="1"/>
  <c r="BD856" i="1"/>
  <c r="BD858" i="1"/>
  <c r="BD860" i="1"/>
  <c r="BD862" i="1"/>
  <c r="BD864" i="1"/>
  <c r="BD866" i="1"/>
  <c r="BD868" i="1"/>
  <c r="BD870" i="1"/>
  <c r="BD872" i="1"/>
  <c r="BD874" i="1"/>
  <c r="BD876" i="1"/>
  <c r="BD878" i="1"/>
  <c r="BD880" i="1"/>
  <c r="BD882" i="1"/>
  <c r="BD884" i="1"/>
  <c r="BD886" i="1"/>
  <c r="BD888" i="1"/>
  <c r="BD890" i="1"/>
  <c r="BD892" i="1"/>
  <c r="BD894" i="1"/>
  <c r="BD896" i="1"/>
  <c r="BD898" i="1"/>
  <c r="BD900" i="1"/>
  <c r="BD902" i="1"/>
  <c r="BD904" i="1"/>
  <c r="BD906" i="1"/>
  <c r="BB1167" i="1"/>
  <c r="BC981" i="1"/>
  <c r="BC983" i="1"/>
  <c r="BC985" i="1"/>
  <c r="BC987" i="1"/>
  <c r="BC989" i="1"/>
  <c r="BC991" i="1"/>
  <c r="BC993" i="1"/>
  <c r="BC995" i="1"/>
  <c r="BC997" i="1"/>
  <c r="BC999" i="1"/>
  <c r="BC1001" i="1"/>
  <c r="BC1003" i="1"/>
  <c r="BC1005" i="1"/>
  <c r="BC1007" i="1"/>
  <c r="BC1009" i="1"/>
  <c r="BC1011" i="1"/>
  <c r="BC1013" i="1"/>
  <c r="BD1016" i="1"/>
  <c r="BD1018" i="1"/>
  <c r="BD1020" i="1"/>
  <c r="BD1022" i="1"/>
  <c r="BD1024" i="1"/>
  <c r="BD1026" i="1"/>
  <c r="BD1028" i="1"/>
  <c r="BD1030" i="1"/>
  <c r="BD1032" i="1"/>
  <c r="BD1034" i="1"/>
  <c r="BD1036" i="1"/>
  <c r="BD1038" i="1"/>
  <c r="BD1040" i="1"/>
  <c r="BD1042" i="1"/>
  <c r="BD1044" i="1"/>
  <c r="BD1046" i="1"/>
  <c r="BD1048" i="1"/>
  <c r="BD1050" i="1"/>
  <c r="BD1052" i="1"/>
  <c r="BD1054" i="1"/>
  <c r="BD1056" i="1"/>
  <c r="BD1058" i="1"/>
  <c r="BD1060" i="1"/>
  <c r="BD1062" i="1"/>
  <c r="BD1064" i="1"/>
  <c r="BD1066" i="1"/>
  <c r="BD1068" i="1"/>
  <c r="BD1070" i="1"/>
  <c r="BD1072" i="1"/>
  <c r="BD1074" i="1"/>
  <c r="BD1110" i="1"/>
  <c r="BB1112" i="1"/>
  <c r="BB1114" i="1"/>
  <c r="BB1116" i="1"/>
  <c r="BC1118" i="1"/>
  <c r="BD1121" i="1"/>
  <c r="BD1125" i="1"/>
  <c r="BD1129" i="1"/>
  <c r="BD1133" i="1"/>
  <c r="BD1137" i="1"/>
  <c r="BD1141" i="1"/>
  <c r="BD1145" i="1"/>
  <c r="BD1149" i="1"/>
  <c r="BD1153" i="1"/>
  <c r="BD1157" i="1"/>
  <c r="BD1161" i="1"/>
  <c r="BD1165" i="1"/>
  <c r="BB1170" i="1"/>
  <c r="BB1174" i="1"/>
  <c r="BB1178" i="1"/>
  <c r="BB1182" i="1"/>
  <c r="BB1186" i="1"/>
  <c r="BB1190" i="1"/>
  <c r="BB1194" i="1"/>
  <c r="BB1198" i="1"/>
  <c r="BB1202" i="1"/>
  <c r="BB1206" i="1"/>
  <c r="BB1207" i="1"/>
  <c r="BB1218" i="1"/>
  <c r="BD980" i="1"/>
  <c r="BD982" i="1"/>
  <c r="BD984" i="1"/>
  <c r="BD986" i="1"/>
  <c r="BD988" i="1"/>
  <c r="BD990" i="1"/>
  <c r="BD992" i="1"/>
  <c r="BD994" i="1"/>
  <c r="BD996" i="1"/>
  <c r="BD998" i="1"/>
  <c r="BD1000" i="1"/>
  <c r="BD1002" i="1"/>
  <c r="BD1004" i="1"/>
  <c r="BD1006" i="1"/>
  <c r="BD1008" i="1"/>
  <c r="BD1010" i="1"/>
  <c r="BD1012" i="1"/>
  <c r="BC1014" i="1"/>
  <c r="BD1077" i="1"/>
  <c r="BD1079" i="1"/>
  <c r="BD1081" i="1"/>
  <c r="BD1083" i="1"/>
  <c r="BD1085" i="1"/>
  <c r="BD1087" i="1"/>
  <c r="BD1089" i="1"/>
  <c r="BD1091" i="1"/>
  <c r="BD1093" i="1"/>
  <c r="BD1095" i="1"/>
  <c r="BD1097" i="1"/>
  <c r="BD1099" i="1"/>
  <c r="BD1101" i="1"/>
  <c r="BD1103" i="1"/>
  <c r="BD1105" i="1"/>
  <c r="BD1107" i="1"/>
  <c r="BD1109" i="1"/>
  <c r="BD1119" i="1"/>
  <c r="BD1171" i="1"/>
  <c r="BD1175" i="1"/>
  <c r="BD1179" i="1"/>
  <c r="BD1183" i="1"/>
  <c r="BD1187" i="1"/>
  <c r="BD1191" i="1"/>
  <c r="BD1195" i="1"/>
  <c r="BD1199" i="1"/>
  <c r="BD1203" i="1"/>
  <c r="BC1207" i="1"/>
  <c r="BB1208" i="1"/>
  <c r="BB1210" i="1"/>
  <c r="BB1212" i="1"/>
  <c r="BB1214" i="1"/>
  <c r="BB1216" i="1"/>
  <c r="BC1220" i="1"/>
  <c r="BC1222" i="1"/>
  <c r="BC1224" i="1"/>
  <c r="BC1226" i="1"/>
  <c r="BC1228" i="1"/>
  <c r="BC1230" i="1"/>
  <c r="BC1232" i="1"/>
  <c r="BC1234" i="1"/>
  <c r="BC1236" i="1"/>
  <c r="BC1238" i="1"/>
  <c r="BC1240" i="1"/>
  <c r="BB1242" i="1"/>
  <c r="BB1243" i="1"/>
  <c r="BB1245" i="1"/>
  <c r="BB1247" i="1"/>
  <c r="BB1249" i="1"/>
  <c r="BB1251" i="1"/>
  <c r="BB1253" i="1"/>
  <c r="BB1255" i="1"/>
  <c r="BB1257" i="1"/>
  <c r="BB1259" i="1"/>
  <c r="BB1261" i="1"/>
  <c r="BB1263" i="1"/>
  <c r="BB1265" i="1"/>
  <c r="BB1267" i="1"/>
  <c r="BB1269" i="1"/>
  <c r="BB1271" i="1"/>
  <c r="BB1273" i="1"/>
  <c r="BB1275" i="1"/>
  <c r="BB1277" i="1"/>
  <c r="BB1279" i="1"/>
  <c r="BD1307" i="1"/>
  <c r="BD1309" i="1"/>
  <c r="BC1311" i="1"/>
  <c r="BD1313" i="1"/>
  <c r="BD1315" i="1"/>
  <c r="BD1317" i="1"/>
  <c r="BD1319" i="1"/>
  <c r="BD1321" i="1"/>
  <c r="BD1323" i="1"/>
  <c r="BD1325" i="1"/>
  <c r="BD1327" i="1"/>
  <c r="BD1329" i="1"/>
  <c r="BD1331" i="1"/>
  <c r="BD1333" i="1"/>
  <c r="BD1335" i="1"/>
  <c r="BD1337" i="1"/>
  <c r="BD1339" i="1"/>
  <c r="BD1341" i="1"/>
  <c r="BD1343" i="1"/>
  <c r="BD1345" i="1"/>
  <c r="BD1347" i="1"/>
  <c r="BD1349" i="1"/>
  <c r="BD1351" i="1"/>
  <c r="BB1220" i="1"/>
  <c r="BB1222" i="1"/>
  <c r="BB1224" i="1"/>
  <c r="BB1226" i="1"/>
  <c r="BB1228" i="1"/>
  <c r="BB1230" i="1"/>
  <c r="BB1232" i="1"/>
  <c r="BB1234" i="1"/>
  <c r="BB1236" i="1"/>
  <c r="BB1238" i="1"/>
  <c r="BB1240" i="1"/>
  <c r="BB1281" i="1"/>
  <c r="BB1283" i="1"/>
  <c r="BB1285" i="1"/>
  <c r="BB1288" i="1"/>
  <c r="BB1290" i="1"/>
  <c r="BB1292" i="1"/>
  <c r="BB1294" i="1"/>
  <c r="BB1296" i="1"/>
  <c r="BB1298" i="1"/>
  <c r="BB1300" i="1"/>
  <c r="BB1302" i="1"/>
  <c r="BB1304" i="1"/>
  <c r="BC1306" i="1"/>
  <c r="BD1457" i="1"/>
  <c r="BD1353" i="1"/>
  <c r="BD1356" i="1"/>
  <c r="BD1361" i="1"/>
  <c r="BD1365" i="1"/>
  <c r="BD1370" i="1"/>
  <c r="BD1374" i="1"/>
  <c r="BD1378" i="1"/>
  <c r="BB1388" i="1"/>
  <c r="BD1395" i="1"/>
  <c r="BB1400" i="1"/>
  <c r="BB1404" i="1"/>
  <c r="BB1412" i="1"/>
  <c r="BB1424" i="1"/>
  <c r="BB1438" i="1"/>
  <c r="BD1443" i="1"/>
  <c r="BC1457" i="1"/>
  <c r="BD1450" i="1"/>
  <c r="BC1564" i="1"/>
  <c r="BC1571" i="1"/>
  <c r="BC1577" i="1"/>
  <c r="BB1462" i="1"/>
  <c r="BB1467" i="1"/>
  <c r="BB1472" i="1"/>
  <c r="BB1478" i="1"/>
  <c r="BB1482" i="1"/>
  <c r="BB1487" i="1"/>
  <c r="BB1499" i="1"/>
  <c r="BD1508" i="1"/>
  <c r="BB1519" i="1"/>
  <c r="BB1552" i="1"/>
  <c r="BB1558" i="1"/>
  <c r="BD1569" i="1"/>
  <c r="BB1523" i="1"/>
  <c r="BB1529" i="1"/>
  <c r="BB1534" i="1"/>
  <c r="BB1539" i="1"/>
  <c r="BB1545" i="1"/>
  <c r="BC1596" i="1"/>
  <c r="BC1604" i="1"/>
  <c r="BC1610" i="1"/>
  <c r="BC1618" i="1"/>
  <c r="BC1622" i="1"/>
  <c r="BD1632" i="1"/>
  <c r="BD1585" i="1"/>
  <c r="BD1598" i="1"/>
  <c r="BD1603" i="1"/>
  <c r="BD1608" i="1"/>
  <c r="BD1614" i="1"/>
  <c r="BD1619" i="1"/>
  <c r="BC1654" i="1"/>
  <c r="BC1660" i="1"/>
  <c r="BC1638" i="1"/>
  <c r="BC1645" i="1"/>
  <c r="BC1651" i="1"/>
  <c r="BB1634" i="1"/>
  <c r="BB1639" i="1"/>
  <c r="BB1644" i="1"/>
  <c r="BB1649" i="1"/>
  <c r="BB1665" i="1"/>
  <c r="BB1677" i="1"/>
  <c r="BB1681" i="1"/>
  <c r="BC1671" i="1"/>
  <c r="BC1675" i="1"/>
  <c r="BC1679" i="1"/>
  <c r="BD563" i="1"/>
  <c r="BB1131" i="1"/>
  <c r="BD645" i="1"/>
  <c r="BB1571" i="1"/>
  <c r="BB1124" i="1"/>
  <c r="BB1575" i="1"/>
  <c r="BB17" i="1"/>
  <c r="BD1311" i="1"/>
  <c r="BB1627" i="1"/>
  <c r="BB1350" i="1"/>
  <c r="BB182" i="1"/>
  <c r="BD275" i="1"/>
  <c r="BD277" i="1"/>
  <c r="BD279" i="1"/>
  <c r="BD281" i="1"/>
  <c r="BD283" i="1"/>
  <c r="BD285" i="1"/>
  <c r="BD287" i="1"/>
  <c r="BD289" i="1"/>
  <c r="BD291" i="1"/>
  <c r="BD293" i="1"/>
  <c r="BD295" i="1"/>
  <c r="BD297" i="1"/>
  <c r="BD299" i="1"/>
  <c r="BD301" i="1"/>
  <c r="BD303" i="1"/>
  <c r="BD305" i="1"/>
  <c r="BD307" i="1"/>
  <c r="BD309" i="1"/>
  <c r="BD311" i="1"/>
  <c r="BD313" i="1"/>
  <c r="BD315" i="1"/>
  <c r="BC317" i="1"/>
  <c r="BD361" i="1"/>
  <c r="BB363" i="1"/>
  <c r="BB365" i="1"/>
  <c r="BB367" i="1"/>
  <c r="BB369" i="1"/>
  <c r="BB371" i="1"/>
  <c r="BB373" i="1"/>
  <c r="BD379" i="1"/>
  <c r="BB381" i="1"/>
  <c r="BB383" i="1"/>
  <c r="BB385" i="1"/>
  <c r="BB387" i="1"/>
  <c r="BB389" i="1"/>
  <c r="BB391" i="1"/>
  <c r="BB393" i="1"/>
  <c r="BB395" i="1"/>
  <c r="BB397" i="1"/>
  <c r="BB399" i="1"/>
  <c r="BB401" i="1"/>
  <c r="BB403" i="1"/>
  <c r="BB405" i="1"/>
  <c r="BB407" i="1"/>
  <c r="BB409" i="1"/>
  <c r="BB411" i="1"/>
  <c r="BB413" i="1"/>
  <c r="BB415" i="1"/>
  <c r="BB417" i="1"/>
  <c r="BB419" i="1"/>
  <c r="BB421" i="1"/>
  <c r="BB423" i="1"/>
  <c r="BB425" i="1"/>
  <c r="BB427" i="1"/>
  <c r="BB429" i="1"/>
  <c r="BB431" i="1"/>
  <c r="BB433" i="1"/>
  <c r="BD495" i="1"/>
  <c r="BD497" i="1"/>
  <c r="BD499" i="1"/>
  <c r="BD501" i="1"/>
  <c r="BD503" i="1"/>
  <c r="BD505" i="1"/>
  <c r="BD507" i="1"/>
  <c r="BD509" i="1"/>
  <c r="BD511" i="1"/>
  <c r="BD513" i="1"/>
  <c r="BD515" i="1"/>
  <c r="BD517" i="1"/>
  <c r="BD519" i="1"/>
  <c r="BD521" i="1"/>
  <c r="BD523" i="1"/>
  <c r="BD525" i="1"/>
  <c r="BD527" i="1"/>
  <c r="BD529" i="1"/>
  <c r="BD531" i="1"/>
  <c r="BD533" i="1"/>
  <c r="BD535" i="1"/>
  <c r="BD537" i="1"/>
  <c r="BD539" i="1"/>
  <c r="BD541" i="1"/>
  <c r="BD543" i="1"/>
  <c r="BD545" i="1"/>
  <c r="BD547" i="1"/>
  <c r="BD549" i="1"/>
  <c r="BD551" i="1"/>
  <c r="BD553" i="1"/>
  <c r="BD555" i="1"/>
  <c r="BD557" i="1"/>
  <c r="BD559" i="1"/>
  <c r="BD561" i="1"/>
  <c r="BC563" i="1"/>
  <c r="BD613" i="1"/>
  <c r="BD615" i="1"/>
  <c r="BD617" i="1"/>
  <c r="BD619" i="1"/>
  <c r="BD621" i="1"/>
  <c r="BD623" i="1"/>
  <c r="BD625" i="1"/>
  <c r="BC627" i="1"/>
  <c r="BB638" i="1"/>
  <c r="BB642" i="1"/>
  <c r="BC648" i="1"/>
  <c r="BB653" i="1"/>
  <c r="BB644" i="1"/>
  <c r="BB657" i="1"/>
  <c r="BD319" i="1"/>
  <c r="BD321" i="1"/>
  <c r="BD323" i="1"/>
  <c r="BD325" i="1"/>
  <c r="BD327" i="1"/>
  <c r="BD329" i="1"/>
  <c r="BD331" i="1"/>
  <c r="BD333" i="1"/>
  <c r="BD335" i="1"/>
  <c r="BD337" i="1"/>
  <c r="BD339" i="1"/>
  <c r="BD341" i="1"/>
  <c r="BD343" i="1"/>
  <c r="BD345" i="1"/>
  <c r="BD347" i="1"/>
  <c r="BD349" i="1"/>
  <c r="BD351" i="1"/>
  <c r="BD353" i="1"/>
  <c r="BD355" i="1"/>
  <c r="BD357" i="1"/>
  <c r="BD359" i="1"/>
  <c r="BC361" i="1"/>
  <c r="BD376" i="1"/>
  <c r="BD378" i="1"/>
  <c r="BD435" i="1"/>
  <c r="BD437" i="1"/>
  <c r="BD439" i="1"/>
  <c r="BD441" i="1"/>
  <c r="BD443" i="1"/>
  <c r="BD445" i="1"/>
  <c r="BD447" i="1"/>
  <c r="BD449" i="1"/>
  <c r="BD451" i="1"/>
  <c r="BD453" i="1"/>
  <c r="BD455" i="1"/>
  <c r="BD457" i="1"/>
  <c r="BD459" i="1"/>
  <c r="BD461" i="1"/>
  <c r="BD463" i="1"/>
  <c r="BD465" i="1"/>
  <c r="BD467" i="1"/>
  <c r="BD469" i="1"/>
  <c r="BD471" i="1"/>
  <c r="BD473" i="1"/>
  <c r="BD475" i="1"/>
  <c r="BD477" i="1"/>
  <c r="BD479" i="1"/>
  <c r="BD481" i="1"/>
  <c r="BD483" i="1"/>
  <c r="BD485" i="1"/>
  <c r="BD487" i="1"/>
  <c r="BD489" i="1"/>
  <c r="BD491" i="1"/>
  <c r="BD493" i="1"/>
  <c r="BD564" i="1"/>
  <c r="BD566" i="1"/>
  <c r="BD568" i="1"/>
  <c r="BD570" i="1"/>
  <c r="BD572" i="1"/>
  <c r="BD574" i="1"/>
  <c r="BD576" i="1"/>
  <c r="BD578" i="1"/>
  <c r="BD580" i="1"/>
  <c r="BD582" i="1"/>
  <c r="BD584" i="1"/>
  <c r="BD586" i="1"/>
  <c r="BD588" i="1"/>
  <c r="BD590" i="1"/>
  <c r="BD592" i="1"/>
  <c r="BD594" i="1"/>
  <c r="BD596" i="1"/>
  <c r="BD598" i="1"/>
  <c r="BD600" i="1"/>
  <c r="BD602" i="1"/>
  <c r="BD604" i="1"/>
  <c r="BD606" i="1"/>
  <c r="BD608" i="1"/>
  <c r="BD610" i="1"/>
  <c r="BC612" i="1"/>
  <c r="BD629" i="1"/>
  <c r="BD631" i="1"/>
  <c r="BD633" i="1"/>
  <c r="BD635" i="1"/>
  <c r="BD638" i="1"/>
  <c r="BD642" i="1"/>
  <c r="BD651" i="1"/>
  <c r="BD655" i="1"/>
  <c r="BB945" i="1"/>
  <c r="BB977" i="1"/>
  <c r="BB659" i="1"/>
  <c r="BD660" i="1"/>
  <c r="BB663" i="1"/>
  <c r="BD664" i="1"/>
  <c r="BB667" i="1"/>
  <c r="BD668" i="1"/>
  <c r="BB671" i="1"/>
  <c r="BD672" i="1"/>
  <c r="BB675" i="1"/>
  <c r="BD676" i="1"/>
  <c r="BB679" i="1"/>
  <c r="BD680" i="1"/>
  <c r="BB683" i="1"/>
  <c r="BD684" i="1"/>
  <c r="BB687" i="1"/>
  <c r="BD688" i="1"/>
  <c r="BB691" i="1"/>
  <c r="BD692" i="1"/>
  <c r="BB695" i="1"/>
  <c r="BD696" i="1"/>
  <c r="BB699" i="1"/>
  <c r="BD700" i="1"/>
  <c r="BB703" i="1"/>
  <c r="BD704" i="1"/>
  <c r="BB707" i="1"/>
  <c r="BD708" i="1"/>
  <c r="BB711" i="1"/>
  <c r="BD712" i="1"/>
  <c r="BB715" i="1"/>
  <c r="BD716" i="1"/>
  <c r="BB719" i="1"/>
  <c r="BD720" i="1"/>
  <c r="BB723" i="1"/>
  <c r="BD724" i="1"/>
  <c r="BB727" i="1"/>
  <c r="BD728" i="1"/>
  <c r="BB731" i="1"/>
  <c r="BD732" i="1"/>
  <c r="BB735" i="1"/>
  <c r="BD736" i="1"/>
  <c r="BB739" i="1"/>
  <c r="BD740" i="1"/>
  <c r="BD743" i="1"/>
  <c r="BD745" i="1"/>
  <c r="BD747" i="1"/>
  <c r="BD749" i="1"/>
  <c r="BD751" i="1"/>
  <c r="BD753" i="1"/>
  <c r="BB755" i="1"/>
  <c r="BD756" i="1"/>
  <c r="BB759" i="1"/>
  <c r="BB760" i="1"/>
  <c r="BB761" i="1"/>
  <c r="BB763" i="1"/>
  <c r="BB765" i="1"/>
  <c r="BB767" i="1"/>
  <c r="BB769" i="1"/>
  <c r="BB771" i="1"/>
  <c r="BB773" i="1"/>
  <c r="BB775" i="1"/>
  <c r="BB777" i="1"/>
  <c r="BB779" i="1"/>
  <c r="BB781" i="1"/>
  <c r="BB783" i="1"/>
  <c r="BB785" i="1"/>
  <c r="BB787" i="1"/>
  <c r="BB789" i="1"/>
  <c r="BB791" i="1"/>
  <c r="BB793" i="1"/>
  <c r="BB795" i="1"/>
  <c r="BB797" i="1"/>
  <c r="BB799" i="1"/>
  <c r="BB801" i="1"/>
  <c r="BB803" i="1"/>
  <c r="BB805" i="1"/>
  <c r="BB807" i="1"/>
  <c r="BB809" i="1"/>
  <c r="BB811" i="1"/>
  <c r="BB813" i="1"/>
  <c r="BB815" i="1"/>
  <c r="BB817" i="1"/>
  <c r="BC820" i="1"/>
  <c r="BC822" i="1"/>
  <c r="BC824" i="1"/>
  <c r="BC826" i="1"/>
  <c r="BC828" i="1"/>
  <c r="BC830" i="1"/>
  <c r="BC832" i="1"/>
  <c r="BC834" i="1"/>
  <c r="BC836" i="1"/>
  <c r="BC838" i="1"/>
  <c r="BC840" i="1"/>
  <c r="BC842" i="1"/>
  <c r="BC844" i="1"/>
  <c r="BC846" i="1"/>
  <c r="BC848" i="1"/>
  <c r="BC850" i="1"/>
  <c r="BC852" i="1"/>
  <c r="BC854" i="1"/>
  <c r="BC856" i="1"/>
  <c r="BC858" i="1"/>
  <c r="BC860" i="1"/>
  <c r="BC862" i="1"/>
  <c r="BC864" i="1"/>
  <c r="BC866" i="1"/>
  <c r="BC868" i="1"/>
  <c r="BC870" i="1"/>
  <c r="BC872" i="1"/>
  <c r="BC874" i="1"/>
  <c r="BC876" i="1"/>
  <c r="BC878" i="1"/>
  <c r="BC880" i="1"/>
  <c r="BC882" i="1"/>
  <c r="BC884" i="1"/>
  <c r="BC886" i="1"/>
  <c r="BC888" i="1"/>
  <c r="BC890" i="1"/>
  <c r="BC892" i="1"/>
  <c r="BC894" i="1"/>
  <c r="BC896" i="1"/>
  <c r="BC898" i="1"/>
  <c r="BC900" i="1"/>
  <c r="BC902" i="1"/>
  <c r="BC904" i="1"/>
  <c r="BC906" i="1"/>
  <c r="BD909" i="1"/>
  <c r="BD913" i="1"/>
  <c r="BD917" i="1"/>
  <c r="BD921" i="1"/>
  <c r="BD925" i="1"/>
  <c r="BD929" i="1"/>
  <c r="BD933" i="1"/>
  <c r="BD937" i="1"/>
  <c r="BD941" i="1"/>
  <c r="BC945" i="1"/>
  <c r="BD951" i="1"/>
  <c r="BD955" i="1"/>
  <c r="BD959" i="1"/>
  <c r="BD963" i="1"/>
  <c r="BD967" i="1"/>
  <c r="BD971" i="1"/>
  <c r="BD975" i="1"/>
  <c r="BC908" i="1"/>
  <c r="BB947" i="1"/>
  <c r="BC645" i="1"/>
  <c r="BC660" i="1"/>
  <c r="BC664" i="1"/>
  <c r="BC668" i="1"/>
  <c r="BC672" i="1"/>
  <c r="BC676" i="1"/>
  <c r="BC680" i="1"/>
  <c r="BC684" i="1"/>
  <c r="BC688" i="1"/>
  <c r="BC692" i="1"/>
  <c r="BC696" i="1"/>
  <c r="BC700" i="1"/>
  <c r="BC704" i="1"/>
  <c r="BC708" i="1"/>
  <c r="BC712" i="1"/>
  <c r="BC716" i="1"/>
  <c r="BC720" i="1"/>
  <c r="BC724" i="1"/>
  <c r="BC728" i="1"/>
  <c r="BC730" i="1"/>
  <c r="BC734" i="1"/>
  <c r="BC738" i="1"/>
  <c r="BC742" i="1"/>
  <c r="BC757" i="1"/>
  <c r="BB819" i="1"/>
  <c r="BB821" i="1"/>
  <c r="BB823" i="1"/>
  <c r="BB825" i="1"/>
  <c r="BB827" i="1"/>
  <c r="BB829" i="1"/>
  <c r="BB831" i="1"/>
  <c r="BB833" i="1"/>
  <c r="BB835" i="1"/>
  <c r="BB837" i="1"/>
  <c r="BB839" i="1"/>
  <c r="BB841" i="1"/>
  <c r="BB843" i="1"/>
  <c r="BB845" i="1"/>
  <c r="BB847" i="1"/>
  <c r="BB849" i="1"/>
  <c r="BB851" i="1"/>
  <c r="BB853" i="1"/>
  <c r="BB855" i="1"/>
  <c r="BB857" i="1"/>
  <c r="BB859" i="1"/>
  <c r="BB861" i="1"/>
  <c r="BB863" i="1"/>
  <c r="BB865" i="1"/>
  <c r="BB867" i="1"/>
  <c r="BB869" i="1"/>
  <c r="BB871" i="1"/>
  <c r="BB873" i="1"/>
  <c r="BB875" i="1"/>
  <c r="BB877" i="1"/>
  <c r="BB879" i="1"/>
  <c r="BB881" i="1"/>
  <c r="BB883" i="1"/>
  <c r="BB885" i="1"/>
  <c r="BB887" i="1"/>
  <c r="BB889" i="1"/>
  <c r="BB891" i="1"/>
  <c r="BB893" i="1"/>
  <c r="BB895" i="1"/>
  <c r="BB897" i="1"/>
  <c r="BB899" i="1"/>
  <c r="BB901" i="1"/>
  <c r="BB903" i="1"/>
  <c r="BB905" i="1"/>
  <c r="BB907" i="1"/>
  <c r="BB953" i="1"/>
  <c r="BB955" i="1"/>
  <c r="BB957" i="1"/>
  <c r="BB959" i="1"/>
  <c r="BB961" i="1"/>
  <c r="BB963" i="1"/>
  <c r="BB965" i="1"/>
  <c r="BB967" i="1"/>
  <c r="BB969" i="1"/>
  <c r="BB971" i="1"/>
  <c r="BB973" i="1"/>
  <c r="BB975" i="1"/>
  <c r="BC1120" i="1"/>
  <c r="BC1122" i="1"/>
  <c r="BC1124" i="1"/>
  <c r="BC1126" i="1"/>
  <c r="BC1128" i="1"/>
  <c r="BC1130" i="1"/>
  <c r="BC1132" i="1"/>
  <c r="BC1134" i="1"/>
  <c r="BC1136" i="1"/>
  <c r="BC1138" i="1"/>
  <c r="BC1140" i="1"/>
  <c r="BC1142" i="1"/>
  <c r="BC1144" i="1"/>
  <c r="BC1146" i="1"/>
  <c r="BC1148" i="1"/>
  <c r="BC1150" i="1"/>
  <c r="BC1152" i="1"/>
  <c r="BC1154" i="1"/>
  <c r="BC1156" i="1"/>
  <c r="BC1158" i="1"/>
  <c r="BC1160" i="1"/>
  <c r="BC1162" i="1"/>
  <c r="BC1164" i="1"/>
  <c r="BC1166" i="1"/>
  <c r="BC946" i="1"/>
  <c r="BC978" i="1"/>
  <c r="BD1015" i="1"/>
  <c r="BD1017" i="1"/>
  <c r="BD1019" i="1"/>
  <c r="BD1021" i="1"/>
  <c r="BD1023" i="1"/>
  <c r="BD1025" i="1"/>
  <c r="BD1027" i="1"/>
  <c r="BD1029" i="1"/>
  <c r="BD1031" i="1"/>
  <c r="BD1033" i="1"/>
  <c r="BD1035" i="1"/>
  <c r="BD1037" i="1"/>
  <c r="BD1039" i="1"/>
  <c r="BD1041" i="1"/>
  <c r="BD1043" i="1"/>
  <c r="BD1045" i="1"/>
  <c r="BD1047" i="1"/>
  <c r="BD1049" i="1"/>
  <c r="BD1051" i="1"/>
  <c r="BD1053" i="1"/>
  <c r="BD1055" i="1"/>
  <c r="BD1057" i="1"/>
  <c r="BD1059" i="1"/>
  <c r="BD1061" i="1"/>
  <c r="BD1063" i="1"/>
  <c r="BD1065" i="1"/>
  <c r="BD1067" i="1"/>
  <c r="BD1069" i="1"/>
  <c r="BD1071" i="1"/>
  <c r="BD1073" i="1"/>
  <c r="BC1076" i="1"/>
  <c r="BC1078" i="1"/>
  <c r="BC1080" i="1"/>
  <c r="BC1082" i="1"/>
  <c r="BC1084" i="1"/>
  <c r="BC1086" i="1"/>
  <c r="BC1088" i="1"/>
  <c r="BC1090" i="1"/>
  <c r="BC1092" i="1"/>
  <c r="BC1094" i="1"/>
  <c r="BC1096" i="1"/>
  <c r="BC1098" i="1"/>
  <c r="BC1100" i="1"/>
  <c r="BC1102" i="1"/>
  <c r="BC1104" i="1"/>
  <c r="BC1106" i="1"/>
  <c r="BC1108" i="1"/>
  <c r="BB1110" i="1"/>
  <c r="BB1111" i="1"/>
  <c r="BB1113" i="1"/>
  <c r="BB1115" i="1"/>
  <c r="BB1117" i="1"/>
  <c r="BD1120" i="1"/>
  <c r="BD1124" i="1"/>
  <c r="BD1128" i="1"/>
  <c r="BD1132" i="1"/>
  <c r="BD1136" i="1"/>
  <c r="BD1140" i="1"/>
  <c r="BD1144" i="1"/>
  <c r="BD1148" i="1"/>
  <c r="BD1152" i="1"/>
  <c r="BD1156" i="1"/>
  <c r="BD1160" i="1"/>
  <c r="BD1164" i="1"/>
  <c r="BB1171" i="1"/>
  <c r="BB1175" i="1"/>
  <c r="BB1179" i="1"/>
  <c r="BB1183" i="1"/>
  <c r="BB1187" i="1"/>
  <c r="BB1191" i="1"/>
  <c r="BB1195" i="1"/>
  <c r="BB1199" i="1"/>
  <c r="BB1203" i="1"/>
  <c r="BC1169" i="1"/>
  <c r="BC1171" i="1"/>
  <c r="BC1173" i="1"/>
  <c r="BC1175" i="1"/>
  <c r="BC1177" i="1"/>
  <c r="BC1179" i="1"/>
  <c r="BC1181" i="1"/>
  <c r="BC1183" i="1"/>
  <c r="BC1185" i="1"/>
  <c r="BC1187" i="1"/>
  <c r="BC1189" i="1"/>
  <c r="BC1191" i="1"/>
  <c r="BC1193" i="1"/>
  <c r="BC1195" i="1"/>
  <c r="BC1197" i="1"/>
  <c r="BC1199" i="1"/>
  <c r="BC1201" i="1"/>
  <c r="BC1203" i="1"/>
  <c r="BC1205" i="1"/>
  <c r="BD1207" i="1"/>
  <c r="BB981" i="1"/>
  <c r="BB983" i="1"/>
  <c r="BB985" i="1"/>
  <c r="BB987" i="1"/>
  <c r="BB989" i="1"/>
  <c r="BB991" i="1"/>
  <c r="BB993" i="1"/>
  <c r="BB995" i="1"/>
  <c r="BB997" i="1"/>
  <c r="BB999" i="1"/>
  <c r="BB1001" i="1"/>
  <c r="BB1003" i="1"/>
  <c r="BB1005" i="1"/>
  <c r="BB1007" i="1"/>
  <c r="BB1009" i="1"/>
  <c r="BB1011" i="1"/>
  <c r="BB1013" i="1"/>
  <c r="BB1077" i="1"/>
  <c r="BB1079" i="1"/>
  <c r="BB1081" i="1"/>
  <c r="BB1083" i="1"/>
  <c r="BB1085" i="1"/>
  <c r="BB1087" i="1"/>
  <c r="BB1089" i="1"/>
  <c r="BB1091" i="1"/>
  <c r="BB1093" i="1"/>
  <c r="BB1095" i="1"/>
  <c r="BB1097" i="1"/>
  <c r="BB1099" i="1"/>
  <c r="BB1101" i="1"/>
  <c r="BB1103" i="1"/>
  <c r="BB1105" i="1"/>
  <c r="BB1107" i="1"/>
  <c r="BB1109" i="1"/>
  <c r="BD1170" i="1"/>
  <c r="BD1174" i="1"/>
  <c r="BD1178" i="1"/>
  <c r="BD1182" i="1"/>
  <c r="BD1186" i="1"/>
  <c r="BD1190" i="1"/>
  <c r="BD1194" i="1"/>
  <c r="BD1198" i="1"/>
  <c r="BD1202" i="1"/>
  <c r="BD1206" i="1"/>
  <c r="BC1168" i="1"/>
  <c r="BD1209" i="1"/>
  <c r="BD1211" i="1"/>
  <c r="BD1213" i="1"/>
  <c r="BD1215" i="1"/>
  <c r="BC1217" i="1"/>
  <c r="BC1497" i="1"/>
  <c r="BC1505" i="1"/>
  <c r="BC1513" i="1"/>
  <c r="BC1548" i="1"/>
  <c r="BC1556" i="1"/>
  <c r="BC1590" i="1"/>
  <c r="BC1390" i="1"/>
  <c r="BC1398" i="1"/>
  <c r="BC1406" i="1"/>
  <c r="BC1416" i="1"/>
  <c r="BC1424" i="1"/>
  <c r="BC1432" i="1"/>
  <c r="BC1440" i="1"/>
  <c r="BC1464" i="1"/>
  <c r="BC1472" i="1"/>
  <c r="BC1480" i="1"/>
  <c r="BC1488" i="1"/>
  <c r="BC1589" i="1"/>
  <c r="BB1593" i="1"/>
  <c r="BC170" i="1"/>
  <c r="BC172" i="1"/>
  <c r="BC174" i="1"/>
  <c r="BC176" i="1"/>
  <c r="BC178" i="1"/>
  <c r="BC180" i="1"/>
  <c r="BC182" i="1"/>
  <c r="BC184" i="1"/>
  <c r="BC186" i="1"/>
  <c r="BC188" i="1"/>
  <c r="BC190" i="1"/>
  <c r="BC192" i="1"/>
  <c r="BC194" i="1"/>
  <c r="BC196" i="1"/>
  <c r="BC198" i="1"/>
  <c r="BD200" i="1"/>
  <c r="BC5" i="1"/>
  <c r="BB20" i="1"/>
  <c r="BD21" i="1"/>
  <c r="BB24" i="1"/>
  <c r="BD25" i="1"/>
  <c r="BB28" i="1"/>
  <c r="BD29" i="1"/>
  <c r="BB32" i="1"/>
  <c r="BD33" i="1"/>
  <c r="BB36" i="1"/>
  <c r="BD37" i="1"/>
  <c r="BB40" i="1"/>
  <c r="BD41" i="1"/>
  <c r="BB44" i="1"/>
  <c r="BD45" i="1"/>
  <c r="BB48" i="1"/>
  <c r="BD49" i="1"/>
  <c r="BB52" i="1"/>
  <c r="BD53" i="1"/>
  <c r="BB56" i="1"/>
  <c r="BD57" i="1"/>
  <c r="BB60" i="1"/>
  <c r="BD61" i="1"/>
  <c r="BB64" i="1"/>
  <c r="BD65" i="1"/>
  <c r="BB68" i="1"/>
  <c r="BD69" i="1"/>
  <c r="BB72" i="1"/>
  <c r="BD73" i="1"/>
  <c r="BB76" i="1"/>
  <c r="BD77" i="1"/>
  <c r="BB80" i="1"/>
  <c r="BB5" i="1"/>
  <c r="BB7" i="1"/>
  <c r="BB9" i="1"/>
  <c r="BB11" i="1"/>
  <c r="BB13" i="1"/>
  <c r="BB15" i="1"/>
  <c r="BC17" i="1"/>
  <c r="BC19" i="1"/>
  <c r="BC23" i="1"/>
  <c r="BC27" i="1"/>
  <c r="BC31" i="1"/>
  <c r="BC35" i="1"/>
  <c r="BC39" i="1"/>
  <c r="BC43" i="1"/>
  <c r="BC47" i="1"/>
  <c r="BC51" i="1"/>
  <c r="BC55" i="1"/>
  <c r="BC59" i="1"/>
  <c r="BC63" i="1"/>
  <c r="BC67" i="1"/>
  <c r="BC71" i="1"/>
  <c r="BC75" i="1"/>
  <c r="BC79" i="1"/>
  <c r="BC82" i="1"/>
  <c r="BC84" i="1"/>
  <c r="BC86" i="1"/>
  <c r="BC88" i="1"/>
  <c r="BC90" i="1"/>
  <c r="BC92" i="1"/>
  <c r="BC94" i="1"/>
  <c r="BC96" i="1"/>
  <c r="BC98" i="1"/>
  <c r="BC100" i="1"/>
  <c r="BC102" i="1"/>
  <c r="BC104" i="1"/>
  <c r="BC106" i="1"/>
  <c r="BB108" i="1"/>
  <c r="BB110" i="1"/>
  <c r="BB111" i="1"/>
  <c r="BB113" i="1"/>
  <c r="BB115" i="1"/>
  <c r="BB117" i="1"/>
  <c r="BB119" i="1"/>
  <c r="BB121" i="1"/>
  <c r="BB123" i="1"/>
  <c r="BB125" i="1"/>
  <c r="BB127" i="1"/>
  <c r="BB129" i="1"/>
  <c r="BB131" i="1"/>
  <c r="BB133" i="1"/>
  <c r="BB135" i="1"/>
  <c r="BC138" i="1"/>
  <c r="BC140" i="1"/>
  <c r="BC142" i="1"/>
  <c r="BC144" i="1"/>
  <c r="BC146" i="1"/>
  <c r="BC148" i="1"/>
  <c r="BC150" i="1"/>
  <c r="BC152" i="1"/>
  <c r="BC154" i="1"/>
  <c r="BC156" i="1"/>
  <c r="BC158" i="1"/>
  <c r="BD161" i="1"/>
  <c r="BD163" i="1"/>
  <c r="BD165" i="1"/>
  <c r="BD167" i="1"/>
  <c r="BD170" i="1"/>
  <c r="BD174" i="1"/>
  <c r="BD178" i="1"/>
  <c r="BD182" i="1"/>
  <c r="BD186" i="1"/>
  <c r="BD190" i="1"/>
  <c r="BD194" i="1"/>
  <c r="BD198" i="1"/>
  <c r="BD81" i="1"/>
  <c r="BD83" i="1"/>
  <c r="BD85" i="1"/>
  <c r="BD87" i="1"/>
  <c r="BD89" i="1"/>
  <c r="BD91" i="1"/>
  <c r="BD93" i="1"/>
  <c r="BD95" i="1"/>
  <c r="BD97" i="1"/>
  <c r="BD99" i="1"/>
  <c r="BD101" i="1"/>
  <c r="BD103" i="1"/>
  <c r="BD105" i="1"/>
  <c r="BD107" i="1"/>
  <c r="BC110" i="1"/>
  <c r="BD138" i="1"/>
  <c r="BD140" i="1"/>
  <c r="BD142" i="1"/>
  <c r="BD144" i="1"/>
  <c r="BD146" i="1"/>
  <c r="BD148" i="1"/>
  <c r="BD150" i="1"/>
  <c r="BD152" i="1"/>
  <c r="BD154" i="1"/>
  <c r="BD156" i="1"/>
  <c r="BD158" i="1"/>
  <c r="BD201" i="1"/>
  <c r="BD203" i="1"/>
  <c r="BD205" i="1"/>
  <c r="BD207" i="1"/>
  <c r="BD209" i="1"/>
  <c r="BD211" i="1"/>
  <c r="BD213" i="1"/>
  <c r="BD215" i="1"/>
  <c r="BD217" i="1"/>
  <c r="BD219" i="1"/>
  <c r="BD221" i="1"/>
  <c r="BD223" i="1"/>
  <c r="BD225" i="1"/>
  <c r="BD227" i="1"/>
  <c r="BD229" i="1"/>
  <c r="BD231" i="1"/>
  <c r="BD233" i="1"/>
  <c r="BD235" i="1"/>
  <c r="BD237" i="1"/>
  <c r="BD239" i="1"/>
  <c r="BD241" i="1"/>
  <c r="BD243" i="1"/>
  <c r="BD245" i="1"/>
  <c r="BD247" i="1"/>
  <c r="BD249" i="1"/>
  <c r="BD251" i="1"/>
  <c r="BD253" i="1"/>
  <c r="BD255" i="1"/>
  <c r="BD257" i="1"/>
  <c r="BD259" i="1"/>
  <c r="BD261" i="1"/>
  <c r="BD263" i="1"/>
  <c r="BD265" i="1"/>
  <c r="BB267" i="1"/>
  <c r="BB269" i="1"/>
  <c r="BB271" i="1"/>
  <c r="BB273" i="1"/>
  <c r="BB275" i="1"/>
  <c r="BB277" i="1"/>
  <c r="BB279" i="1"/>
  <c r="BB281" i="1"/>
  <c r="BB283" i="1"/>
  <c r="BB285" i="1"/>
  <c r="BB287" i="1"/>
  <c r="BB289" i="1"/>
  <c r="BB291" i="1"/>
  <c r="BB293" i="1"/>
  <c r="BB295" i="1"/>
  <c r="BB297" i="1"/>
  <c r="BB299" i="1"/>
  <c r="BB301" i="1"/>
  <c r="BB303" i="1"/>
  <c r="BB305" i="1"/>
  <c r="BB307" i="1"/>
  <c r="BB309" i="1"/>
  <c r="BB311" i="1"/>
  <c r="BB313" i="1"/>
  <c r="BB315" i="1"/>
  <c r="BC318" i="1"/>
  <c r="BC320" i="1"/>
  <c r="BC322" i="1"/>
  <c r="BC324" i="1"/>
  <c r="BC326" i="1"/>
  <c r="BC328" i="1"/>
  <c r="BC330" i="1"/>
  <c r="BC332" i="1"/>
  <c r="BC334" i="1"/>
  <c r="BC336" i="1"/>
  <c r="BC338" i="1"/>
  <c r="BC340" i="1"/>
  <c r="BC342" i="1"/>
  <c r="BC344" i="1"/>
  <c r="BC346" i="1"/>
  <c r="BC348" i="1"/>
  <c r="BC350" i="1"/>
  <c r="BC352" i="1"/>
  <c r="BC354" i="1"/>
  <c r="BC356" i="1"/>
  <c r="BC358" i="1"/>
  <c r="BC360" i="1"/>
  <c r="BD363" i="1"/>
  <c r="BD365" i="1"/>
  <c r="BD367" i="1"/>
  <c r="BD369" i="1"/>
  <c r="BD371" i="1"/>
  <c r="BD373" i="1"/>
  <c r="BC376" i="1"/>
  <c r="BC378" i="1"/>
  <c r="BD381" i="1"/>
  <c r="BD383" i="1"/>
  <c r="BD385" i="1"/>
  <c r="BD387" i="1"/>
  <c r="BD389" i="1"/>
  <c r="BD391" i="1"/>
  <c r="BD393" i="1"/>
  <c r="BD395" i="1"/>
  <c r="BD397" i="1"/>
  <c r="BD399" i="1"/>
  <c r="BD401" i="1"/>
  <c r="BD403" i="1"/>
  <c r="BD405" i="1"/>
  <c r="BD407" i="1"/>
  <c r="BD409" i="1"/>
  <c r="BD411" i="1"/>
  <c r="BD413" i="1"/>
  <c r="BD415" i="1"/>
  <c r="BD417" i="1"/>
  <c r="BD419" i="1"/>
  <c r="BD421" i="1"/>
  <c r="BD423" i="1"/>
  <c r="BD425" i="1"/>
  <c r="BD427" i="1"/>
  <c r="BD429" i="1"/>
  <c r="BD431" i="1"/>
  <c r="BD433" i="1"/>
  <c r="BC436" i="1"/>
  <c r="BC438" i="1"/>
  <c r="BC440" i="1"/>
  <c r="BC442" i="1"/>
  <c r="BC444" i="1"/>
  <c r="BC446" i="1"/>
  <c r="BC448" i="1"/>
  <c r="BC450" i="1"/>
  <c r="BC452" i="1"/>
  <c r="BC454" i="1"/>
  <c r="BC456" i="1"/>
  <c r="BC458" i="1"/>
  <c r="BC460" i="1"/>
  <c r="BC462" i="1"/>
  <c r="BC464" i="1"/>
  <c r="BC466" i="1"/>
  <c r="BC468" i="1"/>
  <c r="BC470" i="1"/>
  <c r="BC472" i="1"/>
  <c r="BC474" i="1"/>
  <c r="BC476" i="1"/>
  <c r="BC478" i="1"/>
  <c r="BC480" i="1"/>
  <c r="BC482" i="1"/>
  <c r="BC484" i="1"/>
  <c r="BC486" i="1"/>
  <c r="BC488" i="1"/>
  <c r="BC490" i="1"/>
  <c r="BC492" i="1"/>
  <c r="BB494" i="1"/>
  <c r="BB495" i="1"/>
  <c r="BB497" i="1"/>
  <c r="BB499" i="1"/>
  <c r="BB501" i="1"/>
  <c r="BB503" i="1"/>
  <c r="BB505" i="1"/>
  <c r="BB507" i="1"/>
  <c r="BB509" i="1"/>
  <c r="BB511" i="1"/>
  <c r="BB513" i="1"/>
  <c r="BB515" i="1"/>
  <c r="BB517" i="1"/>
  <c r="BB519" i="1"/>
  <c r="BB521" i="1"/>
  <c r="BB523" i="1"/>
  <c r="BB525" i="1"/>
  <c r="BB527" i="1"/>
  <c r="BB529" i="1"/>
  <c r="BB531" i="1"/>
  <c r="BB533" i="1"/>
  <c r="BB535" i="1"/>
  <c r="BB537" i="1"/>
  <c r="BB539" i="1"/>
  <c r="BB541" i="1"/>
  <c r="BB543" i="1"/>
  <c r="BB545" i="1"/>
  <c r="BB547" i="1"/>
  <c r="BB549" i="1"/>
  <c r="BB551" i="1"/>
  <c r="BB553" i="1"/>
  <c r="BB555" i="1"/>
  <c r="BB557" i="1"/>
  <c r="BB559" i="1"/>
  <c r="BB561" i="1"/>
  <c r="BC564" i="1"/>
  <c r="BC566" i="1"/>
  <c r="BC568" i="1"/>
  <c r="BC570" i="1"/>
  <c r="BC572" i="1"/>
  <c r="BC574" i="1"/>
  <c r="BC576" i="1"/>
  <c r="BC578" i="1"/>
  <c r="BC580" i="1"/>
  <c r="BC582" i="1"/>
  <c r="BC584" i="1"/>
  <c r="BC586" i="1"/>
  <c r="BC588" i="1"/>
  <c r="BC590" i="1"/>
  <c r="BC592" i="1"/>
  <c r="BC594" i="1"/>
  <c r="BC596" i="1"/>
  <c r="BC598" i="1"/>
  <c r="BC600" i="1"/>
  <c r="BC602" i="1"/>
  <c r="BC604" i="1"/>
  <c r="BC606" i="1"/>
  <c r="BC608" i="1"/>
  <c r="BC610" i="1"/>
  <c r="BB612" i="1"/>
  <c r="BB613" i="1"/>
  <c r="BB615" i="1"/>
  <c r="BB617" i="1"/>
  <c r="BB619" i="1"/>
  <c r="BB621" i="1"/>
  <c r="BB623" i="1"/>
  <c r="BB625" i="1"/>
  <c r="BC628" i="1"/>
  <c r="BC630" i="1"/>
  <c r="BC632" i="1"/>
  <c r="BC634" i="1"/>
  <c r="BC636" i="1"/>
  <c r="BB639" i="1"/>
  <c r="BB643" i="1"/>
  <c r="BB650" i="1"/>
  <c r="BB654" i="1"/>
  <c r="BC637" i="1"/>
  <c r="BC639" i="1"/>
  <c r="BC641" i="1"/>
  <c r="BC643" i="1"/>
  <c r="BC650" i="1"/>
  <c r="BC652" i="1"/>
  <c r="BC654" i="1"/>
  <c r="BC656" i="1"/>
  <c r="BD657" i="1"/>
  <c r="BB319" i="1"/>
  <c r="BB321" i="1"/>
  <c r="BB323" i="1"/>
  <c r="BB325" i="1"/>
  <c r="BB327" i="1"/>
  <c r="BB329" i="1"/>
  <c r="BB331" i="1"/>
  <c r="BB333" i="1"/>
  <c r="BB335" i="1"/>
  <c r="BB337" i="1"/>
  <c r="BB339" i="1"/>
  <c r="BB341" i="1"/>
  <c r="BB343" i="1"/>
  <c r="BB345" i="1"/>
  <c r="BB347" i="1"/>
  <c r="BB349" i="1"/>
  <c r="BB351" i="1"/>
  <c r="BB353" i="1"/>
  <c r="BB355" i="1"/>
  <c r="BB357" i="1"/>
  <c r="BB359" i="1"/>
  <c r="BB375" i="1"/>
  <c r="BB377" i="1"/>
  <c r="BB435" i="1"/>
  <c r="BB437" i="1"/>
  <c r="BB439" i="1"/>
  <c r="BB441" i="1"/>
  <c r="BB443" i="1"/>
  <c r="BB445" i="1"/>
  <c r="BB447" i="1"/>
  <c r="BB449" i="1"/>
  <c r="BB451" i="1"/>
  <c r="BB453" i="1"/>
  <c r="BB455" i="1"/>
  <c r="BB457" i="1"/>
  <c r="BB459" i="1"/>
  <c r="BB461" i="1"/>
  <c r="BB463" i="1"/>
  <c r="BB465" i="1"/>
  <c r="BB467" i="1"/>
  <c r="BB469" i="1"/>
  <c r="BB471" i="1"/>
  <c r="BB473" i="1"/>
  <c r="BB475" i="1"/>
  <c r="BB477" i="1"/>
  <c r="BB479" i="1"/>
  <c r="BB481" i="1"/>
  <c r="BB483" i="1"/>
  <c r="BB485" i="1"/>
  <c r="BB487" i="1"/>
  <c r="BB489" i="1"/>
  <c r="BB491" i="1"/>
  <c r="BB493" i="1"/>
  <c r="BB565" i="1"/>
  <c r="BB567" i="1"/>
  <c r="BB569" i="1"/>
  <c r="BB571" i="1"/>
  <c r="BB573" i="1"/>
  <c r="BB575" i="1"/>
  <c r="BB577" i="1"/>
  <c r="BB579" i="1"/>
  <c r="BB581" i="1"/>
  <c r="BB583" i="1"/>
  <c r="BB585" i="1"/>
  <c r="BB587" i="1"/>
  <c r="BB589" i="1"/>
  <c r="BB591" i="1"/>
  <c r="BB593" i="1"/>
  <c r="BB595" i="1"/>
  <c r="BB597" i="1"/>
  <c r="BB599" i="1"/>
  <c r="BB601" i="1"/>
  <c r="BB603" i="1"/>
  <c r="BB605" i="1"/>
  <c r="BB607" i="1"/>
  <c r="BB609" i="1"/>
  <c r="BB611" i="1"/>
  <c r="BB629" i="1"/>
  <c r="BB631" i="1"/>
  <c r="BB633" i="1"/>
  <c r="BB635" i="1"/>
  <c r="BD637" i="1"/>
  <c r="BD641" i="1"/>
  <c r="BD650" i="1"/>
  <c r="BD654" i="1"/>
  <c r="BC909" i="1"/>
  <c r="BC911" i="1"/>
  <c r="BC913" i="1"/>
  <c r="BC915" i="1"/>
  <c r="BC917" i="1"/>
  <c r="BC919" i="1"/>
  <c r="BC921" i="1"/>
  <c r="BC923" i="1"/>
  <c r="BC925" i="1"/>
  <c r="BC927" i="1"/>
  <c r="BC929" i="1"/>
  <c r="BC931" i="1"/>
  <c r="BC933" i="1"/>
  <c r="BC935" i="1"/>
  <c r="BC937" i="1"/>
  <c r="BC939" i="1"/>
  <c r="BC941" i="1"/>
  <c r="BC943" i="1"/>
  <c r="BD945" i="1"/>
  <c r="BC950" i="1"/>
  <c r="BC952" i="1"/>
  <c r="BC954" i="1"/>
  <c r="BC956" i="1"/>
  <c r="BC958" i="1"/>
  <c r="BC960" i="1"/>
  <c r="BC962" i="1"/>
  <c r="BC964" i="1"/>
  <c r="BC966" i="1"/>
  <c r="BC968" i="1"/>
  <c r="BC970" i="1"/>
  <c r="BC972" i="1"/>
  <c r="BC974" i="1"/>
  <c r="BC976" i="1"/>
  <c r="BB658" i="1"/>
  <c r="BD659" i="1"/>
  <c r="BB662" i="1"/>
  <c r="BD663" i="1"/>
  <c r="BB666" i="1"/>
  <c r="BD667" i="1"/>
  <c r="BB670" i="1"/>
  <c r="BD671" i="1"/>
  <c r="BB674" i="1"/>
  <c r="BD675" i="1"/>
  <c r="BB678" i="1"/>
  <c r="BD679" i="1"/>
  <c r="BB682" i="1"/>
  <c r="BD683" i="1"/>
  <c r="BB686" i="1"/>
  <c r="BD687" i="1"/>
  <c r="BB690" i="1"/>
  <c r="BD691" i="1"/>
  <c r="BB694" i="1"/>
  <c r="BD695" i="1"/>
  <c r="BB698" i="1"/>
  <c r="BD699" i="1"/>
  <c r="BB702" i="1"/>
  <c r="BD703" i="1"/>
  <c r="BB706" i="1"/>
  <c r="BD707" i="1"/>
  <c r="BB710" i="1"/>
  <c r="BD711" i="1"/>
  <c r="BB714" i="1"/>
  <c r="BD715" i="1"/>
  <c r="BB718" i="1"/>
  <c r="BD719" i="1"/>
  <c r="BB722" i="1"/>
  <c r="BD723" i="1"/>
  <c r="BB726" i="1"/>
  <c r="BD727" i="1"/>
  <c r="BD731" i="1"/>
  <c r="BB734" i="1"/>
  <c r="BD735" i="1"/>
  <c r="BB738" i="1"/>
  <c r="BD739" i="1"/>
  <c r="BB742" i="1"/>
  <c r="BB743" i="1"/>
  <c r="BB745" i="1"/>
  <c r="BB747" i="1"/>
  <c r="BB749" i="1"/>
  <c r="BB751" i="1"/>
  <c r="BB753" i="1"/>
  <c r="BB756" i="1"/>
  <c r="BD757" i="1"/>
  <c r="BD760" i="1"/>
  <c r="BB762" i="1"/>
  <c r="BB764" i="1"/>
  <c r="BB766" i="1"/>
  <c r="BB768" i="1"/>
  <c r="BB770" i="1"/>
  <c r="BB772" i="1"/>
  <c r="BB774" i="1"/>
  <c r="BB776" i="1"/>
  <c r="BB778" i="1"/>
  <c r="BB780" i="1"/>
  <c r="BB782" i="1"/>
  <c r="BB784" i="1"/>
  <c r="BB786" i="1"/>
  <c r="BB788" i="1"/>
  <c r="BB790" i="1"/>
  <c r="BB792" i="1"/>
  <c r="BB794" i="1"/>
  <c r="BB796" i="1"/>
  <c r="BB798" i="1"/>
  <c r="BB800" i="1"/>
  <c r="BB802" i="1"/>
  <c r="BB804" i="1"/>
  <c r="BB806" i="1"/>
  <c r="BB808" i="1"/>
  <c r="BB810" i="1"/>
  <c r="BB812" i="1"/>
  <c r="BB814" i="1"/>
  <c r="BB816" i="1"/>
  <c r="BC818" i="1"/>
  <c r="BD910" i="1"/>
  <c r="BD914" i="1"/>
  <c r="BD918" i="1"/>
  <c r="BD922" i="1"/>
  <c r="BD926" i="1"/>
  <c r="BD930" i="1"/>
  <c r="BD934" i="1"/>
  <c r="BD938" i="1"/>
  <c r="BD942" i="1"/>
  <c r="BD952" i="1"/>
  <c r="BD956" i="1"/>
  <c r="BD960" i="1"/>
  <c r="BD964" i="1"/>
  <c r="BD968" i="1"/>
  <c r="BD972" i="1"/>
  <c r="BD976" i="1"/>
  <c r="BD947" i="1"/>
  <c r="BC649" i="1"/>
  <c r="BC661" i="1"/>
  <c r="BC665" i="1"/>
  <c r="BC669" i="1"/>
  <c r="BC673" i="1"/>
  <c r="BC677" i="1"/>
  <c r="BC681" i="1"/>
  <c r="BC685" i="1"/>
  <c r="BC689" i="1"/>
  <c r="BD1243" i="1"/>
  <c r="BD1245" i="1"/>
  <c r="BD1247" i="1"/>
  <c r="BD1249" i="1"/>
  <c r="BD1251" i="1"/>
  <c r="BD1253" i="1"/>
  <c r="BD1255" i="1"/>
  <c r="BD1257" i="1"/>
  <c r="BD1259" i="1"/>
  <c r="BD1261" i="1"/>
  <c r="BD1263" i="1"/>
  <c r="BD1265" i="1"/>
  <c r="BD1267" i="1"/>
  <c r="BD1269" i="1"/>
  <c r="BD1271" i="1"/>
  <c r="BD1273" i="1"/>
  <c r="BD1275" i="1"/>
  <c r="BD1277" i="1"/>
  <c r="BD1279" i="1"/>
  <c r="BC1282" i="1"/>
  <c r="BC1284" i="1"/>
  <c r="BC1286" i="1"/>
  <c r="BC1288" i="1"/>
  <c r="BC1290" i="1"/>
  <c r="BC1292" i="1"/>
  <c r="BC1294" i="1"/>
  <c r="BC1296" i="1"/>
  <c r="BC1298" i="1"/>
  <c r="BC1300" i="1"/>
  <c r="BC1302" i="1"/>
  <c r="BC1304" i="1"/>
  <c r="BB1306" i="1"/>
  <c r="BB1307" i="1"/>
  <c r="BB1309" i="1"/>
  <c r="BB1312" i="1"/>
  <c r="BB1313" i="1"/>
  <c r="BB1315" i="1"/>
  <c r="BB1317" i="1"/>
  <c r="BB1319" i="1"/>
  <c r="BB1321" i="1"/>
  <c r="BB1323" i="1"/>
  <c r="BB1325" i="1"/>
  <c r="BB1327" i="1"/>
  <c r="BB1329" i="1"/>
  <c r="BB1331" i="1"/>
  <c r="BB1333" i="1"/>
  <c r="BB1335" i="1"/>
  <c r="BB1337" i="1"/>
  <c r="BB1339" i="1"/>
  <c r="BB1341" i="1"/>
  <c r="BB1343" i="1"/>
  <c r="BB1345" i="1"/>
  <c r="BB1347" i="1"/>
  <c r="BB1349" i="1"/>
  <c r="BB1351" i="1"/>
  <c r="BD1220" i="1"/>
  <c r="BD1222" i="1"/>
  <c r="BD1224" i="1"/>
  <c r="BD1226" i="1"/>
  <c r="BD1228" i="1"/>
  <c r="BD1230" i="1"/>
  <c r="BD1232" i="1"/>
  <c r="BD1234" i="1"/>
  <c r="BD1236" i="1"/>
  <c r="BD1238" i="1"/>
  <c r="BD1240" i="1"/>
  <c r="BC1242" i="1"/>
  <c r="BD1282" i="1"/>
  <c r="BD1284" i="1"/>
  <c r="BD1286" i="1"/>
  <c r="BD1288" i="1"/>
  <c r="BD1290" i="1"/>
  <c r="BD1292" i="1"/>
  <c r="BD1294" i="1"/>
  <c r="BD1296" i="1"/>
  <c r="BD1298" i="1"/>
  <c r="BD1300" i="1"/>
  <c r="BD1302" i="1"/>
  <c r="BD1304" i="1"/>
  <c r="BC1351" i="1"/>
  <c r="BB1457" i="1"/>
  <c r="BB1353" i="1"/>
  <c r="BB1355" i="1"/>
  <c r="BB1357" i="1"/>
  <c r="BB1359" i="1"/>
  <c r="BB1361" i="1"/>
  <c r="BB1363" i="1"/>
  <c r="BB1365" i="1"/>
  <c r="BB1367" i="1"/>
  <c r="BB1369" i="1"/>
  <c r="BB1371" i="1"/>
  <c r="BB1373" i="1"/>
  <c r="BB1375" i="1"/>
  <c r="BB1377" i="1"/>
  <c r="BB1379" i="1"/>
  <c r="BB1381" i="1"/>
  <c r="BB1383" i="1"/>
  <c r="BB1385" i="1"/>
  <c r="BB1387" i="1"/>
  <c r="BB1389" i="1"/>
  <c r="BB1391" i="1"/>
  <c r="BB1393" i="1"/>
  <c r="BB1395" i="1"/>
  <c r="BB1397" i="1"/>
  <c r="BB1399" i="1"/>
  <c r="BB1401" i="1"/>
  <c r="BB1403" i="1"/>
  <c r="BB1405" i="1"/>
  <c r="BB1408" i="1"/>
  <c r="BB1409" i="1"/>
  <c r="BB1411" i="1"/>
  <c r="BB1413" i="1"/>
  <c r="BB1415" i="1"/>
  <c r="BB1417" i="1"/>
  <c r="BB1419" i="1"/>
  <c r="BB1421" i="1"/>
  <c r="BB1423" i="1"/>
  <c r="BB1425" i="1"/>
  <c r="BB1427" i="1"/>
  <c r="BB1429" i="1"/>
  <c r="BB1431" i="1"/>
  <c r="BB1433" i="1"/>
  <c r="BB1435" i="1"/>
  <c r="BB1437" i="1"/>
  <c r="BB1439" i="1"/>
  <c r="BB1441" i="1"/>
  <c r="BB1443" i="1"/>
  <c r="BC1446" i="1"/>
  <c r="BC1448" i="1"/>
  <c r="BC1450" i="1"/>
  <c r="BC1452" i="1"/>
  <c r="BC1454" i="1"/>
  <c r="BB1446" i="1"/>
  <c r="BB1448" i="1"/>
  <c r="BB1450" i="1"/>
  <c r="BB1452" i="1"/>
  <c r="BB1454" i="1"/>
  <c r="BC1579" i="1"/>
  <c r="BD1458" i="1"/>
  <c r="BD1460" i="1"/>
  <c r="BD1462" i="1"/>
  <c r="BD1464" i="1"/>
  <c r="BD1466" i="1"/>
  <c r="BD1468" i="1"/>
  <c r="BD1470" i="1"/>
  <c r="BD1472" i="1"/>
  <c r="BD1474" i="1"/>
  <c r="BD1476" i="1"/>
  <c r="BD1478" i="1"/>
  <c r="BD1480" i="1"/>
  <c r="BD1482" i="1"/>
  <c r="BB1484" i="1"/>
  <c r="BB1486" i="1"/>
  <c r="BB1488" i="1"/>
  <c r="BB1490" i="1"/>
  <c r="BB1492" i="1"/>
  <c r="BB1494" i="1"/>
  <c r="BB1496" i="1"/>
  <c r="BB1498" i="1"/>
  <c r="BB1500" i="1"/>
  <c r="BB1502" i="1"/>
  <c r="BB1504" i="1"/>
  <c r="BB1506" i="1"/>
  <c r="BB1508" i="1"/>
  <c r="BB1510" i="1"/>
  <c r="BB1512" i="1"/>
  <c r="BB1514" i="1"/>
  <c r="BB1516" i="1"/>
  <c r="BB1518" i="1"/>
  <c r="BC1521" i="1"/>
  <c r="BC1523" i="1"/>
  <c r="BC1525" i="1"/>
  <c r="BC1527" i="1"/>
  <c r="BC1529" i="1"/>
  <c r="BC1531" i="1"/>
  <c r="BC1533" i="1"/>
  <c r="BC1535" i="1"/>
  <c r="BC1537" i="1"/>
  <c r="BC1539" i="1"/>
  <c r="BC1541" i="1"/>
  <c r="BC1543" i="1"/>
  <c r="BC1545" i="1"/>
  <c r="BD1548" i="1"/>
  <c r="BD1550" i="1"/>
  <c r="BD1552" i="1"/>
  <c r="BD1554" i="1"/>
  <c r="BD1556" i="1"/>
  <c r="BD1558" i="1"/>
  <c r="BD1560" i="1"/>
  <c r="BD1562" i="1"/>
  <c r="BD1566" i="1"/>
  <c r="BD1570" i="1"/>
  <c r="BD1574" i="1"/>
  <c r="BD1578" i="1"/>
  <c r="BD1522" i="1"/>
  <c r="BD1524" i="1"/>
  <c r="BD1526" i="1"/>
  <c r="BD1528" i="1"/>
  <c r="BD1530" i="1"/>
  <c r="BD1532" i="1"/>
  <c r="BD1534" i="1"/>
  <c r="BD1536" i="1"/>
  <c r="BD1538" i="1"/>
  <c r="BD1540" i="1"/>
  <c r="BD1542" i="1"/>
  <c r="BD1544" i="1"/>
  <c r="BC1546" i="1"/>
  <c r="BC1625" i="1"/>
  <c r="BC1627" i="1"/>
  <c r="BC1629" i="1"/>
  <c r="BC1631" i="1"/>
  <c r="BD1633" i="1"/>
  <c r="BC1580" i="1"/>
  <c r="BC1582" i="1"/>
  <c r="BC1584" i="1"/>
  <c r="BC1586" i="1"/>
  <c r="BD1589" i="1"/>
  <c r="BD1591" i="1"/>
  <c r="BC1593" i="1"/>
  <c r="BD1625" i="1"/>
  <c r="BD1629" i="1"/>
  <c r="BB1581" i="1"/>
  <c r="BB1583" i="1"/>
  <c r="BB1585" i="1"/>
  <c r="BB1594" i="1"/>
  <c r="BB1596" i="1"/>
  <c r="BB1598" i="1"/>
  <c r="BB1600" i="1"/>
  <c r="BB1602" i="1"/>
  <c r="BB1604" i="1"/>
  <c r="BB1606" i="1"/>
  <c r="BB1608" i="1"/>
  <c r="BB1610" i="1"/>
  <c r="BB1612" i="1"/>
  <c r="BB1614" i="1"/>
  <c r="BB1616" i="1"/>
  <c r="BB1618" i="1"/>
  <c r="BB1620" i="1"/>
  <c r="BB1622" i="1"/>
  <c r="BB1660" i="1"/>
  <c r="BD1655" i="1"/>
  <c r="BD1659" i="1"/>
  <c r="BD1634" i="1"/>
  <c r="BD1636" i="1"/>
  <c r="BD1638" i="1"/>
  <c r="BD1640" i="1"/>
  <c r="BD1642" i="1"/>
  <c r="BD1644" i="1"/>
  <c r="BD1646" i="1"/>
  <c r="BD1648" i="1"/>
  <c r="BD1650" i="1"/>
  <c r="BD1652" i="1"/>
  <c r="BD1661" i="1"/>
  <c r="BB1664" i="1"/>
  <c r="BD1665" i="1"/>
  <c r="BB1668" i="1"/>
  <c r="BD1669" i="1"/>
  <c r="BB1672" i="1"/>
  <c r="BD1673" i="1"/>
  <c r="BB1676" i="1"/>
  <c r="BD1677" i="1"/>
  <c r="BB1680" i="1"/>
  <c r="BD1681" i="1"/>
  <c r="BC1662" i="1"/>
  <c r="BC1666" i="1"/>
  <c r="BC1670" i="1"/>
  <c r="BC1674" i="1"/>
  <c r="BC1678" i="1"/>
  <c r="BB1682" i="1"/>
  <c r="BB1684" i="1"/>
  <c r="BD1354" i="1"/>
  <c r="BD1358" i="1"/>
  <c r="BD1362" i="1"/>
  <c r="BD1366" i="1"/>
  <c r="BD1369" i="1"/>
  <c r="BD1373" i="1"/>
  <c r="BD1377" i="1"/>
  <c r="BD1380" i="1"/>
  <c r="BD1383" i="1"/>
  <c r="BD1385" i="1"/>
  <c r="BD1387" i="1"/>
  <c r="BB1390" i="1"/>
  <c r="BD1393" i="1"/>
  <c r="BB1396" i="1"/>
  <c r="BD1399" i="1"/>
  <c r="BD1403" i="1"/>
  <c r="BB1406" i="1"/>
  <c r="BD1409" i="1"/>
  <c r="BD1411" i="1"/>
  <c r="BB1414" i="1"/>
  <c r="BB1416" i="1"/>
  <c r="BB1418" i="1"/>
  <c r="BD1421" i="1"/>
  <c r="BD1423" i="1"/>
  <c r="BB1426" i="1"/>
  <c r="BB1428" i="1"/>
  <c r="BB1430" i="1"/>
  <c r="BB1432" i="1"/>
  <c r="BB1434" i="1"/>
  <c r="BD1437" i="1"/>
  <c r="BD1441" i="1"/>
  <c r="BB1444" i="1"/>
  <c r="BD1455" i="1"/>
  <c r="BD1446" i="1"/>
  <c r="BD1449" i="1"/>
  <c r="BD1453" i="1"/>
  <c r="BC1563" i="1"/>
  <c r="BC1566" i="1"/>
  <c r="BC1569" i="1"/>
  <c r="BC1572" i="1"/>
  <c r="BC1575" i="1"/>
  <c r="BC1578" i="1"/>
  <c r="BB1460" i="1"/>
  <c r="BB1463" i="1"/>
  <c r="BB1466" i="1"/>
  <c r="BB1469" i="1"/>
  <c r="BB1473" i="1"/>
  <c r="BB1476" i="1"/>
  <c r="BB1479" i="1"/>
  <c r="BB1483" i="1"/>
  <c r="BD1486" i="1"/>
  <c r="BB1489" i="1"/>
  <c r="BB1491" i="1"/>
  <c r="BD1494" i="1"/>
  <c r="BD1496" i="1"/>
  <c r="BD1498" i="1"/>
  <c r="BB1501" i="1"/>
  <c r="BD1504" i="1"/>
  <c r="BD1506" i="1"/>
  <c r="BB1509" i="1"/>
  <c r="BD1512" i="1"/>
  <c r="BD1514" i="1"/>
  <c r="BD1516" i="1"/>
  <c r="BD1518" i="1"/>
  <c r="BD1546" i="1"/>
  <c r="BB1548" i="1"/>
  <c r="BB1550" i="1"/>
  <c r="BD1553" i="1"/>
  <c r="BB1556" i="1"/>
  <c r="BD1559" i="1"/>
  <c r="BD1561" i="1"/>
  <c r="BD1565" i="1"/>
  <c r="BD1571" i="1"/>
  <c r="BD1577" i="1"/>
  <c r="BB1522" i="1"/>
  <c r="BB1525" i="1"/>
  <c r="BB1528" i="1"/>
  <c r="BB1532" i="1"/>
  <c r="BB1535" i="1"/>
  <c r="BB1538" i="1"/>
  <c r="BB1541" i="1"/>
  <c r="BB1544" i="1"/>
  <c r="BD1588" i="1"/>
  <c r="BD1590" i="1"/>
  <c r="BD1592" i="1"/>
  <c r="BC1595" i="1"/>
  <c r="BC1598" i="1"/>
  <c r="BC1601" i="1"/>
  <c r="BC1603" i="1"/>
  <c r="BC1606" i="1"/>
  <c r="BC1609" i="1"/>
  <c r="BC1612" i="1"/>
  <c r="BC1614" i="1"/>
  <c r="BC1617" i="1"/>
  <c r="BC1621" i="1"/>
  <c r="BD1628" i="1"/>
  <c r="BC1623" i="1"/>
  <c r="BD1581" i="1"/>
  <c r="BD1584" i="1"/>
  <c r="BC1587" i="1"/>
  <c r="BD1595" i="1"/>
  <c r="BD1599" i="1"/>
  <c r="BD1602" i="1"/>
  <c r="BD1605" i="1"/>
  <c r="BD1609" i="1"/>
  <c r="BD1612" i="1"/>
  <c r="BD1615" i="1"/>
  <c r="BD1618" i="1"/>
  <c r="BD1621" i="1"/>
  <c r="BC1655" i="1"/>
  <c r="BC1658" i="1"/>
  <c r="BD1660" i="1"/>
  <c r="BC1636" i="1"/>
  <c r="BC1639" i="1"/>
  <c r="BC1641" i="1"/>
  <c r="BC1644" i="1"/>
  <c r="BC1647" i="1"/>
  <c r="BC1650" i="1"/>
  <c r="BD1654" i="1"/>
  <c r="BB1636" i="1"/>
  <c r="BB1640" i="1"/>
  <c r="BB1643" i="1"/>
  <c r="BB1646" i="1"/>
  <c r="BB1650" i="1"/>
  <c r="BB1653" i="1"/>
  <c r="BD1662" i="1"/>
  <c r="BD1664" i="1"/>
  <c r="BD1666" i="1"/>
  <c r="BD1668" i="1"/>
  <c r="BD1670" i="1"/>
  <c r="BD1672" i="1"/>
  <c r="BD1674" i="1"/>
  <c r="BD1676" i="1"/>
  <c r="BD1678" i="1"/>
  <c r="BD1680" i="1"/>
  <c r="BC1682" i="1"/>
  <c r="BC1665" i="1"/>
  <c r="BC1669" i="1"/>
  <c r="BD1683" i="1"/>
  <c r="BC691" i="1"/>
  <c r="BC695" i="1"/>
  <c r="BC699" i="1"/>
  <c r="BC703" i="1"/>
  <c r="BC707" i="1"/>
  <c r="BC711" i="1"/>
  <c r="BC715" i="1"/>
  <c r="BC719" i="1"/>
  <c r="BC723" i="1"/>
  <c r="BC727" i="1"/>
  <c r="BC731" i="1"/>
  <c r="BC735" i="1"/>
  <c r="BC739" i="1"/>
  <c r="BC754" i="1"/>
  <c r="BC758" i="1"/>
  <c r="BD819" i="1"/>
  <c r="BD821" i="1"/>
  <c r="BD823" i="1"/>
  <c r="BD825" i="1"/>
  <c r="BD827" i="1"/>
  <c r="BD829" i="1"/>
  <c r="BD831" i="1"/>
  <c r="BD833" i="1"/>
  <c r="BD835" i="1"/>
  <c r="BD837" i="1"/>
  <c r="BD839" i="1"/>
  <c r="BD841" i="1"/>
  <c r="BD843" i="1"/>
  <c r="BD845" i="1"/>
  <c r="BD847" i="1"/>
  <c r="BD849" i="1"/>
  <c r="BD851" i="1"/>
  <c r="BD853" i="1"/>
  <c r="BD855" i="1"/>
  <c r="BD857" i="1"/>
  <c r="BD859" i="1"/>
  <c r="BD861" i="1"/>
  <c r="BD863" i="1"/>
  <c r="BD865" i="1"/>
  <c r="BD867" i="1"/>
  <c r="BD869" i="1"/>
  <c r="BD871" i="1"/>
  <c r="BD873" i="1"/>
  <c r="BD875" i="1"/>
  <c r="BD877" i="1"/>
  <c r="BD879" i="1"/>
  <c r="BD881" i="1"/>
  <c r="BD883" i="1"/>
  <c r="BD885" i="1"/>
  <c r="BD887" i="1"/>
  <c r="BD889" i="1"/>
  <c r="BD891" i="1"/>
  <c r="BD893" i="1"/>
  <c r="BD895" i="1"/>
  <c r="BD897" i="1"/>
  <c r="BD899" i="1"/>
  <c r="BD901" i="1"/>
  <c r="BD903" i="1"/>
  <c r="BD905" i="1"/>
  <c r="BD907" i="1"/>
  <c r="BC947" i="1"/>
  <c r="BC980" i="1"/>
  <c r="BC982" i="1"/>
  <c r="BC984" i="1"/>
  <c r="BC986" i="1"/>
  <c r="BC988" i="1"/>
  <c r="BC990" i="1"/>
  <c r="BC992" i="1"/>
  <c r="BC994" i="1"/>
  <c r="BC996" i="1"/>
  <c r="BC998" i="1"/>
  <c r="BC1000" i="1"/>
  <c r="BC1002" i="1"/>
  <c r="BC1004" i="1"/>
  <c r="BC1006" i="1"/>
  <c r="BC1008" i="1"/>
  <c r="BC1010" i="1"/>
  <c r="BC1012" i="1"/>
  <c r="BB1014" i="1"/>
  <c r="BB1015" i="1"/>
  <c r="BB1017" i="1"/>
  <c r="BB1019" i="1"/>
  <c r="BB1021" i="1"/>
  <c r="BB1023" i="1"/>
  <c r="BB1025" i="1"/>
  <c r="BB1027" i="1"/>
  <c r="BB1029" i="1"/>
  <c r="BB1031" i="1"/>
  <c r="BB1033" i="1"/>
  <c r="BB1035" i="1"/>
  <c r="BB1037" i="1"/>
  <c r="BB1039" i="1"/>
  <c r="BB1041" i="1"/>
  <c r="BB1043" i="1"/>
  <c r="BB1045" i="1"/>
  <c r="BB1047" i="1"/>
  <c r="BB1049" i="1"/>
  <c r="BB1051" i="1"/>
  <c r="BB1053" i="1"/>
  <c r="BB1055" i="1"/>
  <c r="BB1057" i="1"/>
  <c r="BB1059" i="1"/>
  <c r="BB1061" i="1"/>
  <c r="BB1063" i="1"/>
  <c r="BB1065" i="1"/>
  <c r="BB1067" i="1"/>
  <c r="BB1069" i="1"/>
  <c r="BB1071" i="1"/>
  <c r="BB1073" i="1"/>
  <c r="BC1075" i="1"/>
  <c r="BD1111" i="1"/>
  <c r="BD1113" i="1"/>
  <c r="BD1115" i="1"/>
  <c r="BD1117" i="1"/>
  <c r="BD1123" i="1"/>
  <c r="BD1127" i="1"/>
  <c r="BD1131" i="1"/>
  <c r="BD1135" i="1"/>
  <c r="BD1139" i="1"/>
  <c r="BD1143" i="1"/>
  <c r="BD1147" i="1"/>
  <c r="BD1151" i="1"/>
  <c r="BD1155" i="1"/>
  <c r="BD1159" i="1"/>
  <c r="BD1163" i="1"/>
  <c r="BC1167" i="1"/>
  <c r="BB1172" i="1"/>
  <c r="BB1176" i="1"/>
  <c r="BB1180" i="1"/>
  <c r="BB1184" i="1"/>
  <c r="BB1188" i="1"/>
  <c r="BB1192" i="1"/>
  <c r="BB1196" i="1"/>
  <c r="BB1200" i="1"/>
  <c r="BB1204" i="1"/>
  <c r="BC1218" i="1"/>
  <c r="BD981" i="1"/>
  <c r="BD983" i="1"/>
  <c r="BD985" i="1"/>
  <c r="BD987" i="1"/>
  <c r="BD989" i="1"/>
  <c r="BD991" i="1"/>
  <c r="BD993" i="1"/>
  <c r="BD995" i="1"/>
  <c r="BD997" i="1"/>
  <c r="BD999" i="1"/>
  <c r="BD1001" i="1"/>
  <c r="BD1003" i="1"/>
  <c r="BD1005" i="1"/>
  <c r="BD1007" i="1"/>
  <c r="BD1009" i="1"/>
  <c r="BD1011" i="1"/>
  <c r="BD1013" i="1"/>
  <c r="BD1076" i="1"/>
  <c r="BD1078" i="1"/>
  <c r="BD1080" i="1"/>
  <c r="BD1082" i="1"/>
  <c r="BD1084" i="1"/>
  <c r="BD1086" i="1"/>
  <c r="BD1088" i="1"/>
  <c r="BD1090" i="1"/>
  <c r="BD1092" i="1"/>
  <c r="BD1094" i="1"/>
  <c r="BD1096" i="1"/>
  <c r="BD1098" i="1"/>
  <c r="BD1100" i="1"/>
  <c r="BD1102" i="1"/>
  <c r="BD1104" i="1"/>
  <c r="BD1106" i="1"/>
  <c r="BD1108" i="1"/>
  <c r="BC1110" i="1"/>
  <c r="BD1169" i="1"/>
  <c r="BD1173" i="1"/>
  <c r="BD1177" i="1"/>
  <c r="BD1181" i="1"/>
  <c r="BD1185" i="1"/>
  <c r="BD1189" i="1"/>
  <c r="BD1193" i="1"/>
  <c r="BD1197" i="1"/>
  <c r="BD1201" i="1"/>
  <c r="BD1205" i="1"/>
  <c r="BB1209" i="1"/>
  <c r="BB1211" i="1"/>
  <c r="BB1213" i="1"/>
  <c r="BB1215" i="1"/>
  <c r="BC1219" i="1"/>
  <c r="BC1221" i="1"/>
  <c r="BC1223" i="1"/>
  <c r="BC1225" i="1"/>
  <c r="BC1227" i="1"/>
  <c r="BC1229" i="1"/>
  <c r="BC1231" i="1"/>
  <c r="BC1233" i="1"/>
  <c r="BC1235" i="1"/>
  <c r="BC1237" i="1"/>
  <c r="BC1239" i="1"/>
  <c r="BC1241" i="1"/>
  <c r="BD1244" i="1"/>
  <c r="BD1246" i="1"/>
  <c r="BD1248" i="1"/>
  <c r="BD1250" i="1"/>
  <c r="BD1252" i="1"/>
  <c r="BD1254" i="1"/>
  <c r="BD1256" i="1"/>
  <c r="BD1258" i="1"/>
  <c r="BD1260" i="1"/>
  <c r="BD1262" i="1"/>
  <c r="BD1264" i="1"/>
  <c r="BD1266" i="1"/>
  <c r="BD1268" i="1"/>
  <c r="BD1270" i="1"/>
  <c r="BD1272" i="1"/>
  <c r="BD1274" i="1"/>
  <c r="BD1276" i="1"/>
  <c r="BD1278" i="1"/>
  <c r="BC1280" i="1"/>
  <c r="BD1306" i="1"/>
  <c r="BB1308" i="1"/>
  <c r="BB1310" i="1"/>
  <c r="BD1312" i="1"/>
  <c r="BB1314" i="1"/>
  <c r="BB1316" i="1"/>
  <c r="BB1318" i="1"/>
  <c r="BB1320" i="1"/>
  <c r="BB1322" i="1"/>
  <c r="BB1324" i="1"/>
  <c r="BB1326" i="1"/>
  <c r="BB1328" i="1"/>
  <c r="BB1330" i="1"/>
  <c r="BB1332" i="1"/>
  <c r="BB1334" i="1"/>
  <c r="BB1336" i="1"/>
  <c r="BB1338" i="1"/>
  <c r="BB1340" i="1"/>
  <c r="BB1342" i="1"/>
  <c r="BB1344" i="1"/>
  <c r="BB1346" i="1"/>
  <c r="BB1348" i="1"/>
  <c r="BD1350" i="1"/>
  <c r="BB1219" i="1"/>
  <c r="BB1221" i="1"/>
  <c r="BB1223" i="1"/>
  <c r="BB1225" i="1"/>
  <c r="BB1227" i="1"/>
  <c r="BB1229" i="1"/>
  <c r="BB1231" i="1"/>
  <c r="BB1233" i="1"/>
  <c r="BB1235" i="1"/>
  <c r="BB1237" i="1"/>
  <c r="BB1239" i="1"/>
  <c r="BB1241" i="1"/>
  <c r="BB1282" i="1"/>
  <c r="BB1284" i="1"/>
  <c r="BB1286" i="1"/>
  <c r="BB1289" i="1"/>
  <c r="BB1291" i="1"/>
  <c r="BB1293" i="1"/>
  <c r="BB1295" i="1"/>
  <c r="BB1297" i="1"/>
  <c r="BB1299" i="1"/>
  <c r="BB1301" i="1"/>
  <c r="BB1303" i="1"/>
  <c r="BB1305" i="1"/>
  <c r="BC1312" i="1"/>
  <c r="BD1352" i="1"/>
  <c r="BD1355" i="1"/>
  <c r="BD1359" i="1"/>
  <c r="BD1363" i="1"/>
  <c r="BD1368" i="1"/>
  <c r="BD1372" i="1"/>
  <c r="BD1376" i="1"/>
  <c r="BD1381" i="1"/>
  <c r="BB1392" i="1"/>
  <c r="BB1398" i="1"/>
  <c r="BB1402" i="1"/>
  <c r="BD1408" i="1"/>
  <c r="BB1420" i="1"/>
  <c r="BD1435" i="1"/>
  <c r="BD1439" i="1"/>
  <c r="BD1447" i="1"/>
  <c r="BD1452" i="1"/>
  <c r="BC1568" i="1"/>
  <c r="BC1574" i="1"/>
  <c r="BB1459" i="1"/>
  <c r="BB1464" i="1"/>
  <c r="BB1470" i="1"/>
  <c r="BB1475" i="1"/>
  <c r="BB1480" i="1"/>
  <c r="BB1485" i="1"/>
  <c r="BB1493" i="1"/>
  <c r="BB1503" i="1"/>
  <c r="BD1510" i="1"/>
  <c r="BB1554" i="1"/>
  <c r="BB1562" i="1"/>
  <c r="BD1575" i="1"/>
  <c r="BB1526" i="1"/>
  <c r="BB1531" i="1"/>
  <c r="BB1536" i="1"/>
  <c r="BB1542" i="1"/>
  <c r="BB1633" i="1"/>
  <c r="BD1587" i="1"/>
  <c r="BC1599" i="1"/>
  <c r="BC1607" i="1"/>
  <c r="BC1615" i="1"/>
  <c r="BC1619" i="1"/>
  <c r="BD1626" i="1"/>
  <c r="BD1582" i="1"/>
  <c r="BD1596" i="1"/>
  <c r="BD1601" i="1"/>
  <c r="BD1606" i="1"/>
  <c r="BD1611" i="1"/>
  <c r="BD1617" i="1"/>
  <c r="BD1622" i="1"/>
  <c r="BC1657" i="1"/>
  <c r="BC1634" i="1"/>
  <c r="BC1642" i="1"/>
  <c r="BC1648" i="1"/>
  <c r="BD1658" i="1"/>
  <c r="BB1637" i="1"/>
  <c r="BB1642" i="1"/>
  <c r="BB1647" i="1"/>
  <c r="BB1652" i="1"/>
  <c r="BB1663" i="1"/>
  <c r="BB1667" i="1"/>
  <c r="BB1679" i="1"/>
  <c r="BC1661" i="1"/>
  <c r="BC1673" i="1"/>
  <c r="BC1677" i="1"/>
  <c r="BC1681" i="1"/>
  <c r="BD1168" i="1"/>
  <c r="BB647" i="1"/>
  <c r="BB949" i="1"/>
  <c r="BB1150" i="1"/>
  <c r="BD434" i="1"/>
  <c r="BB1156" i="1"/>
  <c r="BB1164" i="1"/>
  <c r="BB1628" i="1"/>
  <c r="BB1148" i="1"/>
  <c r="BB1629" i="1"/>
  <c r="BB198" i="1"/>
  <c r="BB195" i="1"/>
  <c r="BC1245" i="1"/>
  <c r="BC1253" i="1"/>
  <c r="BC1261" i="1"/>
  <c r="BC1269" i="1"/>
  <c r="BC1277" i="1"/>
  <c r="BC1314" i="1"/>
  <c r="BC1322" i="1"/>
  <c r="BC1330" i="1"/>
  <c r="BC1338" i="1"/>
  <c r="BC1346" i="1"/>
  <c r="BC1380" i="1"/>
  <c r="BC1388" i="1"/>
  <c r="BC1396" i="1"/>
  <c r="BC1404" i="1"/>
  <c r="BC1414" i="1"/>
  <c r="BC1422" i="1"/>
  <c r="BC1430" i="1"/>
  <c r="BC1438" i="1"/>
  <c r="BC1490" i="1"/>
  <c r="BC1496" i="1"/>
  <c r="BC1500" i="1"/>
  <c r="BC1504" i="1"/>
  <c r="BC1508" i="1"/>
  <c r="BC1512" i="1"/>
  <c r="BC1516" i="1"/>
  <c r="BB1520" i="1"/>
  <c r="BC1549" i="1"/>
  <c r="BC1553" i="1"/>
  <c r="BC1557" i="1"/>
  <c r="BC1561" i="1"/>
  <c r="BB200" i="1"/>
  <c r="BB1144" i="1"/>
  <c r="BB1163" i="1"/>
  <c r="BB1128" i="1"/>
  <c r="BB1126" i="1"/>
  <c r="BB1133" i="1"/>
  <c r="BB1165" i="1"/>
  <c r="BB1130" i="1"/>
  <c r="BB1136" i="1"/>
  <c r="BB1166" i="1"/>
  <c r="BB950" i="1"/>
  <c r="BB1129" i="1"/>
  <c r="BB1153" i="1"/>
  <c r="BB1567" i="1"/>
  <c r="BB1630" i="1"/>
  <c r="BB1568" i="1"/>
  <c r="BB1659" i="1"/>
  <c r="BB1075" i="1"/>
  <c r="BB174" i="1"/>
  <c r="BC1471" i="1"/>
  <c r="BD1623" i="1"/>
  <c r="BB179" i="1"/>
  <c r="BB4" i="1"/>
  <c r="BA1685" i="1"/>
  <c r="AV1685" i="1"/>
  <c r="AU1685" i="1"/>
  <c r="BB19" i="1"/>
  <c r="AP1685" i="1"/>
  <c r="BB1685" i="1" s="1"/>
  <c r="AS1685" i="1"/>
  <c r="BE4" i="1"/>
  <c r="AT1685" i="1"/>
  <c r="BF4" i="1"/>
  <c r="AQ1685" i="1"/>
  <c r="BC4" i="1"/>
  <c r="AR1685" i="1"/>
  <c r="BD4" i="1"/>
  <c r="AY1685" i="1"/>
  <c r="AZ1685" i="1"/>
  <c r="AW1685" i="1"/>
  <c r="AX1685" i="1"/>
</calcChain>
</file>

<file path=xl/sharedStrings.xml><?xml version="1.0" encoding="utf-8"?>
<sst xmlns="http://schemas.openxmlformats.org/spreadsheetml/2006/main" count="20303" uniqueCount="4224">
  <si>
    <t>DETERMINACION DE HORAS DE OPERACI{ON</t>
  </si>
  <si>
    <t>CALCULO DE EMISIONES A ABRIL DE 2014</t>
  </si>
  <si>
    <t>FACTORES DE EMISIÓN</t>
  </si>
  <si>
    <t>ton/año 2012</t>
  </si>
  <si>
    <t>ton/día 2012</t>
  </si>
  <si>
    <t>Latitud</t>
  </si>
  <si>
    <t>Longitud</t>
  </si>
  <si>
    <t>RAZON  SOCIAL</t>
  </si>
  <si>
    <t>ACTIVIDAD PRODUCTIVA</t>
  </si>
  <si>
    <t>DIRECCION</t>
  </si>
  <si>
    <t>LOCALIDAD</t>
  </si>
  <si>
    <t>TIPO DE FUENTE</t>
  </si>
  <si>
    <t>CAPACIDAD</t>
  </si>
  <si>
    <t>UNIDADES</t>
  </si>
  <si>
    <t>AÑO FABRICACION</t>
  </si>
  <si>
    <t>TIPO DE COMBUSTIBLE</t>
  </si>
  <si>
    <t>CATEGORIA</t>
  </si>
  <si>
    <t>Tasa de crecimiento promedio 2008 a 2013</t>
  </si>
  <si>
    <t>CONSUMO DE COMBUSTIBLE AÑO 2008</t>
  </si>
  <si>
    <t>CONSUMO DE COMBUSTIBLE AÑO 2012</t>
  </si>
  <si>
    <t>UNIDAD CONSUMO</t>
  </si>
  <si>
    <t xml:space="preserve"> TIEMPO DE OPERACIÓN CON AJUSTES</t>
  </si>
  <si>
    <t>OBSERVACIONES PARA DEFINIR TIEMPO DE OPERACIÓN</t>
  </si>
  <si>
    <t>DIAS QUE NO OPERA</t>
  </si>
  <si>
    <t>HORAS DE OPERACIÓN</t>
  </si>
  <si>
    <t>OBSERVACIONES RELEVANTES</t>
  </si>
  <si>
    <t>OTRAS OBSERVACIONES</t>
  </si>
  <si>
    <t>Unidad</t>
  </si>
  <si>
    <t>PMT</t>
  </si>
  <si>
    <t>NOx</t>
  </si>
  <si>
    <t>SO2</t>
  </si>
  <si>
    <t>CO</t>
  </si>
  <si>
    <r>
      <t>CO</t>
    </r>
    <r>
      <rPr>
        <b/>
        <vertAlign val="subscript"/>
        <sz val="7"/>
        <color rgb="FF000000"/>
        <rFont val="Times New Roman"/>
        <family val="1"/>
      </rPr>
      <t>2</t>
    </r>
  </si>
  <si>
    <t>VOC (Ton/Kg) 
Ton/m2
Ton/m3
Kg/Kg</t>
  </si>
  <si>
    <t>VOC</t>
  </si>
  <si>
    <t>MP</t>
  </si>
  <si>
    <t>AVICOLA MILUC LTDA</t>
  </si>
  <si>
    <t>PROCESO DE ALISTAMIENTO DE POLLOS PARA LA VENTA</t>
  </si>
  <si>
    <t>AV CIUDAD DE CALI NO. 14 60</t>
  </si>
  <si>
    <t>ND</t>
  </si>
  <si>
    <t>FONTIBON</t>
  </si>
  <si>
    <t>CALDERA</t>
  </si>
  <si>
    <t>BPH</t>
  </si>
  <si>
    <t>GAS NATURAL</t>
  </si>
  <si>
    <t>CG3</t>
  </si>
  <si>
    <t>m3_año</t>
  </si>
  <si>
    <t/>
  </si>
  <si>
    <t xml:space="preserve">LA CALDERA ES DUAL, GAS NATURAL Y ACPM, PERO SOLO </t>
  </si>
  <si>
    <t>LA CALDERA SE ENCUANTRA ENCENDIDA 24 HORAS AL DIA Y ES AUTOMATICA, NO TIENEN DISPONIBLE EL RUT EN LA EMPRESA</t>
  </si>
  <si>
    <t>mg/m3</t>
  </si>
  <si>
    <t>LAMINADOS DEL SUR LTDA</t>
  </si>
  <si>
    <t>COMPRA Y VENTA DE MATERIALES DE HIERRO, TRATAMIENTO TERMICO DE VARILLAS DE HIERRO Y VENTA PARA CONSTRUCTORES</t>
  </si>
  <si>
    <t>AV CENTENARIO CL 13 NO. 96 B 95 INT 3 (NUEVA)</t>
  </si>
  <si>
    <t>HORNO</t>
  </si>
  <si>
    <t>GLP</t>
  </si>
  <si>
    <t>se asume 8 horas de operación</t>
  </si>
  <si>
    <t xml:space="preserve">EL CONSUMO SE VERIFICO CON LA FACTURA DEL GAS, LA </t>
  </si>
  <si>
    <t>EN LOS MESES DE DICIEMBRE Y NOVIEMBRE NO OPERA EL HORNO, EN EL MES SE TRABAJA 15 DIAS RECOLECTANDO MATERIAL Y EN LOS OTROS 15 DIAS SE PONE EN FUNCIONAMIENTO EL HORNO PARA EL CALENTAMIENTO</t>
  </si>
  <si>
    <t>FUNDIPARTES LTDA</t>
  </si>
  <si>
    <t>FUNDICION DE PARTES PARA LA INDUSTRIA Y EL HOGAR</t>
  </si>
  <si>
    <t>DIAG 16 NO. 100 30</t>
  </si>
  <si>
    <t>FUNDICION DE HIERRO</t>
  </si>
  <si>
    <t>CARBON COQUE</t>
  </si>
  <si>
    <t>HC</t>
  </si>
  <si>
    <t>kg_año</t>
  </si>
  <si>
    <t>LA CAPACIDAD REPORTADA CORRESPONDE A LA POTENCIA D</t>
  </si>
  <si>
    <t>EL HORNO DE APAGA DEL 15 DE DICIEMBRE AL 2 DE ENERO</t>
  </si>
  <si>
    <t>mg/Kg</t>
  </si>
  <si>
    <t>REENCAUCHADORA SUPERIOR S.A.</t>
  </si>
  <si>
    <t>REENCAUCHE DE LLANTAS PARA CARGA PESADA</t>
  </si>
  <si>
    <t>CL 17 NO. 96 A 40</t>
  </si>
  <si>
    <t xml:space="preserve">EL CONSUMO DE GAS NATURAL CORRESPONDE SOLAMENTE A </t>
  </si>
  <si>
    <t>SE PRESENTAN VACACIONES DEL 23 DE DICIEMBRE AL 8 DE ENERO, TIEMPO DURANTE EL CUAL LA CALDERA PERMANECE APAGADA</t>
  </si>
  <si>
    <t>INDUSTRIAS J MONTES</t>
  </si>
  <si>
    <t>FABRICACION DE INSUMOS PARA PANADERIA Y PASTELERIA</t>
  </si>
  <si>
    <t>CR 96 F NO. 22 48 (NUEVA)</t>
  </si>
  <si>
    <t>se asume 8 horas de operación y 365 dias</t>
  </si>
  <si>
    <t xml:space="preserve">LA CALDERA GENERA VAPOR, TIENE DUCTO DE SALIDA AL </t>
  </si>
  <si>
    <t>SE ADJUNTO UN INFORME TECNICO REALIZADO POR EL SDA DONDE SE CLASIFICA LA FUENTE COMO UNA CALDERA</t>
  </si>
  <si>
    <t>INDUSTRIA NACIONAL DE GASEOSAS S.A. (EMBOTELLADORA SANTANDER EMBOSAN S.A.)</t>
  </si>
  <si>
    <t>FABRICACION Y VENTA DE PRODUCTOS DE REFRESCOS Y AGUAS PARA CONSUMO HUMANO</t>
  </si>
  <si>
    <t>ACR 96 NO. 24 C 94</t>
  </si>
  <si>
    <t>CG2</t>
  </si>
  <si>
    <t>SIN FESTIVOS</t>
  </si>
  <si>
    <t>EL CONSUMO TOTAL DE LA PLANTA ES DE 5268 M3/DIA EL</t>
  </si>
  <si>
    <t>SON 298 DIAS LABORALES, SIN CONTAR FESTIVOS, Y SE LES REALIZA MANTENIMIENTO A LAS CALDERAS DURANTE 3 DIAS EN TODO EL ANO, LO QUE DA UN TIEMPO DE OPERACIÓN DE 295 DIAS</t>
  </si>
  <si>
    <t>CG1</t>
  </si>
  <si>
    <t>AVESCO S.A.</t>
  </si>
  <si>
    <t>FABRICACION Y VENTA DE ALIMENTOS PARA CONSUMO HUMANO</t>
  </si>
  <si>
    <t>CL 24 F TRANS 94 51</t>
  </si>
  <si>
    <t>EL RECIBO DEL GAS CORRESPONDE AL CONSUMO DE TODA L</t>
  </si>
  <si>
    <t>SUMIPOR LTDA</t>
  </si>
  <si>
    <t>ELABORACION DE ARTICULOS DE ICOPOR PARA DIFERENTES CLIENTES</t>
  </si>
  <si>
    <t>CL 23 NO. 96 F 50</t>
  </si>
  <si>
    <t>REVISION TECNICA GAS NATURAL Y COLGAS</t>
  </si>
  <si>
    <t>FRESENIUS MEDICAL CARE</t>
  </si>
  <si>
    <t xml:space="preserve">FABRICACION DE EQUIPOS E INSUMOS DE TRATAMIENTO ESPECIALIZADO </t>
  </si>
  <si>
    <t>DIAG 25 G NO. 95 A 85</t>
  </si>
  <si>
    <t>DEL 20 DE DICIEMBRE AL 3 DE ENERO PRA EL TRBAJO DE</t>
  </si>
  <si>
    <t>COLOMA LTDA</t>
  </si>
  <si>
    <t>FABRICACION DE LICORES PARA CONSUMO HUMANO</t>
  </si>
  <si>
    <t>CR 100 NO. 25 F 21</t>
  </si>
  <si>
    <t>DIESEL</t>
  </si>
  <si>
    <t>ACD</t>
  </si>
  <si>
    <t>SE COMPRAN 150 GALORES DE DIESEL QUE DURAN APROXIM</t>
  </si>
  <si>
    <t>EN OCTUBRE Y NOVIEMBRE SE PRENDE LA CALDERA LAS 8AM Y APAGA A LAS 4PM DURANTE 2 DIAS A LA SEMANA</t>
  </si>
  <si>
    <t>TRIPLEX OMEGA</t>
  </si>
  <si>
    <t>FABRICACION DE CHAPILLA Y TRIPLEX EN MADERA PARA CONSTRUCCION EN MADERA</t>
  </si>
  <si>
    <t>CR 100 NO. 25 C 11</t>
  </si>
  <si>
    <t xml:space="preserve">COMSUMOS EN M3/MES: CALDERA 6048 M3/MES, CALDERIN </t>
  </si>
  <si>
    <t>EL TRABAJO DE LAS FUENTES PARA EL 20 DE DICIEMBRE E INICIA EL 14 DE ENERO, TIENEN UN HORNO DE SECADO DE MADERA, PERO NO TIENE CHIMENEAS NI EMITEN NADA AL EXTERIOR DE LA EMPRESA</t>
  </si>
  <si>
    <t>EL CALDERIN NO TIENE PLACA, PERO ES APROXIMADAMENT</t>
  </si>
  <si>
    <t>TOLEDO PASTELERIA</t>
  </si>
  <si>
    <t>FABRICACION DE PRODUCTO DE BISCOCHERIA Y PASTELERIA PARA CONSUMO HUMANO</t>
  </si>
  <si>
    <t>CR 100 NO. 18 37</t>
  </si>
  <si>
    <t>LOS DATOS DE LAS CALDERAS FUERON SUMINISTRADOS POR</t>
  </si>
  <si>
    <t>EL CODIGO CIIU FUE TOMADO DEL RUT, EL SENOR ALEJANDRO GONZALES NO TRABAJA EN LA EMPRESA POR LO QUE NO SE ENCUENTRAN SUS DATOS DE CONTACTO, EL VA UNA VEZ AL MES A  HACER EL MANTENIMIENTO DE LAS CALDERAS</t>
  </si>
  <si>
    <t>INDUSTRIAS GELEYCO LTDA</t>
  </si>
  <si>
    <t>FABRICACION DE AUTOPARTES PARA MOTOCICLETAS</t>
  </si>
  <si>
    <t xml:space="preserve">CR 102 NO. 16 I 59 </t>
  </si>
  <si>
    <t>HG3</t>
  </si>
  <si>
    <t>LA CAPACIDAD REPORTADA ES LA CAPACIDAD DEL QUEMADO</t>
  </si>
  <si>
    <t>SE ANEXO COPIA DEL ACTA DE LA VISITA DE LA SDA, LA SENORA NANCY GUEVARA ACOMPANO A EL ENCUESTADOR A  TOMAR LOS DATOS DE LOS HORNOS YA QUE LOS OPERARIOS NO SABIAN QUE ERA LO QUE SE ESTABA PREGUNTANDO</t>
  </si>
  <si>
    <t>HG2</t>
  </si>
  <si>
    <t xml:space="preserve">EL CONSUMO GENERAL DE LA INDUSTRIA DE LOS ULTIMOS </t>
  </si>
  <si>
    <t>PENGOLD DE COLOMBIA LTDA</t>
  </si>
  <si>
    <t>PRODUCCION DE ACEITES LUBRICANTES PARA CARROS</t>
  </si>
  <si>
    <t>CR 102 NO. 19 75 (NUEVA)</t>
  </si>
  <si>
    <t>EL CONSUMO SE VERIFICO CON EL RECIBO DE COMPRA DEL</t>
  </si>
  <si>
    <t>TODO EL MES DE DICIEMBRE NO SE USA LA CALDERA</t>
  </si>
  <si>
    <t>DETERGENTES LTDA (DERSA)</t>
  </si>
  <si>
    <t>FABRICACION DE JABONES Y DETERGENTES</t>
  </si>
  <si>
    <t>CR 36 NO. 5 C 49</t>
  </si>
  <si>
    <t>PUENTE ARANDA</t>
  </si>
  <si>
    <t xml:space="preserve">LA INFORMACION FUE SUMINISTRADA POR LA PERSONA DE </t>
  </si>
  <si>
    <t>POLLO ANDINO S.A.</t>
  </si>
  <si>
    <t>PRODUCCION Y COMERCIALIZACION DE PRODUCTOS DERIVADOS DEL POLLO</t>
  </si>
  <si>
    <t>DIAG 7 NO. 37 14</t>
  </si>
  <si>
    <t>LOS CONSUMO FUERON DADO TELEFONICAMENTE, ESTOS SON</t>
  </si>
  <si>
    <t>CI DULCE LA AMERICANA S.A.</t>
  </si>
  <si>
    <t>FABRICACION DE CONFITES DUROS</t>
  </si>
  <si>
    <t>CL 12 NO. 37 7 (NUEVA)</t>
  </si>
  <si>
    <t>EL CONSUMO FUE DADO POR LA PERSONA DE CONTACTO</t>
  </si>
  <si>
    <t>METALURGIAS BOGOTA S.A. METALBOGOTA S.A.</t>
  </si>
  <si>
    <t>FABRICACION DE AUTOPARTES METALICAS</t>
  </si>
  <si>
    <t>CL 7 NO. 38 75</t>
  </si>
  <si>
    <t>LA EMPRESA TIENE VACACIONES COLECTIVAS 3 SEMANAS E</t>
  </si>
  <si>
    <t>TINTORERIA 90° LTDA</t>
  </si>
  <si>
    <t>PRELAVADO DE JEAN, ACABADOS TEXTILES</t>
  </si>
  <si>
    <t>CR 39 NO. 7 61</t>
  </si>
  <si>
    <t>CARBON MINERAL</t>
  </si>
  <si>
    <t>CC2</t>
  </si>
  <si>
    <t>NO SE PUDO VERIFICAR LA CAPACIDAD DE LA CALDERA YA</t>
  </si>
  <si>
    <t>SENORA LECHE LTDA</t>
  </si>
  <si>
    <t>PRODUCCION DE LACTEOS</t>
  </si>
  <si>
    <t>CR 40 NO. 7 43</t>
  </si>
  <si>
    <t>EL CONSUMO DE COMBUSTIBLE FUE ESTIMADO POR LA PERS</t>
  </si>
  <si>
    <t>IGH FACOVE CI LTDA</t>
  </si>
  <si>
    <t>FABRICACION DE PANALES, RADIADORES Y VENTILADORES</t>
  </si>
  <si>
    <t>TRANS 42 NO. 5 B 98</t>
  </si>
  <si>
    <t>INDUSTRIA COLOMBIANA DE HILOS AGUILA S.A.</t>
  </si>
  <si>
    <t>PROCESAMIENTO DE HILOS</t>
  </si>
  <si>
    <t>CL 9 NO. 40 26</t>
  </si>
  <si>
    <t>CRUDO (Rubiales)</t>
  </si>
  <si>
    <t>CTA</t>
  </si>
  <si>
    <t>NO QUISIERON DAR LA INFORMACION SOBRE LOS CONSUMOS</t>
  </si>
  <si>
    <t>FABRICA DE SEBOS LUIS MUNOZ Y CIA LTDA</t>
  </si>
  <si>
    <t>FABRICACION DE GRASAS</t>
  </si>
  <si>
    <t>TRANS 42 NO. 10 A 82</t>
  </si>
  <si>
    <t>TEJIDOS, MEDIA Y CALCETINES TEMECAL S.A.</t>
  </si>
  <si>
    <t>PRODUCCION DE MEDIA Y CALCETINES PARA USO HUMANO</t>
  </si>
  <si>
    <t>CL 12 NO. 43 31 (ANTIGUA)</t>
  </si>
  <si>
    <t>ACEITE USADO</t>
  </si>
  <si>
    <t>NO SE PERMITIO EL INGRESO A LA PLANTA, LA INFORMAC</t>
  </si>
  <si>
    <t>MECANIZADOS INDUSTRIALES MABER LTDA</t>
  </si>
  <si>
    <t>FUNDICION DE ALUMINO PARA REPUESTOS</t>
  </si>
  <si>
    <t>CL 12 B NO. 43 39</t>
  </si>
  <si>
    <t>FUNDICION DE ALUMINIO</t>
  </si>
  <si>
    <t>NO SE PUDO VERIFICAR LA CAPACIDAD DEL HORNO DADO Q</t>
  </si>
  <si>
    <t>RODINDUSTRIAL LTDA</t>
  </si>
  <si>
    <t>FABRICACION DE RODILLOS PARA ARTES GRAFICAS</t>
  </si>
  <si>
    <t xml:space="preserve">CL 12 NO. 44 81 </t>
  </si>
  <si>
    <t>NO SE PUDO OBTENER LA CAPACIDAD DE LA CALDERA UA Q</t>
  </si>
  <si>
    <t>CREACIONES MEDELLIN LTDA</t>
  </si>
  <si>
    <t>FABRICACION DE PRODUCTOS DE CAUCHO PARA CALZADO</t>
  </si>
  <si>
    <t>CL 23 NO. 44 51</t>
  </si>
  <si>
    <t xml:space="preserve">LA INFORMACION FUE SUMINISTRADA POR EL GERENTE DE </t>
  </si>
  <si>
    <t>EMPOLLACOL S.A.</t>
  </si>
  <si>
    <t>PRODUCCIÓN ESPECÍFICAMENTE PECUARIA</t>
  </si>
  <si>
    <t xml:space="preserve">CL 12 A NO. 44 44 </t>
  </si>
  <si>
    <t xml:space="preserve">LA INFORMACION FUE SUMINISTRADA PRO LA PERSONA DE </t>
  </si>
  <si>
    <t>EL CODIGO CIIU FUE SUMINISTRADO POR TELEFONO</t>
  </si>
  <si>
    <t>SOPORTES Y TORNILLOS</t>
  </si>
  <si>
    <t>FABRICACION DE REPUESTOS PARA CARRO</t>
  </si>
  <si>
    <t>CL 3 SUR NO. 61 A 16</t>
  </si>
  <si>
    <t>KENNEDY</t>
  </si>
  <si>
    <t>EL CONSUMO FUE OBTENIDO DEL RECIBO DEL GAS DE LA E</t>
  </si>
  <si>
    <t>CONSERVAS LA DELICIA Y CIA LTDA</t>
  </si>
  <si>
    <t>ELABORACION Y FABRICACION DE BOCADILLOS</t>
  </si>
  <si>
    <t>CL 3 B NO. 32 26</t>
  </si>
  <si>
    <t>SE REVISO LA CALDERA, LA CALDERA TRABAJABA CON CAR</t>
  </si>
  <si>
    <t>LA EMPRESA NO TIENE NOMBRE A LA VISTA</t>
  </si>
  <si>
    <t>SITCOL GOMA LTDA</t>
  </si>
  <si>
    <t>FABRICACION DE SUELAS DE CAUCHO</t>
  </si>
  <si>
    <t>ACL 3 NO. 34 A 14</t>
  </si>
  <si>
    <t xml:space="preserve">EN MARZO DE 2007 SE REALIZO EL CAMBIO DE DIESEL A </t>
  </si>
  <si>
    <t>EN OCTUBRE DE 2007 LA EMPRESA REALIZO UNA AUDITORIA ENERGATICA BAJO SUPERVISION DE LA SDA</t>
  </si>
  <si>
    <t>ROPA LTDA</t>
  </si>
  <si>
    <t>FABRICACION Y ELABORACION DE PRENDAS DE VESTIR</t>
  </si>
  <si>
    <t>CR 31 NO. 6 75</t>
  </si>
  <si>
    <t>SE CORROBORO EL CODIGO CIIU CON LA REPRESENTANTE L</t>
  </si>
  <si>
    <t>MANUEL JOSE CARDONA(FACAUTOS)</t>
  </si>
  <si>
    <t>FABRICACION DE PARTES PARA AUTOMOTORES</t>
  </si>
  <si>
    <t>CR 31 NO. 7 81</t>
  </si>
  <si>
    <t>FUNDICION</t>
  </si>
  <si>
    <t>EL CONSUMOS DE COMBUSTIBLE PROMEDIO EN LOS MESES D</t>
  </si>
  <si>
    <t>FABRICA DE BOCADILLOS Y CONSERVAS LOS GUAYABOS</t>
  </si>
  <si>
    <t>FABRICACION Y PRODUCCION DE BOCADILLO</t>
  </si>
  <si>
    <t>CR 31 NO. 8 92</t>
  </si>
  <si>
    <t>EL DATO DE CAPACIDAD DADO POR EL CONTACTO ERA 10 H</t>
  </si>
  <si>
    <t>EN LA CHIMENEA HAY UN FILTRO A 2.5 METROS DEL PISO, UTILIZADO COMO MECANISMO DE CONTROL PERO NO CORRESPONDE A NINGUNO DE SISTEMAS RECONOCIDOS.</t>
  </si>
  <si>
    <t>TECNIACABADOS BEM</t>
  </si>
  <si>
    <t>TINTORERIA DE PRODUCTOS TEXTILES PARA COMERCIO</t>
  </si>
  <si>
    <t>CR 32 NO. 8 A 39</t>
  </si>
  <si>
    <t>CC1</t>
  </si>
  <si>
    <t xml:space="preserve">EL CONSUMO DE CARBON FUE DADO EN BULTOS, SE TENIA </t>
  </si>
  <si>
    <t>mg/kg</t>
  </si>
  <si>
    <t xml:space="preserve">WILLIAM BALLESTEROS </t>
  </si>
  <si>
    <t>PRODUCCION Y FABRICACION DE BALONES</t>
  </si>
  <si>
    <t>CL 7 NO. 32 44</t>
  </si>
  <si>
    <t>EL CONSUMO DE GAS NATURAL FUE OBTENIDO MEDIANTE UN</t>
  </si>
  <si>
    <t>TINTORERIA Y ACABADOS INDUSTRIALES COLOR MODA LTDA</t>
  </si>
  <si>
    <t>LAVADO Y PLANCHADO DE PRENDAS DE VESTIR</t>
  </si>
  <si>
    <t>CL 9 NO. 32 52</t>
  </si>
  <si>
    <t>EL CALCULO DEL CONSUMO DE COMBUSTIBLE SE HIZO A PA</t>
  </si>
  <si>
    <t>LACTICREMA LTDA (COPO HELADO)</t>
  </si>
  <si>
    <t>FABRICACION Y COMERCIALIZACION DE HELADO</t>
  </si>
  <si>
    <t>CR 32 NO. 10 41</t>
  </si>
  <si>
    <t>EL SENOR ORLANDO DIAZ INFORMA QUE LA CALDERA NO ES</t>
  </si>
  <si>
    <t>EL ANO DE FABRICACION DE LA CALDERA NO ESTA DISPONIBLE, SIN EMBARGO EL DATO DE ENTRADA A LA CALDERA A LA FABRICA ES DE 1998</t>
  </si>
  <si>
    <t>ARNESES Y GOMAS S.A.</t>
  </si>
  <si>
    <t>ENSAMBLE DE PRODUCTOS METALICOS</t>
  </si>
  <si>
    <t>CR 33 NO. 10 31</t>
  </si>
  <si>
    <t>EL CONSUMO DE GAS ES UNICAMENTE PARA LA CALDERA, N</t>
  </si>
  <si>
    <t>FABRICA DE DULCES EL ROUSAL Y CIA S. EN C.</t>
  </si>
  <si>
    <t>FABRICACION Y COMERCIALIZACION DE CONFITERIA</t>
  </si>
  <si>
    <t>CL 9 NO. 34 39</t>
  </si>
  <si>
    <t>CRUDO (Castilla)</t>
  </si>
  <si>
    <t xml:space="preserve">EL TIEMPO DE OPERACIÓN DE LA FUENTE DE COMBUSTION </t>
  </si>
  <si>
    <t>FABRICA DE GRASAS Y PRODUCTOS QUIMICOS LTDA (GRASCO LTDA)</t>
  </si>
  <si>
    <t>FABRICACION DE MARGARINAS Y ACEITES VEGETALES PARA CONSUMO HUMANO</t>
  </si>
  <si>
    <t>CR 35 NO. 7 50</t>
  </si>
  <si>
    <t>LA INFORMACION FUE SUMINISTRADA POR EL SENOR JAIME</t>
  </si>
  <si>
    <t>TERCIOPELOS Y PELUCHES LTDA</t>
  </si>
  <si>
    <t>PRODUCCION DE TEXTILES PARA CONFECCION</t>
  </si>
  <si>
    <t>CL 17 NO. 68 D 39</t>
  </si>
  <si>
    <t>NA</t>
  </si>
  <si>
    <t>CADA CALDERA TIENE ASOCIADA UNA CHIMENEA CON UN SO</t>
  </si>
  <si>
    <t>EL CODIGO CIIU FUE TOMADO DEL RUT, LA EMPRESA RIELLO ES LA ENCARGADA DEL MANTENIMIENTO DE LAS CALDERAS Y DEL CONTROL DE LAS EMISIONES, EL MODULADOR DE LAS CALDERAS HACE QUE ESTAS OPEREN SEGÚN LOS REQURIMIENTOS DE LA PRODUCCION</t>
  </si>
  <si>
    <t xml:space="preserve">COMESTIBLES ITALO S.A. </t>
  </si>
  <si>
    <t>PRODUCCION Y COMERCIALIZACION DE DULCES Y GALLETAS PARA TODOS LOS MERCADOS</t>
  </si>
  <si>
    <t>CR 68 D NO. 15 26</t>
  </si>
  <si>
    <t>EL CODIGO CIIU FUE TOMADO DEL RUT, EL MANTENIMIENTO SEMANAL SE DEMORA UN DIA, LA EMPRESA COLMESA REALIZA CADA 6 MESES EL MANTENIMIENTO GENERAL DE LA CALDERA</t>
  </si>
  <si>
    <t>EL CONSUMO DE COMBUSTIBLE SE OBTUVO DE LA FICHA TE</t>
  </si>
  <si>
    <t>EL CODIGO CIIU FUE TOMADO DEL RUT, AL HORNO LLEGA UNA MASA VISCOSA DE HARINA, AZUCAR Y DEMAS, EN EL HORNO SE SECA EL AGUA DE ESTA MASA Y QUEDA LA GALLETA O EL DULCE ELABORADO</t>
  </si>
  <si>
    <t xml:space="preserve">LA POTENCIA DE LOS HORNOS SE OBTUVO DEL MOTOOR DE </t>
  </si>
  <si>
    <t>FORMAPLAC S.A.</t>
  </si>
  <si>
    <t>PRODUCCION Y COMERCIALIZACION DE POLIESTIRENO</t>
  </si>
  <si>
    <t>CR 65 NO. 14 96</t>
  </si>
  <si>
    <t xml:space="preserve">DE ACUERDO CON LA INFROMACION SUMINISTRADA POR LA </t>
  </si>
  <si>
    <t>EL FUNCIONAMIENTO DE 16 HORAS AL DIA ES HASTA EL MES DE JUNIO, DESPUES DE ESTE SE TRABAJA EL TURNO NORMAL DE 8 HORAS DIARIAS</t>
  </si>
  <si>
    <t xml:space="preserve">CL 19 NO. 63 15 </t>
  </si>
  <si>
    <t>LA CALDERA 2 SE EN CUENTRA EN UNA DIRECCION DIFERE</t>
  </si>
  <si>
    <t>ESSEX FARMACEUTICA S.A.</t>
  </si>
  <si>
    <t>FABRICACION DE PRODUCTOS FARMACEUTICOS</t>
  </si>
  <si>
    <t>ACR 68 NO. 17 64</t>
  </si>
  <si>
    <t>LA EMPRESA ES UNA DIVISION DE SCHERING PLOUGH S.A.</t>
  </si>
  <si>
    <t>SE ANEXO COPIA DEL INVENTARIO DE FUENTES FIJAS REALIZADO POR EL DAMA Y LA UNIVERSIDAD CENTRAL</t>
  </si>
  <si>
    <t>WESTON LTDA</t>
  </si>
  <si>
    <t>FABRICACION DE MUEBLES DE REFRIGERACION E INDUSTRIALES</t>
  </si>
  <si>
    <t>CL 16 NO. 65 B 82</t>
  </si>
  <si>
    <t>EL CONSUMO DE COMBUTIBLE TOTAL DE LA EMPRESA ES DE</t>
  </si>
  <si>
    <t>EL ANO DE FABRICACION DEL HORNO FUE ESTIMADO POR EL SENOR EVARISTO ACUNA YA QUE NO SE POSEIA ESTA INFORMACION</t>
  </si>
  <si>
    <t>FASHION WASH LAVANDERIA INDUSTRIAL EU</t>
  </si>
  <si>
    <t>ACABADO DE PRODUCTOS TEXTILES NO PRODUCIDOS EN LA MISMA UNIDAD DE PRODUCCION</t>
  </si>
  <si>
    <t>CR 42 NO. 17 A 52</t>
  </si>
  <si>
    <t>EL PROMEDIO DE GAS DE LOS ULTIMOS 6 MESES ES NOV:5</t>
  </si>
  <si>
    <t>EL CODIGO CIIU FUE TOMADO DEL RUT. LA CHIMENEA NO CUENTA CON PUNTOS DE MUESTREO. SEGÚN EL TAMAÑO DE LA CALDERA DEBE TENER UNA CAPACIDAD APROXIMADA DE 60 BHP.</t>
  </si>
  <si>
    <t>IGNACIO GOMEZ IHM S.A.</t>
  </si>
  <si>
    <t>MANUFACTURA DE MOTRES, BOMBAS Y COMPRESORES</t>
  </si>
  <si>
    <t>CR 42 BIS NO. 17 A 24</t>
  </si>
  <si>
    <t>NO SE TIENE LA CAPACIDAD EXACTA DEL HORNO, SIN EMB</t>
  </si>
  <si>
    <t>EL CODIGO CIIU FUE TOMADO DEL RUT</t>
  </si>
  <si>
    <t>LABORATORIO BUSSIE S.A.</t>
  </si>
  <si>
    <t>FABRICACION Y COMERCIALIZACION DE MEDICAMENTOS PARA CONSUMO HUMANO</t>
  </si>
  <si>
    <t>DIAG 19 D NO. 39 41</t>
  </si>
  <si>
    <t>SEGÚN LOS DATOS SUMINISTRADOS LA CALDERA NO SE USA</t>
  </si>
  <si>
    <t>EL CODIGO CIIU FUE TOMADO DEL RUT, EL OTRO CODIGO CIIU ENCONTRADO FUE EL G5135</t>
  </si>
  <si>
    <t>ALIMENTOS SAS S.A.</t>
  </si>
  <si>
    <t>DESPULPADORA DE FRUTAS</t>
  </si>
  <si>
    <t>DIAG 19 NO. 39 20</t>
  </si>
  <si>
    <t>LA INFORMACION FUE TOMADA DE LA PLACA DE LA CALDER</t>
  </si>
  <si>
    <t>FERMAT COMERCIAL LTDA</t>
  </si>
  <si>
    <t>FABRICACION Y VENTA DE EQUIPOS DE REFRIGERACION</t>
  </si>
  <si>
    <t>CL 15 NO. 36 89</t>
  </si>
  <si>
    <t>EL HORNO LLEVA EN FUNCIONAMIENTO 4 MESES, LOS ULTI</t>
  </si>
  <si>
    <t>ROTADYNE DE COLOMBIA S.A.</t>
  </si>
  <si>
    <t>DIAG 18 BIS NO. 41 39 BDG 1</t>
  </si>
  <si>
    <t>LA INFORMACION FUE DADA POR LA PERSONA DE CONTACTO</t>
  </si>
  <si>
    <t xml:space="preserve">TAPICERIAS TECNICAS E U </t>
  </si>
  <si>
    <t>FABRICACION DE MUEBLES PARA OFICINA</t>
  </si>
  <si>
    <t>CR 102 NO. 16 I 36</t>
  </si>
  <si>
    <t xml:space="preserve">HORNO </t>
  </si>
  <si>
    <t>EL CONSUMO REPORTADO ES EL PROMEDIO MENSUAL DE CON</t>
  </si>
  <si>
    <t>PRODUCTOS EL SOL LTDA</t>
  </si>
  <si>
    <t xml:space="preserve">FABRICACION Y DISTRIBUCION DE PRODUCTOS DE ASEO </t>
  </si>
  <si>
    <t>CL 16 I NO. 100 93</t>
  </si>
  <si>
    <t>LABORATORIO INTERNACIONAL S.A. (LABINCO S.A.)</t>
  </si>
  <si>
    <t>FABRICACION DE MEDICAMENTOS PARA CONSUMO HUMANO</t>
  </si>
  <si>
    <t>CR 32 A NO. 10 A 99</t>
  </si>
  <si>
    <t>LA CALDERA ES DE TIPO DUAL PERO SIEMPRE SE HA TRAB</t>
  </si>
  <si>
    <t>TERCER PERSONA DE CONTACTO: ANDRES DIAZ BAUTISTA, INGENIERO DE MANTENIMIENTO, 3511492 EXT 1601</t>
  </si>
  <si>
    <t>FABRICA DE ESPERMAS LA CORONA LTDA (FABRICA DE ESPERMAS LA ROCA LTDA)</t>
  </si>
  <si>
    <t>FABRICACION Y COMERCIALIZACION DE VELAS</t>
  </si>
  <si>
    <t>CR 31 A NO. 9 52 (NUEVA)</t>
  </si>
  <si>
    <t>HACE DOS ANOS SE LA HIZO EL CAMBIO A LA CALDERA DE</t>
  </si>
  <si>
    <t>EL NOMBRE DE ESPERMAS LA ROCA NO CORRESPONDIA A LA DIRECCION SUMINISTRADA YA QUE SE TRRASLADO DE SEDE, EL NOMBRE REAL DE LA INDUSTRIA ES FABRICA DE ESPERMAS LA CORONA, LLEVA EN FUNCIONAMIENTO 52 ANOS</t>
  </si>
  <si>
    <t>JABONERIA RENO LTDA</t>
  </si>
  <si>
    <t>FABRICACION DE JABONES PARA EL ASEO DEL HOGAR</t>
  </si>
  <si>
    <t>CR 33 NO. 12 B 51</t>
  </si>
  <si>
    <t>LA INFORMACION DE LA CALDERA FUE DADA POR EL CONTA</t>
  </si>
  <si>
    <t>MASTER S.A.</t>
  </si>
  <si>
    <t>REENCAUCHE DE LLANTAS USADAS PARA VEHICULOS</t>
  </si>
  <si>
    <t>CR 33 NO. 13 81</t>
  </si>
  <si>
    <t>LA INFORMACION DE LA CALDERA FUE TOMADA DE LA PLAC</t>
  </si>
  <si>
    <t>EL CODIGO CIIU FUE TOMADO DEL RUT, LOS OTROS 2 CODIGOS ENCONTRADOS FUERON EL  G5020 Y EL G5030 QUE HACEN REFERENCIA A LA REPARACION DE VEHICULOS Y COMERCIALIZACION DE PARTES AUTOMOTRICES</t>
  </si>
  <si>
    <t>AGROINDUSTRIAS UVE S.A.</t>
  </si>
  <si>
    <t>EXPLOTACION DE LA INDUSTRIA AVICOLA</t>
  </si>
  <si>
    <t>CL 17 B NO. 32 28</t>
  </si>
  <si>
    <t xml:space="preserve">LAS DOS CALDERAS SON DUALES, GAS NATURA Y DIESEL, </t>
  </si>
  <si>
    <t>EL CODIGO CIIU FUE DADO POR LA PERSONA DE CONTACTO, ESTE CODIGO HACE REFERENCIA AL A CRIA ESPECIALIZADA DE AVES DE CORRAL</t>
  </si>
  <si>
    <t>INDUSTRIAS SALSAMENTARIAS EL BOHEMIO LTDA</t>
  </si>
  <si>
    <t>PRODUCCION DE ALIMENTOS CARNICOS NO ENLATADOS PARA CONSUMO HUAMNO</t>
  </si>
  <si>
    <t>CR 40 NO. 17 A 30</t>
  </si>
  <si>
    <t>EL CONSUMO ES UN PROMEDIO DE GAS AL QUE LA EMPRESA</t>
  </si>
  <si>
    <t>LABORATORIOS CALIFORNIA S.A.</t>
  </si>
  <si>
    <t>FABRICACION Y COMERCIALIZACION DE PRODUCTOS FARMACEUTICOS</t>
  </si>
  <si>
    <t>CL 17 NO. 42 9 (NUEVA)</t>
  </si>
  <si>
    <t xml:space="preserve">LA CAPACIDAD DE LA CALDERA FUE TOMADA DE LA PLACA </t>
  </si>
  <si>
    <t>QUIMICA PATRIC LTDA</t>
  </si>
  <si>
    <t>CL 17 A NO. 42 A 99</t>
  </si>
  <si>
    <t>LA INFORMACION DEL CONSUMO ES UN PROMEDIO DADO POR</t>
  </si>
  <si>
    <t>COLOMBIANA DE SUELAS LTDA COLSUELAS</t>
  </si>
  <si>
    <t>FABRICACION DE SUELAS DE CAUCHO PARA ZAPATOS</t>
  </si>
  <si>
    <t>CL 20 C NO. 42 60 INT 2</t>
  </si>
  <si>
    <t>LA EMPRESA CUENTA CON UN MUESTRO ISOCINETICO, PART</t>
  </si>
  <si>
    <t>FARMALOGICA S.A.</t>
  </si>
  <si>
    <t>LABORATORIO FARMACEUTICO, PRODUCCION DE MEDICAMENTE PARA CONSUMO HUMANO</t>
  </si>
  <si>
    <t>CR 43 A NO. 20 B 7</t>
  </si>
  <si>
    <t xml:space="preserve">EL CONSUMO DEL GAS FUE EL PROMEDIO DE LOS ULTIMOS </t>
  </si>
  <si>
    <t>EL CODIGO CIIU FUE TOMADO DEL RUT, EL OTRO CODIGO CIIU ENCONTRADO FUE EL K7495</t>
  </si>
  <si>
    <t>PONCOLOR LTDA</t>
  </si>
  <si>
    <t>TINTURADO DE TEXTILES</t>
  </si>
  <si>
    <t>CR 43 A NO. 20 91</t>
  </si>
  <si>
    <t>EN ESTE LUGAR ANTES FUNCIONABA LA EMPRESA TINTOTEL</t>
  </si>
  <si>
    <t>COFRECOL LTDA</t>
  </si>
  <si>
    <t>COMERCIALIZACION DE PRODUCTOS ELECTRICOS</t>
  </si>
  <si>
    <t>CR 69 C NO. 21 22 SUR</t>
  </si>
  <si>
    <t>EL DATO DE LA CAPACIDAD ES DEL QUEMADOR, EL CONSUM</t>
  </si>
  <si>
    <t>SALSAMENTARIA COLOMBIANITA</t>
  </si>
  <si>
    <t>PRODUCCION Y COMERCIALIZACION DE EMBUTIDOS</t>
  </si>
  <si>
    <t>CL 35 NO. 69 B 35</t>
  </si>
  <si>
    <t>TIENEN UN HORNO EL CUAL ES ALIMENTADO POR LAS 2 CA</t>
  </si>
  <si>
    <t>COLSECADO LTDA</t>
  </si>
  <si>
    <t>TRANSFORMACION DE MADERA</t>
  </si>
  <si>
    <t>CR 68 A NO. 39 I 85 (NUEVA)</t>
  </si>
  <si>
    <t>EL CICLON NO FUENCIONA, NO SE PUDO TENER INFORMACI</t>
  </si>
  <si>
    <t>QUALA</t>
  </si>
  <si>
    <t>ELABORACION Y COMERCIALIZACION DE PRODUCTOS MASIVOS</t>
  </si>
  <si>
    <t>CR 68 D NO. 39 F 51 SUR</t>
  </si>
  <si>
    <t xml:space="preserve">EL CONSUMO DE GAS NATURAL ES COMPARTIDO POR LAS 3 </t>
  </si>
  <si>
    <t>GOLOSINAS DE COLOMBIA</t>
  </si>
  <si>
    <t xml:space="preserve">FABRICACION DE PRODUCTOS ALIMENTICIOS </t>
  </si>
  <si>
    <t>CR 68 F NO. 38 20 SUR</t>
  </si>
  <si>
    <t>se asume 24 horas de operación</t>
  </si>
  <si>
    <t>LA PLACA DE FABRICACION NO ES LEGIBLE POR ESO NO S</t>
  </si>
  <si>
    <t>BRUS REFRIGERACION DE COLOMBIA</t>
  </si>
  <si>
    <t>METALMECANICA</t>
  </si>
  <si>
    <t>CR 68 G NO. 39 F 10 SUR (NUEVA)</t>
  </si>
  <si>
    <t xml:space="preserve">LA CAPACIDAD REPORTADA CORRESPONDE A LA CAPACIDAD </t>
  </si>
  <si>
    <t>TALLERES DE FUNDICION SIMBAQUEVA HERMANOS</t>
  </si>
  <si>
    <t>FUNDICION DE ACERO PARA FABRICACION DE REJILLAS</t>
  </si>
  <si>
    <t>CR 68 I NO. 35 A 19 SUR</t>
  </si>
  <si>
    <t>EL HORNO SOLO LO PRENDE 3 HORAS AL MES POR PROCESO</t>
  </si>
  <si>
    <t xml:space="preserve">MAVIPONQUES </t>
  </si>
  <si>
    <t>FABRICACION DE ALIMENTOS, TORTAS Y PONQUES</t>
  </si>
  <si>
    <t>CL 34 SUR NO. 68 N 29</t>
  </si>
  <si>
    <t>HG1</t>
  </si>
  <si>
    <t>EL CONSUMO DE GAS NATURAL ES COMPARTIDO POR LOS HO</t>
  </si>
  <si>
    <t>EXIPLAST S.A.</t>
  </si>
  <si>
    <t>FABRICACION DE PARTES PLASTICAS PARA AUTOMOTORES</t>
  </si>
  <si>
    <t>CR 68 A NO. 39 F 85 SUR</t>
  </si>
  <si>
    <t>EL HORNO TIENE 2 QUEMADORES CADA UNO CON UNA CAPCI</t>
  </si>
  <si>
    <t>SOCIEDAD UNIDAD DE ELECTRODIMESTICOS SUDELEC S.A.</t>
  </si>
  <si>
    <t>FABRICACION DE COCINAS Y ESTUFAS ELECTRICAS Y A GAS</t>
  </si>
  <si>
    <t>CR 68 D NO. 39 F 34 SUR</t>
  </si>
  <si>
    <t>EL HORNO TIENE 16 QUEMADORES, Y LA CAPACIDAD REPOR</t>
  </si>
  <si>
    <t>ALAMBRES Y MALLA S.A.</t>
  </si>
  <si>
    <t>METALMECANICA, ELABORACION DE MALLAS Y ALAMBRES</t>
  </si>
  <si>
    <t>INDUSTRIAS LA VICTORIA S.A. (JABORNERIA LA VICTORIA S.A.)</t>
  </si>
  <si>
    <t>CR 68 A NO. 39 I 55 SUR</t>
  </si>
  <si>
    <t>GLP: CORRESPONDE A GAS PROPANO. LA CALDERA NO SE E</t>
  </si>
  <si>
    <t>LA CAPACIDAD REPORTADA ES LA DEL QUEMADOR, LOS ULT</t>
  </si>
  <si>
    <t>INVERSIONES ALDEMAR JGB</t>
  </si>
  <si>
    <t>ENSAMBLE Y FABRICACION DE CARROCERIAS</t>
  </si>
  <si>
    <t>CL 40 SUR NO. 68 A 54</t>
  </si>
  <si>
    <t>EL CONSUMO DE GAS NATRUAL ES COMPARTIDO CON LA COC</t>
  </si>
  <si>
    <t>ACERO ESTRUCTURAL DE COLOMBIA (ACERAL S.A.)</t>
  </si>
  <si>
    <t>FABRICACION DE PRODUCTOS METALICOS</t>
  </si>
  <si>
    <t>CL 40 SUR NO. 68 A 76</t>
  </si>
  <si>
    <t>EL DATO DEL CONSUMO FUE TOMADA DE LA FACTURA DEL U</t>
  </si>
  <si>
    <t>SE ANEXO CARTA DIRIGIDA A LA SECRETARIA</t>
  </si>
  <si>
    <t>CONSULTECNICA S.A.</t>
  </si>
  <si>
    <t>FABRICACION DE EQUIPOS INDUSTRIALES PARA LA EXTRACCION DE ACEITE DE PALMA (METALMECANICA)</t>
  </si>
  <si>
    <t>CR 82 B NO. 54 A SUR 03</t>
  </si>
  <si>
    <t>BOSA</t>
  </si>
  <si>
    <t>EL CONSUMO GLOBAL DE GAS ES DE 1,601 m³/mes, QUE I</t>
  </si>
  <si>
    <t>LA ENCUESTA FUE REALIZADA EN LA SEMANA 8, AUNQUE FUE ASIGNADA PARA LA SEMANA 1.</t>
  </si>
  <si>
    <t>EL HORNO 2 NO FUNCIONA DESDE HACE UN ANO POR LO QU</t>
  </si>
  <si>
    <t>NINGUNA</t>
  </si>
  <si>
    <t>NACIONAL DE PAPAS RGR</t>
  </si>
  <si>
    <t>PRODUCCION Y COMERCIALIZACION DE ALIMENTOS</t>
  </si>
  <si>
    <t xml:space="preserve">CR 81 G NO. 45 57 SUR </t>
  </si>
  <si>
    <t xml:space="preserve">EL CONSUMO DE COMBUSTIBLE FUE SUMINSITRADO PRO LA </t>
  </si>
  <si>
    <t xml:space="preserve">EL HOrNO 2 NO TRABAJA DESDE HACE 2 MESES DEBIDO A </t>
  </si>
  <si>
    <t>FUNRINAL LTDA (FUNDESPA LTDA)</t>
  </si>
  <si>
    <t>FUNDICION DE METALES</t>
  </si>
  <si>
    <t xml:space="preserve">CR 68 C BIS NO. 42 32 SUR </t>
  </si>
  <si>
    <t>EL HORNO SE PRENDE SOLAMENTE UNA VEZ AL MES YA QUE</t>
  </si>
  <si>
    <t>NO SE TENIA LA INFORMACION DEL CODIGO CIIU</t>
  </si>
  <si>
    <t>LUIS EDUARDO CAICEDO (LEC LEE)</t>
  </si>
  <si>
    <t>FABRICACION DE PRODUCTOS TEXTILES: PANTALONES PARA HOMBRE Y MUJER</t>
  </si>
  <si>
    <t>CL 20 B NO, 44 35</t>
  </si>
  <si>
    <t>LA INFORMACION FUE DADA POR EL JEFE DE MANTENIMIEN</t>
  </si>
  <si>
    <t>EN LOS PRIMEROS MESES DEL ANO LA PRODUCCION SUFRE UN DESCENSO POR LO QUE ES INUTIL EL FUNCIONAMIENTO DE LA CALDERA EN ESOS MESES, EL CODIGO CIIU FUE TOMADO DEL RUT</t>
  </si>
  <si>
    <t xml:space="preserve">GABRIEL DE COLOMBIA S.A. </t>
  </si>
  <si>
    <t>FABRICACION Y COMERCIALIZACION DE ELEMENTOS DE SUSPENSIÓN PARA EL SECTOR AUTOMOTOR</t>
  </si>
  <si>
    <t>AV AMERICAS NO. 50 52</t>
  </si>
  <si>
    <t>SOLAMENTE LA CALDERA Y EL HORNO CONSUMEN GAS NATUR</t>
  </si>
  <si>
    <t>CODIGO CIIU TOMADO DEL RUT, FUE NECESARIO HACER UNA SEGUNDA VISITA EL DIA JUEVES 19 DE JUNIO, LA CALDERA CUENTA CON 3  NIPLES, POR SU PROPIA CUENTA TOMAN MEDICIONES ANUALES DE GASES DE LA CALDERA Y EL HORNO PARA EL INFORME ISOCINETICO PARA CONTROLAR LA EF</t>
  </si>
  <si>
    <t>CODIGO CIIU TOMADO DEL RUT, FUE NECESARIO HACER UNA SEGUNDA VISITA EL DIA JUEVES 19 DE JUNIO, EL HORNO CUENTA CON 1 NIPLE, POR SU PROPIA CUENTA TOMAN MEDICIONES ANUALES DE GASES DE LA CALDERA Y EL HORNO PARA EL INFORME ISOCINETICO PARA CONTROLAR LA EFICIE</t>
  </si>
  <si>
    <t xml:space="preserve">AUTOMUNDIAL S.A. </t>
  </si>
  <si>
    <t>FABRICACION DE BANDAS Y REENCAUCHE DE LLANTAS PARA COMERCIALIZAR EN GOODYEAR</t>
  </si>
  <si>
    <t>CL 13 NO. 49 79</t>
  </si>
  <si>
    <t xml:space="preserve">LA CAPACIDAD DE LA CALDERA SE OBTUVO DE LA PLACA, </t>
  </si>
  <si>
    <t>EL CODIGO CIIU FUE TOMADO DEL RUT, SE OBSERVO UNA CHIMENEA ASOCIADA A LA CALDERA LA CUAL TIENE SOLAMENTE UN NIPLE, LA CANTIDAD DE GOLPES QUE GENERA LA PRENSA HACIA LA CALDERA DA UN TOTAL DE 350 H/MES, CADA GOLPE DE PETICION GENERA EN LA CALDERA UNA ACTIVI</t>
  </si>
  <si>
    <t>ANDINA TRIM S.A.</t>
  </si>
  <si>
    <t>FABRICA DE AUTOPARTES PARA AUTOMOVILES</t>
  </si>
  <si>
    <t xml:space="preserve">ACR 50 NO. 5 G 50 (NUEVA) </t>
  </si>
  <si>
    <t>LAS CALDERAS SON DUALES Y ACUTALMENTE OPERAN CON D</t>
  </si>
  <si>
    <t>EL CODIGO CIIU FUE TOMADO DEL RUT, NO SE PERMITIO EL INGRESO PORQUE NO SE TENIA CARNET DE LA ARP, LA PERSONA DE CONTACTO INFORMO QUE LA CALDERA TIENE SU PROPIA CHIMENEA CON UN SOLO NIPLE</t>
  </si>
  <si>
    <t>COLORTEX LTDA</t>
  </si>
  <si>
    <t>PRODUCCION Y ACABADOS TEXTILES</t>
  </si>
  <si>
    <t>CR 54 NO. 5 C 72</t>
  </si>
  <si>
    <t>LAS CAPACIDADES DE LAS CALDERAS SE TOMARON DIRECTA</t>
  </si>
  <si>
    <t>CADA 15 DIAS SE LE REALIZA MANTENIMIENTO A LAS CALDEREAS 1 Y2 , POR LO TANTO LAS OTRAS CALDERAS SE PRENDEN, FUNCIONANDO TODAS AL TIEMPO, AL MENOS CADA 15 DIAS DURANTE 24 HORAS O CUANDO LA PRODUCCION LO AMERITE</t>
  </si>
  <si>
    <t>CADA 15 DIAS SE LE REALIZA MANTENIMIENTO A LAS CALDEREAS 1 Y2 , POR LO TANTO LAS OTRAS CALDERAS SE PRENDEN AL MENOS CADA 15 DIAS DURANTE 24 HORAS O CUANDO LA PRODUCCION LO AMERITE</t>
  </si>
  <si>
    <t>TINTORERIA ASITEX S.A.</t>
  </si>
  <si>
    <t>FABRICACION DE PRODUCTOS TEXTILES QUE NO SE PRODUCEN EN LA MISMA UNIDAD DE PRODUCCION, ELLOS SON ACABADOS PARA CONFECCION</t>
  </si>
  <si>
    <t>CR 63 NO. 18 A 43</t>
  </si>
  <si>
    <t>LAS CALDERAS FUERON CONVERTIDAS DE ACPM A GAS NATU</t>
  </si>
  <si>
    <t>A LA CALDERA 1 SE LE REALIZA MANTENIMIENTO LOS FINES DE SEMANA ASI COMO UN ANALISIS DE GASES</t>
  </si>
  <si>
    <t>CADA MES SE LE REALIZA MANTENIMIENTO A LAS CALDERAS Y TAMBIEN UN ANALISIS DE GASES</t>
  </si>
  <si>
    <t>se asume 8 horas de operación y 183 dias</t>
  </si>
  <si>
    <t>EMPACOR S.A.</t>
  </si>
  <si>
    <t>ELABORACION DE CORRUGADOS PARA EMPAQUES</t>
  </si>
  <si>
    <t>CR 68 B NO. 17 56</t>
  </si>
  <si>
    <t>LAS CALDERAS TRABAJAN A LA PARA, EL CONSUMO SE OBT</t>
  </si>
  <si>
    <t>EL CODIGO CIIU SE OBTUVO DEL RUT, LAS CALDERAS OPERAN DE ACUERDO A UN SISTEMA OPERATIVO LLAMADO LINK QUE MARCAN LOS PUNTOS DE EFICIENCIA OPTIMOS O IDEALES POR LO QUE EL FUNCIONAMIENTO NORMAL DE LAS CALDERAS SE APROXIMA A LOS IDEALES</t>
  </si>
  <si>
    <t>ANGLOGOLD ASHANTI</t>
  </si>
  <si>
    <t>TRATAMIENTO DE MINERIA PARA PULVERIZACION DE ROCAS</t>
  </si>
  <si>
    <t>CL 16 NO. 68 D 80</t>
  </si>
  <si>
    <t xml:space="preserve">LA SOCIEDAD KEDAHDA S.A. ES UN SOCIO DE ANGLOGOLD </t>
  </si>
  <si>
    <t>ALGUNOS FINES DE SEMANA SE LE REALIZA MANTENIMIENTO PREVENTIVO AL HORNO, FUE NECESARIO UNA SEGUNDA VISITA EL 19 DE JUNIO DE 2008</t>
  </si>
  <si>
    <t>VICAR FARMACEUTICA S.A.</t>
  </si>
  <si>
    <t>FABRICACIONDE PRODUCTOS FARMACEUTICOS VETERINARIOS</t>
  </si>
  <si>
    <t>CL 17 A NO. 68 82</t>
  </si>
  <si>
    <t>EL CONSUMO DE LA CALDERA SE OBTUVO A PARTIR DE REG</t>
  </si>
  <si>
    <t>LA CALDERA PERMANECE INACTIVA EN VACACIONES, CADA 3 MESES SE REALIZA MANTENIMIENTO  LOS FINES DE SEMANA, LA CALDERA NO TRABAJA FESTIVOS NI SEMANA SANTA, EL PROVEEDOR DE LA CALDERA Y GAS NATURAL REALIZAN INFORMES SOBRE LAS EMISIONES DE LA CALDERA</t>
  </si>
  <si>
    <t>KELLOG DE COLOMBIA S.A.</t>
  </si>
  <si>
    <t>FABRICACION Y COMERCIALIZACON DE CEREALES PARA TODOS LOS MERCADOS</t>
  </si>
  <si>
    <t>CL 17 NO. 68 95</t>
  </si>
  <si>
    <t>LA CAPACIDAD DE LAS CALDERAS FUERON TOMADAS DE LAS</t>
  </si>
  <si>
    <t>CODIGO CIIU TOMADO DEL RUT, LAS CALDERAS DEBEN ESTAR PRENDIDAS TODO EL DIA YA QUE EL VAPOR ES SIEMPRE NECESARIO EN LOS PROCESOS</t>
  </si>
  <si>
    <t>LA POTENCIA DEL HORNO REGISTRADA ES LA POTENCIA DE</t>
  </si>
  <si>
    <t>HENKEL COLOMBIANA S.A.</t>
  </si>
  <si>
    <t>FABRICACION Y ELABORACION DE PRODUCTOS CAPILARES</t>
  </si>
  <si>
    <t>CL NO. 68 B 97</t>
  </si>
  <si>
    <t xml:space="preserve">LA CALDERA ESTA DISENADA PARA TRABAJAR CON DIESEL </t>
  </si>
  <si>
    <t>EL CODIGO CIIU FUE OBTENIDO DEL FORMATO DE PAGO DE IMPUESTOS, SE REALIZA MANTENIMIENTO CADA 6 MESES E INFORMES ISOCINETICOS</t>
  </si>
  <si>
    <t>SALSAMENTARIA HAMBURGER LTDA</t>
  </si>
  <si>
    <t>PRODUCCION DE SALSAS PARA LA INDUSTRIA ALIMENTICIA</t>
  </si>
  <si>
    <t>CR 72 A NO. 5 SUR 33</t>
  </si>
  <si>
    <t xml:space="preserve">EXISTE UNA CALDERA, SIN EMBARGO, EN EL MOMENTO EN </t>
  </si>
  <si>
    <t>LA EMPRESA FUE ASIGNADA EN LA PRIMERA SEMANA DE JUNIO, PERO FUE VISITADA EL 28 DE JULIO. EL CODIGO CIIU FUE TOMADO DEL RUT.</t>
  </si>
  <si>
    <t>FUNDICION SANTA FE - AVENDANO MARCO AURELIO</t>
  </si>
  <si>
    <t>FUNDICION DE METALES FERROSOS</t>
  </si>
  <si>
    <t xml:space="preserve">CR 64 NO. 3 14 </t>
  </si>
  <si>
    <t>LA CAPACIDAD DEL HORNO CORRESPONDE AL QUEMADOR DEL</t>
  </si>
  <si>
    <t xml:space="preserve">DISTRICOPOR </t>
  </si>
  <si>
    <t>FABRICACION DE ICOPOR</t>
  </si>
  <si>
    <t>CR 59 NO. 4 B 69</t>
  </si>
  <si>
    <t xml:space="preserve">LOS DIAS DE OPERACIÓN SE OBTUVIERON MILTIPLICANDO </t>
  </si>
  <si>
    <t>EL CODIGO CIIU FUE DICTADO POR LA PERSONA DE CONTACTO</t>
  </si>
  <si>
    <t>SOLDADURAS WEST ARCO LTDA</t>
  </si>
  <si>
    <t xml:space="preserve">FABRICACION Y COMERCIALIZACION DE ELECTRODOS PARA SOLDADURA </t>
  </si>
  <si>
    <t>ACR 68 NO. 5 93</t>
  </si>
  <si>
    <t>se asume 8 horas de operación y 20 dias de vacaciones</t>
  </si>
  <si>
    <t>LA RAZON SOCIAL DE LA EMPRESA CAMBIO EN JUNIO 1 DE</t>
  </si>
  <si>
    <t>COLTAVIRA S.A.</t>
  </si>
  <si>
    <t>FABRICACION DE MEDIDORES DE AGUA</t>
  </si>
  <si>
    <t>AV AMERICAS NO. 66 A 8</t>
  </si>
  <si>
    <t>LOS 2 PRIMEROS HORNOS TRABAJAN 3 TURNOS ALDIA Y LO</t>
  </si>
  <si>
    <t>EL CODIGO CIIU FUE TOMADO DEL RUT, SE ADJUTNO HOJA CON DATOS TECNICOS SOBRE LAS FUENTES DE EMISION DADA POR LA EMPRESA COLTAVIRA S.A.</t>
  </si>
  <si>
    <t>ROPHSON LABORATORIO INYECTABLES LTDA</t>
  </si>
  <si>
    <t>CR 62 NO. 10 31</t>
  </si>
  <si>
    <t>EN LA EMPRESA CUENTAN CON 3 TURNOS, DE 6 AM A 2 PM</t>
  </si>
  <si>
    <t>TINTORERIA NEW COLOR</t>
  </si>
  <si>
    <t>LAVADO Y TERMINADO DE PRENDAS</t>
  </si>
  <si>
    <t>CR 67 NO. 10 A 15</t>
  </si>
  <si>
    <t>EL TIEMPO DE OPERACIÓN SALIO DE MULTIPLICAR LOS DI</t>
  </si>
  <si>
    <t>MI TINTORERIA LTDA</t>
  </si>
  <si>
    <t>PROCESAMIENTO Y COMERCIALIZACION DE HILAZA DE POLIESTER TEXTURIZADO</t>
  </si>
  <si>
    <t>CR 66 A NO. 12 A 67</t>
  </si>
  <si>
    <t>TIENEN UN PERIODO DE VACACIONES DE 15 DIAS, TIEN N</t>
  </si>
  <si>
    <t xml:space="preserve">CORINTER S.A. </t>
  </si>
  <si>
    <t>FABRICACION DE MATERIAS PRIMAS FARMACEUTICAS Y PRODUCTOS QUIMICAS</t>
  </si>
  <si>
    <t>CR 68 B NO. 11 91</t>
  </si>
  <si>
    <t>LA CALDERA TRABAJA UNA SEMANA AL MES</t>
  </si>
  <si>
    <t>FABRICA DE CHOCOLATES EL TRIUNFO</t>
  </si>
  <si>
    <t>ELABORACION DE PRODUCTOS DE CONFITERIA</t>
  </si>
  <si>
    <t>CR 68 B NO. 10 10</t>
  </si>
  <si>
    <t xml:space="preserve">LA EMPRESA TIENE OTRA CALDERA QUE SE ENCUENTRA EN </t>
  </si>
  <si>
    <t>EL CODIGO CIIU QUE DICTARON SIN VERIFICAR FUE D158103.</t>
  </si>
  <si>
    <t>IBEROAMERICANA DE ALIMENTOS Y SERVICIOS S.A. JUAN CARLOS ALAMSA LA TORRE</t>
  </si>
  <si>
    <t>PRODUCCION DE ALIMENTOS Y BEBIDAS</t>
  </si>
  <si>
    <t>CR 68 B NO. 10 A</t>
  </si>
  <si>
    <t>EN EL ANO 2007 SE HIZO EL CAMBIO DE ACP A GAS NATU</t>
  </si>
  <si>
    <t>EN EL ANO 2007 SE HIZO EL CAMBIO DE DIESEL A GAS N</t>
  </si>
  <si>
    <t>KENZO JEANS S.A.</t>
  </si>
  <si>
    <t>PRODUCCION DE PRENDAS DE VESTIR INFORMAL Y FORMAL</t>
  </si>
  <si>
    <t>CR 68 D NO. 11 71</t>
  </si>
  <si>
    <t>EL CONSUMO DE CARBON MINERAL NO ES MUY CONFIABLE Y</t>
  </si>
  <si>
    <t>EL HORNO A GAS FUE INSTALADO HACE 2 MESES POR LO Q</t>
  </si>
  <si>
    <t>PRODUCTOS LACTEOS ROBIN HOOD S.A.</t>
  </si>
  <si>
    <t>FABRICACION DE HELADOS</t>
  </si>
  <si>
    <t>CR 68 C NO. 10 A 65</t>
  </si>
  <si>
    <t>LA CALDERA 1 SE ENCUENTRA EN STAND BY, NO LA NECES</t>
  </si>
  <si>
    <t>EN EPOCAS DE AUMENTOS EN LA PRODUCCION EL TIEMPO D</t>
  </si>
  <si>
    <t>RETROMAQUINAS MUNOZ HERMANOS LTDA</t>
  </si>
  <si>
    <t>ACL 3 NO. 31 D 91</t>
  </si>
  <si>
    <t>EL CONSUMO DE GAS CORRESPONDE AL HORNO Y UNA ESTUF</t>
  </si>
  <si>
    <t>COMPANIA  NACIONAL DE PRODUCTOS DE PANIFICACION</t>
  </si>
  <si>
    <t>FABRICACION Y COMERCIALIZACION DE PRODUCTOS DE PANADERIA PARA CONSUMO HUMANO</t>
  </si>
  <si>
    <t>CL 32 C NO. 1 D 7 (NUEVA)</t>
  </si>
  <si>
    <t>EL CONSUMO TOTAL CORRESPONDIENTE A LOS 3 HORNOS ES</t>
  </si>
  <si>
    <t>NO SE TENIA EL RUT POR LO QUE NO SE PUDO VERIFICAR EL CODIGO CIIU</t>
  </si>
  <si>
    <t>SALSAMENTARIA MARTMORE LTDA</t>
  </si>
  <si>
    <t>PRODUCCION DE CARNES FRIAS PARA CONSUMO HUMANO</t>
  </si>
  <si>
    <t>CR 34 A NO. 3 35</t>
  </si>
  <si>
    <t>EL DATO DEL CONSUMO SE TOMO DEL RECIBO Y ES EXCLUS</t>
  </si>
  <si>
    <t>INDUSTRIA SANTA CLARA S.A.</t>
  </si>
  <si>
    <t>INDUSTRIA PANIFICADORA</t>
  </si>
  <si>
    <t>CR 43 NO. 6 51</t>
  </si>
  <si>
    <t>LOS ULTIMOS CONSUMOS DE GAS NATURAL REGISTRADOS FU</t>
  </si>
  <si>
    <t>INDUSTRIAS ZAFRA S.A.</t>
  </si>
  <si>
    <t>FABRICACION Y PRODUCCION DE TEXTILES</t>
  </si>
  <si>
    <t>CR 42 A NO. 12 36</t>
  </si>
  <si>
    <t>EL CONSUMO DE GAS NATURAL ES EXCLUSIVO DE LA CALDE</t>
  </si>
  <si>
    <t>AUTO INDUSTRIAL CAMEL S.A.</t>
  </si>
  <si>
    <t>ENSAMBLE DE LLANTAS</t>
  </si>
  <si>
    <t>CL 12 NO. 43 14</t>
  </si>
  <si>
    <t>EL HORNO NO TIENE DUCTOS DE SALIDA DE LAS EMISIONE</t>
  </si>
  <si>
    <t>PUROLACTEOS S.A.</t>
  </si>
  <si>
    <t>FABRICACION Y VENTA DE HELADOS PARA CONSUMO HUMANO</t>
  </si>
  <si>
    <t>CL 12 NO. 42 6</t>
  </si>
  <si>
    <t>DISENOS Y CONFECCIONES MANPOWER JEANS S.A.</t>
  </si>
  <si>
    <t>ELABORACION DE ACABADOS TEXTILES</t>
  </si>
  <si>
    <t>CL 9 NO. 42 39</t>
  </si>
  <si>
    <t>EL CONSUMO DE GAS NATURAL CES EXCLUSIVO DE LA CALD</t>
  </si>
  <si>
    <t>TODO EN INDUSTRIAS S EN CS</t>
  </si>
  <si>
    <t>METALMECANICA, FABRICACION Y DISTRIBUCION</t>
  </si>
  <si>
    <t>CR 44 NO. 12 23</t>
  </si>
  <si>
    <t>EL HORNO ES EL UNICO EQUIPO QUE USA GLP, LOS DEMAS</t>
  </si>
  <si>
    <t>METALICAS LA INDUSTRIA LTDA</t>
  </si>
  <si>
    <t>FABRICACION DE MUEBLES METALICOS DE OFICINA</t>
  </si>
  <si>
    <t>CR 343 NO. 6 40</t>
  </si>
  <si>
    <t>LOS ULTIMOS CONSUMOOS DE GAS NATURAL REGISTRADOS F</t>
  </si>
  <si>
    <t>MAQUINARIA MONTANA LTDA</t>
  </si>
  <si>
    <t>FABRICACION DE MAQUINARIA PARA ACTIVIDAD AGRICOLA</t>
  </si>
  <si>
    <t>CR 43 NO. 10 A 45</t>
  </si>
  <si>
    <t>EL CONSUMO ES EXCLUSIVO DE LOS HORNOS, LOS ULTIMOS</t>
  </si>
  <si>
    <t>SUBLICOL LTDA</t>
  </si>
  <si>
    <t>ESTAMPACION DE ROPA PARA PERSONAS</t>
  </si>
  <si>
    <t>CR 44 NO. 10 B 55</t>
  </si>
  <si>
    <t>LA EMPRESA SUBLICOL LTDA FUE COMPRADA POR LA EMPRE</t>
  </si>
  <si>
    <t>LOS HORNOS 2 Y 3 SE ENCUENTRAN EN STAND BY, CUANDO</t>
  </si>
  <si>
    <t>PRODUCTOS RANK LTDA</t>
  </si>
  <si>
    <t>MANUFACTURA DE UTENSILISO DE OFICINA</t>
  </si>
  <si>
    <t>CR 47 A NO 12 A 73</t>
  </si>
  <si>
    <t xml:space="preserve">EL CONSUMO DE GAS NATURAL ES EXCLUSIVO DEL HORNO, </t>
  </si>
  <si>
    <t>CINTALAST S.A.</t>
  </si>
  <si>
    <t>FABRICACION DE CINAS ELASTICAS PARA CORSETERIA</t>
  </si>
  <si>
    <t>CR 63 NO. 14 51</t>
  </si>
  <si>
    <t>EL SENOR LUIS RICON AFIRMA QUE ES MUY DIFICIL ESTA</t>
  </si>
  <si>
    <t>ECOLUBE S.A.</t>
  </si>
  <si>
    <t>FABRICACION DE ACEITES PARA VEHICULOS</t>
  </si>
  <si>
    <t>CL 17 B NO. 39 81 (NUEVA)</t>
  </si>
  <si>
    <t>EN LA MISMA DIRECCION QUEDA LA EMPRESA ECOFILTERS,</t>
  </si>
  <si>
    <t>FRESCONGELADOS PANETTIERE S.A.</t>
  </si>
  <si>
    <t>PRODUCCION DE ALIMENTOS</t>
  </si>
  <si>
    <t>CL 17 A NO. 42 30</t>
  </si>
  <si>
    <t>LA CALDERA 1 ES UTILIZADA SOLO EN CASOS EN LOS QUE</t>
  </si>
  <si>
    <t>EL CODIGO CIIU FUE DADO POR LA PERSONA DE CONTACTO</t>
  </si>
  <si>
    <t>PAANTEC LTDA</t>
  </si>
  <si>
    <t>FABRICACION DE ASCENSORES</t>
  </si>
  <si>
    <t>CL 15 NO. 36 68</t>
  </si>
  <si>
    <t>AHF</t>
  </si>
  <si>
    <t>EL CALCULO DEL CONSUMO FUE REALIZADO POR EL JEFE D</t>
  </si>
  <si>
    <t>SAIN LTDA</t>
  </si>
  <si>
    <t>PRODUCCION DE LUBRICANTES</t>
  </si>
  <si>
    <t>CR 36 NO. 16 39</t>
  </si>
  <si>
    <t>INDUSTRIAS SEYVOR LTDA</t>
  </si>
  <si>
    <t>MAQUILADORES, PRODUCTOS COSMETICSO</t>
  </si>
  <si>
    <t>CL 17 NO. 42 36</t>
  </si>
  <si>
    <t>EL CONSUMO DE COMBUSTIBLE FUE OBTENIDO TELEFONICAM</t>
  </si>
  <si>
    <t>INDUSTRIAS LEADER LTDA</t>
  </si>
  <si>
    <t>FABRICACION DE HILOS DE COSER</t>
  </si>
  <si>
    <t>CR 40 NO. 17 B 11</t>
  </si>
  <si>
    <t>LOS ULTIMOS CONSUMOS DE GAS NATURAL FUERON NOVIEMB</t>
  </si>
  <si>
    <t>INDUSTRIAS LAIMENTICIAS VIGOR LTDA</t>
  </si>
  <si>
    <t>CR 42 B NO. 12 B 40</t>
  </si>
  <si>
    <t xml:space="preserve">EL CONSUMO INDIVIDUAL DE LOS HORNOS ES UN PROMEDI </t>
  </si>
  <si>
    <t>SAUTO S.A.</t>
  </si>
  <si>
    <t>PRODUCCION DE PIEZAS PARA METALMECANICA</t>
  </si>
  <si>
    <t>ACR 50 NO. 5 F 19</t>
  </si>
  <si>
    <t>LA POTENCIA REGISTRADA ES LA POTENCIA MAXIMA QUE P</t>
  </si>
  <si>
    <t>FUERA DE LAS CHIMENEAS DE LOS HRONOS SE TIENE 4 CHIMENEAS DE CABINAS DE PINTURA</t>
  </si>
  <si>
    <t>SINTECO S.A.</t>
  </si>
  <si>
    <t>PRODUCCION Y COMERCIALIZACION DE PEGANTE PARA MADERAS Y VIDRIOS</t>
  </si>
  <si>
    <t>CR 36 NO. 3 61</t>
  </si>
  <si>
    <t>EL CODIGO CIIU FUE TOMADL RUT, LA CALDERA ES ACUATUBULAR</t>
  </si>
  <si>
    <t>AET ACABADOS ELECTROLITICOS TECNICOS LTDA</t>
  </si>
  <si>
    <t>TRATAMIENTO Y REVESTIMIENTO DE METALES, PINTURA DE PARTES AUTOMOTRICES</t>
  </si>
  <si>
    <t>CR 48 C NO. 4 50</t>
  </si>
  <si>
    <t>LA CAPACIDAD REPORTADA ES LA POTENCIA DE LOS QUEMA</t>
  </si>
  <si>
    <t xml:space="preserve">LABORATORIOS PITOTHER E U </t>
  </si>
  <si>
    <t>PRODUCCION DE EXTRACTOS  NATURALES PARA AMBIENTES</t>
  </si>
  <si>
    <t>CR 53 D NO. 4 67</t>
  </si>
  <si>
    <t>EL CONSUMO DE COMBUSTIBLE DE LA CALDERA SE REALIZA</t>
  </si>
  <si>
    <t>EL CONSUMO DE COMBUSTIBLE DE LA CALDERA SE REALIZO</t>
  </si>
  <si>
    <t>COMPANIA PROCESADORA DE ALIMENTOS FRIGOALTO S.A.</t>
  </si>
  <si>
    <t>FABRICACION DE ALIMENTOS CARNICOS</t>
  </si>
  <si>
    <t>CL 32 S NO. 51 A 19 (NUEVA)</t>
  </si>
  <si>
    <t>MULTIDIMENSIONALES S.A.</t>
  </si>
  <si>
    <t>FABRICACION DE ENVASES PLASTICOS PARA PRODUCTOS ALIEMTICIOS</t>
  </si>
  <si>
    <t>CL 17 NO. 126 90</t>
  </si>
  <si>
    <t>DE LAS 24 HORAS DE TRABAJOP DIARIO LA CALDERA QUEM</t>
  </si>
  <si>
    <t>PRAMEC LTDA</t>
  </si>
  <si>
    <t>FABRICACION DE PARTES METALICAS PARA CARROS</t>
  </si>
  <si>
    <t>CL 17 BIS NO. 126 A 70 INT 5</t>
  </si>
  <si>
    <t>LA CAPACIDAD REPORTADA ES LA DEL QUEMADOR, LA CHIM</t>
  </si>
  <si>
    <t>LA CHIMENEA MIDE 1.3 METROS, LA TEMPERATURA DE TRABAJO ES DE 190 °C, EL CODIGO CIIU FUE TOMADO DEL RUT</t>
  </si>
  <si>
    <t>METALCAST LTDA</t>
  </si>
  <si>
    <t>FABRICACION DE TANQUES EN ACERO PARA TRANSFORMADORES ELECTTRICOS</t>
  </si>
  <si>
    <t>CR 126 NO. 17 10</t>
  </si>
  <si>
    <t>LA CAPACIDAD REPORTADA ES LA DEL QUEMADOR, EL HORN</t>
  </si>
  <si>
    <t>METALTEK S.A (PRECISIONES EL DORADO S.A.)</t>
  </si>
  <si>
    <t>MICROFUNDICION DE ACEROS PARA DIFERENTES INDUSTRIAS</t>
  </si>
  <si>
    <t>CR 128 NO. 14 B 56</t>
  </si>
  <si>
    <t xml:space="preserve">LA PLANTA CUENTA CON UN HORNO ELECTRICO DE 330 KW </t>
  </si>
  <si>
    <t>FINART S.A.</t>
  </si>
  <si>
    <t>FABRICACION DE JOYAS DE FANTASIA PARA MUJERES</t>
  </si>
  <si>
    <t>CR 127 NO. 15 B 60 INT 9, 10, 11</t>
  </si>
  <si>
    <t>ADICIONALMENTE LA EMPRESA CUENTA CON 6 HORNOS ELEC</t>
  </si>
  <si>
    <t>RUBBER HOSE DE COLOMBIA LTDA</t>
  </si>
  <si>
    <t xml:space="preserve">FABRICACION DE MANGUERAS PARA USO AUTOMOTRIZ </t>
  </si>
  <si>
    <t>CR 127 NO. 15 B 40</t>
  </si>
  <si>
    <t>LA CALDERA ES AUTOMATICA, OPERA 8 HORAS DIRAIRAS P</t>
  </si>
  <si>
    <t>VISION PLASTIC LTDA</t>
  </si>
  <si>
    <t>FABRICACIÓN DE EMPAQUES PLAS TICOS PUBLICITARIOS</t>
  </si>
  <si>
    <t>CL 14 C NO. 123 79 (NUEVA)</t>
  </si>
  <si>
    <t>LA PRODUCCION ES BAJA, LAS HORAS DE OPERACIÓN AL D</t>
  </si>
  <si>
    <t>METAL FUN LTDA</t>
  </si>
  <si>
    <t>FUNDICION DE ALUMINIO, FABRICACION DE PIEZAS PARA LA INDUSTRIA</t>
  </si>
  <si>
    <t>CL 14 B NO. 128 B 90</t>
  </si>
  <si>
    <t xml:space="preserve">LOS HORNOS TRABAJAN ALTERNAMIENTE CUENDO SE HACEN </t>
  </si>
  <si>
    <t>FRANA INTERNATIONAL LTDA</t>
  </si>
  <si>
    <t>FABRICACION DE NUCLEOS PARA TRANSFORMADORES</t>
  </si>
  <si>
    <t>CR 127 NO. 15 B 50</t>
  </si>
  <si>
    <t>COMO LOS HORNOS SON IGUALES SE TOMO EL PROMEDIO DE</t>
  </si>
  <si>
    <t>ANTES LOS HORNOS ERAN ELECTRICOS. SE CONVIRTIERON A GAS EN EL 2002</t>
  </si>
  <si>
    <t>ALUCAPS LTDA</t>
  </si>
  <si>
    <t>FABRICACION DE TAPAS Y ENVASES EN ALUMINIO Y HOJALATA PARA TODA LA INDUSTRIA</t>
  </si>
  <si>
    <t xml:space="preserve">LA POTENCIA DEL HORNO FUE SUMINISTRADA POR EL ING </t>
  </si>
  <si>
    <t>EL HORNO ES DE FABRICACION ALEMANA, MIDE 4M DE LARGO POR 5M DE ALTO APROXIMADAMENTE, TEMPERATURA DE 180°C</t>
  </si>
  <si>
    <t>INDUSTRIAS TIBER S.A.</t>
  </si>
  <si>
    <t>FABRICACION Y COMERCIALIZACION DE HERRAJES PARA LA INDUSTRIA DEL CUERO</t>
  </si>
  <si>
    <t>CR 72 A NO. 70 33</t>
  </si>
  <si>
    <t>ENGATIVÁ</t>
  </si>
  <si>
    <t>EL DATO REPORTADO EN LA CAPACIDAD ES DE LOS QUEMAD</t>
  </si>
  <si>
    <t>PRODUCTOS ALIMENTICIOS SANTILLANA LTDA</t>
  </si>
  <si>
    <t>FABRICACION DE AREQUIPE PARA CONSUMO HUMANO</t>
  </si>
  <si>
    <t>CR 73 A NO. 70 32</t>
  </si>
  <si>
    <t>INDUSTRIA COLOMBIANA DE CAFE S.A.</t>
  </si>
  <si>
    <t>PRODUCCION DE CAFÉ TOSTADO Y MOLIDO</t>
  </si>
  <si>
    <t>CR 68 B NO. 17 96</t>
  </si>
  <si>
    <t>EL ANO DE FABRICACION ES APROXIMADO</t>
  </si>
  <si>
    <t>LAS CAPACIDADES DE LOS HORNOS 3, 4 Y 5 CORRESPONDE</t>
  </si>
  <si>
    <t>ESTE HORNO SOLO SE USA EN CASO DE QUE ALGUNO DE LO</t>
  </si>
  <si>
    <t>GREIF COLOMBIA S.A.</t>
  </si>
  <si>
    <t>FABRICACION DE ENVASES INDUSTRIALES</t>
  </si>
  <si>
    <t>CL 20 NO. 68 B 35</t>
  </si>
  <si>
    <t xml:space="preserve">TIENEN OTRO HORNO PARA TOSTACION QUE NUNCA SE USA </t>
  </si>
  <si>
    <t>REINDUFLEX S.A.</t>
  </si>
  <si>
    <t xml:space="preserve">REENCAUCHE DE LLANTAS </t>
  </si>
  <si>
    <t>CR 68 D NO. 16 80</t>
  </si>
  <si>
    <t>LA PERSONA DE CONTACTO INFORMO QUE LAS CALDERAS FU</t>
  </si>
  <si>
    <t>TEXTILES ROMANOS S.A.</t>
  </si>
  <si>
    <t>MANUFACTURA DE TEJIDO PLANO PARA CONFECCION</t>
  </si>
  <si>
    <t>CR 68 D NO. 19 48</t>
  </si>
  <si>
    <t>EL CONSUMO TOTAL DE COMBUSTIBLE ES DE 32089 M3 MES</t>
  </si>
  <si>
    <t>SHERLIEG LABORATORIES S.A. (SHERLEG LABORATORIES S.A.)</t>
  </si>
  <si>
    <t>FABRICACION DE DISPOSITIVOS MEDICO QUIRURJICOS</t>
  </si>
  <si>
    <t>CL 13 NO. 68 B 26</t>
  </si>
  <si>
    <t>EL CONSUMO SE OBTUVO POR MEDIO DE LA PERSONA DE CO</t>
  </si>
  <si>
    <t>INDUSTRIAS SAAD S.S.</t>
  </si>
  <si>
    <t>FABRICACION DE PRODUCTOS METALICOS PARA ESTANTERIA Y COMERCIO</t>
  </si>
  <si>
    <t>CR 68 D NO. 13 54 INT 2 (NUEVA)</t>
  </si>
  <si>
    <t>EL CONSUMO DE GAS NATURAL DE LOS ULTIMOS 6 MESES F</t>
  </si>
  <si>
    <t>EL MOTOR DEL HORNO 3 ES DE 125,000 BTU/H, EL CONSU</t>
  </si>
  <si>
    <t>LA POTENCIA DEL HORNO 4 ES LA DEL QUEMADOR, EL CON</t>
  </si>
  <si>
    <t>INMUNIZADORA DE MADERAS SERRANO GOMEZ S.A.</t>
  </si>
  <si>
    <t>TRANSFORMACION DE MADERAS PARA POSTERIA</t>
  </si>
  <si>
    <t>DIAG 22 A NO. 68 B 78</t>
  </si>
  <si>
    <t>LOS EQUIPOS NO MOSTRABAN LA PLACA YA QUE SON PARTI</t>
  </si>
  <si>
    <t>FABRICANTES ANDINOS DE MECANISMOS S.A.</t>
  </si>
  <si>
    <t>FABRICACION DE AUTOPARTES</t>
  </si>
  <si>
    <t>CL 20 NO. 68A 33</t>
  </si>
  <si>
    <t xml:space="preserve">EL GLP USADO ES PROPANO, EL DATO SOBRE EL SISTEMA </t>
  </si>
  <si>
    <t>FABRICA DE TEJIDOS POLTEX S.A. (POLTEXA S.A.)</t>
  </si>
  <si>
    <t>TRATAMIENTO DE TELAS PARA CONFECCION</t>
  </si>
  <si>
    <t>CL 20 NO. 68 A 67</t>
  </si>
  <si>
    <t>LA CALDERA 2 NO HA SIDO USADA EN LOS ULTIMOS 4 ANO</t>
  </si>
  <si>
    <t xml:space="preserve">LA CALDERA 3 FUNCIONA COMO RESPALDO DE LA CALDERA </t>
  </si>
  <si>
    <t>GODDARD CATERING GROUP BOGOTA LTSA</t>
  </si>
  <si>
    <t>PRODUCCION Y ELABORACION DE COMIDAS PARA LAS AEROLINEAS</t>
  </si>
  <si>
    <t>ACL 26 NO. 113 31</t>
  </si>
  <si>
    <t>EL INCREMENTO EN LA PRODUCCION NO INCREMENTA EL TI</t>
  </si>
  <si>
    <t>A PRINCIPIOS DEL OTRO ANO LA CALDERA SE VA A CAMBIAR POR UNA DE MENOR CAPACIDAD (15 BHP) CON EL MISMO QUEMADOR PARA DIESEL</t>
  </si>
  <si>
    <t>COMPANIA LLANTERA S.A.</t>
  </si>
  <si>
    <t>REENCAUCHADORA DEL LLANTAS PARA TODO TIPO</t>
  </si>
  <si>
    <t>CR 116 NO. 17 90</t>
  </si>
  <si>
    <t xml:space="preserve">EL TIEMPO DE OPERACIÓN DIARIO FUE ESTIMADO POR EL </t>
  </si>
  <si>
    <t>INDUSTRIA COLOMBIANA DE TAPAS S.A. (INCOLTAPAS S.A.)</t>
  </si>
  <si>
    <t>FABRICACION Y COMERCIALIZACION DE TAPAS METALICAS Y PLASTICAS</t>
  </si>
  <si>
    <t>CL 22 D NO. 120 60</t>
  </si>
  <si>
    <t>EL CONSUMO DE COMBUSTIBLE FUE OBTENIDO DEL CATALOG</t>
  </si>
  <si>
    <t>EL HORNO FUE CONSTRUIDO POR ELLOS MISMOS Y SOLO DU</t>
  </si>
  <si>
    <t>COLOMBIANA DE AREPAS Y ALIMENTOS S.A. (CORALI S.A.)</t>
  </si>
  <si>
    <t>FARBICACION DE AREPAS Y CHORIZOS PARA CONSUMO HUMANO</t>
  </si>
  <si>
    <t>CR 124 NO. 18 A 20</t>
  </si>
  <si>
    <t>SE INFORMO QUE EL CONSUMO DE GAS DE LA CALDERA COR</t>
  </si>
  <si>
    <t>INGENIERIA Y PARTES LTDA</t>
  </si>
  <si>
    <t>ACL 24 NO. 122 33</t>
  </si>
  <si>
    <t>LA POTENCIA DEL HORNO NO SE PUDO ESPECIFICAR PORQU</t>
  </si>
  <si>
    <t>FUNDICIONES FUROR LTDA</t>
  </si>
  <si>
    <t>FABRICACION DE PIEZAS PARA BOMBAS DE AGUA</t>
  </si>
  <si>
    <t>CR 124 NO. 18 A 32</t>
  </si>
  <si>
    <t>POSEEN UN SISTEMA QUE APAGA CHISPAS A BASE DE AGUA</t>
  </si>
  <si>
    <t xml:space="preserve">METALICAS Y ELECTRICAS MELEC S.A. </t>
  </si>
  <si>
    <t>FABRICACION DE EQUIPOS ELECTRICOS</t>
  </si>
  <si>
    <t>CR 123 NO. 15 A 63</t>
  </si>
  <si>
    <t>FUNDICION DE METALES NO FERROSOS</t>
  </si>
  <si>
    <t>EL CONSUMO DE COMBUSTIBLE MEDIDO EN M3/MES PARA LO</t>
  </si>
  <si>
    <t>REPRESENTACIONES INDUSTRIALES ORION LTDA</t>
  </si>
  <si>
    <t>FABRICACION DE PLANTAS DE TRITURACION</t>
  </si>
  <si>
    <t>CR 123 NO. 14 37</t>
  </si>
  <si>
    <t>EL HORNO FUE FABRICADO EN LA EMPRESA Y TIENE DIMEN</t>
  </si>
  <si>
    <t>LA CALDERA TRABAJA APROXIMADAMENTE 6 MESES AL ANO,</t>
  </si>
  <si>
    <t>INDUSTRIAS JEGAM LTDA</t>
  </si>
  <si>
    <t>PRODUCCION DE REPUESTOS PARA MAQUINARIA</t>
  </si>
  <si>
    <t xml:space="preserve">CR 110 NO. 17 59 </t>
  </si>
  <si>
    <t>TIENEN DOS SEMANAS DE VACACIONES COLECTIVAS, NO SE</t>
  </si>
  <si>
    <t>COSMETIC FASHION S.A.</t>
  </si>
  <si>
    <t>ELABORACION DE PRODUCTOS PARA TOCADOR</t>
  </si>
  <si>
    <t>CL 16 J NO. 103 A 69</t>
  </si>
  <si>
    <t xml:space="preserve">EL CONSUMO GLOBAL DE GAS ES DE 1,328 m3/mes. ESTE </t>
  </si>
  <si>
    <t>PRODUCTOS NATURALES LA COLMENA</t>
  </si>
  <si>
    <t>ELABORACION DE PAN</t>
  </si>
  <si>
    <t>CL 16 H NO. 100 52</t>
  </si>
  <si>
    <t>EL CODIGO CIIU FUE TOMADO DEL RUT. TODOS LOS ARTEFACTOS TIENEN APROXIMADAMENTE 20 ANOS</t>
  </si>
  <si>
    <t>TECSER LABORATORIOS S.A.</t>
  </si>
  <si>
    <t>FABRICACION Y COMERCIALIZACION DE PRODUCTOS COSMETICOS</t>
  </si>
  <si>
    <t>CL 23 B NO. 104 B 59</t>
  </si>
  <si>
    <t>MAGRU LTDA</t>
  </si>
  <si>
    <t>PRODUCCION DE PIEZAS PARA MUEBLES</t>
  </si>
  <si>
    <t>CR 103 B NO. 17 22</t>
  </si>
  <si>
    <t>EL HORNO NO CUENTA CON CHIMENEA, SEGÚN UN ANALISIS</t>
  </si>
  <si>
    <t>CLINICA PARTENON</t>
  </si>
  <si>
    <t>SERVICIOS HOSPITALARIOS PARA HUMANOS</t>
  </si>
  <si>
    <t>CL 74 NO. 76 65</t>
  </si>
  <si>
    <t>LOS CONSUMOS DE LOS ULITMOS MESES FUERON NOVIEMBRE</t>
  </si>
  <si>
    <t>HOSPITAL ENGATIVA ESE</t>
  </si>
  <si>
    <t>PRESTACION DE SERIVCIOS HOSPITALARIOS PARA HUMANOS</t>
  </si>
  <si>
    <t>TRANS 100 A NO. 80 A 50</t>
  </si>
  <si>
    <t xml:space="preserve">EL CONSUMO DE GAS NATURAL ES PARA LAS 2 CALDERAS, </t>
  </si>
  <si>
    <t>HORNO INCINERADOR</t>
  </si>
  <si>
    <t>EL HORNO DE INCINERACION NUNCA HA ENTRADO EN FUNCI</t>
  </si>
  <si>
    <t>CLINICA DEL OCCIDENTE</t>
  </si>
  <si>
    <t>PRESTACION DE SERVICIOS DE SALUD</t>
  </si>
  <si>
    <t>AV AMERICAS NO. 71 C 29</t>
  </si>
  <si>
    <t>EL GAS ES COMPARTIDO CON LA COCINA Y EQUIPOS DE ES</t>
  </si>
  <si>
    <t>INDUSTRIAS METALICAS ASOCIADAS IMAL SA</t>
  </si>
  <si>
    <t xml:space="preserve">FABRICACION DE AUTOPARTES (MUELLES, SUSPENSIONES Y BALLESTAS). </t>
  </si>
  <si>
    <t>CL 22 B NO. 127 69</t>
  </si>
  <si>
    <t>HORNO 15008. SE HICIERON RECONVERSIONES A GAS DE L</t>
  </si>
  <si>
    <t>HORNO 15011. SE HICIERON RECONVERSIONES A GAS DE L</t>
  </si>
  <si>
    <t>HORNO 15017. SE HICIERON RECONVERSIONES A GAS DE L</t>
  </si>
  <si>
    <t>HORNO FORJA 14009. SE HICIERON RECONVERSIONES A GA</t>
  </si>
  <si>
    <t>LAFAYETTE SA</t>
  </si>
  <si>
    <t xml:space="preserve">FABRICACION DE TEXTILES PARA ROPA Y DECORACION. </t>
  </si>
  <si>
    <t>CL 15 72 95</t>
  </si>
  <si>
    <t>CALENTADOR</t>
  </si>
  <si>
    <t>TODA LA INFORMACION SE OBTUVO DE FICHAS TECNICAS Y</t>
  </si>
  <si>
    <t>COMESTIBLES A LA LATA WIL LOP LTDA</t>
  </si>
  <si>
    <t>ELABORACION DE PAPAS FRITAS (FOSFOROS, CHIPS Y RECORTES)</t>
  </si>
  <si>
    <t>CL 16 C BIS NO. 79 D 33</t>
  </si>
  <si>
    <t>EL DATO DE CONSUMO DE COMBUSTIBLE SE OBTUVO PROMED</t>
  </si>
  <si>
    <t>SPORT JEAN LTDA</t>
  </si>
  <si>
    <t>TENIDO Y ACABADO TEXTIL AL POR MAYOR,</t>
  </si>
  <si>
    <t>CL 35 SUR NO. 68 M 21</t>
  </si>
  <si>
    <t>CONSUMOS EN TEMPORADA BAJA: MAYO (278 m3/mes) Y AB</t>
  </si>
  <si>
    <t xml:space="preserve">EL PROMEDIO DE LOS CONSUMOS SE HIZO CON LA PRODUCCION DEL AÑO ANTERIOR PUESTO QUE EN EL MOMENTO LA INDUSTRIA SE ENCUENTRA PARADA. </t>
  </si>
  <si>
    <t>LAVANDERIA ACUARIUS LTDA</t>
  </si>
  <si>
    <t>TEÑIDOS Y ACABADOS EN PRENDAS DE VESTIR</t>
  </si>
  <si>
    <t>CR 69 NO. 36 60 SUR</t>
  </si>
  <si>
    <t>4 DIAS AL MES SE PRENDE LA CALDERA. EL VAPOR LO CO</t>
  </si>
  <si>
    <t>PISOPLEX LTDA</t>
  </si>
  <si>
    <t>PRODUCCION DE PISOS ESTRUCTURADOS EN MADERA</t>
  </si>
  <si>
    <t>CR 100 NO. 25 C 11 INT 1 (NUEVA DIRECCION)</t>
  </si>
  <si>
    <t xml:space="preserve">SE REALIZO UN ESTUDIO DE LA SECRETARIA DISTRITAL DE AMBIENTE EN AGOSTO DE 2007 (LOS DATOS FUERON TOMADOS DE ESTE ESTUDIO). POSEEN DIPLOMA DE SISTEMA TECNICO Y DE MEJORAMIENTO AMBIENTAL. </t>
  </si>
  <si>
    <t>DAMECOS LTDA</t>
  </si>
  <si>
    <t>FABRICACION Y DISTRIBUCION DE PRODUCTOS DE CAUCHO Y PLASTICO PARA EL HOGAR (TAPETES PARA BAÑOS, LAVAPLATOS, CUBETAS PARA HIELO)</t>
  </si>
  <si>
    <t>CR 97 NO. 22 G 02</t>
  </si>
  <si>
    <t>LA CALDERA PRODUCE 50,000 Kcal/h = 7 KW = 6 BHP (E</t>
  </si>
  <si>
    <t>WILCOS SA</t>
  </si>
  <si>
    <t>FABRICACION Y COMERCIALIZACION  DE PRODUCTOS COSMETICOS, DE ASEO Y PERSONAL Y PARA EL HOGAR.</t>
  </si>
  <si>
    <t>CR 106 NO. 20 C 25</t>
  </si>
  <si>
    <t>TIENEN TANQUES DE GAS PROPOANO PARA EL FUNCIONAMIE</t>
  </si>
  <si>
    <t>REENCAUCHADORA DE LA SABANA LTDA</t>
  </si>
  <si>
    <t>REENCAUCHE DE LLANTAS USADAS</t>
  </si>
  <si>
    <t>AV CENTENARIO NO. 96 H 89</t>
  </si>
  <si>
    <t>LA CALDERA SE RECONVERTIRA A GAS NATURAL EN EL TRA</t>
  </si>
  <si>
    <t>ESTAMPADOS THIAMATEX LTDA</t>
  </si>
  <si>
    <t>ESTAMPADO DE TELAS</t>
  </si>
  <si>
    <t>CR 96 I NO. 15 C 02</t>
  </si>
  <si>
    <t>LA EMPRESA SE ESTA ADECUANDO PARA INICIAR A PRODUC</t>
  </si>
  <si>
    <t>ACTUALMENTE EN LA EMPRESA NO HAY NADIE, SOLO LA PERSONA DE CONTACTO. NO HAY PRODUCCION, SE PLANEA INICIAR EN UN MES. LA PERSONA DE CONTACTO NO PUDO DAR MAS INFORMACION.</t>
  </si>
  <si>
    <t>HB ESTRUCTURAS METALICAS SA (FABRICA DE ESTRUCTURAS SADE ELECTRICAS SA SADELEC SA)</t>
  </si>
  <si>
    <t>FABRICACION DE ESTRUCTURAS METALICAS Y GALVANIZADO EN CALIENTE</t>
  </si>
  <si>
    <t>CR 129 NO. 17 F 97</t>
  </si>
  <si>
    <t>EL CONSUMO DE GAS TOTAL ES DE 45,000 m3/mes PARA L</t>
  </si>
  <si>
    <t xml:space="preserve">EN EL PROCESO DE GALVANIZADO EN CALIENTE CON ZINC, LAS CUBAS NO SE PUEDEN APAGAR; YA QUE LA CUBA SE DAÑA SI EL ZINC SE ENFRIA Y SOLIDIFICA (EXPANSION). </t>
  </si>
  <si>
    <t>CELULOSAS Y EMPAQUES MOLDEADOS DE COLOMBIA LTDA</t>
  </si>
  <si>
    <t>PRODUCCION Y FABRIOCACION DE EMPAQUES DE PULPA MOLDEADA</t>
  </si>
  <si>
    <t>CL 23 G NO. 104 B 64</t>
  </si>
  <si>
    <t>EL HORNO TIENE 2 QUEMADORES CADA UNO DE 250,000 BT</t>
  </si>
  <si>
    <t>TEXTILES VELANEX LTDA</t>
  </si>
  <si>
    <t>FABRICACION Y DISTRIBUCION DE PRENDAS DE VESTIR</t>
  </si>
  <si>
    <t>TRANS 96 B NO. 24 B 40</t>
  </si>
  <si>
    <t>EL CONSUMO REPORTADO ES EL PROMEDIO DE MAYO DEL 20</t>
  </si>
  <si>
    <t>TROYAL CI LTDA</t>
  </si>
  <si>
    <t xml:space="preserve">FABRICACION DE RECIPIENTES DE HOJALATA </t>
  </si>
  <si>
    <t>CR 96 G NO. 16 I 43</t>
  </si>
  <si>
    <t>LA CAPACIDAD DEL HORNO 1 CORRESPONDE A LA CAPACIDA</t>
  </si>
  <si>
    <t>LA CAPACIDAD DEL HORNO 2 CORRESPONDE A LA CAPACIDA</t>
  </si>
  <si>
    <t>OXIMA INDUSTRIAS LTDA</t>
  </si>
  <si>
    <t>FABRICACION DE PRODUCTOS QUIMICOS PARA LA INDUSTRIA</t>
  </si>
  <si>
    <t>CR 128 NO.14 B 66 (NUEVA)</t>
  </si>
  <si>
    <t>EL CONSUMO DE LA CALDERA SE OBTUVO DEL UTLIMO RECI</t>
  </si>
  <si>
    <t>NACIONAL DE TRENSADOS S.A.</t>
  </si>
  <si>
    <t>PRODUCCION DE TRENSADOS, HILAZAS Y TELAS PARA LA INDUSTRIA TEXTIL</t>
  </si>
  <si>
    <t>CL 22 B NO. 127 55</t>
  </si>
  <si>
    <t>CRUDO</t>
  </si>
  <si>
    <t>LA CAPACIDAD DE LAS CALDERAS SE OBTUVO DEL HISTORI</t>
  </si>
  <si>
    <t>EL CODIGO CIIU FUE TOMADO DEL RUT, EL JEFE DE MANTENIMIENTO NO SABE QUE LA CALDERA 1 TAMBIEN DEBIA TENER SISTEMA DE CONTROL DE EMISIONES, UAN FUNCIONARIA DEL DAMA LE SUGIRIO ARREGLAR RAPIDO LA CALDERA 2 PARA IMPLEMENTAR EL SISTEMA DE CONTROL DE EMISONES A</t>
  </si>
  <si>
    <t>CONSORCIO CORSETERO LTDA</t>
  </si>
  <si>
    <t>CONFECCION DE ROPA INTERIOR PARA DAMA</t>
  </si>
  <si>
    <t>CL 22 A NO. 130 48</t>
  </si>
  <si>
    <t xml:space="preserve">EL CALDERIN SE USA PARA CALENTAR EL AGUA QUE VA A </t>
  </si>
  <si>
    <t>INDUSTRIA TEXTIL COLOMBIANA S.A.</t>
  </si>
  <si>
    <t>TEJEDURIA DE PRODUCTOS TEXTILES PARA HOGAR E INDUTRIA</t>
  </si>
  <si>
    <t>CL 21 A NO. 70 11</t>
  </si>
  <si>
    <t>EN EL PUNTO SOLO SE REVISA Y DISTRIBUYE EL PRODUCT</t>
  </si>
  <si>
    <t>PROALPET S.A.</t>
  </si>
  <si>
    <t>PRODUCCION DE JUGUETES CANINOS</t>
  </si>
  <si>
    <t>CR 70 NO. 19 46</t>
  </si>
  <si>
    <t>EL CONSUMO DE LA CALDERA 1  FUE DADO POR EL DIRECT</t>
  </si>
  <si>
    <t xml:space="preserve">LA CALDERA 2 SOLO SIRVE DE APOYO DE LA CALDERA 1, </t>
  </si>
  <si>
    <t>PAPELES PRIMAVERA S.A.</t>
  </si>
  <si>
    <t>IMPRESIÓN DE PAPEL PARA PUBLICIDAD</t>
  </si>
  <si>
    <t>CL 21 NO. 69 B 27</t>
  </si>
  <si>
    <t>EL TIEMPO DE OPERACIÓN ANUAL SE HIZO DE UNA APROXI</t>
  </si>
  <si>
    <t>CENTIGON COLOMBIA S.A.</t>
  </si>
  <si>
    <t>FABRICACION DE PARTES Y PIEZAS AUTOMOTRICES</t>
  </si>
  <si>
    <t>CL 21 NO. 69 B 50</t>
  </si>
  <si>
    <t>LA CAPACIDAD REPORTADA ES LA DEL QUEMADOR, ES EL U</t>
  </si>
  <si>
    <t>BANDTEK S.A.</t>
  </si>
  <si>
    <t>CL 18 A NO. 69 F 46</t>
  </si>
  <si>
    <t xml:space="preserve">LA CALDERA ALIMENTA A LA CAMARA DE VULCANIZADO DE </t>
  </si>
  <si>
    <t>TEXBYMAR LTDA</t>
  </si>
  <si>
    <t>SERVICIOS DE ESTAMPADO Y CONFECCION DE TEXTILES Y FIBRAS SINTETICAS</t>
  </si>
  <si>
    <t>CL 21 NO. 70 61</t>
  </si>
  <si>
    <t>NO POSEE PLACA DE INDEITIFICACION DE CAPACIDAD, TI</t>
  </si>
  <si>
    <t>ESTE HORNO SE ENCUENTRA EN STAND BY, NO OPERA DESD</t>
  </si>
  <si>
    <t xml:space="preserve">ESTE HORNO SE ENCUENTRA EN STAND BY, EN CUALQUIER </t>
  </si>
  <si>
    <t>ELGLP USADO ES GAS PROPANO</t>
  </si>
  <si>
    <t>SE ENCUENTRA EN STAND BY</t>
  </si>
  <si>
    <t xml:space="preserve">EL HORNO 9 Y LA CALDERA HASTA AHORA SE ENCUENTRAN </t>
  </si>
  <si>
    <t>AB COLOR CARTON DISPLAY LTDA</t>
  </si>
  <si>
    <t>FABRICACION DE MATERIAL POP, EXHIBIDORES Y PUBLICITARIOS</t>
  </si>
  <si>
    <t>CL 20 NO. 69 B 35</t>
  </si>
  <si>
    <t>EL HORNO SE ACABA DE INSTALAR POR LO CUAL NO TIENE</t>
  </si>
  <si>
    <t>SWEET TREATS S.A.</t>
  </si>
  <si>
    <t>ELABORACION DE PRODUCTOS DE PASTELERIA  Y BISCOCHERIA</t>
  </si>
  <si>
    <t>CL 20 NO. 69 B 20 (NUEVA)</t>
  </si>
  <si>
    <t>EL CONSUMO DE COMBUSTIBLE ES SOLO DEL HORNO, TIENE</t>
  </si>
  <si>
    <t>COMPANIA MANUFACTURERA ONIX S.A.</t>
  </si>
  <si>
    <t>FABRICACION DE PAPELES CARBONICOS Y DE AUTOCOPIA</t>
  </si>
  <si>
    <t>CR 92 NO. 17 B 56  BDG 9</t>
  </si>
  <si>
    <t>LA CALDERA SOLO OPERA 2O HORAS AL MES, DEPENDIENDO</t>
  </si>
  <si>
    <t>INDUSTRIA ELECTRICA NACIONAL DE REGULADORES DE VOLTAJE LTDA</t>
  </si>
  <si>
    <t>FABRICACION Y COMERCIALIZACION DE REGULADORES DE VOLTAJE</t>
  </si>
  <si>
    <t>CR 90 NO. 17 B 51 BDG 25</t>
  </si>
  <si>
    <t>EL TIEMPO DE OPERACIÓN ANUAL SE SACO TENIENDO EN C</t>
  </si>
  <si>
    <t>MANGUERAS Y TAPETES LTDA</t>
  </si>
  <si>
    <t>FABRICACION DE MANGUERAS Y TAPETES EN CAUCHO PARA CARROS Y SECTOR AGRICOLA</t>
  </si>
  <si>
    <t>CR 30 A NO. 5 B 47</t>
  </si>
  <si>
    <t>LA CALDERA OPERA 8 HORAS DIARIAS PERO QUEMA COMBUS</t>
  </si>
  <si>
    <t>CODIGO CIIU TOMADO DEL RUT</t>
  </si>
  <si>
    <t xml:space="preserve">PLASTIVINIL E U </t>
  </si>
  <si>
    <t>FABRICACION DE ADHESIVOS DE USO ESCOLAR Y DOMESTICO</t>
  </si>
  <si>
    <t>CR 31 A NO. 5 B 31</t>
  </si>
  <si>
    <t>EL CONSUMO DE GAS DEPENDE DE LA DEMANDA DEL PRODUC</t>
  </si>
  <si>
    <t>EL HORNO NO TIENE CHIMENEA, SE CUENTA CON 3 EXTRACTORES</t>
  </si>
  <si>
    <t>INPROMETAL LTDA</t>
  </si>
  <si>
    <t xml:space="preserve">FABRICACION DE REPUESTOS PARA EQUIPOS INDUSTRIALES </t>
  </si>
  <si>
    <t>CL 5 C NO. 30 64</t>
  </si>
  <si>
    <t>EL HORNO SE CONSTRUYO PARA FABRICAR UN PRODUCTO EN</t>
  </si>
  <si>
    <t>CODIGO CIIU TOMADO DEL RUT, TIENE OTRA MAQUINARIA COMO TORNOS, FRESADORAS, TALADROS Y SOLDADORAS ELECTRICAS</t>
  </si>
  <si>
    <t>TEXTILES SWANTEX LTDA</t>
  </si>
  <si>
    <t>FABRICACION DE MEDIAS Y PRENDAS FEMENINAS</t>
  </si>
  <si>
    <t>CR 34 NO. 17 A 62</t>
  </si>
  <si>
    <t>LAS CALDERAS FUERON CONVERTIDAS A GAS NATURAL HACE</t>
  </si>
  <si>
    <t xml:space="preserve">HARTUNG Y CIA </t>
  </si>
  <si>
    <t>FABRICACION DE PRODUCTOS COSMETICOS</t>
  </si>
  <si>
    <t>CR 34 NO. 17 B 61</t>
  </si>
  <si>
    <t>EL HORNO SOLO OPERA UNA VEZ AL MES, ADICIONALMENTE</t>
  </si>
  <si>
    <t xml:space="preserve">INYEMETAL LTDA </t>
  </si>
  <si>
    <t>INYECCION DE METALES NO FERROSOS PARA MAQUINARIA</t>
  </si>
  <si>
    <t>CR 34 NO. 13 61</t>
  </si>
  <si>
    <t>EL CONSUMO DE GAS CORRESPONDE SOLAMENTE A LOS HORN</t>
  </si>
  <si>
    <t>UNO DE LOS HORNOS NO TENIA LA CAMPANA DE EXTRACCION PUESTA CORRECTAMENTE</t>
  </si>
  <si>
    <t>SAN LORENZO S.A.</t>
  </si>
  <si>
    <t>FABRICACION DE PARTES METALICAS PARA MAQUINARIA</t>
  </si>
  <si>
    <t>CR 35 NO. 17 B 12</t>
  </si>
  <si>
    <t>EL COMBUSTIBLE USADO ES PROPANO, EL HORNO TIENE DU</t>
  </si>
  <si>
    <t>FAMTO FABRICACION Y MANTENIMIENTO LTDA</t>
  </si>
  <si>
    <t>FABRICACION DE PARTES METALICAS PARA JOYERIA</t>
  </si>
  <si>
    <t>CR 54 NO. 2 B 55</t>
  </si>
  <si>
    <t xml:space="preserve">EL HORNO NO SE USA DESDE DICIEMBRE DE 2006 </t>
  </si>
  <si>
    <t>ESTILOS Y ACABADOS LA FRAGUA</t>
  </si>
  <si>
    <t>TINTORERIA Y PRELAVADO DE JEANS</t>
  </si>
  <si>
    <t>CL 38 H BIS 68 59</t>
  </si>
  <si>
    <t>NO SE OBSERVO NADA RESPECTO A LA ORDINARIO</t>
  </si>
  <si>
    <t>LAVANDERIA Y TINTORERIA MAXIPRICESOS HR LTDA</t>
  </si>
  <si>
    <t>CR 68 N NO. 36 80 SUR</t>
  </si>
  <si>
    <t>LOS ULTIMOS CONSUMOS DE GAS REGISTRADOS FUERON DIC</t>
  </si>
  <si>
    <t>PROCESOS Y ACABADOS MULTICOLOSR LTDA</t>
  </si>
  <si>
    <t>CL 9 NO, 32 52</t>
  </si>
  <si>
    <t>CI INTELMERC S.A.</t>
  </si>
  <si>
    <t>FABRICACION Y ELABORACION DE CONFITERIA PARA DISTRIBUCION NACIONAL</t>
  </si>
  <si>
    <t>CR 32 A NO. 15 52</t>
  </si>
  <si>
    <t xml:space="preserve">LA CALDERA FUE INSTALADA EN EL MES DE FEBRERO POR </t>
  </si>
  <si>
    <t>GALENO QUIMICA LTDA (SUBDIVISION DE LA SANTE S.A.)</t>
  </si>
  <si>
    <t>CL 17 A NO. 32 34</t>
  </si>
  <si>
    <t>LA FIRMA GALENO QUIMICA S.A. ES UNA SUBDIVISION DE</t>
  </si>
  <si>
    <t>GRAFEX S.A.</t>
  </si>
  <si>
    <t>FABRICACION DE ESTAMPADOS PARA CAMISETAS Y DEMAS</t>
  </si>
  <si>
    <t>CR 32 B NO. 22 B 50</t>
  </si>
  <si>
    <t>LOS ULTIMOS CONSUMOS DE GAS REGISTRADOS FUERON NOV</t>
  </si>
  <si>
    <t>EL CODIGO CIIU NUNCA FUE SUMINISTRADO</t>
  </si>
  <si>
    <t>PULPAS UNIVERSALES LIMITADA</t>
  </si>
  <si>
    <t>FABRICACION DE PULPAS DE FRUTA</t>
  </si>
  <si>
    <t>CL 19 C NO. 32 53</t>
  </si>
  <si>
    <t>LOS CONSUMOS DE GAS NATURAL DE LOS ULTIMOS 6 MESES</t>
  </si>
  <si>
    <t>PROPTELMA LTDA</t>
  </si>
  <si>
    <t>PROCESAMIENTO Y DISPOSICION DE ACEITES USADOS PARA INDUSTRIAS</t>
  </si>
  <si>
    <t xml:space="preserve">CL 15 NO. 33 45 </t>
  </si>
  <si>
    <t>LA ESTACIONALIDAD DE LA PRODUCCION ES DIRECTAMENTE</t>
  </si>
  <si>
    <t>INDUSTRIAS TROMOLTEC LTDA</t>
  </si>
  <si>
    <t xml:space="preserve">FABRICACION DE TROQUELES PARA USO INDUTRIAL </t>
  </si>
  <si>
    <t>CL 19 A NO. 33 14</t>
  </si>
  <si>
    <t>LOS CONSUMOS DE GAS DE LOS ULTIMOS MESES SON DICIE</t>
  </si>
  <si>
    <t>INDUSTRIAS DE ACOPLES E U (INDUSTRIAS GIGA LTDA)</t>
  </si>
  <si>
    <t>PRODUCCION DE ACOPLES PARA LA INDUSTRIA</t>
  </si>
  <si>
    <t>CL 35 B SUR NO. 72 L 36</t>
  </si>
  <si>
    <t xml:space="preserve">LA RAZON SOCIAL CAMBIO. </t>
  </si>
  <si>
    <t>INFORMACION SUMINISTRADA POR OPERARIO DE HORNO Y CALDERAS. CODIGO CIIU TOMADO DEL RUT</t>
  </si>
  <si>
    <t>LA CALDERA FUE COMPRADA DE SEGUNDA POR LO TANTO NO</t>
  </si>
  <si>
    <t>BANDYFLEX LTDA</t>
  </si>
  <si>
    <t>FABRICACION DE PRODUCTOS DE CAUCHO PARA FLORICULTURA</t>
  </si>
  <si>
    <t>CL 36 A SUR NO. 72 L 68</t>
  </si>
  <si>
    <t>LOS ULTIMOS CONUSMO DE GAS REGISTRADOS FUERON DICI</t>
  </si>
  <si>
    <t>PRODUCTOS CARNICOS OLIMPICA LTDA</t>
  </si>
  <si>
    <t>CL 36 SUR NO. 72 J 14</t>
  </si>
  <si>
    <t>ESTA CALDERA ES USADA COMO CONTINGENCIA, CUANDO LA</t>
  </si>
  <si>
    <t>LA CALDERA 2 ES DE SEGUNDA. LOS ULTIMOS CONSUMOS R</t>
  </si>
  <si>
    <t>TISANAS ORQUIDEAS LTDA (TISANAS ORQUIDEA LTDA)</t>
  </si>
  <si>
    <t>PRODUCCION Y ELABORACION DE BEBIDAS AROMATICAS</t>
  </si>
  <si>
    <t>CR 72 I NO. 37 D 53 SUR</t>
  </si>
  <si>
    <t xml:space="preserve">EL CONSUMO REGISTRADO ES UN PROMEDIO QUE TENIA LA </t>
  </si>
  <si>
    <t>ENVASES GARDDY LTDA</t>
  </si>
  <si>
    <t>FARBICACION DE ENVASES DE HOJALATA PARA PINTURAS, CERAS Y PEGANTES</t>
  </si>
  <si>
    <t>CR 72 L NO. 36 12 SUR</t>
  </si>
  <si>
    <t>EL CONSUMO REGISTRADO FUE DADO POR LA PERSONA DE C</t>
  </si>
  <si>
    <t>INDUASRO LTDA</t>
  </si>
  <si>
    <t>FABRICACION DE REJILLAS EN ALUMINIO PARA DESAGUES</t>
  </si>
  <si>
    <t>CR 72 L NO. 36 30 SUR</t>
  </si>
  <si>
    <t>LOS ULTIMOS CONUSMO REGISTRADOS SON NOVIEMBRE 2007</t>
  </si>
  <si>
    <t>UNIRUBBER LTDA</t>
  </si>
  <si>
    <t>FABRICACION DE MANGUERAS DE CAUCHO</t>
  </si>
  <si>
    <t>CR 72 M NO. 37 B 84 SUR</t>
  </si>
  <si>
    <t>EL CONSUMO FUE TOMADO DE LA PLACA DE LA CALDERA</t>
  </si>
  <si>
    <t>FATELCA LTDA</t>
  </si>
  <si>
    <t>TEJDURIA Y COMERCIO DE PRODUCTOS TEXTILES</t>
  </si>
  <si>
    <t>CR 69 B NO. 21 37 SUR</t>
  </si>
  <si>
    <t>EL CONSUMO DE GAS CORRESPONDE SOLAMENTE A LA CALDE</t>
  </si>
  <si>
    <t>DISTRIBUCIONES BELLA LUZ LTDA</t>
  </si>
  <si>
    <t>FABRICACION DE VELAS EN PARA FINA</t>
  </si>
  <si>
    <t>CR 70 NO. 24 28 SUR</t>
  </si>
  <si>
    <t>EL CONSUMO DEL GAS FUE TOMADO DEL CONTADOR DEL GAS</t>
  </si>
  <si>
    <t>INDUSTRIA PANIFICADORA MACLAUSS LTDA</t>
  </si>
  <si>
    <t>FABRICACION DE PAN</t>
  </si>
  <si>
    <t>CR 71 NO. 24 80 SUR</t>
  </si>
  <si>
    <t>EL CONSUMO DE GAS NATURAL REPORTADO ES DE 8,798 M3</t>
  </si>
  <si>
    <t>INDUSTRIA NACIONA DE ACRILICOS LTDA - INACRIL</t>
  </si>
  <si>
    <t>FABRICACION Y COMERCIALIZACION DE LAMINAS ACRILICAS</t>
  </si>
  <si>
    <t>CR 69 B NO. 24 A 35 SUR</t>
  </si>
  <si>
    <t>EL CONSUMO DE COMBUSTIBLE ES COMPARTIDO ENTRE LA C</t>
  </si>
  <si>
    <t>HILADURAS DE LOS ANDES LTDA (HILOANDES CAMCAL S EN C)</t>
  </si>
  <si>
    <t>FABRICACION DE HILOS</t>
  </si>
  <si>
    <t>CL 36 NO. 72 R 22 (NUEVA)</t>
  </si>
  <si>
    <t>PRODUCTOS CARNICOS LAY</t>
  </si>
  <si>
    <t>ELABORACION DE PRODUCTOS CARNICOS PARA SALSAMENTARIA</t>
  </si>
  <si>
    <t>CR 62 NO. 5 A 21</t>
  </si>
  <si>
    <t>EL CONSUMO DE LA CALDERA SE OBTUVO TENIENDO EN CUE</t>
  </si>
  <si>
    <t>EL CODIGO CIIU FUE TOMADO DEL RUT, LA EMPREASA DESDE COMIENZOS DE ESTE ANO COMENZO A LABORAR EN SU MUEVA ACTIVIDAD PRODUCTIVA POR LO QUE NO SE SABE COMO SE VA A COMPORTAR SU MERCADO, POR EL MOMENTO LA PRODUCCION HA ESTADO CONSTANTE</t>
  </si>
  <si>
    <t>METAL MUEBLES F F LTDA</t>
  </si>
  <si>
    <t>FABRICACION DE MUEBLES METALICOS PARA EL HOGAR</t>
  </si>
  <si>
    <t>CL 3 NO. 66 23</t>
  </si>
  <si>
    <t>LOS ULTIMOS CONSUMOS DE GAS NATURAL REGISTRADOS SO</t>
  </si>
  <si>
    <t>HACIENDA BUENA VISTA JR LTDA</t>
  </si>
  <si>
    <t>PRODUCCION Y COMERCIALIZACIO DE PRODUCTOS DESHIDRATADOS: ESPECIES Y CONDIMENTOS</t>
  </si>
  <si>
    <t>CR 66 NO. 4 B 68</t>
  </si>
  <si>
    <t>EL CODIGO CIIU FUE TOMADO DEL RUT, EL HORNO ES MUY PEQUEÑO Y LO QUE HACE ES CALENTAR UN CUARTO COMO UN SAUNA DONDE SE DEJAN SECANDO (DESHIDRATANTO) LAS ESPECIES</t>
  </si>
  <si>
    <t>SOCIEDAD DOBLADORA PRADERA LTDA</t>
  </si>
  <si>
    <t>COMERCIALIZACION, DOBLAJE Y CORTE DE LAMINAS MALEABLES</t>
  </si>
  <si>
    <t>CR 66 NO. 3 89</t>
  </si>
  <si>
    <t>LOS ULTIMOS CONSUMO DE COMBUSTIBLE REGISTRADOS FUE</t>
  </si>
  <si>
    <t xml:space="preserve">EL CODIGO CIIU FUE TOMADO DEL RUT </t>
  </si>
  <si>
    <t>FUNDINDUSTRIALES HERMANOS SANTANA GORDILLO</t>
  </si>
  <si>
    <t>FUNDICION DE METLAES DE HIERRO, BRONCE Y ALUMINIO</t>
  </si>
  <si>
    <t>CR 66 A NO. 4 B 10</t>
  </si>
  <si>
    <t>FUNDICION DE HIERRO COLADO</t>
  </si>
  <si>
    <t>EL HORNO NO TIENE DUCTO DE SALIDA DE GASES, LA CAP</t>
  </si>
  <si>
    <t>SUBESTACIONES SM&amp;A LTDA</t>
  </si>
  <si>
    <t>MANUFACTURA DE ARTICULOS ELECTRICOS Y MECANICOS PARA SUBESTACIONES Y TABLEROS ELECTRICOS</t>
  </si>
  <si>
    <t>CL 9 A NO. 67 24</t>
  </si>
  <si>
    <t>EL CONSUMO DE COMBUSTIBLE FUE UN DATO APROXIMADO P</t>
  </si>
  <si>
    <t xml:space="preserve">INDUSTRIAL Y ELECTRICOS LTDA </t>
  </si>
  <si>
    <t>FABRICACION DE SUBESTACIONES ELECTRICAS PARA LA CONSTRUCCION</t>
  </si>
  <si>
    <t>CR 65 NO. 4 58</t>
  </si>
  <si>
    <t xml:space="preserve">CUENDO HACEN PRUEBAS TERMICAS UTILIZAN EL HORNO 3 </t>
  </si>
  <si>
    <t>INDUSTRIA DE REPUESTOS CHAVEZ E U</t>
  </si>
  <si>
    <t>FABRICACION DE REPUESTOS PARA AUTOMOTORES</t>
  </si>
  <si>
    <t>CL 65 A NO. 113 39</t>
  </si>
  <si>
    <t xml:space="preserve">EL COMBUSTIBLE UTILIZADO ES GAS PROPANO QUE VIENE </t>
  </si>
  <si>
    <t>PROCESADORA COLOMBIANA DE CARNES LTDA</t>
  </si>
  <si>
    <t>FABRICACION DE EMBUTIDOS PARA CONSUMO HUMANO</t>
  </si>
  <si>
    <t>CR 111 NO. 66 30</t>
  </si>
  <si>
    <t>TIENEN UN HORNO QUE FUNCIONA CON EL VAPOR QUE GENE</t>
  </si>
  <si>
    <t>DUMAR EL TREBOL LTDA</t>
  </si>
  <si>
    <t>FABRICACION DE GUANTES DE LATEX</t>
  </si>
  <si>
    <t>CR 116 C NO. 71 A 15</t>
  </si>
  <si>
    <t>TIENE MAQUINAS COMO HORNOS SOLO PARA CALENTAR Y CO</t>
  </si>
  <si>
    <t>DECORPISOS LTDA</t>
  </si>
  <si>
    <t>FABRICACION DE PISOS EN MADERA PARA HOGARES</t>
  </si>
  <si>
    <t>CL 78 NO. 81 52</t>
  </si>
  <si>
    <t>SECADO DE MADERA</t>
  </si>
  <si>
    <t>EL CONSUMOS DE COMBUSTIBLES ES EXCLUSIVO DEL HORNO</t>
  </si>
  <si>
    <t>EL HORNO ES PARA EL SECADO DE  MADERA Y MANEJA UN TEMPERATURA DE  60°C, 1280 M3/MES EQUIVALE A 15,710 KWH SEGÚN EL RECIBO DEL GAS</t>
  </si>
  <si>
    <t>QUESOS EL NEVADO LTDA</t>
  </si>
  <si>
    <t>FABRICACION DE PRODUCTOS LACTEOS PARA CONSUMO HUMANO</t>
  </si>
  <si>
    <t>CR 82 NO. 77 A 51</t>
  </si>
  <si>
    <t xml:space="preserve">DON MAIZ S.A. COMPRO HACE POCOS MESES A QUESOS EL </t>
  </si>
  <si>
    <t>CHORIZOS Y EMBUTIDOS SANTANDEREANOS E U</t>
  </si>
  <si>
    <t>FABRICACION Y COMERCIALIZACION DE PRODUCTOS CARNICOS Y EMBUTIDOS</t>
  </si>
  <si>
    <t>CL 70 NO. 69 P 16</t>
  </si>
  <si>
    <t>EL GLP UTILIZADO ES GAS PROPANO, EL HORNO ES LA UN</t>
  </si>
  <si>
    <t>PANIFICADORA POPULAR LTDA</t>
  </si>
  <si>
    <t>ACL 72 NO. 69 H 50</t>
  </si>
  <si>
    <t>HERMANOS MANCHEGO CARDENAS S EN C</t>
  </si>
  <si>
    <t>ELABORACION Y COMERCIALIZACION DE MUEBLES PARA EL HOGAR</t>
  </si>
  <si>
    <t>CL 69 B NO. 70 65</t>
  </si>
  <si>
    <t>ARJONA LTDA</t>
  </si>
  <si>
    <t>PRODUCCION Y DISTRIBUCION DE JABONES EN PASTA</t>
  </si>
  <si>
    <t>CL 63 BIS NO. 71 A 31</t>
  </si>
  <si>
    <t>LA CALDERA NO FUNCIONA MUCHO TIEMPO DEBIDO A QUE L</t>
  </si>
  <si>
    <t>CORN FLAKES DE COLOMBIA E U</t>
  </si>
  <si>
    <t>FABRICACION DE HOJUELAS PARA CONSUMO HUMANO</t>
  </si>
  <si>
    <t>CR 72 A NO. 69 A 60</t>
  </si>
  <si>
    <t xml:space="preserve">LA PLANTA NO FUNCIONA DESDE EL SABADO 28 DE JUNIO </t>
  </si>
  <si>
    <t>SERVIPINTURA H Y R LTDA</t>
  </si>
  <si>
    <t>APLICACIÓN Y DISTRIBUCION DE PINTURA EN POLVO</t>
  </si>
  <si>
    <t>CR 71 A NO. 71 72</t>
  </si>
  <si>
    <t>LOS ULTIMOS CONSUMOS REGISTRADO FUERON NOVIEMBRE 2</t>
  </si>
  <si>
    <t>INDUSCREEN LTDA</t>
  </si>
  <si>
    <t>ESTAMPACION DE PRODUCTOS TEXTILES</t>
  </si>
  <si>
    <t>CR 69 K NO. 77 39</t>
  </si>
  <si>
    <t>EL CONSUMO DE GAS NATURAL CORRESPON DE A COCINA EN</t>
  </si>
  <si>
    <t>SON 300 PERSONAS A LAS QUE SE LES DA ALMUERZO Y REFRIGERIO PORQUE EN ESTE PREDIO SE ENCUENTRA EN FUNCIONAMIENTO OTRA EMPRESA LLAMADA MODINCO, A LA CUAL CORRESPONDEN LA MAYORIA DE LOS EMPLEADOS PORQUE PARA INDUSCREEN LTDA SOLO TRABAJAN 11</t>
  </si>
  <si>
    <t>INDUSTRIAS RUBBER MASTERS LIMITADA</t>
  </si>
  <si>
    <t>FABRICACION DE MANQUERAS DE CAUCHO PARA AUTOMOVILES</t>
  </si>
  <si>
    <t>CR 69 Q NO. 74 C 33</t>
  </si>
  <si>
    <t>NUNCA SE HAN HECHO ESTUDIOS ISOCINETICOS A LAS EMI</t>
  </si>
  <si>
    <t>LOS DATOS DEL CODIGO CIIU Y DEL NIT NO FUERON SUMINISTRADOS DEBIDO A QUE EL OPERARIO QUE FUE ENCUESTADO DICE QUE NO SABE NADA PORQUE LA INFORMACION LA TIENE EL DUENO QUE SE ENCUENTRA FUERA DEL PAIS.</t>
  </si>
  <si>
    <t>COMPANIA AGRICOLA DE ALIMENTOS COLAGRICOLA LTDA</t>
  </si>
  <si>
    <t xml:space="preserve">FABRICACION DE ALIMENTOS PRECOCIDOS Y CONGELADOS PARA CONUSMO HUMANO </t>
  </si>
  <si>
    <t>CL 77 A NO. 77 23</t>
  </si>
  <si>
    <t>EL CONSUMO REPORTADO POR EL RECIBO DEL GAS INCLUYE</t>
  </si>
  <si>
    <t>EL CODIGO CIIU FUE TOMADO DEL RUT, EN ESTOS MESES SE ESTA PRENDIENDO LA CALDERA 3 VECES POR SEMANA, POR LO TANTO SE ESTA AFECTANDO EL CONSUMO DE COMBUSTIBLE</t>
  </si>
  <si>
    <t xml:space="preserve">ESTA CALDERA FUE INSTALADA RECIENTEMENTE Y AUN NO </t>
  </si>
  <si>
    <t>CARNES FRIAS GOURMET LTDA</t>
  </si>
  <si>
    <t>FABRICACION Y COMERCIALIZACION DE PRODUCTOS EMBUTIDOS</t>
  </si>
  <si>
    <t>CL 73 NO. 75 55</t>
  </si>
  <si>
    <t>LOS ULTIMOS CONSUMO DE GAS NATURAL REGISTRADON FUE</t>
  </si>
  <si>
    <t>CARNES FRIAS NAPOLES LTDA</t>
  </si>
  <si>
    <t>FABRICACION DE EMBUTIDOS PARA VENTAS INSTITUCIONALES O PUERTA A PUERTA PARA CONSUMO HUMANO</t>
  </si>
  <si>
    <t>CL 71 BIS NO. 77 A 24</t>
  </si>
  <si>
    <t>EL CONSUMO DEL GAS INCLUYE EL CONSUMO DEL HORNO, T</t>
  </si>
  <si>
    <t>BEJARANO LH INDUSTRIAL E U</t>
  </si>
  <si>
    <t>FABRICACION DE MOLDES PATRA BALONES DEPORTIVOS</t>
  </si>
  <si>
    <t>CR 77 B NO. 69 12</t>
  </si>
  <si>
    <t>EL HORNO DE FUNDICION DISPONE DE UN EXTRACTOR DE E</t>
  </si>
  <si>
    <t xml:space="preserve">FRADY ORLANDO VALDERRAMA </t>
  </si>
  <si>
    <t>FABRICACION DE HERRAJES PARA MUEBLES</t>
  </si>
  <si>
    <t>CR 54 NO. 2 B 74</t>
  </si>
  <si>
    <t>EL HORNO NO FUNCIONA DESDE HACE UN ANO YA QUE AHOR</t>
  </si>
  <si>
    <t>JAIME SEPULVEDA SILVINA</t>
  </si>
  <si>
    <t>FABRICACION DE PRODUCTOS DE PANADERIA</t>
  </si>
  <si>
    <t>CL 4 C BIS NO. 53 F 96 (NUEVA)</t>
  </si>
  <si>
    <t xml:space="preserve">EL HORNO NO TIENE DUCTO   </t>
  </si>
  <si>
    <t>TRILLADORA Y TOSTADORA ROCAFE Y CIA S EN C</t>
  </si>
  <si>
    <t>TOTACION Y MOLIENDA DE CAFÉ</t>
  </si>
  <si>
    <t>CL 12 NO. 68 C 2 / 4</t>
  </si>
  <si>
    <t xml:space="preserve">EL HORNO SE PRENDE 6 HORAS AL DIA CADA 2 SEMANAS, </t>
  </si>
  <si>
    <t>LA TEMPERATURA MAXIMA DEL HORNO ES 300 °C</t>
  </si>
  <si>
    <t>FIAMME S.A.</t>
  </si>
  <si>
    <t>ELABORACION DE COSMETICOS Y PREPARADOS PARA TOCADOR</t>
  </si>
  <si>
    <t>CR 68 D NO. 11 76</t>
  </si>
  <si>
    <t>EL CALDERIN ES USADO PARA CALENTAR AGUA Y UNA MARM</t>
  </si>
  <si>
    <t>ASAM LTDA</t>
  </si>
  <si>
    <t>CL 11 NO. 68 D 15</t>
  </si>
  <si>
    <t>EL CONSUMO DE GAS NATURAL ES COMPARTIDO CON LA CAF</t>
  </si>
  <si>
    <t>LAS PIEZAS DE ACERO SE FORJAN A UNA TEMPERATURA DE 600°C</t>
  </si>
  <si>
    <t>FABRIHERRAJES BOGOTA Y CIA LTDA</t>
  </si>
  <si>
    <t>FUNDICION DE MATERIALES NO FERROSOS</t>
  </si>
  <si>
    <t>CR 68 B BIS NO. 1 28</t>
  </si>
  <si>
    <t>EL HORNO SE UTILIZA PARA LA FUNDICION DE COBRE, NO</t>
  </si>
  <si>
    <t>LACTEOS ABERDEEN LTDA</t>
  </si>
  <si>
    <t>PROCESAMIENTO DE LECHE Y SUS DERIVADOS</t>
  </si>
  <si>
    <t>CR 68 D NO. 2 B 16</t>
  </si>
  <si>
    <t>EL HORNO NO DISPONE DE PLACA</t>
  </si>
  <si>
    <t>NIMA INDUSTRIAS LTDA</t>
  </si>
  <si>
    <t>FABRICACION DE PRODUCTOS DE HIERRO Y ACERO COMO CILIDROS DE EXTINTORES</t>
  </si>
  <si>
    <t>CR 68 F NO. 2 51</t>
  </si>
  <si>
    <t>EL CONSUMO DE GAS NATURAL SOLO CORRESPONDE AL HORN</t>
  </si>
  <si>
    <t>COMESTIBLES LA ABUELA LTDA</t>
  </si>
  <si>
    <t>FABRICACION DE REPOSTERIA, TORTAS Y PASTELES</t>
  </si>
  <si>
    <t>CR 73 B NO. 7 F 36</t>
  </si>
  <si>
    <t>EL GLP USADO ES GAS PROPANO</t>
  </si>
  <si>
    <t>COREL Y COMPANIA S.A.</t>
  </si>
  <si>
    <t xml:space="preserve">FABRICACION DE PLASTICOS </t>
  </si>
  <si>
    <t>CL 10 A NO. 68 C 20</t>
  </si>
  <si>
    <t>LA OPERACIÒN DE LA CALDERA UNO ES DE 10 HORAS/MES.</t>
  </si>
  <si>
    <t>INDUSTRIAS DEMAC (OTTO ARSENIO BALLESTEROS HURTADO)</t>
  </si>
  <si>
    <t>ELABORACION DE EXTRACTORES DE OLORES PARA COCINAS</t>
  </si>
  <si>
    <t>CL 29 NO. 52 55 SUR</t>
  </si>
  <si>
    <t>EL HORNO NO ES MUY GRANDE, NO SE LOGRO ENCONTRAR L</t>
  </si>
  <si>
    <t>GRIFER LTDA</t>
  </si>
  <si>
    <t>FABRICACION DE GRIFERIA PARA SANITARIOS Y FUNDICION DE COBRE</t>
  </si>
  <si>
    <t>CR 68 G NO. 38 C 13 SUR (NUEVA)</t>
  </si>
  <si>
    <t xml:space="preserve">TIENEN UN HORNO ELECTRICO QUE NO UTILIZAN POR LOS </t>
  </si>
  <si>
    <t>VITRELEC LTDA</t>
  </si>
  <si>
    <t>FABRICACION DE EQUIPOS PARA PROCESAMIENTO DE PANADERIA, METALICOS EN ACERO, LAMINA COLL ROLL</t>
  </si>
  <si>
    <t>CR 68 A NO. 38 H 62 SUR</t>
  </si>
  <si>
    <t>LA CAPACIDAD DEL HORNO FUE CALCULADA POR UN JEFE D</t>
  </si>
  <si>
    <t>FABRICA DULCERA DE COLOMBIA LTDA</t>
  </si>
  <si>
    <t>FABRICACION DE CONFITERIA, DULCES PRODUCTOS GRAJEADOS Y GOMAS</t>
  </si>
  <si>
    <t>TRANS 68 H NO. 38 C 18 SUR</t>
  </si>
  <si>
    <t xml:space="preserve">NO SE CONOCE LA CAPACIDAD DEL HORNO, EL TIEMPO DE </t>
  </si>
  <si>
    <t>EL CODIGO CIIU FUE DICTADO POR LA PERSONA DE CONTACTO, EL OTRO CODIGO CIIU ENCONTRADO FUE G5125</t>
  </si>
  <si>
    <t>FANALGRIFOS LTDA</t>
  </si>
  <si>
    <t>FABRICACION Y FUNDICION DE COBRE Y MATERIALES NO FERROSOS</t>
  </si>
  <si>
    <t>CL 38 B NO. 68 B 21 SUR</t>
  </si>
  <si>
    <t>EL HORNO LO PRENDEN DE FORMA INTERMITENTE</t>
  </si>
  <si>
    <t>LABORATORIOS CHALVER DE COLOMBIA S.A.</t>
  </si>
  <si>
    <t>AV 68 NO, 37 B SUR 31</t>
  </si>
  <si>
    <t xml:space="preserve">LOS ULTIMOS CONSUMO REGISTRADOS FUERON ENERO 2008 </t>
  </si>
  <si>
    <t>INDUSTRA SUPER VENCEDOR LTDA</t>
  </si>
  <si>
    <t>FABRICACION DE ARTICULOS DE CACERIA Y PESCA PARA DEPORTES</t>
  </si>
  <si>
    <t>CR 68 I NO. 34 24 SUR</t>
  </si>
  <si>
    <t>EL TIEMPO DE OPERACIÓN SE CALCULO TENIENDO EN CUEN</t>
  </si>
  <si>
    <t>FABRICA DE ESPECIES Y PRODUCTOS EL REY S.A.</t>
  </si>
  <si>
    <t>FABRICACION Y ELABORACION DE ESPECIES, SALSAS Y CONDIMENTOS</t>
  </si>
  <si>
    <t>CR 68 G NO, 43 C 30 SUR</t>
  </si>
  <si>
    <t>LA CALDERA ES DUAL Y SE ESTA ESTUDIANDO LAPOSIBILI</t>
  </si>
  <si>
    <t>COMERCIALIZADORA INTERNACIONAL DE COLORANTES LTDA</t>
  </si>
  <si>
    <t>FABRICACION DE INSUMOS PARA ACABADOS TEXTILES COMO SUVISANTES Y DETERGENTES</t>
  </si>
  <si>
    <t>CL 24A SUR NO. 68 G 77</t>
  </si>
  <si>
    <t>EL CONSUMO REPORTADO ES EL PROMEDIO DE LOS MESES A</t>
  </si>
  <si>
    <t>KADELL DE COLOMBIA LTDA</t>
  </si>
  <si>
    <t>FABRICACION DE EQUIPOS DE PANADERIA Y MUEBLES EXHIBIDORES PARA RESTAURANTES</t>
  </si>
  <si>
    <t>CL 12 A BIS A NO. 68 D 45</t>
  </si>
  <si>
    <t>LOS ULTIMOS CONSUMOS DE GAS NATURAL REPORTADOS FUE</t>
  </si>
  <si>
    <t>EL CODIGO CIIU FUE TOMADO DEL RUT, LA ACTIVIDAD SECUNDARIA ENCONTRADA EN ESTE FUE D3613</t>
  </si>
  <si>
    <t>ESTA CALDERA SE ENCUENTRA EN STAND BY</t>
  </si>
  <si>
    <t>CREACIONES B Y J LTDA</t>
  </si>
  <si>
    <t>ELABORACION DE PRENDAS DE VESTIR, ROPA INTERIOR</t>
  </si>
  <si>
    <t>CR 68 D NO. 12 37</t>
  </si>
  <si>
    <t>EL CALCULO DE LAS SEMANAS DE OPERACIÓN SE HIXO DES</t>
  </si>
  <si>
    <t>EL CODIGO CIIU FUE TOMADO DEL RUT, LA ACTIVIDAD SECUNDARIA TOMADA DEL RUT FUE D2513 Y G5132</t>
  </si>
  <si>
    <t>CLAUDIA MARIANA LARA (LUJARSA)</t>
  </si>
  <si>
    <t>APLICACIÓN DE PINTURA ELECTROSTATICA PARA DIFERENTES PIEZAS Y CLIENTES</t>
  </si>
  <si>
    <t>ACL 22 NO. 105 81</t>
  </si>
  <si>
    <t>EL CODIGO CIIU FUE TOMADO DEL RUT, EL NIT REPORTADO ES UN NUMERO DE UNA CEDULA, EL HORNO TIENE LAS SIGUIENTES DIMENSIONES 3 M DE ANCHO X 1.80M DE ALTO X 1.75M DE PROFUNDO</t>
  </si>
  <si>
    <t>IVAN ALEXANDER PRIETO - FERROMETAL FUNDICIONES</t>
  </si>
  <si>
    <t>FUNDICION DE HIERRO PARA FABRICACION DE REPUESTOS PARA MAQUINARIA INDUSTRIAL Y AGRICOLA</t>
  </si>
  <si>
    <t>CL 17 NO. 116 29</t>
  </si>
  <si>
    <t>EL HORNO TIENE UNA TURBINA QUE INYECTA AIRE CON UN</t>
  </si>
  <si>
    <t>EL CODIGO CIIU Y NIT FUERON TOMADOS DEL RUT</t>
  </si>
  <si>
    <t>PALMENIO AGUILAR JIMENEZ</t>
  </si>
  <si>
    <t>FABRICACION DE BATERIAS AUTOMOTRICES</t>
  </si>
  <si>
    <t>CL 77 NO. 69 B 24</t>
  </si>
  <si>
    <t>GABRIEL AMADO (BOCADILLOS LAS ORQUIDEAS)</t>
  </si>
  <si>
    <t>FABRICACION DE BOCADILLOS PARA CONSUMO HUMANO</t>
  </si>
  <si>
    <t>CL 71 A NO. 74 A 16</t>
  </si>
  <si>
    <t>LA CALDERA ES EL UNICO EQUIPO QUE FUNCIONA CON COM</t>
  </si>
  <si>
    <t>FUNDICIONES BURGOS Y ASOCIADOS CIA LTDA</t>
  </si>
  <si>
    <t>FUNDICION Y FABRICACION DE REPUESTOS DE MAQUINARIA PESADA</t>
  </si>
  <si>
    <t>CL 8 NO. 28 92</t>
  </si>
  <si>
    <t>LOS MARTIRES</t>
  </si>
  <si>
    <t>HORNO CRISOL</t>
  </si>
  <si>
    <t>DURANTE LOS MESES EN LOS QUE SE INCREMENTA LA PROD</t>
  </si>
  <si>
    <t>EL CODIGO CIIU FUE TOMADO DEL RUT, EL HORNO TIENE MAS O MENOS 70 CM DE ALTO</t>
  </si>
  <si>
    <t>HIMHER Y COMANIA S.A. SOCIEDA DE FAMILIA</t>
  </si>
  <si>
    <t>FABRICACION DE MUEBLES PARA OFICINA MODULARES</t>
  </si>
  <si>
    <t>CL 12 NO. 28 82</t>
  </si>
  <si>
    <t>LA POTENCIA DEL HORNO FUE OBTENIDA DE LA PLACA DEL</t>
  </si>
  <si>
    <t>MAQUINAS DE TECNICO Y FUNDICIONES S EN C</t>
  </si>
  <si>
    <t>FABRICACION DE REPUESTOS PARA MAQUINARIA INDUSTRIAL</t>
  </si>
  <si>
    <t>CL 10 NO. 25 A 25</t>
  </si>
  <si>
    <t>EL HORNO ES UN CILINDRO  EN EL CUEL SE INTRODUCE E</t>
  </si>
  <si>
    <t>CREACIONES MONA LISA LTDA</t>
  </si>
  <si>
    <t>FABRICACION DE TEXTILES PARA VESTIR, CONFECCION</t>
  </si>
  <si>
    <t>CR 24 NO. 11 81</t>
  </si>
  <si>
    <t xml:space="preserve">EL CONSUMO DE GAS NATURAL SOLO ES PARA LA CALDERA </t>
  </si>
  <si>
    <t>SCHLAGE LOCK DE COLOMBIA S.A.</t>
  </si>
  <si>
    <t>FABRICACION Y COMERCILIZACION DE CERRADURAS PARA VENTAS EN GENERAL</t>
  </si>
  <si>
    <t>CR 26 NO. 12 A 20</t>
  </si>
  <si>
    <t>EL RECIBO DE GAS NATURAL TIENE INCLUIDO EL CONSUMO</t>
  </si>
  <si>
    <t>INDUSTRIAS SUPERFILT LIMITADA</t>
  </si>
  <si>
    <t>FARBRICACION Y COMERCIALIZACION DE FILTROS PARA AUTOMOVILES</t>
  </si>
  <si>
    <t>CR 25 NO. 9 31</t>
  </si>
  <si>
    <t>EL CONSUMO DE GAS NATURAL ES SOLAMENTE PARA EL HOR</t>
  </si>
  <si>
    <t>COMPANIA INDUSTRIAL DE CEREALES COCEREALES S.A.</t>
  </si>
  <si>
    <t>FABRICACION Y DISTRIBUCION DE PRODUCTOS ALIMENTICIOS</t>
  </si>
  <si>
    <t>CR 18 A NO. 1 G 49</t>
  </si>
  <si>
    <t>EL HORNO EN LA EMPRESA ES CONOCIDO COMO UNA SECADO</t>
  </si>
  <si>
    <t>SERVICIOS TECNICOS GOULTER FARMACEUTICA LTDA</t>
  </si>
  <si>
    <t>PRODUCCION DE MEDICAMENTOS PARA CONSUMO HUMANO</t>
  </si>
  <si>
    <t>CL 4 NO. 19 A 59</t>
  </si>
  <si>
    <t>INDUSTRIAS ALHER HERMANOS LTDA</t>
  </si>
  <si>
    <t>ENSAMBLE DE BATERIAS PARA VEHICULOS</t>
  </si>
  <si>
    <t>CR 25 A NO. 5 C 18</t>
  </si>
  <si>
    <t>TRABAJAN TODO EL ANO MENOS LOS FESTIVOS</t>
  </si>
  <si>
    <t>VIDRIO TECNICO DE COLOMBIA VITECO S.A.</t>
  </si>
  <si>
    <t>TRANS 20 A NO. 4 A 81</t>
  </si>
  <si>
    <t>LA INFORMACION FUE TOMADA DEL CATALOGO DE LA CALDE</t>
  </si>
  <si>
    <t>OXXUS QUIMICA LTDA</t>
  </si>
  <si>
    <t>PRODUCCION DE INSUMOS QUIMICOS PARA LA INDUSTRIA GALVANICA</t>
  </si>
  <si>
    <t>CL 1 D NO. 23 A 32</t>
  </si>
  <si>
    <t>LOS CONSUMOS GLOBALES TOMADOS DE LOS RECIBOS DE GA</t>
  </si>
  <si>
    <t>INVERSIONES MELO CABRALES MAFFY S EN C C.S.</t>
  </si>
  <si>
    <t>FABRICACION DE PRODUCTOS EN CAUCHO PARA EL CALZADO</t>
  </si>
  <si>
    <t>CL 2 NO. 22 30</t>
  </si>
  <si>
    <t>TIENEN 3 SEMANA DE VACACIONES COLECTIVAS A FINAL D</t>
  </si>
  <si>
    <t>F Y R INGENIEROS LTDA</t>
  </si>
  <si>
    <t>REPARACION, FABRICACION Y MANTENIMIENTO DE TRANSFORMADORES</t>
  </si>
  <si>
    <t>CR 23 NO. 2 B 16</t>
  </si>
  <si>
    <t>LA TEMPERATURA MAXIMA DE ESTE HORNO ES DE 120°C</t>
  </si>
  <si>
    <t>ESTE HORNO SOLO SE USA DOS DIS EN EL MES</t>
  </si>
  <si>
    <t xml:space="preserve">FUNDICIONES LER E U </t>
  </si>
  <si>
    <t>FUNDICIONES DE METALES PARA FABRICACION DE REPUESTOS INDUSTRIALES</t>
  </si>
  <si>
    <t>CR 24 NO. 1 42</t>
  </si>
  <si>
    <t>EL CODIGO CIIU FUE TOMADO DEL RUT, EL OTRO CODIGO CIIU ENCONTRADO FUE EL D2732</t>
  </si>
  <si>
    <t>INVERSIONES PARADOR MADRILENA INPARMAD LTDA</t>
  </si>
  <si>
    <t xml:space="preserve">ELABORACION DE PRODUCTOS CARNICOS </t>
  </si>
  <si>
    <t>CL 6 NO. 18 49</t>
  </si>
  <si>
    <t>SE ESTA REALIZANDO LA REMODELACION Y EN APROXIMADA</t>
  </si>
  <si>
    <t>INDUSTRIA COLOMBIANA EXPORTADORA DE RADIADORES ICER S.A.</t>
  </si>
  <si>
    <t>FABRICACION Y COMERCILIZACION DE RADIADORES</t>
  </si>
  <si>
    <t>CR 40 NO. 6 39</t>
  </si>
  <si>
    <t xml:space="preserve">EL HORNO 1 TRABAJA A UNA TEMPERATURA DE 920°C, ES </t>
  </si>
  <si>
    <t>EL HORNO 2 TRABAJA A UNA TEMPERATURA ENTRE 350 Y 4</t>
  </si>
  <si>
    <t>MANUEL DE JESUS QUIROGA (FABRICA DE BOCADILLOS MANUEL QUIROGA)</t>
  </si>
  <si>
    <t>ELABORACION Y DISTRIBUCION DE BOCADILLOS</t>
  </si>
  <si>
    <t>CL 45 SUR NO. 72 L 27 (NUEVA)</t>
  </si>
  <si>
    <t>EL CONSUMO DE GAS NATURAL ES SOLAMENTE PARA LA CAL</t>
  </si>
  <si>
    <t>CARLOS EDUARDO BENITEZ MOLANO (QUIMITINTURAS)</t>
  </si>
  <si>
    <t>TINTURACION DE PRENDAS DE VESTIR Y TELAS INDUSTRIALES</t>
  </si>
  <si>
    <t>CR 68 D NO. 37 17 SUR</t>
  </si>
  <si>
    <t xml:space="preserve">EL CONSUMO DE GAS NATURAL ES SOLO DE LA CALDERA Y </t>
  </si>
  <si>
    <t>PEDRO JOAQUIN SACRISTAN MONTENEGRO</t>
  </si>
  <si>
    <t>FABRICACION DE PRODUCTOS LACTEOS COMO KUMIS</t>
  </si>
  <si>
    <t>CL 36 SUR NO. 72 L 61</t>
  </si>
  <si>
    <t>BERTHA CASAS GONZALES</t>
  </si>
  <si>
    <t xml:space="preserve">FUNDICION DE ALUMINIO  </t>
  </si>
  <si>
    <t>CR 69 A NO. 24 75 SUR</t>
  </si>
  <si>
    <t>EL HRONO ES TOTALMENTE ARTESANAL, FUE ELABORADO CO</t>
  </si>
  <si>
    <t>JAIRO GUARNIZO MARTINEZ</t>
  </si>
  <si>
    <t>TRATAMIENTO TERMICO DEL ACERO</t>
  </si>
  <si>
    <t>CR 69 NO. 24  54 SUR</t>
  </si>
  <si>
    <t xml:space="preserve">EL CONSUMO DE GAS NATURAL ES SOLO DEL HORNO Y FUE </t>
  </si>
  <si>
    <t>PAPEL &amp; ARTE - NAPOLEON DUAN</t>
  </si>
  <si>
    <t>FABRICACION DE PAPEL PARA PESEBRE CON ASERRIN</t>
  </si>
  <si>
    <t>CR 72 J NO. 37 B 35 SUR</t>
  </si>
  <si>
    <t>CARBON VEGETAL</t>
  </si>
  <si>
    <t>EL COMBUSTIBEL USADO ES LA MADERA, EL ASERRIN LO S</t>
  </si>
  <si>
    <t>LOS SE PUDO OBTENER EL CODIGO CIIU Y EL NIT YA QUE LA PERSONA DE CONTACTO NO LOS CONOCIA</t>
  </si>
  <si>
    <t>TECNISECADO LTDA</t>
  </si>
  <si>
    <t>SECADO DE MADERA PARA PIEZAS Y TABLONES PARA OTRS INDUSTRIAS</t>
  </si>
  <si>
    <t>CL 34 SUR NO. 72 K 82</t>
  </si>
  <si>
    <t>OSCAR MAURICIO PERILLA PARRA</t>
  </si>
  <si>
    <t xml:space="preserve">FABRICACION DE HERRAJES EN ACERO Y COBRE </t>
  </si>
  <si>
    <t>CL 91 NO. 91 21 (NUEVA)</t>
  </si>
  <si>
    <t>EL CONSUMO DE COMBUTIBLE HASTA AHORA ES EL PRIMERO</t>
  </si>
  <si>
    <t>LOS QUE ATENDIERON FUERON LOS OPERARIO Y ELLOS NO TENIAN NI IDEA DEL NIT Y DEL CODIGO CIIU</t>
  </si>
  <si>
    <t>LAUREANO TORRES RINCON (PROCESADORA DE ALIMENTOS EL TREBOL)</t>
  </si>
  <si>
    <t>ELBAORACION Y COMERCIALIZACION DE HORTALIZAS Y LEGUMBRES</t>
  </si>
  <si>
    <t>CL 75 NO. 96 49</t>
  </si>
  <si>
    <t xml:space="preserve">HOSPITAL FONTIBON ESE </t>
  </si>
  <si>
    <t>CR 99 NO. 16 I 41</t>
  </si>
  <si>
    <t>LA CALDERA ES MODELO LAARS PW 1010 DE 689 LB/H Y 8</t>
  </si>
  <si>
    <t>AADORE MUSICAL LTDA</t>
  </si>
  <si>
    <t>FABRICACION DE INSTRUMENTOS MUSICALES PARA USO HUMANO</t>
  </si>
  <si>
    <t>ACL 22 NO. 96 G 79</t>
  </si>
  <si>
    <t>EL HORNO ES UN CRISOL MUY PEQUENO DE 0.40 M DE ANC</t>
  </si>
  <si>
    <t>ECOCAPITAL S.A. ESP INTERNACIONAL</t>
  </si>
  <si>
    <t>SERVICIO PUBLICO ESPECIAL DE ASEO DE RESIDUOS INFECCIOSOS</t>
  </si>
  <si>
    <t>CL 14 C NO. 123 52</t>
  </si>
  <si>
    <t>LA CAPACIDAD REPORTADA CORRESPONDE A LAS CAPACIDAD</t>
  </si>
  <si>
    <t>CENTRILASER E U</t>
  </si>
  <si>
    <t>FRABICACION DE TROFEOS Y MEDALLAS</t>
  </si>
  <si>
    <t>CR 70 NO. 63 72</t>
  </si>
  <si>
    <t>EL HORNO ES UN CRISOL QUE CONSUME UN CILINDRO DE 4</t>
  </si>
  <si>
    <t>EL CODIGO CIIU FUE TOMADO DEL RUT, EL ZAMAC ES UNA MEZCLA DE ANTIMONIO, ZINC Y ESTANO QUE SE FUNDE A 450°C</t>
  </si>
  <si>
    <t>HOSPITAL OCCIDENTE  KENNEDY</t>
  </si>
  <si>
    <t>SERIVICIOS DE SALUD PARA HUMANOS</t>
  </si>
  <si>
    <t>AV 1 MAYO NO. 75 A 19</t>
  </si>
  <si>
    <t xml:space="preserve">LAS CALDERAS SE ENCUENTRAN PRENDIDAS LAS 24 HORAS </t>
  </si>
  <si>
    <t>HOSPITAL  OCCIDENTE KENNEDY</t>
  </si>
  <si>
    <t>E U SALUD S.A. (CLINICA MATERNO INFANTIL)</t>
  </si>
  <si>
    <t>AV 1 MAYO NO. 2 A 39 SUR</t>
  </si>
  <si>
    <t>LA CALDERA FUNCIONA A MUY POCA TEMPERATURA POR ESO</t>
  </si>
  <si>
    <t>INDUSTRIAL DE LICORES S.A.</t>
  </si>
  <si>
    <t>DISTRIBUCION DE LICORES</t>
  </si>
  <si>
    <t>CL 79 NO. 52 52</t>
  </si>
  <si>
    <t>BARRIOS UNIDOS</t>
  </si>
  <si>
    <t>LA EMPRESA TIENE 3 SEMANAS DE VACACIONES, EL NOMBR</t>
  </si>
  <si>
    <t>INDUSTRIAS ECTRICOL LTDA</t>
  </si>
  <si>
    <t>FABRICACION DE TABLEROS ELECTRICOS</t>
  </si>
  <si>
    <t>CR 29 NO. 74 16</t>
  </si>
  <si>
    <t>EL HORNO ES EL UNICO EQUIPO QUE USA GAS NATURAL, L</t>
  </si>
  <si>
    <t>CREACIONES MERCY LTDA</t>
  </si>
  <si>
    <t>CONFECCION DE ROPA EXTERIOR FEMENINA</t>
  </si>
  <si>
    <t>CR 65 NO. 81 58</t>
  </si>
  <si>
    <t>SE PUDO VERIFICAR LOS DATOS DEL EQUIPO, LA EMPRESA</t>
  </si>
  <si>
    <t>MONTE CARMELO LTDA</t>
  </si>
  <si>
    <t>CR 57 B BIS NO. 71 21</t>
  </si>
  <si>
    <t>LA CALDERA ES EL UNICO EQUIPO QUE FUNCIONA CON GAS</t>
  </si>
  <si>
    <t>FUNDACION HOSPITAL UNIVERSITARIO DE SAN JOSE</t>
  </si>
  <si>
    <t>CR 52 A NO. 67 A 71</t>
  </si>
  <si>
    <t>LAS CALDERAS FUERON CONVERTIDAS A GAS NATURAL, ANT</t>
  </si>
  <si>
    <t>DISTRIBUIDORA DE PRODUCTOS LACTEOS</t>
  </si>
  <si>
    <t>DISTRIBUCION DE PRODUCTOS LACTEOS</t>
  </si>
  <si>
    <t>CL 76 BIS NO. 20 C 70</t>
  </si>
  <si>
    <t xml:space="preserve">LA DISMINUCION EN LA PRODUCCION AFECTA EL CONSUMO </t>
  </si>
  <si>
    <t>SABAJON APOLO S.A.</t>
  </si>
  <si>
    <t>FABRICACION DE BEBIDAS ALCOHOLICAS</t>
  </si>
  <si>
    <t>CR 23 NO. 76 71</t>
  </si>
  <si>
    <t>LA CALDERA SE PRENDE SOLO EN LOS MESES DE OCTUBRE,</t>
  </si>
  <si>
    <t>LABORATORIOS DECNO LTDA</t>
  </si>
  <si>
    <t>FABRICACION DE PRODUCTOS FARMACEUTICOS VETERINARIOS</t>
  </si>
  <si>
    <t>CR 27 A NO. 75 A 10</t>
  </si>
  <si>
    <t>BIOLOGICOS ALIMENTOS Y FARMACOS DE COLOMBIA LTDA</t>
  </si>
  <si>
    <t>FABRICACION DE PRODUCTOS BIOLOGICOS VETERINARIOS</t>
  </si>
  <si>
    <t>CL 75 A NO. 23 24</t>
  </si>
  <si>
    <t>LA CALDERA FUE COMPRADA HACE 3 MESES Y DESDE ENTON</t>
  </si>
  <si>
    <t>ADMINISTRADORA COUNTRY S.A. (CLINICA DEL COUNTRY)</t>
  </si>
  <si>
    <t>CR 16 NO. 82 57</t>
  </si>
  <si>
    <t>CHAPINERO</t>
  </si>
  <si>
    <t>NO SE TIENE INFORMACION SOBRE EL CONSUMO DE LAS CA</t>
  </si>
  <si>
    <t>INDUSTRIAS</t>
  </si>
  <si>
    <t>OFTALMOS S.A. (CLINICA BARRAQUER)</t>
  </si>
  <si>
    <t>ACL 100 NO. 18 A 59</t>
  </si>
  <si>
    <t>LA CALDERA 2 SE ENCUENTRA DANADA DESDE HACE 2 ANOS</t>
  </si>
  <si>
    <t>CLINICA VASCULAR NAVARRA</t>
  </si>
  <si>
    <t>ACR  45 NO. 106 30</t>
  </si>
  <si>
    <t>USAQUÉN</t>
  </si>
  <si>
    <t>HOSPITAL UNIVERSITARIO FUNDACION SANTA FE DE BOGOTA</t>
  </si>
  <si>
    <t>CL 119 NO. 7 75</t>
  </si>
  <si>
    <t>LAS CALDERAS SE ALTERNAN CADA 15 DIAS, LOS ULTIMOS</t>
  </si>
  <si>
    <t>CLINICA COLSANITAS (CLINICA REINA SOFIA)</t>
  </si>
  <si>
    <t>CR 21 NO. 127 30</t>
  </si>
  <si>
    <t>EL CONSUMO REPORTADO FUE APROXIMADO POR EL SENOS B</t>
  </si>
  <si>
    <t>FUNDACION CARDIO INFANTIL</t>
  </si>
  <si>
    <t>CL 163 NO. 13 B 60</t>
  </si>
  <si>
    <t>LA CALDERA 1 SE ENCUENTRA FUERA DE SERVICIO</t>
  </si>
  <si>
    <t>EL CONSUMO PROMEDIO DE LA CALDERA ES DE 10,000 m3/</t>
  </si>
  <si>
    <t>HOSPITAL SIMON BOLIVAR</t>
  </si>
  <si>
    <t>CR 7 NO. 155 00</t>
  </si>
  <si>
    <t>EL CONSUMO REGISTRADO FUE DE m³/dia .  EL PROMEDIO</t>
  </si>
  <si>
    <t>LA CALDERA 2 SE ENCUENTRA DESDE HACE UN ANO EN MAN</t>
  </si>
  <si>
    <t>JARDINES DE PAZ S.A.</t>
  </si>
  <si>
    <t>CEMENTERIO</t>
  </si>
  <si>
    <t>AUTOPISTA NORTE  KM 13</t>
  </si>
  <si>
    <t>HORNO CREMACION</t>
  </si>
  <si>
    <t>PARQUE Y FUNERARIAS S.A. (JARDINES DEL RECUERDO)</t>
  </si>
  <si>
    <t>CL 207 AUTOPISTA NORTE COSTADO OCCIDENTAL</t>
  </si>
  <si>
    <t>SUBA</t>
  </si>
  <si>
    <t>LOS ULTIMOS CONSUMOS REGISTRADOS FUERON FEBRERO 20</t>
  </si>
  <si>
    <t>ARCOASEO S.A.</t>
  </si>
  <si>
    <t>FABRICACION DE PRODUCTOS PARA EL ASEO</t>
  </si>
  <si>
    <t>CL 36 SUR NO. 29 21</t>
  </si>
  <si>
    <t>RAFAEL URIBE</t>
  </si>
  <si>
    <t xml:space="preserve">EL CONSUMO DE COMBUSTIBLE ES COMPARTIDO POR LOS 5 </t>
  </si>
  <si>
    <t>JG FIBRAS Y PEGANTES E U</t>
  </si>
  <si>
    <t>FABRICACION DE PEGANTES Y FIBRAS PARA CALZADO</t>
  </si>
  <si>
    <t>AV CARACAS NO. 41 32 SUR</t>
  </si>
  <si>
    <t xml:space="preserve">EL CONSUMO DE GAS NATURAL ES SOLO PARA EL HORNO Y </t>
  </si>
  <si>
    <t>CLINICA CARLOS LLERAS RESTREPO</t>
  </si>
  <si>
    <t>CR 13 NO. 28 SUR 44</t>
  </si>
  <si>
    <t xml:space="preserve">EL CONSUMO GLOBAL TOTAL ES DE 10,050 m³/mes. ESTE </t>
  </si>
  <si>
    <t>LA ENCUESTA ESTABA PREVISTA PARA LA SEMANA 7 PERO SE REALIZO EL 28 DE JULIO.</t>
  </si>
  <si>
    <t>LA CALDERA 2 ACTUALMENTE NO ESTA EN FUNCIONAMIENTO</t>
  </si>
  <si>
    <t>EL HORNO NO FUNCIONA DESDE HACE 12 ANOS.</t>
  </si>
  <si>
    <t>HOSPITAL EL TUNAL</t>
  </si>
  <si>
    <t>CR 20 NO. 47 B SUR 37</t>
  </si>
  <si>
    <t>TUNJUELITO</t>
  </si>
  <si>
    <t>LAS CLADERAS SE ROTAN CADA 15 DIAS.</t>
  </si>
  <si>
    <t xml:space="preserve">PLANCHADOS INDUSTRIALES </t>
  </si>
  <si>
    <t>PLANCHADO DE PRENDAS DE VESTIR</t>
  </si>
  <si>
    <t>CR 16 NO. 26 A 49 SUR</t>
  </si>
  <si>
    <t>EL CONSUMO ES SOLO DE LA CALDERA Y FUE TOMADO DE L</t>
  </si>
  <si>
    <t>CARTONAL LTDA</t>
  </si>
  <si>
    <t>FABRICACION DE CARTON GRIS EN HOJAS</t>
  </si>
  <si>
    <t>CR 16 B NO. 59 59 SUR</t>
  </si>
  <si>
    <t>LOS UTLIMOS CONSUMOS REGISTRADOS FUERON ENERO 2008</t>
  </si>
  <si>
    <t>DOG TOYS LTDA</t>
  </si>
  <si>
    <t>FABRICACION Y COMERCIALIZACION DE HUESOS DE CARNASA PARA PERROS</t>
  </si>
  <si>
    <t>CR 16 B NO. 59 71 SUR</t>
  </si>
  <si>
    <t>EL CONSUMO FUE TOMADO DE LA FACTURA DEL ULTIMO MES</t>
  </si>
  <si>
    <t>LECHONERIA TOLIMENSE Y SALSAMENTARIA MADRIGAL LTDA</t>
  </si>
  <si>
    <t>FABRICACION DE EMBUTIDOS Y LECHONAS</t>
  </si>
  <si>
    <t>CL 55 SUR NO. 16 B 31</t>
  </si>
  <si>
    <t>LA CAPACIDAD REPORTADA ES LA DEL QUEMADOR, EL CONS</t>
  </si>
  <si>
    <t>FUNDAMETALES DEL SUR Y CIA LTDA</t>
  </si>
  <si>
    <t>FUNDICION DE HIERRO, BRONCE Y ALUMINO</t>
  </si>
  <si>
    <t>CR 15 SUR NO. 54 52</t>
  </si>
  <si>
    <t>LA TEMPERATURA QUE ALCANZA EL HORNO  1  ES DE 1600</t>
  </si>
  <si>
    <t>EL HORNO 2 NO OPERA DESDE HACE 3 MESES POR MANTENI</t>
  </si>
  <si>
    <t>TECNI CAMPANAS LTDA</t>
  </si>
  <si>
    <t>ELABORACION DE PRODUCTOS METALICOS PEQUENOS PARA LA INDUSTRIA AUTOMOTRIZ</t>
  </si>
  <si>
    <t>CL 12 BIS NO. 71 G 24</t>
  </si>
  <si>
    <t>LOS CONSUMOS SE OBTUVIERON DEL RECIBO DE GAS NATRU</t>
  </si>
  <si>
    <t>FUNERARIA FATIMA</t>
  </si>
  <si>
    <t>EXHUMACION, VELACION Y CREMACION DE CADAVERES</t>
  </si>
  <si>
    <t>CR 38 NO. 51 B 24 SUR</t>
  </si>
  <si>
    <t>LA CAPACIDAD REGISTRADA ES LA DEL QUEMADOR CUYA PO</t>
  </si>
  <si>
    <t xml:space="preserve">NO SE PUDO OBTENER EL CODIGO CIIU YA QUE NO TENIAN LOS DOCUMENTOS </t>
  </si>
  <si>
    <t>REUSAR LTDA</t>
  </si>
  <si>
    <t>ELABORACION Y REUTILIZACION DE CANECAS O TAMBORES METALICOS DE ALMACENAMIENTO PARA INDUSTRIAS MINERAS Y PETROLERAS</t>
  </si>
  <si>
    <t>CR 68 NO. 37 B SUR 29</t>
  </si>
  <si>
    <t xml:space="preserve">EL PROCESO QUE HACE EL HORNO ES EL SIGUIENTE: LAS </t>
  </si>
  <si>
    <t>LA ENCUESTA ESTABA PREVISTA PARA LA SEMANA 7 ENTRE EL 14 Y 18 DE JULIO,  PERO SE REALIZO EL 28 DE JULIO.</t>
  </si>
  <si>
    <t>CREACIONES ASIEL CADENA</t>
  </si>
  <si>
    <t>ELABORACION DE PRODUCTOS TEXTILES PARA ALMACENES DE CADENA</t>
  </si>
  <si>
    <t xml:space="preserve">AV BOYACA NO. 43 C 79 SUR </t>
  </si>
  <si>
    <t>EL CONSUMO REGISTRADO ES EL MAXIMO. EL MINIMO ES D</t>
  </si>
  <si>
    <t>LA CALDERA LA USAN PARA PLANCHAR ROPA. NO SE PUDO PROFUNDIZAR MAS SOBRE LA INFORMACION PORQUE EL SENOR ESTABA DE VIAJE E IBA DE AFAN. A ENCUESTA ESTABA PREVISTA PARA LA SEMANA 7 ENTRE EL 14 Y 18 DE JULIO,  PERO SE REALIZO EL 28 DE JULIO.</t>
  </si>
  <si>
    <t>INDUSTRIAS PERTEC S.A.</t>
  </si>
  <si>
    <t>ELABORACION DE ADONIZADOS</t>
  </si>
  <si>
    <t>CR 30 NO. 18 85 SUR</t>
  </si>
  <si>
    <t>ANTONIO NARIÑO</t>
  </si>
  <si>
    <t>LOS ULTIMOS CONSUMOS REGISTRADOS PARA LA CALDERA F</t>
  </si>
  <si>
    <t>EL CONSUMO DE GAS NATURAL REGISTRADO PARA LOS 2 HO</t>
  </si>
  <si>
    <t>EUROPEA FABRICANTES DE CAUCHO LTDA EUROFAC</t>
  </si>
  <si>
    <t xml:space="preserve">FABRICACION Y COMERCIALIZACION DE PIEZAS DE CAUCHO COMO RODILLOS </t>
  </si>
  <si>
    <t>CL 18 A NO. 30 46 SUR</t>
  </si>
  <si>
    <t>AL MOMENTOS DE ENCENDER EL EQUIPO SE UTILIZA 1 HOR</t>
  </si>
  <si>
    <t>REAGRIND LTDA</t>
  </si>
  <si>
    <t>FABRICACION DE REPUESTOS EN CAUCHO COMO RETENEDORES PARA CARROS</t>
  </si>
  <si>
    <t>CL 18 SUR NO. 32 97</t>
  </si>
  <si>
    <t>LOS ULTIMOS CONUSMO RESGITRADOS PARA EL HORNO FUER</t>
  </si>
  <si>
    <t>LADECOL LTDA</t>
  </si>
  <si>
    <t>FABRICACION DE GUANTES DE CAUCHO</t>
  </si>
  <si>
    <t>CL 18 A NO. 32 47</t>
  </si>
  <si>
    <t>LOS PROMEDIOS DE LO COMBUSTIBLES FUERON DICTADOS P</t>
  </si>
  <si>
    <t>PULPAFRUIT S.A.</t>
  </si>
  <si>
    <t>ELABORACION DE PULPA DE FRUTA Y DERIVADOS COMO MERMELADAS</t>
  </si>
  <si>
    <t>CL 18 SUR NO. 28 42</t>
  </si>
  <si>
    <t>LOS ULTIMOS CONUSMOS DE GAS NATURAL REGISTRADOS FU</t>
  </si>
  <si>
    <t>LA CALDERA 2 SE ENCUENTRA EN STAND BY DESDE HACE 2</t>
  </si>
  <si>
    <t>RODIMEZ LTDA</t>
  </si>
  <si>
    <t>FABRICACION DE RODILLOS, LAMINAS Y TUBOS DE CAUCHO</t>
  </si>
  <si>
    <t>AV 27 NO. 30 21 SUR</t>
  </si>
  <si>
    <t>LA CALDERA SE INICIA CON DIESEL Y SE CONSUMEN 20 G</t>
  </si>
  <si>
    <t>JABONERIA LA INCREIBLE LTDA</t>
  </si>
  <si>
    <t>FABRICACION DE JABONES PARA EL LAVADO DE ROPA</t>
  </si>
  <si>
    <t>CL 23 SUR NO. 29 5</t>
  </si>
  <si>
    <t>DE LA CALDERA 1 NO SE CONOCE LA FECHA EXACTA DE FA</t>
  </si>
  <si>
    <t>EL CODIGO CIIU FUE DICTADO POR LA PERSONA DE CONTACTO. LA MARCA DE LA CALDERA FUE CONSIDERADA  DE DISTRAL, AUNQUE TAMBIEN FUE CONSIDERADA DE COLMAQUINAS. NO SE ESPECIFICA BIEN SU ORIGEN</t>
  </si>
  <si>
    <t>TINTORERIA 100% LTDA</t>
  </si>
  <si>
    <t>SERVICIO DE TENIDO Y TINTE DE ROPA</t>
  </si>
  <si>
    <t xml:space="preserve">CR 27 NO. 22 53 SUR </t>
  </si>
  <si>
    <t>CUENTAN CON 2 SECADORES QUE SON ALIMENTADOS CON EL</t>
  </si>
  <si>
    <t>REENCAUCHADORA COLOMBIA REENCOL LTDA</t>
  </si>
  <si>
    <t>CR 29 NO. 30 50 SUR</t>
  </si>
  <si>
    <t>LOS ULTIMOS CONSUMOS DE COMBUSTIBLE REGISTRADOS FU</t>
  </si>
  <si>
    <t>TECNIFIL LTDA</t>
  </si>
  <si>
    <t>FABRICACIÓN Y COMERCIALIZACIÓN DE FILTROS PARA VEHICULOS</t>
  </si>
  <si>
    <t>CR 30 NO. 18 A 25 SUR</t>
  </si>
  <si>
    <t xml:space="preserve">EL DATO DEL CONSUMO Y LA CAPACIDAD DE L EQUIPO NO </t>
  </si>
  <si>
    <t>YARISEL LTDA</t>
  </si>
  <si>
    <t>FABRICACION DE SUELAS PARA CALZADO</t>
  </si>
  <si>
    <t>TRANS 31 NO. 28 24 SUR</t>
  </si>
  <si>
    <t>LA CAPACIDAD REPORTADA ES LA DEL QUEMDADOR DE LA C</t>
  </si>
  <si>
    <t>CEMENTERIO DEL SUR</t>
  </si>
  <si>
    <t>CREMACION Y ECHUMACION DE CUERPOS</t>
  </si>
  <si>
    <t>ACL 27 SUR NO.  37 83</t>
  </si>
  <si>
    <t>150 KG</t>
  </si>
  <si>
    <t>EL PROCESOS DE CREMACION DURA 2 HORAS Y MEDIA, LUE</t>
  </si>
  <si>
    <t>EL CODIGO CIIU FUE DICTADO POR LA PERSONA DE CONTACTO, EL NIT CORRESPONDE AL CONSORCIO NUEVO RENACER, SE ADJUNTO HOJA CON CONTROL DE SERVICIOS PUBLICOS</t>
  </si>
  <si>
    <t>DECORACIONES JAVASCO LTDA</t>
  </si>
  <si>
    <t>FABRICACION DE ALFOMBRAS Y TAPETES PARA TODO USO</t>
  </si>
  <si>
    <t>CL 16 H NO. 100 82</t>
  </si>
  <si>
    <t>LA CAPACIDAD DE LA CALDERA ES UN ESTIMATIVO.  NO T</t>
  </si>
  <si>
    <t>LA CLASIFICAION CIIU FUE TOMADA DEL RUT</t>
  </si>
  <si>
    <t>LA CAPACIDAD DEL HORNO ES EN REALIDAD LA CAPACIDAD</t>
  </si>
  <si>
    <t>LOS CONSUMOS GLOBALES, QUE HACEN CUENTA DEL CONSUMO DEL HORNO Y LA CALDERA SON: DIC 2775; ENE 908; FEB 3180; MAR 2931; ABR 2211; MAY 1761</t>
  </si>
  <si>
    <t>BAVARIA S.A.</t>
  </si>
  <si>
    <t>ELABORACION DE BEBIDAS PARA CONSUMO HUMANO</t>
  </si>
  <si>
    <t>AV BOYACA NO. 9 02</t>
  </si>
  <si>
    <t xml:space="preserve">LA CAPACIDAD DE LA CALDERA UNO Y DOS ES DE 40,000 </t>
  </si>
  <si>
    <t>LA CLASIFICACION CIIU SE TOMO DEL RUT</t>
  </si>
  <si>
    <t>LA CALDERA TRES TIENE UNA CAPACIDAD DE 25,000 Kg/h</t>
  </si>
  <si>
    <t>COMESTIBLES LA OCHENTA LTDA</t>
  </si>
  <si>
    <t>ELABORACION Y COMERCIALIZACION DE PRODUCTOS DE PANADERIA</t>
  </si>
  <si>
    <t>CL 63 SUR NO. 77 M 28</t>
  </si>
  <si>
    <t xml:space="preserve">EL CONSUMO DE LOS EQUIPOS SE DETERMINO DE ACUERDO </t>
  </si>
  <si>
    <t>EL CODIGO CIIU FUE DICTADO. EL NUMERO DE EMPLEADOS SE REPARTEN ASI: 260 OPERARIOS, 40 EN VENTASY 17 EMPLEADOS ADMINISTRATIVOS. LA ESTACIONALIDAD ES CONSTANTE DEBIDO A QUE LA DEMANDA DE LOS PRODUCTOS SE DA TODO EL ANO.</t>
  </si>
  <si>
    <t>TAUROQUIMICA S.A.</t>
  </si>
  <si>
    <t>ELABORACION DE PRODUCTOS QUIMICOS PARA LAINDUSTRIA DEL CUERO</t>
  </si>
  <si>
    <t>CR 78 NO. 60 A SUR 23</t>
  </si>
  <si>
    <t xml:space="preserve">LA CAPACIDAD DE LA CALDERA SE TOMO DE LA PLACA DE </t>
  </si>
  <si>
    <t>REENCAUCHADORA BOGOTA LTDA</t>
  </si>
  <si>
    <t>REENCAUCHE DE LLANTAS USADAS CON BANDAS RECUPERADAS</t>
  </si>
  <si>
    <t>CL 59 SUR NO. 78 04</t>
  </si>
  <si>
    <t>LA CALDERA OPERA SOLO DOS VECES AL MES. SE LE HACE</t>
  </si>
  <si>
    <t>INDUSTRIAS 2 RR LTDA</t>
  </si>
  <si>
    <t>ELABORACION DE ESTANTERIAS Y MUEBLES METALICOS PARA OFICINA</t>
  </si>
  <si>
    <t>CL 77 L NO. 64 SUR 05</t>
  </si>
  <si>
    <t>LA POTENCIA ASIGNADA AL HORNO ES DEL QUEMADOR. EST</t>
  </si>
  <si>
    <t>LA MARCA DEL QUEMADOR ES BALTUV. EL HORNO ES ARTESANAL. SE TRABAJA DE LUNES A VIERNES Y LOS FESTIVOS TAMBIEN. NO TIENEN VACACIONES. LAS CHIMENEAS ERAN RECTANGULARES. EL CODIGO CIIU LO TOMARON DEL RUT.</t>
  </si>
  <si>
    <t>SALSAMENTARIA LOS ALPES CARNICOS LTDA</t>
  </si>
  <si>
    <t>FABRICACION DE EMBUTIDOS, JAMONES Y SALSICHAS</t>
  </si>
  <si>
    <t>CR 72 A NO. 55 A SUR 17</t>
  </si>
  <si>
    <t>SE LE HACE MANTENIMIENTO CADA MES A LA CALDERA. PO</t>
  </si>
  <si>
    <t>HAVELLS SYLVANIA DE COLOMBIA S.A.</t>
  </si>
  <si>
    <t>ELABORACION DE BOMBILLAS TUBULARES PARA ILUMINACION DE ENTORNOS</t>
  </si>
  <si>
    <t>CL 57 B SUR NO. 72 A 23</t>
  </si>
  <si>
    <t>EL HORNO ES GRANDE, CUENTA CON TRES QUEMADORES, AD</t>
  </si>
  <si>
    <t>TRABAJAN TODOS LOS DIAS AL ANO.  CADA TRES O SEIS MESES SE LE RELIZAN MANTENIMIENTO A LOS QUEMADORES. TIENEN UNA SEMANA DE VACACIONES. LA EMPRESA CUENTA CON INFORMES ISOCINETICOS. EL CODIGO CIIU SE TOMO DEL RUT.</t>
  </si>
  <si>
    <t>CARBO QUIMICA</t>
  </si>
  <si>
    <t>COMPANIA MANUFACTURERAS DE MATERIAS PRIMAS PARA PVC</t>
  </si>
  <si>
    <t>TRANS 72 F NO. 57 SUR 15</t>
  </si>
  <si>
    <t>EL VALOR DADO PARA CADA CONSUMO FUE DADO POR LA FI</t>
  </si>
  <si>
    <t>LAS CALDERAS CUENTAN CON UN SISTEMA OPERATIVO QUE A TRAVES DE UNA CURVA DE EFICIENCIA DE COMBUSTION REGULAN LA CANTIDAD DE COMBUSTIBLE, LA TEMPERATURA, LA PRESION Y OTRAS VARIABLES, HACIENDO QUE LA FUNCIONALIDAD DE DICHAS CALDERAS SIEMPRE SE ADAPTE A LA C</t>
  </si>
  <si>
    <t xml:space="preserve">LA CALDERA 2 ES DE VAPOR. </t>
  </si>
  <si>
    <t>TRABAJAN TODOS LOS DIAS, TIENEN DOS SEMANAS DE VACACIONES. CADA SEIS MESES SE REALIZA MANTENIMEINTO A LAS CALDERAS. VARIAS EMPRESAS LES PRESTAN ESTE SERVICIO.</t>
  </si>
  <si>
    <t>LA CALDERA 3 CALIENTA ACEITE TERMICO.</t>
  </si>
  <si>
    <t>LA CALDERA 4 CALIENTA ACEITE TERMICO</t>
  </si>
  <si>
    <t>LA CALDERA 5 CALIENTA ACEITE TERMICO</t>
  </si>
  <si>
    <t>LA CALDERA 6 CALIENTA ACEITE TERMICO</t>
  </si>
  <si>
    <t>LA CALDERA 7 CALIENTA ACEITE TERMICO</t>
  </si>
  <si>
    <t>LA CALDERA 8 ES DE VAPOR.</t>
  </si>
  <si>
    <t>CAUCHOS FARMACEUTICOS DE COLOMBIA S.A (CARFACOL S.A.)</t>
  </si>
  <si>
    <t>FABRICACION DE PRODUCTOS DE CAUCHO</t>
  </si>
  <si>
    <t>CR 49 NO. 134 44</t>
  </si>
  <si>
    <t>EL PROMEDIO MENSUAL DE LAS DOS CALDERAS ES DE 4,60</t>
  </si>
  <si>
    <t>EL CODIGO CIIU NO SE ENCONTRABA A LA MANO. TIENEN TRES SEMANAS DE VACACIONES. EN SEMANA SANTA NO SE TRABAJA.</t>
  </si>
  <si>
    <t>KASSANI DISENO S.A.</t>
  </si>
  <si>
    <t>CL 129 NO. 57 22</t>
  </si>
  <si>
    <t>EL CONSUMO DE GAS SE HIZO REALIZANDO EL PROMEDIO D</t>
  </si>
  <si>
    <t>COMPANIA NACIONAL DE LEVADURAS LEVAPAN S.A.</t>
  </si>
  <si>
    <t>PRODUCCION Y COEMRCIALIZACION DE PRODUCTOS ALIMENTICIOS</t>
  </si>
  <si>
    <t>CL 153 NO. 101 26</t>
  </si>
  <si>
    <t>EL CONSUMO PARA JUNIO FUE DE 1,408 m³ PARA LAS DOS</t>
  </si>
  <si>
    <t>INVERSIONES FAGIM LTDA</t>
  </si>
  <si>
    <t>FUNDICION Y REPARACION DE PIEZAS EN ALUMINIO Y COBRE</t>
  </si>
  <si>
    <t>CL 133 A NO. 108 A 38</t>
  </si>
  <si>
    <t xml:space="preserve">EL CONSUMO ES UN DATO QUE SE TIENE EN LA EMPRESA. </t>
  </si>
  <si>
    <t>TAMBIEN SE CLASIFICARON CON CODIGO CIIU G5070.</t>
  </si>
  <si>
    <t>SCHREDER COLOMBIA S.A.</t>
  </si>
  <si>
    <t>FABRICACION DE LUMINARIAS</t>
  </si>
  <si>
    <t>CR 106 NO. 154 A 46</t>
  </si>
  <si>
    <t>LA CALDERA ES UTILIZADA PARA CALENTAR AGUA, NO PRO</t>
  </si>
  <si>
    <t xml:space="preserve">EL CONSUMO DE LOS DOS HORNOS ES DE 55 m³/dia. ESE </t>
  </si>
  <si>
    <t>LA CAPACIDAD TERMICA INSTALADA DE LOS HORNOS ES DE</t>
  </si>
  <si>
    <t>EMPRESA COLOMBIANA DE CLAVOS S.A. (EMCOCLAVOS S.A.)</t>
  </si>
  <si>
    <t>FABRICACION DE CLAVOS PARA HERRADURAS</t>
  </si>
  <si>
    <t>CR 106 A NO. 153 A 11</t>
  </si>
  <si>
    <t>EL CONSUMO ES EXCLUSIVO PARA LOS EQUIPOS.  EL CONS</t>
  </si>
  <si>
    <t>LA EMPRESA SE DETIENE TRES SEMANA EN DICIEMBRE. TIENEN CINCO HORNOS DE INDUCCION ELECTRICOS.</t>
  </si>
  <si>
    <t>LA CALDERA FUE RECONVERTIDA EN EL 2005 DE DIESEL A</t>
  </si>
  <si>
    <t>HOSPITAL SUBA CENTRO DE SERVICIOS ESPECIALIZADOS</t>
  </si>
  <si>
    <t>AV CIUDAD DE CALI NO. 152 00</t>
  </si>
  <si>
    <t xml:space="preserve">EL CONSUMO DE LAS CALDERAS ES UN PROMEDO MANEJADO </t>
  </si>
  <si>
    <t>NO SE TIENEN EL NUMERO DE EMPLEADOS YA QUE ESTE ESTA ASOCIADO A TODOS LOS CENTROS  DE SALUD DE LA LOCALIDAD.</t>
  </si>
  <si>
    <t>LAS CALDERAS SE ALTERNAN CADA 15 DIAS</t>
  </si>
  <si>
    <t>CLINICA JUAN N. CORPAS LTDA</t>
  </si>
  <si>
    <t>CR 111 NO. 157 45</t>
  </si>
  <si>
    <t>FUE CONVERTIDA A GAS APROXIMADAMENTE 2 MESES ATRAA</t>
  </si>
  <si>
    <t>CONTINENTAL PAPER S.A.</t>
  </si>
  <si>
    <t>PRODUCCION DE PAPEL Y CARTON ONDULADO</t>
  </si>
  <si>
    <t>CR 81 I NO. 55 A SUR 50</t>
  </si>
  <si>
    <t>EL DATO DE CONSUMO DE COMBUSTIBLE FUE SUMINISTRADO</t>
  </si>
  <si>
    <t>FABRICAN PAPEL TOTALMENTE RECICLADO</t>
  </si>
  <si>
    <t>PRODUCTOS SION LTDA</t>
  </si>
  <si>
    <t>ELABORACION DE SALSAS Y ADEREZOS</t>
  </si>
  <si>
    <t>TRANS 80 D NO. 65 I SUR 56</t>
  </si>
  <si>
    <t>MICROFERTISA SA</t>
  </si>
  <si>
    <t>FABRICACION DE ABONOS Y COMPUESTOS QUIMICOS PARA USO AGROPECUARIO</t>
  </si>
  <si>
    <t>CL 10 NO. 90 A 54</t>
  </si>
  <si>
    <t>EL CONSUMO TOTAL DE GAS NATURAL DE LA EMPRESA ES D</t>
  </si>
  <si>
    <t xml:space="preserve">PARA REALIZAR LOS MUESTREOS ISOCIENTICOS PERFORARON LA CHIMENEA (1 PERFORACION). </t>
  </si>
  <si>
    <t>INVERSIONES CASTRO Y CIA (INVERSIONES CASTRO VASQUEZ Y CIA)</t>
  </si>
  <si>
    <t>ELABORACION DE MATERIAS PRIMAS INDUSTRIALES Y APARATOS ELECTRICOS</t>
  </si>
  <si>
    <t>CL 13 NO. 80 D 30</t>
  </si>
  <si>
    <t xml:space="preserve">LA PLANTA OPERA DE LUNES A SABADO. </t>
  </si>
  <si>
    <t xml:space="preserve">EL QUEMADOR ES DE MARCA HONEYWELL. </t>
  </si>
  <si>
    <t>JULIO FERNANDEZ Y CIA PROTEICAS SA</t>
  </si>
  <si>
    <t>PRODUCCION DE ALIMENTOS PARA USO AGROINDUSTRIAL</t>
  </si>
  <si>
    <t>CR 80 NO. 16 D 71</t>
  </si>
  <si>
    <t>SE TIENEN ESTUDIOS ISOCINETICOS SOLO PARA LA CALDE</t>
  </si>
  <si>
    <t>SE ESTAN HACIENDO PRUEBAS PARA GESTIONAR EL PERMIS</t>
  </si>
  <si>
    <t>SE BUSCA SUSTITUIR LA CALDERA QUE FUNCIONA CON CRUDO POR LA DE CARBON MINERAL.</t>
  </si>
  <si>
    <t>JAFERPA AUTOPARS LTDA</t>
  </si>
  <si>
    <t>FABRICACION DE AUTOPARTES A BASE DE CAUCHO Y METALCAUCHO</t>
  </si>
  <si>
    <t>CL 69 B NO. 68 F 47</t>
  </si>
  <si>
    <t>EL CONSUMO DE GAS NATURAL ES DEL ORDEN DE $90,000-</t>
  </si>
  <si>
    <t xml:space="preserve">SE BUSCA QUE TRABAJE TODOS LOS DIAS PERO POR AHORA SE ESTAN ANALIZANDO LAS OPCIONES. TODAVIA NO SE SABE CUANTOS DIAS AL AÑO VA A TRABAJAR O SI VA A POSEER ALGUN TIPO DE ESTACIONALIDAD. </t>
  </si>
  <si>
    <t>AGROFERROL LTDA</t>
  </si>
  <si>
    <t>PRODUCCION DE FERTILIZANTES PARA USO AGROPECUARIO</t>
  </si>
  <si>
    <t>CL 70 NO. 72 64</t>
  </si>
  <si>
    <t xml:space="preserve">LA POTENCIA DE LOS QUEMADORES (2) ES DE 1,200,000 </t>
  </si>
  <si>
    <t>RICONGELISTO LTDA</t>
  </si>
  <si>
    <t>PROCESAMIENTO DE PAPA PRECOCIDA PARA CONSUMO HUMANO</t>
  </si>
  <si>
    <t>CR 68 G NO. 77 69</t>
  </si>
  <si>
    <t>NO SE TRABAJA FINES DE SEMANA. SE HACE MANTENIMIEN</t>
  </si>
  <si>
    <t xml:space="preserve">NO SE ENCONTRO NINGUN REGISTRO NI PLACA EN DONDE SE OBTUVIERA LA POTENCIA. </t>
  </si>
  <si>
    <t>PRECOCIDOS Y CONGELADOS TODOLISTO LTDA (ALIMENTOS CONGELADOS TODOLISTO LTDA)</t>
  </si>
  <si>
    <t>PRODUCCION DE ALIMENTOS PRECOCIDOS PARA CONSUMO HUMANO (PAPA)</t>
  </si>
  <si>
    <t>CL 74 BIS NO. 84 49</t>
  </si>
  <si>
    <t xml:space="preserve">LA MISMA EMPRESA FABRICO LOS HORNOS. SE APAGAN 15 </t>
  </si>
  <si>
    <t>SE VAN A CAMBIAR EN 2 MESES DE CE (A SUBA).</t>
  </si>
  <si>
    <t>SABYI ALIMENTOS VEGETALES</t>
  </si>
  <si>
    <t>PRODUCCION DE ALIMENTOS VEGETALES</t>
  </si>
  <si>
    <t>CL 74 A NO. 84 11</t>
  </si>
  <si>
    <t>NO SE PRENDE EN DIAS FESTIVOS, NI FINES DE SEMANA.</t>
  </si>
  <si>
    <t>CROQUIPAPA (FRANCISCO JAVIER CORTES PINILLA CROQUIPAPA)</t>
  </si>
  <si>
    <t>PRODUCCION DE ALIMENTOS PRECOCIDOS CON PAPA</t>
  </si>
  <si>
    <t>CL 74 A NO. 85 32</t>
  </si>
  <si>
    <t>NO OPERAN LOS FESTIVOS Y EN ENERO DURANTE TRES (3)</t>
  </si>
  <si>
    <t>NO TIENE CHIMENEAS: LAS ESTAN COLOCANDO PUESTO QUE</t>
  </si>
  <si>
    <t>JOSE URREGO</t>
  </si>
  <si>
    <t>FUNDICION DE METALES PARA PRODUCCION DE PIEZAS</t>
  </si>
  <si>
    <t>CL 70 C NO. 105 A 38</t>
  </si>
  <si>
    <t>DESDE HACE DOS MESES EL HORNO NO SE PRENDE. LA EMP</t>
  </si>
  <si>
    <t xml:space="preserve">EL HORNO ALCANZA 1200ºC, TIENE UN DIAMETRO DE 1 m Y UNA ALTURA DE 1,2 m. NO POSEE EL CIIU NI EL NIT POR QUE SEGÚN EL CONTACTO ES UNA EMPRESA NUEVA Y NO POSEE ESOS PAPELES. </t>
  </si>
  <si>
    <t>SIMONIZ SA</t>
  </si>
  <si>
    <t>FABRICACION DE VEHICULOS PARA EL CUIDADO DEL VEHICULO</t>
  </si>
  <si>
    <t>CR 127 NO. 15 B 60</t>
  </si>
  <si>
    <t>CUENTAN CON UN INFORME ISOCINETICO RECIENTE (MARZO</t>
  </si>
  <si>
    <t>VASELIN S.A. (VASELINE S.A.)</t>
  </si>
  <si>
    <t xml:space="preserve">PRODUCCION DE ACEITES MINERALES </t>
  </si>
  <si>
    <t>CL 15 A NO. 127 85</t>
  </si>
  <si>
    <t>FUEL OIL 3</t>
  </si>
  <si>
    <t>LOS DATOS DE OPERACION PARA EL HORNO FUERON PROPOR</t>
  </si>
  <si>
    <t>POSEE INFORMES ISOCINETICOS.</t>
  </si>
  <si>
    <t>ACF</t>
  </si>
  <si>
    <t xml:space="preserve">FABRICACIONES ELECTROMECANICAS FEM LTDA </t>
  </si>
  <si>
    <t>FABRICACION DE ESTRUCTURAS METALICAS DE ACERO AL CARBON</t>
  </si>
  <si>
    <t>CR 128 NO. 15 B 47</t>
  </si>
  <si>
    <t>El consumo de gas no se tiene por que al horno rec</t>
  </si>
  <si>
    <t>LA EMPRESA CUENTA CON 17 EMPLEADOS. La Secretaría Distrital de Ambiente ha realizado visitas. No cuentan con informe isocinetico. Actualmente este horno de fundición no se usa por falta de instalación de quemadores a gas. La empresa se encuentra en el mis</t>
  </si>
  <si>
    <t>EL HORNO DE FORJA SI ESTA FUNCIONANDO A DIESEL</t>
  </si>
  <si>
    <t>LA EMPRESA CUENTA CON 17 EMPLEADOS. La empresa se encuentra en el mismo predio de FERROZICAL LTDA. Son del mismo dueño. En los hornos antes del Diesel usaba Carbon Coque.</t>
  </si>
  <si>
    <t>HIERROS Y LAMINADOS HV LTDA</t>
  </si>
  <si>
    <t>RECUPERACION DE MATERIAL DE CONSTRUCCION</t>
  </si>
  <si>
    <t>CR 128 NO. 14 B 59</t>
  </si>
  <si>
    <t>SE CONSUMEN 2,000 Gal DE GAS PROPANO CADA 4 MESES.</t>
  </si>
  <si>
    <t xml:space="preserve">DIFICIL ACCESO A LA EMPRESA. DESCONFIADOS Y LA PERSONA QUE PROPORCIONO LOS DATOS NO SABIA. NO SE LOGRO PASAR DE LA PORTERIA. </t>
  </si>
  <si>
    <t>LABORATORIO COSMETICOS MARBELLINE</t>
  </si>
  <si>
    <t>FABRICACION Y COMERCIALIZACION DE COSMETICOS</t>
  </si>
  <si>
    <t>CR 128 NO. 14 B 43</t>
  </si>
  <si>
    <t>CON RESPECTO A LA ESTACIONALIDAD, SE SABE QUE EXIS</t>
  </si>
  <si>
    <t xml:space="preserve">POSEEN INFORME ISOCINETICO Y PITOMETRIA (4/08/2006). EL INFORME DICE QUE LA ALTURA DE LA CHIMENEA NO CUMPLE CON LA LONGITUD Y EN GENERAL LAS EMISIONES NO SOBREPASAN LA NORMA DE LA EPOCA. MATERIAL PARTICULADO 6.02E-6 mg/m3, OXIDOS DE AZUFRE 3.82E-05 mg/m3 </t>
  </si>
  <si>
    <t>RECATAM LTDA</t>
  </si>
  <si>
    <t>REACONDICIONAMIENTO DE ENVASES MATALICOS Y PLASTICOS (BARRILES METALICOS Y TONELES). RECICLAJE DE ENVASES PARA REUSO</t>
  </si>
  <si>
    <t>CR 128 NO. 14 B 51</t>
  </si>
  <si>
    <t>GLP: GAS PROPANO. EL HORNO CONSTA DE DOS QUEMADORE</t>
  </si>
  <si>
    <t xml:space="preserve">QUITAN LA PINTURA VIEJA CON CALENTAMIENTO EN EL HORNO PARA RECUPERARLAS. LA SECRETARIA DE AMBIENTE HA REALIZADO VISITAS. NO POSEEN INFORMES O ESTUDIOS ISOCINETICOS. </t>
  </si>
  <si>
    <t>FERROZINCAL LTDA</t>
  </si>
  <si>
    <t>GALVANIZACION (INMERSION EN CALIENTE) DE ACCESORIOS ELECTRICOS PARA TORRES DE ENERGIA Y TRANSFORMADORES.</t>
  </si>
  <si>
    <t>AMBOS HORNOS SON CUBAS PARA GALVANIZACION EN CALIE</t>
  </si>
  <si>
    <t xml:space="preserve">ESTA EMPRESA ES DEL MISMO DUEÑO DE FEM LTDA Y LOS PROCESOS SE REALIZAN EN CONJUNTO. </t>
  </si>
  <si>
    <t>DIPEC LTDA</t>
  </si>
  <si>
    <t>FABRICACION DE ALIMENTOS BALANCEADOS PARA ANIMALES</t>
  </si>
  <si>
    <t>CL 17 NO. 132 24</t>
  </si>
  <si>
    <t>FUNDICIONES ALFUBRONC (CABRERA MORA RAFAEL)</t>
  </si>
  <si>
    <t>FABRICACION Y DISTRIBUCION DE PIEZAS EN FUNDICION (METALICAS EN HIERRO GRIS) PARA RIEGO.</t>
  </si>
  <si>
    <t>CR 136 NO. 16 A 17</t>
  </si>
  <si>
    <t>EL HORNO SE PRENDE UNA (1) VEZ POR SEMANA EN DIA D</t>
  </si>
  <si>
    <t>LA PERSONA DE CONTACTO ASEGURO TENER SISTEMA DE CONTROL DE EMISIONES POR LAVAFO, PERO SOLO SE OBSERVA UN TUBO DE AGUA QUE ENTRA A LA CHIMENEA Y OTRO DE SALIDA. NO SE OBSERVA A DONDE VA LA DESCARGA DE ESE TUBO (NO ES CLARO). POSEE UNA PALATAFORMA PERO NO L</t>
  </si>
  <si>
    <t>EMPAQUES INDUSTRIALES COLOMBIANOS SA</t>
  </si>
  <si>
    <t>FABRICACION DE CAJAS DE CARTON CORRUGADO</t>
  </si>
  <si>
    <t>CL 22 D NO. 120 18 (NUEVA DIRECCION)</t>
  </si>
  <si>
    <t>EL DATO DE CONSUMO DE GAS SE OBTUVO DEL RECIBO DEL</t>
  </si>
  <si>
    <t>INDUSTRIAS 3B LTDA</t>
  </si>
  <si>
    <t>TRANSFORMACION DE ALAMBRA PARA FABRICACION DE ESPONJILLAS METALICAS PARA LAVAR.</t>
  </si>
  <si>
    <t>CR 129 NO. 17 F 74 / 17 F 70</t>
  </si>
  <si>
    <t xml:space="preserve">LA CALDERA ES NUEVA Y NO SE ENCUENTRA FUNCIONANDO </t>
  </si>
  <si>
    <t>FARMIONI SCALPI SA</t>
  </si>
  <si>
    <t>MAQUILADORES DE PRODUCTOS COSMETICOS</t>
  </si>
  <si>
    <t>CR 129 NO. 22 B 57 INT 3</t>
  </si>
  <si>
    <t xml:space="preserve">EL MANUAL DEL QUEMADOR INDICA UN RANGO DE CONSUMO </t>
  </si>
  <si>
    <t>HORNO FORJA 14006. SE HICIERON RECONVERSIONES A GA</t>
  </si>
  <si>
    <t>HORNO NUTEC 1503. SE HICIERON RECONVERSIONES A GAS</t>
  </si>
  <si>
    <t>HORNO 15012. SE HICIERON RECONVERSIONES A GAS DE L</t>
  </si>
  <si>
    <t>HORNO 15015. SE HICIERON RECONVERSIONES A GAS DE L</t>
  </si>
  <si>
    <t>HORNO 15016. SE HICIERON RECONVERSIONES A GAS DE L</t>
  </si>
  <si>
    <t>HORNO 15001. SE HICIERON RECONVERSIONES A GAS DE L</t>
  </si>
  <si>
    <t>HORNO 15002. SE HICIERON RECONVERSIONES A GAS DE L</t>
  </si>
  <si>
    <t>HORNO 15003. SE HICIERON RECONVERSIONES A GAS DE L</t>
  </si>
  <si>
    <t>HORNO 15004. SE HICIERON RECONVERSIONES A GAS DE L</t>
  </si>
  <si>
    <t>HORNO 15014. SE HICIERON RECONVERSIONES A GAS DE L</t>
  </si>
  <si>
    <t>HORNO 15007. SE HICIERON RECONVERSIONES A GAS DE L</t>
  </si>
  <si>
    <t>HORNO FORJA 14004. SE HICIERON RECONVERSIONES A GA</t>
  </si>
  <si>
    <t>HORNO FORJA 14003. SE HICIERON RECONVERSIONES A GA</t>
  </si>
  <si>
    <t>HORNO FORJA 14002. SE HICIERON RECONVERSIONES A GA</t>
  </si>
  <si>
    <t>HORNO FORJA 14001. SE HICIERON RECONVERSIONES A GA</t>
  </si>
  <si>
    <t>HORNO FRAGUA 14012. SE HICIERON RECONVERSIONES A G</t>
  </si>
  <si>
    <t>HORNO FORJA 14005. SE HICIERON RECONVERSIONES A GA</t>
  </si>
  <si>
    <t>HORNO FORJA 14007. SE HICIERON RECONVERSIONES A GA</t>
  </si>
  <si>
    <t>JAIRO ANIBAL PRADA (DISPROTELA)</t>
  </si>
  <si>
    <t>ELABORACION Y PINTURA DE TELAS</t>
  </si>
  <si>
    <t>CL 22 A NO. 132 34</t>
  </si>
  <si>
    <t>LA PERSONA DE CONTACTO NO DISPONIA DEL DATO DE CON</t>
  </si>
  <si>
    <t xml:space="preserve">COLOMBIANA DE FRENOS SA </t>
  </si>
  <si>
    <t>FABRICACION DE AUTOPARTES (RINES)</t>
  </si>
  <si>
    <t>CL 22 B NO. 126 02</t>
  </si>
  <si>
    <t>POR MANTENIMIENTO CADA SEIS (6) MESES SE REALIZA T</t>
  </si>
  <si>
    <t>SUCESORES DE JOSE JESUS RESTREPO Y CIA (CASA LUKER SA)</t>
  </si>
  <si>
    <t>FABRICACION DE CHOCOLATE Y MANTECA DE CACAO PARA CONSUMO HUMANO</t>
  </si>
  <si>
    <t>CL 13 NO. 68 98</t>
  </si>
  <si>
    <t>EL CONSUMO GLOBAL DE LA PLANTA ES DE 47,018 m3/mes</t>
  </si>
  <si>
    <t>DE LOS DOCE (12) HORNOS DISPONIBLES, OCHO (8) PERM</t>
  </si>
  <si>
    <t>LOS DUCTOS DE TODOS LOS HORNOS CONVERGEN EN UNA UNICA CHIMENEA QUE PASA POR EL CICLON.</t>
  </si>
  <si>
    <t>ESPUMAPOR Y CIA LTDA</t>
  </si>
  <si>
    <t>FABRICACION DE ICOPOR (NEVERAS, LAMINAS Y BOLAS)</t>
  </si>
  <si>
    <t>CL 13 NO. 69 02</t>
  </si>
  <si>
    <t>DESDE EL MES DE MARZO APROXIMADAMENTE LA CALDERA F</t>
  </si>
  <si>
    <t>ENCAJES SA COLOMBIA</t>
  </si>
  <si>
    <t>PRODUCCION DE ENCAJES PARA ROPA INTIMA</t>
  </si>
  <si>
    <t>CL 17 A NO. 69 B 06</t>
  </si>
  <si>
    <t>EL VALOR DE CONSUMO DE COMBUSTIBLE ES UN DATO APRO</t>
  </si>
  <si>
    <t>ESTAS CALDERAS SE USAN EN CASO DE FALLO DE LAS DEM</t>
  </si>
  <si>
    <t>INDUSTRIAS ALIMENTICIAS ARETAMA SA</t>
  </si>
  <si>
    <t>PREPARACION Y PROCESADO DE POLLO CRUDO</t>
  </si>
  <si>
    <t>CR 69 NO. 16 70</t>
  </si>
  <si>
    <t xml:space="preserve">EL DATO DE AÑO DE FABRICACION DE LAS CALDERAS FUE </t>
  </si>
  <si>
    <t>FRITO LAY COLOMBIA LTDA</t>
  </si>
  <si>
    <t>MANUFACTURA DE ALIMENTOS DE CONSUMO MASIVO</t>
  </si>
  <si>
    <t>CR 69 NO. 19 75</t>
  </si>
  <si>
    <t>SE USA UNICAMENTE GAS NATURAL COMO COMBUSTIBLE. IN</t>
  </si>
  <si>
    <t>INTERCAMBIADOR DE CALOR</t>
  </si>
  <si>
    <t>SE TRATA DE UN CALENTADOR DE ACEITE. EL HORNO CALI</t>
  </si>
  <si>
    <t>SE TRATA DE UN CALENTADOR DE ACEITE.</t>
  </si>
  <si>
    <t>SHEBA SA (DINI Y BRUNAK INTERIORES)</t>
  </si>
  <si>
    <t>FABRICACION DE MUEBLES PARA EL HOGAR</t>
  </si>
  <si>
    <t>ACR 68 NO. 19 39</t>
  </si>
  <si>
    <t>EL COMBUSTIBLE USADO SON LOS RESIDUOS DE LA MADERA</t>
  </si>
  <si>
    <t>SEGUN EL COORDINADOR DESDE HACE DOS AÑOS NO SE OPE</t>
  </si>
  <si>
    <t>LISSIA LABORATORIOS</t>
  </si>
  <si>
    <t>FABRICACION DE PRODUCTOS COSMETICOS EN GENERAL</t>
  </si>
  <si>
    <t>CL 21 A NO. 69 B 86</t>
  </si>
  <si>
    <t xml:space="preserve">EL CONSUMO REPORTADO ES UN PROMEDIO DEL GLOBAL DE </t>
  </si>
  <si>
    <t>TINTORERIA UNIVERSAL LTDA</t>
  </si>
  <si>
    <t>TEÑIDO, TEJIDO Y ACABADO DE TEJIDO DE PUNTO.</t>
  </si>
  <si>
    <t>CL 21 NO. 69 B 06</t>
  </si>
  <si>
    <t>FUEL OIL 4</t>
  </si>
  <si>
    <t>ESTA CALDERA ACTUALMENTE NO ESTA FUNCIONANDO, PUES</t>
  </si>
  <si>
    <t>PEPAL SA (MANUFACTURAS PEPAL)</t>
  </si>
  <si>
    <t>CONFECCION DE PRENDAS DE VESTIR PAAR TODA LA FAMILIA</t>
  </si>
  <si>
    <t>CL 18 A NO. 69 B 24</t>
  </si>
  <si>
    <t>AUNQUE ESTA CALDERA PRESENTA UN FUNCIONAMIENTO DUA</t>
  </si>
  <si>
    <t xml:space="preserve">ESTA CALDERA OPERA UNICAMENTE EN CASO DE FALLA DE </t>
  </si>
  <si>
    <t>EL AÑO DE FABRICACION DEL HORNO ES APROXIMADO, PUE</t>
  </si>
  <si>
    <t>LABORATORIOS SMART</t>
  </si>
  <si>
    <t>FABRICACION DE MAQUILLAJE DE LINEA FEMENINA</t>
  </si>
  <si>
    <t>CL 19 NO. 69 05</t>
  </si>
  <si>
    <t xml:space="preserve">LA CALDERA FUNCIONABA A DIESEL Y EN ABRIL DE 2008 </t>
  </si>
  <si>
    <t>PROLACTEOS JR LTDA</t>
  </si>
  <si>
    <t>FABRICACION DE PRODUCTOS LACTEOS PARA PANADERIA (MARGARINA, MANTEQUILLA, ETC).</t>
  </si>
  <si>
    <t>CR 69 F NO. 19 A 05</t>
  </si>
  <si>
    <t xml:space="preserve">LAS CALDERAS SE OPERAN IRREGULARMENTE DEPENDIENDO </t>
  </si>
  <si>
    <t>HILADOS Y TEJIDOS DE COLOMBIA SA (HILACOL)</t>
  </si>
  <si>
    <t>FABRICACION DE TELA DE TOALLA PARA FABRICACION DE TOALLAS Y BATAS DE BAÑO</t>
  </si>
  <si>
    <t>CR 70 NO. 19 15</t>
  </si>
  <si>
    <t>EL CONSUMO DE ESTA CALDERA CORRESPONDE, SEGUN ESTI</t>
  </si>
  <si>
    <t>ESTA CALDERA FUNCIONA OCASIONALMENTE EN CASO DE DA</t>
  </si>
  <si>
    <t>LAS CADERAS 3 Y 4 SE TURNAN EN OPERACION; UNA DE L</t>
  </si>
  <si>
    <t>HERRAJES DUDI SA</t>
  </si>
  <si>
    <t>FABRICACION DE HERRAJES PARA LA INDUSTRIA TEXTIL Y MARROQUINERA.</t>
  </si>
  <si>
    <t>CL 21 A NO. 70 35 BDG UB 14-2</t>
  </si>
  <si>
    <t>LOS DATOS DE CONSUMO DE COMBUSTIBLE DE LOS ULTIMOS</t>
  </si>
  <si>
    <t>LOS NIPLES COMO TAL NO EXISTEN; SOLO SE CUENTA CON ABERTURAS EN LA CHIMENEA.</t>
  </si>
  <si>
    <t>LAFAYETTE S.A.</t>
  </si>
  <si>
    <t>ESTA CALDERA NO OPERA DESDE SEPTIEMBRE DE 2007. CO</t>
  </si>
  <si>
    <t>ESTA CALDERA ES DUAL GAS NATURAL / DIESEL</t>
  </si>
  <si>
    <t>NO FUE POSIBLE DETERMINAR SU CONSUMO DE COMBUSTTIB</t>
  </si>
  <si>
    <t>DUQUESA SA</t>
  </si>
  <si>
    <t>FABRICACION Y COMERCIALIZACION DE GRASAS</t>
  </si>
  <si>
    <t>CR 106 NO. 17 B 86</t>
  </si>
  <si>
    <t>LA INFORMACION ACERCA DEL CONSUMO DE COMBUSTIBLE S</t>
  </si>
  <si>
    <t>FABRICACION Y COMERCIALIZACION DE GASAS</t>
  </si>
  <si>
    <t>450.000 KCAL-H</t>
  </si>
  <si>
    <t>EL CONTACTO INFROMA QUE ESTA CALDERA SOLO FUNCIONA</t>
  </si>
  <si>
    <t>REMAX SA</t>
  </si>
  <si>
    <t>REENCAUCHE DE LLANTAS PARA AUTOMOVIL</t>
  </si>
  <si>
    <t xml:space="preserve">CR 107 NO. 17 40 </t>
  </si>
  <si>
    <t>EL DATO DEL CONSUMO DE LA FUENTE SE OBTUVO DEL REC</t>
  </si>
  <si>
    <t>CORRUGADOS DE COLOMBIA LTDA</t>
  </si>
  <si>
    <t>FABRICACION DE PAPEL Y CARTON PARA TODO TIPO DE USO</t>
  </si>
  <si>
    <t>CR 113 NO. 15 C 81</t>
  </si>
  <si>
    <t>EL CONSUMO DE GAS PERTENECE EXCLUSIVAMENTE A LA CA</t>
  </si>
  <si>
    <t>ESTA CALDERA SOLO OPERA CUANDO NO ESTA EN FUNCIONA</t>
  </si>
  <si>
    <t>COLOMBIANA DE CRUDOS (COLCRUDOS)</t>
  </si>
  <si>
    <t>COMERCIALIZACION DE COMBUSTIBLES (ALMACENAMIENTO Y DISTRIBUCION)</t>
  </si>
  <si>
    <t>CR 113 NO. 15 C 60</t>
  </si>
  <si>
    <t xml:space="preserve">NO HAY INFORMACION ACERCA DEL CONSUMO MENSUAL POR </t>
  </si>
  <si>
    <t>LA EMPRESA UTILIZA LA CALDERA PARA GENERAR VAPOR Y CALENTAR EL CRUDO CON EL FIN DE DISMINUIR SU DENSIDAD (PARA PODER TRANSPORTARLO POR LAS TUBERIAS).</t>
  </si>
  <si>
    <t>BOGOTANA DE ASFALTOS SA</t>
  </si>
  <si>
    <t>PRODUCCION DE MEZCLAS ASFALTICAS PARA CONSTRUCCION  DE CARRETERAS</t>
  </si>
  <si>
    <t>CR 115 B NO. 16 H 22</t>
  </si>
  <si>
    <t>LA CHIMENEA TIENE SUS NIPLES CON SUS RESPECTIVAS T</t>
  </si>
  <si>
    <t>FUEL OIL 6</t>
  </si>
  <si>
    <t>YESOS LA ROCA LTDA</t>
  </si>
  <si>
    <t>FABRICACION DE YESO Y CAOLIN PARA LA INDUSTRIA DE ACABADOS Y CONSTRUCCION.</t>
  </si>
  <si>
    <t>CL 17 NO. 115 10</t>
  </si>
  <si>
    <t>CUENTAN CON CINCO (5) CICLONES. ESTAN EN PROCESO D</t>
  </si>
  <si>
    <t xml:space="preserve">TIENEN UN CUERTO DE RECUPERACION DE POLVO QUE LES PERMITE REUTILIZAR EL MATERIAL QUE SE OBTIENEN DE LOS CICLONES. </t>
  </si>
  <si>
    <t>POLYUPROTEC SA</t>
  </si>
  <si>
    <t>FABRICACION DE HERRAJES Y GALVANIZADO EN CALIENTE DE PRODUCTOS EN HIERRO</t>
  </si>
  <si>
    <t>CR 123 NO. 14 A 11 (NUEVA DIRECCION)</t>
  </si>
  <si>
    <t>LOS DOS HORNOS PERMANECEN PRENDIDOS DURANTE TODO E</t>
  </si>
  <si>
    <t>SE PLANEA MODIFICAR LA PLANTA PARA ACOMODARSE A LAS EXIGENCIAS DE LA SECRETARIA (DISEÑO QUE ESTA SIENDO IMPLEMENTADO EN BARRANQUILLA). PIDEN ASESORIA POR PARTE SECRETARIA PARA EL DISEÑO DE BARRANQUILLA. EL DIRECTOR DE MEDIO AMBIENTE DE LA EMPRESA (ING HEN</t>
  </si>
  <si>
    <t>PANIFICADORA EL LITORAL SA</t>
  </si>
  <si>
    <t>FABRICACION DE PRODUCTOS DE PANADERIA (PAN, TORTAS Y GALLETAS) PARA CONSUMO HUMANO</t>
  </si>
  <si>
    <t>CR 123 NO. 15 A 51</t>
  </si>
  <si>
    <t>TODAS LAS FUENTES FUNCIONAN AL MISMO TIEMPO (NO SE</t>
  </si>
  <si>
    <t>PRODUCTOS ALIMENTICIOS EL GALPON LTDA</t>
  </si>
  <si>
    <t>FABRICACION DE ALIMENTOS CONCENTRADOS PARA ANIMALES</t>
  </si>
  <si>
    <t>CR 124 NO. 22 41 (NUEVA DIRECCION)</t>
  </si>
  <si>
    <t xml:space="preserve">LAS CALDERAS FUNCIONAN ALTERNADAMENTE. EL CONSUMO </t>
  </si>
  <si>
    <t>LOS NIPLES SE ENCUENTRAN POR ENCIMA DEL TECHO DE LA PLANTA Y ENTAN UBICADOS PERPENDICULARMENTE A LA DIRECCION DEL DUCTO (CON TAPA)</t>
  </si>
  <si>
    <t>MICROM DE COLOMBIA</t>
  </si>
  <si>
    <t>PRODUCCION DE PISOS DE MADERA MACIZA</t>
  </si>
  <si>
    <t>CR 124 NO. 17 73</t>
  </si>
  <si>
    <t xml:space="preserve">LA CALDERA Y EL CICLON SE ENCUENTRAN AISLADOS DEL </t>
  </si>
  <si>
    <t>LOS DATOS DEL CICLON SON LOS SIGUIENTES: MULTICICLON AXIAL, VERTICAL, CAPACIDAD 3200 CMF. EFICIENCIA TOTAL 80%.</t>
  </si>
  <si>
    <t>IMETECO AA &amp; CIA EN CA</t>
  </si>
  <si>
    <t>FABRICACION DE REPUESTOS PARA MAQUINARIA PESADA</t>
  </si>
  <si>
    <t>CR 124 NO. 17 87</t>
  </si>
  <si>
    <t xml:space="preserve">LA INDUSTRIA CUENTA CON DOS HORNOS: UNO ELECTRICO </t>
  </si>
  <si>
    <t>PRODUCTOS LAMINADOS DE COBRE LTDA (PROLANCO)</t>
  </si>
  <si>
    <t>CR 124 NO. 17 68</t>
  </si>
  <si>
    <t xml:space="preserve">TRABAJAN MATERIALES NO FERROSOS. </t>
  </si>
  <si>
    <t>ESTE HORNO TIENE UN MOTOR DE 2 HP. TIENE UNA CHIMENEA DE 2 m DE ALTURA (QUE NO SALE DE LA PLANTA)</t>
  </si>
  <si>
    <t>TRABAJAN MATERIALES NO FERROSOS. ESTE HORNO TRABAJ</t>
  </si>
  <si>
    <t>ESTE HORNO TIENE UN MOTOR DE 3 HP. TIENE UNA CHIMENEA DE 4 m DE ALTURA  (QUE NO SALE DE LA PLANTA)</t>
  </si>
  <si>
    <t>INDUSTRIAS PAKMAN LTDA</t>
  </si>
  <si>
    <t xml:space="preserve">FUNDICION DE ACEROS EN MANGANESO Y CARBONO PARA CEMENTERAS, TRITURADORAS Y GRAVILLADORAS. </t>
  </si>
  <si>
    <t>CR 124 NO. 17 91</t>
  </si>
  <si>
    <t xml:space="preserve">EN LA PLANTA HAY DOS HORNOS, DE LOS CUALES UNO ES </t>
  </si>
  <si>
    <t>PRODUCCIONES QUIMICAS SA</t>
  </si>
  <si>
    <t>FABRICACION DE PRODUCTOS QUIMICOS (SECANTES PARA PINTURAS, SALES DE COLBALTO Y ESCARLATOS METALICOS)</t>
  </si>
  <si>
    <t>TRANS 124 NO. 17 97 (NUEVA DIRECCION)</t>
  </si>
  <si>
    <t>TODA LA INFORMACION DE LAS FUENTES SE OBTUVO DEL I</t>
  </si>
  <si>
    <t>ZIPA LAMINADOS LTDA</t>
  </si>
  <si>
    <t>FABRICACION Y COMERCIALIZACION DE PRODUCTOS LAMINADOS PARA FUTONES (COJINES) Y TAPICERIA</t>
  </si>
  <si>
    <t>ACL 63 NO. 73 A 84</t>
  </si>
  <si>
    <t>GLP: GAS PROPANO. ESTE ES UN HORNO QUE HASTA AHORA</t>
  </si>
  <si>
    <t>NUTRIVE S EN C</t>
  </si>
  <si>
    <t>FABRICACION Y COMERCIALIZACION DE CEREALES PAAR EL CONSUMO HUMANO (AVENA)</t>
  </si>
  <si>
    <t>CR 73 A  NO. 66 72</t>
  </si>
  <si>
    <t>EL CONSUMO DE LOS TRES HORNOS ES IGUAL PARA C/U YA</t>
  </si>
  <si>
    <t>LA POTENCIA DE LOS QUEMADORES ES MINIMO DE 200,000</t>
  </si>
  <si>
    <t>TEXTILES JP LTDA</t>
  </si>
  <si>
    <t>FABRICACION Y COMERCIALIZACION DE TEXTILES PARA UNIFORMES Y SUDADERAS ESCOLARES</t>
  </si>
  <si>
    <t>CL 66 A NO. 72 B 05</t>
  </si>
  <si>
    <t>DATOS DE CONSUMO DE GAS (SOLO DE LA CALDERA): ENER</t>
  </si>
  <si>
    <t>COMESTIBLES LA BREVA LTDA</t>
  </si>
  <si>
    <t>FABRICACION Y COMERCIALIZACION DE PRODUCTOS ALIMENTICIOS (BOCADILLOS Y AREQUIPE)</t>
  </si>
  <si>
    <t>CL 71 A NO. 75 55</t>
  </si>
  <si>
    <t>EL CONSUMO DE GAS ES EXCLUSIVO DE LA CALDERA: ENER</t>
  </si>
  <si>
    <t>BATERIAS MUNDIAL LTDA</t>
  </si>
  <si>
    <t>FABRICACION Y COMERCIALIZACION DE BATERIAS PARA VEHICULOS</t>
  </si>
  <si>
    <t>CR 75 NO. 71 A 17</t>
  </si>
  <si>
    <t>EL DATO DE CONSUMO REPORTADO ES EXCLUSIVO DE LOS H</t>
  </si>
  <si>
    <t xml:space="preserve">ESTE HORNO SE EMPLEA EN EL PROCESO DE FUNDICION; COMO GENERA MATERIAL PARTICULADO PARA ELLO ADAPTARON UN FILTRO DE MANGAS. </t>
  </si>
  <si>
    <t>ERWIS ASOCIADOS LTDA</t>
  </si>
  <si>
    <t xml:space="preserve">FABRICACION Y COMERCIALIZACION DE JUGOS Y NECTARES DE FRUTAS PARA CONSUMO HUMANO. </t>
  </si>
  <si>
    <t>DIAG 63 F NO. 86 35</t>
  </si>
  <si>
    <t>EL DATO DE CONSUMO REPORTADO ES EXCLUSIVO DE LA CA</t>
  </si>
  <si>
    <t>ESTA CALDERA SE ENCUENTRA EN STAND BY. LLEVA MAS D</t>
  </si>
  <si>
    <t>ALIMENTOS EL JARDIN</t>
  </si>
  <si>
    <t>RECOLECCION Y DISTRIBUCION DE LECHE Y SUS DERIVADOS</t>
  </si>
  <si>
    <t>CR 92 NO. 64 C 80</t>
  </si>
  <si>
    <t>LA CALDERA ES DUAL; TRABAJA CON GAS NATURAL Y DIES</t>
  </si>
  <si>
    <t xml:space="preserve">ESTA CALDERA TRABAJA OCASIONALMENTE. ES DECIR QUE </t>
  </si>
  <si>
    <t>PROTELA SA (PROTELA)</t>
  </si>
  <si>
    <t>FABRICACION Y COMERCIALIZACION DE PRODUCTOS TEXTILES (TELA PARA CONFECCION DE ROPA Y OTROS ARTICULOS EN GENERAL)</t>
  </si>
  <si>
    <t>TRANS 93 NO. 65 A 82</t>
  </si>
  <si>
    <t>ESTA CALDERA NO TRABAJA CON AGUA; UTILIZA ACEITE T</t>
  </si>
  <si>
    <t xml:space="preserve">LA EMPRES TIENE OTRA SEDE EN LA CUAL TIENEN PLANTA DE OPERACION EN EL DORADO. </t>
  </si>
  <si>
    <t xml:space="preserve">LOS DATOS DE CONSUMO DE GAS NATURAL OBTENIDOS DEL </t>
  </si>
  <si>
    <t>DULZURAS COLOMBIANAS SA (FESTITORTAS)</t>
  </si>
  <si>
    <t>FABRICACION Y COMERCIALIZACION DE PRODUCTOS ALIMENTICIOS (PONQUES Y TORTAS)</t>
  </si>
  <si>
    <t>TRANS 93 NO. 53 48 INT 27</t>
  </si>
  <si>
    <t>NO DISPONEN DE LA INFORMACION TECNICA DE LOS HORNO</t>
  </si>
  <si>
    <t>GATE GOURMET COLOMBIA LTDA</t>
  </si>
  <si>
    <t>FABRICACION Y PREPARACION DE ALIMENTOS PARA SUMINISTROS EN TRANSPORTES AERONAUTICOS.</t>
  </si>
  <si>
    <t>TRANS 93 NO. 52 A 96</t>
  </si>
  <si>
    <t>ESTA CALDERA ES DUAL (FUNCIONA CON GAS NATURAL Y D</t>
  </si>
  <si>
    <t>ESTA CALDERA ESTA EN STAND BY Y SOLAMENTE FUNCIONA</t>
  </si>
  <si>
    <t>EL HORNO TIENEN UN CONSUMO DE TRABAJO DE 4.6 m3/h.</t>
  </si>
  <si>
    <t>EL HORNO TIENEN UN CONSUMO DE TRABAJO DE 7.3 m3/h.</t>
  </si>
  <si>
    <t>LA CAPACIDAD DEL QUEMADOR ES DE 80,000 BTU/h. Y FU</t>
  </si>
  <si>
    <t>LABORATORIO ERMA SA</t>
  </si>
  <si>
    <t>FABRICACION Y COMERCIALIZACION DE PRODUCTOS DE USO VETERINARIO (MEDICAMENTOS Y SUPLEMENTOS PARA GANADO)</t>
  </si>
  <si>
    <t>AV EL DORADO NO. 92 31</t>
  </si>
  <si>
    <t>EL CONSUMO DE GAS COMPRENDE LOS EQUIPOS DEL CASINO</t>
  </si>
  <si>
    <t>FIRMENICH SA</t>
  </si>
  <si>
    <t>MANUFACTURA , IMPORTANCION, EXPORTACION Y COMERCIALIZACION DE PRODUCTOS QUIMICOS (SABORIZANTES Y COLORANTES PARA ALIMENTOS)</t>
  </si>
  <si>
    <t>AV EL DORADO NO. 98 43 INT 3</t>
  </si>
  <si>
    <t xml:space="preserve">EL CONSUMO DE GAS COMPRENDE EL FUNCIONAMIENTO DEL </t>
  </si>
  <si>
    <t>SE TRATA DE UN CALDERIN QUE SOLO TRABAJA POR EMERG</t>
  </si>
  <si>
    <t>SALSAMENTARIA SABORE Y CIA LTDA</t>
  </si>
  <si>
    <t>FABRICACION DE EMBUTIDOS Y ARTICULOS DE SALSAMENTARIA</t>
  </si>
  <si>
    <t>AV 1 MAYO NO. 72 57</t>
  </si>
  <si>
    <t>LA EMPRESA EN LA ACTUALIDAD NO ESTA FUNCIONANDO (E</t>
  </si>
  <si>
    <t>NO SABEN EL CODIGO CIIU</t>
  </si>
  <si>
    <t>RUBIEL GRISALES (DULCES DEL PACIFICO)</t>
  </si>
  <si>
    <t>FABRICACION Y COMERCIALIZACION DE DULCES BLANDOS</t>
  </si>
  <si>
    <t>CR 69 A NO. 31 35 SUR</t>
  </si>
  <si>
    <t>LOS DATOS DE LA CALDERA (AÑO, MARCA Y CAPACIDAD) F</t>
  </si>
  <si>
    <t>EL NOMBRE DULCES DEL PACIFICO ES EL NOMBRE COMERCIAL DE LA EMPRESA. LA ACTIVIADDA PRODUCTIVA APARAECE ASI EN CAMARA DE COMERCIO.</t>
  </si>
  <si>
    <t>ANDINA FLEX LTDA</t>
  </si>
  <si>
    <t>FABRICACION DE RESINAS Y POLIURETANO</t>
  </si>
  <si>
    <t>CR 69 A NO. 31 74 SUR</t>
  </si>
  <si>
    <t>LA CALDERA FUNCIONA CON ACEITE TERMICO, ESPECIFICA</t>
  </si>
  <si>
    <t>FUNDICIONES ALBACOR LTDA</t>
  </si>
  <si>
    <t>FUNDICION Y VENTA DE ESTRUCTURAS METALICAS</t>
  </si>
  <si>
    <t>CR 69 NO. 31 26 SUR</t>
  </si>
  <si>
    <t>HORNO CUBILOTE</t>
  </si>
  <si>
    <t>4 TON/CARGA</t>
  </si>
  <si>
    <t>EL HORNO ES MUY ARTESANAL (ESTA EN MUY MAL ESTADO)</t>
  </si>
  <si>
    <t>TINTEXPORT EU</t>
  </si>
  <si>
    <t>SERVICIOS DE TINTORERIA Y LAVANDERIA INDUSTRIAL</t>
  </si>
  <si>
    <t>CR 64 B NO. 31 46 SUR</t>
  </si>
  <si>
    <t>LOS DATOS DE CONSUMO FUERON BRINDADOS POR EL CALDE</t>
  </si>
  <si>
    <t>TINTORERIA GM</t>
  </si>
  <si>
    <t>LAVANDERIA INDUSTRIAL, TENIDO Y ACABADO TEXTIL.</t>
  </si>
  <si>
    <t>CR 68 A NO. 34 13 SUR</t>
  </si>
  <si>
    <t>LA EMPRESA TIENE TRES (3) MESES DE FUNCIONAMIENTO.</t>
  </si>
  <si>
    <t>LA EMPRESA FUNCIONA EN LA DIRECCION EN LA QUE SE ENCONTRABA SIMPLE RED (LA CUAL ESTABA ASIGNADA).</t>
  </si>
  <si>
    <t>UNION COLOR TINTORERIA</t>
  </si>
  <si>
    <t>LAVADO Y TEÑIDO DE PRENDAS DE VESTIR</t>
  </si>
  <si>
    <t>CL 68 SUR NO. 65 J 47</t>
  </si>
  <si>
    <t>LA PRODUCCION DE LA EMPRESA ESTA DETENIDA ESTE AÑO</t>
  </si>
  <si>
    <t>ACABADOS MANANTIAL</t>
  </si>
  <si>
    <t>CL 38 H BIS SUR NO. 68 69</t>
  </si>
  <si>
    <t>EL CONSUMO DE GAS ES DE 1,046 m3/mes. DE ABRIL A A</t>
  </si>
  <si>
    <t>TRECE TINTORES LTDA (TRECE TINTORES TINTORERIA LTDA)</t>
  </si>
  <si>
    <t>SERVICIO DE TINTORERIA Y LAVADO INDUSTRIAL</t>
  </si>
  <si>
    <t>CR 69 NO. 36 81 SUR</t>
  </si>
  <si>
    <t>NO SE HAN REALIZADO MUESTREOS ISOCINETICOS. LA CAL</t>
  </si>
  <si>
    <t>LAVANDERIA Y TINTORERIA NEW MILENIUM LTDA</t>
  </si>
  <si>
    <t>LAVADERIA Y TINTORERIA DE PRENDAS A NIVEL INDUSTRIAL</t>
  </si>
  <si>
    <t>CR 69 B NO. 31 46 SUR</t>
  </si>
  <si>
    <t>SE COMPROBO LA CAPACIDAD DE LA CALDERA, AÑO Y MARC</t>
  </si>
  <si>
    <t>ARGOS PRODUCTOS DE CARTON Y PAPEL SA</t>
  </si>
  <si>
    <t>FABRICACION DE PAPEL Y CAJAS DE CARTON</t>
  </si>
  <si>
    <t>CL 56 SUR NO. 81 A 90</t>
  </si>
  <si>
    <t>SE REALIZA SECADO DE PAPEL CON RODILLOS. PROCESO P</t>
  </si>
  <si>
    <t>CARIBE BROCHAS Y HERRAMIENTAS LTDA</t>
  </si>
  <si>
    <t>FABRICACION DE PRODUCTOS DE FERRETERIA EN PLASTICO EN GENERAL</t>
  </si>
  <si>
    <t xml:space="preserve">CR 53 NO. 13 58 </t>
  </si>
  <si>
    <t xml:space="preserve">CADA DOS MESES SE CONSUME UN CILINDRO DE 20 Lb DE </t>
  </si>
  <si>
    <t>FOSDERQUIMICA DE COLOMBIA LTDA</t>
  </si>
  <si>
    <t>FABRICACION Y COMERCIALIZACION DE SOLVENTES PARA EL SECTOR INDUSTRIAL</t>
  </si>
  <si>
    <t>CR 56 NO. 17 68</t>
  </si>
  <si>
    <t>UNA (1) VEZ AL MES SE PRENDE EL HORNO.</t>
  </si>
  <si>
    <t>CONSTRUICOPOR LTDA</t>
  </si>
  <si>
    <t>TRANSFORMACION DE ICOPOR (POLIESTILENO EXPANDIDO) EN CAJAS DE ICOPOR PARA USO INDUSTRIAL</t>
  </si>
  <si>
    <t>CL 15 NO. 57-25</t>
  </si>
  <si>
    <t xml:space="preserve">EL CONSUMO DE COMBUSTIBLE ES MUY VARIABLE DURANTE </t>
  </si>
  <si>
    <t xml:space="preserve">LA CHIMENEA TIENE UNA ALTURA TOTAL DE 22 m DESDE EL PISO (ESTA POR ENCIMA DEL EDIFICIO MAS ALTO). CORREO ELECTRONICO: construicopor@hotmail.com </t>
  </si>
  <si>
    <t>PINTUMETALES LTDA (PINTUMETAL LTDA)</t>
  </si>
  <si>
    <t>PRODUCCION DE PINTURA EN BASE A RESINA PARA USO INDUSTRIAL</t>
  </si>
  <si>
    <t>CL 17 A NO. 57 41</t>
  </si>
  <si>
    <t>SE CONSUME UN TAMBOR DE DIESEL POR DIA. EN DICIEMB</t>
  </si>
  <si>
    <t>FABRICA DE JABONES EL PUMA EU</t>
  </si>
  <si>
    <t>PRODUCCION DE JABONES PARA USO INDUSTRIAL</t>
  </si>
  <si>
    <t>CR 59 NO. 15 73</t>
  </si>
  <si>
    <t xml:space="preserve">LA CALDERA SE PRENDE MUY POCO. EN EL MES DE ENERO </t>
  </si>
  <si>
    <t xml:space="preserve">LA CALDERA ES MUY VIEJA Y LA MARCA NO SE ALCANZA A APRECIAR BIEN. </t>
  </si>
  <si>
    <t>ABASTECEDORA DE CAUCHOS Y MEZCLAS LTDA</t>
  </si>
  <si>
    <t>FABRICACION DE PRODUCTOS DE CAUCHO PARA USO INDUSTRIAL (ANTIDESLIZANTES Y CONECTORES)</t>
  </si>
  <si>
    <t>CR 55 NO. 17 59</t>
  </si>
  <si>
    <t>LA CALDERA SE PRENDE 1-2 VECES AL MES. EN DICIEMBR</t>
  </si>
  <si>
    <t>ALIMENTOS CARNICOS SA (SUIZO SA)</t>
  </si>
  <si>
    <t>PRODUCCION Y TRANSFORMACION DE CARNE Y DERIVADOS</t>
  </si>
  <si>
    <t>ACL 17 NO. 129 11</t>
  </si>
  <si>
    <t xml:space="preserve">POSEEN 4 HORNOS AHUMADERO. SE ALIMENTAN DEL VAPOR </t>
  </si>
  <si>
    <t xml:space="preserve">REUNION CON CITA PREVIA: LA INFORMACION FUE PEDIDA OCHO (8) DIAS ATRAS Y SE EFECTUO LA REUNION PLANTEADA. </t>
  </si>
  <si>
    <t>INVERSIONES FASULAC LTDA</t>
  </si>
  <si>
    <t>PRODUCCION Y COMERCIALIZACION DE DERIVADOS LACTEOS (KUMIS Y YOGURT)</t>
  </si>
  <si>
    <t>CR 34 A NO. 4 B 73</t>
  </si>
  <si>
    <t>EL CONSUMO DE GAS SE OBTUVO DE UN RECIBO DE GAS. N</t>
  </si>
  <si>
    <t>INDUSTRIA PANIFICADORA RICO AROMA</t>
  </si>
  <si>
    <t>PRODUCCION DE PAN PARA DISTRIBUCION EN TIENDAS Y SUPERMERCADOS</t>
  </si>
  <si>
    <t>CR 35 NO. 48 58 (NUEVA DIRECCION)</t>
  </si>
  <si>
    <t>EL CONSUMO DE COMBUSTIBLE SE ESTABLECIO POR EL REC</t>
  </si>
  <si>
    <t>ACERIAS PROCOMETAL LTDA</t>
  </si>
  <si>
    <t>FUNDICION DE PIEZAS EN ACERO Y FABRICACION DE REPUESTOS PARA MAQUINARIA INDUSTRIAL EN GENERAL</t>
  </si>
  <si>
    <t>CR 34 NO. 3 85 (NUEVA DIRECCION)</t>
  </si>
  <si>
    <t>LAS VACACIONES SON DE TRES (3) SEMANAS EN DICIEMBR</t>
  </si>
  <si>
    <t>PROCESADORA DE MATERIAS PRIMAS SA</t>
  </si>
  <si>
    <t>PRODUCCION DE ACEITES Y GRASAS COMO INSUMO PARA LA INDUSTRIA DE JABONES Y COSMETICOS</t>
  </si>
  <si>
    <t>CR 18 C NO. 59 A 67</t>
  </si>
  <si>
    <t>ESTA CALDERA ES UNA CALDERA DE REMPLAZO. SOLO SE P</t>
  </si>
  <si>
    <t>FOOD COMPANY LTDA</t>
  </si>
  <si>
    <t>ELABORACION DE PRODUCTOS DE PANADERIA EN GENERAL</t>
  </si>
  <si>
    <t>ACL 6 NO. 32 A 04</t>
  </si>
  <si>
    <t>EL CALCULO DE CONSUMO FUE REALIZADO POR LA CORDINA</t>
  </si>
  <si>
    <t xml:space="preserve">CAFÉ ORO NEGRO SECS </t>
  </si>
  <si>
    <t>TOSTADO DE CAFÉ</t>
  </si>
  <si>
    <t>CL 6 A NO. 32 24</t>
  </si>
  <si>
    <t>LOS DOS EQUIPOS CONSUMEN 300 Gal/mes DE COMBUSTIBL</t>
  </si>
  <si>
    <t xml:space="preserve">LA DIRECCION DE CAFÉ ORO NEGRO ERA LA REPORTADA PARA TEQUENDAMA DE ALIMENTOS. EN CUALQUIER CASO ESTA INDUSTRIA PARECE YA NO EXISTIR. SIN EMBARGO SE REGISTRAN LOS DATOS DE CAFÉ ORO NEGRO. </t>
  </si>
  <si>
    <t xml:space="preserve">F &amp; M CHOCOLATES LTDA </t>
  </si>
  <si>
    <t>ELABORACION DE COBERTURA DE CHOCOLATE PARA LA INDUSTRIA Y DE CHOCOLATE FINO</t>
  </si>
  <si>
    <t>CR 44 NO. 20 A 78</t>
  </si>
  <si>
    <t>DESDE SU TRASLADO A ESTE NUEVO LUGAR Y DESDE QUE E</t>
  </si>
  <si>
    <t>GOMAS DE LOS ANDES YA NO EXISTE; SE CAMBIO DE RAZON SOCIAL Y DE NEGOCIO EN SI.</t>
  </si>
  <si>
    <t xml:space="preserve">EL CONSUMO DE COMBUSTIBLE FUE OBTENIDO DEL RECIBO </t>
  </si>
  <si>
    <t>HILANAL S.A.</t>
  </si>
  <si>
    <t xml:space="preserve">FABRICACION DE HILO EN ALGODÓN Y POLIESTER-ALGODÓN. </t>
  </si>
  <si>
    <t>CL 7 NO. 36 63</t>
  </si>
  <si>
    <t>EL CICLON CON E QUE SE CUENTA ES BASTANTE GRANDE P</t>
  </si>
  <si>
    <t>METAL BARCAS LTDA</t>
  </si>
  <si>
    <t>FABRICACION DE LAMINAS DE PLOMO Y ZAMAC, SOLDADURA.</t>
  </si>
  <si>
    <t>CL 9 NO. 32 73</t>
  </si>
  <si>
    <t>AÑO APROXIMADO DE FABRICACION DEL HORNO. EL CONSUM</t>
  </si>
  <si>
    <t>CONFECCIONES Y TEJIDOS RB EU</t>
  </si>
  <si>
    <t xml:space="preserve">FABRICACION DE SUETERES EN TEJIDO DE PUNTO. TENIDO DE ALGODÓN, POLIESTER Y NAYLON. </t>
  </si>
  <si>
    <t>CR 34 NO. 8 29</t>
  </si>
  <si>
    <t>CUENTA CON UN SOLO NIPLE. SE USA CARBON VEGETAL (M</t>
  </si>
  <si>
    <t>EXPOHERRAJES SA</t>
  </si>
  <si>
    <t>FABRICACION DE HEBILLAS PARA CALZADO Y CINTURONES</t>
  </si>
  <si>
    <t>CL 8 A NO. 32 34</t>
  </si>
  <si>
    <t>LAS CHIMENEAS DE LOS EQUIPOS NO SALEN DE LAS INSTA</t>
  </si>
  <si>
    <t>INDUSTRIA DE EMPAQUES FLEXIBLES LTDA (INEMFLEX)</t>
  </si>
  <si>
    <t>FABRICACION DE EMPAQUES FLEXIBLES</t>
  </si>
  <si>
    <t>ACR 36 NO. 4 28</t>
  </si>
  <si>
    <t>EL DUCTO DE EVACUACION ES UN TUBO PLASTICO DONDE S</t>
  </si>
  <si>
    <t>LACTOPACK SA</t>
  </si>
  <si>
    <t>CONVERTIDORA DE PLASTICOS. FABRICACION DE EMPAQUES PLASTICOS.</t>
  </si>
  <si>
    <t>CR 32 NO. 6 07</t>
  </si>
  <si>
    <t>LA MAQUINA TIENE DUCTO DE EVACUACION DONDE SE RETI</t>
  </si>
  <si>
    <t>BANDAQUIM LTDA</t>
  </si>
  <si>
    <t>FABRICACION DE BANDAS DE CAUCHO</t>
  </si>
  <si>
    <t>CL 6 A NO. 32 59</t>
  </si>
  <si>
    <t>LA CALDERA ES BASTANTE VIEJA. NO CUENTA CON UNA PL</t>
  </si>
  <si>
    <t>BOGOTANA DE MANGUERAS LTDA</t>
  </si>
  <si>
    <t>FABRICACION DE ANGUERAS EN CAUCHO DE USO AGRICOLA, INDUSTRIAL Y AUTOMOTRIZ</t>
  </si>
  <si>
    <t>CL 6 A NO. 32 A 15 / 32 A 27</t>
  </si>
  <si>
    <t>ANDINA DE RODILLOS LTDA</t>
  </si>
  <si>
    <t>FABRICACION, RECUBRIMIENTO Y RECTIFICACION DE RODILLOS INDUSTRIALES EN CAUCHO Y SILICONA</t>
  </si>
  <si>
    <t>CL 8 A NO. 34 96</t>
  </si>
  <si>
    <t>SE AVISTO LA CHIMENEA DESDE AFUERA DE LAS INSTALAC</t>
  </si>
  <si>
    <t>LINCON SOLDADURAS DE COLOMBIA LTDA</t>
  </si>
  <si>
    <t>FABRICACION DE ELECTRODOS POR SOLDADURA DE ARCO PARA SOLDAR METALES</t>
  </si>
  <si>
    <t>CL 6 A NO. 33 23</t>
  </si>
  <si>
    <t>EL CONSUMO DE COMBUSTIBLE EN LA PLANTA ES EXCLUSIV</t>
  </si>
  <si>
    <t>COMPAC LTDA (COMPANIA DE PARTES Y ACCESORIOS LTDA)</t>
  </si>
  <si>
    <t>ELABORACION DE PIEZAS PARA AUTOMOVILES (METALMECANICA)</t>
  </si>
  <si>
    <t>CR 32 A NO. 7 25</t>
  </si>
  <si>
    <t>LOS DOS HORNOS TIENEN APROXIMADAMENTE 10 AÑOS DE U</t>
  </si>
  <si>
    <t>CENTRICOL LTDA</t>
  </si>
  <si>
    <t>SERVICIO DE FORJA Y GRANALLADO DE PIEZAS DE BRONCE PARA USO INDUSTRIAL</t>
  </si>
  <si>
    <t>CR 32 NO. 9 59</t>
  </si>
  <si>
    <t>EL CONSUMO DE COMBUSTIBLE SE OBTUVO A PARTIR DEL P</t>
  </si>
  <si>
    <t>TERMOTRATAMIENTO CGC LTDA</t>
  </si>
  <si>
    <t>SERVICIO DE TRATAMIENTO TERMICO Y SOLDADURAS PARA PIEZAS METALICAS</t>
  </si>
  <si>
    <t>CR 68 NO. 15 26</t>
  </si>
  <si>
    <t>LOS DATOS DE CONSUMO DE GAS DE LOS ULTIMOS PERIODO</t>
  </si>
  <si>
    <t>DUCTOS DE 13 A 15 m DE ALTURA APROXIMADAMENTE. EL DATO DE MICROEMPRESA FUE APORTADO POR EL GERENTE</t>
  </si>
  <si>
    <t>QUEMADOR 2008 MARCA RECONAL. ESTE EQUIPO SE ENCUEN</t>
  </si>
  <si>
    <t>EQYS LTDA</t>
  </si>
  <si>
    <t>COMERCIALIZACION Y FABRICACION DE ANILLADOS PARA CUADERNOS</t>
  </si>
  <si>
    <t>CR 53 NO. 14 60</t>
  </si>
  <si>
    <t>CUENTA CON UN QUEMADOR CON UNA CAPACIDAD MAXIMA DE</t>
  </si>
  <si>
    <t>TALLERES AUTORIZADOS SA (NISSAN)</t>
  </si>
  <si>
    <t>MANTENIMIENTO Y REPARACION DE VEHICULOS AUTOMOTRIZ</t>
  </si>
  <si>
    <t>CL 13 NO. 50 59</t>
  </si>
  <si>
    <t>LA FUENTE ES UN INTERCAMBIADOR DE CALOR FUNCIONA C</t>
  </si>
  <si>
    <t>LA EMPRESA TIENE VARIAS RAZONES SOCIALES PERO LA QUE LE APLICA AL PREDIO VISITADO Y A LAS  FUENTES ES TALLERES AUTORIZADOS SA.</t>
  </si>
  <si>
    <t>INDUBAVILL LTDA</t>
  </si>
  <si>
    <t>FABRICACION DE AUTOPARTES METALMECANICAS</t>
  </si>
  <si>
    <t>CL 15 NO. 56 17</t>
  </si>
  <si>
    <t>SE CONSUME UN (1) CILINDRO DE 33 Lb DE GAS PROPANO</t>
  </si>
  <si>
    <t>FRUTISIMA LTDA</t>
  </si>
  <si>
    <t>AGROINDUSTRIA</t>
  </si>
  <si>
    <t>CR 65 B NO. 10 A 87</t>
  </si>
  <si>
    <t xml:space="preserve">LA EMPRESA SE ENCUENTRA ACTUALMENTE EN PROCESO DE </t>
  </si>
  <si>
    <t>SEGÚN LA PERSONA ENCARGADA ASI A APARECE LA ACTIVIDAD PRODUCTIVA EN LOS REGISTROS DE CAMARA DE COMERCIO. EL FORMATO SE DEJO EL 12/06/2008 Y SE RECOGIO EL 14/06/2008.</t>
  </si>
  <si>
    <t>ACQUADES LTDA</t>
  </si>
  <si>
    <t>PRODUCCION Y COMERCIALIZACION DE AGUA DESTILADA PARA LA INDUSTRIA QUIMICA Y FARMACEUTICA</t>
  </si>
  <si>
    <t>CR 67 NO. 9 A 91</t>
  </si>
  <si>
    <t>LA INFORMACION BASICA DE LA CALDERA FUE SUMINISTRA</t>
  </si>
  <si>
    <t>TEXTURIZADORA WIN LON LTDA</t>
  </si>
  <si>
    <t>PREPARACION E HILATURA DE FIBRAS ARTIFICIALES Y SINTETICAS</t>
  </si>
  <si>
    <t>CR 62 NO. 11 16</t>
  </si>
  <si>
    <t>SE REALIZO UNA VERIFICACION DE LOS DATOS POR MEDIO</t>
  </si>
  <si>
    <t>LA CALDERA DE 50 BHP SE ENCUENTRA PARADA HACE 2 AÑ</t>
  </si>
  <si>
    <t>TINTORERIA HILOCOLOR SA</t>
  </si>
  <si>
    <t>FABRICACION Y TEJIDO DE TEXTILES PARA LA INDUSTRIA</t>
  </si>
  <si>
    <t>CR 67 A NO. 9 23</t>
  </si>
  <si>
    <t xml:space="preserve">SE REALIZO RECONVERSION DE FUEL OIL A GAS NATURAL </t>
  </si>
  <si>
    <t>TEXTILIA SA</t>
  </si>
  <si>
    <t>MANUFACTURA TEXTIL DE ALGODÓN Y TELAS PARA COMERCIALIZACION A NIVEL NACIONAL</t>
  </si>
  <si>
    <t>CR 60 NO. 12 46</t>
  </si>
  <si>
    <t>EL DATO DE PROMEDIO DE CONSUMO DE COMBUSTIBLE SE D</t>
  </si>
  <si>
    <t>LOS MUESTREOS ISOCINETICOS LOS REALIZA LA COMPAÑÍA INAMCO.</t>
  </si>
  <si>
    <t xml:space="preserve">INCINERADOR DE GASES </t>
  </si>
  <si>
    <t>CIPLAS SA</t>
  </si>
  <si>
    <t>TRANSFORMACION DE POLIPROPILENO (FABRICACION DE ENVASES DE PLASTICO)</t>
  </si>
  <si>
    <t>CL 11 NO. 60 35</t>
  </si>
  <si>
    <t>GLP: GAS PROPANO</t>
  </si>
  <si>
    <t>EL COMBUSTIBLE SE ENCUENTRA AISLADO DEL PROCESO PRODUCTIVO. SE ENCUENTRA AL EXTERIOR DE LA INDUSTRIA. LA VISITA ES EXITOSA; COLABORACION POR PARTE DE ENCARGADO. VERIFICACION DE LA INFORMACION POR MEDIO DE VICITA A LA PLANTA DE PRODUCCION Y GUIA DEL JEFE D</t>
  </si>
  <si>
    <t>MANUFACTURAS PATEL SA</t>
  </si>
  <si>
    <t>CONFECCION DE PRENDAS DE VESTIR INTERIOR Y EXTERIOR</t>
  </si>
  <si>
    <t>CL 12 NO. 60 20</t>
  </si>
  <si>
    <t>ESTA CALDERA SE ENCUENTRA EN STAND BY. SE PRENDE 3</t>
  </si>
  <si>
    <t>CYQUIM DE COLOMBIA SA</t>
  </si>
  <si>
    <t>MANUFACTURA Y COMERCIALIZACION DE PRODUCTOS QUIMICOS.</t>
  </si>
  <si>
    <t>CR 62 NO. 12 45</t>
  </si>
  <si>
    <t>LA CALDERA OPERA DESDE EL AÑO 1992. SE REALIZO REC</t>
  </si>
  <si>
    <t>PRODUCTOS MICROCELULARES DE COLOMBIA SA (PROMICOLDA SA)</t>
  </si>
  <si>
    <t>FABRICACION DE AUTOPARTES EN POLIURETANO</t>
  </si>
  <si>
    <t>CR 96 B NO. 19 A 24</t>
  </si>
  <si>
    <t xml:space="preserve">POSEE MUESTREOS ISOCINETICOS REALIZADOS POR IMANCO (2003). EL DATO DE CUANTOS ACTIVOS POSEEN NO FUE SUMINISTRADO. SE TRATA DE LA MISMA ESPUMLATEX SA, SINO QUE POSEEN LINEAS DE PRODUCCION INDEPENDIENTES. </t>
  </si>
  <si>
    <t>POTENCIA DEL HORNO NO DISPONIBLE. 6 HP ES LA POTEN</t>
  </si>
  <si>
    <t>ESPUMLATEX LTDA</t>
  </si>
  <si>
    <t>FABRICACION DE AUTOPARTES PARA VEHICULO EN POLIURETANO</t>
  </si>
  <si>
    <t>CR 96 B NO. 19 A 60</t>
  </si>
  <si>
    <t xml:space="preserve">POSEEN MUESTREOS ISOCINETICOS REALIZADOS POR INANCO (2003). ESTA EMPRESA ES LA MISMA PROMICOLDA SA, SINO QUE POSEEN LINEAS DE PRODUCCION INDEPENDIENTES. </t>
  </si>
  <si>
    <t>INVERSIONES GIL LARRAHONDO IGL LTDA</t>
  </si>
  <si>
    <t>FABRICACION DE ACEITES LUBRICANTES PARA VEHICULOS</t>
  </si>
  <si>
    <t>CL 20 A NO. 96 C 86 (NUEVA DIRECCION)</t>
  </si>
  <si>
    <t>se asume24 horas</t>
  </si>
  <si>
    <t>TOVELCO LTDA</t>
  </si>
  <si>
    <t>PRODUCCION DE PIEZAS EN PLASTICO (POLIPROPILENO) PARA USO INDUSTRIAL</t>
  </si>
  <si>
    <t xml:space="preserve">CL 20 D NO. 96 C 44 </t>
  </si>
  <si>
    <t>CAPACIDAD DEL QUEMADOR: 400 BTU/h</t>
  </si>
  <si>
    <t>ELASTOMEROS PVM LTDA</t>
  </si>
  <si>
    <t>PRODUCCION DE MAQUINARIA PARA LA LIMPIEZA DE DUCTOS</t>
  </si>
  <si>
    <t>CL 20 C NO. 96 B 49</t>
  </si>
  <si>
    <t>QUEMADORES FUR (ALL COMBUSTION LTDA) DE 220 W. POS</t>
  </si>
  <si>
    <t>CHALLENGER SA</t>
  </si>
  <si>
    <t>FABRICACION DE GASODOMESTICOS</t>
  </si>
  <si>
    <t>DIAG 25 G NO. 94 55</t>
  </si>
  <si>
    <t>PARA LA CALDERA LA CAPACIDAD SUMINISTRADA FUE DE 9</t>
  </si>
  <si>
    <t>LA PEROSNA DE CONTACTO NO TIENE MUY CLARA LA INFORMACION SUMINISTRADA. SE LE PIDIO ACLARAR Y NO FUE POSIBLE.</t>
  </si>
  <si>
    <t>PARA ESTE HORNO SE DA UNA CAPACIDAD DE DOS QUEMADO</t>
  </si>
  <si>
    <t>LA PERSONA DE CONTACTO NO TIENE MUY CLARA LA INFORMACION SUMINISTRADA. SE LE PIDIO ACLARAR Y NO FUE POSIBLE.</t>
  </si>
  <si>
    <t>DAIMLER COLOMBIA SA</t>
  </si>
  <si>
    <t>PINTURA Y MANTENIMIENTO DE AUTOMOVILES</t>
  </si>
  <si>
    <t>ACL 26 NO. 70 A 25</t>
  </si>
  <si>
    <t>EL EQUIPO CUENTA CON UN SISTEMA DE CONTROL DE EMIS</t>
  </si>
  <si>
    <t>CARNES FRIAS SAN MARTIN LTDA</t>
  </si>
  <si>
    <t>FABRICACION DE EMBUTIDOS DE CARNE EN GENERAL PARA EL CONSUMO HUMANO</t>
  </si>
  <si>
    <t>CR 69 C NO. 31 63 SUR /31 73 SUR</t>
  </si>
  <si>
    <t>LOS TIEMPOS DE OPERACION SON ESTIMADOS DEL USDO DE</t>
  </si>
  <si>
    <t>VECOL SA (EMPRESA COLOMBIANA DE PRODUCTOS VETERINARIOS SA)</t>
  </si>
  <si>
    <t>FABRICACION DE MEDICAMENTOS PARA USO VETERINARIO</t>
  </si>
  <si>
    <t>ACL 26 NO. 82 93</t>
  </si>
  <si>
    <t>SE INGRESO A PLANTA Y SE CORROBORO LA INFORMACION.</t>
  </si>
  <si>
    <t>CAJAS FUERTES ANCLA SA</t>
  </si>
  <si>
    <t>MANUFACTURA DE CAJAS FUERTES</t>
  </si>
  <si>
    <t>CR 68 H NO. 73 A 29</t>
  </si>
  <si>
    <t xml:space="preserve">LA EMPRESA SOLO TIENE UN HORNO, DESTINADO PARA EL </t>
  </si>
  <si>
    <t>PRODUCTOS EL TOMATICO LTDA</t>
  </si>
  <si>
    <t>ELABORACION, VENTA Y DISTRIBUCCION DE PRODUCTOS ALIMENTICIOS PARA CONSUMO HUMANO (SALSA DE TOMATE EN COJINES Y ENVASES)</t>
  </si>
  <si>
    <t>CR 68 H NO. 77 60</t>
  </si>
  <si>
    <t>EL DATO ACERCA DEL CONSUMO DE GAS NATURAL SE OBTUV</t>
  </si>
  <si>
    <t>LABORATORIOS SPAI-SONS LTDA</t>
  </si>
  <si>
    <t>FABRICACION Y VENTA DE COSMETICOS</t>
  </si>
  <si>
    <t>AV CIUDAD DE CALI CR 86 NO. 51 85</t>
  </si>
  <si>
    <t>LA CADERA ES DUAL (FUNCIONA CON GAS Y DIESEL), PER</t>
  </si>
  <si>
    <t xml:space="preserve">DELTA OIL &amp; CIA S A C I </t>
  </si>
  <si>
    <t>FABRICACION DE LUBRICANTES DERIVADOS DEL PETROLEO</t>
  </si>
  <si>
    <t>CR 124 NO. 17 94</t>
  </si>
  <si>
    <t>NO SE TUVO ACCESO A LA PARTE SUPERIOR DE LA CHIMEN</t>
  </si>
  <si>
    <t>PHILAAC LTDA</t>
  </si>
  <si>
    <t>FABRICACION Y COMERCIALIZACION DE PINTURAS A BASE DE AGUA Y SOLVENTES PARA USO INDUSTRIAL Y DOMESTICO</t>
  </si>
  <si>
    <t>CL 19 NO. 68 A 98</t>
  </si>
  <si>
    <t>NO SE POSEE DATOS DE CAPACIDAD. REFERENCIA: 1/4 CA</t>
  </si>
  <si>
    <t>LA EMPRESA CUENTA CON VARIAS SEDES Y ESTA ULTIMA SE VA A CAMBIAR DE DOMICILIO.</t>
  </si>
  <si>
    <t>MANUFACTURAS METALICAS RAE LTDA</t>
  </si>
  <si>
    <t xml:space="preserve">FABRICACION DE EQUIPOS EN ACERO PARA LA INDUSTRIA DE ALIMENTOS, COSMETICOS, FARMACEUTICOS Y OTROS. </t>
  </si>
  <si>
    <t>CL 16 NO. 68 D 74</t>
  </si>
  <si>
    <t>ESTE TRABAJA MEDIA HORA. EN LA SEMANA TRABAJA OCAS</t>
  </si>
  <si>
    <t>GRACE COLOMBIA SA</t>
  </si>
  <si>
    <t>PRODUCCION Y COMERCIALIZACION DE ESPECIALIDADES QUIMICAS (SILICAS, LACAS Y BARNICES)</t>
  </si>
  <si>
    <t>CL 17 A NO. 69 39 / 69 19</t>
  </si>
  <si>
    <t>EL CALDERIN SE PRENDE DE ACUERDO A LA PRODUCCION Y</t>
  </si>
  <si>
    <t>WALTER CARNES FRIAS Y PROCESADOS LTDA</t>
  </si>
  <si>
    <t>FABRICACION, IMPORTACION Y EXPORTACION DE CARNE Y SUS DERIVADOS PARA CONSUMO HUMANO</t>
  </si>
  <si>
    <t>CL 15 A NO. 69 45</t>
  </si>
  <si>
    <t xml:space="preserve">INFORMACION ADICIONAL PARA LA CALDERA: GENERACION </t>
  </si>
  <si>
    <t>OTROS CODIGOS CIIU: G5223. EL RUT MUESTRA DOS ACTIVIDADES: PRINCIPAL (D1511) Y SECUNDARIA (G5223).</t>
  </si>
  <si>
    <t>LIVE SYSTEM TECHNOLOGY SA</t>
  </si>
  <si>
    <t>FABRICACION DE PLAGUICIDAS BIOLOGICOS PARA USO AGROPECUARIO</t>
  </si>
  <si>
    <t>CL 17 A NO. 68 D 38</t>
  </si>
  <si>
    <t>EL CONSUMO DE COMBUSTIBLE ES DE 300 Gal/mes. TIENE</t>
  </si>
  <si>
    <t>SIKA COLOMBIA SA</t>
  </si>
  <si>
    <t>PRODUCCION Y COMERCIALIZACION DE PRODUCTOS QUIMICOS PARA LA CONSTRUCCION</t>
  </si>
  <si>
    <t>CL 15 A NO. 69 90</t>
  </si>
  <si>
    <t>LOS DATOS DE CONSUMO DE GAS SON: ENERO (1,610 m3),</t>
  </si>
  <si>
    <t xml:space="preserve">CODIGO CIIU OBTENIDO DE LA ULTIMA REVISION DEL CONCEJO COLO,BIANO DE SEGURIDAD Y ARP BOLIVAR. </t>
  </si>
  <si>
    <t>BORDICOL LTDA BORDADOS ITALOCOLOMBIANOS LTDA</t>
  </si>
  <si>
    <t xml:space="preserve">TEJIDO Y BORDADO EN FIBRAS ARTIFICIALES Y SINTETICAS PARA CONFECCION EN GENERAL (DOMESTICO E INDUSTRIAL). </t>
  </si>
  <si>
    <t>CR 68 A NO. 19 16 (NUEVA DIRECCION)</t>
  </si>
  <si>
    <t>TEXTILES ERRE EMME LTDA</t>
  </si>
  <si>
    <t>PRODUCCION Y DISTRIBUCION DE TEXTILES PARA CONFECCION Y DECORACION PARA EL HOGAR</t>
  </si>
  <si>
    <t>CL 13 NO. 69 50</t>
  </si>
  <si>
    <t>EN LA SEMANA ES MUY DIFICIL OBTENER EL DATO YA QUE</t>
  </si>
  <si>
    <t>FABRICA NACIONAL DE MANIJAS FANAMA LTDA</t>
  </si>
  <si>
    <t>FABRICACION E INYECCION A PRESION DE MANIJAS Y AUTOPARTES PARA EL SECTOR INDUSTRIAL</t>
  </si>
  <si>
    <t>CL 19 NO. 68 B 89</t>
  </si>
  <si>
    <t>LOS HORNOS TIENEN UNA VIDA UTIL DADA POR SU PROCES</t>
  </si>
  <si>
    <t>OTROS CODIGOS CIIU: O9309</t>
  </si>
  <si>
    <t>RASCHELTEX INTERNATIONAL SA</t>
  </si>
  <si>
    <t>FABRICACION DE TEXTILES PARA USO GENERAL Y DOSMESTICO</t>
  </si>
  <si>
    <t>CR 68 A NO. 23 A 75 (NUEVA DIRECCION)</t>
  </si>
  <si>
    <t>EL CONSUMO PROMEDIO DE COMBUSTIBLE DE TODA LA PLAN</t>
  </si>
  <si>
    <t>RASCHELTER INTERNATIONAL SA</t>
  </si>
  <si>
    <t>LA CAPACIDAD ESTA DADA EN Kcal/hora POR QUE TRABAJ</t>
  </si>
  <si>
    <t>COSMESTIC FRANCE LTDA</t>
  </si>
  <si>
    <t>PRODUCCION DE COSMETICOS CAPILARES PARA USO HUMANO</t>
  </si>
  <si>
    <t>CL 15 NO. 68 D 32</t>
  </si>
  <si>
    <t>LAS DOS CALDERAS SE TURNAN SEMANALMENTE. CADA CALD</t>
  </si>
  <si>
    <t>HUNTER DOUGLAS DE COLOMBIA SA</t>
  </si>
  <si>
    <t>FABRICACION Y COMERCIALIZACION DE LAMINAS</t>
  </si>
  <si>
    <t xml:space="preserve">CL 19 NO. 68 B 76 </t>
  </si>
  <si>
    <t>TIENEN 3 UNIDADES DE CALENTAMIENTO (HORNOS) C/U CO</t>
  </si>
  <si>
    <t>ALIMENTOS SPRESS LTDA</t>
  </si>
  <si>
    <t>CR 94 NO. 66 A 35</t>
  </si>
  <si>
    <t>LA CAPACIDAD DE LOS HORNOS SE VERIFICO EN LA PLACA</t>
  </si>
  <si>
    <t>PINTURAS SUPER LTDA</t>
  </si>
  <si>
    <t>COMPRA, PRODUCCION Y VENTA DE PINTURAS Y SOLVENTES PARA LA INDUSTRIA</t>
  </si>
  <si>
    <t>TRANS 113 NO. 66 87</t>
  </si>
  <si>
    <t>SE ENCONTRO UN HORNO EL CUAL LLAMABAN REACTOR EL C</t>
  </si>
  <si>
    <t>SOCIEDAD TEXTILERA GRANCOLOMBIA LTDA</t>
  </si>
  <si>
    <t>CONFECCION, MANUFACTURA Y DISTRIBUCION DE TEXTILES A NIVEL INDUSTRIAL.</t>
  </si>
  <si>
    <t>CL 66 NO. 68 B 59</t>
  </si>
  <si>
    <t>SE REALIZO LA RECONVERSION A GAS NATURAL DE LAS CA</t>
  </si>
  <si>
    <t>LEGRAND COLOMBIA SA</t>
  </si>
  <si>
    <t>FABRICACION DE PRODUCTOS Y ACCESORIOS ELECTRICOS PARA LA INDUSTRIA</t>
  </si>
  <si>
    <t>CL 65 A NO. 93 91</t>
  </si>
  <si>
    <t>LOS DATOS FUERON TOMADOS DEL FORMULARIO IE-1 /ACTU</t>
  </si>
  <si>
    <t xml:space="preserve">DOCUMENTOS RADICADOS EN LA SECRETARIA DISTRITAL DE AMBIENTE: RAD 2400 R13739 FOLIO 1 ANEXO 0, 2004ER 14610 FOLIO 1 ANEXO 0, 2004 ER 25976 FOLIO 2 ANEXO 10, CONCEPTO TECNICO 8656, 2004EE 26635 FOLIO 3 ANEXO 0, 2005EE 491 FOLIO 1 ANEXO 0, 2005ER 6784 FOLIO </t>
  </si>
  <si>
    <t>PANAMERICANA FORMAS E IMPRESOS SA</t>
  </si>
  <si>
    <t>ARTES GRAFICAS Y ACTIVIDADES DE IMPRESIÓN LITOGRAFICA A NIVEL INDUSTRIAL</t>
  </si>
  <si>
    <t>CL 65 NO. 95 28</t>
  </si>
  <si>
    <t>HORNO KBA1. POTENCIA DE QUEMADOR (GAS NATURAL): 1,</t>
  </si>
  <si>
    <t>HORNO KBA2. POTENCIA DE QUEMADOR (GAS NATURAL): 1,</t>
  </si>
  <si>
    <t>HORNO KBA3. POTENCIA DE QUEMADOR (GAS NATURAL): 1,</t>
  </si>
  <si>
    <t>HORNO KBA4. POTENCIA DE QUEMADOR (GAS NATURAL): 1,</t>
  </si>
  <si>
    <t>PLASTICOS VINILICOS DE COLOMBIA SA</t>
  </si>
  <si>
    <t>FABRICACION Y COMERCIALIZACION DE EMPAQUES FLEXIBLES PARA LA INDUSTRIA</t>
  </si>
  <si>
    <t>CR 89 A NO. 64 C 17</t>
  </si>
  <si>
    <t>SE REALIZO RECONCERSION DE DIESEL A GAS NATURAL HA</t>
  </si>
  <si>
    <t>LA PLANTA SE ENCUENTRA PARADA POR BAJA DE PRODUCCION</t>
  </si>
  <si>
    <t>EXICARTON SA</t>
  </si>
  <si>
    <t>FABRICACION Y DISTRIBUCION DE EMPAQUES DE CARTON</t>
  </si>
  <si>
    <t>CR 90 A NO. 64 C 47</t>
  </si>
  <si>
    <t xml:space="preserve">LA INFORMACION DE LA CALDERA FUE SUMINISTRADA POR </t>
  </si>
  <si>
    <t>ACTIVIDAD PRODUCTIVA VERIFICADA CON EL REGISTRO DE LA CAMARA DE COMERCIO. NO SE HAN REALIZADO MUESTREOS ISOCINETICOS EN ESTA FUENTE. SE TIENEN REPORTES DE MANTENIMIENTO DE LA EMPRESA GAS NATURAL.</t>
  </si>
  <si>
    <t>FABRICA DE TEXTILES DALTEX SA</t>
  </si>
  <si>
    <t>FABRICACION, TEJIDO Y COMERCIALIZACION DE TELAS PARA LA INDUSTRIA MANUFACTURERA</t>
  </si>
  <si>
    <t>CL 65 NO. 93 63</t>
  </si>
  <si>
    <t>LA INFORMACION FUE SUMINISTRADA POR EL GERENTEADMI</t>
  </si>
  <si>
    <t xml:space="preserve">SE RADICO CARTA DE SOLICITUD PARA PERMISO DE VERTIMIENTOS Y EMISIONES ATMOSFERICAS CON FECHA MAYO 03/2006, SIN SER RESPONDIDA A LA FECHA. </t>
  </si>
  <si>
    <t>TRIGUS SA / AGRODELICIAS SA / ALIMENTOS PIPO SA / GENERACION COLOMBIA SA</t>
  </si>
  <si>
    <t>FABRICACION DE PRODUCTOS CARNICOS, LACTEOS Y PANADERIA PARA LA INDUSTRIA ALIMENTICIA</t>
  </si>
  <si>
    <t>CL 64 NO. 89 A 75</t>
  </si>
  <si>
    <t>ESTE HORNO SE ENCUENTRA UBICADO EN LA EMPRESA TRIG</t>
  </si>
  <si>
    <t>LA EMPRESA ALIMENTOS PIPO SA SE DEDICA A LA FABRICACION DE PRODUCTOS LACTEOS; LA EMPRESA TRIGUS SA SE DEDICA A LA FABRICACION DE PAN; LA EMPRESA AGRODELICIAS SA SE DEDICA A LA FABRICACION DE DERIVADOS CARNICOS. LAS TRES INDUSTRIAS QUEDAN UBICADAS EN LAS M</t>
  </si>
  <si>
    <t>ESTA CALDERA SE ENCUENTRA UBICADA EN LA EMPRESA AL</t>
  </si>
  <si>
    <t>TINTORERIA EL DORADO LTDA</t>
  </si>
  <si>
    <t>PROCESAMIENTO, TEÑIDO Y ACABADO DE TODA CLASE DE TELAS</t>
  </si>
  <si>
    <t>CL 65 BIS NO. 91 57</t>
  </si>
  <si>
    <t>ESTA CALDERA FUE RECONVERTIDA A GAS NATURAL. ANTES</t>
  </si>
  <si>
    <t>LABORATORIOS NICOLE SA</t>
  </si>
  <si>
    <t>FABRICACION Y DISTRIBUCION DE VITAMINAS Y PROVITAMINAS NATURALES PARA CONSUMO HUMANO</t>
  </si>
  <si>
    <t>CL 75 NO. 85 33</t>
  </si>
  <si>
    <t>EL CONSUMO DE GAS SE COMPARTE CON UNA ESTUFA DE LA</t>
  </si>
  <si>
    <t>FRUTOS DE LOS ANDES FRUANDES LTDA</t>
  </si>
  <si>
    <t>DESHIDRATACION Y COMERCIALIZACION DE FRUTA PARA CONSUMO DIRECTO</t>
  </si>
  <si>
    <t>CR 40 A NO. 16 34 SUR</t>
  </si>
  <si>
    <t>LA DESHIDRATACION DE LA FRUTA SE HACE A UNA TEMPER</t>
  </si>
  <si>
    <t>PARA LA ESTACIONALIDAD TRABAJAN CON LA ESTACIONALIDAD DE LA FRUTA, EN ESTE CASO EL MANGO QUE ES EL PRODUCTO MAS PROCESADO EN LA EMPRESA, EN LA EPOCA DE COSECHA SE INCREMENTA LA PRODUCCION DE ENERO A ABRIL.</t>
  </si>
  <si>
    <t>BAYER CROPSCIENCE (CROPSA LTDA)</t>
  </si>
  <si>
    <t>COMERCIALIZACION DE PRODUCTOS AGROQUIMICOS Y BIOTECNOLOGICOS</t>
  </si>
  <si>
    <t>CR 58 NO. 10 76</t>
  </si>
  <si>
    <t>LA CALDERA ES UN EQUIPO QUE SE UTILIZA PARA EL CAS</t>
  </si>
  <si>
    <t>PRODUCTOS FLORESTA LTDA</t>
  </si>
  <si>
    <t>FABRICACION DE PERFUMES Y PRODUCTOS DE ASEO INDUTRIAL Y DEL HOGAR (BETUN, VARSOL Y CERA PARA PISOS)</t>
  </si>
  <si>
    <t>ACL 13 NO. 56 91 (NUEVA DIRECCION)</t>
  </si>
  <si>
    <t>LA EMPRESA ADQUIRIO LA CALDERA USADA; DESDE EL 200</t>
  </si>
  <si>
    <t>CONSORCIO NUEVO RENACER (CEMENTERIO DEL NORTE / CEMENTERIO CHAPINERO)</t>
  </si>
  <si>
    <t>CREMACION DE CADAVERES Y RESTOS HUMANOS</t>
  </si>
  <si>
    <t xml:space="preserve">CR 36 NO. 68 10 </t>
  </si>
  <si>
    <t>TRABAJAN TODAS LAS SEMANAS DEL AÑO. LA CAPACIDAD R</t>
  </si>
  <si>
    <t>ALIMENTOS VEGETALES RONI LTDA</t>
  </si>
  <si>
    <t>ELABORACION DE PULPA DE FRUTA PARA CONSUMO HUMANO</t>
  </si>
  <si>
    <t>CL 70 NO. 15 95 (NUEVA DIRECCION)</t>
  </si>
  <si>
    <t xml:space="preserve">SE TOMAN VACACIONES LAS TRES (3) PRIMERAS SEMANAS </t>
  </si>
  <si>
    <t>HEALTHFOOD SA</t>
  </si>
  <si>
    <t>PRODUCCION DE ALIMENTOS PARA CONSUMO HUMANO (Ver observaciones)</t>
  </si>
  <si>
    <t>CL 94 B NO. 56 24</t>
  </si>
  <si>
    <t>LA EMPRESA PRODUCE ALIMENTOS DE VARIOS TIPOS, ENTR</t>
  </si>
  <si>
    <t>FUNDACION ABOOD SHAIO</t>
  </si>
  <si>
    <t>PRESTACION DE SERVICIOS MEDICOS Y DE SALUD</t>
  </si>
  <si>
    <t>DIAG 115 A NO. 70 C 75</t>
  </si>
  <si>
    <t>MANUFACTURAS MUNDIAL FARMACEUITCA S.A. (MMFSA)</t>
  </si>
  <si>
    <t>CR 106 NO. 15 25 LOTE 92 ZONA FRANCA</t>
  </si>
  <si>
    <t>LA CALDERA ES DUAL CON ACPM (DIESEL), PERO NO ESTA</t>
  </si>
  <si>
    <t>LA EMPRESA SE CLASIFICO COMO GRANDE PERO CUENTA CON 50 EMPLEADOS EN PLANTA</t>
  </si>
  <si>
    <t>AGA FANO FABRICA NACIONAL DE OXIGENO S.A</t>
  </si>
  <si>
    <t>FABRICACION DISTRIBUCION Y COMERCIALIZACION DE GASES INDUSTRIALES Y MEDICINALES</t>
  </si>
  <si>
    <t>CR 68 NO. 11 51</t>
  </si>
  <si>
    <t xml:space="preserve"> CALDERA</t>
  </si>
  <si>
    <t>BAYER S.A.</t>
  </si>
  <si>
    <t xml:space="preserve">CR 58 NO. 10 76 </t>
  </si>
  <si>
    <t>LAVANDERÍA Y TINTORERÍA BURBUJAS</t>
  </si>
  <si>
    <t>CR 69 NO. 37 D 66 SUR</t>
  </si>
  <si>
    <t>COMPANIA MANUFACTURERA DEL PAN COMAPAN</t>
  </si>
  <si>
    <t>ELABORACION DE PRODUCTOS DE PANADERIA</t>
  </si>
  <si>
    <t>CR 42 NO. 13 57</t>
  </si>
  <si>
    <t>CYQUIM DE COLOMBIA S.A.</t>
  </si>
  <si>
    <t>IMPORTACION FABRICACION DISTRIBUCION Y COMERCIALIZACION DE PRODUCTOS QUIMICOS INDUSTRIALES DENTRO Y FUERA DEL PAIS</t>
  </si>
  <si>
    <t>FRIGORIFICO GUADALUPE S.A.</t>
  </si>
  <si>
    <t>ACTIVIDADES DE SERVICIOS AGRICOLAS Y GANADEROS EXCEPTO ACTIVIDADES VETERINARIAS</t>
  </si>
  <si>
    <t>AUTOPISTA SUR NO. 66 78</t>
  </si>
  <si>
    <t>TINTORERÍA GAMATEX LTDA</t>
  </si>
  <si>
    <t>DIAG 3 SUR NO. 22 19</t>
  </si>
  <si>
    <t>GENERAL MOTORS COLMOTORES S.A.</t>
  </si>
  <si>
    <t>ENSAMBLE DE VEHICULOS AUTOMOTORES</t>
  </si>
  <si>
    <t>CL 56 A SUR NO. 33 53</t>
  </si>
  <si>
    <t>SON DUALES GAS NATURAL / DIESEL. EL CONSUMO DE COM</t>
  </si>
  <si>
    <t>LABORATORIOS RYAN DE COLOMBIA S EN C</t>
  </si>
  <si>
    <t>FABRICACION Y COMERCIALIZACION DE PRODUCTOS FARMACEUTICOS INYECTABLES PARA USO HUMANO</t>
  </si>
  <si>
    <t>CR 71 D NO. 50 05</t>
  </si>
  <si>
    <t xml:space="preserve">ESTA CALDERA FUE RECONVERTIDA A GAS NATURAL EN EL </t>
  </si>
  <si>
    <t>INDUSTRIAS LA CORUNA LTDA</t>
  </si>
  <si>
    <t>FABRICACION DE ALIMENTOS PARA EL CONSUMO HUMANO A BASE DE FRUTAS Y VERDURAS.</t>
  </si>
  <si>
    <t>ACR 80 G NO. 2 42</t>
  </si>
  <si>
    <t>EL CONSUMO DE GAS SE OBTUVO DE UN PROMERDIO QUE PO</t>
  </si>
  <si>
    <t>LA ESPERANZA INDUSTRIAL DE ALIMENTOS LTDA</t>
  </si>
  <si>
    <t>PRODUCCION DE CARNES EMBUTIDAS PARA EL CONSUMO HUMANO</t>
  </si>
  <si>
    <t>CL 36 D SUR NO. 78 A 18</t>
  </si>
  <si>
    <t>EL CONSUMO TOTAL DE GAS AL MES ES DEL ORDEN DE 800</t>
  </si>
  <si>
    <t xml:space="preserve">LA DIRECCION CONSIGNADA POR EL ENCUESTADOR NO ES LA MISMA DISPONIBLE EN EL LA LISTA DE EMPRESAS ASIGNADAS (DIRECCION ORIGINAL: CRA 78 K NO. 35 A 75 SUR). </t>
  </si>
  <si>
    <t>MARCHEN S.A. (M D &amp; C SA)</t>
  </si>
  <si>
    <t>FABRICACION DE DETERGENTE EN POLVO PARA USO DOMESTICO</t>
  </si>
  <si>
    <t>AUTOPISTA SUR NO. 60 01</t>
  </si>
  <si>
    <t xml:space="preserve">CADA 21 DIAS DE HACE LIMPIEZA DE EQUIPOS. INGRESO </t>
  </si>
  <si>
    <t>AZUL K SA</t>
  </si>
  <si>
    <t>PRODUCCION Y COMERCIALIZACION DE JABONES Y PRODUCTOS DE LIMPIEZA PARA EL HOGAR Y LA INDUSTRIA</t>
  </si>
  <si>
    <t>AUTOPISTA SUR NO. 60 51</t>
  </si>
  <si>
    <t xml:space="preserve">SE REALIZARON MUESTREOS ISOCINETICOS EN 2005. SON </t>
  </si>
  <si>
    <t>COMESTIBLES LAS AMERICAS LTDA</t>
  </si>
  <si>
    <t>FABRICACION DE ALIMENTOS PARA EL CONSUMO HUMANO (BOCADILLOS, PANELITAS Y HERPOS)</t>
  </si>
  <si>
    <t>AV 6 NO. 38 36</t>
  </si>
  <si>
    <t>SE REALIZA MANTENIMIENTO CADA 15 DIAS. TODOS LOS A</t>
  </si>
  <si>
    <t>INDUSTRIAS CAMPI LTDA</t>
  </si>
  <si>
    <t>PRODUCCION DE TAPETES PARA AUTOMOVILES Y KITS DE CARRETERA</t>
  </si>
  <si>
    <t>CL 10 NO. 38 75</t>
  </si>
  <si>
    <t>SON TRES HORNOS IGUALES Y NO HAY MAS FUENTES QUE C</t>
  </si>
  <si>
    <t>PRODUCTOS NISOL LTDA</t>
  </si>
  <si>
    <t>PRODUCCION DE IMPERMEABILIZANTES Y MORTEROS PARA EL SECTOR DE LA CONSTRUCCION</t>
  </si>
  <si>
    <t>CL 11 A NO. 40 41</t>
  </si>
  <si>
    <t>ANTES UTILIZABAN DIESEL Y SE CAMBIARON A GAS NATUR</t>
  </si>
  <si>
    <t>TIKAL INTERNACIONAL SA</t>
  </si>
  <si>
    <t>PRODUCCION DE ARTICULOS DE CAUCHO PARA USO GENERAL</t>
  </si>
  <si>
    <t>TRANS 42 NO. 9 80</t>
  </si>
  <si>
    <t>MANTENIMIENTO DE LA CALDERA CADA OCHO (8) DIAS (PR</t>
  </si>
  <si>
    <t>SURAMERICANA DE VALVULAS SA</t>
  </si>
  <si>
    <t>FABRICACION DE VALVULAS PARA GAS Y AGUA</t>
  </si>
  <si>
    <t>TRANS 42 NO. 9 70</t>
  </si>
  <si>
    <t xml:space="preserve">HACE VEINTE (20) DIAS LES INSTALARON GAS NATURAL. </t>
  </si>
  <si>
    <t>AL PRIMER HORNO LE CABEN 700 Kg DE RETINA. LA MARCA DE LOS HORNOS NO ESTA DISPONIBLE (NO POSEE REGISTROS NI PLAQUETAS).</t>
  </si>
  <si>
    <t>AL PRIMER HORNO LE CABEN 350 Kg DE RETINA. LA MARCA DE LOS HORNOS NO ESTA DISPONIBLE (NO POSEE REGISTROS NI PLAQUETAS).</t>
  </si>
  <si>
    <t>LIZARAZO SIERRA LTDA</t>
  </si>
  <si>
    <t>FUNDICION DE METALES NO FERROSOS (BRONCE Y ALUMINIO, ARTISTICO, DECORACION HIERRO FORJADO, MALLAS PARA CHIMENEA Y MOBILIARIO) Y SEÑALIZACION PUBLICITARIA</t>
  </si>
  <si>
    <t>CR 66 A NO. 12 A 47</t>
  </si>
  <si>
    <t>LA EMPRESA TRABAJA DESDE HACE 40 AÑOS Y EL HORNO S</t>
  </si>
  <si>
    <t>DISTRIBUCIONES JACE LTDA</t>
  </si>
  <si>
    <t>FABRICACION Y DISTRIBUCION DE PRODUCTOS ALIMENTICIOS (BOCADILLOS, GALLETAS Y OBLEAS)</t>
  </si>
  <si>
    <t>CR 41 NO. 5 A 38</t>
  </si>
  <si>
    <t>NO SE TIENE DATOS DE CONSUMO POR QUE LA CALDERA YA</t>
  </si>
  <si>
    <t xml:space="preserve">POSEEN UN HORNO ELECTRICO QUE YA NO SE USA. SE HACIAN GALETAS DE MANTEQUILLA. TIENE 4 WAFLEROS PARA HACER GALLETAS. </t>
  </si>
  <si>
    <t>PRODUCTOS DESHIDRATADOS LONG LIFE FOODS LTDA</t>
  </si>
  <si>
    <t>ELABORACION DE FRUTAS Y VEGETALES DESHIDRATADOS PARA CONSUMO HUMANO</t>
  </si>
  <si>
    <t>CR 31 NO. 12 40</t>
  </si>
  <si>
    <t>SE CONSUMEN DOS (2) CILINDROS DE 100 lb ESTANDAR D</t>
  </si>
  <si>
    <t>DELINC LTDA</t>
  </si>
  <si>
    <t>ELABORACION DE PANES Y PASTELES EN GENERAL</t>
  </si>
  <si>
    <t>CL 12 NO. 33 58</t>
  </si>
  <si>
    <t>LOS CONSUMOS TOTALES DEL MES DE MARZO (390 m3/mes)</t>
  </si>
  <si>
    <t>TINTORERIA IRIS LTDA</t>
  </si>
  <si>
    <t>FABRICACION DE GASA Y ELEMENTOS QUIRURGICOS PARA LA INDUSTRIA DE LA SALUD</t>
  </si>
  <si>
    <t>CR 34 A NO. 10 56 (NUEVA DIRECCION)</t>
  </si>
  <si>
    <t>SE INGRESO A PLANTA Y SE VERIFICO LA INFORMACION</t>
  </si>
  <si>
    <t>FIELTROS Y PARTES LTDA</t>
  </si>
  <si>
    <t>FABRICACION DE FIELTROS EN LANA PARA LA INDUSTRIA</t>
  </si>
  <si>
    <t>CR 34 NO. 10 20</t>
  </si>
  <si>
    <t>EL DATO DE CONSUMO HACE REFERENCIA AL CONSUMO PROM</t>
  </si>
  <si>
    <t>PRODUCTOS BOXEADOR DE COLOMBIA LTDA</t>
  </si>
  <si>
    <t>FABRICACION DE LAMINAS Y REPUESTOS TECNICOS EN CAUCHO.</t>
  </si>
  <si>
    <t>CR 34 NO. 10 80 / 10 77</t>
  </si>
  <si>
    <t xml:space="preserve">SE CONSUMEN 1000 GALONES DE COMBUSTIBLE CADA SEIS </t>
  </si>
  <si>
    <t>COMPAÑÍA PETROQUIMICA HOREB LTDA</t>
  </si>
  <si>
    <t>ELABORACION DE ACEITE MINERAL PARA LA INDUSTRIA COSMETICA Y ALIMENTICIA</t>
  </si>
  <si>
    <t>ACL 6 NO. 31 A 18</t>
  </si>
  <si>
    <t>NINGUNO</t>
  </si>
  <si>
    <t>AMERICANA DE RODILLOS ADR SA</t>
  </si>
  <si>
    <t>FABRICACION DE CAUCHO PARA RODILLOS DE MAQUINAS LITOGRAFICAS</t>
  </si>
  <si>
    <t>CR 33 NO. 10 49</t>
  </si>
  <si>
    <t>SE CONSUMEN 200 Gal DE DIESEL CADA TRES (3) MESES</t>
  </si>
  <si>
    <t>PROROYAL &amp; CIA LTDA</t>
  </si>
  <si>
    <t>FABRICACION DE MANGUERAS EN CAUCHO PARA AUTOMOVILES</t>
  </si>
  <si>
    <t xml:space="preserve">CR 31 A NO. 10 39 </t>
  </si>
  <si>
    <t>LOS CONSUMOS TOTALES PARA EL MES DE DICIEMBRE/2007</t>
  </si>
  <si>
    <t>MAIN COLOMBIA SA</t>
  </si>
  <si>
    <t>FABRICACION DE SUELOS EN CAUCHO PARA ZAPATOS</t>
  </si>
  <si>
    <t>CR 34 A NO. 10 68 (DIRECCION NUEVA)</t>
  </si>
  <si>
    <t>LOS CONSUMOS TOTALES PARA EL MES DE FEBRERO (2,072</t>
  </si>
  <si>
    <t>MANUFACTURAS DE CAUCHO MANUEL ENRIQUE DIAZ Y CIA LTDA</t>
  </si>
  <si>
    <t>ELABORACION DE PARTES EN CAUCHO PARA LA INDUSTRIA EN GENERAL</t>
  </si>
  <si>
    <t>CR 31 A NO. 6 67</t>
  </si>
  <si>
    <t>NO SE CUENTA CON EL DATO EXACTO DE LA CAPACIDAD DE</t>
  </si>
  <si>
    <t>FUNDICION RIVEROS LTDA</t>
  </si>
  <si>
    <t>FUNDICION DE HIERRO PARA RESPUESTOS (HIERRO COLADO)</t>
  </si>
  <si>
    <t>CR 31 A NO. 8 70</t>
  </si>
  <si>
    <t xml:space="preserve">HORNO DE CUBILOTE. </t>
  </si>
  <si>
    <t>LA CAPACIDAD DEL HORNO ES DE 800 Kg. LA DIRECCION Y LA GEORREFERENCIACION CORRESPONDEN A LA UBICACIÓN DE LA PLANTA. LA DIRECCION DE LA SEDE ADMINISTRATIVA ES CL 8 NO. 30 05</t>
  </si>
  <si>
    <t>FUNDICIONES CAPITAL LTDA</t>
  </si>
  <si>
    <t>FUNDICION DE HIERRO PARA LINEAS DE PRODUCCION DE BOMBAS DE AGUA</t>
  </si>
  <si>
    <t>CR 35 NO. 10 62</t>
  </si>
  <si>
    <t>LA CAPACIDAD DEL HORNO EN MASA ES DE 500 Kg.</t>
  </si>
  <si>
    <t>PARMET LTDA</t>
  </si>
  <si>
    <t>FABRICACION DE ESTANTERIA EN LAMINA PARA SUPERMERCADOS</t>
  </si>
  <si>
    <t>CR 31 NO. 11 45</t>
  </si>
  <si>
    <t>LA INFORMACION ACERCA DEL CONSUMO DE GAS NATURAL S</t>
  </si>
  <si>
    <t>FRIAGRO SA</t>
  </si>
  <si>
    <t>ELABORACION DE PAPA A LA FRANCESA</t>
  </si>
  <si>
    <t>TRANS 39 A NO. 20 A 26</t>
  </si>
  <si>
    <t>GLP: GAS PROPANO. SEGUN INFORMA EL CONTACTO, EL HO</t>
  </si>
  <si>
    <t>FRIGORIFICO BILBOA LTDA</t>
  </si>
  <si>
    <t>FABRICACION Y COMERCIALIZACION DE PRODUCTOS CARNICOS PARA CONSUMO HUMANO (JAMON)</t>
  </si>
  <si>
    <t>CL 37 D NO. 68 M 40 SUR</t>
  </si>
  <si>
    <t>CONSUMOS DE GAS MENSUAL PARA TODA LA PLANTA: ENERO</t>
  </si>
  <si>
    <t>INFORMACION DEL QUEMADOR: 250,000 BTU/h (7327 KW).</t>
  </si>
  <si>
    <t>CONSERVAS DEL BOSQUE LTDA</t>
  </si>
  <si>
    <t>PRODUCCION Y COMERCIALIZACION DE SALSAS Y VINAGRES PARA LA INDUSTRIA ALIMENTICIA EN GENERAL</t>
  </si>
  <si>
    <t>CR 69 NO. 36 42 SUR</t>
  </si>
  <si>
    <t>CONSUMO DE COMBUSTIBLE SOLO PARA LA CALDERA: ENERO</t>
  </si>
  <si>
    <t>ACEITE RENDIDOR LTDA</t>
  </si>
  <si>
    <t>PRODUCCION Y COMERCIALIZACION DE PRODUCTOS DE AJONJOLI PARA CONSUMO HUMANO</t>
  </si>
  <si>
    <t>CR 69 A NO. 31 45 SUR</t>
  </si>
  <si>
    <t>CONSUMO DE GAS EXCLUSIVOS DE LA CALDERA Y EL HORNO</t>
  </si>
  <si>
    <t>PRODUCCION Y COMERCIALIZACION D EPRODUCTOS DE AJONJOLI PARA CONSUMO HUMANO</t>
  </si>
  <si>
    <t>FABRICA Y COMERCIALIZADORA DE ALIMENTOS COLOMBIANOS LTDA</t>
  </si>
  <si>
    <t>PRODUCCION Y COMERCIALIZACION DE CAFÉ Y CACAO PARA CONSUMO HUMANO</t>
  </si>
  <si>
    <t>CL 35 SUR NO. 70 29</t>
  </si>
  <si>
    <t xml:space="preserve">EL QUEMADOR TIENE UNA CAPACIDAD DE 116/125 KW. EL </t>
  </si>
  <si>
    <t>COMESTIBLES COLIBRI LTDA</t>
  </si>
  <si>
    <t>FABRICACION Y COMERCIALIZACION DE CONFITERIA PARA CONSUMO HUMANO</t>
  </si>
  <si>
    <t>CR 69 B NO. 36 48 SUR</t>
  </si>
  <si>
    <t>LA EMPRESA CUENTA CON SIETE (7) QUEMADORES TIPO FO</t>
  </si>
  <si>
    <t>ICOPROM LTDA</t>
  </si>
  <si>
    <t>FABRICACION DE EMPAQUES DE MADERA (GUACALES) PARA USO INDUSTRIAL</t>
  </si>
  <si>
    <t>CR 69 A NO. 36 86 SUR</t>
  </si>
  <si>
    <t>EL HORNO TRABAJA 3 DIAS EN EL MES (TRABAJO POR PRO</t>
  </si>
  <si>
    <t>LABORATORIO CHEMIPLUS LTDA</t>
  </si>
  <si>
    <t>PRODUCCION Y MAQUILADO DE PRODUCTOS COSMETICOS (SHAMPOO Y CREMAS) PARA CONSUMO HUMANO</t>
  </si>
  <si>
    <t>CL 35 SUR NO. 70 13</t>
  </si>
  <si>
    <t>EL DUCTO TIENE UN SOLO NIPLE. EL DATO DE CONSUMO D</t>
  </si>
  <si>
    <t>FUNDIACOPLES CIA LTDA</t>
  </si>
  <si>
    <t>FUNDICION DE PARTES PARA SSISTEMAS D ERIEGO EN ALUMINIO</t>
  </si>
  <si>
    <t>CR 69 BIS NO. 37 B 25 SUR</t>
  </si>
  <si>
    <t>EL QUEMADOR ES E 2.5 HP. SE REALIZO VISITA A LA PL</t>
  </si>
  <si>
    <t>FUNDICIONES MACIAS CIA LTDA</t>
  </si>
  <si>
    <t>FUNDICION DE METALES NO FERROSOS PARA MAQUINARIA INDUSTRIAL</t>
  </si>
  <si>
    <t>CL 33 SUR NO. 87 A 29</t>
  </si>
  <si>
    <t>SE VERIFICO EL FUNCIONAMIENTO DEL HORNO. EL CONSUM</t>
  </si>
  <si>
    <t>ACEITES Y GRASAS VEGETALES SA ACEGRASAS SA</t>
  </si>
  <si>
    <t>PRODUCCION DE ACEITES Y GRASAS VEGETALES PARA CONSUMO HUMANO</t>
  </si>
  <si>
    <t>AUTOPISTA SUR NO. 57 21</t>
  </si>
  <si>
    <t>ESTA CALDERA TRABAJA STAND BY. LOS CONSUMOS DE GAS</t>
  </si>
  <si>
    <t>SEGÚN EL REGISTRO DE LA CAMARA DE COMERCIO ESTA EMPRESA SE ENCUENTRA LOCALIZADA EN KENNEDY (POR ESO SE ASIGNO). SIN EMBARGO SE CORROBORO EN CAMPO QUE SE ENCUENTRA UBICADA EN TUNJUELITO</t>
  </si>
  <si>
    <t>ESTA CALDERA TRABAJA CONTINUO DURANTE TODO EL AÑO.</t>
  </si>
  <si>
    <t xml:space="preserve">ESTA CALDERA TRABAJA DE APOYO SOLO CUANDO SE HACE </t>
  </si>
  <si>
    <t>LOS CONSUMOS DE GAS NATURAL PROMEDIO DE LOS ULTIMO</t>
  </si>
  <si>
    <t>ESTE CALDERIN ESTA FUERA DE FUNCIONAMIENTO HACE MA</t>
  </si>
  <si>
    <t>PRODUCTOS QUIMICOS PANAMERICANOS SA</t>
  </si>
  <si>
    <t>FABRICACION DE DETERGENTES DE USO INDUSTRIAL Y DOMESTICO</t>
  </si>
  <si>
    <t>CR 57 NO. 45 A 94 SUR</t>
  </si>
  <si>
    <t>EL CONSUMO DE GAS QUE COMPRENDE LAS CALDERAS, EL C</t>
  </si>
  <si>
    <t>LA CALDERA 1 TIENE UN MES DE OPERACIÓN, NO TIENE D</t>
  </si>
  <si>
    <t>BANDAS Y ELASTICOS LTDA</t>
  </si>
  <si>
    <t>PRODUCCION DE CINTAS ELASTICAS PARA CONFECCION</t>
  </si>
  <si>
    <t>CL 9 NO. 68 41</t>
  </si>
  <si>
    <t>CONSUMO PROMEDIO DEL ULTIMO RECIBO DE GAS: DICIEMB</t>
  </si>
  <si>
    <t>ESTA CALDERA SE UTILIZA EN CASO DE MANTENIMIENTO O</t>
  </si>
  <si>
    <t>CLOROX DE COLOMBIA SA</t>
  </si>
  <si>
    <t>FABRICACION DE PRODUCTOS DE ASEO Y LIMPIEZA PARA EL HOGAR</t>
  </si>
  <si>
    <t>CR 68 B NO. 12 A 20</t>
  </si>
  <si>
    <t>EL CONSUMO SE TOMO DEL RECIBO DE GAS: JULIO/2007 (</t>
  </si>
  <si>
    <t>INGENIERIA ELECTRICA Y COMUNICACIONES IGM LTDA (IGM INGENIERIA LTDA)</t>
  </si>
  <si>
    <t>METALMECANICA - FABRICACION DE PUERTAS Y MAQUINAS PARA USO INDUSTRIAL</t>
  </si>
  <si>
    <t>CL 11 NO. 68 50</t>
  </si>
  <si>
    <t>LA POTENCIA NO LA TENIAN. NO SE PUDO ACCEDER A LAS</t>
  </si>
  <si>
    <t>LA EMPRESA CUENTA CON 45 EMPLEADOS (LO QUE LA CLASIFICARIA COMO INDUSTRIA PEQUEÑA). SIN EMBARGO ANTE CAMARA DE COMERCIO APARECE COMO MEDIANA INDUSTRIA (DATO APORTADO POR EL CONTACTO)</t>
  </si>
  <si>
    <t>SAFE COLOMBIANA SA</t>
  </si>
  <si>
    <t>FABRICACION DE CERRADURAS PARA TODO TIPO DE USO.</t>
  </si>
  <si>
    <t>CL 9 NO. 68 77</t>
  </si>
  <si>
    <t>EL CONSUMO DE GLP ES DE UN (1) CILINDRO POR SEMANA</t>
  </si>
  <si>
    <t>HELADOS GULIVER LTDA</t>
  </si>
  <si>
    <t>FABRICACION DE HELADOS PARA EL CONSUMO HUMANO</t>
  </si>
  <si>
    <t>CL 54 NO. 74 B 27</t>
  </si>
  <si>
    <t>PARA EL CALCULO DEL TIEMPO DE OPERACIÓN ANUAL SE T</t>
  </si>
  <si>
    <t>REENCAUCHADORA AMERICA LTDA</t>
  </si>
  <si>
    <t>REENCAUCHE DE TODO TIPO DE LLANTAS PARA VEHICULO</t>
  </si>
  <si>
    <t>CL 68 A NO. 87 38</t>
  </si>
  <si>
    <t>INFORMACION OBTENIDA DEL INFORME "ASISTENCIAS TECN</t>
  </si>
  <si>
    <t>ALIMENTOS JOSE A LTDA</t>
  </si>
  <si>
    <t>FABRICACION Y COMERCIALIZACION DE ALIMENTOS (GOLOSINAS, AREQUIPE Y PRODUCTOS LACTEOS) PARA EL CONSUMO HUMANO</t>
  </si>
  <si>
    <t>CR 88 NO. 74 A 18</t>
  </si>
  <si>
    <t xml:space="preserve">CONSUMO DE LOS ULTIMOS MESES (SEGÚN EL RECIBO DEL </t>
  </si>
  <si>
    <t xml:space="preserve">QUEMADOR MARCA POWER FLAME. </t>
  </si>
  <si>
    <t>CI DUGOTEZ SA</t>
  </si>
  <si>
    <t>PRODUCCION Y COMERCIALIZACION DE PRENDAS DE VESTIR (ROPA INTERIOR, PIJAMAS Y ROPA DEPORTIVA)</t>
  </si>
  <si>
    <t>CR 88 A NO. 64 D 58 (PLANTA 2)</t>
  </si>
  <si>
    <t xml:space="preserve"> LA CALDERAS DE ESTA PLANTA (PLANTA 2) SON "DUALES</t>
  </si>
  <si>
    <t>LA EMPRESA CUENTA CON TRES (3) PLANTAS DE PRODUCCION UBICADAS EN ENGATIVA. CADA PLANTA CUENTA CON SU CALDERA (POR ESTE MOTIVO CADA CALDERA REGISTRA UNA DIRECCION DE UBICACIÓN DISTINTA). LA PLANTA 1 NO TIENE FUENTE POR QUE SEGUN EL CONTACTO SE UTILIZA LA C</t>
  </si>
  <si>
    <t>CL 64 C NO. 88 A 39 (PLANTA 3)</t>
  </si>
  <si>
    <t xml:space="preserve"> LA CALDERA DE ESTA PLANTA (PLANTA 3) ES "DUAL"; E</t>
  </si>
  <si>
    <t>LUBRICANTES Y SOLUBLES DE COLOMBIA LTDA (LUBRISOL DE COLOMBIA)</t>
  </si>
  <si>
    <t>PRODUCCION DE ACEITES, REFRIGERANTES Y SOLUBLES INDUSTRIALES PARA EL SECTOR INDUSTRIAL</t>
  </si>
  <si>
    <t>CL 68 A NO. 89 03 / 89 05</t>
  </si>
  <si>
    <t xml:space="preserve">LA PLANTA ENTRA EN PERIODO DE VACACIONES POR TRES </t>
  </si>
  <si>
    <t>COMESTIBLES MANJARES EU</t>
  </si>
  <si>
    <t>FABRICACION DE PRODUCTOS DE PANADERA PARA CONSUMO HUMANO</t>
  </si>
  <si>
    <t>CL 70 A NO. 90 B 10</t>
  </si>
  <si>
    <t xml:space="preserve">LA EMPRESA CUENTA CON DOS HORNOS, PERO ESTE HORNO </t>
  </si>
  <si>
    <t xml:space="preserve">LA EMPRESA CUENTA CON DOS HORNOS. DURANTE 20 DIAS </t>
  </si>
  <si>
    <t>SALSAMENTARIA INDUCOLCARNES LTDA</t>
  </si>
  <si>
    <t>FABRICACION DE PRODUCTOS CARNICOS PARA EL CONSUMO HUMANO</t>
  </si>
  <si>
    <t>CL 81 NO. 90 57</t>
  </si>
  <si>
    <t>LOS CONSUMOS DE GAS REGISTRADOS EN LOS ULTIMOS SEI</t>
  </si>
  <si>
    <t>800 K</t>
  </si>
  <si>
    <t>400 K</t>
  </si>
  <si>
    <t>ALIMENTOS LIOFILIZADOS DE COLOMBIA SA</t>
  </si>
  <si>
    <t>DESHIDRATACION DE ALIMENTOS (PRINCIPALMENTE FRUTAS) PARA EL CONSUMO HUMANO.</t>
  </si>
  <si>
    <t>CR 92 NO. 64 C 24</t>
  </si>
  <si>
    <t xml:space="preserve">EL DATO DE CAPACIDAD REPORTADO POR EL CONTACTO ES </t>
  </si>
  <si>
    <t>PROALINA LTDA (PROCESADORA DE ALIMENTOS NATURALES LTDA).</t>
  </si>
  <si>
    <t>PRODUCCION DE PULPAS DE FRUTA Y ADEREZOS PARA CONSUMO HUMANO</t>
  </si>
  <si>
    <t>CL 65 A NO. 93 10</t>
  </si>
  <si>
    <t>GLP: GAS PROPANO. LA PLANTA ENTRA EN PERIODO DE VA</t>
  </si>
  <si>
    <t>LA PLANTA ENTRA EN PERIODO DE VACACIONES COLECTIVA</t>
  </si>
  <si>
    <t>JOHN ANTONIO PARRA SOLANO (CREACIONES BODY PERFECT)</t>
  </si>
  <si>
    <t>CONFECCION DE ROPA INTERIOR Y FAJAS EN CAUCHO Y LATEX</t>
  </si>
  <si>
    <t>CR 59 NO. 40 78</t>
  </si>
  <si>
    <t>LA EMPRESA TIENE UN HORNO PARA VULCANIZACION DE CA</t>
  </si>
  <si>
    <t>CARLOS ARTURO GONZALEZ LUNA (TOSTADORA DE CAFÉ TRES MARIAS)</t>
  </si>
  <si>
    <t>TOSTADO Y PRODUCCION DE CAFÉ PARA CONSUMO HUMANO</t>
  </si>
  <si>
    <t>CR 57 NO. 5 A 42</t>
  </si>
  <si>
    <t xml:space="preserve">EL VALOR DEL CONSUMO ES E PROMEDIO DE LOS ILTIMOS </t>
  </si>
  <si>
    <t>VICTORIA ISABEL BONILLA GONZALEZ (CAUCHOS LOS COMUNEROS)</t>
  </si>
  <si>
    <t>ELABORACION DE PARTES EN CAUCHO PARA LA INDUSTRIA</t>
  </si>
  <si>
    <t>ACL 6 NO. 34 32</t>
  </si>
  <si>
    <t>SE TOMAN VACACIONES DURANTE TRES (3) SEMANAS EN EL</t>
  </si>
  <si>
    <t>VIALAMBRE LTDA</t>
  </si>
  <si>
    <t>FABRICACION Y COMERCIALIZACION DE PRODUCTOS EN ALAMBRA (GANCHOS, MALLAS DE EXHIBICION)</t>
  </si>
  <si>
    <t>CR 32 A NO. 10 A 88</t>
  </si>
  <si>
    <t>LA EMPRESA FABRICA Y COMERCIALIZA PRODUCTOS DE ALA</t>
  </si>
  <si>
    <t>LEGT METALISTERIA EU</t>
  </si>
  <si>
    <t>FABRICACION DE HERRAJES PARA SOFACAMA EN HIERRO</t>
  </si>
  <si>
    <t>CL 40 F NO. 80 J 50 SUR</t>
  </si>
  <si>
    <t>EL CONSUMO DE GAS NATURAL DEL ULTIMO MES FUE DE 93</t>
  </si>
  <si>
    <t>FUNDIANDINA LTDA</t>
  </si>
  <si>
    <t>FUNDICION DE HERRO COLADO PARA CAMPANAS DE FRENO DE AUTOMOVILES</t>
  </si>
  <si>
    <t>CL 40 C NO. 80 J 18 SUR</t>
  </si>
  <si>
    <t>EL HORNO SOLO ESTA EN FUNCIONAMIENTO UNA VEZ AL ME</t>
  </si>
  <si>
    <t>RAOS LTDA</t>
  </si>
  <si>
    <t>ELABORACION DE PRODUCTOS ALIMENTICIOS (ACHIRAS) PARA CONSUMO HUMANO</t>
  </si>
  <si>
    <t>CR 93 A NO. 38 B 23 SUR</t>
  </si>
  <si>
    <t>LA CHIMENEA NO ESTA CONECTADA DEBIDAMENTE. LA INFO</t>
  </si>
  <si>
    <t xml:space="preserve">NO FUE POSIBLE OBTENER EL CIIU POR QUE NO SE ENCONTRABA EN LA EMPRESA PERSONAL ADMINISTRATIVO. </t>
  </si>
  <si>
    <t>ARMALCO SA</t>
  </si>
  <si>
    <t>FABRICACION Y COMERCIALIZACION DE PRODUCTOS EN ACERO (CABLE, VARILLAS Y LAMINAS PARA CONSTRUCCION)</t>
  </si>
  <si>
    <t>AV CIUDAD DE CALI NO. 13 C 50</t>
  </si>
  <si>
    <t>NO SE TRABAJAN 48 DOMINGOS Y 17 FESTIVOS. CAPACIDA</t>
  </si>
  <si>
    <t>LA CALDERA SI TIENE DUCTO PERO NO CUENTA CON NIPLE</t>
  </si>
  <si>
    <t>NO SE TRABAJAN 48 DOMINGOS Y 17 FESTIVOS. 24 dias/</t>
  </si>
  <si>
    <t>COLOMBIANA DE ESTRUCTURAS Y GALVANIZADOS CODEGALV LTDA</t>
  </si>
  <si>
    <t>SERVICIO DE RECUBRIMIENTOS GALVANICOS DE PIEZAS ESTRUCTURALES EN ACERO PARA LA INDUSTRIA</t>
  </si>
  <si>
    <t>CL 10 B NO. 89 A 57</t>
  </si>
  <si>
    <t xml:space="preserve">EL HORNO CUENTA CON CUATRO (4) QUEMADORES 800,000 </t>
  </si>
  <si>
    <t>ESTRUGAL LTDA</t>
  </si>
  <si>
    <t>SERVICIO DE RECUBRIMIENTOS GALVANICOS DE PIEZAS METALICAS INDUSTRIALES</t>
  </si>
  <si>
    <t>CR 89 NO. 10 42</t>
  </si>
  <si>
    <t xml:space="preserve">TIENEN UN HORNO CON DOS (2) QUEMADORES DE 800,000 </t>
  </si>
  <si>
    <t>FRIGORIFICO SAN MARTIN DE PORRES LTDA</t>
  </si>
  <si>
    <t xml:space="preserve">PRODUCCION, TRANSFORMACION Y CONSERVACION DE CARNES Y DERIVADOS CARNICOS PARA CONSUMO HUMANO </t>
  </si>
  <si>
    <t>ACR 86 NO. 15 A 91</t>
  </si>
  <si>
    <t>76 DIAS NO OPERAN (DOMINGOS, FESTIVOS Y DIAS SANTO</t>
  </si>
  <si>
    <t>ESTA CALDERA OPERA EN STAND-BY (EVENTUALIDADES DEL</t>
  </si>
  <si>
    <t>EL DATO DE TIEMPO DE OPERACION ANUAL SE OBTUVO MUL</t>
  </si>
  <si>
    <t>TOYS CAN LTDA</t>
  </si>
  <si>
    <t>PRODUCCION Y COMERCIALIZACION DE JUGUETES CANINOS EN CARNAZA PARA CONSUMO ANIMAL</t>
  </si>
  <si>
    <t>ACR 86 NO. 15 08</t>
  </si>
  <si>
    <t>EL HORNO TRABAJA CON DOS (2) QUEMADORES MARCA RIEL</t>
  </si>
  <si>
    <t>SURTIMADERAS DEL OCCIDENTE LTDA</t>
  </si>
  <si>
    <t>COMERCIALIZACION DE MADERAS PARA CONSTRUCCION, EBANISTERIA, USO INDUSTRIAL Y DOMESTICO</t>
  </si>
  <si>
    <t>ACL 12 NO. 83 09 (NUEVA DIRECCION)</t>
  </si>
  <si>
    <t>CONSUMO DE GAS EXCLUSIVO PARA EL HORNO (DATOS); EN</t>
  </si>
  <si>
    <t>DIEZ (10) DIAS POR MES DURAN CARGANDO MATERIAL.</t>
  </si>
  <si>
    <t>CORRUGADOS ESPECIALES LTDA.</t>
  </si>
  <si>
    <t>FABRICACION Y COMERCIALIZACION DE EMPAQUES  DE CARTON CORRUGADO PARA USO INDUSTRIAL</t>
  </si>
  <si>
    <t>CR 83 NO. 13 F 77</t>
  </si>
  <si>
    <t>EL DATO DE TIEMPO DE OPERACION ANUAL SE CALCULO EN</t>
  </si>
  <si>
    <t>RUBBEREX LTDA</t>
  </si>
  <si>
    <t>FABRICACION Y COMERCIALIZACION DE GUANTES DE CAUCHO PARA USO DOMESTICO, MULTIUSO E INDUSTRIAL</t>
  </si>
  <si>
    <t>CL 15 A NO. 81 G 85</t>
  </si>
  <si>
    <t>NO POSEEN INFORMACION DEL QUEMADOR NI LA CAPACIDAD</t>
  </si>
  <si>
    <t>INDUSTRIAS METALICAS AYA LTDA</t>
  </si>
  <si>
    <t>FABRICACION DE MUEBLES METALICOS PARA EL HOGAR Y LA OFICINA</t>
  </si>
  <si>
    <t>TRANS 78 C NO. 6 D 27</t>
  </si>
  <si>
    <t>SE REALIZO VISITA A LA PLANTA DE PRODUCCION. EL DU</t>
  </si>
  <si>
    <t>BATERIAS CAMPEON Y CIA LTDA</t>
  </si>
  <si>
    <t>ENSAMBLE Y COMERCIALIZACION DE BATERIAS Y REPUESTOS ELECTRICOS</t>
  </si>
  <si>
    <t>ACL 22 SUR NO. 72 83</t>
  </si>
  <si>
    <t>EL CONSUMO TOTAL DE COMBUSTIBLE ES DE 1,038 m3/mes</t>
  </si>
  <si>
    <t>CONSERVAS DEL CASINO SA</t>
  </si>
  <si>
    <t xml:space="preserve">ELABORACION Y DISTRIBUCION DE ADEREZOS (SALSA, MAYONESA) PARA LA INDUSTRIA ALIMENTICIA. </t>
  </si>
  <si>
    <t>AV BOYACA NO. 37 95 SUR INT 6</t>
  </si>
  <si>
    <t>SE HIZO RECONVERSION A GAS NATURAL EN EL AÑO 2003.</t>
  </si>
  <si>
    <t>TORCAR LTDA</t>
  </si>
  <si>
    <t>FABRICACION Y COMERCIALIZACION DE PIEZAS EN ALUMINIO PARA HERRAJES DE ENERGIA Y PARTES DE BRILLADORA</t>
  </si>
  <si>
    <t>CR 72 D 38 81 SUR</t>
  </si>
  <si>
    <t xml:space="preserve">NO SE TIENEN DATOS DE POTENCIA DEL EQUIPO POR SER </t>
  </si>
  <si>
    <t>JOSE EPIFANIO PAEZ LEON (MAKRO ACOPLES)</t>
  </si>
  <si>
    <t>FUNDICION DE ALUMINIO PARA FABRICACION DE ACOPLES PARA EQUIPOS DE RIEGO DE AGUA</t>
  </si>
  <si>
    <t>CL 43 SUR NO. 87 36</t>
  </si>
  <si>
    <t xml:space="preserve">EL DATO DE CONSUMO DE COMBUSTIBLE SE OBTUVO DE UN </t>
  </si>
  <si>
    <t xml:space="preserve">TEMPERATURA DE FUNDICION: 500-550ºC. HAY UN VIEJO EXTRACTOR PERO NO HAY UNA CHIMENEA EXCLUSIVA PARA LOS RESIDUOS (HUMO) DE LA QUEMA DEL COMBUSTIBLE (GAS NATURAL). </t>
  </si>
  <si>
    <t>GERSON JOAQUIN CARREÑO VARGAS (GEISE MANGUERAS)</t>
  </si>
  <si>
    <t>FABRICACION DE MANGUERAS EN CAUCHO PARA RADIADORES DE TODO TIPO DE VEHICULOS.</t>
  </si>
  <si>
    <t>CL 38 B SUR NO. 82 A 30</t>
  </si>
  <si>
    <t xml:space="preserve">LOS DATOS DE LA CALDERA (MARCA Y AÑO DE FABRICACION) SE TOMARON DEL CATALOGO DE COMPRA DE LA CALDERA. </t>
  </si>
  <si>
    <t>JOSE ANTONIO PAEZ LOPEZ (JM BOGOTANA DE ACOPLES)</t>
  </si>
  <si>
    <t>ELABORACION DE ACOPLES EN ALUMINIO PARA AUTOMOVILES</t>
  </si>
  <si>
    <t>CR 80 A NO. 10 F 63</t>
  </si>
  <si>
    <t>EL HORNO NO CUENTA CON UNA CHIMENEA; ES ABIERTO EN</t>
  </si>
  <si>
    <t>PRODUCTOS LACTEOS VITALAC LTDA</t>
  </si>
  <si>
    <t>FABRICACION DE KUMIS Y YOGURT</t>
  </si>
  <si>
    <t>TRANS 72 F BIS NO. 41 40 SUR</t>
  </si>
  <si>
    <t>EL CONTACTO INFORMA QUE LA CALDERA TIENEN UNA CAPA</t>
  </si>
  <si>
    <t>RICARDO SERRANO RAMIREZ</t>
  </si>
  <si>
    <t>PRODUCCION DE PERFILES DE CAUCHO PARA INDUSTRIA DE ZAPATOS Y SECTOR AUTOMOTRIZ</t>
  </si>
  <si>
    <t>CL 63 L NO. 123 23</t>
  </si>
  <si>
    <t>LA INFORMACION SOBRE LA CALDERA FUE TOMADA DE LA P</t>
  </si>
  <si>
    <t>CARLOS JULIO POVEDA CASTELLANOS</t>
  </si>
  <si>
    <t>CR 124 NO. 63 L 33</t>
  </si>
  <si>
    <t xml:space="preserve">LA INFORMACION SOBRE EL CONSUMO DE COMBUSTIBLE SE </t>
  </si>
  <si>
    <t>MUELLES PLT LTDA</t>
  </si>
  <si>
    <t>FABRICACION Y COMERCIALIZACION DE MUELLES Y HOJAS DE RESORTES PARA VEHICULOS DE CARGA PESADA</t>
  </si>
  <si>
    <t>AV CIUDAD DE CALI NO. 7 D 54</t>
  </si>
  <si>
    <t>EN TOTAL NO SE OPERAN 104 dias/año (INCLUYE SABADO</t>
  </si>
  <si>
    <t>REENCAUCHADORA INTERNACIONAL CI</t>
  </si>
  <si>
    <t>SERVICIOS DE REENCAUCHE DE LLANTAS PARA VEHICULOS DE CARGA PESADA</t>
  </si>
  <si>
    <t>CR 84 NO. 7 D 41</t>
  </si>
  <si>
    <t>EL GAS LO UTILIZAN EXCLUSIVAMENTE EN LA CALDERA; S</t>
  </si>
  <si>
    <t>DIAS NO TRABAJADOS: SEMANA SANTA, VACACIONES COLECTIVAS (15 DIC - 9 ENE)</t>
  </si>
  <si>
    <t>REFRIGERACION ELECTRICIDAD Y AUTOMATISMOS LTDA</t>
  </si>
  <si>
    <t>FABRICACION DE CUARTOS FRIOS Y EQUIPOS DE REFRIGERACION PARA LA INDUSTRIA EN GENERAL.</t>
  </si>
  <si>
    <t>CR 82 NO. 7 D 41</t>
  </si>
  <si>
    <t>EL GAS LO UTILIZAN EXCLUSIVAMENTE EN EL HORNO; SUS</t>
  </si>
  <si>
    <t>PASTELERIA CYRANO LTDA</t>
  </si>
  <si>
    <t>FABRICACION Y COMERCIALIZACION DE PRODUCTOS DE BISCOCHERIA Y PANADERIA PARA CONSUMO HUMANO</t>
  </si>
  <si>
    <t>CR 18 B NO. 22 11 (NUEVA DIRECCION)</t>
  </si>
  <si>
    <t>LA CALDERA NO OPERA HACE MAS DE UN AÑO. SE ENCUENT</t>
  </si>
  <si>
    <t>LA RAZON SOCIAL DERIVADOS LACTEOS ROXANA LTDA ESTA EN LIQUIDACION. ACTUALMENTE SE ENCUENTRA EN ESTE SITIO ESTA EMPRESA (PASTELERIA CYRANO)</t>
  </si>
  <si>
    <t xml:space="preserve">ESTE HORNO FUNCIONA A GAS NATURAL Y TAMBIEN LLEVA </t>
  </si>
  <si>
    <t>JOSE MONROY Y CIA LTDA</t>
  </si>
  <si>
    <t>FABRICACION Y COMERCIALIZACION DE PRODUCTOS DE MADERA (LAMINAS Y PERFILES)</t>
  </si>
  <si>
    <t>CR 19 A NO. 22 C 75</t>
  </si>
  <si>
    <t>ESTE HORNO TRABAJA COMO UN INTERCAMBIADOR DE CALOR</t>
  </si>
  <si>
    <t xml:space="preserve">LA EMPRESA ESTA GESTIONANDO EL DESMONTE DEL HORNO. </t>
  </si>
  <si>
    <t>ARMANDO SANCHEZ GOMEZ (ASG FUNDICION)</t>
  </si>
  <si>
    <t>CL 34 SUR NO. 71 D 30</t>
  </si>
  <si>
    <t>EL HORNO TIENEN 3 MESES DE HABER SIDO FABRICADO. S</t>
  </si>
  <si>
    <t>MARIA ELISA DIAZ DE PARRA (LA SABANA DE UBATE)</t>
  </si>
  <si>
    <t xml:space="preserve">FABRICACION DE MANTEQUILLA Y CREMA DE LECHE. </t>
  </si>
  <si>
    <t>CL 37 A NO. 68 I 48</t>
  </si>
  <si>
    <t>SE VERIFICARON LOS DATOS OBTENIDOS POR MEDIO DE UN</t>
  </si>
  <si>
    <t>EDGAR ALBADAN RODRIGUEZ (BALONES CARMAR)</t>
  </si>
  <si>
    <t>FABRICACION Y COMERCIALIZACION DE BALONES DE CUERO SINTETICO PARA LA INDUSTRIA DEPORTIVA</t>
  </si>
  <si>
    <t>CR 69 BIS NO. 37 B 95 SUR</t>
  </si>
  <si>
    <t>LA CALDERA SE ENCUENTRA PARADA HACE UN AÑO APROXIM</t>
  </si>
  <si>
    <t>REENCAUCHADORA SURAMERICA LTDA</t>
  </si>
  <si>
    <t>REENCAUCHE DE LLANTAS PARA EL SECTOR TRANSPORTE (TODO TIPO DE VEHICULOS)</t>
  </si>
  <si>
    <t>CR 29 NO. 38 A 42 SUR</t>
  </si>
  <si>
    <t>LA CALDERA FUE RECONVERTIDA A GAS (ANTES UTILIZABA</t>
  </si>
  <si>
    <t>METALURGICAS MATAMOROS Y CIA S EN C</t>
  </si>
  <si>
    <t>FUNDICION DE METAL Y PRODUCCION DE PIEZAS EN ALUMINIO Y HIERRO SOBRE PEDIDO PARA EL SECTOR INDUSTRIAL</t>
  </si>
  <si>
    <t>CR 28 NO. 38 50 SUR</t>
  </si>
  <si>
    <t>EN DICIEMBRE CUENTAN CON 20 DIAS DE VACACIONES</t>
  </si>
  <si>
    <t>REENCAUCHADORA ÉXITO LTDA</t>
  </si>
  <si>
    <t>TRANS 22 NO. 38 B 72 SUR</t>
  </si>
  <si>
    <t>REENCAUCHADORA RENOVANDO LTDA</t>
  </si>
  <si>
    <t>REENCAUCHE DE LLANTAS PARA EL SECTOR TRANSPORTE (TODO TIPO DE AUTOMOVIL)</t>
  </si>
  <si>
    <t>CL 35 SUR NO. 30 71</t>
  </si>
  <si>
    <t>NO SE TRABAJA DOMINGOS NI FESTIVOS. CALCULOS DE TI</t>
  </si>
  <si>
    <t xml:space="preserve">POSEE UN FILTRO DE MANGAS Y UN CICLON, PERO ES UTILIZADO PARA UN PROCESO DE PRODUCCION Y NO PARA LA CALDERA. </t>
  </si>
  <si>
    <t>MAZDEL PLAZAS RODRIGUEZ</t>
  </si>
  <si>
    <t>FABRICACION DE PIEZAS PLASTICAS (EMBLEMAS PARA VEHICULOS - SIMBOLOS MARCAS DE CARROS)</t>
  </si>
  <si>
    <t>CL 5 A NO. 19 A 36</t>
  </si>
  <si>
    <t xml:space="preserve">EL DATO DE CONSUMO DE GAS SE OBTUVO DE UN RECIBO. </t>
  </si>
  <si>
    <t>HOSPITAL DE SAN JOSE</t>
  </si>
  <si>
    <t>CL 10 NO. 18 75</t>
  </si>
  <si>
    <t>LA CALDERA TRABAJABA CON CRUDO TRATADO INDUSTRIAL.</t>
  </si>
  <si>
    <t>COMESTIBLES SAN ANTONIO EU (YOLANDA RODRIGUEZ DE PARRA)</t>
  </si>
  <si>
    <t>FABRICACION DE BOCADILLO PARA CONSUMO HUMANO</t>
  </si>
  <si>
    <t>CR 21 NO. 1 F 91</t>
  </si>
  <si>
    <t>CLINICA SAN PEDRO CLAVER (HOSPITAL UNIVERSITARIO MAYOR)</t>
  </si>
  <si>
    <t>AV AMERICAS NO. 28 09</t>
  </si>
  <si>
    <t>EL TRABAJO DE LAS CALDERAS ES CONSTANTE. EL DATO D</t>
  </si>
  <si>
    <t>INDUSTRIA METAL MADERA INMEMA LTDA</t>
  </si>
  <si>
    <t>FABRICACION DE MUEBLES ESCOLARES Y DE OFICINA EN METAL Y MADERA</t>
  </si>
  <si>
    <t>CL 23 A NO. 25 59</t>
  </si>
  <si>
    <t>EL GLP USADO ES GAS PROPANO EN PIPETAS; EL ESTIMAT</t>
  </si>
  <si>
    <t>FUNDICIONES CALDERON LTDA</t>
  </si>
  <si>
    <t>FABRICACIONDE PIEZAS DIVERSAS EN ALUMINIO, HIERRO Y COBRE PARA LA INDUSTRIA (NO HAY LINEA ESPECIFICA).</t>
  </si>
  <si>
    <t>CR 25 NO. 22 A 24</t>
  </si>
  <si>
    <t>EN EL 2005 SE REFACCIONO Y RECONSTRUYO EL HORNO (L</t>
  </si>
  <si>
    <t>IVAN ALVAREZ GUARIN</t>
  </si>
  <si>
    <t>SERVICIO DE PINTURA DE PIEZAS METALICAS (CUALQUIER TIPO)</t>
  </si>
  <si>
    <t>CR 24 NO. 22 C 49 (NUEVA DIRECCION)</t>
  </si>
  <si>
    <t>EL DATO DE TIEMPO DE OPERACIÓN FUE UN ESTIMATIVO D</t>
  </si>
  <si>
    <t>MATISSE GROUP CI SA</t>
  </si>
  <si>
    <t>FABRICACION DE BISUTERIA (JOYERIA DE FANTASIA) EN ALEACION DE ESTANO Y PLOMO</t>
  </si>
  <si>
    <t>CR 25 NO. 22 C 34</t>
  </si>
  <si>
    <t xml:space="preserve">LA ESTACIONALIDAD INDICA UNOS MAXIMOS EN OCTUBRE, </t>
  </si>
  <si>
    <t xml:space="preserve">LA S.D.A. YA HABIA REALIZADO LA VISTA Y HABIA ESPECIFICADO SUBIR LAS CHIMENEAS. </t>
  </si>
  <si>
    <t>HOSPITAL MILITAR CENTRAL</t>
  </si>
  <si>
    <t>TRANS 3 R NO. 49 00</t>
  </si>
  <si>
    <t>SOLO TRABAJA ESTA CALDERA.</t>
  </si>
  <si>
    <t>ESTA CALDERA ES DE RESPALDO; OPERA CUANDO SE NECES</t>
  </si>
  <si>
    <t>CRUDO (CASTILLA)</t>
  </si>
  <si>
    <t xml:space="preserve">ESTA CALDERA NO ESTA TRABAJANDO EN LA ACTUALIDAD. </t>
  </si>
  <si>
    <t>HOSPITAL UNIVERSITARIO SAN IGNACIO</t>
  </si>
  <si>
    <t>CR 7 NO. 40 62</t>
  </si>
  <si>
    <t>LAS CALDERAS TIENEN UN SISTEMA DUAL. HAY DOS Y UNA</t>
  </si>
  <si>
    <t>ESTA CALDERA ESTA EN STND BY COMO SOPORTE DE LA OT</t>
  </si>
  <si>
    <t>CLINICA MARLY SA (CLINICA DE MARLY SA)</t>
  </si>
  <si>
    <t>CL 50 NO. 9 67</t>
  </si>
  <si>
    <t>ESTA CALDERA TRABAJA PERMANENTEMENTE. ES UNA CALDE</t>
  </si>
  <si>
    <t>ESTA CALDERA ES DE RESPALDO. ES UNA CALDERA DE SIS</t>
  </si>
  <si>
    <t>CLINICA NUEVA</t>
  </si>
  <si>
    <t>CL 45 F NO. 16 A 11</t>
  </si>
  <si>
    <t>TEUSAQUILLO</t>
  </si>
  <si>
    <t>LA CADERA TRABAJA EN UN SISTEMA DUAL (CON DIESEL),</t>
  </si>
  <si>
    <t>ESTA CALDERA SE ENCUENTRA EN STAND BY. LA CADERA T</t>
  </si>
  <si>
    <t>CLINICA PALERMO</t>
  </si>
  <si>
    <t>CL 45 C NO. 22 02</t>
  </si>
  <si>
    <t>HAY DOS CALDERAS IDENTICAS CON SISTEMA DUAL (GAS N</t>
  </si>
  <si>
    <t>ESTA CADERA ES DE RESERVA (STAND BY). HAY DOS CALD</t>
  </si>
  <si>
    <t>CLINICA DEL NINO ISS</t>
  </si>
  <si>
    <t>DIAG 40 NO. 48 A 95</t>
  </si>
  <si>
    <t>ALBRON LTDA</t>
  </si>
  <si>
    <t>FABRICACION DE ACCESORIOS ELECTRICOS EN ALUMINIO (ACCESORIOS PARA TUBERIA CONDUIT, CODOS, CONDULETA, TABLEROS, CAJAS DE DERIVACION)</t>
  </si>
  <si>
    <t>CL 7 NO. 31 52</t>
  </si>
  <si>
    <t>POTENCIA DEL QUEMADOR DEL HORNO OBTENIDO DEL MANUA</t>
  </si>
  <si>
    <t xml:space="preserve">JOANNES ES LA MARCA DEL QUEMADOR. </t>
  </si>
  <si>
    <t>GRANADOS Y CONDECORACIONES LTDA</t>
  </si>
  <si>
    <t>FABRICACION DE MEDALLAS, TROFEOS Y CONDECORACIONES EN LATON.</t>
  </si>
  <si>
    <t>CR 21 NO. 16 70</t>
  </si>
  <si>
    <t>DATO PROMEDIO DE CONSUMO SUMINISTRADO POR EL CONTA</t>
  </si>
  <si>
    <t>EL PROCESO CONSISTE EN EL CALENTAMIENTO DE LATON PARA LOGRAR MEJOR DEFINICION EN LAS PIEZAS EN EL TROQUELADO DE FIGURAS (MEJORAR MALEABILIDAD DEL LATON). ES COMO UN SOPLETE QUE SE INGRESA A UN CUARTO PARA REALIZAR LA OPERACIÓN ANTES MENCIONADA. ES COMO UN</t>
  </si>
  <si>
    <t>MERCADO ZAPATOCA SA</t>
  </si>
  <si>
    <t>PANADERIA Y SUPERMERCADO</t>
  </si>
  <si>
    <t>CR 41 C NO. 2 A 95</t>
  </si>
  <si>
    <t>EL CONSUMO DE COMBUSTIBLE (630 m3/mes) ES PARA LOS</t>
  </si>
  <si>
    <t>DYVAL SA</t>
  </si>
  <si>
    <t>ELABORACION DE PRODUCTOS DE REPOSTERIA, PANADERIA Y GALLETERIA PARA CONSUMO HUMANO (GALLETAS, TORTAS, PASTELES Y DEMAS)</t>
  </si>
  <si>
    <t>CL 63 C NO. 28 A 46</t>
  </si>
  <si>
    <t>LA INDUSTRIA NO OPERA EL PRIMERO DE ENERO, EL 25 D</t>
  </si>
  <si>
    <t>LABORATORIOS RIOSOL LTDA</t>
  </si>
  <si>
    <t>ELABORACION DE PRODUCTOS COSMETICOS Y FARMACEUTICOS PARA USO HUMANO</t>
  </si>
  <si>
    <t>CL 63 NO. 28 80</t>
  </si>
  <si>
    <t xml:space="preserve">LOS DATOS DE CONSUMO DE COMBUSTIBLE SE OBTUVIERON </t>
  </si>
  <si>
    <t>TEJIDOS SAN REMO SA (TEJIDOS ZEPHIR)</t>
  </si>
  <si>
    <t>ELABORACION DE PRENDAS EN TEJIDO DE PUNTO Y TEJIDO PLANO PARA DAMA</t>
  </si>
  <si>
    <t>CL 66 NO. 19 77</t>
  </si>
  <si>
    <t>EL CONSUMO DE LA CALDERA SOLO FUE POSIBLE CONSEGUI</t>
  </si>
  <si>
    <t>CLINICA COLSANITAS (CLINICA UNIVERSITARIA COLOMBIA)</t>
  </si>
  <si>
    <t>PRESTACION DE SERVICIOS DE SALUD COMPLETOS. CONSULTA, IMÁGENES Y CIRUGIAS. INTERNACION PARA TODOS (NIÑOS, ADULTOS Y ANCIANOS)</t>
  </si>
  <si>
    <t>CL 22 B NO. 66 46</t>
  </si>
  <si>
    <t xml:space="preserve">LAS CALDERAS FUNCIONAN ALTERNADAMENTE CADA MES DE </t>
  </si>
  <si>
    <t>CORPORACION UNIVERSITARIA JUAN CIUDAD (HOSPITAL UNIVERSITARIO BARRIOS UNIDOS - ANTIGUA MISAEL PASTRANA BORRERO)</t>
  </si>
  <si>
    <t>PRESTACION DE SERVICIOS DE SALUD PARA ADULTOS MAYORES</t>
  </si>
  <si>
    <t>CR 52 NO. 64 A 07 (NUEVA DIRECCION)</t>
  </si>
  <si>
    <t xml:space="preserve">EL CONSUMO MENCIONADO ES EL DATO QUE SE ENCUENTRA </t>
  </si>
  <si>
    <t>BISUCOL LTDA</t>
  </si>
  <si>
    <t>FABRICACION DE BISUETRIA PRECOLOMBINA</t>
  </si>
  <si>
    <t>CL 128 NO. 44 42</t>
  </si>
  <si>
    <t>TECNIMANGUERAS RM LTDA</t>
  </si>
  <si>
    <t>FABRICACION Y COMERCIALIZACION DE MANGUERAS EN CAUCHO PARA EL SECTOR AUTOMOTRIZ E INDUSTRIAL</t>
  </si>
  <si>
    <t>ACR 21 NO. 7 59 SUR</t>
  </si>
  <si>
    <t xml:space="preserve">LA CALDERA TRABAJA CON GAS NATURAL EXCLUSIVAMENTE </t>
  </si>
  <si>
    <t>FUNDICIONES ARISTIZABAL EU</t>
  </si>
  <si>
    <t>FUNDICION DE PLACAS PARA CALZADO EN ALUMINIO</t>
  </si>
  <si>
    <t>CL 20 NO. 24 A 49</t>
  </si>
  <si>
    <t>LOS DIAS TRABAJADOS DEL AÑO SE SACARON MULTIPLICAN</t>
  </si>
  <si>
    <t>INDUSTRIAL BARREROS LTDA</t>
  </si>
  <si>
    <t>CONFECCION DE PRENDAS DE VESTIR (ROPA FORMAL PARA DAMA Y CABALLERO)</t>
  </si>
  <si>
    <t>CL 15 SUR NO. 26 55</t>
  </si>
  <si>
    <t>LOS DATOS DE CONSUMO DE GAS PARA EL HORNO SON EXCL</t>
  </si>
  <si>
    <t>COMERCIALIZADORA COMET SA</t>
  </si>
  <si>
    <t>FABRICACION Y COMERCIALIZACION DE AUTOPARTES Y RADIADORES</t>
  </si>
  <si>
    <t>CL 18 SUR NO. 29 44</t>
  </si>
  <si>
    <t>ESTA FUENTE ES UN CRISOL. LOS QUEMADORES SON DE TI</t>
  </si>
  <si>
    <t>LOS CONSUMOS DE GAS NATURAL COMPRENDEN TODOS LOS H</t>
  </si>
  <si>
    <t>STELLA SERRANO LEON</t>
  </si>
  <si>
    <t>FUNDICION DE ZAMAC PARA PIEZAS DE MAQUINARIA Y PIEZAS AUTOMOTRICES</t>
  </si>
  <si>
    <t>CL 3 A SUR NO. 19 63</t>
  </si>
  <si>
    <t>LOS DATOS DEL CONSUMO DE COMBUSTIBLE EN LA EMPRESA</t>
  </si>
  <si>
    <t>ESTE HORNO NO TRABAJA HACE MAS DE UN (1) AÑO. ESTA</t>
  </si>
  <si>
    <t>HOSPITAL SANTA CLARA ESE</t>
  </si>
  <si>
    <t>CR 15 NO. 1 59 SUR</t>
  </si>
  <si>
    <t xml:space="preserve">LOS DATOS DE CONSUMO DE GAS NATURAL DAN CUENTA DE </t>
  </si>
  <si>
    <t>FUNDACION HOSPITAL DE LA MISERICORDIA</t>
  </si>
  <si>
    <t>AV CARACAS NO. 1 13</t>
  </si>
  <si>
    <t>ESTA CALDERA FUNCIONA DE APOYO (STAND BY). EN CASO</t>
  </si>
  <si>
    <t>HOSPITAL UNIVERSITARIO CLINICA SAN RAFAEL ESE</t>
  </si>
  <si>
    <t>CR 8 NO. 17 45 SUR</t>
  </si>
  <si>
    <t>LAS CALDERAS TRABAJAN TURNADAS UNA POR MES. LOS CO</t>
  </si>
  <si>
    <t>HOSPITAL SAN BLAS II NIVEL ESE</t>
  </si>
  <si>
    <t>CR 3 ESTE NO. 16 72 SUR</t>
  </si>
  <si>
    <t>SAN CRISTOBAL</t>
  </si>
  <si>
    <t>ESTA CALDERA NO OPERA HACE TRES AÑOS (ESTA DAÑADA)</t>
  </si>
  <si>
    <t>EL HORNO ESTA DESMONTADO (NO ESTA OPERANDO ACTUALM</t>
  </si>
  <si>
    <t>HOSPITAL UNIVERSITARIO SAMARITANA ESE</t>
  </si>
  <si>
    <t>CR 8 NO. 0 55 SUR</t>
  </si>
  <si>
    <t>ESTA CALDERA NO TRABAJA HACE MAS DE TRES MESES (DA</t>
  </si>
  <si>
    <t>PLANCHADOS NUEVO MILENIO</t>
  </si>
  <si>
    <t>SERVICIO DE PLANCHADO DE PRENDAS DE VESTIR EN GENERAL</t>
  </si>
  <si>
    <t>CL 18 SUR NO. 14 22</t>
  </si>
  <si>
    <t>EL CONSUMO PROMEDIO MENSUAL ES DE 600 A 700 m3/mes</t>
  </si>
  <si>
    <t>COMPANIA NACIONAL DE SEBOS LTDA CONALSEBOS</t>
  </si>
  <si>
    <t xml:space="preserve">ELABORACION DE ACEITES Y GRASAS DE ORIGEN VEGETAL Y ANIMAL PARA LA INDUSTRIA. </t>
  </si>
  <si>
    <t>DIAG 47 NO. 59 A 90 SUR</t>
  </si>
  <si>
    <t xml:space="preserve">EL CONSUMO DE GAS SE OBTUVO DEL RECIBO. LOS DATOS </t>
  </si>
  <si>
    <t>CONTEGRAL</t>
  </si>
  <si>
    <t>DIAG 49 SUR NO. 57 A 95</t>
  </si>
  <si>
    <t>LA CALDERA ES AUTOMATICA. TODOS LOS DATOS FUERON V</t>
  </si>
  <si>
    <t>CONSORCIO METALURGICO NACIONAL LTDA COLMENA</t>
  </si>
  <si>
    <t>FABRICACION Y COMERCIALIZACION DE PRODUCTOS EN HIERRO Y ACERO</t>
  </si>
  <si>
    <t>AUTOPISTA SUR NO. 61 95</t>
  </si>
  <si>
    <t>LAS FUENTES OPERAN CON CRUDO DE RUBIALES. CONSUMEN</t>
  </si>
  <si>
    <t>HFA</t>
  </si>
  <si>
    <t>INDUSTRIA COLOMBIANA DE CARNE S.A.  - INCOLCAR S.A.</t>
  </si>
  <si>
    <t>PRODUCION Y COMERCIALIZACION DE ALIMENTOS ENLATADOS</t>
  </si>
  <si>
    <t>AV BOYACA NO. 47 A 45 SUR</t>
  </si>
  <si>
    <t xml:space="preserve">SE MEZCLA DE CARBON CON LA CASCARILLA DE PALMA DE </t>
  </si>
  <si>
    <t>INDUSTRIA COLOMBIANA DE CARNE INCOLCAR</t>
  </si>
  <si>
    <t>PROCESADORA DE OLEOGINOSAS ALVARADO LTDA</t>
  </si>
  <si>
    <t>CR 59 A NO. 45 A 60 SUR</t>
  </si>
  <si>
    <t>LOS DATOS DE CONSUMO SE OBTUVIERON DEL RECIBO DE G</t>
  </si>
  <si>
    <t>NACIONAL DE ACABADOS TINTORERIA Y ESTAMPACION  S. A. -NATESA</t>
  </si>
  <si>
    <t>TEJIDO Y ACABADO DE PRODUCTOS TEXTILES PARA LA INDUSTRIA</t>
  </si>
  <si>
    <t>CR 60 NO. 47 63 SUR</t>
  </si>
  <si>
    <t>AMBAS CALDERAS CONSUMEN ENTRE 80-90 Ton/mes. LA IN</t>
  </si>
  <si>
    <t xml:space="preserve">LA COMUNIDAD ALEDAÑA SE QUEJA DE LA CANTIDAD DE MATERIAL PARTICULADO QUE EMITEN ESTAS FUENTES. SE HIZO INSPECCION VISUAL Y EFECTIVAMENTE LAS CALDERAS EMITEN UNA GRAN CANTIDAD DE MATERIAL PARTICULADO. </t>
  </si>
  <si>
    <t>NACIONAL DE ACABADOS TINTORERIA Y ESTAMPACION NATESA</t>
  </si>
  <si>
    <t>ESTA CALDERA SE ENCUENTRA PARADA DESDE 1993. NO TI</t>
  </si>
  <si>
    <t>COMERCIALIZADORA Y PRODUCTORA FAVILA LTDA</t>
  </si>
  <si>
    <t>FABRICACION Y COMERCIALIZACION DE VINOS Y APERITIVOS</t>
  </si>
  <si>
    <t>CR 59 A NO. 45 A 70 SUR</t>
  </si>
  <si>
    <t>NO SE PUDO VERIFICAR LA CALDERA POR ENCONTRARSE EN</t>
  </si>
  <si>
    <t>SYX FOOTWEAR SA (CROYDON)</t>
  </si>
  <si>
    <t>PRODUCCION Y COMERCIALIZACION DE BOTAS EN PVC, CAUCHO Y ZAPATOS CONVENCIONALES Y DE LINEA INFANTIL</t>
  </si>
  <si>
    <t>CR 61 NO. 48 37 SUR</t>
  </si>
  <si>
    <t>LOS DATOS DE LA CALDERA FUERON SUMINISTRADOS DESDE</t>
  </si>
  <si>
    <t>INDUSTRIA PROCESADORA DE SEBOS Y PIELES NACIONALES LTDA - INPROSEPINAL LTDA- (PLANTA SEBOS)</t>
  </si>
  <si>
    <t>PROCESAMIENTO Y COMERCIALIZACION DE PIELES Y SEBO</t>
  </si>
  <si>
    <t>CR 19 BIS NO. 59 A 37 SUR</t>
  </si>
  <si>
    <t xml:space="preserve">LOS DATOS DE CONSUMO Y TIEMPO DE OPERACIÓN FUERON </t>
  </si>
  <si>
    <t>INDUSTRIA PROCESADORA DE SEBOS Y PIELES NACIONALES LTDA</t>
  </si>
  <si>
    <t>GK TANERY LTDA</t>
  </si>
  <si>
    <t xml:space="preserve">CURTIDO Y ADOBO DE PIELES PARA LA INDUSTRIA DEL CUERO. </t>
  </si>
  <si>
    <t>CR 18 NO. 59 07 SUR</t>
  </si>
  <si>
    <t xml:space="preserve">EL DATO DEL CONSUMO SE OBTUVO DEL RECIBO DEL GAS. </t>
  </si>
  <si>
    <t>LAVANDERIA Y TINTORERIA TINTOTEX</t>
  </si>
  <si>
    <t>SERVICIO DE LAVADO Y TINTURA DE PRENDAS DE VESTIR</t>
  </si>
  <si>
    <t>CR 30 NO. 27 16 SUR</t>
  </si>
  <si>
    <t>LA CALDERA SE UTILIZA PARA CALENTAR AGUA Y GENERAR</t>
  </si>
  <si>
    <t>FRUSERVICE LTDA</t>
  </si>
  <si>
    <t>ELABORACION DE MERMELADAS, JALEAS Y COMPOTAS PARA CONSUMO HUMANO.</t>
  </si>
  <si>
    <t xml:space="preserve">CR 66 A NO. 11 15 </t>
  </si>
  <si>
    <t>LA DIRECION DE ASIGNACION (DIAG 6 SUR NO. 48 A 50)</t>
  </si>
  <si>
    <t xml:space="preserve">LA PLANTA SE UBICADA EN LA DIAG 6 SUR NO. 48 A 50 (DIRECCION DE ASIGNACION), PERO SE CAMBIARON. LOS DATOS AQUÍ CONSIGNADOS HACEN REFERENCIA A LA NUEVA SEDE. </t>
  </si>
  <si>
    <t>MADERAS Y LAMINAS ESPECIALES LTDA</t>
  </si>
  <si>
    <t>FABRICACION Y PROCESAMIENTO DE MADERA PARA COSNTRUCCION, EXPORTACION Y PROVEEDOR DE CARPINTERIAS.</t>
  </si>
  <si>
    <t xml:space="preserve">CR 88 I NO. 52 B SUR 3 A </t>
  </si>
  <si>
    <t xml:space="preserve">EL HORNO TIENE DOS UTILIDADES BASICAS: LA PRIMERA </t>
  </si>
  <si>
    <t>EL HORNO TRABAJA CON GAS NATURAL PERO SE HACE UN PRECALENTAMIENTO CON LEÑA, APROX SE QUEMAN 6 CANECAS DE 55 GALONES. LA EMPRESA TIENE UNOS REGISTROS DEL ICA PARA LA FABRICACION DE ESTIBAS PARA EXPORTAR Y CADA VEZ QUE SE FABRICAN QUEDA UN FORMATO DEL TRATA</t>
  </si>
  <si>
    <t>GOLD FLOWER LTDA</t>
  </si>
  <si>
    <t>FABRICACION DE AROMATICAS Y TES PARA CONSUMO</t>
  </si>
  <si>
    <t>CR 80 I NO. 56 SUR 69</t>
  </si>
  <si>
    <t>EL CONSUMO DE GAS ES EL PROMEDIO DE LOS SEIS ULTIM</t>
  </si>
  <si>
    <t>NO FUE POSIBLE TENER ACCESO A LA MARCA DE LOS QUEMADORES NI LA DEL HORNO. TIENEN 15 DIAS DE VACAIONES EN ENERO Y EN DICIEMBRE.</t>
  </si>
  <si>
    <t>DONADIO LTDA</t>
  </si>
  <si>
    <t>ELABORACION DE SUETERS EN TEJIDO PUNTO</t>
  </si>
  <si>
    <t>CR 68 D NO. 98 A 37</t>
  </si>
  <si>
    <t>LA CALDERA ES RECONVERTIDA DESDE EL 2002. ANTES UT</t>
  </si>
  <si>
    <t>ACERTAR LTDA</t>
  </si>
  <si>
    <t>CONFECCION DE TODA CLASE DE PRENDAS DE VESTIR</t>
  </si>
  <si>
    <t>CR 69 C NO. 94 16</t>
  </si>
  <si>
    <t>LA CALDERA FUE RECONVERTIDA DE DIESEL A GAS NATURA</t>
  </si>
  <si>
    <t>SUMINISTROS PARA ARCHIVO SU ARCHIVO LTDA</t>
  </si>
  <si>
    <t>ELABORACION DE ARCHIVOS (MUEBLES PARA OFICINA)</t>
  </si>
  <si>
    <t>CR 69 B NO. 98 48</t>
  </si>
  <si>
    <t>TIENE UN CICLON PERO NO ESTA EN FUNCIONAMIENTO. EL</t>
  </si>
  <si>
    <t>MEALS DE COLOMBIA S.A.</t>
  </si>
  <si>
    <t>ELABORACION DE PRODUCTOS REFRIGERADOS Y CONGELADOS PARA CONSUMO HUMANO</t>
  </si>
  <si>
    <t>ACR 70 NO. 98 04</t>
  </si>
  <si>
    <t>LA CALDERA DOS ESTA ACTUALMENTE EN STAND-BY. SEGÚN</t>
  </si>
  <si>
    <t>FLEXON LLAVES S.A.</t>
  </si>
  <si>
    <t>ELABORACION Y COMERCIALIZACION DE LLAVES Y HERRAJES</t>
  </si>
  <si>
    <t>ACR 70 NO. 99 55</t>
  </si>
  <si>
    <t>EL CONSUMO GLOBAL DE DIESEL PARA LOS DOS HORNOS ES</t>
  </si>
  <si>
    <t>LA INDUSTRIA FUE ASIGANA EN LA SEMANA 8 ENTRE EL 21 Y EL 25 DE JULIO, PERO LA EMPRESA PIDIO LLEVAR A CABO LA ENCUESTA EL DIA LUNES 28 DE JULIO.</t>
  </si>
  <si>
    <t>EL CODIGO CIIU FUE TOMADO DEL RUT.</t>
  </si>
  <si>
    <t>ROPSHON LTDA</t>
  </si>
  <si>
    <t>ELABORACION DE PRODUCTOS FARMACEUTICOS VETERINARIOS Y HUMANOS</t>
  </si>
  <si>
    <t>CL 166 NO. 45 80</t>
  </si>
  <si>
    <t>EL CONSUMO DE LA CALDERA FUE OBTENIDO, PROMEDIANDO</t>
  </si>
  <si>
    <t>EL MUEBLE SUIZO S.A.</t>
  </si>
  <si>
    <t>ELABORACION Y DISTRIBUCION DE MUEBLES EN MADERA Y FORJA PARA EL HOGAR</t>
  </si>
  <si>
    <t>CL 145 NO. 46 80</t>
  </si>
  <si>
    <t>EL COMBUSTIBLE ES GAS PROPANO, SE CONSUME UNA PIPE</t>
  </si>
  <si>
    <t>EL CODIGO CIIU SE TOMO DEL RUT</t>
  </si>
  <si>
    <t>SE USA CARBON VEGETAL CUANDO HAY ESCACEZ DE CARBON</t>
  </si>
  <si>
    <t>TIENEN TRES SEMANAS DE VACACIONES EN DICIEMBRE</t>
  </si>
  <si>
    <t>PAN PA' YA LTDA</t>
  </si>
  <si>
    <t>ELABORACION DE PRODUCTOS DE PANADERIA, PASTELERIA Y AFINES PARA SU CONSUMO</t>
  </si>
  <si>
    <t>CR 49 NO. 144 53</t>
  </si>
  <si>
    <t>LA POTENCIA DE LOS HORNOS ES LA POTENCIA DE LOS QU</t>
  </si>
  <si>
    <t>EL CODIGO CIIU SE TOMO DEL RUT. SE DETIENEN EL PRIMERO DE ENERO, EL VIERNES SANTO Y EL 25 DE DICIEMBRE.</t>
  </si>
  <si>
    <t xml:space="preserve">NO SE TIENE EXACTAMENTE UN DATO PARA LOS CONSUMOS </t>
  </si>
  <si>
    <t>DELAY LTDA</t>
  </si>
  <si>
    <t>PASTEURIZACION DE LECHE PARA CONSUMO</t>
  </si>
  <si>
    <t>CL 170 NO. 51 49</t>
  </si>
  <si>
    <t xml:space="preserve">EL CONSUMO ES EXCLUSIVO DE LA CALDERA Y SE OBTUVO </t>
  </si>
  <si>
    <t>SE DETIENEN EL 1 DE ENERO, EL 25 DE DICIEMBRE Y EL VIERNES SANTO. EL CODIGO CIIU SE TOMO DEL RUT.</t>
  </si>
  <si>
    <t>NO SE TIENEN DATOS DE ESTA CALDERA, PORQUE DEJO DE</t>
  </si>
  <si>
    <t>BRASILENA CARNES FRIAS S.A.</t>
  </si>
  <si>
    <t>ELABORACION DE EMBUTIDOS DE CERDO Y RES PARA CONSUMO</t>
  </si>
  <si>
    <t>CR 88 A NO. 136 39</t>
  </si>
  <si>
    <t>LAS CALDERAS SE ALTERNAN SEMANALMENTE, ES DECIR SO</t>
  </si>
  <si>
    <t xml:space="preserve">ENE: 3789 M3;FEB:3259 M3; MAR: 3449 M3; ABR: 3355 </t>
  </si>
  <si>
    <t>MEDICOL LTDA</t>
  </si>
  <si>
    <t>FABRICACION DE MUEBLES HOSPITALARIOS.</t>
  </si>
  <si>
    <t>CR 72 J BIS NO. 34 80 SUR</t>
  </si>
  <si>
    <t>SE REALIZO UNA VISITA A LA PLANTA DE PRODUCCION. E</t>
  </si>
  <si>
    <t xml:space="preserve">MASAPAN SA </t>
  </si>
  <si>
    <t>PRODUCCION DE HARINAS, HOJUELAS, CUCHUCO PARA CONSUMO HUMANO</t>
  </si>
  <si>
    <t>AV 3 NO. 34 A 54</t>
  </si>
  <si>
    <t>EXISTE OTRA CALDERA DE 100 BHP PERO NO FUNCIONA. D</t>
  </si>
  <si>
    <t>ULTIMO MUESTREO ISOCINETICO EN AGOSTO DE 2007. PRODUCEN CUCHUCO Y HARINA CRUDA Y HARINA PRECOCIDA DE MAIZ Y HOJUELAS DE CEBADA</t>
  </si>
  <si>
    <t>LABORATORIO LA SANTE SA</t>
  </si>
  <si>
    <t>MANUFACTURA Y COMERCIALIZACION DE MEDICAMENTOS PARA USO HUMANO</t>
  </si>
  <si>
    <t xml:space="preserve"> UNA DE LAS DOS CALDERAS ES RECONVERTIDA PORQUE AN</t>
  </si>
  <si>
    <t>CONSUMO GLOBAL DE 2263 m³/mes POR LAS DOS CALDERAS SEGÚN EL RECIBO DE GAS NATURAL. EL INFORME DE DONDE SE TOMO EL DATO E CONSUMO ES "EFICIENCIA ENERGETICA Y REDUCCION DE LA CONTAMINACION ATMOSFERICA PARA MIPYMES DEL DISTRITO CAPITAL" DE NOVIEMBRE DE 2007.</t>
  </si>
  <si>
    <t>LOS DOS (2) HORNOS DE SECADO DE MATERIA PRIMA FUNC</t>
  </si>
  <si>
    <t xml:space="preserve">FIBRAPUNTO SA </t>
  </si>
  <si>
    <t>INDUSTRIAL TEXTIL Y DE CONFECCION DE ROPA PARA CABALLEROS</t>
  </si>
  <si>
    <t>AV AMERICAS NO. 40 50</t>
  </si>
  <si>
    <t>LA EMPRESA UTILIZA TRES TIPOS DE COMBUSTIBLE DEPEN</t>
  </si>
  <si>
    <t>EL ULTIMO ESTUDIO ISOCINETICO SE REALIZO HACE UN ANO PERO NO LO TIENEN DISPONIBLE.</t>
  </si>
  <si>
    <t>EL MANTENIMIENTO PREVENTIVO DE LAS CALDERAS LO HAC</t>
  </si>
  <si>
    <t>EN LA EMPRESA SE TEJE LA TELA Y SE TINE LA ROPA.</t>
  </si>
  <si>
    <t>LA CAMPINA SA</t>
  </si>
  <si>
    <t>PRODUCTORA Y COMERCIALIZADORA DE PRODUCTOS LACTEOS PARA CONSUMO HUMANO</t>
  </si>
  <si>
    <t>CL 20 B NO. 42 09</t>
  </si>
  <si>
    <t>LAS DOS CALDERAS FUERON RECONVERTIDAS. CADA CALDER</t>
  </si>
  <si>
    <t>LA CALDERA PEQUENA SE UTILIZA CUANDO LA PRODUCCION</t>
  </si>
  <si>
    <t>ALIMENTOS NUTRION SA</t>
  </si>
  <si>
    <t>PRODUCTORA DE ALIMENTOS BALANCEADOS PARA ANIMALES</t>
  </si>
  <si>
    <t>CR 60 NO. 17 89</t>
  </si>
  <si>
    <t>EL CONSUMO DE COMBUSTIBLE SE OBTUVO DEL DATO DE 11</t>
  </si>
  <si>
    <t>AUNQUE LA EMPRESA TIENE SOLO CINCUENTA (50) EMPLEADOS,  POR ACTIVOS SE CLASIFICO COMO GRANDE. LA EMPRESA TRABAJA TODOS LOS DIAS DEL ANO MENOS LOS FINES DE SEMANA</t>
  </si>
  <si>
    <t>MEDIAS RITCHI SA</t>
  </si>
  <si>
    <t>PROCESO TEXTIL TENIDOS CONFECCION Y ACABADOS DE BODYS Y MEDIAS PARA DAMA</t>
  </si>
  <si>
    <t>CL 19 NO. 63 87</t>
  </si>
  <si>
    <t>CADA CALDERA CUENTA CON CHIMENEA. LA PRIMERA CALDE</t>
  </si>
  <si>
    <t>LA SEGUNDA CALDERA NO SE HA PRENDIDO ESTE ANO. APR</t>
  </si>
  <si>
    <t>LA MARCA REGISTRADA PARA LA SEGUNDA CALDERA ES LA QUE CREE EL JEFE DE MANTENIMIENTO</t>
  </si>
  <si>
    <t>TECNACRIL LTDA (FABER CASTELL)</t>
  </si>
  <si>
    <t>FABRICACION Y COMERCIALIZACION DE ARTICULOS DE DIBUJO PARA USO ESCOLAR</t>
  </si>
  <si>
    <t>CL 17 A NO. 68 70 / 68 48</t>
  </si>
  <si>
    <t xml:space="preserve"> EL CONSUMO GLOBAL DE LA CALDERA Y EL CASINO ES DE</t>
  </si>
  <si>
    <t>TIENEN UNA PLANTA ELECTRICA. CUANDO NO HAY LUZ, ESTA FUNCIONA CON ACPM. CIERTO ANO LA PRODUCCION SE DETUVO POR DOS (2) MESES</t>
  </si>
  <si>
    <t>LABORATORIOS SYNTHESIS LTDA Y COMPANIA S.C.A</t>
  </si>
  <si>
    <t>FABRICACION Y COMERCIALIZACION DE PRODUCTOS FARMACEUTICOS PARA USO HUMANO Y VETERINARIO</t>
  </si>
  <si>
    <t>CR 44 NO. 20 C 73</t>
  </si>
  <si>
    <t>EL CONSUMO GLOBAL DE COMBUSTIBLE INCLUYE LA CALDER</t>
  </si>
  <si>
    <t>ALIMENTOS NUTRICIONALES NATURAL HEALTH E U</t>
  </si>
  <si>
    <t>FABRICACION DE ALIMENTOS NUTRICIONALES PARA HUMANOS</t>
  </si>
  <si>
    <t>CR 66 NO. 3 65</t>
  </si>
  <si>
    <t>SON HORNOS DE DIEZ (10) BANDEJAS. LOS RECIBOS PRES</t>
  </si>
  <si>
    <t>LA EMPRESA TENIA TRES (3) HORNOS, EL TERCERO SE DA</t>
  </si>
  <si>
    <t>LA EMPRESA TIENE UN MES DE VACIONES. TRABAJAN DE LUNES A SABADO. LOS SABADOS SOLO TRABAJAN MEDIO DIA</t>
  </si>
  <si>
    <t>PLEXACRYL LTDA</t>
  </si>
  <si>
    <t>FABRICACION TRANSFORMACION Y COMERCIALIZACION DE LAMINAS ACRILICAS Y POLICARBONATO</t>
  </si>
  <si>
    <t>AV AMERICAS NO. 65 A 35</t>
  </si>
  <si>
    <t>LA CALDERA FUE RECONVERTIDA EN OCTUBRE DE 2006. AN</t>
  </si>
  <si>
    <t>PRESENTAN VEINTE (20) DIAS DE VACACIONES MAS FINES DE SEMANA Y FESTIVOS.</t>
  </si>
  <si>
    <t>FIBREXA LTDA</t>
  </si>
  <si>
    <t>MANUFACTURA DE HILO RECUBIERTO PARA FABRICACION DE MEDIAS</t>
  </si>
  <si>
    <t>AV AMERICAS NO. 52 51</t>
  </si>
  <si>
    <t>LA CALDERA TIENE UN FUNCIONAMIENTO DE 8 h/dia EN T</t>
  </si>
  <si>
    <t>SON FILIALES DE LA EMPRESA WORLDTEXT.</t>
  </si>
  <si>
    <t>INDUSTRIAS HUMCAR LTDA</t>
  </si>
  <si>
    <t>PRODUCCION DE ACCESORIOS PARA TRANSPORTE E INSTALACION DE GAS NATURAL Y GLP</t>
  </si>
  <si>
    <t>AV AMERICAS NO. 64 33</t>
  </si>
  <si>
    <t>EL HORNO TIENE UN DUCTO DE SALIDA QUE FUNCIONA COM</t>
  </si>
  <si>
    <t>LA PLANTA ELECTRICA UTILIZA ACPM EN CASO DE QUE NO HAYA ENERGIA. LOS EMPLEADOS TIENE UN (1) MES DE VACACIONES COLECTIVAS.</t>
  </si>
  <si>
    <t>FORMFIT DE COLOMBIA SA</t>
  </si>
  <si>
    <t>DISENO FABRICACION Y VENTA DE PRENDAS DE ROPA INTERIOR Y PIJAMAS PARA DAMA</t>
  </si>
  <si>
    <t>AV AMERICAS NO. 40 16</t>
  </si>
  <si>
    <t>EL USO DE LA CALDERA ES DE SEIS (6) DE LA MANANA H</t>
  </si>
  <si>
    <t xml:space="preserve">NO SE HAN REALIZADO MUESTREOS ISOCINETICOS. LA EMPRESA TIENE OTRA PLANTA EN OTRO SECTOR LLAMADA "MARA DICARLI" QUE CONFECCIONA ROPA INTERIOR Y PIJAMA PARA DAMA PERO NO CUENTAN CON HORNOS NI CALDERAS. </t>
  </si>
  <si>
    <t>TOXEMENT SA</t>
  </si>
  <si>
    <t>FABRICACION Y COMERCIALIZACION DE PRODUCTOS QUIMICOS PARA CONSTRUCCION</t>
  </si>
  <si>
    <t>CL 20 C NO. 43 A 52</t>
  </si>
  <si>
    <t>EL CALDERIN TIENE UNA TUBERIA POR DONDE SE TRANSPO</t>
  </si>
  <si>
    <t>CARTON DE COLOMBIA SA</t>
  </si>
  <si>
    <t>FABRICACION DE CAJAS DE CARTON</t>
  </si>
  <si>
    <t>AV AMERICAS NO. 56 41</t>
  </si>
  <si>
    <t>HACE SIETE (7) ANOS TRABAJAN CON GAS NATURAL. EN E</t>
  </si>
  <si>
    <t>EL VAPOR DE LA CALDERA SIRVE PARA CALENTAR EL CARTON Y MEJORAR LA PEGA. LA CALDERA FUE FABRICADA POR COMESA PERO LA MARCA ES DISTRAL.</t>
  </si>
  <si>
    <t>COLMALLAS SA</t>
  </si>
  <si>
    <t>FABRICACION DE MALLAS METALICAS</t>
  </si>
  <si>
    <t xml:space="preserve">CL 12 NO. 37 53 </t>
  </si>
  <si>
    <t>EN LOS ULTIMOS ANOS HA DISMINUIDO LA DEMANDA DEL H</t>
  </si>
  <si>
    <t>TIENEN UN (1) MES DE VACACIONES.</t>
  </si>
  <si>
    <t>TEXTILES MIRATEX SA</t>
  </si>
  <si>
    <t>PRODUCCION DE HILAZAS PARA FABRICACION DE SACOS, MEDIAS, TOALLAS, ETC.</t>
  </si>
  <si>
    <t>CL 12 B 37 31</t>
  </si>
  <si>
    <t>LAS CALDERAS TRABAJAN 24 HORAS AL DIA. APROXIMADAM</t>
  </si>
  <si>
    <t>EN EL MANTENIMIENTO SEMESTRAL DE LAS CALDERAS PARA</t>
  </si>
  <si>
    <t>SE UTILIZA EL VAPOR DE LAS CALDERAS PARA CALENTAMIENTO DE PROCESOS PRODUCTIVOS COMO TENIDO Y SECADO.</t>
  </si>
  <si>
    <t>FACOMALLAS LTDA</t>
  </si>
  <si>
    <t>PROCESAMIENTO DE LAMINAS Y OTROS PRODUCTOS METALICOS PARA CONSTRUCCION E INDUSTRIA</t>
  </si>
  <si>
    <t>CL 12 NO. 38 83</t>
  </si>
  <si>
    <t>EL CONSUMO GLOBAL DE GAS NATURAL ES DE 1000 m³/mes</t>
  </si>
  <si>
    <t>HAY QUEMADORES PARA EL CALENTAMIENTO DE CUBAS</t>
  </si>
  <si>
    <t>PROEMPAQUES LTDA</t>
  </si>
  <si>
    <t>ELABORACION DE EMPAQUES FLEXIBLES PARA INDUSTRIAS FARMACEUTICAS, ALIMENTARIAS, AGRO, ETC</t>
  </si>
  <si>
    <t>CR 42 NO. 20 B 55</t>
  </si>
  <si>
    <t>HACE UN ANO INICIO EL FUNCIONAMIENTO DE LA CALDERA</t>
  </si>
  <si>
    <t>LA MARCA DE LA CALDERA SE ENCUENTRA EN IDIOMA CHINO Y NO SE PUDO LEER LA INFORMACION. TIENEN OTRO QUEMADOR PARA CALENTAR UN TUNEL DE SECADO DE MATERIALES. EL VAPOR DE LA CALDERA SE USA PARA EL SECADO DE MAQUINA IMPRESORA. PROMEDIO CONSUMO DE COMBUSTIBLE P</t>
  </si>
  <si>
    <t>LABORATORIOS SUDAMERICANOS S.A.</t>
  </si>
  <si>
    <t>FABRICACION DE PRODUCTOS DE ASEO PARA EL HOGAR</t>
  </si>
  <si>
    <t>CR 44 NO. 20 C 96</t>
  </si>
  <si>
    <t>TIENEN UNA ESTUFA A GAS. TIENEN UNA CALDERA QUE NO</t>
  </si>
  <si>
    <t>LA CALDERA LA UTILIZABAN PARA HACER PRODUCTOS DE ASEO PERSONAL. MEZCLADOR DE PRODUCTO QUE PRODUCE POLVO ABSORBIDO POR UN SISTEMA TIENE CICLON. USO DE MARMITAS</t>
  </si>
  <si>
    <t>ARBOFARMA S.A.</t>
  </si>
  <si>
    <t>MAQUILACION DE PRODUCTOS FARMACEUTICOS PARA HUMANOS</t>
  </si>
  <si>
    <t xml:space="preserve">CL 20 A NO. 43 A 50 INT 6 </t>
  </si>
  <si>
    <t>TIENEN OTRA CALDERA DE 30 BHP DE CAPACIDAD QUE EST</t>
  </si>
  <si>
    <t>EL VAPOR DE LAS ALDERAS SE USA PARA CALENTAR REACTORES, DERRETIR VASELINA, MEZCLAS Y DESTILACION. TIENEN HORNOS PEQUENOS ELECTRICOS PARA EL SECADO DE PRODUCTOS.</t>
  </si>
  <si>
    <t>SALSAMENTARIA VILASECA</t>
  </si>
  <si>
    <t>FABRICACION, DISTRIBUCION Y VENTA DE PRODCUTOS CARNICOS PROCESADOS</t>
  </si>
  <si>
    <t>CR 34 NO. 10 65</t>
  </si>
  <si>
    <t>LA CALDERA UNO (1) SIEMPRE ESTA EN FUNCIONAMIENTO.</t>
  </si>
  <si>
    <t xml:space="preserve">TIENEN DOS (2) HORNOS Y TRES (3) MARMITAS QUE FUNCIONAN CON EL VAPOR PRODUCIDO POR LAS CALDERAS. EN ESTOS SE REALIZA EL PROCESO DE COCCION DE LA CARNE. </t>
  </si>
  <si>
    <t>LA CALDERA DOS (2) TIENE LA OPCION DE TRABAJAR CON</t>
  </si>
  <si>
    <t xml:space="preserve">LA EMPRESA SE CLASIFICO MEDIANA POR ACTIVOS, PERO POR NUMERO DE EMPLEADOS SERIA PEQUENA. </t>
  </si>
  <si>
    <t>DON MAIZ SA</t>
  </si>
  <si>
    <t>ELABORACION DE AREPAS PARA CONSUMO HUMANO</t>
  </si>
  <si>
    <t>CR 31 A NO. 11 75</t>
  </si>
  <si>
    <t>EL CONSUMO GLOBAL ES DE APROXIMADAMENTE 40000 m³/m</t>
  </si>
  <si>
    <t>TIENEN 250 EMPLEADOS PERO 165 ESTAN VINCULADOS DIRECTAMENTE. EL MAIZ SE SELECCIONA, SE REMOJA, SE COCINA, SE LAVA, SE ENFRIA, SE MUELE, SE AMASA Y SE PREPARA.</t>
  </si>
  <si>
    <t>LA CALDERA DOS (2) NO TRABAJA UN MES. CADA CHIMENE</t>
  </si>
  <si>
    <t>LAS CATORCE ESTUFAS INDUSTRIALES Y LA ESTUFA COMERCIAL CONSUMEN EL 50% DEL GAS NATURAL</t>
  </si>
  <si>
    <t xml:space="preserve">EL PORCENTAJE DE CONSUMO GLOBAL QUE CORRESPONDE A </t>
  </si>
  <si>
    <t>EL HORNO CINCO (5) TIENE DOS (2) DUCTOS DE SALIDA.</t>
  </si>
  <si>
    <t>PROQUINAL SA</t>
  </si>
  <si>
    <t>FABRICACION DE TELA RINILICA PARA TAPICERIA</t>
  </si>
  <si>
    <t>CL 11 A 34 50</t>
  </si>
  <si>
    <t xml:space="preserve">EN LAS CALDERAS SE CALIENTA ACEITE TERMICO QUE VA </t>
  </si>
  <si>
    <t>EN PROMEDIO TIENEN DOCE (12) TUNELES PARA SECADO DE MATERIAL. NO CONSUMEN COMBUSTIBLE PORQUE FUNCIONAN CON ACEITE TERMICO. DE LOS DOCE (12) TUNELES, SALEN TRES (3) DUCTOS QUE ENTRAN A UN EQUIPO DE DESCONTAMINACION (3), PORQUE LOS VAPORES LLEVAN COMPUESTOS</t>
  </si>
  <si>
    <t>LA CALDERA DOS (2) CONSUME COMBUSTIBLE TODO EL TIE</t>
  </si>
  <si>
    <t>LA CALDERA TRES (3) CONSUME COMBUSTIBLE TODO EL TI</t>
  </si>
  <si>
    <t>EN LA CALDERA CUATRO (4) EL 17% DEL TIEMPO TIENE C</t>
  </si>
  <si>
    <t>LA CALDERA CINCO (5) CONSUME COMBUSTIBLE TODO EL T</t>
  </si>
  <si>
    <t>LA CALDERA SEIS (6) CONSUME COMBUSTIBLE TODO EL TI</t>
  </si>
  <si>
    <t>TEJIDOS FIORELLA LTDA</t>
  </si>
  <si>
    <t>ELABORACION DE TEJIDOS DE PUNTO PARA PRENDAS EXTERIORES PARA DAMA Y CABALLERO</t>
  </si>
  <si>
    <t>CL 12 NO. 32 19</t>
  </si>
  <si>
    <t>LAS CAPACIDADES DE LAS CALDERAS PEQUENAS SON ESTIM</t>
  </si>
  <si>
    <t xml:space="preserve">EL HORARIO DE OPERACION DE LAS DOS (2) CALDERAS ES DE SIETE Y MEDIA DE LA MANANA A CUATRO Y MEDIA DE LA TARDE. </t>
  </si>
  <si>
    <t>LA CALDERA DOS (2) HACE TRES (3) ANOS OPERABA ANTE</t>
  </si>
  <si>
    <t>EN ENERO TIENEN VACACIONES</t>
  </si>
  <si>
    <t>CERRADURAS DE COLOMBIA CERRACOL S.A.</t>
  </si>
  <si>
    <t>FABRICACION DE CERRADURAS Y CANDADOS</t>
  </si>
  <si>
    <t>CL 11 A BIS NO. 32 A 17</t>
  </si>
  <si>
    <t>EL QUEMADOR DEL HORNO UNO TIENE UNA CAPACIDAD DE 0</t>
  </si>
  <si>
    <t>LA INDUSTRIA FUE ASIGNADA A NATALIA MUNOZ PARA LA SEMANA CUATRO (4), PERO FUE REALIZADA POR MAURICIO GAITAN VARON.</t>
  </si>
  <si>
    <t xml:space="preserve">LA ESTACIONALIDAD DEL HORNO CUATRO (4) DEPENDE DE </t>
  </si>
  <si>
    <t xml:space="preserve">RCN TELEVISION S.A. </t>
  </si>
  <si>
    <t>EMPRESA DE COMUNICACIONES Y ENTRETENIMIENTO</t>
  </si>
  <si>
    <t xml:space="preserve">CL 11 NO. 65 51 </t>
  </si>
  <si>
    <t>LA INDUSTRIA QUE SE ENCONTRABA ANTERIORMENTE, NOVA</t>
  </si>
  <si>
    <t>MANUFACTURAS LUCERO SA</t>
  </si>
  <si>
    <t>CONFECCION Y COMERCIALIZACION DE ROPA EXTERIOR PARA DAMA Y CABALLERO</t>
  </si>
  <si>
    <t>AV AMERICAS 39 B 44</t>
  </si>
  <si>
    <t>LA RECONVERSION DE LA CALDERA SE HIZO HACE DOS (2)</t>
  </si>
  <si>
    <t>EL VAPOR DE LA CALDERA SE USA PARA PLANCHADO. LA ESTUFA SE ENCUENTRA EN LA CAFETERIA PARA CALENTAR COMIDA. LA CLASIFICACION CIIU FUE TOMADO DEL RUT</t>
  </si>
  <si>
    <t>MACO S.A</t>
  </si>
  <si>
    <t xml:space="preserve">COMERCIALIZACION DE EQUIPOS DE DIAGNOSTICO AUTOMOTRIZ ,  PRODUCCION DE PESAS EN PLOMO PARA EL BALANCEO DE LLANTAS </t>
  </si>
  <si>
    <t>CR 62 NO. 13 11</t>
  </si>
  <si>
    <t xml:space="preserve">PARA EL CONSUMO REGISTRADO EL ENCUESTADO MENCIONO </t>
  </si>
  <si>
    <t>LOS PRODUCTOS EN PLOMO QUE SE REALIZAN SON LAS PESAS PARA EL BALANCEO DE LLANTAS , LOS HORNOS SON PEQUEÑOS Y POSEEN SU DUCTO DE SALIDA DE GASES</t>
  </si>
  <si>
    <t>CREACIONES HELEN E U</t>
  </si>
  <si>
    <t>FABRICACION DE PRODUCTOS   TEXTILES Y DE PRENDAS DE VESTIR</t>
  </si>
  <si>
    <t>AV BOYACA NO. 43 A SUR 95</t>
  </si>
  <si>
    <t>EL CONSUMO DE GAS ES EL PROMEDIO DEL CONSUMO DE MA</t>
  </si>
  <si>
    <t>EL QUEMADOR ES NUEVO Y FUE ADQUIRIDO EN EL ANO 2007.</t>
  </si>
  <si>
    <t>INDUSTRIA TEXTIL COLOMBIANA INTEXCO S.A.</t>
  </si>
  <si>
    <t>FABRICACION DE PRODUCTOS TEXTILES PARA COMERCIO</t>
  </si>
  <si>
    <t>CL 49 SUR NO. 72 B 75</t>
  </si>
  <si>
    <t>UNA CALDERA ESTA FUERA DE FUNCIONAMIENTO DESDE AGOSTO DE 2007. PARAN 30 DIAS AL ANO, GENERALMENTE A FINALES DE ANO.</t>
  </si>
  <si>
    <t>TINTORERIA LA EUROPEA</t>
  </si>
  <si>
    <t>TERMINACION DE PRENDAS DE VESTIR</t>
  </si>
  <si>
    <t>CL 37 G SUR NO. 72 J 76</t>
  </si>
  <si>
    <t>LA CALDERA NO TIENE PLACA. EL DUENO DICE QUE SE ADQUIRIO HACE DOS (2) ANOS PERO NO SABEN EL ANO DE FABRICACION.</t>
  </si>
  <si>
    <t>TINTORERIA SPORT MODA LTDA</t>
  </si>
  <si>
    <t>FABRICACION DE PRODUCTOS TEXTILES PARA COMERCIALIZACION</t>
  </si>
  <si>
    <t>CR 72 K NO. 37 G SUR 03</t>
  </si>
  <si>
    <t xml:space="preserve">LA CALDERA DOS (2) PARO DE TRABAJAR EN OCTUBRE DE </t>
  </si>
  <si>
    <t>PROHERRAJES LTDA</t>
  </si>
  <si>
    <t>ELABORACION DE METALES PARA MAQUINARIA INDUSTRIAL</t>
  </si>
  <si>
    <t xml:space="preserve">CR 72 H BIS NO. 37 SUR D 60  </t>
  </si>
  <si>
    <t>EL CONSUMO DE GAS ES EL PROMEDIO DE LOS TRES (3) U</t>
  </si>
  <si>
    <t>FUNDICION JULIO RODRIGUEZ (FUNDIGER)</t>
  </si>
  <si>
    <t>FUNDICION DE ALUMINIO PARA MAQUINARIA</t>
  </si>
  <si>
    <t>CR 72 K NO. 34 SUR 90</t>
  </si>
  <si>
    <t>TECNOMETALES LTDA</t>
  </si>
  <si>
    <t>FABRICACION DE PRODUCTOS METALURGICOS INDUSTRIALES</t>
  </si>
  <si>
    <t>CR 72 N NO. 36 SUR 52</t>
  </si>
  <si>
    <t xml:space="preserve">LA CAPACIDAD DEL HORNO ES EN REALIDAD LA POTENCIA </t>
  </si>
  <si>
    <t>TIENEN UN HORNO FUERA DE MANTENIIENTO EN CHATARRIZACION. NO CUENTAN CON REGISTROS DE COMPRA DE CARBON</t>
  </si>
  <si>
    <t>CONGELAGRO S.A. ( MC CAIN)</t>
  </si>
  <si>
    <t>ELABORACION E IMPORTACION DE PRODUCTOS CONGELADOS</t>
  </si>
  <si>
    <t>CL 49 SUR NO. 72 C 30</t>
  </si>
  <si>
    <t>EL CONSUMO DE GAS CORRESPONDE A LAS DOS (2) CALDER</t>
  </si>
  <si>
    <t>LA CALDERA DOS (2) USA ACEITE TERMICO PARA SU PROC</t>
  </si>
  <si>
    <t>PLASTICOS FLEXIBLES LTDA (PLASFLEX)</t>
  </si>
  <si>
    <t>FABRICACION DE ENVASES PLASTICOS PARA COMERCIALIZACION</t>
  </si>
  <si>
    <t>CR 60 NO. 17 14</t>
  </si>
  <si>
    <t>EL HORNO ES EN REALIDAD UN INTERCAMBIADOR DE CALOR</t>
  </si>
  <si>
    <t>INDUSTRIA DE TRATAMINETOS TERMICOS LTDA (EMPRESA COLOMBIANA DE METALURGIA LIMITADA)</t>
  </si>
  <si>
    <t>SERVICIO DE TRTAMIENTO TERMICO DE METALES INDUSTRIALES</t>
  </si>
  <si>
    <t>CL 17 A NO. 53 37</t>
  </si>
  <si>
    <t xml:space="preserve">EL CONSUMO TOTAL DE GAS DE LA PLANTA ES DE 14,136 </t>
  </si>
  <si>
    <t>PARAN TODOS LOS LUNES MEDIO DIA PARA HACER MANTENIMIENTO.</t>
  </si>
  <si>
    <t>INDUSTRIAL DE CARRETILLAS LTDA</t>
  </si>
  <si>
    <t>FABRICACION METALMECANICA Y PLASTICA DE CARRETILLAS</t>
  </si>
  <si>
    <t>CL 16 NO. 58 38</t>
  </si>
  <si>
    <t>EL HORNO ES UN INTERCAMBIADOR DE CALOR. ES SIMILAR</t>
  </si>
  <si>
    <t>EL PROCESO CONSISTE EN CALENTAR A BAJAS TEMPERATURAS, LAMINAS PLASTICAS PARA DAR FORMA AL MOLDE. SE PARA LA OPERACIÓN EN EL MES DURANTE TRES (3) DIAS PARA SU MANTENIMIENTO</t>
  </si>
  <si>
    <t>TRATAMIENTOS TERMICOS INDUSTRIALES LTDA</t>
  </si>
  <si>
    <t>SERVICIO DE TRTAMIENTO TERMICO PARA PARTES MECANICAS DE USO INDUSTRIAL</t>
  </si>
  <si>
    <t>CL 15 NO. 56 29</t>
  </si>
  <si>
    <t>LA CAPACIDAD DEL HORNO ES LA POTENCIA DEL QUEMADOR</t>
  </si>
  <si>
    <t>LA ESTACIONALIDAD ES VARIABLE DEBIDO A QUE LA PRODUCCION DEPENDE DE LA DEMANDA Y ESTA ES DISCONTINUA.</t>
  </si>
  <si>
    <t>CONSERVAS GRAN UNION LTDA (AREXGO INTERNACIONAL)</t>
  </si>
  <si>
    <t xml:space="preserve">CONSERVACION DE PRODUCTOS AGRICOLAS PARA CONSUMO </t>
  </si>
  <si>
    <t>CR 106 NO. 15 25 INT 87</t>
  </si>
  <si>
    <t>EN OCTUBRE DE 2003 SE CAMBIO EL COMBUSTIBLE UTILIZ</t>
  </si>
  <si>
    <t>LA RAZON SOCIAL DE LAEMPRESA QUE PRODUCE ES CONSERVAS GRAN UNION, AREXGO INTERNACIONAL ES LA QUE COMERCIALIZA.</t>
  </si>
  <si>
    <t>H R CORPORATION ZONA FRANCA LTDA</t>
  </si>
  <si>
    <t>PRODUCCION Y COMERCIALIZACION DE ARTICULOS DE METALES PARA JOYERIA</t>
  </si>
  <si>
    <t>CR 106 NO. 15 25 MZ 12 BDG 2</t>
  </si>
  <si>
    <t>EL HORNO UNO (1) SE UTILIZA CUANDO EL PRINCIPAL ES</t>
  </si>
  <si>
    <t>TAMBIEN TIENEN CODIGO CIIU G5139</t>
  </si>
  <si>
    <t>UTILIZAN DOS (2) PIPETAS AL MES. EL COMBUSTIBLE QU</t>
  </si>
  <si>
    <t>LIGHTING DE COLOMBIA S.A. (PHILLIPS)</t>
  </si>
  <si>
    <t>FABRICACION DE LAMPARAS ELECTRICAS Y EQUIPOS DE ILUMINACION</t>
  </si>
  <si>
    <t>CR 106 NO. 15 25 INT 134 ZONA FRANCA</t>
  </si>
  <si>
    <t>LA EMPRESA TIENE EN TOTAL 49 FUENTES, DE LAS CUALE</t>
  </si>
  <si>
    <t>EL CALDERIN DOS TIENE LAS MISMAS CARACTERISTICAS D</t>
  </si>
  <si>
    <t>METALURGICAS INDUSTRIALES  - JOSE TRINIDAD MARTINEZ ROJAS</t>
  </si>
  <si>
    <t>FUNDICION DE METALES FERROSOS PARA USO INDUSTRIAL</t>
  </si>
  <si>
    <t xml:space="preserve">CR 43 NO. 10 A 32 </t>
  </si>
  <si>
    <t>EL HORNO ES UN CUBILOTE. LA CAPACIDAD CALORIFICA D</t>
  </si>
  <si>
    <t>FIBERTEX CORPORATION</t>
  </si>
  <si>
    <t>FABRICACION Y COMERCIALIZACION DE PRENDAS DE VESTIR</t>
  </si>
  <si>
    <t>CR 106 NO. 15 25 LOTE 17 A 17 B ZONA FRANCA</t>
  </si>
  <si>
    <t>SE VISITO LA PLANTA Y SE CORROBORA LA INFORMACION</t>
  </si>
  <si>
    <t>PETTACCI INTERNATIONAL S.A.</t>
  </si>
  <si>
    <t>FABRICACION DE ROPA INTERIOR PARA DAMA</t>
  </si>
  <si>
    <t>CR 106 NO. 15 25 INT 22 A B 3 ZONA FRANCA</t>
  </si>
  <si>
    <t>NO SE TIENE EL CONSUMO DE COMBUSTIBLE PORQUE FUE I</t>
  </si>
  <si>
    <t>QUEST INTERNATIONAL S.A.</t>
  </si>
  <si>
    <t>FABRICACION (METALMECANICA) DE EQUIPOS DE TELECOMUNICACIONES</t>
  </si>
  <si>
    <t>CR 106 NO. 15 25 BDG 65 ZONA FRANCA</t>
  </si>
  <si>
    <t>se asume 24 horas de operación y 365 dias</t>
  </si>
  <si>
    <t xml:space="preserve">ESTA ETAPA CUENTA CON DOS QUEMADORES. ACTUALMENTE </t>
  </si>
  <si>
    <t>SON DUALES GAS NATURAL / DIESEL</t>
  </si>
  <si>
    <t>GUTEMBERTO S.A</t>
  </si>
  <si>
    <t>FABRICA DE TORNILLOS Y ELEMENTOS DE FIJACION</t>
  </si>
  <si>
    <t>CR 68 NO. 12 A 17</t>
  </si>
  <si>
    <t>CUENTA CON 2 HORNOS ELECTRICOS Y UNA PLANTA ELECTR</t>
  </si>
  <si>
    <t>HILANDERIA FONTIBON S.A.</t>
  </si>
  <si>
    <t>FABRICACION Y COMERCIALIZACION DE HILAZAS DE ORIGEN NATURAL Y SINTETICO CRUDAS O PRETENIDAS</t>
  </si>
  <si>
    <t>CR 96 G NO. 17 B 49</t>
  </si>
  <si>
    <t>FUEL OIL</t>
  </si>
  <si>
    <t>LAS FUENTES DOS Y TRES SE ENCUENTRAN PERMANENTEMEN</t>
  </si>
  <si>
    <t>INCOLBESTOS S.A.</t>
  </si>
  <si>
    <t>MANUFACTURA AUTOPARTES</t>
  </si>
  <si>
    <t>ACL 17 NO. 123 B 49</t>
  </si>
  <si>
    <t>CUENTA CON CINCO HORNOS ELECTRICOS Y VARIAS PLANTA</t>
  </si>
  <si>
    <t>ES DUAL FUNCIONA CON GAS NATURAL Y DIESEL</t>
  </si>
  <si>
    <t>AV AMERICAS NO. 52 91</t>
  </si>
  <si>
    <t>INCOLBESTOS PLANTA LAS AMERICAS</t>
  </si>
  <si>
    <t>INDUSTRIAL DE LA GRES LTDA - INDUGRES</t>
  </si>
  <si>
    <t>FABRICACION DE MATERIALES  PARA CONSTRUCCION EN ARCILLA</t>
  </si>
  <si>
    <t>AUTOPISTA SUR NO. 73 B 73</t>
  </si>
  <si>
    <t>CIUDAD BOLÍVAR</t>
  </si>
  <si>
    <t>HL</t>
  </si>
  <si>
    <t>BISONTE S.A.</t>
  </si>
  <si>
    <t>FABRICACION Y DISTRIBUCION DE PRODUCTOS DE CUIDADO DE CALZADO Y ASEO HOGAR</t>
  </si>
  <si>
    <t>CR 22 NO. 15 32</t>
  </si>
  <si>
    <t>LA CALDERA DOS FUNCIONA DE FORMA ALTERNA</t>
  </si>
  <si>
    <t>COMERCIALIZADORA SBC OIL</t>
  </si>
  <si>
    <t>PRODUCCION DE ACEITE MINERAL BLANCO</t>
  </si>
  <si>
    <t>CR 80 NO. 16 D 53</t>
  </si>
  <si>
    <t>COMPANIA COLOMBIANA AUTOMOTRIZ</t>
  </si>
  <si>
    <t>CL 13 NO. 38 54</t>
  </si>
  <si>
    <t>LA OPERACIÓN DE LAS TRES CALDERAS SE ROTA DE LA SI</t>
  </si>
  <si>
    <t>PERFEX</t>
  </si>
  <si>
    <t>FABRICACION DE DETERGENTES Y DESINFECTANTES</t>
  </si>
  <si>
    <t>CL 23 NO. 6 42</t>
  </si>
  <si>
    <t>SANTA FE</t>
  </si>
  <si>
    <t>PERMODA S.A.</t>
  </si>
  <si>
    <t>CONFECCION TEXTIL</t>
  </si>
  <si>
    <t>CL 19 A NO. 69 B 40</t>
  </si>
  <si>
    <t>ESTA SE ENCUENTRA EN STAND BY</t>
  </si>
  <si>
    <t>CARBON BITUMINOSO</t>
  </si>
  <si>
    <t>ESTA CALDERA PUEDE OPERA 18 h/dia SEGÚN LA PRODUCC</t>
  </si>
  <si>
    <t>ETERNA S.A.</t>
  </si>
  <si>
    <t>FABRICACION Y COMERCIALIZACION DE PRODUCTOS DE CAUCHO</t>
  </si>
  <si>
    <t>CR 66 NO. 13 83</t>
  </si>
  <si>
    <t>INVERSIONES FLOREZ LAMPREA (PAN GUADALUPE)</t>
  </si>
  <si>
    <t>CL 4 A NO. 34 44</t>
  </si>
  <si>
    <t>EL CONSUMO PROMEDIO DEL PERIODO ENTRE ENERO A JULI</t>
  </si>
  <si>
    <t>MERCK S.A</t>
  </si>
  <si>
    <t>FABRICACION DE MEDICAMENTOS</t>
  </si>
  <si>
    <t>CR 65 NO. 10 95</t>
  </si>
  <si>
    <t>MINIPAK S.A.</t>
  </si>
  <si>
    <t>FABRICACION DE EMPAQUES PLASTICOS FLEXIBLES</t>
  </si>
  <si>
    <t>CR 72 NO. 62 37 SUR</t>
  </si>
  <si>
    <t>COMPANIA NACIONAL DE CHOCOLATES S.A.</t>
  </si>
  <si>
    <t>FABRICACION, DISTRIBUCION Y COMERCIALIZACION DE PRODUCTOS ALIMENTICIOS</t>
  </si>
  <si>
    <t>CR 65 NO. 12 60</t>
  </si>
  <si>
    <t xml:space="preserve">CUENTA CON OTRAS FUENTES QUE GENERAN EMISIONES DE </t>
  </si>
  <si>
    <t>GASEOSAS LUX S.A.</t>
  </si>
  <si>
    <t>PRODUCCION DE BEBIDAS NO ALCOHOLICAS</t>
  </si>
  <si>
    <t>AV AMERICAS NO. 53 09</t>
  </si>
  <si>
    <t>CALDERA MAESTRA USA O2 TRIM</t>
  </si>
  <si>
    <t xml:space="preserve">CUENTA CON CINCO PLANTAS ELECTRICAS </t>
  </si>
  <si>
    <t>CALDERA ESCLAVA. USA O2 TRIM</t>
  </si>
  <si>
    <t>SCHERING PLOUGH</t>
  </si>
  <si>
    <t>ACR 68 NO. 19 20</t>
  </si>
  <si>
    <t>LAS DOS CALDERAS SON DUALES, GAS NATURAL / DIESEL</t>
  </si>
  <si>
    <t>CUENTA CON TRES PLANTAS ELECTRICAS, UNA FUERA DE SERVICIO</t>
  </si>
  <si>
    <t>SYMRISE LTDA</t>
  </si>
  <si>
    <t xml:space="preserve">PRODUCCION COMERCIALIZACION Y DESARROLLO DE SABORES Y FRAGANCIAS </t>
  </si>
  <si>
    <t xml:space="preserve">CR 58 NO. 10 80 </t>
  </si>
  <si>
    <t xml:space="preserve">LAS DOS CALDERAS FUNCIONAN SIMULTANEAMENTE, ESTAS </t>
  </si>
  <si>
    <t>CUENTAN CON TORRES DE SECADO Y NO GENERAN EMISIONES POR COMBUSTION, SOLO POR PROCESO Y CUENTAN CON DUCTO DE EMISION.</t>
  </si>
  <si>
    <t>LADRILLERA FRAMAR LTDA</t>
  </si>
  <si>
    <t>FABRICACION DE PRODUCTOS DE ARCILLA Y CERAMICAS</t>
  </si>
  <si>
    <t>TRANS 2 B ESTE NO. 75 - 93 SUR</t>
  </si>
  <si>
    <t>USME</t>
  </si>
  <si>
    <t>HORNO HOFFMAN</t>
  </si>
  <si>
    <t>EL CONSUMO DE COMBUSTIBLE VARIA DE 50 - 70 TON/MES</t>
  </si>
  <si>
    <t>GASEOSAS COLOMBIANAS S.A SUR</t>
  </si>
  <si>
    <t>ELABORACION Y COMERCIALIZACION DE DE BEBIDAS NO ALCOHOLICAS</t>
  </si>
  <si>
    <t>DIAG 44 B NO. 60 37 SUR</t>
  </si>
  <si>
    <t>RENOVADORA DE LLANTAS - RENOBOY LTDA</t>
  </si>
  <si>
    <t>CL 17 A NO. 69 F 56</t>
  </si>
  <si>
    <t>SERVMETAL</t>
  </si>
  <si>
    <t>FUNDICION METALES NO FERROSOS</t>
  </si>
  <si>
    <t>CL 39 H NO. 68 I 79 SUR</t>
  </si>
  <si>
    <t>SOCIEDAD INDUSTRIAL DE GRASAS VEGETALES – SIGRA S.A.</t>
  </si>
  <si>
    <t>FABRICACIÓN MARGARINAS Y ACEITES PARA USO INDUSTRIAL</t>
  </si>
  <si>
    <t>CR 46 NO. 13 56</t>
  </si>
  <si>
    <t>COMESTIBLES RICOS S.A.</t>
  </si>
  <si>
    <t>ELABORACION Y PRODUCCION DE PASABOCAS</t>
  </si>
  <si>
    <t xml:space="preserve">CL 17 D NO. 116 15 </t>
  </si>
  <si>
    <t>TINTORERIA TERMI JEANS</t>
  </si>
  <si>
    <t>CR 68 A NO. 38 H 40 SUR</t>
  </si>
  <si>
    <t>TINTORERIA AMERICAN JEANS LTDA.</t>
  </si>
  <si>
    <t>CR 69 NO. 36 66 SUR</t>
  </si>
  <si>
    <t>TINTORERIA PRISMATEX SDH</t>
  </si>
  <si>
    <t xml:space="preserve">DIAG 49 SUR NO. 56 A 40 </t>
  </si>
  <si>
    <t>LA CALDERA FUE CONVERTIDA EN 2006</t>
  </si>
  <si>
    <t>TINTORERIA TECNICOLOR  LTDA Y/O HUGO SILVA</t>
  </si>
  <si>
    <t>CL 31 SUR NO. 68 I 39</t>
  </si>
  <si>
    <t>TINTORERIA TINTEX - ROSALBA FUENTES</t>
  </si>
  <si>
    <t>CL 26 SUR NO. 28 A 90</t>
  </si>
  <si>
    <t>LA ULTIMA CONVERSION DE LA CALDERA SE HIZO EN 2004</t>
  </si>
  <si>
    <t>TINTORERIA WASH POINT</t>
  </si>
  <si>
    <t>CR 31 NO. 18 A 53 SUR</t>
  </si>
  <si>
    <t>TINTORERIA WASH SERVICES</t>
  </si>
  <si>
    <t>CL 13 A NO. 36 67</t>
  </si>
  <si>
    <t>BOEHRINGER INGELHEIM</t>
  </si>
  <si>
    <t>ELABORACION DE PRODUCTOS FARMACEUTICOS PARA HUMANOS</t>
  </si>
  <si>
    <t>CR 65 B NO. 13 13</t>
  </si>
  <si>
    <t>EL CONSUMO TEORICO DE LAS CALDERAS ES DE 20.6 m3/h</t>
  </si>
  <si>
    <t>CARULLA VIVERO</t>
  </si>
  <si>
    <t>CR 68 D NO. 21 35</t>
  </si>
  <si>
    <t>LADRILLERA PRISMA S.A.</t>
  </si>
  <si>
    <t>PRODUCCION Y COMERCIALIZACION DE PRODUCTOS DE ARCILLA COMO LADRILLOS Y BLOQUES</t>
  </si>
  <si>
    <t>KM 10 VIA USME</t>
  </si>
  <si>
    <t>HORNO TIPO TUNEL CONTINUO. USO DE DOS COMBUSTIBLES</t>
  </si>
  <si>
    <t>LADRILLERA ZIGURAT S.A.</t>
  </si>
  <si>
    <t>HORNO TIPO HOFMAN (CONTINUO). LOS DATOS DE CONSUMO</t>
  </si>
  <si>
    <t>EL CODIGO CIIU FUE TOMADO DEL RUT. EL LAVADOR DE GASES NO ES CONVENCIONAL, ES UN TANQUE DENTRO DEL HORNO DONDE SE RECUPERA EL MP.</t>
  </si>
  <si>
    <t>HORNO TIPO HOFMAN (CONTINUO)</t>
  </si>
  <si>
    <t>LADRILLERA ALEMANA S.A.</t>
  </si>
  <si>
    <t>FABRICACION DE PRODUCTOS DE ARCILLA CERAMICOS COMO LADRILLO Y ADOQUINES PARA CONSTRUCCION</t>
  </si>
  <si>
    <t>CR 1C ESTE NO. 67 B - 30 SUR</t>
  </si>
  <si>
    <t>CONSUMO DE COMBUSTIBLE: 115 - 158 TON/MES, SE ASUM</t>
  </si>
  <si>
    <t>SE VERIFICO LA INFORMACION VIENDO EL MUESTREO ISOCINETICO REALIZADO EN 2006</t>
  </si>
  <si>
    <t>LADRILLERA HELIOS S.A.</t>
  </si>
  <si>
    <t>KM 11 VIA USME</t>
  </si>
  <si>
    <t>TODOS LOS HORNOS SON TIPO HOFMAN (CONTINUOS). EL C</t>
  </si>
  <si>
    <t>EL CODIGO CIIU FUE TOMADO DEL RUT. EL SISTEMA DE CONTROL DE EMISIONES ES UNA REJILLA QUE FILTRA EL MP DE MAYOR DIAMETRO, NO ES UN FILTRO DE MANGAS.</t>
  </si>
  <si>
    <t>LADRILLERA YOMASA S.A.</t>
  </si>
  <si>
    <t>DIAG 74 B SUR NO. 2 - 89 ESTE</t>
  </si>
  <si>
    <t>EL CODIGO CIIU FUE TOMADO DEL RUT. EL SISTEMA DE CONTROL DE EMISIONES ES UN FILTRO TIPO MALLA QUE FILTRA EL MP DE MAYOR DIAMETRO, NO ES UN FILTRO DE MANGAS.</t>
  </si>
  <si>
    <t>A.M. ANODIZADOS LTDA</t>
  </si>
  <si>
    <t>SERVICIO DE ANODIZADO EN ALUMINIO UTILIZADO PARA CONSTRUIR EDIFICIOS, MARQUESINAS</t>
  </si>
  <si>
    <t>CL 21 NO. 19 A 56</t>
  </si>
  <si>
    <t>-</t>
  </si>
  <si>
    <t>NI</t>
  </si>
  <si>
    <t>ADALGIZA URIBE DE VALLEJO (BATERIAS SPECIAL)</t>
  </si>
  <si>
    <t>FÁBRICA Y COMERCIALIZACIÓN DE BATERIAS</t>
  </si>
  <si>
    <t>CL 9 NO. 33 37</t>
  </si>
  <si>
    <t>400 Kg/cargue</t>
  </si>
  <si>
    <t>NE</t>
  </si>
  <si>
    <t>1500 Kg/5 horas</t>
  </si>
  <si>
    <t>ALIMENTOS ESPECIALIZADOS ALES LTDA</t>
  </si>
  <si>
    <t>ELABORACIÓN Y PRODUCCIÓN DE ALIMENTOS SÓLIDOS Y LÍQUIDOS O SEMISÓLIDOS</t>
  </si>
  <si>
    <t>CL 145 NO. 49 82/50 08</t>
  </si>
  <si>
    <t>10 BHP</t>
  </si>
  <si>
    <t>desconocida</t>
  </si>
  <si>
    <t>AMERICAN PIPE AND CONSTRUCTION</t>
  </si>
  <si>
    <t>Fabricar, montar, instalar, producir o construir tubería en general, tanques, silos, estructuras de acero, obras en hierro y acero y productos en concreto.</t>
  </si>
  <si>
    <t>CL 193 NO. 31 02</t>
  </si>
  <si>
    <t>100 BHP</t>
  </si>
  <si>
    <t>COMBUSTOLEO</t>
  </si>
  <si>
    <t>250BHP</t>
  </si>
  <si>
    <t xml:space="preserve">CALDERA </t>
  </si>
  <si>
    <t>80BHP</t>
  </si>
  <si>
    <t>APROSPLAST</t>
  </si>
  <si>
    <t>industria procesadora de pieles y grasas</t>
  </si>
  <si>
    <t>AV CL 17 NO. 81 B 83</t>
  </si>
  <si>
    <t>BEJARANO LH INDUSTRIAL EU</t>
  </si>
  <si>
    <t>MECANIZADO DE PIEZAS Y LA FUNDICIÓN DE ALUMINIO PARA LA ELABORACIÓN DE MOLDES.</t>
  </si>
  <si>
    <t>CR 77B NO. 69 12</t>
  </si>
  <si>
    <t>60 Kg/mes</t>
  </si>
  <si>
    <t>BORDADO ITALO COLOMBIANOS LTDA  - BORDICOL LTDA</t>
  </si>
  <si>
    <t>PRODUCCIÓN, FABRICACIÓN, ELABORACIÓN,  DISTRIBUCIÓN, COMPRAVENTA,  IMPORTACIÓN Y EXPORTACIÓN DE TODA CLASE DE TEXTILES, BORDADOS  Y CONFECCIONES</t>
  </si>
  <si>
    <t>CR 68 A NO. 19 16</t>
  </si>
  <si>
    <t>C I INDUSTRIA PROCESADORA DE SEBOS Y PIELES NACIONALES LTDA - INPROSEPINAL LTDA- (PLANTA SEBOS)</t>
  </si>
  <si>
    <t>Fabricación, Tratamiento, Distribución y Venta de Sebos, Pieles</t>
  </si>
  <si>
    <t>CR 19 BIS NO. 59 A 32/37 SUR</t>
  </si>
  <si>
    <t>120BHP</t>
  </si>
  <si>
    <t>C.I DULCES LA AMERICANA S.A.</t>
  </si>
  <si>
    <t>producción y venta  confiteria general</t>
  </si>
  <si>
    <t>CL 12 NO. 37 01</t>
  </si>
  <si>
    <t>150 BHP</t>
  </si>
  <si>
    <t>CADOY LTDA</t>
  </si>
  <si>
    <t>TINTURA DE PRENDAS DE VESTIR</t>
  </si>
  <si>
    <t>CL 15 B NO. 97 A 18</t>
  </si>
  <si>
    <t>60 BHP</t>
  </si>
  <si>
    <t>NR</t>
  </si>
  <si>
    <t>MADERA</t>
  </si>
  <si>
    <t>CM</t>
  </si>
  <si>
    <t>CAMPANAS SAN ANTONIO</t>
  </si>
  <si>
    <t>FUNDICIÓN DE HIERRO PARA LA FABRICACIÓN DE RINES PARA VEHÍCULO</t>
  </si>
  <si>
    <t>CR 88 B SUR NO. 75 13</t>
  </si>
  <si>
    <t>800 Kg/cargue</t>
  </si>
  <si>
    <t>CASCOS LAR S.A.</t>
  </si>
  <si>
    <t xml:space="preserve">LA COMPRA Y VENTA DE  BIENES DESTINADOS A LA SEGURIDAD VIAL DE CONDUCTORES PARA LA PROTECCIÓN DE MOTOCICLISTAS Y CICLISTAS </t>
  </si>
  <si>
    <t xml:space="preserve">AV 1 MAYO NO. 28 85 SUR </t>
  </si>
  <si>
    <t>CHIRCAL CHAVOCAR</t>
  </si>
  <si>
    <t>ELABORACIÓN DE LADRILLOS Y TUBOS</t>
  </si>
  <si>
    <t>CR 16 ESTE NO. 21 75 SUR</t>
  </si>
  <si>
    <t>37 TON /D</t>
  </si>
  <si>
    <t>CHIRCAL EL TRIUNFO</t>
  </si>
  <si>
    <t>TRANSFORMACION DE MATERIALES DE CONSTRUCCION</t>
  </si>
  <si>
    <t>CR 16 ESTE NO. 20 85 SUR</t>
  </si>
  <si>
    <t>CHIRCAL ENRIQUE MUÑOZ Y MARINA COBOS – CHIRCAL SN2</t>
  </si>
  <si>
    <t>TRANSFORMACIÓN DE ARCILLAS</t>
  </si>
  <si>
    <t>CR 2A ESTE NO. 65 F 80 SUR</t>
  </si>
  <si>
    <t>CHIRCAL LOS PINOS - LOS PINITOS</t>
  </si>
  <si>
    <t>50TON/DIA</t>
  </si>
  <si>
    <t>CHIRCAL TERESA SILVA</t>
  </si>
  <si>
    <t>EL VOLADOR LOTE 28 LA FISCALA</t>
  </si>
  <si>
    <t>75 TON/DIA</t>
  </si>
  <si>
    <t>CI FRANCISCO ROCHA ALVARADO Y CIA LTDA</t>
  </si>
  <si>
    <t>Confección Vestidos de Hombre</t>
  </si>
  <si>
    <t>CR 69 NO. 19 A 18</t>
  </si>
  <si>
    <t>70 BHP</t>
  </si>
  <si>
    <t>CLOROX DE COLOMBIA</t>
  </si>
  <si>
    <t>fabricación de productos de aseo y limpieza</t>
  </si>
  <si>
    <t xml:space="preserve">CR 68 B NO. 12 A 20 </t>
  </si>
  <si>
    <t>COLOMBIANA DE REJILLAS LTDA - COLREJILLAS</t>
  </si>
  <si>
    <t>La fabricación, importación y comercialización de accesorios y productos de uso en las labores de urbanismoy construcción (fundicón de aluminio)</t>
  </si>
  <si>
    <t>CL 46 SUR NO. 23 29</t>
  </si>
  <si>
    <t>120 Kg/h</t>
  </si>
  <si>
    <t>COMERCIAL LEOSAN LTDA</t>
  </si>
  <si>
    <t>FABRICAIÓN DE PARTES ELÉCTRICAS PARA LA INDUSTRIA</t>
  </si>
  <si>
    <t>DIAG 12 C NO. 70 A 52</t>
  </si>
  <si>
    <t>300 Kg/colada</t>
  </si>
  <si>
    <t>HORNO DE FORJA</t>
  </si>
  <si>
    <t>3 Kg/cargue</t>
  </si>
  <si>
    <t>COMERCIALIZADORA ALLAN SA POPSY</t>
  </si>
  <si>
    <t>ELABORACION DE HELADOS</t>
  </si>
  <si>
    <t>CL 67 B NO. 67 22</t>
  </si>
  <si>
    <t xml:space="preserve">COMESTIBLES SAN ANTONIO E.U </t>
  </si>
  <si>
    <t>FABRICACIÓN, COMERCIALIZACIÓN Y VENTA DE BOCADILLOS Y GALLETAS Y COMERCIO EN GENERAL</t>
  </si>
  <si>
    <t>CR 21 NO. 1 C 91</t>
  </si>
  <si>
    <t>50 BHP</t>
  </si>
  <si>
    <t>CONCRESCOL S.A.</t>
  </si>
  <si>
    <t xml:space="preserve">FABRICACIÓN DE MEZCLA ASFÁLTICA </t>
  </si>
  <si>
    <t>AV BOYACA NO. 80 10 SUR</t>
  </si>
  <si>
    <t>CURTIEMBRES CAÑON</t>
  </si>
  <si>
    <t>PROCESAMIENTO DE CUEROS ANIMALES, CON EL FIN DE VERIFICAR EL CUMPLIMIENTO EN MATERIA DE NORMATIVIDAD AMBIENTAL</t>
  </si>
  <si>
    <t>CR 18D NO. 59 A 54 SUR</t>
  </si>
  <si>
    <t>40 BHP</t>
  </si>
  <si>
    <t>NV</t>
  </si>
  <si>
    <t>CURTIEMBRES LA CORONA</t>
  </si>
  <si>
    <t>CR 18 C NO. 58 A 26 SUR</t>
  </si>
  <si>
    <t>NS</t>
  </si>
  <si>
    <t>30 BHP</t>
  </si>
  <si>
    <t>CURTIEMBRES LUIS MEDINA</t>
  </si>
  <si>
    <t>CR 18 C NO. 59 79 SUR</t>
  </si>
  <si>
    <t>CURTIEMBRES MAZ</t>
  </si>
  <si>
    <t>CR 18 C BIS NO. 59 29 SUR</t>
  </si>
  <si>
    <t>CURTIEMBRES NUEVO MILENIO</t>
  </si>
  <si>
    <t>CR 18 C BIS NO. 59 A 14 SUR</t>
  </si>
  <si>
    <t>CUTICARNAZA JR LTDA</t>
  </si>
  <si>
    <t>CL 59 A NO. 18 D 22</t>
  </si>
  <si>
    <t>DISTRIEQUIPOS LA HERRADURA</t>
  </si>
  <si>
    <t>CR 18 C NO. 58 A 33 SUR</t>
  </si>
  <si>
    <t>DISTRISEBOS</t>
  </si>
  <si>
    <t>COCCIÓN DE SEBOS</t>
  </si>
  <si>
    <t xml:space="preserve">CR 18 B BIS NO. 59 A 56 SUR </t>
  </si>
  <si>
    <t>PRODUCTOS DE CAUCHO EA</t>
  </si>
  <si>
    <t xml:space="preserve">ELABORACIÓN DE BANDAS DE CAUCHO </t>
  </si>
  <si>
    <t>CR 21 NO. 12 A 46</t>
  </si>
  <si>
    <t>EL CRISOL DE MEDINA</t>
  </si>
  <si>
    <t>FUNDICIÓN DE METALES NO FERROSOS</t>
  </si>
  <si>
    <t>CL 22 NO. 97 25</t>
  </si>
  <si>
    <t>1 Ton-dia</t>
  </si>
  <si>
    <t>ELECTRIC COMPONENT EU</t>
  </si>
  <si>
    <t>GALVANOTECNIA (RECUBRIMIENTO CON ZINC) Y MECANIZADO DE LAS PIEZAS.</t>
  </si>
  <si>
    <t xml:space="preserve">CR 69 NO. 37 D 54 SUR </t>
  </si>
  <si>
    <t>ELECTROMANUFACTURAS S.A</t>
  </si>
  <si>
    <t>FABRICACIÓN COMERCIALIZACIÓN DE ARTÍCULOS RELACIONADOS CON LA METALMECÁNICA, ELECTRODOS PARA SOLDAR</t>
  </si>
  <si>
    <t>AV CR 68 NO. 5 93</t>
  </si>
  <si>
    <t>HORNO DE SECADO Y CURADO</t>
  </si>
  <si>
    <t>3 Ton/hr</t>
  </si>
  <si>
    <t>EMILIANO VARGAS MESA</t>
  </si>
  <si>
    <t>producción de mezcla asfaltica, construcción de obras civiles y pavimentos</t>
  </si>
  <si>
    <t>AUTOPISTA AL LLANO KM 7</t>
  </si>
  <si>
    <t>100 Ton/hr</t>
  </si>
  <si>
    <t>FABRICA DE MARCOS TWISTER</t>
  </si>
  <si>
    <t>FABRICACIÓN DE MARCOS DE BICICLETAS</t>
  </si>
  <si>
    <t>CR 26 NO. 12 39</t>
  </si>
  <si>
    <t>FABRICA DE QUESOS ITALIANOS DEL VECCHIO S.A.</t>
  </si>
  <si>
    <t>PREPARACIÓN, PROCESAMIENTO, COMERCIALIZACIÓN, TRATAMIENTO, TRANSFORMACIÓN, DISTRIBUCIÓN, COMPRA Y VENTA, TANTO AL MAYOR Y DETAL, DE LA LECHE Y PRODUCTOS SUCEDÁNEOS O DERIVADOS DE ELLA MISMA</t>
  </si>
  <si>
    <t>CR 27 NO. 6 44</t>
  </si>
  <si>
    <t>FABRICA DE TUBOS SAN JORGE</t>
  </si>
  <si>
    <t>AK 13 ESTE NO. 18 78 SUR, INTERIOR 1</t>
  </si>
  <si>
    <t>HORNO COLMENA</t>
  </si>
  <si>
    <t>16 TON/DIA</t>
  </si>
  <si>
    <t>FABRIMUEBLES BRITALIA</t>
  </si>
  <si>
    <t>FABRICACION DE MUEBLES Y ESTANTES METALICOS</t>
  </si>
  <si>
    <t>CR 81 H N. 45 36 SUR</t>
  </si>
  <si>
    <t xml:space="preserve">FRUTA GUAVAREÑA </t>
  </si>
  <si>
    <t xml:space="preserve">ELABORACIÓN DE BOCADILLOS </t>
  </si>
  <si>
    <t xml:space="preserve">CR 77 A NO. 57 R 94 SUR </t>
  </si>
  <si>
    <t>FUNDEX LTDA</t>
  </si>
  <si>
    <t>CL 64 A NO. 73 D 54 SUR</t>
  </si>
  <si>
    <t>FUNDIALEACIONES MARISOL MONTES</t>
  </si>
  <si>
    <t xml:space="preserve">CR 32 NO. 7 85 </t>
  </si>
  <si>
    <t>FUNDICION RESTREPO</t>
  </si>
  <si>
    <t>FUNDICIÓN DE HIERRO PARA FABRICACIÓN PIEZAS MECÁNICAS</t>
  </si>
  <si>
    <t>CL 78 B NO. 18 B 80 SUR</t>
  </si>
  <si>
    <t>FUNDICIONES A Y P</t>
  </si>
  <si>
    <t>CR 87 J NO. 61 04</t>
  </si>
  <si>
    <t>N.A</t>
  </si>
  <si>
    <t>FUNDICIONES ALU - ARMANDO</t>
  </si>
  <si>
    <t xml:space="preserve">RECICLADO Y FUNDIDO DE ALUMINIO </t>
  </si>
  <si>
    <t>CR 75 M NO. 58 28 SUR</t>
  </si>
  <si>
    <t>300 Kg/cargue</t>
  </si>
  <si>
    <t>FUNDICIONES AYA</t>
  </si>
  <si>
    <t>Fundición y fabricación artículos en cobre y bronce</t>
  </si>
  <si>
    <t>CL 55A NO. 14 A 45</t>
  </si>
  <si>
    <t>100 Kg</t>
  </si>
  <si>
    <t>FUNDICIONES CESAR CASTRO</t>
  </si>
  <si>
    <t>INDUSTRIA DE FUNDICIÓN Y FABRICACIÓN DE TAPAS DE ALCANTARILLA</t>
  </si>
  <si>
    <t>CL 57 NO. 19 79</t>
  </si>
  <si>
    <t>1 ton/hr</t>
  </si>
  <si>
    <t>FUNDICIONES MOLINA</t>
  </si>
  <si>
    <t>LA FABRICACIÓN DE ARTÍCULOS DE HIERRO FUNDIDO, ACERO Y ALUMINIO FUNDIDO.</t>
  </si>
  <si>
    <t>CR 69 NO. 36 35 SUR</t>
  </si>
  <si>
    <t>HORNO FUNDICION</t>
  </si>
  <si>
    <t>250 KG /COCHADA</t>
  </si>
  <si>
    <t>25 KGR</t>
  </si>
  <si>
    <t>FUNDICIONES TORCAR LDA</t>
  </si>
  <si>
    <t>FABRICACIÓN DE HERRAJES EN ALUMINIO PARA EL SECTOR ELÉCTRICO</t>
  </si>
  <si>
    <t>CR 72 B NO. 38 81 SUR</t>
  </si>
  <si>
    <t>70 Kg/colada</t>
  </si>
  <si>
    <t>FUNDIHERRAJES XIOMARA</t>
  </si>
  <si>
    <t>FABRICACIÓN DE HERRAJES PARA TALABARTERÍA EN BRONCE</t>
  </si>
  <si>
    <t>AV CL 22 NO. 96 H 26</t>
  </si>
  <si>
    <t>350 Kg/colada</t>
  </si>
  <si>
    <t>GALVANICOS ALFACROM</t>
  </si>
  <si>
    <t>cuya actividad principal es el tratamiento y revestimiento electrolítico de metales.</t>
  </si>
  <si>
    <t xml:space="preserve">CR 25 NO. 8 70 </t>
  </si>
  <si>
    <t>200BHP</t>
  </si>
  <si>
    <t xml:space="preserve">GALVANICOS BYCSA </t>
  </si>
  <si>
    <t>cuya actividad principal es la distribución. de productos químicos utilizados para la Galvanoplastia</t>
  </si>
  <si>
    <t>CR 32 NO. 1116</t>
  </si>
  <si>
    <t xml:space="preserve">GALVANICOS CARCROMO </t>
  </si>
  <si>
    <t xml:space="preserve">Metalmecanica, galvanoplastia </t>
  </si>
  <si>
    <t xml:space="preserve">CR 31 NO. 10 15 </t>
  </si>
  <si>
    <t>GALVANICOS ZINTEPEC</t>
  </si>
  <si>
    <t xml:space="preserve">CR 31 NO. 7 22 </t>
  </si>
  <si>
    <t>GM TINTORERIA</t>
  </si>
  <si>
    <t>TEÑIDO DE PRENDAS</t>
  </si>
  <si>
    <t>CR 72D NO. 38 90 SUR</t>
  </si>
  <si>
    <t>GRASS COLOR</t>
  </si>
  <si>
    <t>teñido de prendas de vestir (Tintorería)</t>
  </si>
  <si>
    <t>CL 8 A NO. 32 A 64</t>
  </si>
  <si>
    <t>GRICOL S.A.</t>
  </si>
  <si>
    <t>RECUBRIMIENTO GALVÁNICO</t>
  </si>
  <si>
    <t xml:space="preserve">CR 34 NO. 8 A 15 </t>
  </si>
  <si>
    <t>GRIFERIAS FRANCO</t>
  </si>
  <si>
    <t>CR 77 A NO. 57 R 90 SUR</t>
  </si>
  <si>
    <t>N.R</t>
  </si>
  <si>
    <t>BOGOTANA DE PROCESOS - GUERRERO CUELLAR FREDY ALEXANDER</t>
  </si>
  <si>
    <t>LAVADO Y ACABADO TEXTIL DE PRENDAS</t>
  </si>
  <si>
    <t>CR 72 N NO. 34 56 SUR</t>
  </si>
  <si>
    <t>HARRY SPORT</t>
  </si>
  <si>
    <t>TINTORERÍA Y LAVANDERÍA</t>
  </si>
  <si>
    <t>CR 30 NO. 27 58 SUR</t>
  </si>
  <si>
    <t>HERRAJES HERMES</t>
  </si>
  <si>
    <t xml:space="preserve">Fundición de Herrajes </t>
  </si>
  <si>
    <t>NO.N/A</t>
  </si>
  <si>
    <t>N.I.</t>
  </si>
  <si>
    <t>HUTSMAN COLOMBIA LTDA</t>
  </si>
  <si>
    <t>La producción, transformación comercialización de productos y sustancias químicas para ser utilizadas en la industria</t>
  </si>
  <si>
    <t>CL 11 NO. 65 51</t>
  </si>
  <si>
    <t>IBEROAMERICANA DE ALIMENTOS Y SERVICIOS S.A. JUAN CARLOS ALMANSA  LA TORRE</t>
  </si>
  <si>
    <t>PRODUCCIÓN Y COMERCIALIZACIÓN DE ALIMENTOS Y BEBIDAS EN GENERAL</t>
  </si>
  <si>
    <t>CR 68 B NO. 10 A 18</t>
  </si>
  <si>
    <t>ICE CREAM HOUSE LTDA</t>
  </si>
  <si>
    <t>PRODUCCIÓN Y COMERCIALIZACIÓN  AL POR MAYOR DE HELADOS</t>
  </si>
  <si>
    <t>DG 22 A NO. 23 31</t>
  </si>
  <si>
    <t xml:space="preserve">ICOPORAMA EU </t>
  </si>
  <si>
    <t>FABRICACIÓN DE ELEMENTOS EN ICOPOR</t>
  </si>
  <si>
    <t xml:space="preserve">AUTOPISTA SUR NO. 73 I 85 </t>
  </si>
  <si>
    <t>ILURAM S.A</t>
  </si>
  <si>
    <t>FABRICACIÓN DE LUMINARIAS Y EQUIPOS DE SEÑALIZACIÓN</t>
  </si>
  <si>
    <t>CL 166 NO. 21 47</t>
  </si>
  <si>
    <t>IMAPIELES</t>
  </si>
  <si>
    <t>CR 18 C BIS NO. 58 A 40 SUR</t>
  </si>
  <si>
    <t>20 BHP</t>
  </si>
  <si>
    <t>IMELCAR</t>
  </si>
  <si>
    <t>Fundición de metales</t>
  </si>
  <si>
    <t>CL 36 SUR NO. 70 B 31</t>
  </si>
  <si>
    <t>3 TON / TURNO</t>
  </si>
  <si>
    <t>80 KG / TURNO</t>
  </si>
  <si>
    <t>NO REPORTA</t>
  </si>
  <si>
    <t>IMPLASMET LTDA</t>
  </si>
  <si>
    <t>FÁBRICA DE MOLDES PARA INYECCIÓN</t>
  </si>
  <si>
    <t>CR 19 NO. 26 A 35 SUR</t>
  </si>
  <si>
    <t>50 Kg</t>
  </si>
  <si>
    <t>IMPROSEPINAL LTDA</t>
  </si>
  <si>
    <t>CR 19 BIS NO. 59 32</t>
  </si>
  <si>
    <t>INDUSTRIA COMERCIAL DE ALIMENTOS EL GIRASOL</t>
  </si>
  <si>
    <t>PROCESAMIENTO DE FRUTAS Y DERIVADOS DE LA GUAYABA.</t>
  </si>
  <si>
    <t>CR 110 BIS NO. 68 C 63</t>
  </si>
  <si>
    <t xml:space="preserve">INDUSTRIA DE DETERGENTES Y JABONERIA S.A. – INDEJA S.A. </t>
  </si>
  <si>
    <t xml:space="preserve">Fabricación, Comercialización y Distribución de Jabones para lavar, de tocador, de uso industrial, Detergente en Polvo, en Barra, líquido y sus derivados químicos.  </t>
  </si>
  <si>
    <t>CR 60 NO. 48 35 SUR</t>
  </si>
  <si>
    <t>INDUSTRIA DE JABONES AGA LTDA</t>
  </si>
  <si>
    <t>FABRICA DE DETERGENTES</t>
  </si>
  <si>
    <t xml:space="preserve">CR 76 SUR NO. 57 R 12 </t>
  </si>
  <si>
    <t>80 BHP</t>
  </si>
  <si>
    <t>INDUSTRIA SIDERURGICA DE COLOMBIA - SIDELCO LTDA</t>
  </si>
  <si>
    <t>FABRICACIÓN Y COMERCIALIZACIÓN DE AUTOPARTES EN ALUMINIO Y BRONCE</t>
  </si>
  <si>
    <t>CL 12 BIS NO. 71 G 38</t>
  </si>
  <si>
    <t>INDUSTRIAS CRUZ HERMANOS LTDA</t>
  </si>
  <si>
    <t>Fabricación de toda clase de muebles metálicos, plásticos y de madera</t>
  </si>
  <si>
    <t>AUTOPISTA SUR NO. 75 D 47</t>
  </si>
  <si>
    <t>No aplica</t>
  </si>
  <si>
    <t>INDUSTRIAS INCA S.A - COMERCIALMENTE DUPREE</t>
  </si>
  <si>
    <t>FABRICACIÓN DE BISUTERIA, ACCESORIOS, ARETES, COLLARES</t>
  </si>
  <si>
    <t>CL 9 NO. 68 75</t>
  </si>
  <si>
    <t>75 Kg/colada</t>
  </si>
  <si>
    <t>INDUSTRIAS JAPAN S.A.</t>
  </si>
  <si>
    <t>Fabricación y Comercialización de Partes para Motocicletas</t>
  </si>
  <si>
    <t>CL 24 NO. 19 40</t>
  </si>
  <si>
    <t>200000 BTU/hr</t>
  </si>
  <si>
    <t>300000 BTU/Hr</t>
  </si>
  <si>
    <t>INDUSTRIAS LOSADA VARGAS Y CIA LTDA</t>
  </si>
  <si>
    <t>TRATAMIENTO, PROCESAMIENTO, REFINACIÓN Y TRANSFORMACIÓN DE MATERIAS PRIMAS DE ORIGEN ANIMAL O VEGETAL COMO SEMILLAS OLEAGINOSAS, SEBOS Y MANTECAS</t>
  </si>
  <si>
    <t>HORNILLA</t>
  </si>
  <si>
    <t>N.R.</t>
  </si>
  <si>
    <t>INDUSTRIAS METALICAS CRUZ</t>
  </si>
  <si>
    <t>venta de muebles metálicos por mayor y detal.</t>
  </si>
  <si>
    <t>CR 24 NO. 70 A 30</t>
  </si>
  <si>
    <t>N.A.</t>
  </si>
  <si>
    <t>INDUSTRIAS METALICAS LACAR</t>
  </si>
  <si>
    <t>FABRICACIÓN DE ESTRUTURAS Y PINTURA DE LAS MISMAS</t>
  </si>
  <si>
    <t>CR 74 G NO. 57 R 52 SUR</t>
  </si>
  <si>
    <t>INDUSTRIAS P Y G LTDA</t>
  </si>
  <si>
    <t>FABRICA DE MUEBLES PARA MÁQUINA DE COSER EN MADERA Y EN METAL</t>
  </si>
  <si>
    <t>CR 24 NO. 43 44 SUR</t>
  </si>
  <si>
    <t>50 piezas/hora</t>
  </si>
  <si>
    <t>INDUSTRIAS REAL</t>
  </si>
  <si>
    <t>FABRICACIÓN DE TEJIDO ANGOSTO</t>
  </si>
  <si>
    <t xml:space="preserve">AV CR 68 NO. 17 20 </t>
  </si>
  <si>
    <t>200 BHP</t>
  </si>
  <si>
    <t>INTRATER LTDA</t>
  </si>
  <si>
    <t>TRATAMIENTO Y REVESTIMIENTO DE METALES</t>
  </si>
  <si>
    <t>CL 8 NO. 27 47</t>
  </si>
  <si>
    <t>HORNO DE TEMPLE</t>
  </si>
  <si>
    <t>37 Kg/hr</t>
  </si>
  <si>
    <t>INVERSIONES GUERFOR S.A.</t>
  </si>
  <si>
    <t>FABRICACIÓN DE MUEBLES METÁLICOS</t>
  </si>
  <si>
    <t>CL 60 A SUR NO. 73 72</t>
  </si>
  <si>
    <t>INVERSIONES SUMAPAZ ORJUELA &amp; CIA</t>
  </si>
  <si>
    <t>DG 64 A SUR NO. 7 A 49 ESTE</t>
  </si>
  <si>
    <t>ISAZA RAMIREZ LISIMACO - RECOLTAMBORES</t>
  </si>
  <si>
    <t>RECONSTRUCCIÓN Y COMERCIALIZACIÓN DE TAMBORES METÁLICOS Y DE PLÁSTICO</t>
  </si>
  <si>
    <t>CR 77 H NO. 65 C 07 SUR</t>
  </si>
  <si>
    <t>ISMAEL MANCO SUAREZ Y/O INDUSTRIAS CARCEB</t>
  </si>
  <si>
    <t>EXTRACCIÓN DE SEBOS .</t>
  </si>
  <si>
    <t>CL 59 B SUR NO. 
18 B BIS 16</t>
  </si>
  <si>
    <t>JAIME ALIRIO AMAYA</t>
  </si>
  <si>
    <t>FUNDICIÓN DE CHATARRA</t>
  </si>
  <si>
    <t>CR 77A NO. 57 Z BIS SUR 95</t>
  </si>
  <si>
    <t>70 KG/D</t>
  </si>
  <si>
    <t>JEAN SPORT</t>
  </si>
  <si>
    <t>planchado y teñido de prendas de vestir</t>
  </si>
  <si>
    <t>CL 8 BIS NO. 81 B 69</t>
  </si>
  <si>
    <t>JOSE SUAREZ HERNANDEZ</t>
  </si>
  <si>
    <t>CL 9 SUR NO. 8 22</t>
  </si>
  <si>
    <t>JUAN CARLOS ALMANZA</t>
  </si>
  <si>
    <t>Producción y distribución de alimentos para entidades del estado</t>
  </si>
  <si>
    <t>CR 68B NO.10 A 18</t>
  </si>
  <si>
    <t>40BHP</t>
  </si>
  <si>
    <t>KASTEHOGAR</t>
  </si>
  <si>
    <t>FABRICACIÓN DE PRODUCTOS PARA EL HOGAR</t>
  </si>
  <si>
    <t>CR 92 NO. 38 C 28 SUR</t>
  </si>
  <si>
    <t>20  PIEZAS</t>
  </si>
  <si>
    <t>LABORATORIOS TESCER LTDA</t>
  </si>
  <si>
    <t>Fabricación y comercialización de prodcutos cosmeticos dentro de los que se destacan cremas faciales, lápices labiales, lociones tonificantes.</t>
  </si>
  <si>
    <t>CL 23 B NO. 104 B 43</t>
  </si>
  <si>
    <t>15 BHP</t>
  </si>
  <si>
    <t>LADRILLERA ARQUIGRES</t>
  </si>
  <si>
    <t>KM 12 BARRIO EL PORVENIR</t>
  </si>
  <si>
    <t>71 TON/DIA</t>
  </si>
  <si>
    <t>LADRILLERA EL MIRADOR</t>
  </si>
  <si>
    <t>PRODUCCIÓN DE LADRILLOS</t>
  </si>
  <si>
    <t>CL 66 SUR NO. 2 ESTE 36</t>
  </si>
  <si>
    <t>HORNO LADRILLERO</t>
  </si>
  <si>
    <t>40 TON/DIA</t>
  </si>
  <si>
    <t>LADRILLERA EL PROGRESO</t>
  </si>
  <si>
    <t>24KG/HORNADA</t>
  </si>
  <si>
    <t>LADRILLERA EL ROGAL</t>
  </si>
  <si>
    <t xml:space="preserve">CR 4 A ESTE NO. 57 08/04 SUR </t>
  </si>
  <si>
    <t>LADRILLERA ESPERANZA DEL SUR</t>
  </si>
  <si>
    <t>PARCELA 15 Y 16 SANTA LIBRADA</t>
  </si>
  <si>
    <t>60 TON/DIA</t>
  </si>
  <si>
    <t>LADRILLERA INCEGRAP</t>
  </si>
  <si>
    <t>COMPRA, VENTA, FABRICACIÓN, EXPLOTACIÓN Y DEMÁS DE LADRILLO TOLETE, BLOQUE, TEJA Y TODO LO RELACIONADO CON EL RAMO</t>
  </si>
  <si>
    <t>50 TON/DIA</t>
  </si>
  <si>
    <t>LADRILLERA LOS OLIVARES</t>
  </si>
  <si>
    <t>SANTA LIBRADA PARTE ALTA 2 KM ARRIBA DE LOS OLIVARES</t>
  </si>
  <si>
    <t>Kg_año</t>
  </si>
  <si>
    <t>LADRILLERA LOS TEJARES DE ORIENTE</t>
  </si>
  <si>
    <t>AK 13 E 18 54 SUR INT 1</t>
  </si>
  <si>
    <t>LADRILLERA MONTEBELLO</t>
  </si>
  <si>
    <t>AK 13 28 B 30/48 SUR</t>
  </si>
  <si>
    <t>33 TON/D</t>
  </si>
  <si>
    <t>LADRILLERA ROA</t>
  </si>
  <si>
    <t>TRANS 6 C 10 INTERIOR 19</t>
  </si>
  <si>
    <t>28 TON/DIA</t>
  </si>
  <si>
    <t>LADRILLERA SAN ROQUE</t>
  </si>
  <si>
    <t xml:space="preserve">LOTE 28 PARCELA LA FISCALA </t>
  </si>
  <si>
    <t>55 TON/DIA</t>
  </si>
  <si>
    <t>LADRILLERA SANTA FE</t>
  </si>
  <si>
    <t>FABRICACIÓN DE PRODUCTOS DE ARCILLA PARA LA CONSTRUCCIÓN, LADRILLOS, BALDOSAS Y TEJAS Y TODO LO RELACIONADO CON LA EXTRACCIÓN</t>
  </si>
  <si>
    <t>CR 1 A NO. 64 A SUR 36 PS2</t>
  </si>
  <si>
    <t>5500 TON/MES</t>
  </si>
  <si>
    <t>CARBON MINERAL / GAS</t>
  </si>
  <si>
    <t xml:space="preserve">Adicional al consumo mensual de 245 toneladas de carbón, tambien se consumen 95mil m3 de gas natural NO SE REALIZÓ ESTIMACIÓN PARA LA FRACCIÓN DE GAS NATURAL </t>
  </si>
  <si>
    <t>3000 TON/MES</t>
  </si>
  <si>
    <t>1972
1973</t>
  </si>
  <si>
    <t xml:space="preserve">Adicional al consumo anual de 245 toneladas de carbón, tambien se consumen 95mil m3 de gas natural NO SE REALIZÓ ESTIMACIÓN PARA LA FRACCIÓN DE GAS NATURAL </t>
  </si>
  <si>
    <t>LADRILLOS, TEJAS Y PISOS MOORE</t>
  </si>
  <si>
    <t>ELABORACIÓN DE LADRILLOS PISOS Y TEJAS</t>
  </si>
  <si>
    <t>AC 1 NO. 4 21 SUR</t>
  </si>
  <si>
    <t>1542 KG/H</t>
  </si>
  <si>
    <t>139 Kg/h</t>
  </si>
  <si>
    <t>LEONI FORERO – PUPITRES  COLEGIO</t>
  </si>
  <si>
    <t xml:space="preserve">Fabricación y comercialización de muebles metálicos </t>
  </si>
  <si>
    <t xml:space="preserve">TRANS 16 A NO. 40 67 SUR </t>
  </si>
  <si>
    <t>130Kg/Hr</t>
  </si>
  <si>
    <t>MANUFACTURAS ELIOT S.A.</t>
  </si>
  <si>
    <t>cuya actividad principal es Fabricación y Distribución de Grasas</t>
  </si>
  <si>
    <t>CL 21 NO. 68 B 95</t>
  </si>
  <si>
    <t>MANUFACTURAS TERMINADAS S.A.  - MANTESA</t>
  </si>
  <si>
    <t>FABRICACIÓN Y COMERCIALIZACIÓN DE ARTÍCULOS METÁLICOS, DE MADERA, TERMINADOS PARA LA MADERA, PEGANTES, PRODUCTOS ELABORADOS CON RESINA Y PLÁSTICOS</t>
  </si>
  <si>
    <t>CL 43 D SUR NO. 68 F 00</t>
  </si>
  <si>
    <t xml:space="preserve">METAL DISEÑO G.M.C. </t>
  </si>
  <si>
    <t xml:space="preserve">AV CL 3 NO. 34 A10 </t>
  </si>
  <si>
    <t>60KG/Hr</t>
  </si>
  <si>
    <t>METALAGO LIMITADA.</t>
  </si>
  <si>
    <t xml:space="preserve">FABRICACIÓN DE REPUESTOS, LATAS, MOLDES, Y PARTES PARA AUTOMOTORES </t>
  </si>
  <si>
    <t>CR 72 J NO. 37 B 25 SUR</t>
  </si>
  <si>
    <t>6000 BTU</t>
  </si>
  <si>
    <t>METALURGICA LAXMY</t>
  </si>
  <si>
    <t xml:space="preserve">CL 64 NO. 85 C 14 SUR </t>
  </si>
  <si>
    <t>208.3 Kg/hr</t>
  </si>
  <si>
    <t>MOJICA CAPACHO JULIO CESAR</t>
  </si>
  <si>
    <t xml:space="preserve">procesos de estampado en prendas de vestir </t>
  </si>
  <si>
    <t>CL 39 A SUR NO. 73 D 90</t>
  </si>
  <si>
    <t>MOLINOS LA VEGA</t>
  </si>
  <si>
    <t>PELETIZACION DE PLASTICOS</t>
  </si>
  <si>
    <t>CR 21 NO. 62 46 SUR</t>
  </si>
  <si>
    <t xml:space="preserve">MR. PIG DE COLOMBIA S.A. </t>
  </si>
  <si>
    <t>COMERCIO DE CARNES FRÍAS, PRODUCCIÓN Y VENTA DE CARNE DE CERDO</t>
  </si>
  <si>
    <t>CR 51 A NO. 129 65</t>
  </si>
  <si>
    <t>MUEBLES &amp; ACCESORIOS</t>
  </si>
  <si>
    <t>CR 100 NO. 24 B 55</t>
  </si>
  <si>
    <t xml:space="preserve">NACIONAL DE AUTOPARTES </t>
  </si>
  <si>
    <t>Fabricación y comercialización de partes para autos</t>
  </si>
  <si>
    <t xml:space="preserve">CL 37 B SUR NO. 72 J 31 </t>
  </si>
  <si>
    <t>40 Kg/Hr</t>
  </si>
  <si>
    <t>NEWLINE SPORT</t>
  </si>
  <si>
    <t>CONFECCIÓN PRENDAS FEMENINAS ÍNDIGO DE MENOR ESCALA</t>
  </si>
  <si>
    <t>CR 24 B NO. 20 63 SUR</t>
  </si>
  <si>
    <t>PARMALAT COLOMBIA LTDA</t>
  </si>
  <si>
    <t>EXPLOTACIÓN, PRESENTACIÓN, SERVICIOS, CONSIGNACIÓN Y EN GENERAL CUALQUIER ACTIVIDAD RELACIONADA CON LA INDUSTRIA Y COMERCIO DE PRODUCTOS AGROPECUARIOS Y SUS DERIVADOS</t>
  </si>
  <si>
    <t>DG 183 NO. 20 84</t>
  </si>
  <si>
    <t>PAVIMENTOS COLOMBIA</t>
  </si>
  <si>
    <t xml:space="preserve">PRODUCCIÓN DE MEZCLAS ASFÁLTICAS </t>
  </si>
  <si>
    <t xml:space="preserve">CL 59 A SUR NO. 76 A 82 </t>
  </si>
  <si>
    <t>HORNO QUEMADOR</t>
  </si>
  <si>
    <t>150 TON/H</t>
  </si>
  <si>
    <t>PAVIOBRAS LTDA</t>
  </si>
  <si>
    <t>Preparación de Mezclas Asfalticas</t>
  </si>
  <si>
    <t>AC 71 B SUR NO. 15 06</t>
  </si>
  <si>
    <t xml:space="preserve">PEDRO ROZO - FUNDIDORA </t>
  </si>
  <si>
    <t>FABRICACIÓN DE RINES PARA CARRETILLA EN ALUMINIO</t>
  </si>
  <si>
    <t>CR 14 BIS NO. 20 19</t>
  </si>
  <si>
    <t>100 Kg/colada</t>
  </si>
  <si>
    <t>PEGALKOR</t>
  </si>
  <si>
    <t xml:space="preserve">fabricación de cemento por calcinación de material cerámico y posterior mezcla con cemento comercial </t>
  </si>
  <si>
    <t>CR 54 NO. 35 08 SUR</t>
  </si>
  <si>
    <t>NO IDENTIFICADA</t>
  </si>
  <si>
    <t>GAS NATURAL / GLP</t>
  </si>
  <si>
    <t>PEREIRA DORADO CIA LTDA</t>
  </si>
  <si>
    <t>VENTA Y FABRICACIÓN DE CALZADO</t>
  </si>
  <si>
    <t xml:space="preserve">CL 59 A NO. 8 15 LOCAL 101 </t>
  </si>
  <si>
    <t>PINTULAVADOS</t>
  </si>
  <si>
    <t>Limpieza de estructuras con cHORNOro a presión de arena (Sandblasting), pintura de estructuras metálicas</t>
  </si>
  <si>
    <t>CL 22 K NO. 102 30</t>
  </si>
  <si>
    <t>PLAZA SALDAÑA ASOCIADOS</t>
  </si>
  <si>
    <t>CR 58 B NO. 129 B 15</t>
  </si>
  <si>
    <t>POLLO OLYMPICO</t>
  </si>
  <si>
    <t>PRODUCCIÓN, COMPRA, VENTA SACRIFICIO, COMERCIALIZACIÓN Y MERCADEO EN PIE O EN CANAL DE AVES</t>
  </si>
  <si>
    <t>CL 16 C NO. 78 G 95</t>
  </si>
  <si>
    <t>PRELAVADOS GRANCOLOMBIANO</t>
  </si>
  <si>
    <t>PRELAVADO, TINTURADO, PLANCHADO DE PRENDAS DE VESTIR</t>
  </si>
  <si>
    <t>CR 72 J BIS NO. 34 53 SUR</t>
  </si>
  <si>
    <t>PRINTER COLOMBIANA</t>
  </si>
  <si>
    <t>impresión y encuadernación de libros, revistas y publicaciones</t>
  </si>
  <si>
    <t>CL 64 G NO. 88 A 30</t>
  </si>
  <si>
    <t>PRIXMATEX</t>
  </si>
  <si>
    <t>Teñido de prendas de vestir</t>
  </si>
  <si>
    <t>DIAG 49 SUR NO. 56 A 42</t>
  </si>
  <si>
    <t>PROCEGRASAS</t>
  </si>
  <si>
    <t>Procesamiento de grasa de cerdo y mantequilla de vaca</t>
  </si>
  <si>
    <t xml:space="preserve">CR 64 A NO. 4 54 </t>
  </si>
  <si>
    <t>PROCESOS Y ACABADOS MULTICOLOR LTDA</t>
  </si>
  <si>
    <t xml:space="preserve"> LAVADO Y TEÑIDO DE PRENDAS.</t>
  </si>
  <si>
    <t>CR 72 M BIS N. 37 A 55 SUR</t>
  </si>
  <si>
    <t>PROCESUR</t>
  </si>
  <si>
    <t xml:space="preserve">Beneficio de aves </t>
  </si>
  <si>
    <t>DG 45 NO. 69 02</t>
  </si>
  <si>
    <t>PRODUCTO QUIMICO PARA EXTINTORES - PROQUIEX LTDA</t>
  </si>
  <si>
    <t>FABRICACIÓN DE POLVO QUÍMICO PARA EXTINGUIDORES</t>
  </si>
  <si>
    <t>CR 87 I NO. 34 43 SUR</t>
  </si>
  <si>
    <t>PRODUCTORA DE MINERALES EL VENCEDOR</t>
  </si>
  <si>
    <t>PRODUCCIÓN Y ELABORACIÓN DE YESOS</t>
  </si>
  <si>
    <t>TRANS 73 I NO. 57 X 02 SUR</t>
  </si>
  <si>
    <t>15 TON/D</t>
  </si>
  <si>
    <t>PRODUCTOS PERFLEX LTDA</t>
  </si>
  <si>
    <t>fabricación de prodcutos de aseo</t>
  </si>
  <si>
    <t>CL 23 NO. 6 34</t>
  </si>
  <si>
    <t>10BHP</t>
  </si>
  <si>
    <t>PRODUCTOS RIMAR LTDA</t>
  </si>
  <si>
    <t>FABRICACIÓN, EXPLOTACIÓN Y VENTA DE PRODUCTOS ALIMENTICIOS DERIVADOS DE LA LECHE</t>
  </si>
  <si>
    <t>CR 29 C NO. 78 30.</t>
  </si>
  <si>
    <t xml:space="preserve">PRONALFO </t>
  </si>
  <si>
    <t xml:space="preserve">Procesadora de Alimentos para el  consumo Animal  </t>
  </si>
  <si>
    <t>CR 31 A NO. 10 52</t>
  </si>
  <si>
    <t>100KG/Hr</t>
  </si>
  <si>
    <t xml:space="preserve">PROPERSA S.A. </t>
  </si>
  <si>
    <t>FABRICACIÓN Y COMERCIALIZACIÓN DE PRODUCTOS COSMÉTICOS</t>
  </si>
  <si>
    <t xml:space="preserve">CL 12 B NO. 68 B 25 </t>
  </si>
  <si>
    <t>QUIMICUEROS SAN GIL</t>
  </si>
  <si>
    <t>CR 18 D NO. 59 A 31 SUR</t>
  </si>
  <si>
    <t>QUIRURGICOS HENMAR LTDA</t>
  </si>
  <si>
    <t>manufactura de algodón</t>
  </si>
  <si>
    <t>CR 96 H NO. 18 63</t>
  </si>
  <si>
    <t>R &amp; A RIELES LTDA</t>
  </si>
  <si>
    <t xml:space="preserve">FABRICACIÓN DE PRODUCTOS PARA CORTINARÍA Y EN GENERAL TODO LO RELACIONADO CON EL RAMO, A NIVEL NACIONAL E INTERNACIONAL </t>
  </si>
  <si>
    <t>CR 51 NO. 78 08</t>
  </si>
  <si>
    <t>RECICLAJE BOGOTA</t>
  </si>
  <si>
    <t>ACTIVIDAD INDUSTRIAL ES EL PROCESAMIENTO Y EXTRACCIÓN DE SEBOS</t>
  </si>
  <si>
    <t>CL 59 B SUR NO. 18 B 20</t>
  </si>
  <si>
    <t>50 KG/DIA</t>
  </si>
  <si>
    <t>HM</t>
  </si>
  <si>
    <t>RECICLAJE HECTOR JUIZA</t>
  </si>
  <si>
    <t>PROCESAMIENTO DE SEBOS.</t>
  </si>
  <si>
    <t xml:space="preserve">CL 59 B SUR 18 C 66 </t>
  </si>
  <si>
    <t>6 TON/DIA</t>
  </si>
  <si>
    <t>RECICLAJE R.Q.J.</t>
  </si>
  <si>
    <t xml:space="preserve">RECICLAJE DE CANECAS METÁLICAS Y PLÁSTICAS </t>
  </si>
  <si>
    <t xml:space="preserve">CL 57 U SUR NO. 76 A 70 </t>
  </si>
  <si>
    <t xml:space="preserve">RECUMETAL LTDA </t>
  </si>
  <si>
    <t xml:space="preserve">CUYA ACTIVIDAD PRINCIPAL ES LA DE RECUBRIMIENTOS METÁLICOS </t>
  </si>
  <si>
    <t>CL 7 NO. 27 70</t>
  </si>
  <si>
    <t xml:space="preserve">REFINACOL </t>
  </si>
  <si>
    <t>RECUPERACIÓN DE METALES NO FERROSOS: ZAMAUL, ALUMINIO, ESTAÑO</t>
  </si>
  <si>
    <t xml:space="preserve">CR 91 NO. 49 D 30 SUR </t>
  </si>
  <si>
    <t>120 kg</t>
  </si>
  <si>
    <t>SAVOY</t>
  </si>
  <si>
    <t>Fabricación y comercialización de laminas de plastico y caucho.</t>
  </si>
  <si>
    <t>CL11 NO. 68 41</t>
  </si>
  <si>
    <t>150BHP</t>
  </si>
  <si>
    <t xml:space="preserve">SEBOS BOGOTA </t>
  </si>
  <si>
    <t>Reciclaje de sebos</t>
  </si>
  <si>
    <t>CL 59 B NO. 18 20</t>
  </si>
  <si>
    <t>32kG/hr</t>
  </si>
  <si>
    <t>SERVIZINC LTDA</t>
  </si>
  <si>
    <t>TRATAMIENTO Y REVESTIMIENTO ELECTROLÍTICO DE METALES.</t>
  </si>
  <si>
    <t>CR 69 NO. 37 D 58 SUR</t>
  </si>
  <si>
    <t>no aplica</t>
  </si>
  <si>
    <t>SIX FOOTWEAR S.A.</t>
  </si>
  <si>
    <t xml:space="preserve">MANUFACTURA DE BOTAS Y CALCADO </t>
  </si>
  <si>
    <t xml:space="preserve">CR 61 NO. 48 37 SUR </t>
  </si>
  <si>
    <t>300 BHP</t>
  </si>
  <si>
    <t>TALLERES RIVEROS LTDA</t>
  </si>
  <si>
    <t>FUNDICIÓN DE ALUMINIO Y HIERRO.</t>
  </si>
  <si>
    <t>TRANS 31 A NO. 7 84</t>
  </si>
  <si>
    <t>100 Kg/hr</t>
  </si>
  <si>
    <t>NO REPORTO</t>
  </si>
  <si>
    <t>1000 Kg/hr</t>
  </si>
  <si>
    <t>TAPISOL S.A.</t>
  </si>
  <si>
    <t>Fabricación de alfombras</t>
  </si>
  <si>
    <t>CR 72 NO. 59 20 SUR</t>
  </si>
  <si>
    <t>700 BHP</t>
  </si>
  <si>
    <t>1260 MBTU</t>
  </si>
  <si>
    <t>desconocido</t>
  </si>
  <si>
    <t>2200MBTU</t>
  </si>
  <si>
    <t xml:space="preserve">TEÑIDOS Y ACABADOS </t>
  </si>
  <si>
    <t>Teñido de prendas</t>
  </si>
  <si>
    <t xml:space="preserve">CL 38 SUR NO. 72 J 55 </t>
  </si>
  <si>
    <t xml:space="preserve">TINTORERIA TEXTICOLOR </t>
  </si>
  <si>
    <t>ACABADO DE PRODUCTO TEXTIL, LAVANDERÍA INDUSTRIAL DE PRENDAS DE VESTIR</t>
  </si>
  <si>
    <t>CR 22 A NO. 3 20 SUR</t>
  </si>
  <si>
    <t>TINTORERIA LA ESMERALDA DEL SUR</t>
  </si>
  <si>
    <t>CL 22 SUR NO. 7 32</t>
  </si>
  <si>
    <t>TINTORERIA RODY COLOR</t>
  </si>
  <si>
    <t>Planchado y Teñido de prendas de vestir</t>
  </si>
  <si>
    <t>CR 20 NO. 14 29</t>
  </si>
  <si>
    <t>125 BHP</t>
  </si>
  <si>
    <t>TINTORERIA COLIBRI</t>
  </si>
  <si>
    <t>Tinturado de prendas de vestir</t>
  </si>
  <si>
    <t>CR 72 L NO. 36 20 SUR</t>
  </si>
  <si>
    <t>TINTORERIA TOP TEX</t>
  </si>
  <si>
    <t>ELABORACIÓN, MANUFACTURA Y FABRICACIÓN DE TEXTILES</t>
  </si>
  <si>
    <t xml:space="preserve">CL 10 NO. 43 61 </t>
  </si>
  <si>
    <t>125 LB</t>
  </si>
  <si>
    <t>TODO ABONO C F</t>
  </si>
  <si>
    <t>FABRICACIÓN ABONOS Y FERTILIZANTES</t>
  </si>
  <si>
    <t>DG 56 BIS SUR NO. 84 C 30</t>
  </si>
  <si>
    <t>100 Kg / hr</t>
  </si>
  <si>
    <t>TREFILADORA DE COBRE TREFILSA</t>
  </si>
  <si>
    <t>RECUPERADORA DE ALAMBRE DE COBRE</t>
  </si>
  <si>
    <t xml:space="preserve">DG 10 SUR NO. 32 56 </t>
  </si>
  <si>
    <t>TRITON INTERNACIONAL LTDA</t>
  </si>
  <si>
    <t>FABRICACIÓN DE GUANTES EN LÁTEX NATURAL PARA USO INDUSTRIAL Y DOMÉSTICOS</t>
  </si>
  <si>
    <t xml:space="preserve">CL 162 NO. 16 C 16 </t>
  </si>
  <si>
    <t>2 CARROS DE 120 PARES</t>
  </si>
  <si>
    <t>TANQUE DE SECADO</t>
  </si>
  <si>
    <t>TUBOS EL ARCO</t>
  </si>
  <si>
    <t>FABRICACIÓN DE TUBOS DE GRES</t>
  </si>
  <si>
    <t>CR 5 A ESTE NO. 1 A 50 SUR</t>
  </si>
  <si>
    <t>7 TON/DIA</t>
  </si>
  <si>
    <t>TUBOS JORGE TORRES ACTUALMENTE TUBOS J.R</t>
  </si>
  <si>
    <t>CR 5 ESTE NO. 1  22</t>
  </si>
  <si>
    <t>18 Tn/dia</t>
  </si>
  <si>
    <t>TUBOS MOORE</t>
  </si>
  <si>
    <t>FABRICACIÓN DE ARTÍCULOS EN ARCILLA</t>
  </si>
  <si>
    <t>CR 5 A NO. 30 C 20 SUR</t>
  </si>
  <si>
    <t>24h CUANDO SE PONE EN FUNCIONAMIENTO</t>
  </si>
  <si>
    <t>HILANDERIAS BOGOTA S.A</t>
  </si>
  <si>
    <t>Produccion de hilos</t>
  </si>
  <si>
    <t xml:space="preserve">CL 65 NO. 78 H 51 SUR </t>
  </si>
  <si>
    <t>CARBÓN</t>
  </si>
  <si>
    <t>HILAT S. A.</t>
  </si>
  <si>
    <t>PROCESAMIENTO DE ROPA Y DESARROLLO DE PROCESOS DE TINTORERIA</t>
  </si>
  <si>
    <t>CR 67 NO. 57 V 11 SUR</t>
  </si>
  <si>
    <t>500 BHP</t>
  </si>
  <si>
    <t>SE asume 365 dias</t>
  </si>
  <si>
    <t>INDUSTRAS RAD S.C.S.</t>
  </si>
  <si>
    <t>teñido de prendas de vestir (TintorerIa)</t>
  </si>
  <si>
    <t>CR 64 NO. 4 G 31</t>
  </si>
  <si>
    <t>SE asume 24 horas y 365 dias</t>
  </si>
  <si>
    <t xml:space="preserve">GMC BOGOTA Y COMPAÑIA LTDA        </t>
  </si>
  <si>
    <t>TransformaciOn y procesamiento de materias primas relacionadas con la industria de grasa, aceites y sus derivados, mantecas y margarinas</t>
  </si>
  <si>
    <t xml:space="preserve">CL 36 SUR NO. 68 M 34 </t>
  </si>
  <si>
    <t>COMPAÑIA NACIONAL DE ACEITES S.A. CONACEITES S.A.</t>
  </si>
  <si>
    <t>TRANSFORMACION Y PROCESAMIENTO DE MATERIAS PRIMAS RELACIONADAS CON LA INDUSTRIA DE GRASAS Y ACEITES, MANTECAS Y  MARGARINAS</t>
  </si>
  <si>
    <t>CL 57 U SUR NO. 76 A 41</t>
  </si>
  <si>
    <t xml:space="preserve">BOCADILLOS FRUTA GUAVATEÑA  </t>
  </si>
  <si>
    <t>Elaboración y comercialización de bocadillos</t>
  </si>
  <si>
    <t>CR 77 A NO. 57 R 94 SUR</t>
  </si>
  <si>
    <t xml:space="preserve">BOCADILLOS ANTARES  </t>
  </si>
  <si>
    <t>ELABORACION DE BOCADILLOS</t>
  </si>
  <si>
    <t xml:space="preserve">CR 93 D NO. 38 C 22 SUR </t>
  </si>
  <si>
    <t>MADERAS ABORIGENES</t>
  </si>
  <si>
    <t xml:space="preserve">CL 78 NO. 78 28 </t>
  </si>
  <si>
    <t>1800 TABLAS</t>
  </si>
  <si>
    <t>TINTOTELAS- DORA GOMEZ FAJARDO</t>
  </si>
  <si>
    <t>CR 43 A NO. 18 71</t>
  </si>
  <si>
    <t xml:space="preserve">ALCIDES DIAZ </t>
  </si>
  <si>
    <t>CR 27 NO. 8 28</t>
  </si>
  <si>
    <t>FUNDICIÓN DIONISIO ROJAS</t>
  </si>
  <si>
    <t>FUNDICIÓN DE HIERRO COLADO</t>
  </si>
  <si>
    <t>DIAG 8 SUR NO. 12 93 ESTE</t>
  </si>
  <si>
    <t>250 kg/h</t>
  </si>
  <si>
    <t>FUNDICION EMBLECAR</t>
  </si>
  <si>
    <t>FUNDICION DE CHATARRA DE ALUMINIO</t>
  </si>
  <si>
    <t>CR 18N NO. 67 12 SUR</t>
  </si>
  <si>
    <t>50 kg/h</t>
  </si>
  <si>
    <t>FUNDICION ENOC AGUILAR</t>
  </si>
  <si>
    <t>CL 37 A SUR NO. 68 I 30</t>
  </si>
  <si>
    <t>400 Kg/h</t>
  </si>
  <si>
    <t>FUNDICION INDUSTRIAL</t>
  </si>
  <si>
    <t>CUYA ACTIVIDAD INDUSTRIAL PRINCIPAL ES LA FUNDICION DE HIERRO COLADO.</t>
  </si>
  <si>
    <t>CR 14 NO. 55 A 56</t>
  </si>
  <si>
    <t>5 ton/día</t>
  </si>
  <si>
    <t xml:space="preserve">FUNDICIONES EL PROGRESO </t>
  </si>
  <si>
    <t>FUNDICIÓN DE HIERRO GRIS</t>
  </si>
  <si>
    <t xml:space="preserve">CL 87 I NO. 53 69 SUR </t>
  </si>
  <si>
    <t>300 KG/H</t>
  </si>
  <si>
    <t>FUNDICIONES EL TRÉBOL LTDA</t>
  </si>
  <si>
    <t>FUNDICIÓN DE HIERRO PARA LA ELABORACIÓN DE BOMBAS DE AGUA, REDUCTOR Y PIÑONES PARA HORNONOS</t>
  </si>
  <si>
    <t>CR 87 C NO. 63 A 28 SUR</t>
  </si>
  <si>
    <t>600 kg/h</t>
  </si>
  <si>
    <t>INDUSTRIAS EL RECTANGULA M y A LTDA</t>
  </si>
  <si>
    <t>TRANS 3 ESTE NO. 29A 06</t>
  </si>
  <si>
    <t xml:space="preserve">METALURGICA FEBRAL LTDA </t>
  </si>
  <si>
    <t>FUNDICION DE HIERRO Y ALUMINIO.</t>
  </si>
  <si>
    <t>TRANS 87 C NO. 59 13 SUR</t>
  </si>
  <si>
    <t>80 kg/h</t>
  </si>
  <si>
    <t>METALURGICAS GUEVARA Y CIA LTDA</t>
  </si>
  <si>
    <t>CR 17 NO. 53 SUR</t>
  </si>
  <si>
    <t>3,5 ton/h</t>
  </si>
  <si>
    <t>1 ton/h</t>
  </si>
  <si>
    <t>SINTRASMACT LTDA</t>
  </si>
  <si>
    <t>FUNDICION DE HIERRO GRIS Y OTROS METALES</t>
  </si>
  <si>
    <t>CR 19 B NO. 19 65 LocAl 4</t>
  </si>
  <si>
    <t>1 ton/día</t>
  </si>
  <si>
    <t xml:space="preserve">VALMEC LTDA </t>
  </si>
  <si>
    <t>FABRICACIÓN Y COMERCIALIZACIÓN DE GRIFERIA</t>
  </si>
  <si>
    <t>CR 21 NO. 45 85 SUR</t>
  </si>
  <si>
    <t>FUNDICIONES RICAFOR</t>
  </si>
  <si>
    <t>CR 23 42 63 SUR</t>
  </si>
  <si>
    <t>INMECAR LTDA</t>
  </si>
  <si>
    <t>FAB. DE MUEBLES METALICOS</t>
  </si>
  <si>
    <t>CL 46 NO. 17 06 SUR</t>
  </si>
  <si>
    <t>2 ton/día</t>
  </si>
  <si>
    <t>ABC DE MICROFUNDICION EN ZAMAC</t>
  </si>
  <si>
    <t>FUNDICIÓN ZAMAC</t>
  </si>
  <si>
    <t>CL 24 B 25 69</t>
  </si>
  <si>
    <t>TINTORERIA AQUARIUS LTDA</t>
  </si>
  <si>
    <t>Lavanderia Aquarius Ltda (Tintoreria Aquarius Ltda)</t>
  </si>
  <si>
    <t>CL 8 A 32 A 76</t>
  </si>
  <si>
    <t>SE asume 8 horas y 365 dias</t>
  </si>
  <si>
    <t>COMERCIALIZADORA DE ELEMENTOS METÁLICOS LTDA COMETALICOS LTDA</t>
  </si>
  <si>
    <t>Comercializadora de elementos metálicos Ltda, Cometalicos Ltda</t>
  </si>
  <si>
    <t>CL 9 32 A 81</t>
  </si>
  <si>
    <t>TINTORERIA LAVAMODA EU</t>
  </si>
  <si>
    <t>Tintoreria Lavamoda EU</t>
  </si>
  <si>
    <t>CL 24 A SUR 5 38</t>
  </si>
  <si>
    <t>ECOQUIMICA DE METALES SAS</t>
  </si>
  <si>
    <t>Ecoquimica de metales SAS</t>
  </si>
  <si>
    <t>CL 9 32 A 83 y 32 A 89</t>
  </si>
  <si>
    <t>TALLER DE FUNDICIÓN EDGAR GÓMEZ</t>
  </si>
  <si>
    <t>Taller de fundición Edgar Gómez</t>
  </si>
  <si>
    <t>CL 19 B 34 74</t>
  </si>
  <si>
    <t>100 kg</t>
  </si>
  <si>
    <t>50 kg</t>
  </si>
  <si>
    <t>HERRAJES LEO</t>
  </si>
  <si>
    <t>Herrajes Leo</t>
  </si>
  <si>
    <t>CL 156 A 136 A 37</t>
  </si>
  <si>
    <t>150 kg</t>
  </si>
  <si>
    <t>CARBONERA LUZALBA WILCHES</t>
  </si>
  <si>
    <t>Carbonera LuzAlba Wilches</t>
  </si>
  <si>
    <t>CR 19 BIS 69 11 SUR</t>
  </si>
  <si>
    <t>GRES SAN JOSÉ</t>
  </si>
  <si>
    <t>CL 49 BIS SUR 5 D 04</t>
  </si>
  <si>
    <t>CARBÓN Y CASCARILLA DE PALMA</t>
  </si>
  <si>
    <t>Adicional al consumo mensual de 80 toneladas de carbón, tambien se consumen 40 toneladas Casacarrilla de Palma. NO SE REALIZÓ ESTIMACIÓN PARA LA FRACCIÓN DE CASCARILLA</t>
  </si>
  <si>
    <t>80 carbón + 40 cascarilla t/mes</t>
  </si>
  <si>
    <t>FUNDICIÓN YESID URREGO</t>
  </si>
  <si>
    <t>Fundición Yesid Urrego</t>
  </si>
  <si>
    <t>CL 57 SUR 29 10</t>
  </si>
  <si>
    <t>200 kg</t>
  </si>
  <si>
    <t>MEGAFUNDITEC LTDA</t>
  </si>
  <si>
    <t>Megafunditec Ltda</t>
  </si>
  <si>
    <t>TRANS 3 BIS 6 03 ESTE</t>
  </si>
  <si>
    <t>50 kg/colada</t>
  </si>
  <si>
    <t>RECICLAJE NUEVO MUNDO</t>
  </si>
  <si>
    <t>Reciclaje Nuevo Mundo</t>
  </si>
  <si>
    <t>CR 96 H BIS 15 A 20</t>
  </si>
  <si>
    <t>500 kg</t>
  </si>
  <si>
    <t>FUNDICIÓN MARLÉN RIVERA GIRÓN</t>
  </si>
  <si>
    <t>Fundición Marlén Rivera Girón</t>
  </si>
  <si>
    <t>CR 17 BIS 59 B 38 SUR</t>
  </si>
  <si>
    <t>90 kg</t>
  </si>
  <si>
    <t>FUNDICIÓN MIGUEL ANTONIO BLANCO</t>
  </si>
  <si>
    <t>Fundición Miguel Antonio Blanco</t>
  </si>
  <si>
    <t>CR 69 BIS 36 32</t>
  </si>
  <si>
    <t>g/año 2012</t>
  </si>
  <si>
    <t>g/día 2012</t>
  </si>
  <si>
    <t>1AM (g/h)</t>
  </si>
  <si>
    <t>2AM</t>
  </si>
  <si>
    <t>3AM</t>
  </si>
  <si>
    <t>4AM</t>
  </si>
  <si>
    <t>5AM</t>
  </si>
  <si>
    <t>6AM</t>
  </si>
  <si>
    <t>7AM</t>
  </si>
  <si>
    <t>8AM</t>
  </si>
  <si>
    <t>9AM</t>
  </si>
  <si>
    <t>10AM</t>
  </si>
  <si>
    <t>11AM</t>
  </si>
  <si>
    <t>12AM</t>
  </si>
  <si>
    <t>1PM</t>
  </si>
  <si>
    <t>2PM</t>
  </si>
  <si>
    <t>3PM</t>
  </si>
  <si>
    <t>4PM</t>
  </si>
  <si>
    <t>5PM</t>
  </si>
  <si>
    <t>6PM</t>
  </si>
  <si>
    <t>7PM</t>
  </si>
  <si>
    <t>8PM</t>
  </si>
  <si>
    <t>9PM</t>
  </si>
  <si>
    <t>10PM</t>
  </si>
  <si>
    <t>11PM</t>
  </si>
  <si>
    <t>12PM</t>
  </si>
  <si>
    <t>Incertidumbre</t>
  </si>
  <si>
    <t>IFE_MP</t>
  </si>
  <si>
    <t>IFE_NOx</t>
  </si>
  <si>
    <t>IFE_SO2</t>
  </si>
  <si>
    <t>IFE_CO</t>
  </si>
  <si>
    <t>IFE_CO2</t>
  </si>
  <si>
    <t>IFE_VOC</t>
  </si>
  <si>
    <t>Error VOC (materias primas)</t>
  </si>
  <si>
    <t>% error VOC (materias primas)</t>
  </si>
  <si>
    <t>IE_MP</t>
  </si>
  <si>
    <t>IE_NOx</t>
  </si>
  <si>
    <t>IE_SO2</t>
  </si>
  <si>
    <t>IE_CO</t>
  </si>
  <si>
    <t>IE_CO2</t>
  </si>
  <si>
    <t>IE_VOC</t>
  </si>
  <si>
    <t>VOC (materias primas)</t>
  </si>
  <si>
    <t>% error consumo combustible</t>
  </si>
  <si>
    <t>Error consumo comustible</t>
  </si>
  <si>
    <t>Celda</t>
  </si>
  <si>
    <t>Y</t>
  </si>
  <si>
    <t>X</t>
  </si>
  <si>
    <t>CONSUMO DE GAS AÑO 2012</t>
  </si>
  <si>
    <t>CAMBIO DE CARBÓN A GAS</t>
  </si>
  <si>
    <t>Nota: al cambiar de carbón a gas también hay que cambiarl el consumo de combustible, de la columna x a la y (la cual ya está en consumo de gas)</t>
  </si>
  <si>
    <t>USO DE CICLONES EN INDUSTRIAS QUE USAN CARBÓN</t>
  </si>
  <si>
    <t>% remoción</t>
  </si>
  <si>
    <t>Categorías que usan carbón</t>
  </si>
  <si>
    <t xml:space="preserve">HC </t>
  </si>
  <si>
    <t>HC Y HL</t>
  </si>
  <si>
    <t>Actual</t>
  </si>
  <si>
    <t>Nueva</t>
  </si>
  <si>
    <t>SUSTITUCIÓN DE CALDERAS ANTERIORES AL AÑO 2000</t>
  </si>
  <si>
    <t>Categoría</t>
  </si>
  <si>
    <t>Cambiar las categorías (columna O) CC1,CC2,HC y HL por las CG1, CG2 y HG2, respectivamente.</t>
  </si>
  <si>
    <t>Nota: para incluír la reducción es necesario multiplicar por 0.2 el valor de la emisión de PM de estas categorías (columna AJ año, PM día). Cabe resaltar que este cambio solo reduce la emisión de PM, los demás contaminantes no cambian.</t>
  </si>
  <si>
    <t>Nota: multiplicar el consumo de combustible (columna R) por 0.8 y el resultado si operarlo por los factores de emisión para hallar las emisiones de todos los contaminantes.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</si>
</sst>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_-;\-* #,##0.00_-;_-* &quot;-&quot;??_-;_-@_-"/>
    <numFmt numFmtId="165" formatCode="_-* #,##0.00000000_-;\-* #,##0.00000000_-;_-* &quot;-&quot;??_-;_-@_-"/>
    <numFmt numFmtId="166" formatCode="_-* #,##0.000000000_-;\-* #,##0.000000000_-;_-* &quot;-&quot;??_-;_-@_-"/>
    <numFmt numFmtId="167" formatCode="_-* #,##0.0000000_-;\-* #,##0.0000000_-;_-* &quot;-&quot;??_-;_-@_-"/>
    <numFmt numFmtId="168" formatCode="0.00000000000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1"/>
      <name val="Calibri"/>
      <family val="2"/>
    </font>
    <font>
      <b/>
      <sz val="11"/>
      <color theme="0" tint="-4.9989318521683403E-2"/>
      <name val="Calibri"/>
      <family val="2"/>
      <scheme val="minor"/>
    </font>
    <font>
      <sz val="10"/>
      <color indexed="8"/>
      <name val="Arial"/>
      <family val="2"/>
    </font>
    <font>
      <sz val="11"/>
      <color indexed="8"/>
      <name val="Calibri"/>
      <family val="2"/>
    </font>
    <font>
      <b/>
      <sz val="11"/>
      <color indexed="8"/>
      <name val="Calibri"/>
      <family val="2"/>
    </font>
    <font>
      <b/>
      <vertAlign val="subscript"/>
      <sz val="7"/>
      <color rgb="FF000000"/>
      <name val="Times New Roman"/>
      <family val="1"/>
    </font>
    <font>
      <sz val="11"/>
      <color indexed="8"/>
      <name val="Arial"/>
      <family val="2"/>
    </font>
    <font>
      <sz val="10"/>
      <name val="Arial"/>
      <family val="2"/>
    </font>
    <font>
      <sz val="11"/>
      <name val="Calibri"/>
      <family val="2"/>
      <scheme val="minor"/>
    </font>
    <font>
      <sz val="11"/>
      <color rgb="FFFF0000"/>
      <name val="Calibri"/>
      <family val="2"/>
    </font>
    <font>
      <sz val="11"/>
      <name val="Calibri"/>
      <family val="2"/>
    </font>
    <font>
      <sz val="11"/>
      <color indexed="8"/>
      <name val="Calibri"/>
      <family val="2"/>
      <scheme val="minor"/>
    </font>
    <font>
      <b/>
      <sz val="11"/>
      <name val="Calibri"/>
      <family val="2"/>
      <scheme val="minor"/>
    </font>
  </fonts>
  <fills count="15">
    <fill>
      <patternFill patternType="none"/>
    </fill>
    <fill>
      <patternFill patternType="gray125"/>
    </fill>
    <fill>
      <patternFill patternType="solid">
        <fgColor theme="3" tint="-0.249977111117893"/>
        <bgColor indexed="64"/>
      </patternFill>
    </fill>
    <fill>
      <patternFill patternType="solid">
        <fgColor theme="3" tint="0.39997558519241921"/>
        <bgColor indexed="64"/>
      </patternFill>
    </fill>
    <fill>
      <patternFill patternType="solid">
        <fgColor rgb="FFFFFF00"/>
        <bgColor indexed="64"/>
      </patternFill>
    </fill>
    <fill>
      <patternFill patternType="solid">
        <fgColor indexed="22"/>
        <bgColor indexed="0"/>
      </patternFill>
    </fill>
    <fill>
      <patternFill patternType="solid">
        <fgColor theme="9" tint="0.39997558519241921"/>
        <bgColor indexed="0"/>
      </patternFill>
    </fill>
    <fill>
      <patternFill patternType="solid">
        <fgColor theme="4" tint="0.59999389629810485"/>
        <bgColor indexed="0"/>
      </patternFill>
    </fill>
    <fill>
      <patternFill patternType="solid">
        <fgColor theme="4" tint="0.39997558519241921"/>
        <bgColor indexed="64"/>
      </patternFill>
    </fill>
    <fill>
      <patternFill patternType="solid">
        <fgColor theme="3" tint="0.59999389629810485"/>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3" tint="0.79998168889431442"/>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5">
    <xf numFmtId="0" fontId="0" fillId="0" borderId="0"/>
    <xf numFmtId="164" fontId="1" fillId="0" borderId="0" applyFont="0" applyFill="0" applyBorder="0" applyAlignment="0" applyProtection="0"/>
    <xf numFmtId="0" fontId="6" fillId="0" borderId="0"/>
    <xf numFmtId="0" fontId="11" fillId="0" borderId="0"/>
    <xf numFmtId="0" fontId="7" fillId="0" borderId="0"/>
  </cellStyleXfs>
  <cellXfs count="179">
    <xf numFmtId="0" fontId="0" fillId="0" borderId="0" xfId="0"/>
    <xf numFmtId="0" fontId="1" fillId="0" borderId="1" xfId="0" applyFont="1" applyFill="1" applyBorder="1" applyAlignment="1">
      <alignment horizontal="left" vertical="center"/>
    </xf>
    <xf numFmtId="0" fontId="1" fillId="0" borderId="1" xfId="0" applyFont="1" applyFill="1" applyBorder="1" applyAlignment="1">
      <alignment horizontal="center" vertical="center"/>
    </xf>
    <xf numFmtId="0" fontId="1" fillId="0" borderId="1" xfId="0" applyFont="1" applyFill="1" applyBorder="1" applyAlignment="1">
      <alignment vertical="center"/>
    </xf>
    <xf numFmtId="0" fontId="1" fillId="0" borderId="1" xfId="0" applyFont="1" applyFill="1" applyBorder="1" applyAlignment="1">
      <alignment horizontal="left" vertical="center" wrapText="1"/>
    </xf>
    <xf numFmtId="4" fontId="4" fillId="0" borderId="1" xfId="0" applyNumberFormat="1" applyFont="1" applyFill="1" applyBorder="1" applyAlignment="1">
      <alignment horizontal="right" vertical="center"/>
    </xf>
    <xf numFmtId="0" fontId="5" fillId="2" borderId="0" xfId="0" applyFont="1" applyFill="1" applyBorder="1" applyAlignment="1">
      <alignment horizontal="center" vertical="center"/>
    </xf>
    <xf numFmtId="0" fontId="7" fillId="5" borderId="1" xfId="2" applyFont="1" applyFill="1" applyBorder="1" applyAlignment="1">
      <alignment horizontal="center" vertical="center" wrapText="1"/>
    </xf>
    <xf numFmtId="0" fontId="7" fillId="5" borderId="1" xfId="2" applyFont="1" applyFill="1" applyBorder="1" applyAlignment="1">
      <alignment horizontal="left" vertical="center" wrapText="1"/>
    </xf>
    <xf numFmtId="0" fontId="7" fillId="6" borderId="1" xfId="2" applyFont="1" applyFill="1" applyBorder="1" applyAlignment="1">
      <alignment horizontal="center" vertical="center" wrapText="1"/>
    </xf>
    <xf numFmtId="4" fontId="7" fillId="6" borderId="1" xfId="2" applyNumberFormat="1" applyFont="1" applyFill="1" applyBorder="1" applyAlignment="1">
      <alignment horizontal="right" vertical="center" wrapText="1"/>
    </xf>
    <xf numFmtId="0" fontId="7" fillId="7" borderId="1" xfId="2" applyFont="1" applyFill="1" applyBorder="1" applyAlignment="1">
      <alignment horizontal="center" vertical="center" wrapText="1"/>
    </xf>
    <xf numFmtId="0" fontId="8" fillId="3" borderId="1" xfId="2" applyFont="1" applyFill="1" applyBorder="1" applyAlignment="1">
      <alignment horizontal="center" vertical="center" wrapText="1"/>
    </xf>
    <xf numFmtId="0" fontId="8" fillId="4" borderId="1" xfId="2" applyFont="1" applyFill="1" applyBorder="1" applyAlignment="1">
      <alignment horizontal="center" vertical="center" wrapText="1"/>
    </xf>
    <xf numFmtId="0" fontId="7" fillId="0" borderId="1" xfId="2" applyFont="1" applyFill="1" applyBorder="1" applyAlignment="1">
      <alignment horizontal="left" vertical="center" wrapText="1"/>
    </xf>
    <xf numFmtId="0" fontId="7" fillId="0" borderId="1" xfId="2" applyFont="1" applyFill="1" applyBorder="1" applyAlignment="1">
      <alignment horizontal="center" vertical="center" wrapText="1"/>
    </xf>
    <xf numFmtId="0" fontId="7" fillId="0" borderId="1" xfId="2" applyFont="1" applyFill="1" applyBorder="1" applyAlignment="1">
      <alignment vertical="center" wrapText="1"/>
    </xf>
    <xf numFmtId="164" fontId="0" fillId="0" borderId="0" xfId="1" applyFont="1"/>
    <xf numFmtId="4" fontId="7" fillId="0" borderId="1" xfId="2" applyNumberFormat="1" applyFont="1" applyFill="1" applyBorder="1" applyAlignment="1">
      <alignment horizontal="right" vertical="center" wrapText="1"/>
    </xf>
    <xf numFmtId="0" fontId="7" fillId="0" borderId="1" xfId="2" applyFont="1" applyFill="1" applyBorder="1" applyAlignment="1">
      <alignment horizontal="right" vertical="center" wrapText="1"/>
    </xf>
    <xf numFmtId="0" fontId="0" fillId="0" borderId="1" xfId="0" applyFont="1" applyFill="1" applyBorder="1" applyAlignment="1">
      <alignment vertical="center"/>
    </xf>
    <xf numFmtId="0" fontId="1" fillId="0" borderId="0" xfId="0" applyFont="1" applyFill="1" applyAlignment="1">
      <alignment vertical="center"/>
    </xf>
    <xf numFmtId="164" fontId="0" fillId="8" borderId="0" xfId="1" applyFont="1" applyFill="1"/>
    <xf numFmtId="4" fontId="0" fillId="0" borderId="1" xfId="0" applyNumberFormat="1" applyFont="1" applyFill="1" applyBorder="1" applyAlignment="1">
      <alignment vertical="center"/>
    </xf>
    <xf numFmtId="0" fontId="0" fillId="4" borderId="0" xfId="0" applyFill="1"/>
    <xf numFmtId="164" fontId="7" fillId="0" borderId="1" xfId="1" applyFont="1" applyFill="1" applyBorder="1" applyAlignment="1">
      <alignment horizontal="center" vertical="center" wrapText="1"/>
    </xf>
    <xf numFmtId="0" fontId="7" fillId="4" borderId="1" xfId="2" applyFont="1" applyFill="1" applyBorder="1" applyAlignment="1">
      <alignment horizontal="left" vertical="center" wrapText="1"/>
    </xf>
    <xf numFmtId="0" fontId="10" fillId="0" borderId="1" xfId="2" applyFont="1" applyFill="1" applyBorder="1" applyAlignment="1">
      <alignment horizontal="left" vertical="center"/>
    </xf>
    <xf numFmtId="164" fontId="0" fillId="0" borderId="1" xfId="1" applyFont="1" applyBorder="1" applyAlignment="1">
      <alignment horizontal="center" vertical="center"/>
    </xf>
    <xf numFmtId="0" fontId="4" fillId="0" borderId="4" xfId="0" applyFont="1" applyBorder="1" applyAlignment="1">
      <alignment horizontal="center" vertical="top"/>
    </xf>
    <xf numFmtId="4" fontId="7" fillId="0" borderId="1" xfId="2" applyNumberFormat="1" applyFont="1" applyFill="1" applyBorder="1" applyAlignment="1">
      <alignment horizontal="right" vertical="center"/>
    </xf>
    <xf numFmtId="0" fontId="12" fillId="0" borderId="1" xfId="3" applyFont="1" applyFill="1" applyBorder="1" applyAlignment="1">
      <alignment horizontal="left" vertical="center"/>
    </xf>
    <xf numFmtId="0" fontId="10" fillId="0" borderId="1" xfId="2" applyFont="1" applyFill="1" applyBorder="1" applyAlignment="1">
      <alignment vertical="center"/>
    </xf>
    <xf numFmtId="11" fontId="0" fillId="0" borderId="1" xfId="0" applyNumberFormat="1" applyBorder="1"/>
    <xf numFmtId="0" fontId="13" fillId="0" borderId="1" xfId="2" applyFont="1" applyFill="1" applyBorder="1" applyAlignment="1">
      <alignment horizontal="center" vertical="center" wrapText="1"/>
    </xf>
    <xf numFmtId="0" fontId="13" fillId="0" borderId="1" xfId="2" applyFont="1" applyFill="1" applyBorder="1" applyAlignment="1">
      <alignment vertical="center" wrapText="1"/>
    </xf>
    <xf numFmtId="0" fontId="13" fillId="0" borderId="1" xfId="2" applyFont="1" applyFill="1" applyBorder="1" applyAlignment="1">
      <alignment horizontal="left" vertical="center" wrapText="1"/>
    </xf>
    <xf numFmtId="4" fontId="13" fillId="0" borderId="1" xfId="2" applyNumberFormat="1" applyFont="1" applyFill="1" applyBorder="1" applyAlignment="1">
      <alignment horizontal="right" vertical="center" wrapText="1"/>
    </xf>
    <xf numFmtId="0" fontId="2" fillId="0" borderId="1" xfId="0" applyFont="1" applyFill="1" applyBorder="1" applyAlignment="1">
      <alignment horizontal="center" vertical="center"/>
    </xf>
    <xf numFmtId="0" fontId="13" fillId="0" borderId="1" xfId="2" applyFont="1" applyFill="1" applyBorder="1" applyAlignment="1">
      <alignment horizontal="right" vertical="center" wrapText="1"/>
    </xf>
    <xf numFmtId="164" fontId="7" fillId="0" borderId="1" xfId="1" applyFont="1" applyFill="1" applyBorder="1" applyAlignment="1">
      <alignment horizontal="right" vertical="center" wrapText="1"/>
    </xf>
    <xf numFmtId="0" fontId="0" fillId="0" borderId="1" xfId="0" applyFont="1" applyFill="1" applyBorder="1" applyAlignment="1">
      <alignment horizontal="center" vertical="center"/>
    </xf>
    <xf numFmtId="4" fontId="10" fillId="0" borderId="1" xfId="2" applyNumberFormat="1" applyFont="1" applyFill="1" applyBorder="1" applyAlignment="1">
      <alignment horizontal="right" vertical="center"/>
    </xf>
    <xf numFmtId="4" fontId="0" fillId="4" borderId="1" xfId="0" applyNumberFormat="1" applyFont="1" applyFill="1" applyBorder="1" applyAlignment="1">
      <alignment vertical="center"/>
    </xf>
    <xf numFmtId="0" fontId="7" fillId="11" borderId="1" xfId="2" applyFont="1" applyFill="1" applyBorder="1" applyAlignment="1">
      <alignment horizontal="center" vertical="center" wrapText="1"/>
    </xf>
    <xf numFmtId="0" fontId="7" fillId="11" borderId="1" xfId="2" applyFont="1" applyFill="1" applyBorder="1" applyAlignment="1">
      <alignment vertical="center" wrapText="1"/>
    </xf>
    <xf numFmtId="0" fontId="7" fillId="11" borderId="1" xfId="2" applyFont="1" applyFill="1" applyBorder="1" applyAlignment="1">
      <alignment horizontal="left" vertical="center" wrapText="1"/>
    </xf>
    <xf numFmtId="0" fontId="10" fillId="11" borderId="1" xfId="2" applyFont="1" applyFill="1" applyBorder="1" applyAlignment="1">
      <alignment horizontal="left" vertical="center"/>
    </xf>
    <xf numFmtId="4" fontId="7" fillId="11" borderId="1" xfId="2" applyNumberFormat="1" applyFont="1" applyFill="1" applyBorder="1" applyAlignment="1">
      <alignment horizontal="right" vertical="center" wrapText="1"/>
    </xf>
    <xf numFmtId="0" fontId="7" fillId="11" borderId="1" xfId="2" applyFont="1" applyFill="1" applyBorder="1" applyAlignment="1">
      <alignment horizontal="right" vertical="center" wrapText="1"/>
    </xf>
    <xf numFmtId="0" fontId="0" fillId="0" borderId="4" xfId="0" applyFont="1" applyFill="1" applyBorder="1" applyAlignment="1">
      <alignment horizontal="center" vertical="center"/>
    </xf>
    <xf numFmtId="0" fontId="12" fillId="0" borderId="1" xfId="0" applyFont="1" applyFill="1" applyBorder="1" applyAlignment="1">
      <alignment horizontal="left" vertical="center"/>
    </xf>
    <xf numFmtId="0" fontId="12" fillId="0" borderId="1" xfId="3" applyFont="1" applyFill="1" applyBorder="1" applyAlignment="1">
      <alignment horizontal="center" vertical="center"/>
    </xf>
    <xf numFmtId="0" fontId="12" fillId="0" borderId="1" xfId="3" applyFont="1" applyFill="1" applyBorder="1" applyAlignment="1">
      <alignment horizontal="left" vertical="center" wrapText="1"/>
    </xf>
    <xf numFmtId="4" fontId="1" fillId="0" borderId="1" xfId="0" applyNumberFormat="1" applyFont="1" applyFill="1" applyBorder="1" applyAlignment="1">
      <alignment horizontal="right" vertical="center"/>
    </xf>
    <xf numFmtId="0" fontId="0" fillId="0" borderId="1" xfId="0" applyFont="1" applyFill="1" applyBorder="1" applyAlignment="1">
      <alignment horizontal="left" vertical="center"/>
    </xf>
    <xf numFmtId="0" fontId="12" fillId="0" borderId="1" xfId="3" applyFont="1" applyFill="1" applyBorder="1" applyAlignment="1">
      <alignment horizontal="center" vertical="center" wrapText="1"/>
    </xf>
    <xf numFmtId="0" fontId="0" fillId="0" borderId="0" xfId="0" applyFont="1" applyFill="1" applyBorder="1" applyAlignment="1">
      <alignment horizontal="center" vertical="center"/>
    </xf>
    <xf numFmtId="4" fontId="14" fillId="0" borderId="1" xfId="0" applyNumberFormat="1" applyFont="1" applyFill="1" applyBorder="1" applyAlignment="1">
      <alignment horizontal="right" vertical="center"/>
    </xf>
    <xf numFmtId="0" fontId="15" fillId="0" borderId="1" xfId="4" applyFont="1" applyFill="1" applyBorder="1" applyAlignment="1">
      <alignment horizontal="left" vertical="center" wrapText="1"/>
    </xf>
    <xf numFmtId="0" fontId="15" fillId="0" borderId="1" xfId="4" applyFont="1" applyFill="1" applyBorder="1" applyAlignment="1">
      <alignment horizontal="center" vertical="center" wrapText="1"/>
    </xf>
    <xf numFmtId="0" fontId="12" fillId="0" borderId="1" xfId="4" applyFont="1" applyFill="1" applyBorder="1" applyAlignment="1" applyProtection="1">
      <alignment horizontal="left" vertical="center" wrapText="1"/>
      <protection locked="0"/>
    </xf>
    <xf numFmtId="0" fontId="15" fillId="0" borderId="1" xfId="3" applyFont="1" applyFill="1" applyBorder="1" applyAlignment="1">
      <alignment horizontal="center" vertical="center" wrapText="1"/>
    </xf>
    <xf numFmtId="4" fontId="15" fillId="0" borderId="1" xfId="4" applyNumberFormat="1" applyFont="1" applyFill="1" applyBorder="1" applyAlignment="1">
      <alignment horizontal="right" vertical="center" wrapText="1"/>
    </xf>
    <xf numFmtId="0" fontId="12" fillId="0" borderId="1" xfId="4" applyFont="1" applyFill="1" applyBorder="1" applyAlignment="1">
      <alignment horizontal="left" vertical="center" wrapText="1"/>
    </xf>
    <xf numFmtId="4" fontId="12" fillId="0" borderId="1" xfId="4" applyNumberFormat="1" applyFont="1" applyFill="1" applyBorder="1" applyAlignment="1" applyProtection="1">
      <alignment horizontal="right" vertical="center" wrapText="1"/>
      <protection locked="0"/>
    </xf>
    <xf numFmtId="0" fontId="12" fillId="0" borderId="1" xfId="4" applyFont="1" applyFill="1" applyBorder="1" applyAlignment="1">
      <alignment horizontal="center" vertical="center" wrapText="1"/>
    </xf>
    <xf numFmtId="4" fontId="12" fillId="0" borderId="1" xfId="4" applyNumberFormat="1" applyFont="1" applyFill="1" applyBorder="1" applyAlignment="1">
      <alignment horizontal="right" vertical="center" wrapText="1"/>
    </xf>
    <xf numFmtId="0" fontId="15" fillId="0" borderId="1" xfId="3" applyFont="1" applyFill="1" applyBorder="1" applyAlignment="1">
      <alignment horizontal="left" vertical="center" wrapText="1"/>
    </xf>
    <xf numFmtId="4" fontId="15" fillId="0" borderId="1" xfId="3" applyNumberFormat="1" applyFont="1" applyFill="1" applyBorder="1" applyAlignment="1">
      <alignment horizontal="right" vertical="center" wrapText="1"/>
    </xf>
    <xf numFmtId="4" fontId="12" fillId="0" borderId="1" xfId="3" applyNumberFormat="1" applyFont="1" applyFill="1" applyBorder="1" applyAlignment="1">
      <alignment horizontal="right" vertical="center" wrapText="1"/>
    </xf>
    <xf numFmtId="0" fontId="15" fillId="0" borderId="1" xfId="3" applyNumberFormat="1" applyFont="1" applyFill="1" applyBorder="1" applyAlignment="1">
      <alignment horizontal="left" vertical="center" wrapText="1"/>
    </xf>
    <xf numFmtId="4" fontId="7" fillId="0" borderId="1" xfId="3" applyNumberFormat="1" applyFont="1" applyFill="1" applyBorder="1" applyAlignment="1">
      <alignment horizontal="right" vertical="center" wrapText="1"/>
    </xf>
    <xf numFmtId="0" fontId="1" fillId="0" borderId="1" xfId="0" applyFont="1" applyFill="1" applyBorder="1"/>
    <xf numFmtId="0" fontId="1" fillId="0" borderId="1" xfId="0" applyFont="1" applyFill="1" applyBorder="1" applyAlignment="1">
      <alignment horizontal="center"/>
    </xf>
    <xf numFmtId="0" fontId="1" fillId="0" borderId="1" xfId="0" applyFont="1" applyFill="1" applyBorder="1" applyAlignment="1">
      <alignment horizontal="center" wrapText="1"/>
    </xf>
    <xf numFmtId="0" fontId="7" fillId="0" borderId="1" xfId="2" applyFont="1" applyFill="1" applyBorder="1" applyAlignment="1">
      <alignment horizontal="left" vertical="center"/>
    </xf>
    <xf numFmtId="0" fontId="7" fillId="0" borderId="1" xfId="2" applyFont="1" applyFill="1" applyBorder="1" applyAlignment="1">
      <alignment vertical="center"/>
    </xf>
    <xf numFmtId="0" fontId="13" fillId="0" borderId="1" xfId="2" applyFont="1" applyFill="1" applyBorder="1" applyAlignment="1">
      <alignment horizontal="left" vertical="center"/>
    </xf>
    <xf numFmtId="0" fontId="7" fillId="11" borderId="1" xfId="2" applyFont="1" applyFill="1" applyBorder="1" applyAlignment="1">
      <alignment horizontal="left" vertical="center"/>
    </xf>
    <xf numFmtId="0" fontId="7" fillId="4" borderId="1" xfId="2" applyFont="1" applyFill="1" applyBorder="1" applyAlignment="1">
      <alignment horizontal="left" vertical="center"/>
    </xf>
    <xf numFmtId="0" fontId="0" fillId="0" borderId="1" xfId="0" applyFont="1" applyFill="1" applyBorder="1" applyAlignment="1"/>
    <xf numFmtId="0" fontId="1" fillId="0" borderId="1" xfId="0" applyFont="1" applyFill="1" applyBorder="1" applyAlignment="1"/>
    <xf numFmtId="0" fontId="7" fillId="9" borderId="1" xfId="2" applyFont="1" applyFill="1" applyBorder="1" applyAlignment="1">
      <alignment horizontal="left" vertical="center"/>
    </xf>
    <xf numFmtId="0" fontId="7" fillId="3" borderId="1" xfId="2" applyFont="1" applyFill="1" applyBorder="1" applyAlignment="1">
      <alignment horizontal="left" vertical="center"/>
    </xf>
    <xf numFmtId="0" fontId="7" fillId="10" borderId="1" xfId="2" applyFont="1" applyFill="1" applyBorder="1" applyAlignment="1">
      <alignment horizontal="left" vertical="center"/>
    </xf>
    <xf numFmtId="166" fontId="1" fillId="0" borderId="0" xfId="0" applyNumberFormat="1" applyFont="1" applyFill="1" applyAlignment="1">
      <alignment vertical="center"/>
    </xf>
    <xf numFmtId="0" fontId="8" fillId="4" borderId="2" xfId="2" applyFont="1" applyFill="1" applyBorder="1" applyAlignment="1">
      <alignment horizontal="center" vertical="center" wrapText="1"/>
    </xf>
    <xf numFmtId="0" fontId="1" fillId="0" borderId="5" xfId="0" applyFont="1" applyFill="1" applyBorder="1" applyAlignment="1">
      <alignment vertical="center"/>
    </xf>
    <xf numFmtId="0" fontId="1" fillId="0" borderId="0" xfId="0" applyFont="1" applyFill="1" applyBorder="1" applyAlignment="1">
      <alignment vertical="center"/>
    </xf>
    <xf numFmtId="165" fontId="1" fillId="0" borderId="6" xfId="1" applyNumberFormat="1" applyFont="1" applyFill="1" applyBorder="1" applyAlignment="1">
      <alignment vertical="center"/>
    </xf>
    <xf numFmtId="165" fontId="1" fillId="0" borderId="6" xfId="0" applyNumberFormat="1" applyFont="1" applyFill="1" applyBorder="1" applyAlignment="1">
      <alignment vertical="center"/>
    </xf>
    <xf numFmtId="0" fontId="1" fillId="0" borderId="7" xfId="0" applyFont="1" applyFill="1" applyBorder="1" applyAlignment="1">
      <alignment vertical="center"/>
    </xf>
    <xf numFmtId="0" fontId="1" fillId="0" borderId="8" xfId="0" applyFont="1" applyFill="1" applyBorder="1" applyAlignment="1">
      <alignment vertical="center"/>
    </xf>
    <xf numFmtId="165" fontId="1" fillId="0" borderId="9" xfId="0" applyNumberFormat="1" applyFont="1" applyFill="1" applyBorder="1" applyAlignment="1">
      <alignment vertical="center"/>
    </xf>
    <xf numFmtId="0" fontId="0" fillId="0" borderId="5" xfId="0" applyBorder="1"/>
    <xf numFmtId="0" fontId="0" fillId="0" borderId="0" xfId="0" applyBorder="1"/>
    <xf numFmtId="0" fontId="0" fillId="0" borderId="6" xfId="0" applyBorder="1"/>
    <xf numFmtId="0" fontId="0" fillId="0" borderId="0" xfId="0" applyFill="1" applyBorder="1"/>
    <xf numFmtId="0" fontId="0" fillId="0" borderId="10" xfId="0" applyFill="1" applyBorder="1"/>
    <xf numFmtId="0" fontId="0" fillId="0" borderId="11" xfId="0" applyFill="1" applyBorder="1"/>
    <xf numFmtId="0" fontId="0" fillId="0" borderId="12" xfId="0" applyFill="1" applyBorder="1"/>
    <xf numFmtId="0" fontId="0" fillId="0" borderId="5" xfId="0" applyFill="1" applyBorder="1"/>
    <xf numFmtId="0" fontId="0" fillId="0" borderId="6" xfId="0" applyFill="1" applyBorder="1"/>
    <xf numFmtId="0" fontId="0" fillId="0" borderId="7" xfId="0" applyFill="1" applyBorder="1"/>
    <xf numFmtId="0" fontId="0" fillId="0" borderId="8" xfId="0" applyFill="1" applyBorder="1"/>
    <xf numFmtId="0" fontId="0" fillId="0" borderId="9" xfId="0" applyFill="1" applyBorder="1"/>
    <xf numFmtId="0" fontId="0" fillId="0" borderId="0" xfId="0" applyFill="1"/>
    <xf numFmtId="166" fontId="7" fillId="0" borderId="1" xfId="1" applyNumberFormat="1" applyFont="1" applyFill="1" applyBorder="1" applyAlignment="1">
      <alignment horizontal="left" vertical="center" wrapText="1"/>
    </xf>
    <xf numFmtId="166" fontId="7" fillId="0" borderId="1" xfId="1" applyNumberFormat="1" applyFont="1" applyFill="1" applyBorder="1" applyAlignment="1">
      <alignment vertical="center"/>
    </xf>
    <xf numFmtId="0" fontId="0" fillId="0" borderId="5" xfId="0" applyFont="1" applyFill="1" applyBorder="1" applyAlignment="1">
      <alignment vertical="center"/>
    </xf>
    <xf numFmtId="0" fontId="5" fillId="2" borderId="2" xfId="0" applyFont="1" applyFill="1" applyBorder="1" applyAlignment="1">
      <alignment vertical="center"/>
    </xf>
    <xf numFmtId="0" fontId="5" fillId="2" borderId="3" xfId="0" applyFont="1" applyFill="1" applyBorder="1" applyAlignment="1">
      <alignment vertical="center"/>
    </xf>
    <xf numFmtId="0" fontId="16" fillId="13" borderId="1" xfId="0" applyFont="1" applyFill="1" applyBorder="1" applyAlignment="1">
      <alignment horizontal="center" vertical="center" wrapText="1"/>
    </xf>
    <xf numFmtId="0" fontId="7" fillId="0" borderId="13" xfId="2" applyFont="1" applyFill="1" applyBorder="1" applyAlignment="1">
      <alignment horizontal="right" wrapText="1"/>
    </xf>
    <xf numFmtId="0" fontId="16" fillId="14" borderId="1" xfId="0" applyFont="1" applyFill="1" applyBorder="1" applyAlignment="1">
      <alignment horizontal="center" vertical="center" wrapText="1"/>
    </xf>
    <xf numFmtId="0" fontId="16" fillId="12" borderId="1" xfId="0" applyFont="1" applyFill="1" applyBorder="1" applyAlignment="1">
      <alignment horizontal="center" vertical="center" wrapText="1"/>
    </xf>
    <xf numFmtId="167" fontId="0" fillId="0" borderId="0" xfId="0" applyNumberFormat="1" applyFill="1"/>
    <xf numFmtId="0" fontId="7" fillId="0" borderId="1" xfId="1" applyNumberFormat="1" applyFont="1" applyFill="1" applyBorder="1" applyAlignment="1">
      <alignment horizontal="right" vertical="center"/>
    </xf>
    <xf numFmtId="0" fontId="7" fillId="0" borderId="1" xfId="1" applyNumberFormat="1" applyFont="1" applyFill="1" applyBorder="1" applyAlignment="1">
      <alignment horizontal="right" vertical="center" wrapText="1"/>
    </xf>
    <xf numFmtId="0" fontId="8" fillId="3" borderId="14" xfId="2" applyFont="1" applyFill="1" applyBorder="1" applyAlignment="1">
      <alignment horizontal="center" vertical="center" wrapText="1"/>
    </xf>
    <xf numFmtId="0" fontId="7" fillId="0" borderId="15" xfId="2" applyFont="1" applyFill="1" applyBorder="1" applyAlignment="1">
      <alignment horizontal="left" vertical="center"/>
    </xf>
    <xf numFmtId="0" fontId="7" fillId="0" borderId="17" xfId="2" applyFont="1" applyFill="1" applyBorder="1" applyAlignment="1">
      <alignment horizontal="left" vertical="center"/>
    </xf>
    <xf numFmtId="0" fontId="12" fillId="0" borderId="19" xfId="3" applyFont="1" applyFill="1" applyBorder="1" applyAlignment="1">
      <alignment horizontal="left" vertical="center"/>
    </xf>
    <xf numFmtId="0" fontId="7" fillId="0" borderId="15" xfId="2" applyFont="1" applyFill="1" applyBorder="1" applyAlignment="1">
      <alignment horizontal="left" vertical="center" wrapText="1"/>
    </xf>
    <xf numFmtId="0" fontId="7" fillId="0" borderId="17" xfId="2" applyFont="1" applyFill="1" applyBorder="1" applyAlignment="1">
      <alignment horizontal="left" vertical="center" wrapText="1"/>
    </xf>
    <xf numFmtId="0" fontId="7" fillId="0" borderId="19" xfId="2" applyFont="1" applyFill="1" applyBorder="1" applyAlignment="1">
      <alignment horizontal="left" vertical="center" wrapText="1"/>
    </xf>
    <xf numFmtId="0" fontId="7" fillId="0" borderId="21" xfId="2" applyFont="1" applyFill="1" applyBorder="1" applyAlignment="1">
      <alignment horizontal="left" vertical="center" wrapText="1"/>
    </xf>
    <xf numFmtId="168" fontId="0" fillId="0" borderId="22" xfId="0" applyNumberFormat="1" applyFont="1" applyFill="1" applyBorder="1" applyAlignment="1">
      <alignment vertical="center"/>
    </xf>
    <xf numFmtId="0" fontId="12" fillId="0" borderId="17" xfId="3" applyFont="1" applyFill="1" applyBorder="1" applyAlignment="1">
      <alignment horizontal="left" vertical="center"/>
    </xf>
    <xf numFmtId="0" fontId="15" fillId="0" borderId="17" xfId="3" applyFont="1" applyFill="1" applyBorder="1" applyAlignment="1">
      <alignment horizontal="left" vertical="center" wrapText="1"/>
    </xf>
    <xf numFmtId="0" fontId="12" fillId="0" borderId="17" xfId="3" applyFont="1" applyFill="1" applyBorder="1" applyAlignment="1">
      <alignment horizontal="left" vertical="center" wrapText="1"/>
    </xf>
    <xf numFmtId="0" fontId="15" fillId="0" borderId="17" xfId="3" applyNumberFormat="1" applyFont="1" applyFill="1" applyBorder="1" applyAlignment="1">
      <alignment horizontal="left" vertical="center" wrapText="1"/>
    </xf>
    <xf numFmtId="0" fontId="1" fillId="0" borderId="17" xfId="0" applyFont="1" applyFill="1" applyBorder="1"/>
    <xf numFmtId="0" fontId="1" fillId="0" borderId="19" xfId="0" applyFont="1" applyFill="1" applyBorder="1"/>
    <xf numFmtId="0" fontId="15" fillId="0" borderId="19" xfId="3" applyFont="1" applyFill="1" applyBorder="1" applyAlignment="1">
      <alignment horizontal="left" vertical="center" wrapText="1"/>
    </xf>
    <xf numFmtId="0" fontId="0" fillId="0" borderId="23" xfId="0" applyBorder="1"/>
    <xf numFmtId="0" fontId="0" fillId="0" borderId="25" xfId="0" applyBorder="1"/>
    <xf numFmtId="0" fontId="0" fillId="0" borderId="26" xfId="0" applyBorder="1"/>
    <xf numFmtId="0" fontId="12" fillId="4" borderId="17" xfId="3" applyFont="1" applyFill="1" applyBorder="1" applyAlignment="1">
      <alignment horizontal="left" vertical="center"/>
    </xf>
    <xf numFmtId="0" fontId="7" fillId="4" borderId="17" xfId="2" applyFont="1" applyFill="1" applyBorder="1" applyAlignment="1">
      <alignment horizontal="left" vertical="center" wrapText="1"/>
    </xf>
    <xf numFmtId="0" fontId="7" fillId="4" borderId="21" xfId="2" applyFont="1" applyFill="1" applyBorder="1" applyAlignment="1">
      <alignment horizontal="left" vertical="center" wrapText="1"/>
    </xf>
    <xf numFmtId="11" fontId="0" fillId="0" borderId="22" xfId="0" applyNumberFormat="1" applyBorder="1" applyAlignment="1">
      <alignment horizontal="center" vertical="center"/>
    </xf>
    <xf numFmtId="0" fontId="7" fillId="11" borderId="17" xfId="2" applyFont="1" applyFill="1" applyBorder="1" applyAlignment="1">
      <alignment horizontal="left" vertical="center" wrapText="1"/>
    </xf>
    <xf numFmtId="0" fontId="0" fillId="0" borderId="22" xfId="0" applyFont="1" applyFill="1" applyBorder="1" applyAlignment="1">
      <alignment vertical="center"/>
    </xf>
    <xf numFmtId="0" fontId="7" fillId="4" borderId="19" xfId="2" applyFont="1" applyFill="1" applyBorder="1" applyAlignment="1">
      <alignment horizontal="left" vertical="center" wrapText="1"/>
    </xf>
    <xf numFmtId="0" fontId="15" fillId="0" borderId="17" xfId="4" applyFont="1" applyFill="1" applyBorder="1" applyAlignment="1">
      <alignment horizontal="left" vertical="center" wrapText="1"/>
    </xf>
    <xf numFmtId="0" fontId="12" fillId="0" borderId="17" xfId="4" applyFont="1" applyFill="1" applyBorder="1" applyAlignment="1">
      <alignment horizontal="left" vertical="center" wrapText="1"/>
    </xf>
    <xf numFmtId="0" fontId="12" fillId="0" borderId="17" xfId="4" applyFont="1" applyFill="1" applyBorder="1" applyAlignment="1" applyProtection="1">
      <alignment horizontal="left" vertical="center" wrapText="1"/>
      <protection locked="0"/>
    </xf>
    <xf numFmtId="0" fontId="0" fillId="0" borderId="17" xfId="0" applyFont="1" applyFill="1" applyBorder="1"/>
    <xf numFmtId="0" fontId="0" fillId="0" borderId="19" xfId="0" applyFont="1" applyFill="1" applyBorder="1"/>
    <xf numFmtId="0" fontId="12" fillId="0" borderId="15" xfId="3" applyFont="1" applyFill="1" applyBorder="1" applyAlignment="1">
      <alignment horizontal="left" vertical="center"/>
    </xf>
    <xf numFmtId="0" fontId="12" fillId="4" borderId="15" xfId="3" applyFont="1" applyFill="1" applyBorder="1" applyAlignment="1">
      <alignment horizontal="left" vertical="center"/>
    </xf>
    <xf numFmtId="0" fontId="7" fillId="4" borderId="15" xfId="2" applyFont="1" applyFill="1" applyBorder="1" applyAlignment="1">
      <alignment horizontal="left" vertical="center" wrapText="1"/>
    </xf>
    <xf numFmtId="0" fontId="13" fillId="0" borderId="17" xfId="2" applyFont="1" applyFill="1" applyBorder="1" applyAlignment="1">
      <alignment horizontal="left" vertical="center" wrapText="1"/>
    </xf>
    <xf numFmtId="0" fontId="5" fillId="2" borderId="1" xfId="0" applyFont="1" applyFill="1" applyBorder="1" applyAlignment="1">
      <alignment horizontal="center" vertical="center"/>
    </xf>
    <xf numFmtId="0" fontId="3" fillId="3" borderId="1" xfId="0" applyFont="1" applyFill="1" applyBorder="1" applyAlignment="1">
      <alignment horizontal="center" vertical="center"/>
    </xf>
    <xf numFmtId="0" fontId="3" fillId="0" borderId="2" xfId="0" applyFont="1" applyBorder="1" applyAlignment="1">
      <alignment horizontal="center"/>
    </xf>
    <xf numFmtId="0" fontId="3" fillId="0" borderId="3" xfId="0" applyFont="1" applyBorder="1" applyAlignment="1">
      <alignment horizontal="center"/>
    </xf>
    <xf numFmtId="0" fontId="3" fillId="4" borderId="2" xfId="0" applyFont="1" applyFill="1" applyBorder="1" applyAlignment="1">
      <alignment horizontal="center" vertical="center"/>
    </xf>
    <xf numFmtId="0" fontId="3" fillId="4" borderId="3" xfId="0" applyFont="1" applyFill="1" applyBorder="1" applyAlignment="1">
      <alignment horizontal="center" vertical="center"/>
    </xf>
    <xf numFmtId="0" fontId="0" fillId="0" borderId="16" xfId="0" applyFont="1" applyFill="1" applyBorder="1" applyAlignment="1">
      <alignment horizontal="center" vertical="center"/>
    </xf>
    <xf numFmtId="0" fontId="0" fillId="0" borderId="18" xfId="0" applyFont="1" applyFill="1" applyBorder="1" applyAlignment="1">
      <alignment horizontal="center" vertical="center"/>
    </xf>
    <xf numFmtId="0" fontId="0" fillId="0" borderId="20" xfId="0" applyFont="1" applyFill="1" applyBorder="1" applyAlignment="1">
      <alignment horizontal="center" vertical="center"/>
    </xf>
    <xf numFmtId="0" fontId="0" fillId="0" borderId="16" xfId="0" applyFill="1" applyBorder="1" applyAlignment="1">
      <alignment horizontal="center" vertical="center"/>
    </xf>
    <xf numFmtId="0" fontId="0" fillId="0" borderId="18" xfId="0" applyFill="1" applyBorder="1" applyAlignment="1">
      <alignment horizontal="center" vertical="center"/>
    </xf>
    <xf numFmtId="0" fontId="0" fillId="0" borderId="20" xfId="0" applyFill="1" applyBorder="1" applyAlignment="1">
      <alignment horizontal="center" vertical="center"/>
    </xf>
    <xf numFmtId="0" fontId="0" fillId="0" borderId="16" xfId="0" applyBorder="1" applyAlignment="1">
      <alignment horizontal="center" vertical="center"/>
    </xf>
    <xf numFmtId="0" fontId="0" fillId="0" borderId="18" xfId="0" applyBorder="1" applyAlignment="1">
      <alignment horizontal="center" vertical="center"/>
    </xf>
    <xf numFmtId="0" fontId="0" fillId="0" borderId="20" xfId="0" applyBorder="1" applyAlignment="1">
      <alignment horizontal="center" vertical="center"/>
    </xf>
    <xf numFmtId="0" fontId="0" fillId="0" borderId="24" xfId="0" applyFont="1" applyFill="1" applyBorder="1" applyAlignment="1">
      <alignment horizontal="center" vertical="center"/>
    </xf>
    <xf numFmtId="0" fontId="0" fillId="0" borderId="4" xfId="0" applyFont="1" applyFill="1" applyBorder="1" applyAlignment="1">
      <alignment horizontal="center" vertical="center"/>
    </xf>
    <xf numFmtId="0" fontId="0" fillId="0" borderId="27" xfId="0" applyFont="1" applyFill="1" applyBorder="1" applyAlignment="1">
      <alignment horizontal="center" vertical="center"/>
    </xf>
    <xf numFmtId="168" fontId="0" fillId="0" borderId="16" xfId="0" applyNumberFormat="1" applyFont="1" applyFill="1" applyBorder="1" applyAlignment="1">
      <alignment horizontal="center" vertical="center"/>
    </xf>
    <xf numFmtId="168" fontId="0" fillId="0" borderId="18" xfId="0" applyNumberFormat="1" applyFont="1" applyFill="1" applyBorder="1" applyAlignment="1">
      <alignment horizontal="center" vertical="center"/>
    </xf>
    <xf numFmtId="168" fontId="0" fillId="0" borderId="20" xfId="0" applyNumberFormat="1" applyFont="1" applyFill="1" applyBorder="1" applyAlignment="1">
      <alignment horizontal="center" vertical="center"/>
    </xf>
    <xf numFmtId="0" fontId="3" fillId="0" borderId="0" xfId="0" applyFont="1"/>
    <xf numFmtId="9" fontId="0" fillId="0" borderId="0" xfId="0" applyNumberFormat="1"/>
    <xf numFmtId="0" fontId="0" fillId="0" borderId="0" xfId="0" applyAlignment="1">
      <alignment horizontal="left" vertical="center" wrapText="1"/>
    </xf>
  </cellXfs>
  <cellStyles count="5">
    <cellStyle name="Millares" xfId="1" builtinId="3"/>
    <cellStyle name="Normal" xfId="0" builtinId="0"/>
    <cellStyle name="Normal 2" xfId="3"/>
    <cellStyle name="Normal_Hoja1" xfId="2"/>
    <cellStyle name="Normal_Hoja1 2" xfId="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1685"/>
  <sheetViews>
    <sheetView topLeftCell="O1" workbookViewId="0">
      <selection activeCell="T1700" sqref="T1700"/>
    </sheetView>
  </sheetViews>
  <sheetFormatPr baseColWidth="10" defaultRowHeight="15" x14ac:dyDescent="0.25"/>
  <cols>
    <col min="1" max="1" width="18.140625" customWidth="1"/>
    <col min="2" max="4" width="15.5703125" customWidth="1"/>
    <col min="5" max="5" width="18.42578125" customWidth="1"/>
    <col min="6" max="6" width="64.42578125" customWidth="1"/>
    <col min="7" max="7" width="46.7109375" customWidth="1"/>
    <col min="8" max="8" width="37.140625" customWidth="1"/>
    <col min="9" max="9" width="20.7109375" customWidth="1"/>
    <col min="10" max="10" width="21.5703125" customWidth="1"/>
    <col min="11" max="12" width="15.85546875" customWidth="1"/>
    <col min="13" max="13" width="17.42578125" customWidth="1"/>
    <col min="14" max="14" width="21.85546875" customWidth="1"/>
    <col min="15" max="16" width="15" customWidth="1"/>
    <col min="17" max="18" width="21.140625" customWidth="1"/>
    <col min="19" max="21" width="18.140625" customWidth="1"/>
    <col min="22" max="25" width="18.7109375" customWidth="1"/>
    <col min="26" max="26" width="41.140625" customWidth="1"/>
    <col min="27" max="27" width="21.85546875" customWidth="1"/>
    <col min="28" max="28" width="11.5703125" customWidth="1"/>
    <col min="29" max="29" width="14.7109375" customWidth="1"/>
    <col min="30" max="30" width="11.5703125" customWidth="1"/>
    <col min="31" max="31" width="13.42578125" customWidth="1"/>
    <col min="32" max="32" width="14.7109375" customWidth="1"/>
    <col min="33" max="33" width="13" customWidth="1"/>
    <col min="34" max="35" width="14.7109375" customWidth="1"/>
    <col min="36" max="37" width="11.5703125" bestFit="1" customWidth="1"/>
    <col min="38" max="38" width="12.7109375" bestFit="1" customWidth="1"/>
    <col min="39" max="39" width="11.5703125" bestFit="1" customWidth="1"/>
    <col min="40" max="40" width="13.42578125" bestFit="1" customWidth="1"/>
    <col min="41" max="41" width="13.85546875" customWidth="1"/>
    <col min="42" max="42" width="14.28515625" customWidth="1"/>
    <col min="43" max="44" width="15.5703125" customWidth="1"/>
    <col min="45" max="45" width="17" customWidth="1"/>
    <col min="46" max="46" width="15.7109375" customWidth="1"/>
    <col min="47" max="47" width="14" customWidth="1"/>
    <col min="60" max="60" width="14.5703125" customWidth="1"/>
    <col min="69" max="69" width="12" bestFit="1" customWidth="1"/>
  </cols>
  <sheetData>
    <row r="1" spans="1:75" ht="15" customHeight="1" x14ac:dyDescent="0.25">
      <c r="A1" s="1"/>
      <c r="B1" s="1"/>
      <c r="C1" s="1"/>
      <c r="D1" s="1"/>
      <c r="E1" s="1"/>
      <c r="F1" s="3"/>
      <c r="G1" s="1"/>
      <c r="H1" s="3"/>
      <c r="I1" s="4"/>
      <c r="J1" s="1"/>
      <c r="K1" s="1"/>
      <c r="L1" s="1"/>
      <c r="M1" s="1"/>
      <c r="N1" s="2"/>
      <c r="O1" s="2"/>
      <c r="P1" s="2"/>
      <c r="Q1" s="5"/>
      <c r="R1" s="5"/>
      <c r="S1" s="2"/>
      <c r="T1" s="2"/>
      <c r="U1" s="2"/>
      <c r="V1" s="155" t="s">
        <v>0</v>
      </c>
      <c r="W1" s="155"/>
      <c r="X1" s="155"/>
      <c r="Y1" s="155"/>
      <c r="Z1" s="1"/>
      <c r="AA1" s="1"/>
      <c r="AB1" s="111" t="s">
        <v>1</v>
      </c>
      <c r="AC1" s="112"/>
      <c r="AD1" s="112"/>
      <c r="AE1" s="112"/>
      <c r="AF1" s="112"/>
      <c r="AG1" s="112"/>
      <c r="AH1" s="112"/>
      <c r="AI1" s="112"/>
      <c r="AJ1" s="112"/>
      <c r="AK1" s="112"/>
      <c r="AL1" s="112"/>
      <c r="AM1" s="112"/>
      <c r="AN1" s="112"/>
      <c r="AO1" s="6"/>
      <c r="AP1" s="6"/>
      <c r="AQ1" s="6"/>
      <c r="AR1" s="6"/>
      <c r="AS1" s="6"/>
      <c r="AT1" s="6"/>
      <c r="AU1" s="6"/>
    </row>
    <row r="2" spans="1:75" x14ac:dyDescent="0.25">
      <c r="A2" s="1"/>
      <c r="B2" s="1"/>
      <c r="C2" s="1"/>
      <c r="D2" s="1"/>
      <c r="E2" s="1"/>
      <c r="F2" s="3"/>
      <c r="G2" s="1"/>
      <c r="H2" s="3"/>
      <c r="I2" s="4"/>
      <c r="J2" s="1"/>
      <c r="K2" s="1"/>
      <c r="L2" s="1"/>
      <c r="M2" s="1"/>
      <c r="N2" s="2"/>
      <c r="O2" s="2"/>
      <c r="P2" s="2"/>
      <c r="Q2" s="5"/>
      <c r="R2" s="5"/>
      <c r="S2" s="2"/>
      <c r="T2" s="2"/>
      <c r="U2" s="2"/>
      <c r="V2" s="155"/>
      <c r="W2" s="155"/>
      <c r="X2" s="155"/>
      <c r="Y2" s="155"/>
      <c r="Z2" s="1"/>
      <c r="AA2" s="1"/>
      <c r="AB2" s="156" t="s">
        <v>2</v>
      </c>
      <c r="AC2" s="156"/>
      <c r="AD2" s="156"/>
      <c r="AE2" s="156"/>
      <c r="AF2" s="156"/>
      <c r="AG2" s="156"/>
      <c r="AH2" s="156"/>
      <c r="AI2" s="156"/>
      <c r="AJ2" s="159" t="s">
        <v>3</v>
      </c>
      <c r="AK2" s="160"/>
      <c r="AL2" s="160"/>
      <c r="AM2" s="160"/>
      <c r="AN2" s="160"/>
      <c r="AO2" s="160"/>
      <c r="AP2" s="159" t="s">
        <v>4</v>
      </c>
      <c r="AQ2" s="160"/>
      <c r="AR2" s="160"/>
      <c r="AS2" s="160"/>
      <c r="AT2" s="160"/>
      <c r="AU2" s="160"/>
      <c r="AV2" s="159" t="s">
        <v>4162</v>
      </c>
      <c r="AW2" s="160"/>
      <c r="AX2" s="160"/>
      <c r="AY2" s="160"/>
      <c r="AZ2" s="160"/>
      <c r="BA2" s="160"/>
      <c r="BB2" s="159" t="s">
        <v>4163</v>
      </c>
      <c r="BC2" s="160"/>
      <c r="BD2" s="160"/>
      <c r="BE2" s="160"/>
      <c r="BF2" s="160"/>
      <c r="BG2" s="160"/>
      <c r="BH2" s="157" t="s">
        <v>4188</v>
      </c>
      <c r="BI2" s="158"/>
      <c r="BJ2" s="158"/>
      <c r="BK2" s="158"/>
      <c r="BL2" s="158"/>
      <c r="BM2" s="158"/>
      <c r="BN2" s="158"/>
      <c r="BO2" s="158"/>
      <c r="BP2" s="158"/>
      <c r="BQ2" s="158"/>
      <c r="BR2" s="158"/>
      <c r="BS2" s="158"/>
      <c r="BT2" s="158"/>
      <c r="BU2" s="158"/>
      <c r="BV2" s="158"/>
      <c r="BW2" s="158"/>
    </row>
    <row r="3" spans="1:75" ht="60" x14ac:dyDescent="0.25">
      <c r="A3" s="7" t="s">
        <v>5</v>
      </c>
      <c r="B3" s="7" t="s">
        <v>6</v>
      </c>
      <c r="C3" s="7" t="s">
        <v>4208</v>
      </c>
      <c r="D3" s="7" t="s">
        <v>4207</v>
      </c>
      <c r="E3" s="7" t="s">
        <v>4206</v>
      </c>
      <c r="F3" s="7" t="s">
        <v>7</v>
      </c>
      <c r="G3" s="8" t="s">
        <v>8</v>
      </c>
      <c r="H3" s="7" t="s">
        <v>9</v>
      </c>
      <c r="I3" s="8" t="s">
        <v>10</v>
      </c>
      <c r="J3" s="9" t="s">
        <v>11</v>
      </c>
      <c r="K3" s="9" t="s">
        <v>12</v>
      </c>
      <c r="L3" s="9" t="s">
        <v>13</v>
      </c>
      <c r="M3" s="9" t="s">
        <v>14</v>
      </c>
      <c r="N3" s="9" t="s">
        <v>15</v>
      </c>
      <c r="O3" s="9" t="s">
        <v>16</v>
      </c>
      <c r="P3" s="9" t="s">
        <v>17</v>
      </c>
      <c r="Q3" s="10" t="s">
        <v>18</v>
      </c>
      <c r="R3" s="10" t="s">
        <v>19</v>
      </c>
      <c r="S3" s="9" t="s">
        <v>20</v>
      </c>
      <c r="T3" s="10" t="s">
        <v>4209</v>
      </c>
      <c r="U3" s="9" t="s">
        <v>20</v>
      </c>
      <c r="V3" s="11" t="s">
        <v>21</v>
      </c>
      <c r="W3" s="11" t="s">
        <v>22</v>
      </c>
      <c r="X3" s="11" t="s">
        <v>23</v>
      </c>
      <c r="Y3" s="11" t="s">
        <v>24</v>
      </c>
      <c r="Z3" s="7" t="s">
        <v>25</v>
      </c>
      <c r="AA3" s="7" t="s">
        <v>26</v>
      </c>
      <c r="AB3" s="12" t="s">
        <v>27</v>
      </c>
      <c r="AC3" s="12" t="s">
        <v>28</v>
      </c>
      <c r="AD3" s="12" t="s">
        <v>29</v>
      </c>
      <c r="AE3" s="12" t="s">
        <v>30</v>
      </c>
      <c r="AF3" s="12" t="s">
        <v>31</v>
      </c>
      <c r="AG3" s="12" t="s">
        <v>32</v>
      </c>
      <c r="AH3" s="12" t="s">
        <v>4203</v>
      </c>
      <c r="AI3" s="12" t="s">
        <v>33</v>
      </c>
      <c r="AJ3" s="13" t="s">
        <v>35</v>
      </c>
      <c r="AK3" s="13" t="s">
        <v>29</v>
      </c>
      <c r="AL3" s="13" t="s">
        <v>30</v>
      </c>
      <c r="AM3" s="13" t="s">
        <v>31</v>
      </c>
      <c r="AN3" s="13" t="s">
        <v>32</v>
      </c>
      <c r="AO3" s="87" t="s">
        <v>34</v>
      </c>
      <c r="AP3" s="13" t="s">
        <v>35</v>
      </c>
      <c r="AQ3" s="13" t="s">
        <v>29</v>
      </c>
      <c r="AR3" s="13" t="s">
        <v>30</v>
      </c>
      <c r="AS3" s="13" t="s">
        <v>31</v>
      </c>
      <c r="AT3" s="13" t="s">
        <v>32</v>
      </c>
      <c r="AU3" s="13" t="s">
        <v>34</v>
      </c>
      <c r="AV3" s="13" t="s">
        <v>35</v>
      </c>
      <c r="AW3" s="13" t="s">
        <v>29</v>
      </c>
      <c r="AX3" s="13" t="s">
        <v>30</v>
      </c>
      <c r="AY3" s="13" t="s">
        <v>31</v>
      </c>
      <c r="AZ3" s="13" t="s">
        <v>32</v>
      </c>
      <c r="BA3" s="13" t="s">
        <v>34</v>
      </c>
      <c r="BB3" s="13" t="s">
        <v>35</v>
      </c>
      <c r="BC3" s="13" t="s">
        <v>29</v>
      </c>
      <c r="BD3" s="13" t="s">
        <v>30</v>
      </c>
      <c r="BE3" s="13" t="s">
        <v>31</v>
      </c>
      <c r="BF3" s="13" t="s">
        <v>32</v>
      </c>
      <c r="BG3" s="13" t="s">
        <v>34</v>
      </c>
      <c r="BH3" s="115" t="s">
        <v>4204</v>
      </c>
      <c r="BI3" s="115" t="s">
        <v>4205</v>
      </c>
      <c r="BJ3" s="115" t="s">
        <v>4196</v>
      </c>
      <c r="BK3" s="115" t="s">
        <v>4195</v>
      </c>
      <c r="BL3" s="116" t="s">
        <v>4189</v>
      </c>
      <c r="BM3" s="116" t="s">
        <v>4190</v>
      </c>
      <c r="BN3" s="116" t="s">
        <v>4191</v>
      </c>
      <c r="BO3" s="116" t="s">
        <v>4192</v>
      </c>
      <c r="BP3" s="116" t="s">
        <v>4193</v>
      </c>
      <c r="BQ3" s="116" t="s">
        <v>4194</v>
      </c>
      <c r="BR3" s="113" t="s">
        <v>4197</v>
      </c>
      <c r="BS3" s="113" t="s">
        <v>4198</v>
      </c>
      <c r="BT3" s="113" t="s">
        <v>4199</v>
      </c>
      <c r="BU3" s="113" t="s">
        <v>4200</v>
      </c>
      <c r="BV3" s="113" t="s">
        <v>4201</v>
      </c>
      <c r="BW3" s="113" t="s">
        <v>4202</v>
      </c>
    </row>
    <row r="4" spans="1:75" ht="30" customHeight="1" x14ac:dyDescent="0.25">
      <c r="A4" s="108">
        <v>4.6557222222222228</v>
      </c>
      <c r="B4" s="109">
        <v>-74.139527777777801</v>
      </c>
      <c r="C4" s="118">
        <v>25</v>
      </c>
      <c r="D4" s="118">
        <v>30</v>
      </c>
      <c r="E4" s="118">
        <v>1886</v>
      </c>
      <c r="F4" s="16" t="s">
        <v>36</v>
      </c>
      <c r="G4" s="14" t="s">
        <v>37</v>
      </c>
      <c r="H4" s="16" t="s">
        <v>38</v>
      </c>
      <c r="I4" s="14" t="s">
        <v>40</v>
      </c>
      <c r="J4" s="14" t="s">
        <v>41</v>
      </c>
      <c r="K4" s="14">
        <v>60</v>
      </c>
      <c r="L4" s="14" t="s">
        <v>42</v>
      </c>
      <c r="M4" s="14">
        <v>1974</v>
      </c>
      <c r="N4" s="15" t="s">
        <v>43</v>
      </c>
      <c r="O4" s="15" t="s">
        <v>44</v>
      </c>
      <c r="P4" s="17">
        <v>3.567100458653237E-2</v>
      </c>
      <c r="Q4" s="18">
        <v>129034</v>
      </c>
      <c r="R4" s="18">
        <v>148823.33835321313</v>
      </c>
      <c r="S4" s="15" t="s">
        <v>45</v>
      </c>
      <c r="T4" s="15"/>
      <c r="U4" s="15"/>
      <c r="V4" s="14">
        <v>365</v>
      </c>
      <c r="W4" s="14"/>
      <c r="X4" s="14">
        <v>0</v>
      </c>
      <c r="Y4" s="14">
        <v>8760</v>
      </c>
      <c r="Z4" s="14" t="s">
        <v>47</v>
      </c>
      <c r="AA4" s="76" t="s">
        <v>48</v>
      </c>
      <c r="AB4" s="19" t="s">
        <v>49</v>
      </c>
      <c r="AC4" s="19">
        <v>46.3856216091623</v>
      </c>
      <c r="AD4" s="19">
        <v>1074.85364414012</v>
      </c>
      <c r="AE4" s="19">
        <v>5.4109910208389103</v>
      </c>
      <c r="AF4" s="19">
        <v>1344</v>
      </c>
      <c r="AG4" s="19">
        <v>1920000</v>
      </c>
      <c r="AH4" s="20">
        <v>29509.162765957444</v>
      </c>
      <c r="AI4" s="20">
        <v>1.9976E-5</v>
      </c>
      <c r="AJ4" s="21">
        <f>AC4*R4/1000000000</f>
        <v>6.9032630594644748E-3</v>
      </c>
      <c r="AK4" s="21">
        <f>AD4*R4/1000000000</f>
        <v>0.15996330756204921</v>
      </c>
      <c r="AL4" s="21">
        <f>AE4*R4/1000000000</f>
        <v>8.0528174752050722E-4</v>
      </c>
      <c r="AM4" s="21">
        <f>AF4*R4/1000000000</f>
        <v>0.20001856674671845</v>
      </c>
      <c r="AN4" s="21">
        <f>AG4*R4/1000000000</f>
        <v>285.7408096381692</v>
      </c>
      <c r="AO4" s="86">
        <f t="shared" ref="AO4:AO67" si="0">AI4*AH4*EXP(P4*4)</f>
        <v>0.67988005212584557</v>
      </c>
      <c r="AP4" s="88">
        <f t="shared" ref="AP4:AP67" si="1">AJ4/V4</f>
        <v>1.8913049477984864E-5</v>
      </c>
      <c r="AQ4" s="89">
        <f t="shared" ref="AQ4:AQ67" si="2">AK4/V4</f>
        <v>4.3825563715629921E-4</v>
      </c>
      <c r="AR4" s="89">
        <f t="shared" ref="AR4:AR67" si="3">AL4/V4</f>
        <v>2.206251363069883E-6</v>
      </c>
      <c r="AS4" s="89">
        <f t="shared" ref="AS4:AS67" si="4">AM4/V4</f>
        <v>5.4799607327868068E-4</v>
      </c>
      <c r="AT4" s="89">
        <f t="shared" ref="AT4:AT67" si="5">AN4/V4</f>
        <v>0.78285153325525803</v>
      </c>
      <c r="AU4" s="90">
        <f t="shared" ref="AU4:AU67" si="6">AO4/V4</f>
        <v>1.8626850743173851E-3</v>
      </c>
      <c r="AV4" s="95">
        <f>AJ4*1000000</f>
        <v>6903.2630594644752</v>
      </c>
      <c r="AW4" s="96">
        <f t="shared" ref="AW4:BA4" si="7">AK4*1000000</f>
        <v>159963.30756204922</v>
      </c>
      <c r="AX4" s="96">
        <f t="shared" si="7"/>
        <v>805.28174752050722</v>
      </c>
      <c r="AY4" s="96">
        <f t="shared" si="7"/>
        <v>200018.56674671845</v>
      </c>
      <c r="AZ4" s="96">
        <f t="shared" si="7"/>
        <v>285740809.63816917</v>
      </c>
      <c r="BA4" s="97">
        <f t="shared" si="7"/>
        <v>679880.05212584557</v>
      </c>
      <c r="BB4" s="99">
        <f>AP4*1000000</f>
        <v>18.913049477984863</v>
      </c>
      <c r="BC4" s="100">
        <f t="shared" ref="BC4:BG4" si="8">AQ4*1000000</f>
        <v>438.2556371562992</v>
      </c>
      <c r="BD4" s="100">
        <f t="shared" si="8"/>
        <v>2.206251363069883</v>
      </c>
      <c r="BE4" s="100">
        <f t="shared" si="8"/>
        <v>547.99607327868068</v>
      </c>
      <c r="BF4" s="100">
        <f t="shared" si="8"/>
        <v>782851.53325525799</v>
      </c>
      <c r="BG4" s="101">
        <f t="shared" si="8"/>
        <v>1862.6850743173852</v>
      </c>
      <c r="BH4">
        <v>0.1</v>
      </c>
      <c r="BI4">
        <f t="shared" ref="BI4:BI67" si="9">R4*BH4</f>
        <v>14882.333835321313</v>
      </c>
      <c r="BJ4">
        <v>0.1</v>
      </c>
      <c r="BK4">
        <f t="shared" ref="BK4:BK67" si="10">AH4*BJ4</f>
        <v>2950.9162765957444</v>
      </c>
      <c r="BL4" s="114">
        <v>17.6498016718255</v>
      </c>
      <c r="BM4" s="114">
        <v>910.91550745517998</v>
      </c>
      <c r="BN4" s="114">
        <v>5.3109910208389097</v>
      </c>
      <c r="BO4" s="114">
        <v>537.6</v>
      </c>
      <c r="BP4" s="114">
        <v>384000</v>
      </c>
      <c r="BQ4" s="107">
        <f t="shared" ref="BQ4:BQ67" si="11">AI4*0.1</f>
        <v>1.9976000000000002E-6</v>
      </c>
      <c r="BR4" s="107">
        <f t="shared" ref="BR4:BR67" si="12">((((BI4/R4)^2)+((BL4/AC4)^2))^(1/2))*AJ4</f>
        <v>2.7159005760064876E-3</v>
      </c>
      <c r="BS4" s="107">
        <f t="shared" ref="BS4:BS67" si="13">((((BI4/R4)^2)+((BM4/AD4)^2))^(1/2))*AK4</f>
        <v>0.13650598449444876</v>
      </c>
      <c r="BT4" s="107">
        <f t="shared" ref="BT4:BT67" si="14">((((BI4/R4)^2)+((BN4/AE4)^2))^(1/2))*AL4</f>
        <v>7.9449104468381658E-4</v>
      </c>
      <c r="BU4" s="107">
        <f t="shared" ref="BU4:BU67" si="15">((((BI4/R4)^2)+((BO4/AF4)^2))^(1/2))*AM4</f>
        <v>8.2469767778137651E-2</v>
      </c>
      <c r="BV4" s="107">
        <f t="shared" ref="BV4:BV67" si="16">((((BI4/R4)^2)+((BP4/AG4)^2))^(1/2))*AN4</f>
        <v>63.893587429677346</v>
      </c>
      <c r="BW4" s="117">
        <f t="shared" ref="BW4:BW67" si="17">((((BK4/AH4)^2)+((BQ4/AI4)^2))^(1/2))*AO4</f>
        <v>9.6149559050329778E-2</v>
      </c>
    </row>
    <row r="5" spans="1:75" ht="30" customHeight="1" x14ac:dyDescent="0.25">
      <c r="A5" s="108">
        <v>4.6638055555555562</v>
      </c>
      <c r="B5" s="108">
        <v>-74.146638888888901</v>
      </c>
      <c r="C5" s="119">
        <v>24</v>
      </c>
      <c r="D5" s="119">
        <v>31</v>
      </c>
      <c r="E5" s="119">
        <v>1898</v>
      </c>
      <c r="F5" s="16" t="s">
        <v>50</v>
      </c>
      <c r="G5" s="76" t="s">
        <v>51</v>
      </c>
      <c r="H5" s="16" t="s">
        <v>52</v>
      </c>
      <c r="I5" s="14" t="s">
        <v>40</v>
      </c>
      <c r="J5" s="14" t="s">
        <v>53</v>
      </c>
      <c r="K5" s="14">
        <v>150</v>
      </c>
      <c r="L5" s="14"/>
      <c r="M5" s="14">
        <v>2005</v>
      </c>
      <c r="N5" s="15" t="s">
        <v>54</v>
      </c>
      <c r="O5" s="15" t="s">
        <v>54</v>
      </c>
      <c r="P5" s="17">
        <v>-1.5549305289660951E-2</v>
      </c>
      <c r="Q5" s="18">
        <v>90.850588636105499</v>
      </c>
      <c r="R5" s="18">
        <v>85.372074674056321</v>
      </c>
      <c r="S5" s="15" t="s">
        <v>45</v>
      </c>
      <c r="T5" s="15"/>
      <c r="U5" s="15"/>
      <c r="V5" s="14">
        <v>365</v>
      </c>
      <c r="W5" s="76" t="s">
        <v>55</v>
      </c>
      <c r="X5" s="14">
        <f>30+31</f>
        <v>61</v>
      </c>
      <c r="Y5" s="14">
        <v>960</v>
      </c>
      <c r="Z5" s="14" t="s">
        <v>56</v>
      </c>
      <c r="AA5" s="76" t="s">
        <v>57</v>
      </c>
      <c r="AB5" s="19" t="s">
        <v>49</v>
      </c>
      <c r="AC5" s="19">
        <v>24000</v>
      </c>
      <c r="AD5" s="19">
        <v>2261000</v>
      </c>
      <c r="AE5" s="19">
        <v>1200</v>
      </c>
      <c r="AF5" s="19">
        <v>381000</v>
      </c>
      <c r="AG5" s="19">
        <v>1500000000</v>
      </c>
      <c r="AH5" s="20">
        <v>26143.981481481482</v>
      </c>
      <c r="AI5" s="20">
        <v>2.9999999999999997E-8</v>
      </c>
      <c r="AJ5" s="21">
        <f>AC5*R5/1000000000</f>
        <v>2.0489297921773516E-3</v>
      </c>
      <c r="AK5" s="21">
        <f>AD5*R5/1000000000</f>
        <v>0.19302626083804134</v>
      </c>
      <c r="AL5" s="21">
        <f>AE5*R5/1000000000</f>
        <v>1.0244648960886758E-4</v>
      </c>
      <c r="AM5" s="21">
        <f>AF5*R5/1000000000</f>
        <v>3.2526760450815456E-2</v>
      </c>
      <c r="AN5" s="21">
        <f>AG5*R5/1000000000</f>
        <v>128.05811201108449</v>
      </c>
      <c r="AO5" s="86">
        <f t="shared" si="0"/>
        <v>7.3702305273578477E-4</v>
      </c>
      <c r="AP5" s="88">
        <f t="shared" si="1"/>
        <v>5.6135062799379494E-6</v>
      </c>
      <c r="AQ5" s="89">
        <f t="shared" si="2"/>
        <v>5.2883907078915429E-4</v>
      </c>
      <c r="AR5" s="89">
        <f t="shared" si="3"/>
        <v>2.8067531399689747E-7</v>
      </c>
      <c r="AS5" s="89">
        <f t="shared" si="4"/>
        <v>8.9114412194014951E-5</v>
      </c>
      <c r="AT5" s="89">
        <f t="shared" si="5"/>
        <v>0.35084414249612189</v>
      </c>
      <c r="AU5" s="91">
        <f t="shared" si="6"/>
        <v>2.0192412403720132E-6</v>
      </c>
      <c r="AV5" s="95">
        <f t="shared" ref="AV5:AV68" si="18">AJ5*1000000</f>
        <v>2048.9297921773518</v>
      </c>
      <c r="AW5" s="96">
        <f t="shared" ref="AW5:AW68" si="19">AK5*1000000</f>
        <v>193026.26083804134</v>
      </c>
      <c r="AX5" s="96">
        <f t="shared" ref="AX5:AX68" si="20">AL5*1000000</f>
        <v>102.44648960886758</v>
      </c>
      <c r="AY5" s="96">
        <f t="shared" ref="AY5:AY68" si="21">AM5*1000000</f>
        <v>32526.760450815455</v>
      </c>
      <c r="AZ5" s="96">
        <f t="shared" ref="AZ5:AZ68" si="22">AN5*1000000</f>
        <v>128058112.01108448</v>
      </c>
      <c r="BA5" s="97">
        <f t="shared" ref="BA5:BA68" si="23">AO5*1000000</f>
        <v>737.02305273578474</v>
      </c>
      <c r="BB5" s="102">
        <f t="shared" ref="BB5:BB68" si="24">AP5*1000000</f>
        <v>5.6135062799379494</v>
      </c>
      <c r="BC5" s="98">
        <f t="shared" ref="BC5:BC68" si="25">AQ5*1000000</f>
        <v>528.83907078915433</v>
      </c>
      <c r="BD5" s="98">
        <f t="shared" ref="BD5:BD68" si="26">AR5*1000000</f>
        <v>0.28067531399689749</v>
      </c>
      <c r="BE5" s="98">
        <f t="shared" ref="BE5:BE68" si="27">AS5*1000000</f>
        <v>89.114412194014946</v>
      </c>
      <c r="BF5" s="98">
        <f t="shared" ref="BF5:BF68" si="28">AT5*1000000</f>
        <v>350844.14249612187</v>
      </c>
      <c r="BG5" s="103">
        <f t="shared" ref="BG5:BG68" si="29">AU5*1000000</f>
        <v>2.019241240372013</v>
      </c>
      <c r="BH5">
        <v>0.1</v>
      </c>
      <c r="BI5">
        <f t="shared" si="9"/>
        <v>8.5372074674056329</v>
      </c>
      <c r="BJ5">
        <v>0.1</v>
      </c>
      <c r="BK5">
        <f t="shared" si="10"/>
        <v>2614.3981481481483</v>
      </c>
      <c r="BL5" s="114">
        <v>0</v>
      </c>
      <c r="BM5" s="114">
        <v>0</v>
      </c>
      <c r="BN5" s="114">
        <v>0</v>
      </c>
      <c r="BO5" s="114">
        <v>0</v>
      </c>
      <c r="BP5" s="114">
        <v>0</v>
      </c>
      <c r="BQ5" s="107">
        <f t="shared" si="11"/>
        <v>3E-9</v>
      </c>
      <c r="BR5" s="107">
        <f t="shared" si="12"/>
        <v>2.0489297921773517E-4</v>
      </c>
      <c r="BS5" s="107">
        <f t="shared" si="13"/>
        <v>1.9302626083804134E-2</v>
      </c>
      <c r="BT5" s="107">
        <f t="shared" si="14"/>
        <v>1.0244648960886759E-5</v>
      </c>
      <c r="BU5" s="107">
        <f t="shared" si="15"/>
        <v>3.2526760450815456E-3</v>
      </c>
      <c r="BV5" s="107">
        <f t="shared" si="16"/>
        <v>12.805811201108449</v>
      </c>
      <c r="BW5" s="117">
        <f t="shared" si="17"/>
        <v>1.0423079969605678E-4</v>
      </c>
    </row>
    <row r="6" spans="1:75" ht="45" customHeight="1" x14ac:dyDescent="0.25">
      <c r="A6" s="108">
        <v>4.6695533361920898</v>
      </c>
      <c r="B6" s="108">
        <v>-74.151180516216797</v>
      </c>
      <c r="C6" s="119">
        <v>23</v>
      </c>
      <c r="D6" s="119">
        <v>32</v>
      </c>
      <c r="E6" s="119">
        <v>1910</v>
      </c>
      <c r="F6" s="16" t="s">
        <v>58</v>
      </c>
      <c r="G6" s="14" t="s">
        <v>59</v>
      </c>
      <c r="H6" s="16" t="s">
        <v>60</v>
      </c>
      <c r="I6" s="14" t="s">
        <v>40</v>
      </c>
      <c r="J6" s="14" t="s">
        <v>53</v>
      </c>
      <c r="K6" s="14">
        <v>10</v>
      </c>
      <c r="L6" s="14"/>
      <c r="M6" s="14">
        <v>2004</v>
      </c>
      <c r="N6" s="15" t="s">
        <v>62</v>
      </c>
      <c r="O6" s="15" t="s">
        <v>63</v>
      </c>
      <c r="P6" s="22">
        <v>-1.5549305289660951E-2</v>
      </c>
      <c r="Q6" s="18">
        <v>24000</v>
      </c>
      <c r="R6" s="18">
        <v>22552.740966645466</v>
      </c>
      <c r="S6" s="15" t="s">
        <v>64</v>
      </c>
      <c r="T6" s="15">
        <f>((R6*6933000)/1000)/8460</f>
        <v>18482.051196424705</v>
      </c>
      <c r="U6" s="15" t="s">
        <v>45</v>
      </c>
      <c r="V6" s="14">
        <v>365</v>
      </c>
      <c r="W6" s="76"/>
      <c r="X6" s="14">
        <v>18</v>
      </c>
      <c r="Y6" s="14">
        <v>8760</v>
      </c>
      <c r="Z6" s="76" t="s">
        <v>65</v>
      </c>
      <c r="AA6" s="14" t="s">
        <v>66</v>
      </c>
      <c r="AB6" s="19" t="s">
        <v>67</v>
      </c>
      <c r="AC6" s="19">
        <v>12.7152226842523</v>
      </c>
      <c r="AD6" s="19">
        <v>4.5638248573294096</v>
      </c>
      <c r="AE6" s="19">
        <v>12.0799261022882</v>
      </c>
      <c r="AF6" s="19">
        <v>6.25</v>
      </c>
      <c r="AG6" s="19">
        <v>2343</v>
      </c>
      <c r="AH6" s="20">
        <v>26143.981481481482</v>
      </c>
      <c r="AI6" s="20">
        <v>2.9999999999999997E-8</v>
      </c>
      <c r="AJ6" s="21">
        <f>AC6*R6/1000000</f>
        <v>0.28676312353115657</v>
      </c>
      <c r="AK6" s="21">
        <f>AD6*R6/1000000</f>
        <v>0.10292675982448787</v>
      </c>
      <c r="AL6" s="21">
        <f>AE6*R6/1000000</f>
        <v>0.27243544428112498</v>
      </c>
      <c r="AM6" s="21">
        <f>AF6*R6/1000000</f>
        <v>0.14095463104153416</v>
      </c>
      <c r="AN6" s="21">
        <f>AG6*R6/1000000</f>
        <v>52.841072084850325</v>
      </c>
      <c r="AO6" s="86">
        <f t="shared" si="0"/>
        <v>7.3702305273578477E-4</v>
      </c>
      <c r="AP6" s="88">
        <f t="shared" si="1"/>
        <v>7.8565239323604536E-4</v>
      </c>
      <c r="AQ6" s="89">
        <f t="shared" si="2"/>
        <v>2.8199112280681609E-4</v>
      </c>
      <c r="AR6" s="89">
        <f t="shared" si="3"/>
        <v>7.463984774825342E-4</v>
      </c>
      <c r="AS6" s="89">
        <f t="shared" si="4"/>
        <v>3.8617707134666894E-4</v>
      </c>
      <c r="AT6" s="89">
        <f t="shared" si="5"/>
        <v>0.14477006050643926</v>
      </c>
      <c r="AU6" s="91">
        <f t="shared" si="6"/>
        <v>2.0192412403720132E-6</v>
      </c>
      <c r="AV6" s="95">
        <f t="shared" si="18"/>
        <v>286763.12353115657</v>
      </c>
      <c r="AW6" s="96">
        <f t="shared" si="19"/>
        <v>102926.75982448788</v>
      </c>
      <c r="AX6" s="96">
        <f t="shared" si="20"/>
        <v>272435.44428112498</v>
      </c>
      <c r="AY6" s="96">
        <f t="shared" si="21"/>
        <v>140954.63104153416</v>
      </c>
      <c r="AZ6" s="96">
        <f t="shared" si="22"/>
        <v>52841072.084850326</v>
      </c>
      <c r="BA6" s="97">
        <f t="shared" si="23"/>
        <v>737.02305273578474</v>
      </c>
      <c r="BB6" s="102">
        <f t="shared" si="24"/>
        <v>785.65239323604533</v>
      </c>
      <c r="BC6" s="98">
        <f t="shared" si="25"/>
        <v>281.99112280681607</v>
      </c>
      <c r="BD6" s="98">
        <f t="shared" si="26"/>
        <v>746.39847748253419</v>
      </c>
      <c r="BE6" s="98">
        <f t="shared" si="27"/>
        <v>386.17707134666892</v>
      </c>
      <c r="BF6" s="98">
        <f t="shared" si="28"/>
        <v>144770.06050643924</v>
      </c>
      <c r="BG6" s="103">
        <f t="shared" si="29"/>
        <v>2.019241240372013</v>
      </c>
      <c r="BH6">
        <v>0.1</v>
      </c>
      <c r="BI6">
        <f t="shared" si="9"/>
        <v>2255.2740966645465</v>
      </c>
      <c r="BJ6">
        <v>0.1</v>
      </c>
      <c r="BK6">
        <f t="shared" si="10"/>
        <v>2614.3981481481483</v>
      </c>
      <c r="BL6" s="114">
        <v>8.7974410932361504</v>
      </c>
      <c r="BM6" s="114">
        <v>3.6268345072346699</v>
      </c>
      <c r="BN6" s="114">
        <v>10.053852918428399</v>
      </c>
      <c r="BO6" s="114">
        <v>12.5</v>
      </c>
      <c r="BP6" s="114">
        <v>2343</v>
      </c>
      <c r="BQ6" s="107">
        <f t="shared" si="11"/>
        <v>3E-9</v>
      </c>
      <c r="BR6" s="107">
        <f t="shared" si="12"/>
        <v>0.20046803854188341</v>
      </c>
      <c r="BS6" s="107">
        <f t="shared" si="13"/>
        <v>8.2440104825225902E-2</v>
      </c>
      <c r="BT6" s="107">
        <f t="shared" si="14"/>
        <v>0.22837276180346602</v>
      </c>
      <c r="BU6" s="107">
        <f t="shared" si="15"/>
        <v>0.28226142869393378</v>
      </c>
      <c r="BV6" s="107">
        <f t="shared" si="16"/>
        <v>53.104620213942887</v>
      </c>
      <c r="BW6" s="117">
        <f t="shared" si="17"/>
        <v>1.0423079969605678E-4</v>
      </c>
    </row>
    <row r="7" spans="1:75" ht="30" customHeight="1" x14ac:dyDescent="0.25">
      <c r="A7" s="108">
        <v>4.6664932942181201</v>
      </c>
      <c r="B7" s="108">
        <v>-74.1406550618632</v>
      </c>
      <c r="C7" s="119">
        <v>24</v>
      </c>
      <c r="D7" s="119">
        <v>31</v>
      </c>
      <c r="E7" s="119">
        <v>1898</v>
      </c>
      <c r="F7" s="16" t="s">
        <v>68</v>
      </c>
      <c r="G7" s="14" t="s">
        <v>69</v>
      </c>
      <c r="H7" s="16" t="s">
        <v>70</v>
      </c>
      <c r="I7" s="14" t="s">
        <v>40</v>
      </c>
      <c r="J7" s="14" t="s">
        <v>41</v>
      </c>
      <c r="K7" s="14">
        <v>30</v>
      </c>
      <c r="L7" s="14"/>
      <c r="M7" s="14">
        <v>1996</v>
      </c>
      <c r="N7" s="15" t="s">
        <v>43</v>
      </c>
      <c r="O7" s="15" t="s">
        <v>44</v>
      </c>
      <c r="P7" s="17">
        <v>-8.4851358602175367E-2</v>
      </c>
      <c r="Q7" s="18">
        <v>20440</v>
      </c>
      <c r="R7" s="18">
        <v>14557.238057579176</v>
      </c>
      <c r="S7" s="15" t="s">
        <v>45</v>
      </c>
      <c r="T7" s="15"/>
      <c r="U7" s="15"/>
      <c r="V7" s="14">
        <v>365</v>
      </c>
      <c r="W7" s="76"/>
      <c r="X7" s="14">
        <v>16</v>
      </c>
      <c r="Y7" s="14">
        <v>8760</v>
      </c>
      <c r="Z7" s="76" t="s">
        <v>71</v>
      </c>
      <c r="AA7" s="76" t="s">
        <v>72</v>
      </c>
      <c r="AB7" s="19" t="s">
        <v>49</v>
      </c>
      <c r="AC7" s="19">
        <v>46.3856216091623</v>
      </c>
      <c r="AD7" s="19">
        <v>1074.85364414012</v>
      </c>
      <c r="AE7" s="19">
        <v>5.4109910208389103</v>
      </c>
      <c r="AF7" s="19">
        <v>1344</v>
      </c>
      <c r="AG7" s="19">
        <v>1920000</v>
      </c>
      <c r="AH7" s="20">
        <v>30259</v>
      </c>
      <c r="AI7" s="20">
        <v>7.6726E-6</v>
      </c>
      <c r="AJ7" s="21">
        <f t="shared" ref="AJ7:AJ34" si="30">AC7*R7/1000000000</f>
        <v>6.7524653621336441E-4</v>
      </c>
      <c r="AK7" s="21">
        <f t="shared" ref="AK7:AK34" si="31">AD7*R7/1000000000</f>
        <v>1.5646900374804221E-2</v>
      </c>
      <c r="AL7" s="21">
        <f t="shared" ref="AL7:AL34" si="32">AE7*R7/1000000000</f>
        <v>7.8769084417775373E-5</v>
      </c>
      <c r="AM7" s="21">
        <f t="shared" ref="AM7:AM34" si="33">AF7*R7/1000000000</f>
        <v>1.9564927949386409E-2</v>
      </c>
      <c r="AN7" s="21">
        <f t="shared" ref="AN7:AN34" si="34">AG7*R7/1000000000</f>
        <v>27.949897070552016</v>
      </c>
      <c r="AO7" s="86">
        <f t="shared" si="0"/>
        <v>0.16534658192661889</v>
      </c>
      <c r="AP7" s="88">
        <f t="shared" si="1"/>
        <v>1.8499905101736011E-6</v>
      </c>
      <c r="AQ7" s="89">
        <f t="shared" si="2"/>
        <v>4.2868220204943069E-5</v>
      </c>
      <c r="AR7" s="89">
        <f t="shared" si="3"/>
        <v>2.1580571073363117E-7</v>
      </c>
      <c r="AS7" s="89">
        <f t="shared" si="4"/>
        <v>5.3602542327086051E-5</v>
      </c>
      <c r="AT7" s="89">
        <f t="shared" si="5"/>
        <v>7.6575060467265796E-2</v>
      </c>
      <c r="AU7" s="91">
        <f t="shared" si="6"/>
        <v>4.5300433404553121E-4</v>
      </c>
      <c r="AV7" s="95">
        <f t="shared" si="18"/>
        <v>675.24653621336438</v>
      </c>
      <c r="AW7" s="96">
        <f t="shared" si="19"/>
        <v>15646.900374804221</v>
      </c>
      <c r="AX7" s="96">
        <f t="shared" si="20"/>
        <v>78.769084417775375</v>
      </c>
      <c r="AY7" s="96">
        <f t="shared" si="21"/>
        <v>19564.927949386409</v>
      </c>
      <c r="AZ7" s="96">
        <f t="shared" si="22"/>
        <v>27949897.070552018</v>
      </c>
      <c r="BA7" s="97">
        <f t="shared" si="23"/>
        <v>165346.58192661888</v>
      </c>
      <c r="BB7" s="102">
        <f t="shared" si="24"/>
        <v>1.8499905101736009</v>
      </c>
      <c r="BC7" s="98">
        <f t="shared" si="25"/>
        <v>42.868220204943071</v>
      </c>
      <c r="BD7" s="98">
        <f t="shared" si="26"/>
        <v>0.21580571073363117</v>
      </c>
      <c r="BE7" s="98">
        <f t="shared" si="27"/>
        <v>53.602542327086049</v>
      </c>
      <c r="BF7" s="98">
        <f t="shared" si="28"/>
        <v>76575.060467265794</v>
      </c>
      <c r="BG7" s="103">
        <f t="shared" si="29"/>
        <v>453.00433404553121</v>
      </c>
      <c r="BH7">
        <v>0.1</v>
      </c>
      <c r="BI7">
        <f t="shared" si="9"/>
        <v>1455.7238057579177</v>
      </c>
      <c r="BJ7">
        <v>0.1</v>
      </c>
      <c r="BK7">
        <f t="shared" si="10"/>
        <v>3025.9</v>
      </c>
      <c r="BL7" s="114">
        <v>17.6498016718255</v>
      </c>
      <c r="BM7" s="114">
        <v>910.91550745517998</v>
      </c>
      <c r="BN7" s="114">
        <v>5.3109910208389097</v>
      </c>
      <c r="BO7" s="114">
        <v>537.6</v>
      </c>
      <c r="BP7" s="114">
        <v>384000</v>
      </c>
      <c r="BQ7" s="107">
        <f t="shared" si="11"/>
        <v>7.6726E-7</v>
      </c>
      <c r="BR7" s="107">
        <f t="shared" si="12"/>
        <v>2.656573334741974E-4</v>
      </c>
      <c r="BS7" s="107">
        <f t="shared" si="13"/>
        <v>1.3352409202471027E-2</v>
      </c>
      <c r="BT7" s="107">
        <f t="shared" si="14"/>
        <v>7.7713585786038701E-5</v>
      </c>
      <c r="BU7" s="107">
        <f t="shared" si="15"/>
        <v>8.0668264492919309E-3</v>
      </c>
      <c r="BV7" s="107">
        <f t="shared" si="16"/>
        <v>6.249786981387655</v>
      </c>
      <c r="BW7" s="117">
        <f t="shared" si="17"/>
        <v>2.3383537865265855E-2</v>
      </c>
    </row>
    <row r="8" spans="1:75" ht="30" customHeight="1" x14ac:dyDescent="0.25">
      <c r="A8" s="108">
        <v>4.6732540087091001</v>
      </c>
      <c r="B8" s="108">
        <v>-74.136770649028904</v>
      </c>
      <c r="C8" s="119">
        <v>25</v>
      </c>
      <c r="D8" s="119">
        <v>32</v>
      </c>
      <c r="E8" s="119">
        <v>1912</v>
      </c>
      <c r="F8" s="16" t="s">
        <v>73</v>
      </c>
      <c r="G8" s="14" t="s">
        <v>74</v>
      </c>
      <c r="H8" s="16" t="s">
        <v>75</v>
      </c>
      <c r="I8" s="14" t="s">
        <v>40</v>
      </c>
      <c r="J8" s="14" t="s">
        <v>41</v>
      </c>
      <c r="K8" s="14">
        <v>15</v>
      </c>
      <c r="L8" s="14"/>
      <c r="M8" s="14">
        <v>2006</v>
      </c>
      <c r="N8" s="15" t="s">
        <v>54</v>
      </c>
      <c r="O8" s="15" t="s">
        <v>54</v>
      </c>
      <c r="P8" s="17">
        <v>8.124879750918957E-3</v>
      </c>
      <c r="Q8" s="18">
        <v>39.3685884089791</v>
      </c>
      <c r="R8" s="18">
        <v>40.669066590034113</v>
      </c>
      <c r="S8" s="15" t="s">
        <v>45</v>
      </c>
      <c r="T8" s="15"/>
      <c r="U8" s="15"/>
      <c r="V8" s="14">
        <v>365</v>
      </c>
      <c r="W8" s="76" t="s">
        <v>76</v>
      </c>
      <c r="X8" s="14"/>
      <c r="Y8" s="14">
        <v>2920</v>
      </c>
      <c r="Z8" s="76" t="s">
        <v>77</v>
      </c>
      <c r="AA8" s="76" t="s">
        <v>78</v>
      </c>
      <c r="AB8" s="19" t="s">
        <v>49</v>
      </c>
      <c r="AC8" s="19">
        <v>24000</v>
      </c>
      <c r="AD8" s="19">
        <v>2261000</v>
      </c>
      <c r="AE8" s="19">
        <v>1200</v>
      </c>
      <c r="AF8" s="19">
        <v>381000</v>
      </c>
      <c r="AG8" s="19">
        <v>1500000000</v>
      </c>
      <c r="AH8" s="20">
        <v>95073.827203389839</v>
      </c>
      <c r="AI8" s="20">
        <v>2.5741799999999997E-6</v>
      </c>
      <c r="AJ8" s="21">
        <f t="shared" si="30"/>
        <v>9.7605759816081874E-4</v>
      </c>
      <c r="AK8" s="21">
        <f t="shared" si="31"/>
        <v>9.1952759560067127E-2</v>
      </c>
      <c r="AL8" s="21">
        <f t="shared" si="32"/>
        <v>4.8802879908040938E-5</v>
      </c>
      <c r="AM8" s="21">
        <f t="shared" si="33"/>
        <v>1.5494914370802996E-2</v>
      </c>
      <c r="AN8" s="21">
        <f t="shared" si="34"/>
        <v>61.003599885051173</v>
      </c>
      <c r="AO8" s="86">
        <f t="shared" si="0"/>
        <v>0.25282164358422982</v>
      </c>
      <c r="AP8" s="88">
        <f t="shared" si="1"/>
        <v>2.6741304059200514E-6</v>
      </c>
      <c r="AQ8" s="89">
        <f t="shared" si="2"/>
        <v>2.5192536865771813E-4</v>
      </c>
      <c r="AR8" s="89">
        <f t="shared" si="3"/>
        <v>1.3370652029600257E-7</v>
      </c>
      <c r="AS8" s="89">
        <f t="shared" si="4"/>
        <v>4.2451820193980811E-5</v>
      </c>
      <c r="AT8" s="89">
        <f t="shared" si="5"/>
        <v>0.1671331503700032</v>
      </c>
      <c r="AU8" s="91">
        <f t="shared" si="6"/>
        <v>6.92662037217068E-4</v>
      </c>
      <c r="AV8" s="95">
        <f t="shared" si="18"/>
        <v>976.05759816081877</v>
      </c>
      <c r="AW8" s="96">
        <f t="shared" si="19"/>
        <v>91952.759560067119</v>
      </c>
      <c r="AX8" s="96">
        <f t="shared" si="20"/>
        <v>48.802879908040936</v>
      </c>
      <c r="AY8" s="96">
        <f t="shared" si="21"/>
        <v>15494.914370802997</v>
      </c>
      <c r="AZ8" s="96">
        <f t="shared" si="22"/>
        <v>61003599.885051176</v>
      </c>
      <c r="BA8" s="97">
        <f t="shared" si="23"/>
        <v>252821.64358422981</v>
      </c>
      <c r="BB8" s="102">
        <f t="shared" si="24"/>
        <v>2.6741304059200512</v>
      </c>
      <c r="BC8" s="98">
        <f t="shared" si="25"/>
        <v>251.92536865771814</v>
      </c>
      <c r="BD8" s="98">
        <f t="shared" si="26"/>
        <v>0.13370652029600258</v>
      </c>
      <c r="BE8" s="98">
        <f t="shared" si="27"/>
        <v>42.451820193980808</v>
      </c>
      <c r="BF8" s="98">
        <f t="shared" si="28"/>
        <v>167133.15037000319</v>
      </c>
      <c r="BG8" s="103">
        <f t="shared" si="29"/>
        <v>692.66203721706802</v>
      </c>
      <c r="BH8">
        <v>0.1</v>
      </c>
      <c r="BI8">
        <f t="shared" si="9"/>
        <v>4.0669066590034113</v>
      </c>
      <c r="BJ8">
        <v>0.1</v>
      </c>
      <c r="BK8">
        <f t="shared" si="10"/>
        <v>9507.3827203389847</v>
      </c>
      <c r="BL8" s="114">
        <v>0</v>
      </c>
      <c r="BM8" s="114">
        <v>0</v>
      </c>
      <c r="BN8" s="114">
        <v>0</v>
      </c>
      <c r="BO8" s="114">
        <v>0</v>
      </c>
      <c r="BP8" s="114">
        <v>0</v>
      </c>
      <c r="BQ8" s="107">
        <f t="shared" si="11"/>
        <v>2.5741799999999998E-7</v>
      </c>
      <c r="BR8" s="107">
        <f t="shared" si="12"/>
        <v>9.7605759816081876E-5</v>
      </c>
      <c r="BS8" s="107">
        <f t="shared" si="13"/>
        <v>9.1952759560067123E-3</v>
      </c>
      <c r="BT8" s="107">
        <f t="shared" si="14"/>
        <v>4.8802879908040938E-6</v>
      </c>
      <c r="BU8" s="107">
        <f t="shared" si="15"/>
        <v>1.5494914370802998E-3</v>
      </c>
      <c r="BV8" s="107">
        <f t="shared" si="16"/>
        <v>6.1003599885051178</v>
      </c>
      <c r="BW8" s="117">
        <f t="shared" si="17"/>
        <v>3.5754379721827469E-2</v>
      </c>
    </row>
    <row r="9" spans="1:75" ht="30" customHeight="1" x14ac:dyDescent="0.25">
      <c r="A9" s="108">
        <v>4.6800944447744097</v>
      </c>
      <c r="B9" s="108">
        <v>-74.126178257083893</v>
      </c>
      <c r="C9" s="119">
        <v>26</v>
      </c>
      <c r="D9" s="119">
        <v>33</v>
      </c>
      <c r="E9" s="119">
        <v>1927</v>
      </c>
      <c r="F9" s="16" t="s">
        <v>79</v>
      </c>
      <c r="G9" s="14" t="s">
        <v>80</v>
      </c>
      <c r="H9" s="16" t="s">
        <v>81</v>
      </c>
      <c r="I9" s="14" t="s">
        <v>40</v>
      </c>
      <c r="J9" s="14" t="s">
        <v>41</v>
      </c>
      <c r="K9" s="14">
        <v>400</v>
      </c>
      <c r="L9" s="14"/>
      <c r="M9" s="14">
        <v>1999</v>
      </c>
      <c r="N9" s="15" t="s">
        <v>43</v>
      </c>
      <c r="O9" s="15" t="s">
        <v>82</v>
      </c>
      <c r="P9" s="22">
        <v>3.8352293606559062E-2</v>
      </c>
      <c r="Q9" s="18">
        <v>310812</v>
      </c>
      <c r="R9" s="18">
        <v>362345.2194239535</v>
      </c>
      <c r="S9" s="15" t="s">
        <v>45</v>
      </c>
      <c r="T9" s="15"/>
      <c r="U9" s="15"/>
      <c r="V9" s="14">
        <v>365</v>
      </c>
      <c r="W9" s="76" t="s">
        <v>83</v>
      </c>
      <c r="X9" s="14"/>
      <c r="Y9" s="14">
        <v>7080</v>
      </c>
      <c r="Z9" s="76" t="s">
        <v>84</v>
      </c>
      <c r="AA9" s="76" t="s">
        <v>85</v>
      </c>
      <c r="AB9" s="19" t="s">
        <v>49</v>
      </c>
      <c r="AC9" s="19">
        <v>237.18055687712899</v>
      </c>
      <c r="AD9" s="19">
        <v>787.65812200543303</v>
      </c>
      <c r="AE9" s="19">
        <v>0.50440070906507495</v>
      </c>
      <c r="AF9" s="19">
        <v>1344</v>
      </c>
      <c r="AG9" s="19">
        <v>1920000</v>
      </c>
      <c r="AH9" s="23">
        <v>310812</v>
      </c>
      <c r="AI9" s="24">
        <v>8.7999999999999994E-8</v>
      </c>
      <c r="AJ9" s="21">
        <f t="shared" si="30"/>
        <v>8.5941240924738801E-2</v>
      </c>
      <c r="AK9" s="21">
        <f t="shared" si="31"/>
        <v>0.28540415504911776</v>
      </c>
      <c r="AL9" s="21">
        <f t="shared" si="32"/>
        <v>1.8276718560378231E-4</v>
      </c>
      <c r="AM9" s="21">
        <f t="shared" si="33"/>
        <v>0.48699197490579349</v>
      </c>
      <c r="AN9" s="21">
        <f t="shared" si="34"/>
        <v>695.70282129399072</v>
      </c>
      <c r="AO9" s="86">
        <f t="shared" si="0"/>
        <v>3.1886379309307912E-2</v>
      </c>
      <c r="AP9" s="88">
        <f t="shared" si="1"/>
        <v>2.3545545458832548E-4</v>
      </c>
      <c r="AQ9" s="89">
        <f t="shared" si="2"/>
        <v>7.8192919191539113E-4</v>
      </c>
      <c r="AR9" s="89">
        <f t="shared" si="3"/>
        <v>5.007320153528282E-7</v>
      </c>
      <c r="AS9" s="89">
        <f t="shared" si="4"/>
        <v>1.3342245887829958E-3</v>
      </c>
      <c r="AT9" s="89">
        <f t="shared" si="5"/>
        <v>1.9060351268328513</v>
      </c>
      <c r="AU9" s="91">
        <f t="shared" si="6"/>
        <v>8.7359943313172368E-5</v>
      </c>
      <c r="AV9" s="95">
        <f t="shared" si="18"/>
        <v>85941.240924738799</v>
      </c>
      <c r="AW9" s="96">
        <f t="shared" si="19"/>
        <v>285404.15504911775</v>
      </c>
      <c r="AX9" s="96">
        <f t="shared" si="20"/>
        <v>182.76718560378231</v>
      </c>
      <c r="AY9" s="96">
        <f t="shared" si="21"/>
        <v>486991.9749057935</v>
      </c>
      <c r="AZ9" s="96">
        <f t="shared" si="22"/>
        <v>695702821.29399073</v>
      </c>
      <c r="BA9" s="97">
        <f t="shared" si="23"/>
        <v>31886.379309307911</v>
      </c>
      <c r="BB9" s="102">
        <f t="shared" si="24"/>
        <v>235.45545458832547</v>
      </c>
      <c r="BC9" s="98">
        <f t="shared" si="25"/>
        <v>781.92919191539113</v>
      </c>
      <c r="BD9" s="98">
        <f t="shared" si="26"/>
        <v>0.50073201535282819</v>
      </c>
      <c r="BE9" s="98">
        <f t="shared" si="27"/>
        <v>1334.2245887829959</v>
      </c>
      <c r="BF9" s="98">
        <f t="shared" si="28"/>
        <v>1906035.1268328512</v>
      </c>
      <c r="BG9" s="103">
        <f t="shared" si="29"/>
        <v>87.359943313172366</v>
      </c>
      <c r="BH9">
        <v>0.1</v>
      </c>
      <c r="BI9">
        <f t="shared" si="9"/>
        <v>36234.521942395353</v>
      </c>
      <c r="BJ9">
        <v>0.1</v>
      </c>
      <c r="BK9">
        <f t="shared" si="10"/>
        <v>31081.200000000001</v>
      </c>
      <c r="BL9" s="114">
        <v>233.99671804194799</v>
      </c>
      <c r="BM9" s="114">
        <v>664.65923848889599</v>
      </c>
      <c r="BN9" s="114">
        <v>0.40440070906507503</v>
      </c>
      <c r="BO9" s="114">
        <v>537.6</v>
      </c>
      <c r="BP9" s="114">
        <v>384000</v>
      </c>
      <c r="BQ9" s="107">
        <f t="shared" si="11"/>
        <v>8.7999999999999994E-9</v>
      </c>
      <c r="BR9" s="107">
        <f t="shared" si="12"/>
        <v>8.5222032071474774E-2</v>
      </c>
      <c r="BS9" s="107">
        <f t="shared" si="13"/>
        <v>0.24252130057042531</v>
      </c>
      <c r="BT9" s="107">
        <f t="shared" si="14"/>
        <v>1.4766807360102062E-4</v>
      </c>
      <c r="BU9" s="107">
        <f t="shared" si="15"/>
        <v>0.2007919351364732</v>
      </c>
      <c r="BV9" s="107">
        <f t="shared" si="16"/>
        <v>155.56388005517516</v>
      </c>
      <c r="BW9" s="117">
        <f t="shared" si="17"/>
        <v>4.5094150074196102E-3</v>
      </c>
    </row>
    <row r="10" spans="1:75" ht="30" customHeight="1" x14ac:dyDescent="0.25">
      <c r="A10" s="108">
        <v>4.6800944447744097</v>
      </c>
      <c r="B10" s="108">
        <v>-74.126178257083893</v>
      </c>
      <c r="C10" s="119">
        <v>26</v>
      </c>
      <c r="D10" s="119">
        <v>33</v>
      </c>
      <c r="E10" s="119">
        <v>1927</v>
      </c>
      <c r="F10" s="16" t="s">
        <v>79</v>
      </c>
      <c r="G10" s="14" t="s">
        <v>80</v>
      </c>
      <c r="H10" s="16" t="s">
        <v>81</v>
      </c>
      <c r="I10" s="14" t="s">
        <v>40</v>
      </c>
      <c r="J10" s="14" t="s">
        <v>41</v>
      </c>
      <c r="K10" s="14">
        <v>300</v>
      </c>
      <c r="L10" s="14"/>
      <c r="M10" s="14">
        <v>1987</v>
      </c>
      <c r="N10" s="15" t="s">
        <v>43</v>
      </c>
      <c r="O10" s="15" t="s">
        <v>86</v>
      </c>
      <c r="P10" s="22">
        <v>3.8352293606559062E-2</v>
      </c>
      <c r="Q10" s="18">
        <v>621624</v>
      </c>
      <c r="R10" s="18">
        <v>724690.438847907</v>
      </c>
      <c r="S10" s="15" t="s">
        <v>45</v>
      </c>
      <c r="T10" s="15"/>
      <c r="U10" s="15"/>
      <c r="V10" s="14">
        <v>365</v>
      </c>
      <c r="W10" s="76" t="s">
        <v>83</v>
      </c>
      <c r="X10" s="14"/>
      <c r="Y10" s="14">
        <v>7080</v>
      </c>
      <c r="Z10" s="76" t="s">
        <v>84</v>
      </c>
      <c r="AA10" s="76" t="s">
        <v>85</v>
      </c>
      <c r="AB10" s="19" t="s">
        <v>49</v>
      </c>
      <c r="AC10" s="19">
        <v>589.42211574465</v>
      </c>
      <c r="AD10" s="19">
        <v>6395.3771199333296</v>
      </c>
      <c r="AE10" s="19">
        <v>22.425616220874101</v>
      </c>
      <c r="AF10" s="19">
        <v>1344</v>
      </c>
      <c r="AG10" s="19">
        <v>1920000</v>
      </c>
      <c r="AH10" s="23">
        <v>621624</v>
      </c>
      <c r="AI10" s="24">
        <v>8.7999999999999994E-8</v>
      </c>
      <c r="AJ10" s="21">
        <f t="shared" si="30"/>
        <v>0.42714857172565224</v>
      </c>
      <c r="AK10" s="21">
        <f t="shared" si="31"/>
        <v>4.6346686516423485</v>
      </c>
      <c r="AL10" s="21">
        <f t="shared" si="32"/>
        <v>1.6251629660539994E-2</v>
      </c>
      <c r="AM10" s="21">
        <f t="shared" si="33"/>
        <v>0.97398394981158698</v>
      </c>
      <c r="AN10" s="21">
        <f t="shared" si="34"/>
        <v>1391.4056425879814</v>
      </c>
      <c r="AO10" s="86">
        <f t="shared" si="0"/>
        <v>6.3772758618615824E-2</v>
      </c>
      <c r="AP10" s="88">
        <f t="shared" si="1"/>
        <v>1.1702700595223349E-3</v>
      </c>
      <c r="AQ10" s="89">
        <f t="shared" si="2"/>
        <v>1.2697722333266707E-2</v>
      </c>
      <c r="AR10" s="89">
        <f t="shared" si="3"/>
        <v>4.4525012768602722E-5</v>
      </c>
      <c r="AS10" s="89">
        <f t="shared" si="4"/>
        <v>2.6684491775659917E-3</v>
      </c>
      <c r="AT10" s="89">
        <f t="shared" si="5"/>
        <v>3.8120702536657025</v>
      </c>
      <c r="AU10" s="91">
        <f t="shared" si="6"/>
        <v>1.7471988662634474E-4</v>
      </c>
      <c r="AV10" s="95">
        <f t="shared" si="18"/>
        <v>427148.57172565226</v>
      </c>
      <c r="AW10" s="96">
        <f t="shared" si="19"/>
        <v>4634668.6516423486</v>
      </c>
      <c r="AX10" s="96">
        <f t="shared" si="20"/>
        <v>16251.629660539995</v>
      </c>
      <c r="AY10" s="96">
        <f t="shared" si="21"/>
        <v>973983.94981158699</v>
      </c>
      <c r="AZ10" s="96">
        <f t="shared" si="22"/>
        <v>1391405642.5879815</v>
      </c>
      <c r="BA10" s="97">
        <f t="shared" si="23"/>
        <v>63772.758618615822</v>
      </c>
      <c r="BB10" s="102">
        <f t="shared" si="24"/>
        <v>1170.270059522335</v>
      </c>
      <c r="BC10" s="98">
        <f t="shared" si="25"/>
        <v>12697.722333266707</v>
      </c>
      <c r="BD10" s="98">
        <f t="shared" si="26"/>
        <v>44.525012768602721</v>
      </c>
      <c r="BE10" s="98">
        <f t="shared" si="27"/>
        <v>2668.4491775659917</v>
      </c>
      <c r="BF10" s="98">
        <f t="shared" si="28"/>
        <v>3812070.2536657024</v>
      </c>
      <c r="BG10" s="103">
        <f t="shared" si="29"/>
        <v>174.71988662634473</v>
      </c>
      <c r="BH10">
        <v>0.1</v>
      </c>
      <c r="BI10">
        <f t="shared" si="9"/>
        <v>72469.043884790706</v>
      </c>
      <c r="BJ10">
        <v>0.1</v>
      </c>
      <c r="BK10">
        <f t="shared" si="10"/>
        <v>62162.400000000001</v>
      </c>
      <c r="BL10" s="114">
        <v>491.49252207956101</v>
      </c>
      <c r="BM10" s="114">
        <v>4911.7599692228896</v>
      </c>
      <c r="BN10" s="114">
        <v>16.278520514623899</v>
      </c>
      <c r="BO10" s="114">
        <v>537.6</v>
      </c>
      <c r="BP10" s="114">
        <v>384000</v>
      </c>
      <c r="BQ10" s="107">
        <f t="shared" si="11"/>
        <v>8.7999999999999994E-9</v>
      </c>
      <c r="BR10" s="107">
        <f t="shared" si="12"/>
        <v>0.35873207639996457</v>
      </c>
      <c r="BS10" s="107">
        <f t="shared" si="13"/>
        <v>3.5895516226184991</v>
      </c>
      <c r="BT10" s="107">
        <f t="shared" si="14"/>
        <v>1.1908304887445938E-2</v>
      </c>
      <c r="BU10" s="107">
        <f t="shared" si="15"/>
        <v>0.4015838702729464</v>
      </c>
      <c r="BV10" s="107">
        <f t="shared" si="16"/>
        <v>311.12776011035032</v>
      </c>
      <c r="BW10" s="117">
        <f t="shared" si="17"/>
        <v>9.0188300148392204E-3</v>
      </c>
    </row>
    <row r="11" spans="1:75" ht="30" customHeight="1" x14ac:dyDescent="0.25">
      <c r="A11" s="108">
        <v>4.6800944447744097</v>
      </c>
      <c r="B11" s="108">
        <v>-74.126178257083893</v>
      </c>
      <c r="C11" s="119">
        <v>26</v>
      </c>
      <c r="D11" s="119">
        <v>33</v>
      </c>
      <c r="E11" s="119">
        <v>1927</v>
      </c>
      <c r="F11" s="16" t="s">
        <v>79</v>
      </c>
      <c r="G11" s="14" t="s">
        <v>80</v>
      </c>
      <c r="H11" s="16" t="s">
        <v>81</v>
      </c>
      <c r="I11" s="14" t="s">
        <v>40</v>
      </c>
      <c r="J11" s="14" t="s">
        <v>41</v>
      </c>
      <c r="K11" s="14">
        <v>300</v>
      </c>
      <c r="L11" s="14"/>
      <c r="M11" s="14">
        <v>1990</v>
      </c>
      <c r="N11" s="15" t="s">
        <v>43</v>
      </c>
      <c r="O11" s="15" t="s">
        <v>86</v>
      </c>
      <c r="P11" s="22">
        <v>3.8352293606559062E-2</v>
      </c>
      <c r="Q11" s="18">
        <v>621624</v>
      </c>
      <c r="R11" s="18">
        <v>724690.438847907</v>
      </c>
      <c r="S11" s="15" t="s">
        <v>45</v>
      </c>
      <c r="T11" s="15"/>
      <c r="U11" s="15"/>
      <c r="V11" s="14">
        <v>365</v>
      </c>
      <c r="W11" s="76" t="s">
        <v>83</v>
      </c>
      <c r="X11" s="14"/>
      <c r="Y11" s="14">
        <v>7080</v>
      </c>
      <c r="Z11" s="76" t="s">
        <v>84</v>
      </c>
      <c r="AA11" s="76" t="s">
        <v>85</v>
      </c>
      <c r="AB11" s="19" t="s">
        <v>49</v>
      </c>
      <c r="AC11" s="19">
        <v>589.42211574465</v>
      </c>
      <c r="AD11" s="19">
        <v>6395.3771199333296</v>
      </c>
      <c r="AE11" s="19">
        <v>22.425616220874101</v>
      </c>
      <c r="AF11" s="19">
        <v>1344</v>
      </c>
      <c r="AG11" s="19">
        <v>1920000</v>
      </c>
      <c r="AH11" s="23">
        <v>621624</v>
      </c>
      <c r="AI11" s="24">
        <v>8.7999999999999994E-8</v>
      </c>
      <c r="AJ11" s="21">
        <f t="shared" si="30"/>
        <v>0.42714857172565224</v>
      </c>
      <c r="AK11" s="21">
        <f t="shared" si="31"/>
        <v>4.6346686516423485</v>
      </c>
      <c r="AL11" s="21">
        <f t="shared" si="32"/>
        <v>1.6251629660539994E-2</v>
      </c>
      <c r="AM11" s="21">
        <f t="shared" si="33"/>
        <v>0.97398394981158698</v>
      </c>
      <c r="AN11" s="21">
        <f t="shared" si="34"/>
        <v>1391.4056425879814</v>
      </c>
      <c r="AO11" s="86">
        <f t="shared" si="0"/>
        <v>6.3772758618615824E-2</v>
      </c>
      <c r="AP11" s="88">
        <f t="shared" si="1"/>
        <v>1.1702700595223349E-3</v>
      </c>
      <c r="AQ11" s="89">
        <f t="shared" si="2"/>
        <v>1.2697722333266707E-2</v>
      </c>
      <c r="AR11" s="89">
        <f t="shared" si="3"/>
        <v>4.4525012768602722E-5</v>
      </c>
      <c r="AS11" s="89">
        <f t="shared" si="4"/>
        <v>2.6684491775659917E-3</v>
      </c>
      <c r="AT11" s="89">
        <f t="shared" si="5"/>
        <v>3.8120702536657025</v>
      </c>
      <c r="AU11" s="91">
        <f t="shared" si="6"/>
        <v>1.7471988662634474E-4</v>
      </c>
      <c r="AV11" s="95">
        <f t="shared" si="18"/>
        <v>427148.57172565226</v>
      </c>
      <c r="AW11" s="96">
        <f t="shared" si="19"/>
        <v>4634668.6516423486</v>
      </c>
      <c r="AX11" s="96">
        <f t="shared" si="20"/>
        <v>16251.629660539995</v>
      </c>
      <c r="AY11" s="96">
        <f t="shared" si="21"/>
        <v>973983.94981158699</v>
      </c>
      <c r="AZ11" s="96">
        <f t="shared" si="22"/>
        <v>1391405642.5879815</v>
      </c>
      <c r="BA11" s="97">
        <f t="shared" si="23"/>
        <v>63772.758618615822</v>
      </c>
      <c r="BB11" s="102">
        <f t="shared" si="24"/>
        <v>1170.270059522335</v>
      </c>
      <c r="BC11" s="98">
        <f t="shared" si="25"/>
        <v>12697.722333266707</v>
      </c>
      <c r="BD11" s="98">
        <f t="shared" si="26"/>
        <v>44.525012768602721</v>
      </c>
      <c r="BE11" s="98">
        <f t="shared" si="27"/>
        <v>2668.4491775659917</v>
      </c>
      <c r="BF11" s="98">
        <f t="shared" si="28"/>
        <v>3812070.2536657024</v>
      </c>
      <c r="BG11" s="103">
        <f t="shared" si="29"/>
        <v>174.71988662634473</v>
      </c>
      <c r="BH11">
        <v>0.1</v>
      </c>
      <c r="BI11">
        <f t="shared" si="9"/>
        <v>72469.043884790706</v>
      </c>
      <c r="BJ11">
        <v>0.1</v>
      </c>
      <c r="BK11">
        <f t="shared" si="10"/>
        <v>62162.400000000001</v>
      </c>
      <c r="BL11" s="114">
        <v>491.49252207956101</v>
      </c>
      <c r="BM11" s="114">
        <v>4911.7599692228896</v>
      </c>
      <c r="BN11" s="114">
        <v>16.278520514623899</v>
      </c>
      <c r="BO11" s="114">
        <v>537.6</v>
      </c>
      <c r="BP11" s="114">
        <v>384000</v>
      </c>
      <c r="BQ11" s="107">
        <f t="shared" si="11"/>
        <v>8.7999999999999994E-9</v>
      </c>
      <c r="BR11" s="107">
        <f t="shared" si="12"/>
        <v>0.35873207639996457</v>
      </c>
      <c r="BS11" s="107">
        <f t="shared" si="13"/>
        <v>3.5895516226184991</v>
      </c>
      <c r="BT11" s="107">
        <f t="shared" si="14"/>
        <v>1.1908304887445938E-2</v>
      </c>
      <c r="BU11" s="107">
        <f t="shared" si="15"/>
        <v>0.4015838702729464</v>
      </c>
      <c r="BV11" s="107">
        <f t="shared" si="16"/>
        <v>311.12776011035032</v>
      </c>
      <c r="BW11" s="117">
        <f t="shared" si="17"/>
        <v>9.0188300148392204E-3</v>
      </c>
    </row>
    <row r="12" spans="1:75" ht="30" customHeight="1" x14ac:dyDescent="0.25">
      <c r="A12" s="108">
        <v>4.6765833333333333</v>
      </c>
      <c r="B12" s="108">
        <v>-74.124444444444435</v>
      </c>
      <c r="C12" s="119">
        <v>26</v>
      </c>
      <c r="D12" s="119">
        <v>32</v>
      </c>
      <c r="E12" s="119">
        <v>1913</v>
      </c>
      <c r="F12" s="16" t="s">
        <v>87</v>
      </c>
      <c r="G12" s="14" t="s">
        <v>88</v>
      </c>
      <c r="H12" s="16" t="s">
        <v>89</v>
      </c>
      <c r="I12" s="14" t="s">
        <v>40</v>
      </c>
      <c r="J12" s="14" t="s">
        <v>41</v>
      </c>
      <c r="K12" s="14">
        <v>32</v>
      </c>
      <c r="L12" s="14"/>
      <c r="M12" s="14">
        <v>1992</v>
      </c>
      <c r="N12" s="15" t="s">
        <v>43</v>
      </c>
      <c r="O12" s="15" t="s">
        <v>44</v>
      </c>
      <c r="P12" s="25">
        <v>0.01</v>
      </c>
      <c r="Q12" s="18">
        <v>107280</v>
      </c>
      <c r="R12" s="18">
        <v>111658.17985535941</v>
      </c>
      <c r="S12" s="15" t="s">
        <v>45</v>
      </c>
      <c r="T12" s="15"/>
      <c r="U12" s="15"/>
      <c r="V12" s="14">
        <v>365</v>
      </c>
      <c r="W12" s="80"/>
      <c r="X12" s="3"/>
      <c r="Y12" s="14">
        <v>8760</v>
      </c>
      <c r="Z12" s="76" t="s">
        <v>90</v>
      </c>
      <c r="AA12" s="76" t="s">
        <v>46</v>
      </c>
      <c r="AB12" s="19" t="s">
        <v>49</v>
      </c>
      <c r="AC12" s="19">
        <v>46.3856216091623</v>
      </c>
      <c r="AD12" s="19">
        <v>1074.85364414012</v>
      </c>
      <c r="AE12" s="19">
        <v>5.4109910208389103</v>
      </c>
      <c r="AF12" s="19">
        <v>1344</v>
      </c>
      <c r="AG12" s="19">
        <v>1920000</v>
      </c>
      <c r="AH12" s="23">
        <v>107280</v>
      </c>
      <c r="AI12" s="24">
        <v>8.7999999999999994E-8</v>
      </c>
      <c r="AJ12" s="21">
        <f t="shared" si="30"/>
        <v>5.17933408033849E-3</v>
      </c>
      <c r="AK12" s="21">
        <f t="shared" si="31"/>
        <v>0.12001620151558601</v>
      </c>
      <c r="AL12" s="21">
        <f t="shared" si="32"/>
        <v>6.0418140860056589E-4</v>
      </c>
      <c r="AM12" s="21">
        <f t="shared" si="33"/>
        <v>0.15006859372560305</v>
      </c>
      <c r="AN12" s="21">
        <f t="shared" si="34"/>
        <v>214.38370532229007</v>
      </c>
      <c r="AO12" s="86">
        <f t="shared" si="0"/>
        <v>9.8259198272716286E-3</v>
      </c>
      <c r="AP12" s="88">
        <f t="shared" si="1"/>
        <v>1.4189956384489013E-5</v>
      </c>
      <c r="AQ12" s="89">
        <f t="shared" si="2"/>
        <v>3.2881151100160548E-4</v>
      </c>
      <c r="AR12" s="89">
        <f t="shared" si="3"/>
        <v>1.6552915304125093E-6</v>
      </c>
      <c r="AS12" s="89">
        <f t="shared" si="4"/>
        <v>4.1114683212493985E-4</v>
      </c>
      <c r="AT12" s="89">
        <f t="shared" si="5"/>
        <v>0.5873526173213427</v>
      </c>
      <c r="AU12" s="91">
        <f t="shared" si="6"/>
        <v>2.6920328293894873E-5</v>
      </c>
      <c r="AV12" s="95">
        <f t="shared" si="18"/>
        <v>5179.3340803384899</v>
      </c>
      <c r="AW12" s="96">
        <f t="shared" si="19"/>
        <v>120016.20151558601</v>
      </c>
      <c r="AX12" s="96">
        <f t="shared" si="20"/>
        <v>604.18140860056587</v>
      </c>
      <c r="AY12" s="96">
        <f t="shared" si="21"/>
        <v>150068.59372560304</v>
      </c>
      <c r="AZ12" s="96">
        <f t="shared" si="22"/>
        <v>214383705.32229006</v>
      </c>
      <c r="BA12" s="97">
        <f t="shared" si="23"/>
        <v>9825.9198272716294</v>
      </c>
      <c r="BB12" s="102">
        <f t="shared" si="24"/>
        <v>14.189956384489014</v>
      </c>
      <c r="BC12" s="98">
        <f t="shared" si="25"/>
        <v>328.81151100160548</v>
      </c>
      <c r="BD12" s="98">
        <f t="shared" si="26"/>
        <v>1.6552915304125093</v>
      </c>
      <c r="BE12" s="98">
        <f t="shared" si="27"/>
        <v>411.14683212493986</v>
      </c>
      <c r="BF12" s="98">
        <f t="shared" si="28"/>
        <v>587352.6173213427</v>
      </c>
      <c r="BG12" s="103">
        <f t="shared" si="29"/>
        <v>26.920328293894872</v>
      </c>
      <c r="BH12">
        <v>0.1</v>
      </c>
      <c r="BI12">
        <f t="shared" si="9"/>
        <v>11165.817985535941</v>
      </c>
      <c r="BJ12">
        <v>0.1</v>
      </c>
      <c r="BK12">
        <f t="shared" si="10"/>
        <v>10728</v>
      </c>
      <c r="BL12" s="114">
        <v>17.6498016718255</v>
      </c>
      <c r="BM12" s="114">
        <v>910.91550745517998</v>
      </c>
      <c r="BN12" s="114">
        <v>5.3109910208389097</v>
      </c>
      <c r="BO12" s="114">
        <v>537.6</v>
      </c>
      <c r="BP12" s="114">
        <v>384000</v>
      </c>
      <c r="BQ12" s="107">
        <f t="shared" si="11"/>
        <v>8.7999999999999994E-9</v>
      </c>
      <c r="BR12" s="107">
        <f t="shared" si="12"/>
        <v>2.0376677363954545E-3</v>
      </c>
      <c r="BS12" s="107">
        <f t="shared" si="13"/>
        <v>0.10241679790732221</v>
      </c>
      <c r="BT12" s="107">
        <f t="shared" si="14"/>
        <v>5.9608543218021891E-4</v>
      </c>
      <c r="BU12" s="107">
        <f t="shared" si="15"/>
        <v>6.187486630185652E-2</v>
      </c>
      <c r="BV12" s="107">
        <f t="shared" si="16"/>
        <v>47.937653836892409</v>
      </c>
      <c r="BW12" s="117">
        <f t="shared" si="17"/>
        <v>1.3895949082518239E-3</v>
      </c>
    </row>
    <row r="13" spans="1:75" ht="30" customHeight="1" x14ac:dyDescent="0.25">
      <c r="A13" s="108">
        <v>4.6765833333333333</v>
      </c>
      <c r="B13" s="108">
        <v>-74.124444444444435</v>
      </c>
      <c r="C13" s="119">
        <v>26</v>
      </c>
      <c r="D13" s="119">
        <v>32</v>
      </c>
      <c r="E13" s="119">
        <v>1913</v>
      </c>
      <c r="F13" s="16" t="s">
        <v>87</v>
      </c>
      <c r="G13" s="14" t="s">
        <v>88</v>
      </c>
      <c r="H13" s="16" t="s">
        <v>89</v>
      </c>
      <c r="I13" s="14" t="s">
        <v>40</v>
      </c>
      <c r="J13" s="14" t="s">
        <v>41</v>
      </c>
      <c r="K13" s="14">
        <v>40</v>
      </c>
      <c r="L13" s="14"/>
      <c r="M13" s="14">
        <v>1991</v>
      </c>
      <c r="N13" s="15" t="s">
        <v>43</v>
      </c>
      <c r="O13" s="15" t="s">
        <v>44</v>
      </c>
      <c r="P13" s="25">
        <v>0.01</v>
      </c>
      <c r="Q13" s="18">
        <v>149000</v>
      </c>
      <c r="R13" s="18">
        <v>155080.80535466585</v>
      </c>
      <c r="S13" s="15" t="s">
        <v>45</v>
      </c>
      <c r="T13" s="15"/>
      <c r="U13" s="15"/>
      <c r="V13" s="14">
        <v>365</v>
      </c>
      <c r="W13" s="80"/>
      <c r="X13" s="14"/>
      <c r="Y13" s="14">
        <v>8760</v>
      </c>
      <c r="Z13" s="76" t="s">
        <v>90</v>
      </c>
      <c r="AA13" s="76" t="s">
        <v>46</v>
      </c>
      <c r="AB13" s="19" t="s">
        <v>49</v>
      </c>
      <c r="AC13" s="19">
        <v>46.3856216091623</v>
      </c>
      <c r="AD13" s="19">
        <v>1074.85364414012</v>
      </c>
      <c r="AE13" s="19">
        <v>5.4109910208389103</v>
      </c>
      <c r="AF13" s="19">
        <v>1344</v>
      </c>
      <c r="AG13" s="19">
        <v>1920000</v>
      </c>
      <c r="AH13" s="23">
        <v>149000</v>
      </c>
      <c r="AI13" s="24">
        <v>8.7999999999999994E-8</v>
      </c>
      <c r="AJ13" s="21">
        <f t="shared" si="30"/>
        <v>7.193519556025681E-3</v>
      </c>
      <c r="AK13" s="21">
        <f t="shared" si="31"/>
        <v>0.16668916877164722</v>
      </c>
      <c r="AL13" s="21">
        <f t="shared" si="32"/>
        <v>8.3914084527856366E-4</v>
      </c>
      <c r="AM13" s="21">
        <f t="shared" si="33"/>
        <v>0.20842860239667091</v>
      </c>
      <c r="AN13" s="21">
        <f t="shared" si="34"/>
        <v>297.75514628095846</v>
      </c>
      <c r="AO13" s="86">
        <f t="shared" si="0"/>
        <v>1.3647110871210592E-2</v>
      </c>
      <c r="AP13" s="88">
        <f t="shared" si="1"/>
        <v>1.9708272756234741E-5</v>
      </c>
      <c r="AQ13" s="89">
        <f t="shared" si="2"/>
        <v>4.5668265416889649E-4</v>
      </c>
      <c r="AR13" s="89">
        <f t="shared" si="3"/>
        <v>2.2990160144618182E-6</v>
      </c>
      <c r="AS13" s="89">
        <f t="shared" si="4"/>
        <v>5.710372668401943E-4</v>
      </c>
      <c r="AT13" s="89">
        <f t="shared" si="5"/>
        <v>0.81576752405742048</v>
      </c>
      <c r="AU13" s="91">
        <f t="shared" si="6"/>
        <v>3.7389344852631759E-5</v>
      </c>
      <c r="AV13" s="95">
        <f t="shared" si="18"/>
        <v>7193.5195560256807</v>
      </c>
      <c r="AW13" s="96">
        <f t="shared" si="19"/>
        <v>166689.16877164721</v>
      </c>
      <c r="AX13" s="96">
        <f t="shared" si="20"/>
        <v>839.14084527856369</v>
      </c>
      <c r="AY13" s="96">
        <f t="shared" si="21"/>
        <v>208428.6023966709</v>
      </c>
      <c r="AZ13" s="96">
        <f t="shared" si="22"/>
        <v>297755146.28095847</v>
      </c>
      <c r="BA13" s="97">
        <f t="shared" si="23"/>
        <v>13647.110871210592</v>
      </c>
      <c r="BB13" s="102">
        <f t="shared" si="24"/>
        <v>19.708272756234742</v>
      </c>
      <c r="BC13" s="98">
        <f t="shared" si="25"/>
        <v>456.68265416889648</v>
      </c>
      <c r="BD13" s="98">
        <f t="shared" si="26"/>
        <v>2.2990160144618184</v>
      </c>
      <c r="BE13" s="98">
        <f t="shared" si="27"/>
        <v>571.03726684019432</v>
      </c>
      <c r="BF13" s="98">
        <f t="shared" si="28"/>
        <v>815767.52405742044</v>
      </c>
      <c r="BG13" s="103">
        <f t="shared" si="29"/>
        <v>37.389344852631758</v>
      </c>
      <c r="BH13">
        <v>0.1</v>
      </c>
      <c r="BI13">
        <f t="shared" si="9"/>
        <v>15508.080535466586</v>
      </c>
      <c r="BJ13">
        <v>0.1</v>
      </c>
      <c r="BK13">
        <f t="shared" si="10"/>
        <v>14900</v>
      </c>
      <c r="BL13" s="114">
        <v>17.6498016718255</v>
      </c>
      <c r="BM13" s="114">
        <v>910.91550745517998</v>
      </c>
      <c r="BN13" s="114">
        <v>5.3109910208389097</v>
      </c>
      <c r="BO13" s="114">
        <v>537.6</v>
      </c>
      <c r="BP13" s="114">
        <v>384000</v>
      </c>
      <c r="BQ13" s="107">
        <f t="shared" si="11"/>
        <v>8.7999999999999994E-9</v>
      </c>
      <c r="BR13" s="107">
        <f t="shared" si="12"/>
        <v>2.8300940783270207E-3</v>
      </c>
      <c r="BS13" s="107">
        <f t="shared" si="13"/>
        <v>0.14224555264905861</v>
      </c>
      <c r="BT13" s="107">
        <f t="shared" si="14"/>
        <v>8.2789643358363726E-4</v>
      </c>
      <c r="BU13" s="107">
        <f t="shared" si="15"/>
        <v>8.5937314308134061E-2</v>
      </c>
      <c r="BV13" s="107">
        <f t="shared" si="16"/>
        <v>66.580074773461689</v>
      </c>
      <c r="BW13" s="117">
        <f t="shared" si="17"/>
        <v>1.9299929281275327E-3</v>
      </c>
    </row>
    <row r="14" spans="1:75" ht="30" customHeight="1" x14ac:dyDescent="0.25">
      <c r="A14" s="108">
        <v>4.6746467665295697</v>
      </c>
      <c r="B14" s="108">
        <v>-74.135014421611501</v>
      </c>
      <c r="C14" s="119">
        <v>25</v>
      </c>
      <c r="D14" s="119">
        <v>32</v>
      </c>
      <c r="E14" s="119">
        <v>1912</v>
      </c>
      <c r="F14" s="16" t="s">
        <v>91</v>
      </c>
      <c r="G14" s="14" t="s">
        <v>92</v>
      </c>
      <c r="H14" s="16" t="s">
        <v>93</v>
      </c>
      <c r="I14" s="14" t="s">
        <v>40</v>
      </c>
      <c r="J14" s="14" t="s">
        <v>41</v>
      </c>
      <c r="K14" s="14">
        <v>80</v>
      </c>
      <c r="L14" s="14"/>
      <c r="M14" s="27"/>
      <c r="N14" s="15" t="s">
        <v>43</v>
      </c>
      <c r="O14" s="15" t="s">
        <v>44</v>
      </c>
      <c r="P14" s="28">
        <v>4.2689148957375835E-3</v>
      </c>
      <c r="Q14" s="18">
        <v>47076</v>
      </c>
      <c r="R14" s="18">
        <v>47886.756148724737</v>
      </c>
      <c r="S14" s="15" t="s">
        <v>45</v>
      </c>
      <c r="T14" s="15"/>
      <c r="U14" s="15"/>
      <c r="V14" s="14">
        <v>365</v>
      </c>
      <c r="W14" s="76" t="s">
        <v>76</v>
      </c>
      <c r="X14" s="3"/>
      <c r="Y14" s="14">
        <v>2920</v>
      </c>
      <c r="Z14" s="76" t="s">
        <v>56</v>
      </c>
      <c r="AA14" s="76" t="s">
        <v>94</v>
      </c>
      <c r="AB14" s="19" t="s">
        <v>49</v>
      </c>
      <c r="AC14" s="19">
        <v>46.3856216091623</v>
      </c>
      <c r="AD14" s="19">
        <v>1074.85364414012</v>
      </c>
      <c r="AE14" s="19">
        <v>5.4109910208389103</v>
      </c>
      <c r="AF14" s="19">
        <v>1344</v>
      </c>
      <c r="AG14" s="19">
        <v>1920000</v>
      </c>
      <c r="AH14" s="20">
        <v>22291.8</v>
      </c>
      <c r="AI14" s="20">
        <v>8.9999999999999999E-8</v>
      </c>
      <c r="AJ14" s="21">
        <f t="shared" si="30"/>
        <v>2.2212569508049717E-3</v>
      </c>
      <c r="AK14" s="21">
        <f t="shared" si="31"/>
        <v>5.1471254352506081E-2</v>
      </c>
      <c r="AL14" s="21">
        <f t="shared" si="32"/>
        <v>2.5911480753785203E-4</v>
      </c>
      <c r="AM14" s="21">
        <f t="shared" si="33"/>
        <v>6.4359800263886047E-2</v>
      </c>
      <c r="AN14" s="21">
        <f t="shared" si="34"/>
        <v>91.942571805551495</v>
      </c>
      <c r="AO14" s="86">
        <f t="shared" si="0"/>
        <v>2.0408144099849771E-3</v>
      </c>
      <c r="AP14" s="88">
        <f t="shared" si="1"/>
        <v>6.0856354816574569E-6</v>
      </c>
      <c r="AQ14" s="89">
        <f t="shared" si="2"/>
        <v>1.4101713521234542E-4</v>
      </c>
      <c r="AR14" s="89">
        <f t="shared" si="3"/>
        <v>7.0990358229548506E-7</v>
      </c>
      <c r="AS14" s="89">
        <f t="shared" si="4"/>
        <v>1.7632821990105766E-4</v>
      </c>
      <c r="AT14" s="89">
        <f t="shared" si="5"/>
        <v>0.25189745700151095</v>
      </c>
      <c r="AU14" s="91">
        <f t="shared" si="6"/>
        <v>5.5912723561232249E-6</v>
      </c>
      <c r="AV14" s="95">
        <f t="shared" si="18"/>
        <v>2221.2569508049714</v>
      </c>
      <c r="AW14" s="96">
        <f t="shared" si="19"/>
        <v>51471.254352506083</v>
      </c>
      <c r="AX14" s="96">
        <f t="shared" si="20"/>
        <v>259.11480753785202</v>
      </c>
      <c r="AY14" s="96">
        <f t="shared" si="21"/>
        <v>64359.800263886049</v>
      </c>
      <c r="AZ14" s="96">
        <f t="shared" si="22"/>
        <v>91942571.805551499</v>
      </c>
      <c r="BA14" s="97">
        <f t="shared" si="23"/>
        <v>2040.8144099849771</v>
      </c>
      <c r="BB14" s="102">
        <f t="shared" si="24"/>
        <v>6.0856354816574569</v>
      </c>
      <c r="BC14" s="98">
        <f t="shared" si="25"/>
        <v>141.01713521234544</v>
      </c>
      <c r="BD14" s="98">
        <f t="shared" si="26"/>
        <v>0.709903582295485</v>
      </c>
      <c r="BE14" s="98">
        <f t="shared" si="27"/>
        <v>176.32821990105765</v>
      </c>
      <c r="BF14" s="98">
        <f t="shared" si="28"/>
        <v>251897.45700151095</v>
      </c>
      <c r="BG14" s="103">
        <f t="shared" si="29"/>
        <v>5.5912723561232252</v>
      </c>
      <c r="BH14">
        <v>0.1</v>
      </c>
      <c r="BI14">
        <f t="shared" si="9"/>
        <v>4788.6756148724735</v>
      </c>
      <c r="BJ14">
        <v>0.1</v>
      </c>
      <c r="BK14">
        <f t="shared" si="10"/>
        <v>2229.1799999999998</v>
      </c>
      <c r="BL14" s="114">
        <v>17.6498016718255</v>
      </c>
      <c r="BM14" s="114">
        <v>910.91550745517998</v>
      </c>
      <c r="BN14" s="114">
        <v>5.3109910208389097</v>
      </c>
      <c r="BO14" s="114">
        <v>537.6</v>
      </c>
      <c r="BP14" s="114">
        <v>384000</v>
      </c>
      <c r="BQ14" s="107">
        <f t="shared" si="11"/>
        <v>9.0000000000000012E-9</v>
      </c>
      <c r="BR14" s="107">
        <f t="shared" si="12"/>
        <v>8.738929662949319E-4</v>
      </c>
      <c r="BS14" s="107">
        <f t="shared" si="13"/>
        <v>4.392341191011951E-2</v>
      </c>
      <c r="BT14" s="107">
        <f t="shared" si="14"/>
        <v>2.5564269247087539E-4</v>
      </c>
      <c r="BU14" s="107">
        <f t="shared" si="15"/>
        <v>2.6536225453165758E-2</v>
      </c>
      <c r="BV14" s="107">
        <f t="shared" si="16"/>
        <v>20.558984058336872</v>
      </c>
      <c r="BW14" s="117">
        <f t="shared" si="17"/>
        <v>2.8861474168872012E-4</v>
      </c>
    </row>
    <row r="15" spans="1:75" ht="30" customHeight="1" x14ac:dyDescent="0.25">
      <c r="A15" s="108">
        <v>4.6822479579476601</v>
      </c>
      <c r="B15" s="108">
        <v>-74.124571764865493</v>
      </c>
      <c r="C15" s="119">
        <v>26</v>
      </c>
      <c r="D15" s="119">
        <v>33</v>
      </c>
      <c r="E15" s="119">
        <v>1927</v>
      </c>
      <c r="F15" s="16" t="s">
        <v>95</v>
      </c>
      <c r="G15" s="14" t="s">
        <v>96</v>
      </c>
      <c r="H15" s="16" t="s">
        <v>97</v>
      </c>
      <c r="I15" s="14" t="s">
        <v>40</v>
      </c>
      <c r="J15" s="14" t="s">
        <v>41</v>
      </c>
      <c r="K15" s="14">
        <v>400</v>
      </c>
      <c r="L15" s="14"/>
      <c r="M15" s="14">
        <v>2004</v>
      </c>
      <c r="N15" s="15" t="s">
        <v>43</v>
      </c>
      <c r="O15" s="15" t="s">
        <v>82</v>
      </c>
      <c r="P15" s="22">
        <v>1.192780523187394E-2</v>
      </c>
      <c r="Q15" s="18">
        <v>867000</v>
      </c>
      <c r="R15" s="18">
        <v>909368.31370683247</v>
      </c>
      <c r="S15" s="15" t="s">
        <v>45</v>
      </c>
      <c r="T15" s="15"/>
      <c r="U15" s="15"/>
      <c r="V15" s="14">
        <v>365</v>
      </c>
      <c r="W15" s="76"/>
      <c r="X15" s="14">
        <v>15</v>
      </c>
      <c r="Y15" s="14">
        <v>8400</v>
      </c>
      <c r="Z15" s="76" t="s">
        <v>98</v>
      </c>
      <c r="AA15" s="76" t="s">
        <v>46</v>
      </c>
      <c r="AB15" s="19" t="s">
        <v>49</v>
      </c>
      <c r="AC15" s="19">
        <v>237.18055687712899</v>
      </c>
      <c r="AD15" s="19">
        <v>787.65812200543303</v>
      </c>
      <c r="AE15" s="19">
        <v>0.50440070906507495</v>
      </c>
      <c r="AF15" s="19">
        <v>1344</v>
      </c>
      <c r="AG15" s="19">
        <v>1920000</v>
      </c>
      <c r="AH15" s="20">
        <v>8608.3841463414628</v>
      </c>
      <c r="AI15" s="20">
        <v>1.0442E-8</v>
      </c>
      <c r="AJ15" s="21">
        <f t="shared" si="30"/>
        <v>0.21568448305140228</v>
      </c>
      <c r="AK15" s="21">
        <f t="shared" si="31"/>
        <v>0.7162713381855712</v>
      </c>
      <c r="AL15" s="21">
        <f t="shared" si="32"/>
        <v>4.5868602223503779E-4</v>
      </c>
      <c r="AM15" s="21">
        <f t="shared" si="33"/>
        <v>1.2221910136219829</v>
      </c>
      <c r="AN15" s="21">
        <f t="shared" si="34"/>
        <v>1745.9871623171184</v>
      </c>
      <c r="AO15" s="86">
        <f t="shared" si="0"/>
        <v>9.4281405436559516E-5</v>
      </c>
      <c r="AP15" s="88">
        <f t="shared" si="1"/>
        <v>5.9091639192165011E-4</v>
      </c>
      <c r="AQ15" s="89">
        <f t="shared" si="2"/>
        <v>1.9623872279056747E-3</v>
      </c>
      <c r="AR15" s="89">
        <f t="shared" si="3"/>
        <v>1.2566740335206516E-6</v>
      </c>
      <c r="AS15" s="89">
        <f t="shared" si="4"/>
        <v>3.3484685304711859E-3</v>
      </c>
      <c r="AT15" s="89">
        <f t="shared" si="5"/>
        <v>4.7835264721016939</v>
      </c>
      <c r="AU15" s="91">
        <f t="shared" si="6"/>
        <v>2.5830522037413568E-7</v>
      </c>
      <c r="AV15" s="95">
        <f t="shared" si="18"/>
        <v>215684.48305140229</v>
      </c>
      <c r="AW15" s="96">
        <f t="shared" si="19"/>
        <v>716271.33818557125</v>
      </c>
      <c r="AX15" s="96">
        <f t="shared" si="20"/>
        <v>458.6860222350378</v>
      </c>
      <c r="AY15" s="96">
        <f t="shared" si="21"/>
        <v>1222191.0136219829</v>
      </c>
      <c r="AZ15" s="96">
        <f t="shared" si="22"/>
        <v>1745987162.3171184</v>
      </c>
      <c r="BA15" s="97">
        <f t="shared" si="23"/>
        <v>94.28140543655951</v>
      </c>
      <c r="BB15" s="102">
        <f t="shared" si="24"/>
        <v>590.91639192165007</v>
      </c>
      <c r="BC15" s="98">
        <f t="shared" si="25"/>
        <v>1962.3872279056748</v>
      </c>
      <c r="BD15" s="98">
        <f t="shared" si="26"/>
        <v>1.2566740335206517</v>
      </c>
      <c r="BE15" s="98">
        <f t="shared" si="27"/>
        <v>3348.4685304711861</v>
      </c>
      <c r="BF15" s="98">
        <f t="shared" si="28"/>
        <v>4783526.472101694</v>
      </c>
      <c r="BG15" s="103">
        <f t="shared" si="29"/>
        <v>0.25830522037413567</v>
      </c>
      <c r="BH15">
        <v>0.1</v>
      </c>
      <c r="BI15">
        <f t="shared" si="9"/>
        <v>90936.831370683256</v>
      </c>
      <c r="BJ15">
        <v>0.1</v>
      </c>
      <c r="BK15">
        <f t="shared" si="10"/>
        <v>860.83841463414637</v>
      </c>
      <c r="BL15" s="114">
        <v>233.99671804194799</v>
      </c>
      <c r="BM15" s="114">
        <v>664.65923848889599</v>
      </c>
      <c r="BN15" s="114">
        <v>0.40440070906507503</v>
      </c>
      <c r="BO15" s="114">
        <v>537.6</v>
      </c>
      <c r="BP15" s="114">
        <v>384000</v>
      </c>
      <c r="BQ15" s="107">
        <f t="shared" si="11"/>
        <v>1.0442E-9</v>
      </c>
      <c r="BR15" s="107">
        <f t="shared" si="12"/>
        <v>0.21387950341586168</v>
      </c>
      <c r="BS15" s="107">
        <f t="shared" si="13"/>
        <v>0.60864936065204855</v>
      </c>
      <c r="BT15" s="107">
        <f t="shared" si="14"/>
        <v>3.7059869947333269E-4</v>
      </c>
      <c r="BU15" s="107">
        <f t="shared" si="15"/>
        <v>0.5039222643844149</v>
      </c>
      <c r="BV15" s="107">
        <f t="shared" si="16"/>
        <v>390.41459827830363</v>
      </c>
      <c r="BW15" s="117">
        <f t="shared" si="17"/>
        <v>1.3333404224797892E-5</v>
      </c>
    </row>
    <row r="16" spans="1:75" ht="30" customHeight="1" x14ac:dyDescent="0.25">
      <c r="A16" s="108">
        <v>4.6822479579476601</v>
      </c>
      <c r="B16" s="108">
        <v>-74.124571764865493</v>
      </c>
      <c r="C16" s="119">
        <v>26</v>
      </c>
      <c r="D16" s="119">
        <v>33</v>
      </c>
      <c r="E16" s="119">
        <v>1927</v>
      </c>
      <c r="F16" s="16" t="s">
        <v>95</v>
      </c>
      <c r="G16" s="14" t="s">
        <v>96</v>
      </c>
      <c r="H16" s="16" t="s">
        <v>97</v>
      </c>
      <c r="I16" s="14" t="s">
        <v>40</v>
      </c>
      <c r="J16" s="14" t="s">
        <v>41</v>
      </c>
      <c r="K16" s="14">
        <v>400</v>
      </c>
      <c r="L16" s="14"/>
      <c r="M16" s="14">
        <v>2006</v>
      </c>
      <c r="N16" s="15" t="s">
        <v>43</v>
      </c>
      <c r="O16" s="15" t="s">
        <v>82</v>
      </c>
      <c r="P16" s="22">
        <v>1.192780523187394E-2</v>
      </c>
      <c r="Q16" s="18">
        <v>289000</v>
      </c>
      <c r="R16" s="18">
        <v>303122.77123561082</v>
      </c>
      <c r="S16" s="15" t="s">
        <v>45</v>
      </c>
      <c r="T16" s="15"/>
      <c r="U16" s="15"/>
      <c r="V16" s="14">
        <v>365</v>
      </c>
      <c r="W16" s="76"/>
      <c r="X16" s="14">
        <v>15</v>
      </c>
      <c r="Y16" s="14">
        <v>8400</v>
      </c>
      <c r="Z16" s="76" t="s">
        <v>98</v>
      </c>
      <c r="AA16" s="76" t="s">
        <v>46</v>
      </c>
      <c r="AB16" s="19" t="s">
        <v>49</v>
      </c>
      <c r="AC16" s="19">
        <v>237.18055687712899</v>
      </c>
      <c r="AD16" s="19">
        <v>787.65812200543303</v>
      </c>
      <c r="AE16" s="19">
        <v>0.50440070906507495</v>
      </c>
      <c r="AF16" s="19">
        <v>1344</v>
      </c>
      <c r="AG16" s="19">
        <v>1920000</v>
      </c>
      <c r="AH16" s="20">
        <v>8608.3841463414628</v>
      </c>
      <c r="AI16" s="20">
        <v>1.0442E-8</v>
      </c>
      <c r="AJ16" s="21">
        <f t="shared" si="30"/>
        <v>7.189482768380076E-2</v>
      </c>
      <c r="AK16" s="21">
        <f t="shared" si="31"/>
        <v>0.23875711272852371</v>
      </c>
      <c r="AL16" s="21">
        <f t="shared" si="32"/>
        <v>1.5289534074501259E-4</v>
      </c>
      <c r="AM16" s="21">
        <f t="shared" si="33"/>
        <v>0.40739700454066097</v>
      </c>
      <c r="AN16" s="21">
        <f t="shared" si="34"/>
        <v>581.99572077237281</v>
      </c>
      <c r="AO16" s="86">
        <f t="shared" si="0"/>
        <v>9.4281405436559516E-5</v>
      </c>
      <c r="AP16" s="88">
        <f t="shared" si="1"/>
        <v>1.9697213064055004E-4</v>
      </c>
      <c r="AQ16" s="89">
        <f t="shared" si="2"/>
        <v>6.5412907596855809E-4</v>
      </c>
      <c r="AR16" s="89">
        <f t="shared" si="3"/>
        <v>4.188913445068838E-7</v>
      </c>
      <c r="AS16" s="89">
        <f t="shared" si="4"/>
        <v>1.1161561768237287E-3</v>
      </c>
      <c r="AT16" s="89">
        <f t="shared" si="5"/>
        <v>1.594508824033898</v>
      </c>
      <c r="AU16" s="91">
        <f t="shared" si="6"/>
        <v>2.5830522037413568E-7</v>
      </c>
      <c r="AV16" s="95">
        <f t="shared" si="18"/>
        <v>71894.827683800759</v>
      </c>
      <c r="AW16" s="96">
        <f t="shared" si="19"/>
        <v>238757.1127285237</v>
      </c>
      <c r="AX16" s="96">
        <f t="shared" si="20"/>
        <v>152.89534074501259</v>
      </c>
      <c r="AY16" s="96">
        <f t="shared" si="21"/>
        <v>407397.00454066094</v>
      </c>
      <c r="AZ16" s="96">
        <f t="shared" si="22"/>
        <v>581995720.77237284</v>
      </c>
      <c r="BA16" s="97">
        <f t="shared" si="23"/>
        <v>94.28140543655951</v>
      </c>
      <c r="BB16" s="102">
        <f t="shared" si="24"/>
        <v>196.97213064055003</v>
      </c>
      <c r="BC16" s="98">
        <f t="shared" si="25"/>
        <v>654.12907596855814</v>
      </c>
      <c r="BD16" s="98">
        <f t="shared" si="26"/>
        <v>0.41889134450688381</v>
      </c>
      <c r="BE16" s="98">
        <f t="shared" si="27"/>
        <v>1116.1561768237286</v>
      </c>
      <c r="BF16" s="98">
        <f t="shared" si="28"/>
        <v>1594508.8240338981</v>
      </c>
      <c r="BG16" s="103">
        <f t="shared" si="29"/>
        <v>0.25830522037413567</v>
      </c>
      <c r="BH16">
        <v>0.1</v>
      </c>
      <c r="BI16">
        <f t="shared" si="9"/>
        <v>30312.277123561085</v>
      </c>
      <c r="BJ16">
        <v>0.1</v>
      </c>
      <c r="BK16">
        <f t="shared" si="10"/>
        <v>860.83841463414637</v>
      </c>
      <c r="BL16" s="114">
        <v>233.99671804194799</v>
      </c>
      <c r="BM16" s="114">
        <v>664.65923848889599</v>
      </c>
      <c r="BN16" s="114">
        <v>0.40440070906507503</v>
      </c>
      <c r="BO16" s="114">
        <v>537.6</v>
      </c>
      <c r="BP16" s="114">
        <v>384000</v>
      </c>
      <c r="BQ16" s="107">
        <f t="shared" si="11"/>
        <v>1.0442E-9</v>
      </c>
      <c r="BR16" s="107">
        <f t="shared" si="12"/>
        <v>7.1293167805287216E-2</v>
      </c>
      <c r="BS16" s="107">
        <f t="shared" si="13"/>
        <v>0.2028831202173495</v>
      </c>
      <c r="BT16" s="107">
        <f t="shared" si="14"/>
        <v>1.2353289982444421E-4</v>
      </c>
      <c r="BU16" s="107">
        <f t="shared" si="15"/>
        <v>0.1679740881281383</v>
      </c>
      <c r="BV16" s="107">
        <f t="shared" si="16"/>
        <v>130.13819942610121</v>
      </c>
      <c r="BW16" s="117">
        <f t="shared" si="17"/>
        <v>1.3333404224797892E-5</v>
      </c>
    </row>
    <row r="17" spans="1:75" ht="30" x14ac:dyDescent="0.25">
      <c r="A17" s="108">
        <v>4.68648033638204</v>
      </c>
      <c r="B17" s="108">
        <v>-74.130616576694806</v>
      </c>
      <c r="C17" s="119">
        <v>26</v>
      </c>
      <c r="D17" s="119">
        <v>33</v>
      </c>
      <c r="E17" s="119">
        <v>1927</v>
      </c>
      <c r="F17" s="16" t="s">
        <v>99</v>
      </c>
      <c r="G17" s="14" t="s">
        <v>100</v>
      </c>
      <c r="H17" s="16" t="s">
        <v>101</v>
      </c>
      <c r="I17" s="14" t="s">
        <v>40</v>
      </c>
      <c r="J17" s="14" t="s">
        <v>41</v>
      </c>
      <c r="K17" s="14">
        <v>20</v>
      </c>
      <c r="L17" s="14"/>
      <c r="M17" s="14">
        <v>1979</v>
      </c>
      <c r="N17" s="15" t="s">
        <v>102</v>
      </c>
      <c r="O17" s="15" t="s">
        <v>103</v>
      </c>
      <c r="P17" s="22">
        <v>3.8352293606559062E-2</v>
      </c>
      <c r="Q17" s="18">
        <v>1.89272059658553</v>
      </c>
      <c r="R17" s="18">
        <v>2.2065372632910574</v>
      </c>
      <c r="S17" s="2" t="s">
        <v>45</v>
      </c>
      <c r="T17" s="2"/>
      <c r="U17" s="2"/>
      <c r="V17" s="14">
        <v>365</v>
      </c>
      <c r="W17" s="76" t="s">
        <v>55</v>
      </c>
      <c r="X17" s="14">
        <f>61-16</f>
        <v>45</v>
      </c>
      <c r="Y17" s="14">
        <v>2560</v>
      </c>
      <c r="Z17" s="76" t="s">
        <v>104</v>
      </c>
      <c r="AA17" s="76" t="s">
        <v>105</v>
      </c>
      <c r="AB17" s="19" t="s">
        <v>49</v>
      </c>
      <c r="AC17" s="19">
        <v>840000</v>
      </c>
      <c r="AD17" s="19">
        <v>2400000</v>
      </c>
      <c r="AE17" s="19">
        <v>1800000</v>
      </c>
      <c r="AF17" s="19">
        <v>600000</v>
      </c>
      <c r="AG17" s="19">
        <v>2676000000</v>
      </c>
      <c r="AH17" s="20">
        <v>1910.5740000000001</v>
      </c>
      <c r="AI17" s="20">
        <v>1.2106666666666668E-8</v>
      </c>
      <c r="AJ17" s="21">
        <f t="shared" si="30"/>
        <v>1.8534913011644884E-3</v>
      </c>
      <c r="AK17" s="21">
        <f t="shared" si="31"/>
        <v>5.2956894318985379E-3</v>
      </c>
      <c r="AL17" s="21">
        <f t="shared" si="32"/>
        <v>3.9717670739239028E-3</v>
      </c>
      <c r="AM17" s="21">
        <f t="shared" si="33"/>
        <v>1.3239223579746345E-3</v>
      </c>
      <c r="AN17" s="21">
        <f t="shared" si="34"/>
        <v>5.9046937165668698</v>
      </c>
      <c r="AO17" s="86">
        <f t="shared" si="0"/>
        <v>2.696579362324819E-5</v>
      </c>
      <c r="AP17" s="88">
        <f t="shared" si="1"/>
        <v>5.0780583593547628E-6</v>
      </c>
      <c r="AQ17" s="89">
        <f t="shared" si="2"/>
        <v>1.4508738169585035E-5</v>
      </c>
      <c r="AR17" s="89">
        <f t="shared" si="3"/>
        <v>1.0881553627188775E-5</v>
      </c>
      <c r="AS17" s="89">
        <f t="shared" si="4"/>
        <v>3.6271845423962588E-6</v>
      </c>
      <c r="AT17" s="89">
        <f t="shared" si="5"/>
        <v>1.6177243059087316E-2</v>
      </c>
      <c r="AU17" s="91">
        <f t="shared" si="6"/>
        <v>7.3878886639036138E-8</v>
      </c>
      <c r="AV17" s="95">
        <f t="shared" si="18"/>
        <v>1853.4913011644885</v>
      </c>
      <c r="AW17" s="96">
        <f t="shared" si="19"/>
        <v>5295.6894318985378</v>
      </c>
      <c r="AX17" s="96">
        <f t="shared" si="20"/>
        <v>3971.7670739239029</v>
      </c>
      <c r="AY17" s="96">
        <f t="shared" si="21"/>
        <v>1323.9223579746345</v>
      </c>
      <c r="AZ17" s="96">
        <f t="shared" si="22"/>
        <v>5904693.71656687</v>
      </c>
      <c r="BA17" s="97">
        <f t="shared" si="23"/>
        <v>26.965793623248189</v>
      </c>
      <c r="BB17" s="102">
        <f t="shared" si="24"/>
        <v>5.0780583593547624</v>
      </c>
      <c r="BC17" s="98">
        <f t="shared" si="25"/>
        <v>14.508738169585035</v>
      </c>
      <c r="BD17" s="98">
        <f t="shared" si="26"/>
        <v>10.881553627188776</v>
      </c>
      <c r="BE17" s="98">
        <f t="shared" si="27"/>
        <v>3.6271845423962588</v>
      </c>
      <c r="BF17" s="98">
        <f t="shared" si="28"/>
        <v>16177.243059087315</v>
      </c>
      <c r="BG17" s="103">
        <f t="shared" si="29"/>
        <v>7.3878886639036134E-2</v>
      </c>
      <c r="BH17">
        <v>0.1</v>
      </c>
      <c r="BI17">
        <f t="shared" si="9"/>
        <v>0.22065372632910574</v>
      </c>
      <c r="BJ17">
        <v>0.1</v>
      </c>
      <c r="BK17">
        <f t="shared" si="10"/>
        <v>191.05740000000003</v>
      </c>
      <c r="BL17" s="114">
        <v>336000</v>
      </c>
      <c r="BM17" s="114">
        <v>480000</v>
      </c>
      <c r="BN17" s="114">
        <v>360000</v>
      </c>
      <c r="BO17" s="114">
        <v>120000</v>
      </c>
      <c r="BP17" s="114">
        <v>1070400000</v>
      </c>
      <c r="BQ17" s="107">
        <f t="shared" si="11"/>
        <v>1.2106666666666668E-9</v>
      </c>
      <c r="BR17" s="107">
        <f t="shared" si="12"/>
        <v>7.6421404108647009E-4</v>
      </c>
      <c r="BS17" s="107">
        <f t="shared" si="13"/>
        <v>1.1841521557452374E-3</v>
      </c>
      <c r="BT17" s="107">
        <f t="shared" si="14"/>
        <v>8.8811411680892794E-4</v>
      </c>
      <c r="BU17" s="107">
        <f t="shared" si="15"/>
        <v>2.9603803893630935E-4</v>
      </c>
      <c r="BV17" s="107">
        <f t="shared" si="16"/>
        <v>2.4345675880326119</v>
      </c>
      <c r="BW17" s="117">
        <f t="shared" si="17"/>
        <v>3.8135391062151521E-6</v>
      </c>
    </row>
    <row r="18" spans="1:75" ht="30" customHeight="1" x14ac:dyDescent="0.25">
      <c r="A18" s="108">
        <v>4.6855475648381804</v>
      </c>
      <c r="B18" s="108">
        <v>-74.131725755689502</v>
      </c>
      <c r="C18" s="119">
        <v>25</v>
      </c>
      <c r="D18" s="119">
        <v>33</v>
      </c>
      <c r="E18" s="119">
        <v>1926</v>
      </c>
      <c r="F18" s="16" t="s">
        <v>106</v>
      </c>
      <c r="G18" s="14" t="s">
        <v>107</v>
      </c>
      <c r="H18" s="16" t="s">
        <v>108</v>
      </c>
      <c r="I18" s="14" t="s">
        <v>40</v>
      </c>
      <c r="J18" s="14" t="s">
        <v>41</v>
      </c>
      <c r="K18" s="14">
        <v>20</v>
      </c>
      <c r="L18" s="14"/>
      <c r="M18" s="14">
        <v>2005</v>
      </c>
      <c r="N18" s="15" t="s">
        <v>43</v>
      </c>
      <c r="O18" s="15" t="s">
        <v>44</v>
      </c>
      <c r="P18" s="17">
        <v>-5.5890559934594797E-2</v>
      </c>
      <c r="Q18" s="18">
        <v>72576</v>
      </c>
      <c r="R18" s="18">
        <v>58036.495703460838</v>
      </c>
      <c r="S18" s="15" t="s">
        <v>45</v>
      </c>
      <c r="T18" s="15"/>
      <c r="U18" s="15"/>
      <c r="V18" s="14">
        <v>365</v>
      </c>
      <c r="W18" s="76"/>
      <c r="X18" s="14">
        <v>26</v>
      </c>
      <c r="Y18" s="14">
        <v>8136</v>
      </c>
      <c r="Z18" s="76" t="s">
        <v>109</v>
      </c>
      <c r="AA18" s="76" t="s">
        <v>110</v>
      </c>
      <c r="AB18" s="19" t="s">
        <v>49</v>
      </c>
      <c r="AC18" s="19">
        <v>46.3856216091623</v>
      </c>
      <c r="AD18" s="19">
        <v>1074.85364414012</v>
      </c>
      <c r="AE18" s="19">
        <v>5.4109910208389103</v>
      </c>
      <c r="AF18" s="19">
        <v>1344</v>
      </c>
      <c r="AG18" s="19">
        <v>1920000</v>
      </c>
      <c r="AH18" s="23">
        <f>Q18</f>
        <v>72576</v>
      </c>
      <c r="AI18" s="29">
        <v>8.7999999999999994E-8</v>
      </c>
      <c r="AJ18" s="21">
        <f t="shared" si="30"/>
        <v>2.6920589292225077E-3</v>
      </c>
      <c r="AK18" s="21">
        <f t="shared" si="31"/>
        <v>6.2380738899987298E-2</v>
      </c>
      <c r="AL18" s="21">
        <f t="shared" si="32"/>
        <v>3.1403495713238261E-4</v>
      </c>
      <c r="AM18" s="21">
        <f t="shared" si="33"/>
        <v>7.8001050225451368E-2</v>
      </c>
      <c r="AN18" s="21">
        <f t="shared" si="34"/>
        <v>111.4300717506448</v>
      </c>
      <c r="AO18" s="86">
        <f t="shared" si="0"/>
        <v>5.1072116219045534E-3</v>
      </c>
      <c r="AP18" s="88">
        <f t="shared" si="1"/>
        <v>7.3755039156781031E-6</v>
      </c>
      <c r="AQ18" s="89">
        <f t="shared" si="2"/>
        <v>1.7090613397256795E-4</v>
      </c>
      <c r="AR18" s="89">
        <f t="shared" si="3"/>
        <v>8.6036974556817149E-7</v>
      </c>
      <c r="AS18" s="89">
        <f t="shared" si="4"/>
        <v>2.1370150746699004E-4</v>
      </c>
      <c r="AT18" s="89">
        <f t="shared" si="5"/>
        <v>0.30528786780998574</v>
      </c>
      <c r="AU18" s="91">
        <f t="shared" si="6"/>
        <v>1.399236060795768E-5</v>
      </c>
      <c r="AV18" s="95">
        <f t="shared" si="18"/>
        <v>2692.0589292225077</v>
      </c>
      <c r="AW18" s="96">
        <f t="shared" si="19"/>
        <v>62380.7388999873</v>
      </c>
      <c r="AX18" s="96">
        <f t="shared" si="20"/>
        <v>314.0349571323826</v>
      </c>
      <c r="AY18" s="96">
        <f t="shared" si="21"/>
        <v>78001.05022545137</v>
      </c>
      <c r="AZ18" s="96">
        <f t="shared" si="22"/>
        <v>111430071.7506448</v>
      </c>
      <c r="BA18" s="97">
        <f t="shared" si="23"/>
        <v>5107.2116219045538</v>
      </c>
      <c r="BB18" s="102">
        <f t="shared" si="24"/>
        <v>7.3755039156781033</v>
      </c>
      <c r="BC18" s="98">
        <f t="shared" si="25"/>
        <v>170.90613397256794</v>
      </c>
      <c r="BD18" s="98">
        <f t="shared" si="26"/>
        <v>0.86036974556817147</v>
      </c>
      <c r="BE18" s="98">
        <f t="shared" si="27"/>
        <v>213.70150746699005</v>
      </c>
      <c r="BF18" s="98">
        <f t="shared" si="28"/>
        <v>305287.86780998576</v>
      </c>
      <c r="BG18" s="103">
        <f t="shared" si="29"/>
        <v>13.99236060795768</v>
      </c>
      <c r="BH18">
        <v>0.1</v>
      </c>
      <c r="BI18">
        <f t="shared" si="9"/>
        <v>5803.6495703460841</v>
      </c>
      <c r="BJ18">
        <v>0.1</v>
      </c>
      <c r="BK18">
        <f t="shared" si="10"/>
        <v>7257.6</v>
      </c>
      <c r="BL18" s="114">
        <v>17.6498016718255</v>
      </c>
      <c r="BM18" s="114">
        <v>910.91550745517998</v>
      </c>
      <c r="BN18" s="114">
        <v>5.3109910208389097</v>
      </c>
      <c r="BO18" s="114">
        <v>537.6</v>
      </c>
      <c r="BP18" s="114">
        <v>384000</v>
      </c>
      <c r="BQ18" s="107">
        <f t="shared" si="11"/>
        <v>8.7999999999999994E-9</v>
      </c>
      <c r="BR18" s="107">
        <f t="shared" si="12"/>
        <v>1.0591171643813905E-3</v>
      </c>
      <c r="BS18" s="107">
        <f t="shared" si="13"/>
        <v>5.3233108934877767E-2</v>
      </c>
      <c r="BT18" s="107">
        <f t="shared" si="14"/>
        <v>3.0982691701079507E-4</v>
      </c>
      <c r="BU18" s="107">
        <f t="shared" si="15"/>
        <v>3.216065689886443E-2</v>
      </c>
      <c r="BV18" s="107">
        <f t="shared" si="16"/>
        <v>24.916521517212079</v>
      </c>
      <c r="BW18" s="117">
        <f t="shared" si="17"/>
        <v>7.2226879416069129E-4</v>
      </c>
    </row>
    <row r="19" spans="1:75" ht="30" customHeight="1" x14ac:dyDescent="0.25">
      <c r="A19" s="108">
        <v>4.6855475648381804</v>
      </c>
      <c r="B19" s="108">
        <v>-74.131725755689502</v>
      </c>
      <c r="C19" s="119">
        <v>25</v>
      </c>
      <c r="D19" s="119">
        <v>33</v>
      </c>
      <c r="E19" s="119">
        <v>1926</v>
      </c>
      <c r="F19" s="16" t="s">
        <v>106</v>
      </c>
      <c r="G19" s="14" t="s">
        <v>107</v>
      </c>
      <c r="H19" s="16" t="s">
        <v>108</v>
      </c>
      <c r="I19" s="14" t="s">
        <v>40</v>
      </c>
      <c r="J19" s="14" t="s">
        <v>41</v>
      </c>
      <c r="K19" s="14">
        <v>10</v>
      </c>
      <c r="L19" s="14"/>
      <c r="M19" s="14">
        <v>1999</v>
      </c>
      <c r="N19" s="15" t="s">
        <v>43</v>
      </c>
      <c r="O19" s="15" t="s">
        <v>44</v>
      </c>
      <c r="P19" s="17">
        <v>-5.5890559934594797E-2</v>
      </c>
      <c r="Q19" s="18">
        <v>87360</v>
      </c>
      <c r="R19" s="18">
        <v>69858.744828239898</v>
      </c>
      <c r="S19" s="15" t="s">
        <v>45</v>
      </c>
      <c r="T19" s="15"/>
      <c r="U19" s="15"/>
      <c r="V19" s="14">
        <v>365</v>
      </c>
      <c r="W19" s="76"/>
      <c r="X19" s="14">
        <v>26</v>
      </c>
      <c r="Y19" s="14">
        <v>8136</v>
      </c>
      <c r="Z19" s="76" t="s">
        <v>111</v>
      </c>
      <c r="AA19" s="76" t="s">
        <v>110</v>
      </c>
      <c r="AB19" s="19" t="s">
        <v>49</v>
      </c>
      <c r="AC19" s="19">
        <v>46.3856216091623</v>
      </c>
      <c r="AD19" s="19">
        <v>1074.85364414012</v>
      </c>
      <c r="AE19" s="19">
        <v>5.4109910208389103</v>
      </c>
      <c r="AF19" s="19">
        <v>1344</v>
      </c>
      <c r="AG19" s="19">
        <v>1920000</v>
      </c>
      <c r="AH19" s="23">
        <f>Q19</f>
        <v>87360</v>
      </c>
      <c r="AI19" s="29">
        <v>8.7999999999999994E-8</v>
      </c>
      <c r="AJ19" s="21">
        <f t="shared" si="30"/>
        <v>3.2404413036937595E-3</v>
      </c>
      <c r="AK19" s="21">
        <f t="shared" si="31"/>
        <v>7.5087926453688419E-2</v>
      </c>
      <c r="AL19" s="21">
        <f t="shared" si="32"/>
        <v>3.7800504099268272E-4</v>
      </c>
      <c r="AM19" s="21">
        <f t="shared" si="33"/>
        <v>9.3890153049154434E-2</v>
      </c>
      <c r="AN19" s="21">
        <f t="shared" si="34"/>
        <v>134.12879007022062</v>
      </c>
      <c r="AO19" s="86">
        <f t="shared" si="0"/>
        <v>6.1475695448851104E-3</v>
      </c>
      <c r="AP19" s="88">
        <f t="shared" si="1"/>
        <v>8.8779213799829029E-6</v>
      </c>
      <c r="AQ19" s="89">
        <f t="shared" si="2"/>
        <v>2.0572034644846142E-4</v>
      </c>
      <c r="AR19" s="89">
        <f t="shared" si="3"/>
        <v>1.0356302492950212E-6</v>
      </c>
      <c r="AS19" s="89">
        <f t="shared" si="4"/>
        <v>2.5723329602508064E-4</v>
      </c>
      <c r="AT19" s="89">
        <f t="shared" si="5"/>
        <v>0.3674761371786866</v>
      </c>
      <c r="AU19" s="91">
        <f t="shared" si="6"/>
        <v>1.6842656287356466E-5</v>
      </c>
      <c r="AV19" s="95">
        <f t="shared" si="18"/>
        <v>3240.4413036937594</v>
      </c>
      <c r="AW19" s="96">
        <f t="shared" si="19"/>
        <v>75087.926453688415</v>
      </c>
      <c r="AX19" s="96">
        <f t="shared" si="20"/>
        <v>378.00504099268272</v>
      </c>
      <c r="AY19" s="96">
        <f t="shared" si="21"/>
        <v>93890.15304915444</v>
      </c>
      <c r="AZ19" s="96">
        <f t="shared" si="22"/>
        <v>134128790.07022062</v>
      </c>
      <c r="BA19" s="97">
        <f t="shared" si="23"/>
        <v>6147.5695448851102</v>
      </c>
      <c r="BB19" s="102">
        <f t="shared" si="24"/>
        <v>8.8779213799829026</v>
      </c>
      <c r="BC19" s="98">
        <f t="shared" si="25"/>
        <v>205.72034644846141</v>
      </c>
      <c r="BD19" s="98">
        <f t="shared" si="26"/>
        <v>1.0356302492950211</v>
      </c>
      <c r="BE19" s="98">
        <f t="shared" si="27"/>
        <v>257.23329602508062</v>
      </c>
      <c r="BF19" s="98">
        <f t="shared" si="28"/>
        <v>367476.13717868662</v>
      </c>
      <c r="BG19" s="103">
        <f t="shared" si="29"/>
        <v>16.842656287356466</v>
      </c>
      <c r="BH19">
        <v>0.1</v>
      </c>
      <c r="BI19">
        <f t="shared" si="9"/>
        <v>6985.8744828239905</v>
      </c>
      <c r="BJ19">
        <v>0.1</v>
      </c>
      <c r="BK19">
        <f t="shared" si="10"/>
        <v>8736</v>
      </c>
      <c r="BL19" s="114">
        <v>17.6498016718255</v>
      </c>
      <c r="BM19" s="114">
        <v>910.91550745517998</v>
      </c>
      <c r="BN19" s="114">
        <v>5.3109910208389097</v>
      </c>
      <c r="BO19" s="114">
        <v>537.6</v>
      </c>
      <c r="BP19" s="114">
        <v>384000</v>
      </c>
      <c r="BQ19" s="107">
        <f t="shared" si="11"/>
        <v>8.7999999999999994E-9</v>
      </c>
      <c r="BR19" s="107">
        <f t="shared" si="12"/>
        <v>1.2748632534220442E-3</v>
      </c>
      <c r="BS19" s="107">
        <f t="shared" si="13"/>
        <v>6.4076890384575091E-2</v>
      </c>
      <c r="BT19" s="107">
        <f t="shared" si="14"/>
        <v>3.72939807512994E-4</v>
      </c>
      <c r="BU19" s="107">
        <f t="shared" si="15"/>
        <v>3.8711901822707187E-2</v>
      </c>
      <c r="BV19" s="107">
        <f t="shared" si="16"/>
        <v>29.992109233681212</v>
      </c>
      <c r="BW19" s="117">
        <f t="shared" si="17"/>
        <v>8.6939762260083205E-4</v>
      </c>
    </row>
    <row r="20" spans="1:75" ht="30" x14ac:dyDescent="0.25">
      <c r="A20" s="108">
        <v>4.6765833333333333</v>
      </c>
      <c r="B20" s="108">
        <v>-74.124444444444435</v>
      </c>
      <c r="C20" s="119">
        <v>26</v>
      </c>
      <c r="D20" s="119">
        <v>32</v>
      </c>
      <c r="E20" s="119">
        <v>1913</v>
      </c>
      <c r="F20" s="16" t="s">
        <v>112</v>
      </c>
      <c r="G20" s="14" t="s">
        <v>113</v>
      </c>
      <c r="H20" s="16" t="s">
        <v>114</v>
      </c>
      <c r="I20" s="14" t="s">
        <v>40</v>
      </c>
      <c r="J20" s="14" t="s">
        <v>41</v>
      </c>
      <c r="K20" s="14">
        <v>20</v>
      </c>
      <c r="L20" s="14"/>
      <c r="M20" s="14">
        <v>1987</v>
      </c>
      <c r="N20" s="15" t="s">
        <v>102</v>
      </c>
      <c r="O20" s="15" t="s">
        <v>103</v>
      </c>
      <c r="P20" s="22">
        <v>8.4286353981658756E-3</v>
      </c>
      <c r="Q20" s="18">
        <v>26.649505999924301</v>
      </c>
      <c r="R20" s="18">
        <v>27.563299385761407</v>
      </c>
      <c r="S20" s="2" t="s">
        <v>45</v>
      </c>
      <c r="T20" s="2"/>
      <c r="U20" s="2"/>
      <c r="V20" s="14">
        <v>365</v>
      </c>
      <c r="W20" s="80"/>
      <c r="X20" s="14"/>
      <c r="Y20" s="14">
        <v>8760</v>
      </c>
      <c r="Z20" s="76" t="s">
        <v>115</v>
      </c>
      <c r="AA20" s="76" t="s">
        <v>116</v>
      </c>
      <c r="AB20" s="19" t="s">
        <v>49</v>
      </c>
      <c r="AC20" s="19">
        <v>840000</v>
      </c>
      <c r="AD20" s="19">
        <v>2400000</v>
      </c>
      <c r="AE20" s="19">
        <v>1800000</v>
      </c>
      <c r="AF20" s="19">
        <v>600000</v>
      </c>
      <c r="AG20" s="19">
        <v>2676000000</v>
      </c>
      <c r="AH20" s="20">
        <v>95073.827203389839</v>
      </c>
      <c r="AI20" s="20">
        <v>2.5741799999999997E-6</v>
      </c>
      <c r="AJ20" s="21">
        <f t="shared" si="30"/>
        <v>2.3153171484039583E-2</v>
      </c>
      <c r="AK20" s="21">
        <f t="shared" si="31"/>
        <v>6.6151918525827372E-2</v>
      </c>
      <c r="AL20" s="21">
        <f t="shared" si="32"/>
        <v>4.9613938894370532E-2</v>
      </c>
      <c r="AM20" s="21">
        <f t="shared" si="33"/>
        <v>1.6537979631456843E-2</v>
      </c>
      <c r="AN20" s="21">
        <f t="shared" si="34"/>
        <v>73.75938915629753</v>
      </c>
      <c r="AO20" s="86">
        <f t="shared" si="0"/>
        <v>0.25312901428552848</v>
      </c>
      <c r="AP20" s="88">
        <f t="shared" si="1"/>
        <v>6.3433346531615293E-5</v>
      </c>
      <c r="AQ20" s="89">
        <f t="shared" si="2"/>
        <v>1.8123813294747225E-4</v>
      </c>
      <c r="AR20" s="89">
        <f t="shared" si="3"/>
        <v>1.3592859971060421E-4</v>
      </c>
      <c r="AS20" s="89">
        <f t="shared" si="4"/>
        <v>4.5309533236868062E-5</v>
      </c>
      <c r="AT20" s="89">
        <f t="shared" si="5"/>
        <v>0.20208051823643158</v>
      </c>
      <c r="AU20" s="91">
        <f t="shared" si="6"/>
        <v>6.9350414872747527E-4</v>
      </c>
      <c r="AV20" s="95">
        <f t="shared" si="18"/>
        <v>23153.171484039583</v>
      </c>
      <c r="AW20" s="96">
        <f t="shared" si="19"/>
        <v>66151.918525827365</v>
      </c>
      <c r="AX20" s="96">
        <f t="shared" si="20"/>
        <v>49613.938894370534</v>
      </c>
      <c r="AY20" s="96">
        <f t="shared" si="21"/>
        <v>16537.979631456841</v>
      </c>
      <c r="AZ20" s="96">
        <f t="shared" si="22"/>
        <v>73759389.156297535</v>
      </c>
      <c r="BA20" s="97">
        <f t="shared" si="23"/>
        <v>253129.01428552848</v>
      </c>
      <c r="BB20" s="102">
        <f t="shared" si="24"/>
        <v>63.433346531615292</v>
      </c>
      <c r="BC20" s="98">
        <f t="shared" si="25"/>
        <v>181.23813294747225</v>
      </c>
      <c r="BD20" s="98">
        <f t="shared" si="26"/>
        <v>135.9285997106042</v>
      </c>
      <c r="BE20" s="98">
        <f t="shared" si="27"/>
        <v>45.309533236868063</v>
      </c>
      <c r="BF20" s="98">
        <f t="shared" si="28"/>
        <v>202080.51823643158</v>
      </c>
      <c r="BG20" s="103">
        <f t="shared" si="29"/>
        <v>693.50414872747524</v>
      </c>
      <c r="BH20">
        <v>0.1</v>
      </c>
      <c r="BI20">
        <f t="shared" si="9"/>
        <v>2.7563299385761408</v>
      </c>
      <c r="BJ20">
        <v>0.1</v>
      </c>
      <c r="BK20">
        <f t="shared" si="10"/>
        <v>9507.3827203389847</v>
      </c>
      <c r="BL20" s="114">
        <v>336000</v>
      </c>
      <c r="BM20" s="114">
        <v>480000</v>
      </c>
      <c r="BN20" s="114">
        <v>360000</v>
      </c>
      <c r="BO20" s="114">
        <v>120000</v>
      </c>
      <c r="BP20" s="114">
        <v>1070400000</v>
      </c>
      <c r="BQ20" s="107">
        <f t="shared" si="11"/>
        <v>2.5741799999999998E-7</v>
      </c>
      <c r="BR20" s="107">
        <f t="shared" si="12"/>
        <v>9.5462971596734017E-3</v>
      </c>
      <c r="BS20" s="107">
        <f t="shared" si="13"/>
        <v>1.4792018666577769E-2</v>
      </c>
      <c r="BT20" s="107">
        <f t="shared" si="14"/>
        <v>1.1094013999933329E-2</v>
      </c>
      <c r="BU20" s="107">
        <f t="shared" si="15"/>
        <v>3.6980046666444423E-3</v>
      </c>
      <c r="BV20" s="107">
        <f t="shared" si="16"/>
        <v>30.411775237245266</v>
      </c>
      <c r="BW20" s="117">
        <f t="shared" si="17"/>
        <v>3.5797848503272736E-2</v>
      </c>
    </row>
    <row r="21" spans="1:75" ht="30" x14ac:dyDescent="0.25">
      <c r="A21" s="108">
        <v>4.6765833333333333</v>
      </c>
      <c r="B21" s="108">
        <v>-74.124444444444435</v>
      </c>
      <c r="C21" s="119">
        <v>26</v>
      </c>
      <c r="D21" s="119">
        <v>32</v>
      </c>
      <c r="E21" s="119">
        <v>1913</v>
      </c>
      <c r="F21" s="16" t="s">
        <v>112</v>
      </c>
      <c r="G21" s="14" t="s">
        <v>113</v>
      </c>
      <c r="H21" s="16" t="s">
        <v>114</v>
      </c>
      <c r="I21" s="14" t="s">
        <v>40</v>
      </c>
      <c r="J21" s="14" t="s">
        <v>41</v>
      </c>
      <c r="K21" s="14">
        <v>15</v>
      </c>
      <c r="L21" s="14"/>
      <c r="M21" s="14">
        <v>2004</v>
      </c>
      <c r="N21" s="15" t="s">
        <v>102</v>
      </c>
      <c r="O21" s="15" t="s">
        <v>103</v>
      </c>
      <c r="P21" s="22">
        <v>8.4286353981658756E-3</v>
      </c>
      <c r="Q21" s="18">
        <v>19.381458909035899</v>
      </c>
      <c r="R21" s="18">
        <v>20.046035916917432</v>
      </c>
      <c r="S21" s="2" t="s">
        <v>45</v>
      </c>
      <c r="T21" s="2"/>
      <c r="U21" s="2"/>
      <c r="V21" s="14">
        <v>365</v>
      </c>
      <c r="W21" s="80"/>
      <c r="X21" s="14"/>
      <c r="Y21" s="14">
        <v>8760</v>
      </c>
      <c r="Z21" s="76" t="s">
        <v>115</v>
      </c>
      <c r="AA21" s="76" t="s">
        <v>116</v>
      </c>
      <c r="AB21" s="19" t="s">
        <v>49</v>
      </c>
      <c r="AC21" s="19">
        <v>840000</v>
      </c>
      <c r="AD21" s="19">
        <v>2400000</v>
      </c>
      <c r="AE21" s="19">
        <v>1800000</v>
      </c>
      <c r="AF21" s="19">
        <v>600000</v>
      </c>
      <c r="AG21" s="19">
        <v>2676000000</v>
      </c>
      <c r="AH21" s="20">
        <v>95073.827203389839</v>
      </c>
      <c r="AI21" s="20">
        <v>2.5741799999999997E-6</v>
      </c>
      <c r="AJ21" s="21">
        <f t="shared" si="30"/>
        <v>1.6838670170210644E-2</v>
      </c>
      <c r="AK21" s="21">
        <f t="shared" si="31"/>
        <v>4.8110486200601842E-2</v>
      </c>
      <c r="AL21" s="21">
        <f t="shared" si="32"/>
        <v>3.6082864650451379E-2</v>
      </c>
      <c r="AM21" s="21">
        <f t="shared" si="33"/>
        <v>1.202762155015046E-2</v>
      </c>
      <c r="AN21" s="21">
        <f t="shared" si="34"/>
        <v>53.643192113671049</v>
      </c>
      <c r="AO21" s="86">
        <f t="shared" si="0"/>
        <v>0.25312901428552848</v>
      </c>
      <c r="AP21" s="88">
        <f t="shared" si="1"/>
        <v>4.6133342932083955E-5</v>
      </c>
      <c r="AQ21" s="89">
        <f t="shared" si="2"/>
        <v>1.3180955123452559E-4</v>
      </c>
      <c r="AR21" s="89">
        <f t="shared" si="3"/>
        <v>9.8857163425894188E-5</v>
      </c>
      <c r="AS21" s="89">
        <f t="shared" si="4"/>
        <v>3.2952387808631398E-5</v>
      </c>
      <c r="AT21" s="89">
        <f t="shared" si="5"/>
        <v>0.14696764962649603</v>
      </c>
      <c r="AU21" s="91">
        <f t="shared" si="6"/>
        <v>6.9350414872747527E-4</v>
      </c>
      <c r="AV21" s="95">
        <f t="shared" si="18"/>
        <v>16838.670170210644</v>
      </c>
      <c r="AW21" s="96">
        <f t="shared" si="19"/>
        <v>48110.486200601845</v>
      </c>
      <c r="AX21" s="96">
        <f t="shared" si="20"/>
        <v>36082.864650451382</v>
      </c>
      <c r="AY21" s="96">
        <f t="shared" si="21"/>
        <v>12027.621550150461</v>
      </c>
      <c r="AZ21" s="96">
        <f t="shared" si="22"/>
        <v>53643192.113671049</v>
      </c>
      <c r="BA21" s="97">
        <f t="shared" si="23"/>
        <v>253129.01428552848</v>
      </c>
      <c r="BB21" s="102">
        <f t="shared" si="24"/>
        <v>46.133342932083956</v>
      </c>
      <c r="BC21" s="98">
        <f t="shared" si="25"/>
        <v>131.8095512345256</v>
      </c>
      <c r="BD21" s="98">
        <f t="shared" si="26"/>
        <v>98.857163425894186</v>
      </c>
      <c r="BE21" s="98">
        <f t="shared" si="27"/>
        <v>32.9523878086314</v>
      </c>
      <c r="BF21" s="98">
        <f t="shared" si="28"/>
        <v>146967.64962649602</v>
      </c>
      <c r="BG21" s="103">
        <f t="shared" si="29"/>
        <v>693.50414872747524</v>
      </c>
      <c r="BH21">
        <v>0.1</v>
      </c>
      <c r="BI21">
        <f t="shared" si="9"/>
        <v>2.0046035916917435</v>
      </c>
      <c r="BJ21">
        <v>0.1</v>
      </c>
      <c r="BK21">
        <f t="shared" si="10"/>
        <v>9507.3827203389847</v>
      </c>
      <c r="BL21" s="114">
        <v>336000</v>
      </c>
      <c r="BM21" s="114">
        <v>480000</v>
      </c>
      <c r="BN21" s="114">
        <v>360000</v>
      </c>
      <c r="BO21" s="114">
        <v>120000</v>
      </c>
      <c r="BP21" s="114">
        <v>1070400000</v>
      </c>
      <c r="BQ21" s="107">
        <f t="shared" si="11"/>
        <v>2.5741799999999998E-7</v>
      </c>
      <c r="BR21" s="107">
        <f t="shared" si="12"/>
        <v>6.9427615706715807E-3</v>
      </c>
      <c r="BS21" s="107">
        <f t="shared" si="13"/>
        <v>1.0757831757511131E-2</v>
      </c>
      <c r="BT21" s="107">
        <f t="shared" si="14"/>
        <v>8.0683738181333477E-3</v>
      </c>
      <c r="BU21" s="107">
        <f t="shared" si="15"/>
        <v>2.6894579393777827E-3</v>
      </c>
      <c r="BV21" s="107">
        <f t="shared" si="16"/>
        <v>22.117654717996604</v>
      </c>
      <c r="BW21" s="117">
        <f t="shared" si="17"/>
        <v>3.5797848503272736E-2</v>
      </c>
    </row>
    <row r="22" spans="1:75" ht="30" customHeight="1" x14ac:dyDescent="0.25">
      <c r="A22" s="108">
        <v>4.6734856813783301</v>
      </c>
      <c r="B22" s="108">
        <v>-74.147142790038998</v>
      </c>
      <c r="C22" s="119">
        <v>24</v>
      </c>
      <c r="D22" s="119">
        <v>32</v>
      </c>
      <c r="E22" s="119">
        <v>1911</v>
      </c>
      <c r="F22" s="16" t="s">
        <v>117</v>
      </c>
      <c r="G22" s="14" t="s">
        <v>118</v>
      </c>
      <c r="H22" s="16" t="s">
        <v>119</v>
      </c>
      <c r="I22" s="14" t="s">
        <v>40</v>
      </c>
      <c r="J22" s="14" t="s">
        <v>53</v>
      </c>
      <c r="K22" s="27"/>
      <c r="L22" s="27"/>
      <c r="M22" s="14">
        <v>2003</v>
      </c>
      <c r="N22" s="15" t="s">
        <v>43</v>
      </c>
      <c r="O22" s="15" t="s">
        <v>120</v>
      </c>
      <c r="P22" s="22">
        <v>1.192780523187394E-2</v>
      </c>
      <c r="Q22" s="18">
        <v>6708.3333333333303</v>
      </c>
      <c r="R22" s="18">
        <v>7036.1542919454041</v>
      </c>
      <c r="S22" s="15" t="s">
        <v>45</v>
      </c>
      <c r="T22" s="15"/>
      <c r="U22" s="15"/>
      <c r="V22" s="14">
        <v>365</v>
      </c>
      <c r="W22" s="80"/>
      <c r="X22" s="14"/>
      <c r="Y22" s="14">
        <v>8760</v>
      </c>
      <c r="Z22" s="76" t="s">
        <v>121</v>
      </c>
      <c r="AA22" s="76" t="s">
        <v>122</v>
      </c>
      <c r="AB22" s="19" t="s">
        <v>49</v>
      </c>
      <c r="AC22" s="19">
        <v>30.4</v>
      </c>
      <c r="AD22" s="19">
        <v>1504</v>
      </c>
      <c r="AE22" s="19">
        <v>9.6</v>
      </c>
      <c r="AF22" s="19">
        <v>640</v>
      </c>
      <c r="AG22" s="19">
        <v>1920000</v>
      </c>
      <c r="AH22" s="23">
        <v>6708.3333333333303</v>
      </c>
      <c r="AI22" s="24">
        <v>8.7999999999999994E-8</v>
      </c>
      <c r="AJ22" s="21">
        <f t="shared" si="30"/>
        <v>2.138990904751403E-4</v>
      </c>
      <c r="AK22" s="21">
        <f t="shared" si="31"/>
        <v>1.0582376055085888E-2</v>
      </c>
      <c r="AL22" s="21">
        <f t="shared" si="32"/>
        <v>6.7547081202675886E-5</v>
      </c>
      <c r="AM22" s="21">
        <f t="shared" si="33"/>
        <v>4.5031387468450592E-3</v>
      </c>
      <c r="AN22" s="21">
        <f t="shared" si="34"/>
        <v>13.509416240535176</v>
      </c>
      <c r="AO22" s="86">
        <f t="shared" si="0"/>
        <v>6.1918157769119545E-4</v>
      </c>
      <c r="AP22" s="88">
        <f t="shared" si="1"/>
        <v>5.8602490541134324E-7</v>
      </c>
      <c r="AQ22" s="89">
        <f t="shared" si="2"/>
        <v>2.8992811109824352E-5</v>
      </c>
      <c r="AR22" s="89">
        <f t="shared" si="3"/>
        <v>1.8506049644568737E-7</v>
      </c>
      <c r="AS22" s="89">
        <f t="shared" si="4"/>
        <v>1.2337366429712491E-5</v>
      </c>
      <c r="AT22" s="89">
        <f t="shared" si="5"/>
        <v>3.7012099289137471E-2</v>
      </c>
      <c r="AU22" s="91">
        <f t="shared" si="6"/>
        <v>1.696387884085467E-6</v>
      </c>
      <c r="AV22" s="95">
        <f t="shared" si="18"/>
        <v>213.8990904751403</v>
      </c>
      <c r="AW22" s="96">
        <f t="shared" si="19"/>
        <v>10582.376055085888</v>
      </c>
      <c r="AX22" s="96">
        <f t="shared" si="20"/>
        <v>67.547081202675884</v>
      </c>
      <c r="AY22" s="96">
        <f t="shared" si="21"/>
        <v>4503.1387468450594</v>
      </c>
      <c r="AZ22" s="96">
        <f t="shared" si="22"/>
        <v>13509416.240535175</v>
      </c>
      <c r="BA22" s="97">
        <f t="shared" si="23"/>
        <v>619.18157769119546</v>
      </c>
      <c r="BB22" s="102">
        <f t="shared" si="24"/>
        <v>0.58602490541134322</v>
      </c>
      <c r="BC22" s="98">
        <f t="shared" si="25"/>
        <v>28.992811109824352</v>
      </c>
      <c r="BD22" s="98">
        <f t="shared" si="26"/>
        <v>0.18506049644568737</v>
      </c>
      <c r="BE22" s="98">
        <f t="shared" si="27"/>
        <v>12.337366429712491</v>
      </c>
      <c r="BF22" s="98">
        <f t="shared" si="28"/>
        <v>37012.09928913747</v>
      </c>
      <c r="BG22" s="103">
        <f t="shared" si="29"/>
        <v>1.6963878840854669</v>
      </c>
      <c r="BH22">
        <v>0.1</v>
      </c>
      <c r="BI22">
        <f t="shared" si="9"/>
        <v>703.61542919454041</v>
      </c>
      <c r="BJ22">
        <v>0.1</v>
      </c>
      <c r="BK22">
        <f t="shared" si="10"/>
        <v>670.83333333333303</v>
      </c>
      <c r="BL22" s="114">
        <v>12.16</v>
      </c>
      <c r="BM22" s="114">
        <v>601.6</v>
      </c>
      <c r="BN22" s="114">
        <v>1.92</v>
      </c>
      <c r="BO22" s="114">
        <v>256</v>
      </c>
      <c r="BP22" s="114">
        <v>384000</v>
      </c>
      <c r="BQ22" s="107">
        <f t="shared" si="11"/>
        <v>8.7999999999999994E-9</v>
      </c>
      <c r="BR22" s="107">
        <f t="shared" si="12"/>
        <v>8.8192854325255205E-5</v>
      </c>
      <c r="BS22" s="107">
        <f t="shared" si="13"/>
        <v>4.3632254245126257E-3</v>
      </c>
      <c r="BT22" s="107">
        <f t="shared" si="14"/>
        <v>1.5103986525088155E-5</v>
      </c>
      <c r="BU22" s="107">
        <f t="shared" si="15"/>
        <v>1.856691670005373E-3</v>
      </c>
      <c r="BV22" s="107">
        <f t="shared" si="16"/>
        <v>3.0207973050176307</v>
      </c>
      <c r="BW22" s="117">
        <f t="shared" si="17"/>
        <v>8.7565498474245895E-5</v>
      </c>
    </row>
    <row r="23" spans="1:75" ht="30" customHeight="1" x14ac:dyDescent="0.25">
      <c r="A23" s="108">
        <v>4.6734856813783301</v>
      </c>
      <c r="B23" s="108">
        <v>-74.147142790038998</v>
      </c>
      <c r="C23" s="119">
        <v>24</v>
      </c>
      <c r="D23" s="119">
        <v>32</v>
      </c>
      <c r="E23" s="119">
        <v>1911</v>
      </c>
      <c r="F23" s="16" t="s">
        <v>117</v>
      </c>
      <c r="G23" s="14" t="s">
        <v>118</v>
      </c>
      <c r="H23" s="16" t="s">
        <v>119</v>
      </c>
      <c r="I23" s="14" t="s">
        <v>40</v>
      </c>
      <c r="J23" s="14" t="s">
        <v>53</v>
      </c>
      <c r="K23" s="27"/>
      <c r="L23" s="27"/>
      <c r="M23" s="14">
        <v>2003</v>
      </c>
      <c r="N23" s="15" t="s">
        <v>43</v>
      </c>
      <c r="O23" s="15" t="s">
        <v>120</v>
      </c>
      <c r="P23" s="22">
        <v>1.192780523187394E-2</v>
      </c>
      <c r="Q23" s="30">
        <v>3354.1666666666652</v>
      </c>
      <c r="R23" s="18">
        <v>3518.0771459727021</v>
      </c>
      <c r="S23" s="15" t="s">
        <v>45</v>
      </c>
      <c r="T23" s="15"/>
      <c r="U23" s="15"/>
      <c r="V23" s="14">
        <v>365</v>
      </c>
      <c r="W23" s="80"/>
      <c r="X23" s="14"/>
      <c r="Y23" s="14">
        <v>8760</v>
      </c>
      <c r="Z23" s="76" t="s">
        <v>121</v>
      </c>
      <c r="AA23" s="76" t="s">
        <v>122</v>
      </c>
      <c r="AB23" s="19" t="s">
        <v>49</v>
      </c>
      <c r="AC23" s="19">
        <v>30.4</v>
      </c>
      <c r="AD23" s="19">
        <v>1504</v>
      </c>
      <c r="AE23" s="19">
        <v>9.6</v>
      </c>
      <c r="AF23" s="19">
        <v>640</v>
      </c>
      <c r="AG23" s="19">
        <v>1920000</v>
      </c>
      <c r="AH23" s="23">
        <v>3354.1666666666652</v>
      </c>
      <c r="AI23" s="24">
        <v>8.7999999999999994E-8</v>
      </c>
      <c r="AJ23" s="21">
        <f t="shared" si="30"/>
        <v>1.0694954523757015E-4</v>
      </c>
      <c r="AK23" s="21">
        <f t="shared" si="31"/>
        <v>5.2911880275429441E-3</v>
      </c>
      <c r="AL23" s="21">
        <f t="shared" si="32"/>
        <v>3.3773540601337943E-5</v>
      </c>
      <c r="AM23" s="21">
        <f t="shared" si="33"/>
        <v>2.2515693734225296E-3</v>
      </c>
      <c r="AN23" s="21">
        <f t="shared" si="34"/>
        <v>6.7547081202675878</v>
      </c>
      <c r="AO23" s="86">
        <f t="shared" si="0"/>
        <v>3.0959078884559773E-4</v>
      </c>
      <c r="AP23" s="88">
        <f t="shared" si="1"/>
        <v>2.9301245270567162E-7</v>
      </c>
      <c r="AQ23" s="89">
        <f t="shared" si="2"/>
        <v>1.4496405554912176E-5</v>
      </c>
      <c r="AR23" s="89">
        <f t="shared" si="3"/>
        <v>9.2530248222843683E-8</v>
      </c>
      <c r="AS23" s="89">
        <f t="shared" si="4"/>
        <v>6.1686832148562455E-6</v>
      </c>
      <c r="AT23" s="89">
        <f t="shared" si="5"/>
        <v>1.8506049644568735E-2</v>
      </c>
      <c r="AU23" s="91">
        <f t="shared" si="6"/>
        <v>8.4819394204273348E-7</v>
      </c>
      <c r="AV23" s="95">
        <f t="shared" si="18"/>
        <v>106.94954523757015</v>
      </c>
      <c r="AW23" s="96">
        <f t="shared" si="19"/>
        <v>5291.1880275429439</v>
      </c>
      <c r="AX23" s="96">
        <f t="shared" si="20"/>
        <v>33.773540601337942</v>
      </c>
      <c r="AY23" s="96">
        <f t="shared" si="21"/>
        <v>2251.5693734225297</v>
      </c>
      <c r="AZ23" s="96">
        <f t="shared" si="22"/>
        <v>6754708.1202675877</v>
      </c>
      <c r="BA23" s="97">
        <f t="shared" si="23"/>
        <v>309.59078884559773</v>
      </c>
      <c r="BB23" s="102">
        <f t="shared" si="24"/>
        <v>0.29301245270567161</v>
      </c>
      <c r="BC23" s="98">
        <f t="shared" si="25"/>
        <v>14.496405554912176</v>
      </c>
      <c r="BD23" s="98">
        <f t="shared" si="26"/>
        <v>9.2530248222843683E-2</v>
      </c>
      <c r="BE23" s="98">
        <f t="shared" si="27"/>
        <v>6.1686832148562454</v>
      </c>
      <c r="BF23" s="98">
        <f t="shared" si="28"/>
        <v>18506.049644568735</v>
      </c>
      <c r="BG23" s="103">
        <f t="shared" si="29"/>
        <v>0.84819394204273346</v>
      </c>
      <c r="BH23">
        <v>0.1</v>
      </c>
      <c r="BI23">
        <f t="shared" si="9"/>
        <v>351.80771459727021</v>
      </c>
      <c r="BJ23">
        <v>0.1</v>
      </c>
      <c r="BK23">
        <f t="shared" si="10"/>
        <v>335.41666666666652</v>
      </c>
      <c r="BL23" s="114">
        <v>12.16</v>
      </c>
      <c r="BM23" s="114">
        <v>601.6</v>
      </c>
      <c r="BN23" s="114">
        <v>1.92</v>
      </c>
      <c r="BO23" s="114">
        <v>256</v>
      </c>
      <c r="BP23" s="114">
        <v>384000</v>
      </c>
      <c r="BQ23" s="107">
        <f t="shared" si="11"/>
        <v>8.7999999999999994E-9</v>
      </c>
      <c r="BR23" s="107">
        <f t="shared" si="12"/>
        <v>4.4096427162627603E-5</v>
      </c>
      <c r="BS23" s="107">
        <f t="shared" si="13"/>
        <v>2.1816127122563128E-3</v>
      </c>
      <c r="BT23" s="107">
        <f t="shared" si="14"/>
        <v>7.5519932625440774E-6</v>
      </c>
      <c r="BU23" s="107">
        <f t="shared" si="15"/>
        <v>9.2834583500268648E-4</v>
      </c>
      <c r="BV23" s="107">
        <f t="shared" si="16"/>
        <v>1.5103986525088153</v>
      </c>
      <c r="BW23" s="117">
        <f t="shared" si="17"/>
        <v>4.3782749237122948E-5</v>
      </c>
    </row>
    <row r="24" spans="1:75" ht="30" customHeight="1" x14ac:dyDescent="0.25">
      <c r="A24" s="108">
        <v>4.6734856813783301</v>
      </c>
      <c r="B24" s="108">
        <v>-74.147142790038998</v>
      </c>
      <c r="C24" s="119">
        <v>24</v>
      </c>
      <c r="D24" s="119">
        <v>32</v>
      </c>
      <c r="E24" s="119">
        <v>1911</v>
      </c>
      <c r="F24" s="16" t="s">
        <v>117</v>
      </c>
      <c r="G24" s="14" t="s">
        <v>118</v>
      </c>
      <c r="H24" s="16" t="s">
        <v>119</v>
      </c>
      <c r="I24" s="14" t="s">
        <v>40</v>
      </c>
      <c r="J24" s="14" t="s">
        <v>53</v>
      </c>
      <c r="K24" s="14">
        <v>2</v>
      </c>
      <c r="L24" s="14"/>
      <c r="M24" s="14">
        <v>1997</v>
      </c>
      <c r="N24" s="15" t="s">
        <v>43</v>
      </c>
      <c r="O24" s="15" t="s">
        <v>123</v>
      </c>
      <c r="P24" s="28">
        <v>4.2689148957375835E-3</v>
      </c>
      <c r="Q24" s="18">
        <v>4025</v>
      </c>
      <c r="R24" s="18">
        <v>4094.3196851605289</v>
      </c>
      <c r="S24" s="15" t="s">
        <v>45</v>
      </c>
      <c r="T24" s="15"/>
      <c r="U24" s="15"/>
      <c r="V24" s="14">
        <v>365</v>
      </c>
      <c r="W24" s="80"/>
      <c r="X24" s="14"/>
      <c r="Y24" s="14">
        <v>8760</v>
      </c>
      <c r="Z24" s="76" t="s">
        <v>124</v>
      </c>
      <c r="AA24" s="76" t="s">
        <v>122</v>
      </c>
      <c r="AB24" s="19" t="s">
        <v>49</v>
      </c>
      <c r="AC24" s="19">
        <v>196.35697419693699</v>
      </c>
      <c r="AD24" s="19">
        <v>1220.7279907421801</v>
      </c>
      <c r="AE24" s="19">
        <v>69.655897325915305</v>
      </c>
      <c r="AF24" s="19">
        <v>640</v>
      </c>
      <c r="AG24" s="19">
        <v>1920000</v>
      </c>
      <c r="AH24" s="20">
        <v>2.9803032786885244</v>
      </c>
      <c r="AI24" s="20">
        <v>1.362E-5</v>
      </c>
      <c r="AJ24" s="21">
        <f t="shared" si="30"/>
        <v>8.0394822477307718E-4</v>
      </c>
      <c r="AK24" s="21">
        <f t="shared" si="31"/>
        <v>4.9980506427221684E-3</v>
      </c>
      <c r="AL24" s="21">
        <f t="shared" si="32"/>
        <v>2.8519351160901567E-4</v>
      </c>
      <c r="AM24" s="21">
        <f t="shared" si="33"/>
        <v>2.6203645985027383E-3</v>
      </c>
      <c r="AN24" s="21">
        <f t="shared" si="34"/>
        <v>7.8610937955082161</v>
      </c>
      <c r="AO24" s="86">
        <f t="shared" si="0"/>
        <v>4.1290812889073531E-5</v>
      </c>
      <c r="AP24" s="88">
        <f t="shared" si="1"/>
        <v>2.2025978760906226E-6</v>
      </c>
      <c r="AQ24" s="89">
        <f t="shared" si="2"/>
        <v>1.369328943211553E-5</v>
      </c>
      <c r="AR24" s="89">
        <f t="shared" si="3"/>
        <v>7.8135208660004289E-7</v>
      </c>
      <c r="AS24" s="89">
        <f t="shared" si="4"/>
        <v>7.179081091788324E-6</v>
      </c>
      <c r="AT24" s="89">
        <f t="shared" si="5"/>
        <v>2.1537243275364975E-2</v>
      </c>
      <c r="AU24" s="91">
        <f t="shared" si="6"/>
        <v>1.1312551476458501E-7</v>
      </c>
      <c r="AV24" s="95">
        <f t="shared" si="18"/>
        <v>803.94822477307719</v>
      </c>
      <c r="AW24" s="96">
        <f t="shared" si="19"/>
        <v>4998.050642722168</v>
      </c>
      <c r="AX24" s="96">
        <f t="shared" si="20"/>
        <v>285.19351160901567</v>
      </c>
      <c r="AY24" s="96">
        <f t="shared" si="21"/>
        <v>2620.3645985027383</v>
      </c>
      <c r="AZ24" s="96">
        <f t="shared" si="22"/>
        <v>7861093.7955082161</v>
      </c>
      <c r="BA24" s="97">
        <f t="shared" si="23"/>
        <v>41.290812889073528</v>
      </c>
      <c r="BB24" s="102">
        <f t="shared" si="24"/>
        <v>2.2025978760906226</v>
      </c>
      <c r="BC24" s="98">
        <f t="shared" si="25"/>
        <v>13.693289432115529</v>
      </c>
      <c r="BD24" s="98">
        <f t="shared" si="26"/>
        <v>0.78135208660004285</v>
      </c>
      <c r="BE24" s="98">
        <f t="shared" si="27"/>
        <v>7.1790810917883237</v>
      </c>
      <c r="BF24" s="98">
        <f t="shared" si="28"/>
        <v>21537.243275364974</v>
      </c>
      <c r="BG24" s="103">
        <f t="shared" si="29"/>
        <v>0.11312551476458502</v>
      </c>
      <c r="BH24">
        <v>0.1</v>
      </c>
      <c r="BI24">
        <f t="shared" si="9"/>
        <v>409.4319685160529</v>
      </c>
      <c r="BJ24">
        <v>0.1</v>
      </c>
      <c r="BK24">
        <f t="shared" si="10"/>
        <v>0.29803032786885247</v>
      </c>
      <c r="BL24" s="114">
        <v>187.562005220738</v>
      </c>
      <c r="BM24" s="114">
        <v>1012.03746873145</v>
      </c>
      <c r="BN24" s="114">
        <v>69.555897325915296</v>
      </c>
      <c r="BO24" s="114">
        <v>256</v>
      </c>
      <c r="BP24" s="114">
        <v>384000</v>
      </c>
      <c r="BQ24" s="107">
        <f t="shared" si="11"/>
        <v>1.362E-6</v>
      </c>
      <c r="BR24" s="107">
        <f t="shared" si="12"/>
        <v>7.7213557335251203E-4</v>
      </c>
      <c r="BS24" s="107">
        <f t="shared" si="13"/>
        <v>4.1736395293640134E-3</v>
      </c>
      <c r="BT24" s="107">
        <f t="shared" si="14"/>
        <v>2.8620853482613898E-4</v>
      </c>
      <c r="BU24" s="107">
        <f t="shared" si="15"/>
        <v>1.0804040017256004E-3</v>
      </c>
      <c r="BV24" s="107">
        <f t="shared" si="16"/>
        <v>1.7577940104258203</v>
      </c>
      <c r="BW24" s="117">
        <f t="shared" si="17"/>
        <v>5.8394027589137601E-6</v>
      </c>
    </row>
    <row r="25" spans="1:75" ht="30" x14ac:dyDescent="0.25">
      <c r="A25" s="108">
        <v>4.6758981970976699</v>
      </c>
      <c r="B25" s="108">
        <v>-74.144092962667997</v>
      </c>
      <c r="C25" s="119">
        <v>24</v>
      </c>
      <c r="D25" s="119">
        <v>32</v>
      </c>
      <c r="E25" s="119">
        <v>1911</v>
      </c>
      <c r="F25" s="16" t="s">
        <v>125</v>
      </c>
      <c r="G25" s="14" t="s">
        <v>126</v>
      </c>
      <c r="H25" s="16" t="s">
        <v>127</v>
      </c>
      <c r="I25" s="14" t="s">
        <v>40</v>
      </c>
      <c r="J25" s="14" t="s">
        <v>41</v>
      </c>
      <c r="K25" s="14">
        <v>5</v>
      </c>
      <c r="L25" s="14"/>
      <c r="M25" s="14">
        <v>2000</v>
      </c>
      <c r="N25" s="15" t="s">
        <v>102</v>
      </c>
      <c r="O25" s="15" t="s">
        <v>103</v>
      </c>
      <c r="P25" s="22">
        <v>-3.781810267385731E-2</v>
      </c>
      <c r="Q25" s="18">
        <v>0.104099632812204</v>
      </c>
      <c r="R25" s="18">
        <v>8.9485449590736954E-2</v>
      </c>
      <c r="S25" s="2" t="s">
        <v>45</v>
      </c>
      <c r="T25" s="2"/>
      <c r="U25" s="2"/>
      <c r="V25" s="14">
        <v>365</v>
      </c>
      <c r="W25" s="76"/>
      <c r="X25" s="14">
        <v>31</v>
      </c>
      <c r="Y25" s="26">
        <v>8016</v>
      </c>
      <c r="Z25" s="76" t="s">
        <v>128</v>
      </c>
      <c r="AA25" s="76" t="s">
        <v>129</v>
      </c>
      <c r="AB25" s="19" t="s">
        <v>49</v>
      </c>
      <c r="AC25" s="19">
        <v>840000</v>
      </c>
      <c r="AD25" s="19">
        <v>2400000</v>
      </c>
      <c r="AE25" s="19">
        <v>1800000</v>
      </c>
      <c r="AF25" s="19">
        <v>600000</v>
      </c>
      <c r="AG25" s="19">
        <v>2676000000</v>
      </c>
      <c r="AH25" s="23">
        <v>0.104099632812204</v>
      </c>
      <c r="AI25" s="20">
        <v>9.1200000000000003E-2</v>
      </c>
      <c r="AJ25" s="21">
        <f t="shared" si="30"/>
        <v>7.5167777656219036E-5</v>
      </c>
      <c r="AK25" s="21">
        <f t="shared" si="31"/>
        <v>2.1476507901776871E-4</v>
      </c>
      <c r="AL25" s="21">
        <f t="shared" si="32"/>
        <v>1.6107380926332651E-4</v>
      </c>
      <c r="AM25" s="21">
        <f t="shared" si="33"/>
        <v>5.3691269754442177E-5</v>
      </c>
      <c r="AN25" s="21">
        <f t="shared" si="34"/>
        <v>0.23946306310481208</v>
      </c>
      <c r="AO25" s="86">
        <f t="shared" si="0"/>
        <v>8.1610730026752103E-3</v>
      </c>
      <c r="AP25" s="88">
        <f t="shared" si="1"/>
        <v>2.0593911686635353E-7</v>
      </c>
      <c r="AQ25" s="89">
        <f t="shared" si="2"/>
        <v>5.8839747676101019E-7</v>
      </c>
      <c r="AR25" s="89">
        <f t="shared" si="3"/>
        <v>4.4129810757075756E-7</v>
      </c>
      <c r="AS25" s="89">
        <f t="shared" si="4"/>
        <v>1.4709936919025255E-7</v>
      </c>
      <c r="AT25" s="89">
        <f t="shared" si="5"/>
        <v>6.5606318658852623E-4</v>
      </c>
      <c r="AU25" s="91">
        <f t="shared" si="6"/>
        <v>2.2359104116918385E-5</v>
      </c>
      <c r="AV25" s="95">
        <f t="shared" si="18"/>
        <v>75.16777765621903</v>
      </c>
      <c r="AW25" s="96">
        <f t="shared" si="19"/>
        <v>214.7650790177687</v>
      </c>
      <c r="AX25" s="96">
        <f t="shared" si="20"/>
        <v>161.07380926332652</v>
      </c>
      <c r="AY25" s="96">
        <f t="shared" si="21"/>
        <v>53.691269754442175</v>
      </c>
      <c r="AZ25" s="96">
        <f t="shared" si="22"/>
        <v>239463.06310481208</v>
      </c>
      <c r="BA25" s="97">
        <f t="shared" si="23"/>
        <v>8161.0730026752108</v>
      </c>
      <c r="BB25" s="102">
        <f t="shared" si="24"/>
        <v>0.20593911686635352</v>
      </c>
      <c r="BC25" s="98">
        <f t="shared" si="25"/>
        <v>0.58839747676101017</v>
      </c>
      <c r="BD25" s="98">
        <f t="shared" si="26"/>
        <v>0.44129810757075755</v>
      </c>
      <c r="BE25" s="98">
        <f t="shared" si="27"/>
        <v>0.14709936919025254</v>
      </c>
      <c r="BF25" s="98">
        <f t="shared" si="28"/>
        <v>656.06318658852626</v>
      </c>
      <c r="BG25" s="103">
        <f t="shared" si="29"/>
        <v>22.359104116918385</v>
      </c>
      <c r="BH25">
        <v>0.1</v>
      </c>
      <c r="BI25">
        <f t="shared" si="9"/>
        <v>8.9485449590736964E-3</v>
      </c>
      <c r="BJ25">
        <v>0.1</v>
      </c>
      <c r="BK25">
        <f t="shared" si="10"/>
        <v>1.0409963281220401E-2</v>
      </c>
      <c r="BL25" s="114">
        <v>336000</v>
      </c>
      <c r="BM25" s="114">
        <v>480000</v>
      </c>
      <c r="BN25" s="114">
        <v>360000</v>
      </c>
      <c r="BO25" s="114">
        <v>120000</v>
      </c>
      <c r="BP25" s="114">
        <v>1070400000</v>
      </c>
      <c r="BQ25" s="107">
        <f t="shared" si="11"/>
        <v>9.1200000000000014E-3</v>
      </c>
      <c r="BR25" s="107">
        <f t="shared" si="12"/>
        <v>3.0992468691953423E-5</v>
      </c>
      <c r="BS25" s="107">
        <f t="shared" si="13"/>
        <v>4.8022931587684465E-5</v>
      </c>
      <c r="BT25" s="107">
        <f t="shared" si="14"/>
        <v>3.6017198690763343E-5</v>
      </c>
      <c r="BU25" s="107">
        <f t="shared" si="15"/>
        <v>1.2005732896921116E-5</v>
      </c>
      <c r="BV25" s="107">
        <f t="shared" si="16"/>
        <v>9.8733150261508765E-2</v>
      </c>
      <c r="BW25" s="117">
        <f t="shared" si="17"/>
        <v>1.1541500123900203E-3</v>
      </c>
    </row>
    <row r="26" spans="1:75" ht="15" customHeight="1" x14ac:dyDescent="0.25">
      <c r="A26" s="108">
        <v>4.6119177925903401</v>
      </c>
      <c r="B26" s="108">
        <v>-74.103072943405294</v>
      </c>
      <c r="C26" s="119">
        <v>29</v>
      </c>
      <c r="D26" s="119">
        <v>25</v>
      </c>
      <c r="E26" s="119">
        <v>2318</v>
      </c>
      <c r="F26" s="16" t="s">
        <v>130</v>
      </c>
      <c r="G26" s="14" t="s">
        <v>131</v>
      </c>
      <c r="H26" s="16" t="s">
        <v>132</v>
      </c>
      <c r="I26" s="14" t="s">
        <v>133</v>
      </c>
      <c r="J26" s="14" t="s">
        <v>41</v>
      </c>
      <c r="K26" s="14">
        <v>1000</v>
      </c>
      <c r="L26" s="14"/>
      <c r="M26" s="14">
        <v>1969</v>
      </c>
      <c r="N26" s="15" t="s">
        <v>43</v>
      </c>
      <c r="O26" s="15" t="s">
        <v>86</v>
      </c>
      <c r="P26" s="28">
        <v>4.2689148957375835E-3</v>
      </c>
      <c r="Q26" s="18">
        <v>3057600</v>
      </c>
      <c r="R26" s="18">
        <v>3110258.8495271634</v>
      </c>
      <c r="S26" s="15" t="s">
        <v>45</v>
      </c>
      <c r="T26" s="15"/>
      <c r="U26" s="15"/>
      <c r="V26" s="14">
        <v>365</v>
      </c>
      <c r="W26" s="80"/>
      <c r="X26" s="14"/>
      <c r="Y26" s="14">
        <v>8760</v>
      </c>
      <c r="Z26" s="76" t="s">
        <v>134</v>
      </c>
      <c r="AA26" s="76" t="s">
        <v>46</v>
      </c>
      <c r="AB26" s="19" t="s">
        <v>49</v>
      </c>
      <c r="AC26" s="19">
        <v>589.42211574465</v>
      </c>
      <c r="AD26" s="19">
        <v>6395.3771199333296</v>
      </c>
      <c r="AE26" s="19">
        <v>22.425616220874101</v>
      </c>
      <c r="AF26" s="19">
        <v>1344</v>
      </c>
      <c r="AG26" s="19">
        <v>1920000</v>
      </c>
      <c r="AH26" s="23">
        <v>3057600</v>
      </c>
      <c r="AI26" s="24">
        <v>8.7999999999999994E-8</v>
      </c>
      <c r="AJ26" s="21">
        <f t="shared" si="30"/>
        <v>1.8332553516018217</v>
      </c>
      <c r="AK26" s="21">
        <f t="shared" si="31"/>
        <v>19.891278283336181</v>
      </c>
      <c r="AL26" s="21">
        <f t="shared" si="32"/>
        <v>6.9749471307073582E-2</v>
      </c>
      <c r="AM26" s="21">
        <f t="shared" si="33"/>
        <v>4.1801878937645078</v>
      </c>
      <c r="AN26" s="21">
        <f t="shared" si="34"/>
        <v>5971.6969910921534</v>
      </c>
      <c r="AO26" s="86">
        <f t="shared" si="0"/>
        <v>0.27370277875839039</v>
      </c>
      <c r="AP26" s="88">
        <f t="shared" si="1"/>
        <v>5.0226174016488271E-3</v>
      </c>
      <c r="AQ26" s="89">
        <f t="shared" si="2"/>
        <v>5.4496652831058028E-2</v>
      </c>
      <c r="AR26" s="89">
        <f t="shared" si="3"/>
        <v>1.9109444193718791E-4</v>
      </c>
      <c r="AS26" s="89">
        <f t="shared" si="4"/>
        <v>1.1452569571957555E-2</v>
      </c>
      <c r="AT26" s="89">
        <f t="shared" si="5"/>
        <v>16.360813674225078</v>
      </c>
      <c r="AU26" s="91">
        <f t="shared" si="6"/>
        <v>7.4987062673531613E-4</v>
      </c>
      <c r="AV26" s="95">
        <f t="shared" si="18"/>
        <v>1833255.3516018218</v>
      </c>
      <c r="AW26" s="96">
        <f t="shared" si="19"/>
        <v>19891278.283336181</v>
      </c>
      <c r="AX26" s="96">
        <f t="shared" si="20"/>
        <v>69749.471307073589</v>
      </c>
      <c r="AY26" s="96">
        <f t="shared" si="21"/>
        <v>4180187.893764508</v>
      </c>
      <c r="AZ26" s="96">
        <f t="shared" si="22"/>
        <v>5971696991.0921535</v>
      </c>
      <c r="BA26" s="97">
        <f t="shared" si="23"/>
        <v>273702.7787583904</v>
      </c>
      <c r="BB26" s="102">
        <f t="shared" si="24"/>
        <v>5022.6174016488267</v>
      </c>
      <c r="BC26" s="98">
        <f t="shared" si="25"/>
        <v>54496.652831058025</v>
      </c>
      <c r="BD26" s="98">
        <f t="shared" si="26"/>
        <v>191.0944419371879</v>
      </c>
      <c r="BE26" s="98">
        <f t="shared" si="27"/>
        <v>11452.569571957556</v>
      </c>
      <c r="BF26" s="98">
        <f t="shared" si="28"/>
        <v>16360813.674225077</v>
      </c>
      <c r="BG26" s="103">
        <f t="shared" si="29"/>
        <v>749.87062673531614</v>
      </c>
      <c r="BH26">
        <v>0.1</v>
      </c>
      <c r="BI26">
        <f t="shared" si="9"/>
        <v>311025.88495271635</v>
      </c>
      <c r="BJ26">
        <v>0.1</v>
      </c>
      <c r="BK26">
        <f t="shared" si="10"/>
        <v>305760</v>
      </c>
      <c r="BL26" s="114">
        <v>491.49252207956101</v>
      </c>
      <c r="BM26" s="114">
        <v>4911.7599692228896</v>
      </c>
      <c r="BN26" s="114">
        <v>16.278520514623899</v>
      </c>
      <c r="BO26" s="114">
        <v>537.6</v>
      </c>
      <c r="BP26" s="114">
        <v>384000</v>
      </c>
      <c r="BQ26" s="107">
        <f t="shared" si="11"/>
        <v>8.7999999999999994E-9</v>
      </c>
      <c r="BR26" s="107">
        <f t="shared" si="12"/>
        <v>1.5396223758740801</v>
      </c>
      <c r="BS26" s="107">
        <f t="shared" si="13"/>
        <v>15.40579825757421</v>
      </c>
      <c r="BT26" s="107">
        <f t="shared" si="14"/>
        <v>5.1108595716990772E-2</v>
      </c>
      <c r="BU26" s="107">
        <f t="shared" si="15"/>
        <v>1.7235356220919285</v>
      </c>
      <c r="BV26" s="107">
        <f t="shared" si="16"/>
        <v>1335.3120413113013</v>
      </c>
      <c r="BW26" s="117">
        <f t="shared" si="17"/>
        <v>3.8707418177931843E-2</v>
      </c>
    </row>
    <row r="27" spans="1:75" ht="15" customHeight="1" x14ac:dyDescent="0.25">
      <c r="A27" s="108">
        <v>4.6119177925903401</v>
      </c>
      <c r="B27" s="108">
        <v>-74.103072943405294</v>
      </c>
      <c r="C27" s="119">
        <v>29</v>
      </c>
      <c r="D27" s="119">
        <v>25</v>
      </c>
      <c r="E27" s="119">
        <v>2318</v>
      </c>
      <c r="F27" s="16" t="s">
        <v>130</v>
      </c>
      <c r="G27" s="14" t="s">
        <v>131</v>
      </c>
      <c r="H27" s="16" t="s">
        <v>132</v>
      </c>
      <c r="I27" s="14" t="s">
        <v>133</v>
      </c>
      <c r="J27" s="14" t="s">
        <v>41</v>
      </c>
      <c r="K27" s="14">
        <v>600</v>
      </c>
      <c r="L27" s="14"/>
      <c r="M27" s="14">
        <v>1971</v>
      </c>
      <c r="N27" s="15" t="s">
        <v>43</v>
      </c>
      <c r="O27" s="15" t="s">
        <v>86</v>
      </c>
      <c r="P27" s="28">
        <v>4.2689148957375835E-3</v>
      </c>
      <c r="Q27" s="18">
        <v>1000000</v>
      </c>
      <c r="R27" s="18">
        <v>1017222.2820274605</v>
      </c>
      <c r="S27" s="15" t="s">
        <v>45</v>
      </c>
      <c r="T27" s="15"/>
      <c r="U27" s="15"/>
      <c r="V27" s="14">
        <v>365</v>
      </c>
      <c r="W27" s="80"/>
      <c r="X27" s="14"/>
      <c r="Y27" s="14">
        <v>8760</v>
      </c>
      <c r="Z27" s="76" t="s">
        <v>134</v>
      </c>
      <c r="AA27" s="76" t="s">
        <v>46</v>
      </c>
      <c r="AB27" s="19" t="s">
        <v>49</v>
      </c>
      <c r="AC27" s="19">
        <v>589.42211574465</v>
      </c>
      <c r="AD27" s="19">
        <v>6395.3771199333296</v>
      </c>
      <c r="AE27" s="19">
        <v>22.425616220874101</v>
      </c>
      <c r="AF27" s="19">
        <v>1344</v>
      </c>
      <c r="AG27" s="19">
        <v>1920000</v>
      </c>
      <c r="AH27" s="23">
        <v>1000000</v>
      </c>
      <c r="AI27" s="24">
        <v>8.7999999999999994E-8</v>
      </c>
      <c r="AJ27" s="21">
        <f t="shared" si="30"/>
        <v>0.59957330965522682</v>
      </c>
      <c r="AK27" s="21">
        <f t="shared" si="31"/>
        <v>6.5055201083647898</v>
      </c>
      <c r="AL27" s="21">
        <f t="shared" si="32"/>
        <v>2.2811836508069588E-2</v>
      </c>
      <c r="AM27" s="21">
        <f t="shared" si="33"/>
        <v>1.3671467470449068</v>
      </c>
      <c r="AN27" s="21">
        <f t="shared" si="34"/>
        <v>1953.0667814927242</v>
      </c>
      <c r="AO27" s="86">
        <f t="shared" si="0"/>
        <v>8.9515560818416523E-2</v>
      </c>
      <c r="AP27" s="88">
        <f t="shared" si="1"/>
        <v>1.642666601795142E-3</v>
      </c>
      <c r="AQ27" s="89">
        <f t="shared" si="2"/>
        <v>1.782334276264326E-2</v>
      </c>
      <c r="AR27" s="89">
        <f t="shared" si="3"/>
        <v>6.2498182213889278E-5</v>
      </c>
      <c r="AS27" s="89">
        <f t="shared" si="4"/>
        <v>3.7456075261504294E-3</v>
      </c>
      <c r="AT27" s="89">
        <f t="shared" si="5"/>
        <v>5.3508678945006141</v>
      </c>
      <c r="AU27" s="91">
        <f t="shared" si="6"/>
        <v>2.4524811183127812E-4</v>
      </c>
      <c r="AV27" s="95">
        <f t="shared" si="18"/>
        <v>599573.30965522677</v>
      </c>
      <c r="AW27" s="96">
        <f t="shared" si="19"/>
        <v>6505520.1083647897</v>
      </c>
      <c r="AX27" s="96">
        <f t="shared" si="20"/>
        <v>22811.836508069588</v>
      </c>
      <c r="AY27" s="96">
        <f t="shared" si="21"/>
        <v>1367146.7470449067</v>
      </c>
      <c r="AZ27" s="96">
        <f t="shared" si="22"/>
        <v>1953066781.4927242</v>
      </c>
      <c r="BA27" s="97">
        <f t="shared" si="23"/>
        <v>89515.560818416518</v>
      </c>
      <c r="BB27" s="102">
        <f t="shared" si="24"/>
        <v>1642.666601795142</v>
      </c>
      <c r="BC27" s="98">
        <f t="shared" si="25"/>
        <v>17823.34276264326</v>
      </c>
      <c r="BD27" s="98">
        <f t="shared" si="26"/>
        <v>62.49818221388928</v>
      </c>
      <c r="BE27" s="98">
        <f t="shared" si="27"/>
        <v>3745.6075261504293</v>
      </c>
      <c r="BF27" s="98">
        <f t="shared" si="28"/>
        <v>5350867.8945006141</v>
      </c>
      <c r="BG27" s="103">
        <f t="shared" si="29"/>
        <v>245.24811183127812</v>
      </c>
      <c r="BH27">
        <v>0.1</v>
      </c>
      <c r="BI27">
        <f t="shared" si="9"/>
        <v>101722.22820274606</v>
      </c>
      <c r="BJ27">
        <v>0.1</v>
      </c>
      <c r="BK27">
        <f t="shared" si="10"/>
        <v>100000</v>
      </c>
      <c r="BL27" s="114">
        <v>491.49252207956101</v>
      </c>
      <c r="BM27" s="114">
        <v>4911.7599692228896</v>
      </c>
      <c r="BN27" s="114">
        <v>16.278520514623899</v>
      </c>
      <c r="BO27" s="114">
        <v>537.6</v>
      </c>
      <c r="BP27" s="114">
        <v>384000</v>
      </c>
      <c r="BQ27" s="107">
        <f t="shared" si="11"/>
        <v>8.7999999999999994E-9</v>
      </c>
      <c r="BR27" s="107">
        <f t="shared" si="12"/>
        <v>0.50353950022046046</v>
      </c>
      <c r="BS27" s="107">
        <f t="shared" si="13"/>
        <v>5.0385263793740878</v>
      </c>
      <c r="BT27" s="107">
        <f t="shared" si="14"/>
        <v>1.6715265475206294E-2</v>
      </c>
      <c r="BU27" s="107">
        <f t="shared" si="15"/>
        <v>0.56368904437857414</v>
      </c>
      <c r="BV27" s="107">
        <f t="shared" si="16"/>
        <v>436.71900880144597</v>
      </c>
      <c r="BW27" s="117">
        <f t="shared" si="17"/>
        <v>1.265941201528383E-2</v>
      </c>
    </row>
    <row r="28" spans="1:75" ht="15" customHeight="1" x14ac:dyDescent="0.25">
      <c r="A28" s="108">
        <v>4.6119177925903401</v>
      </c>
      <c r="B28" s="108">
        <v>-74.103072943405294</v>
      </c>
      <c r="C28" s="119">
        <v>29</v>
      </c>
      <c r="D28" s="119">
        <v>25</v>
      </c>
      <c r="E28" s="119">
        <v>2318</v>
      </c>
      <c r="F28" s="16" t="s">
        <v>130</v>
      </c>
      <c r="G28" s="14" t="s">
        <v>131</v>
      </c>
      <c r="H28" s="16" t="s">
        <v>132</v>
      </c>
      <c r="I28" s="14" t="s">
        <v>133</v>
      </c>
      <c r="J28" s="14" t="s">
        <v>41</v>
      </c>
      <c r="K28" s="14">
        <v>60</v>
      </c>
      <c r="L28" s="14"/>
      <c r="M28" s="14">
        <v>1965</v>
      </c>
      <c r="N28" s="15" t="s">
        <v>43</v>
      </c>
      <c r="O28" s="15" t="s">
        <v>44</v>
      </c>
      <c r="P28" s="28">
        <v>4.2689148957375835E-3</v>
      </c>
      <c r="Q28" s="18">
        <v>436800</v>
      </c>
      <c r="R28" s="18">
        <v>444322.69278959476</v>
      </c>
      <c r="S28" s="15" t="s">
        <v>45</v>
      </c>
      <c r="T28" s="15"/>
      <c r="U28" s="15"/>
      <c r="V28" s="14">
        <v>365</v>
      </c>
      <c r="W28" s="80"/>
      <c r="X28" s="14"/>
      <c r="Y28" s="14">
        <v>8760</v>
      </c>
      <c r="Z28" s="76" t="s">
        <v>134</v>
      </c>
      <c r="AA28" s="76" t="s">
        <v>46</v>
      </c>
      <c r="AB28" s="19" t="s">
        <v>49</v>
      </c>
      <c r="AC28" s="19">
        <v>46.3856216091623</v>
      </c>
      <c r="AD28" s="19">
        <v>1074.85364414012</v>
      </c>
      <c r="AE28" s="19">
        <v>5.4109910208389103</v>
      </c>
      <c r="AF28" s="19">
        <v>1344</v>
      </c>
      <c r="AG28" s="19">
        <v>1920000</v>
      </c>
      <c r="AH28" s="23">
        <v>436800</v>
      </c>
      <c r="AI28" s="24">
        <v>8.7999999999999994E-8</v>
      </c>
      <c r="AJ28" s="21">
        <f t="shared" si="30"/>
        <v>2.0610184300102207E-2</v>
      </c>
      <c r="AK28" s="21">
        <f t="shared" si="31"/>
        <v>0.47758186551904697</v>
      </c>
      <c r="AL28" s="21">
        <f t="shared" si="32"/>
        <v>2.4042261010394626E-3</v>
      </c>
      <c r="AM28" s="21">
        <f t="shared" si="33"/>
        <v>0.59716969910921536</v>
      </c>
      <c r="AN28" s="21">
        <f t="shared" si="34"/>
        <v>853.09957015602197</v>
      </c>
      <c r="AO28" s="86">
        <f t="shared" si="0"/>
        <v>3.9100396965484341E-2</v>
      </c>
      <c r="AP28" s="88">
        <f t="shared" si="1"/>
        <v>5.6466258356444404E-5</v>
      </c>
      <c r="AQ28" s="89">
        <f t="shared" si="2"/>
        <v>1.3084434671754711E-3</v>
      </c>
      <c r="AR28" s="89">
        <f t="shared" si="3"/>
        <v>6.5869208247656506E-6</v>
      </c>
      <c r="AS28" s="89">
        <f t="shared" si="4"/>
        <v>1.6360813674225077E-3</v>
      </c>
      <c r="AT28" s="89">
        <f t="shared" si="5"/>
        <v>2.3372590963178683</v>
      </c>
      <c r="AU28" s="91">
        <f t="shared" si="6"/>
        <v>1.071243752479023E-4</v>
      </c>
      <c r="AV28" s="95">
        <f t="shared" si="18"/>
        <v>20610.184300102206</v>
      </c>
      <c r="AW28" s="96">
        <f t="shared" si="19"/>
        <v>477581.86551904696</v>
      </c>
      <c r="AX28" s="96">
        <f t="shared" si="20"/>
        <v>2404.2261010394627</v>
      </c>
      <c r="AY28" s="96">
        <f t="shared" si="21"/>
        <v>597169.69910921541</v>
      </c>
      <c r="AZ28" s="96">
        <f t="shared" si="22"/>
        <v>853099570.15602195</v>
      </c>
      <c r="BA28" s="97">
        <f t="shared" si="23"/>
        <v>39100.396965484339</v>
      </c>
      <c r="BB28" s="102">
        <f t="shared" si="24"/>
        <v>56.466258356444406</v>
      </c>
      <c r="BC28" s="98">
        <f t="shared" si="25"/>
        <v>1308.4434671754711</v>
      </c>
      <c r="BD28" s="98">
        <f t="shared" si="26"/>
        <v>6.5869208247656506</v>
      </c>
      <c r="BE28" s="98">
        <f t="shared" si="27"/>
        <v>1636.0813674225078</v>
      </c>
      <c r="BF28" s="98">
        <f t="shared" si="28"/>
        <v>2337259.0963178682</v>
      </c>
      <c r="BG28" s="103">
        <f t="shared" si="29"/>
        <v>107.12437524790231</v>
      </c>
      <c r="BH28">
        <v>0.1</v>
      </c>
      <c r="BI28">
        <f t="shared" si="9"/>
        <v>44432.26927895948</v>
      </c>
      <c r="BJ28">
        <v>0.1</v>
      </c>
      <c r="BK28">
        <f t="shared" si="10"/>
        <v>43680</v>
      </c>
      <c r="BL28" s="114">
        <v>17.6498016718255</v>
      </c>
      <c r="BM28" s="114">
        <v>910.91550745517998</v>
      </c>
      <c r="BN28" s="114">
        <v>5.3109910208389097</v>
      </c>
      <c r="BO28" s="114">
        <v>537.6</v>
      </c>
      <c r="BP28" s="114">
        <v>384000</v>
      </c>
      <c r="BQ28" s="107">
        <f t="shared" si="11"/>
        <v>8.7999999999999994E-9</v>
      </c>
      <c r="BR28" s="107">
        <f t="shared" si="12"/>
        <v>8.1085149052091566E-3</v>
      </c>
      <c r="BS28" s="107">
        <f t="shared" si="13"/>
        <v>0.40754835420044611</v>
      </c>
      <c r="BT28" s="107">
        <f t="shared" si="14"/>
        <v>2.3720096879785526E-3</v>
      </c>
      <c r="BU28" s="107">
        <f t="shared" si="15"/>
        <v>0.2462193745845612</v>
      </c>
      <c r="BV28" s="107">
        <f t="shared" si="16"/>
        <v>190.75886304447161</v>
      </c>
      <c r="BW28" s="117">
        <f t="shared" si="17"/>
        <v>5.5296311682759775E-3</v>
      </c>
    </row>
    <row r="29" spans="1:75" ht="15" customHeight="1" x14ac:dyDescent="0.25">
      <c r="A29" s="108">
        <v>4.6119177925903401</v>
      </c>
      <c r="B29" s="108">
        <v>-74.103072943405294</v>
      </c>
      <c r="C29" s="119">
        <v>29</v>
      </c>
      <c r="D29" s="119">
        <v>25</v>
      </c>
      <c r="E29" s="119">
        <v>2318</v>
      </c>
      <c r="F29" s="16" t="s">
        <v>130</v>
      </c>
      <c r="G29" s="14" t="s">
        <v>131</v>
      </c>
      <c r="H29" s="16" t="s">
        <v>132</v>
      </c>
      <c r="I29" s="14" t="s">
        <v>133</v>
      </c>
      <c r="J29" s="14" t="s">
        <v>41</v>
      </c>
      <c r="K29" s="14">
        <v>60</v>
      </c>
      <c r="L29" s="14"/>
      <c r="M29" s="14">
        <v>1965</v>
      </c>
      <c r="N29" s="15" t="s">
        <v>43</v>
      </c>
      <c r="O29" s="15" t="s">
        <v>44</v>
      </c>
      <c r="P29" s="28">
        <v>4.2689148957375835E-3</v>
      </c>
      <c r="Q29" s="18">
        <v>436800</v>
      </c>
      <c r="R29" s="18">
        <v>444322.69278959476</v>
      </c>
      <c r="S29" s="15" t="s">
        <v>45</v>
      </c>
      <c r="T29" s="15"/>
      <c r="U29" s="15"/>
      <c r="V29" s="14">
        <v>365</v>
      </c>
      <c r="W29" s="80"/>
      <c r="X29" s="14"/>
      <c r="Y29" s="14">
        <v>8760</v>
      </c>
      <c r="Z29" s="76" t="s">
        <v>134</v>
      </c>
      <c r="AA29" s="76" t="s">
        <v>46</v>
      </c>
      <c r="AB29" s="19" t="s">
        <v>49</v>
      </c>
      <c r="AC29" s="19">
        <v>46.3856216091623</v>
      </c>
      <c r="AD29" s="19">
        <v>1074.85364414012</v>
      </c>
      <c r="AE29" s="19">
        <v>5.4109910208389103</v>
      </c>
      <c r="AF29" s="19">
        <v>1344</v>
      </c>
      <c r="AG29" s="19">
        <v>1920000</v>
      </c>
      <c r="AH29" s="23">
        <v>436800</v>
      </c>
      <c r="AI29" s="24">
        <v>8.7999999999999994E-8</v>
      </c>
      <c r="AJ29" s="21">
        <f t="shared" si="30"/>
        <v>2.0610184300102207E-2</v>
      </c>
      <c r="AK29" s="21">
        <f t="shared" si="31"/>
        <v>0.47758186551904697</v>
      </c>
      <c r="AL29" s="21">
        <f t="shared" si="32"/>
        <v>2.4042261010394626E-3</v>
      </c>
      <c r="AM29" s="21">
        <f t="shared" si="33"/>
        <v>0.59716969910921536</v>
      </c>
      <c r="AN29" s="21">
        <f t="shared" si="34"/>
        <v>853.09957015602197</v>
      </c>
      <c r="AO29" s="86">
        <f t="shared" si="0"/>
        <v>3.9100396965484341E-2</v>
      </c>
      <c r="AP29" s="88">
        <f t="shared" si="1"/>
        <v>5.6466258356444404E-5</v>
      </c>
      <c r="AQ29" s="89">
        <f t="shared" si="2"/>
        <v>1.3084434671754711E-3</v>
      </c>
      <c r="AR29" s="89">
        <f t="shared" si="3"/>
        <v>6.5869208247656506E-6</v>
      </c>
      <c r="AS29" s="89">
        <f t="shared" si="4"/>
        <v>1.6360813674225077E-3</v>
      </c>
      <c r="AT29" s="89">
        <f t="shared" si="5"/>
        <v>2.3372590963178683</v>
      </c>
      <c r="AU29" s="91">
        <f t="shared" si="6"/>
        <v>1.071243752479023E-4</v>
      </c>
      <c r="AV29" s="95">
        <f t="shared" si="18"/>
        <v>20610.184300102206</v>
      </c>
      <c r="AW29" s="96">
        <f t="shared" si="19"/>
        <v>477581.86551904696</v>
      </c>
      <c r="AX29" s="96">
        <f t="shared" si="20"/>
        <v>2404.2261010394627</v>
      </c>
      <c r="AY29" s="96">
        <f t="shared" si="21"/>
        <v>597169.69910921541</v>
      </c>
      <c r="AZ29" s="96">
        <f t="shared" si="22"/>
        <v>853099570.15602195</v>
      </c>
      <c r="BA29" s="97">
        <f t="shared" si="23"/>
        <v>39100.396965484339</v>
      </c>
      <c r="BB29" s="102">
        <f t="shared" si="24"/>
        <v>56.466258356444406</v>
      </c>
      <c r="BC29" s="98">
        <f t="shared" si="25"/>
        <v>1308.4434671754711</v>
      </c>
      <c r="BD29" s="98">
        <f t="shared" si="26"/>
        <v>6.5869208247656506</v>
      </c>
      <c r="BE29" s="98">
        <f t="shared" si="27"/>
        <v>1636.0813674225078</v>
      </c>
      <c r="BF29" s="98">
        <f t="shared" si="28"/>
        <v>2337259.0963178682</v>
      </c>
      <c r="BG29" s="103">
        <f t="shared" si="29"/>
        <v>107.12437524790231</v>
      </c>
      <c r="BH29">
        <v>0.1</v>
      </c>
      <c r="BI29">
        <f t="shared" si="9"/>
        <v>44432.26927895948</v>
      </c>
      <c r="BJ29">
        <v>0.1</v>
      </c>
      <c r="BK29">
        <f t="shared" si="10"/>
        <v>43680</v>
      </c>
      <c r="BL29" s="114">
        <v>17.6498016718255</v>
      </c>
      <c r="BM29" s="114">
        <v>910.91550745517998</v>
      </c>
      <c r="BN29" s="114">
        <v>5.3109910208389097</v>
      </c>
      <c r="BO29" s="114">
        <v>537.6</v>
      </c>
      <c r="BP29" s="114">
        <v>384000</v>
      </c>
      <c r="BQ29" s="107">
        <f t="shared" si="11"/>
        <v>8.7999999999999994E-9</v>
      </c>
      <c r="BR29" s="107">
        <f t="shared" si="12"/>
        <v>8.1085149052091566E-3</v>
      </c>
      <c r="BS29" s="107">
        <f t="shared" si="13"/>
        <v>0.40754835420044611</v>
      </c>
      <c r="BT29" s="107">
        <f t="shared" si="14"/>
        <v>2.3720096879785526E-3</v>
      </c>
      <c r="BU29" s="107">
        <f t="shared" si="15"/>
        <v>0.2462193745845612</v>
      </c>
      <c r="BV29" s="107">
        <f t="shared" si="16"/>
        <v>190.75886304447161</v>
      </c>
      <c r="BW29" s="117">
        <f t="shared" si="17"/>
        <v>5.5296311682759775E-3</v>
      </c>
    </row>
    <row r="30" spans="1:75" ht="15" customHeight="1" x14ac:dyDescent="0.25">
      <c r="A30" s="108">
        <v>4.6119177925903401</v>
      </c>
      <c r="B30" s="108">
        <v>-74.103072943405294</v>
      </c>
      <c r="C30" s="119">
        <v>29</v>
      </c>
      <c r="D30" s="119">
        <v>25</v>
      </c>
      <c r="E30" s="119">
        <v>2318</v>
      </c>
      <c r="F30" s="16" t="s">
        <v>130</v>
      </c>
      <c r="G30" s="14" t="s">
        <v>131</v>
      </c>
      <c r="H30" s="16" t="s">
        <v>132</v>
      </c>
      <c r="I30" s="14" t="s">
        <v>133</v>
      </c>
      <c r="J30" s="14" t="s">
        <v>53</v>
      </c>
      <c r="K30" s="14">
        <v>3484.74</v>
      </c>
      <c r="L30" s="14"/>
      <c r="M30" s="14">
        <v>2000</v>
      </c>
      <c r="N30" s="15" t="s">
        <v>43</v>
      </c>
      <c r="O30" s="15" t="s">
        <v>123</v>
      </c>
      <c r="P30" s="28">
        <v>4.2689148957375835E-3</v>
      </c>
      <c r="Q30" s="18">
        <v>3494400</v>
      </c>
      <c r="R30" s="18">
        <v>3554581.5423167581</v>
      </c>
      <c r="S30" s="15" t="s">
        <v>45</v>
      </c>
      <c r="T30" s="15"/>
      <c r="U30" s="15"/>
      <c r="V30" s="14">
        <v>365</v>
      </c>
      <c r="W30" s="80"/>
      <c r="X30" s="14"/>
      <c r="Y30" s="14">
        <v>8760</v>
      </c>
      <c r="Z30" s="76" t="s">
        <v>134</v>
      </c>
      <c r="AA30" s="76" t="s">
        <v>46</v>
      </c>
      <c r="AB30" s="19" t="s">
        <v>49</v>
      </c>
      <c r="AC30" s="19">
        <v>196.35697419693699</v>
      </c>
      <c r="AD30" s="19">
        <v>1220.7279907421801</v>
      </c>
      <c r="AE30" s="19">
        <v>69.655897325915305</v>
      </c>
      <c r="AF30" s="19">
        <v>640</v>
      </c>
      <c r="AG30" s="19">
        <v>1920000</v>
      </c>
      <c r="AH30" s="23">
        <v>3494400</v>
      </c>
      <c r="AI30" s="24">
        <v>8.7999999999999994E-8</v>
      </c>
      <c r="AJ30" s="21">
        <f t="shared" si="30"/>
        <v>0.69796687618560016</v>
      </c>
      <c r="AK30" s="21">
        <f t="shared" si="31"/>
        <v>4.3391771840815752</v>
      </c>
      <c r="AL30" s="21">
        <f t="shared" si="32"/>
        <v>0.24759756694820975</v>
      </c>
      <c r="AM30" s="21">
        <f t="shared" si="33"/>
        <v>2.274932187082725</v>
      </c>
      <c r="AN30" s="21">
        <f t="shared" si="34"/>
        <v>6824.7965612481757</v>
      </c>
      <c r="AO30" s="86">
        <f t="shared" si="0"/>
        <v>0.31280317572387473</v>
      </c>
      <c r="AP30" s="88">
        <f t="shared" si="1"/>
        <v>1.9122380169468497E-3</v>
      </c>
      <c r="AQ30" s="89">
        <f t="shared" si="2"/>
        <v>1.1888156668716645E-2</v>
      </c>
      <c r="AR30" s="89">
        <f t="shared" si="3"/>
        <v>6.7834949848824587E-4</v>
      </c>
      <c r="AS30" s="89">
        <f t="shared" si="4"/>
        <v>6.2326909235143153E-3</v>
      </c>
      <c r="AT30" s="89">
        <f t="shared" si="5"/>
        <v>18.698072770542947</v>
      </c>
      <c r="AU30" s="91">
        <f t="shared" si="6"/>
        <v>8.5699500198321843E-4</v>
      </c>
      <c r="AV30" s="95">
        <f t="shared" si="18"/>
        <v>697966.87618560018</v>
      </c>
      <c r="AW30" s="96">
        <f t="shared" si="19"/>
        <v>4339177.1840815749</v>
      </c>
      <c r="AX30" s="96">
        <f t="shared" si="20"/>
        <v>247597.56694820974</v>
      </c>
      <c r="AY30" s="96">
        <f t="shared" si="21"/>
        <v>2274932.1870827251</v>
      </c>
      <c r="AZ30" s="96">
        <f t="shared" si="22"/>
        <v>6824796561.2481756</v>
      </c>
      <c r="BA30" s="97">
        <f t="shared" si="23"/>
        <v>312803.17572387471</v>
      </c>
      <c r="BB30" s="102">
        <f t="shared" si="24"/>
        <v>1912.2380169468497</v>
      </c>
      <c r="BC30" s="98">
        <f t="shared" si="25"/>
        <v>11888.156668716645</v>
      </c>
      <c r="BD30" s="98">
        <f t="shared" si="26"/>
        <v>678.3494984882459</v>
      </c>
      <c r="BE30" s="98">
        <f t="shared" si="27"/>
        <v>6232.6909235143157</v>
      </c>
      <c r="BF30" s="98">
        <f t="shared" si="28"/>
        <v>18698072.770542946</v>
      </c>
      <c r="BG30" s="103">
        <f t="shared" si="29"/>
        <v>856.99500198321846</v>
      </c>
      <c r="BH30">
        <v>0.1</v>
      </c>
      <c r="BI30">
        <f t="shared" si="9"/>
        <v>355458.15423167584</v>
      </c>
      <c r="BJ30">
        <v>0.1</v>
      </c>
      <c r="BK30">
        <f t="shared" si="10"/>
        <v>349440</v>
      </c>
      <c r="BL30" s="114">
        <v>187.562005220738</v>
      </c>
      <c r="BM30" s="114">
        <v>1012.03746873145</v>
      </c>
      <c r="BN30" s="114">
        <v>69.555897325915296</v>
      </c>
      <c r="BO30" s="114">
        <v>256</v>
      </c>
      <c r="BP30" s="114">
        <v>384000</v>
      </c>
      <c r="BQ30" s="107">
        <f t="shared" si="11"/>
        <v>8.7999999999999994E-9</v>
      </c>
      <c r="BR30" s="107">
        <f t="shared" si="12"/>
        <v>0.6703479621175199</v>
      </c>
      <c r="BS30" s="107">
        <f t="shared" si="13"/>
        <v>3.623444961840895</v>
      </c>
      <c r="BT30" s="107">
        <f t="shared" si="14"/>
        <v>0.24847878362644968</v>
      </c>
      <c r="BU30" s="107">
        <f t="shared" si="15"/>
        <v>0.9379785698459473</v>
      </c>
      <c r="BV30" s="107">
        <f t="shared" si="16"/>
        <v>1526.0709043557729</v>
      </c>
      <c r="BW30" s="117">
        <f t="shared" si="17"/>
        <v>4.423704934620782E-2</v>
      </c>
    </row>
    <row r="31" spans="1:75" ht="15" customHeight="1" x14ac:dyDescent="0.25">
      <c r="A31" s="108">
        <v>4.6119177925903401</v>
      </c>
      <c r="B31" s="108">
        <v>-74.103072943405294</v>
      </c>
      <c r="C31" s="119">
        <v>29</v>
      </c>
      <c r="D31" s="119">
        <v>25</v>
      </c>
      <c r="E31" s="119">
        <v>2318</v>
      </c>
      <c r="F31" s="16" t="s">
        <v>130</v>
      </c>
      <c r="G31" s="14" t="s">
        <v>131</v>
      </c>
      <c r="H31" s="16" t="s">
        <v>132</v>
      </c>
      <c r="I31" s="14" t="s">
        <v>133</v>
      </c>
      <c r="J31" s="14" t="s">
        <v>53</v>
      </c>
      <c r="K31" s="14">
        <v>3484.74</v>
      </c>
      <c r="L31" s="14"/>
      <c r="M31" s="14">
        <v>2000</v>
      </c>
      <c r="N31" s="15" t="s">
        <v>43</v>
      </c>
      <c r="O31" s="15" t="s">
        <v>123</v>
      </c>
      <c r="P31" s="28">
        <v>4.2689148957375835E-3</v>
      </c>
      <c r="Q31" s="18">
        <v>3494400</v>
      </c>
      <c r="R31" s="18">
        <v>3554581.5423167581</v>
      </c>
      <c r="S31" s="15" t="s">
        <v>45</v>
      </c>
      <c r="T31" s="15"/>
      <c r="U31" s="15"/>
      <c r="V31" s="14">
        <v>365</v>
      </c>
      <c r="W31" s="80"/>
      <c r="X31" s="14"/>
      <c r="Y31" s="14">
        <v>8760</v>
      </c>
      <c r="Z31" s="76" t="s">
        <v>134</v>
      </c>
      <c r="AA31" s="76" t="s">
        <v>46</v>
      </c>
      <c r="AB31" s="19" t="s">
        <v>49</v>
      </c>
      <c r="AC31" s="19">
        <v>196.35697419693699</v>
      </c>
      <c r="AD31" s="19">
        <v>1220.7279907421801</v>
      </c>
      <c r="AE31" s="19">
        <v>69.655897325915305</v>
      </c>
      <c r="AF31" s="19">
        <v>640</v>
      </c>
      <c r="AG31" s="19">
        <v>1920000</v>
      </c>
      <c r="AH31" s="23">
        <v>3494400</v>
      </c>
      <c r="AI31" s="24">
        <v>8.7999999999999994E-8</v>
      </c>
      <c r="AJ31" s="21">
        <f t="shared" si="30"/>
        <v>0.69796687618560016</v>
      </c>
      <c r="AK31" s="21">
        <f t="shared" si="31"/>
        <v>4.3391771840815752</v>
      </c>
      <c r="AL31" s="21">
        <f t="shared" si="32"/>
        <v>0.24759756694820975</v>
      </c>
      <c r="AM31" s="21">
        <f t="shared" si="33"/>
        <v>2.274932187082725</v>
      </c>
      <c r="AN31" s="21">
        <f t="shared" si="34"/>
        <v>6824.7965612481757</v>
      </c>
      <c r="AO31" s="86">
        <f t="shared" si="0"/>
        <v>0.31280317572387473</v>
      </c>
      <c r="AP31" s="88">
        <f t="shared" si="1"/>
        <v>1.9122380169468497E-3</v>
      </c>
      <c r="AQ31" s="89">
        <f t="shared" si="2"/>
        <v>1.1888156668716645E-2</v>
      </c>
      <c r="AR31" s="89">
        <f t="shared" si="3"/>
        <v>6.7834949848824587E-4</v>
      </c>
      <c r="AS31" s="89">
        <f t="shared" si="4"/>
        <v>6.2326909235143153E-3</v>
      </c>
      <c r="AT31" s="89">
        <f t="shared" si="5"/>
        <v>18.698072770542947</v>
      </c>
      <c r="AU31" s="91">
        <f t="shared" si="6"/>
        <v>8.5699500198321843E-4</v>
      </c>
      <c r="AV31" s="95">
        <f t="shared" si="18"/>
        <v>697966.87618560018</v>
      </c>
      <c r="AW31" s="96">
        <f t="shared" si="19"/>
        <v>4339177.1840815749</v>
      </c>
      <c r="AX31" s="96">
        <f t="shared" si="20"/>
        <v>247597.56694820974</v>
      </c>
      <c r="AY31" s="96">
        <f t="shared" si="21"/>
        <v>2274932.1870827251</v>
      </c>
      <c r="AZ31" s="96">
        <f t="shared" si="22"/>
        <v>6824796561.2481756</v>
      </c>
      <c r="BA31" s="97">
        <f t="shared" si="23"/>
        <v>312803.17572387471</v>
      </c>
      <c r="BB31" s="102">
        <f t="shared" si="24"/>
        <v>1912.2380169468497</v>
      </c>
      <c r="BC31" s="98">
        <f t="shared" si="25"/>
        <v>11888.156668716645</v>
      </c>
      <c r="BD31" s="98">
        <f t="shared" si="26"/>
        <v>678.3494984882459</v>
      </c>
      <c r="BE31" s="98">
        <f t="shared" si="27"/>
        <v>6232.6909235143157</v>
      </c>
      <c r="BF31" s="98">
        <f t="shared" si="28"/>
        <v>18698072.770542946</v>
      </c>
      <c r="BG31" s="103">
        <f t="shared" si="29"/>
        <v>856.99500198321846</v>
      </c>
      <c r="BH31">
        <v>0.1</v>
      </c>
      <c r="BI31">
        <f t="shared" si="9"/>
        <v>355458.15423167584</v>
      </c>
      <c r="BJ31">
        <v>0.1</v>
      </c>
      <c r="BK31">
        <f t="shared" si="10"/>
        <v>349440</v>
      </c>
      <c r="BL31" s="114">
        <v>187.562005220738</v>
      </c>
      <c r="BM31" s="114">
        <v>1012.03746873145</v>
      </c>
      <c r="BN31" s="114">
        <v>69.555897325915296</v>
      </c>
      <c r="BO31" s="114">
        <v>256</v>
      </c>
      <c r="BP31" s="114">
        <v>384000</v>
      </c>
      <c r="BQ31" s="107">
        <f t="shared" si="11"/>
        <v>8.7999999999999994E-9</v>
      </c>
      <c r="BR31" s="107">
        <f t="shared" si="12"/>
        <v>0.6703479621175199</v>
      </c>
      <c r="BS31" s="107">
        <f t="shared" si="13"/>
        <v>3.623444961840895</v>
      </c>
      <c r="BT31" s="107">
        <f t="shared" si="14"/>
        <v>0.24847878362644968</v>
      </c>
      <c r="BU31" s="107">
        <f t="shared" si="15"/>
        <v>0.9379785698459473</v>
      </c>
      <c r="BV31" s="107">
        <f t="shared" si="16"/>
        <v>1526.0709043557729</v>
      </c>
      <c r="BW31" s="117">
        <f t="shared" si="17"/>
        <v>4.423704934620782E-2</v>
      </c>
    </row>
    <row r="32" spans="1:75" ht="30" customHeight="1" x14ac:dyDescent="0.25">
      <c r="A32" s="108">
        <v>4.6743888888888891</v>
      </c>
      <c r="B32" s="108">
        <v>-74.144444444444446</v>
      </c>
      <c r="C32" s="119">
        <v>24</v>
      </c>
      <c r="D32" s="119">
        <v>32</v>
      </c>
      <c r="E32" s="119">
        <v>1911</v>
      </c>
      <c r="F32" s="16" t="s">
        <v>135</v>
      </c>
      <c r="G32" s="14" t="s">
        <v>136</v>
      </c>
      <c r="H32" s="16" t="s">
        <v>137</v>
      </c>
      <c r="I32" s="14" t="s">
        <v>133</v>
      </c>
      <c r="J32" s="14" t="s">
        <v>41</v>
      </c>
      <c r="K32" s="14">
        <v>80</v>
      </c>
      <c r="L32" s="14"/>
      <c r="M32" s="14">
        <v>2006</v>
      </c>
      <c r="N32" s="15" t="s">
        <v>43</v>
      </c>
      <c r="O32" s="15" t="s">
        <v>44</v>
      </c>
      <c r="P32" s="17">
        <v>3.567100458653237E-2</v>
      </c>
      <c r="Q32" s="18">
        <v>249600</v>
      </c>
      <c r="R32" s="18">
        <v>287879.97933073452</v>
      </c>
      <c r="S32" s="15" t="s">
        <v>45</v>
      </c>
      <c r="T32" s="15"/>
      <c r="U32" s="15"/>
      <c r="V32" s="14">
        <v>365</v>
      </c>
      <c r="W32" s="83"/>
      <c r="X32" s="14"/>
      <c r="Y32" s="14">
        <v>0</v>
      </c>
      <c r="Z32" s="76" t="s">
        <v>138</v>
      </c>
      <c r="AA32" s="76" t="s">
        <v>46</v>
      </c>
      <c r="AB32" s="19" t="s">
        <v>49</v>
      </c>
      <c r="AC32" s="19">
        <v>46.3856216091623</v>
      </c>
      <c r="AD32" s="19">
        <v>1074.85364414012</v>
      </c>
      <c r="AE32" s="19">
        <v>5.4109910208389103</v>
      </c>
      <c r="AF32" s="19">
        <v>1344</v>
      </c>
      <c r="AG32" s="19">
        <v>1920000</v>
      </c>
      <c r="AH32" s="20">
        <v>29509.162765957444</v>
      </c>
      <c r="AI32" s="20">
        <v>1.9976E-5</v>
      </c>
      <c r="AJ32" s="21">
        <f t="shared" si="30"/>
        <v>1.3353491790088916E-2</v>
      </c>
      <c r="AK32" s="21">
        <f t="shared" si="31"/>
        <v>0.30942884485862243</v>
      </c>
      <c r="AL32" s="21">
        <f t="shared" si="32"/>
        <v>1.5577159832378957E-3</v>
      </c>
      <c r="AM32" s="21">
        <f t="shared" si="33"/>
        <v>0.38691069222050722</v>
      </c>
      <c r="AN32" s="21">
        <f t="shared" si="34"/>
        <v>552.7295603150103</v>
      </c>
      <c r="AO32" s="86">
        <f t="shared" si="0"/>
        <v>0.67988005212584557</v>
      </c>
      <c r="AP32" s="88">
        <f t="shared" si="1"/>
        <v>3.6584909013942237E-5</v>
      </c>
      <c r="AQ32" s="89">
        <f t="shared" si="2"/>
        <v>8.4775025988663682E-4</v>
      </c>
      <c r="AR32" s="89">
        <f t="shared" si="3"/>
        <v>4.2677150225695774E-6</v>
      </c>
      <c r="AS32" s="89">
        <f t="shared" si="4"/>
        <v>1.0600292937548144E-3</v>
      </c>
      <c r="AT32" s="89">
        <f t="shared" si="5"/>
        <v>1.5143275625068775</v>
      </c>
      <c r="AU32" s="91">
        <f t="shared" si="6"/>
        <v>1.8626850743173851E-3</v>
      </c>
      <c r="AV32" s="95">
        <f t="shared" si="18"/>
        <v>13353.491790088916</v>
      </c>
      <c r="AW32" s="96">
        <f t="shared" si="19"/>
        <v>309428.84485862241</v>
      </c>
      <c r="AX32" s="96">
        <f t="shared" si="20"/>
        <v>1557.7159832378957</v>
      </c>
      <c r="AY32" s="96">
        <f t="shared" si="21"/>
        <v>386910.69222050725</v>
      </c>
      <c r="AZ32" s="96">
        <f t="shared" si="22"/>
        <v>552729560.31501031</v>
      </c>
      <c r="BA32" s="97">
        <f t="shared" si="23"/>
        <v>679880.05212584557</v>
      </c>
      <c r="BB32" s="102">
        <f t="shared" si="24"/>
        <v>36.584909013942237</v>
      </c>
      <c r="BC32" s="98">
        <f t="shared" si="25"/>
        <v>847.75025988663685</v>
      </c>
      <c r="BD32" s="98">
        <f t="shared" si="26"/>
        <v>4.2677150225695772</v>
      </c>
      <c r="BE32" s="98">
        <f t="shared" si="27"/>
        <v>1060.0292937548145</v>
      </c>
      <c r="BF32" s="98">
        <f t="shared" si="28"/>
        <v>1514327.5625068776</v>
      </c>
      <c r="BG32" s="103">
        <f t="shared" si="29"/>
        <v>1862.6850743173852</v>
      </c>
      <c r="BH32">
        <v>0.1</v>
      </c>
      <c r="BI32">
        <f t="shared" si="9"/>
        <v>28787.997933073453</v>
      </c>
      <c r="BJ32">
        <v>0.1</v>
      </c>
      <c r="BK32">
        <f t="shared" si="10"/>
        <v>2950.9162765957444</v>
      </c>
      <c r="BL32" s="114">
        <v>17.6498016718255</v>
      </c>
      <c r="BM32" s="114">
        <v>910.91550745517998</v>
      </c>
      <c r="BN32" s="114">
        <v>5.3109910208389097</v>
      </c>
      <c r="BO32" s="114">
        <v>537.6</v>
      </c>
      <c r="BP32" s="114">
        <v>384000</v>
      </c>
      <c r="BQ32" s="107">
        <f t="shared" si="11"/>
        <v>1.9976000000000002E-6</v>
      </c>
      <c r="BR32" s="107">
        <f t="shared" si="12"/>
        <v>5.2535671510704112E-3</v>
      </c>
      <c r="BS32" s="107">
        <f t="shared" si="13"/>
        <v>0.26405361168230396</v>
      </c>
      <c r="BT32" s="107">
        <f t="shared" si="14"/>
        <v>1.5368427294595274E-3</v>
      </c>
      <c r="BU32" s="107">
        <f t="shared" si="15"/>
        <v>0.15952736517059968</v>
      </c>
      <c r="BV32" s="107">
        <f t="shared" si="16"/>
        <v>123.59408700379332</v>
      </c>
      <c r="BW32" s="117">
        <f t="shared" si="17"/>
        <v>9.6149559050329778E-2</v>
      </c>
    </row>
    <row r="33" spans="1:75" ht="30" customHeight="1" x14ac:dyDescent="0.25">
      <c r="A33" s="108">
        <v>4.6743888888888891</v>
      </c>
      <c r="B33" s="108">
        <v>-74.144444444444446</v>
      </c>
      <c r="C33" s="119">
        <v>24</v>
      </c>
      <c r="D33" s="119">
        <v>32</v>
      </c>
      <c r="E33" s="119">
        <v>1911</v>
      </c>
      <c r="F33" s="16" t="s">
        <v>135</v>
      </c>
      <c r="G33" s="14" t="s">
        <v>136</v>
      </c>
      <c r="H33" s="16" t="s">
        <v>137</v>
      </c>
      <c r="I33" s="14" t="s">
        <v>133</v>
      </c>
      <c r="J33" s="14" t="s">
        <v>41</v>
      </c>
      <c r="K33" s="14">
        <v>30</v>
      </c>
      <c r="L33" s="14"/>
      <c r="M33" s="14">
        <v>1980</v>
      </c>
      <c r="N33" s="15" t="s">
        <v>43</v>
      </c>
      <c r="O33" s="15" t="s">
        <v>44</v>
      </c>
      <c r="P33" s="17">
        <v>3.567100458653237E-2</v>
      </c>
      <c r="Q33" s="18">
        <v>99840</v>
      </c>
      <c r="R33" s="18">
        <v>115151.99173229381</v>
      </c>
      <c r="S33" s="15" t="s">
        <v>45</v>
      </c>
      <c r="T33" s="15"/>
      <c r="U33" s="15"/>
      <c r="V33" s="14">
        <v>365</v>
      </c>
      <c r="W33" s="83"/>
      <c r="X33" s="14"/>
      <c r="Y33" s="14">
        <v>0</v>
      </c>
      <c r="Z33" s="76" t="s">
        <v>138</v>
      </c>
      <c r="AA33" s="76" t="s">
        <v>46</v>
      </c>
      <c r="AB33" s="19" t="s">
        <v>49</v>
      </c>
      <c r="AC33" s="19">
        <v>46.3856216091623</v>
      </c>
      <c r="AD33" s="19">
        <v>1074.85364414012</v>
      </c>
      <c r="AE33" s="19">
        <v>5.4109910208389103</v>
      </c>
      <c r="AF33" s="19">
        <v>1344</v>
      </c>
      <c r="AG33" s="19">
        <v>1920000</v>
      </c>
      <c r="AH33" s="20">
        <v>29509.162765957444</v>
      </c>
      <c r="AI33" s="20">
        <v>1.9976E-5</v>
      </c>
      <c r="AJ33" s="21">
        <f t="shared" si="30"/>
        <v>5.3413967160355659E-3</v>
      </c>
      <c r="AK33" s="21">
        <f t="shared" si="31"/>
        <v>0.12377153794344897</v>
      </c>
      <c r="AL33" s="21">
        <f t="shared" si="32"/>
        <v>6.2308639329515829E-4</v>
      </c>
      <c r="AM33" s="21">
        <f t="shared" si="33"/>
        <v>0.15476427688820288</v>
      </c>
      <c r="AN33" s="21">
        <f t="shared" si="34"/>
        <v>221.09182412600413</v>
      </c>
      <c r="AO33" s="86">
        <f t="shared" si="0"/>
        <v>0.67988005212584557</v>
      </c>
      <c r="AP33" s="88">
        <f t="shared" si="1"/>
        <v>1.4633963605576893E-5</v>
      </c>
      <c r="AQ33" s="89">
        <f t="shared" si="2"/>
        <v>3.3910010395465473E-4</v>
      </c>
      <c r="AR33" s="89">
        <f t="shared" si="3"/>
        <v>1.7070860090278309E-6</v>
      </c>
      <c r="AS33" s="89">
        <f t="shared" si="4"/>
        <v>4.2401171750192567E-4</v>
      </c>
      <c r="AT33" s="89">
        <f t="shared" si="5"/>
        <v>0.605731025002751</v>
      </c>
      <c r="AU33" s="91">
        <f t="shared" si="6"/>
        <v>1.8626850743173851E-3</v>
      </c>
      <c r="AV33" s="95">
        <f t="shared" si="18"/>
        <v>5341.396716035566</v>
      </c>
      <c r="AW33" s="96">
        <f t="shared" si="19"/>
        <v>123771.53794344897</v>
      </c>
      <c r="AX33" s="96">
        <f t="shared" si="20"/>
        <v>623.08639329515825</v>
      </c>
      <c r="AY33" s="96">
        <f t="shared" si="21"/>
        <v>154764.27688820288</v>
      </c>
      <c r="AZ33" s="96">
        <f t="shared" si="22"/>
        <v>221091824.12600413</v>
      </c>
      <c r="BA33" s="97">
        <f t="shared" si="23"/>
        <v>679880.05212584557</v>
      </c>
      <c r="BB33" s="102">
        <f t="shared" si="24"/>
        <v>14.633963605576893</v>
      </c>
      <c r="BC33" s="98">
        <f t="shared" si="25"/>
        <v>339.10010395465474</v>
      </c>
      <c r="BD33" s="98">
        <f t="shared" si="26"/>
        <v>1.7070860090278308</v>
      </c>
      <c r="BE33" s="98">
        <f t="shared" si="27"/>
        <v>424.01171750192566</v>
      </c>
      <c r="BF33" s="98">
        <f t="shared" si="28"/>
        <v>605731.02500275103</v>
      </c>
      <c r="BG33" s="103">
        <f t="shared" si="29"/>
        <v>1862.6850743173852</v>
      </c>
      <c r="BH33">
        <v>0.1</v>
      </c>
      <c r="BI33">
        <f t="shared" si="9"/>
        <v>11515.199173229383</v>
      </c>
      <c r="BJ33">
        <v>0.1</v>
      </c>
      <c r="BK33">
        <f t="shared" si="10"/>
        <v>2950.9162765957444</v>
      </c>
      <c r="BL33" s="114">
        <v>17.6498016718255</v>
      </c>
      <c r="BM33" s="114">
        <v>910.91550745517998</v>
      </c>
      <c r="BN33" s="114">
        <v>5.3109910208389097</v>
      </c>
      <c r="BO33" s="114">
        <v>537.6</v>
      </c>
      <c r="BP33" s="114">
        <v>384000</v>
      </c>
      <c r="BQ33" s="107">
        <f t="shared" si="11"/>
        <v>1.9976000000000002E-6</v>
      </c>
      <c r="BR33" s="107">
        <f t="shared" si="12"/>
        <v>2.101426860428164E-3</v>
      </c>
      <c r="BS33" s="107">
        <f t="shared" si="13"/>
        <v>0.10562144467292159</v>
      </c>
      <c r="BT33" s="107">
        <f t="shared" si="14"/>
        <v>6.1473709178381099E-4</v>
      </c>
      <c r="BU33" s="107">
        <f t="shared" si="15"/>
        <v>6.3810946068239865E-2</v>
      </c>
      <c r="BV33" s="107">
        <f t="shared" si="16"/>
        <v>49.437634801517333</v>
      </c>
      <c r="BW33" s="117">
        <f t="shared" si="17"/>
        <v>9.6149559050329778E-2</v>
      </c>
    </row>
    <row r="34" spans="1:75" ht="15" customHeight="1" x14ac:dyDescent="0.25">
      <c r="A34" s="108">
        <v>4.61716381435944</v>
      </c>
      <c r="B34" s="108">
        <v>-74.099691555867906</v>
      </c>
      <c r="C34" s="119">
        <v>29</v>
      </c>
      <c r="D34" s="119">
        <v>26</v>
      </c>
      <c r="E34" s="119">
        <v>2331</v>
      </c>
      <c r="F34" s="16" t="s">
        <v>139</v>
      </c>
      <c r="G34" s="14" t="s">
        <v>140</v>
      </c>
      <c r="H34" s="16" t="s">
        <v>141</v>
      </c>
      <c r="I34" s="14" t="s">
        <v>133</v>
      </c>
      <c r="J34" s="14" t="s">
        <v>41</v>
      </c>
      <c r="K34" s="14">
        <v>150</v>
      </c>
      <c r="L34" s="14"/>
      <c r="M34" s="14">
        <v>1993</v>
      </c>
      <c r="N34" s="15" t="s">
        <v>43</v>
      </c>
      <c r="O34" s="15" t="s">
        <v>86</v>
      </c>
      <c r="P34" s="22">
        <v>8.4286353981658756E-3</v>
      </c>
      <c r="Q34" s="18">
        <v>38376</v>
      </c>
      <c r="R34" s="18">
        <v>39691.886867658424</v>
      </c>
      <c r="S34" s="15" t="s">
        <v>45</v>
      </c>
      <c r="T34" s="15"/>
      <c r="U34" s="15"/>
      <c r="V34" s="14">
        <v>365</v>
      </c>
      <c r="W34" s="76" t="s">
        <v>76</v>
      </c>
      <c r="X34" s="14"/>
      <c r="Y34" s="14">
        <v>2920</v>
      </c>
      <c r="Z34" s="76" t="s">
        <v>142</v>
      </c>
      <c r="AA34" s="76" t="s">
        <v>46</v>
      </c>
      <c r="AB34" s="19" t="s">
        <v>49</v>
      </c>
      <c r="AC34" s="19">
        <v>589.42211574465</v>
      </c>
      <c r="AD34" s="19">
        <v>6395.3771199333296</v>
      </c>
      <c r="AE34" s="19">
        <v>22.425616220874101</v>
      </c>
      <c r="AF34" s="19">
        <v>1344</v>
      </c>
      <c r="AG34" s="19">
        <v>1920000</v>
      </c>
      <c r="AH34" s="23">
        <v>38376</v>
      </c>
      <c r="AI34" s="24">
        <v>8.7999999999999994E-8</v>
      </c>
      <c r="AJ34" s="21">
        <f t="shared" si="30"/>
        <v>2.3395275935432516E-2</v>
      </c>
      <c r="AK34" s="21">
        <f t="shared" si="31"/>
        <v>0.25384458512040486</v>
      </c>
      <c r="AL34" s="21">
        <f t="shared" si="32"/>
        <v>8.901150219764605E-4</v>
      </c>
      <c r="AM34" s="21">
        <f t="shared" si="33"/>
        <v>5.3345895950132921E-2</v>
      </c>
      <c r="AN34" s="21">
        <f t="shared" si="34"/>
        <v>76.208422785904176</v>
      </c>
      <c r="AO34" s="86">
        <f t="shared" si="0"/>
        <v>3.4928860443539413E-3</v>
      </c>
      <c r="AP34" s="88">
        <f t="shared" si="1"/>
        <v>6.4096646398445245E-5</v>
      </c>
      <c r="AQ34" s="89">
        <f t="shared" si="2"/>
        <v>6.9546461676823254E-4</v>
      </c>
      <c r="AR34" s="89">
        <f t="shared" si="3"/>
        <v>2.4386712930861932E-6</v>
      </c>
      <c r="AS34" s="89">
        <f t="shared" si="4"/>
        <v>1.4615313958940527E-4</v>
      </c>
      <c r="AT34" s="89">
        <f t="shared" si="5"/>
        <v>0.2087901994134361</v>
      </c>
      <c r="AU34" s="91">
        <f t="shared" si="6"/>
        <v>9.5695508064491548E-6</v>
      </c>
      <c r="AV34" s="95">
        <f t="shared" si="18"/>
        <v>23395.275935432517</v>
      </c>
      <c r="AW34" s="96">
        <f t="shared" si="19"/>
        <v>253844.58512040487</v>
      </c>
      <c r="AX34" s="96">
        <f t="shared" si="20"/>
        <v>890.11502197646053</v>
      </c>
      <c r="AY34" s="96">
        <f t="shared" si="21"/>
        <v>53345.895950132923</v>
      </c>
      <c r="AZ34" s="96">
        <f t="shared" si="22"/>
        <v>76208422.785904169</v>
      </c>
      <c r="BA34" s="97">
        <f t="shared" si="23"/>
        <v>3492.8860443539411</v>
      </c>
      <c r="BB34" s="102">
        <f t="shared" si="24"/>
        <v>64.096646398445245</v>
      </c>
      <c r="BC34" s="98">
        <f t="shared" si="25"/>
        <v>695.46461676823253</v>
      </c>
      <c r="BD34" s="98">
        <f t="shared" si="26"/>
        <v>2.4386712930861933</v>
      </c>
      <c r="BE34" s="98">
        <f t="shared" si="27"/>
        <v>146.15313958940527</v>
      </c>
      <c r="BF34" s="98">
        <f t="shared" si="28"/>
        <v>208790.19941343609</v>
      </c>
      <c r="BG34" s="103">
        <f t="shared" si="29"/>
        <v>9.5695508064491541</v>
      </c>
      <c r="BH34">
        <v>0.1</v>
      </c>
      <c r="BI34">
        <f t="shared" si="9"/>
        <v>3969.1886867658427</v>
      </c>
      <c r="BJ34">
        <v>0.1</v>
      </c>
      <c r="BK34">
        <f t="shared" si="10"/>
        <v>3837.6000000000004</v>
      </c>
      <c r="BL34" s="114">
        <v>491.49252207956101</v>
      </c>
      <c r="BM34" s="114">
        <v>4911.7599692228896</v>
      </c>
      <c r="BN34" s="114">
        <v>16.278520514623899</v>
      </c>
      <c r="BO34" s="114">
        <v>537.6</v>
      </c>
      <c r="BP34" s="114">
        <v>384000</v>
      </c>
      <c r="BQ34" s="107">
        <f t="shared" si="11"/>
        <v>8.7999999999999994E-9</v>
      </c>
      <c r="BR34" s="107">
        <f t="shared" si="12"/>
        <v>1.9648048641160452E-2</v>
      </c>
      <c r="BS34" s="107">
        <f t="shared" si="13"/>
        <v>0.19660267235910792</v>
      </c>
      <c r="BT34" s="107">
        <f t="shared" si="14"/>
        <v>6.5222757889494838E-4</v>
      </c>
      <c r="BU34" s="107">
        <f t="shared" si="15"/>
        <v>2.1995076369560745E-2</v>
      </c>
      <c r="BV34" s="107">
        <f t="shared" si="16"/>
        <v>17.040721380732567</v>
      </c>
      <c r="BW34" s="117">
        <f t="shared" si="17"/>
        <v>4.9396868157490568E-4</v>
      </c>
    </row>
    <row r="35" spans="1:75" ht="30" customHeight="1" x14ac:dyDescent="0.25">
      <c r="A35" s="108">
        <v>4.6153639286654</v>
      </c>
      <c r="B35" s="108">
        <v>-74.104591793247806</v>
      </c>
      <c r="C35" s="119">
        <v>28</v>
      </c>
      <c r="D35" s="119">
        <v>26</v>
      </c>
      <c r="E35" s="119">
        <v>1837</v>
      </c>
      <c r="F35" s="16" t="s">
        <v>143</v>
      </c>
      <c r="G35" s="14" t="s">
        <v>144</v>
      </c>
      <c r="H35" s="16" t="s">
        <v>145</v>
      </c>
      <c r="I35" s="14" t="s">
        <v>133</v>
      </c>
      <c r="J35" s="14" t="s">
        <v>53</v>
      </c>
      <c r="K35" s="27"/>
      <c r="L35" s="27"/>
      <c r="M35" s="14">
        <v>1960</v>
      </c>
      <c r="N35" s="15" t="s">
        <v>62</v>
      </c>
      <c r="O35" s="15" t="s">
        <v>63</v>
      </c>
      <c r="P35" s="17">
        <v>1.192780523187394E-2</v>
      </c>
      <c r="Q35" s="18">
        <v>144000</v>
      </c>
      <c r="R35" s="18">
        <v>151036.95175753618</v>
      </c>
      <c r="S35" s="15" t="s">
        <v>64</v>
      </c>
      <c r="T35" s="15">
        <f t="shared" ref="T35:T38" si="35">((R35*6933000)/1000)/8460</f>
        <v>123775.31755732842</v>
      </c>
      <c r="U35" s="15" t="s">
        <v>45</v>
      </c>
      <c r="V35" s="14">
        <v>365</v>
      </c>
      <c r="W35" s="76"/>
      <c r="X35" s="14">
        <v>20</v>
      </c>
      <c r="Y35" s="14">
        <v>8280</v>
      </c>
      <c r="Z35" s="76" t="s">
        <v>146</v>
      </c>
      <c r="AA35" s="76" t="s">
        <v>46</v>
      </c>
      <c r="AB35" s="19" t="s">
        <v>67</v>
      </c>
      <c r="AC35" s="19">
        <v>12.7152226842523</v>
      </c>
      <c r="AD35" s="19">
        <v>4.5638248573294096</v>
      </c>
      <c r="AE35" s="19">
        <v>12.0799261022882</v>
      </c>
      <c r="AF35" s="19">
        <v>6.25</v>
      </c>
      <c r="AG35" s="19">
        <v>2343</v>
      </c>
      <c r="AH35" s="20">
        <v>32831.976744186046</v>
      </c>
      <c r="AI35" s="20">
        <v>1.0442E-8</v>
      </c>
      <c r="AJ35" s="21">
        <f>AC35*R35/1000000</f>
        <v>1.9204684751477443</v>
      </c>
      <c r="AK35" s="21">
        <f>AD35*R35/1000000</f>
        <v>0.6893061948063065</v>
      </c>
      <c r="AL35" s="21">
        <f>AE35*R35/1000000</f>
        <v>1.8245152159459048</v>
      </c>
      <c r="AM35" s="21">
        <f>AF35*R35/1000000</f>
        <v>0.94398094848460112</v>
      </c>
      <c r="AN35" s="21">
        <f>AG35*R35/1000000</f>
        <v>353.87957796790727</v>
      </c>
      <c r="AO35" s="86">
        <f t="shared" si="0"/>
        <v>3.5958489515338981E-4</v>
      </c>
      <c r="AP35" s="88">
        <f t="shared" si="1"/>
        <v>5.2615574661582032E-3</v>
      </c>
      <c r="AQ35" s="89">
        <f t="shared" si="2"/>
        <v>1.8885101227570041E-3</v>
      </c>
      <c r="AR35" s="89">
        <f t="shared" si="3"/>
        <v>4.9986718245093285E-3</v>
      </c>
      <c r="AS35" s="89">
        <f t="shared" si="4"/>
        <v>2.586249173930414E-3</v>
      </c>
      <c r="AT35" s="89">
        <f t="shared" si="5"/>
        <v>0.96953309032303359</v>
      </c>
      <c r="AU35" s="91">
        <f t="shared" si="6"/>
        <v>9.8516409631065706E-7</v>
      </c>
      <c r="AV35" s="95">
        <f t="shared" si="18"/>
        <v>1920468.4751477444</v>
      </c>
      <c r="AW35" s="96">
        <f t="shared" si="19"/>
        <v>689306.19480630651</v>
      </c>
      <c r="AX35" s="96">
        <f t="shared" si="20"/>
        <v>1824515.2159459048</v>
      </c>
      <c r="AY35" s="96">
        <f t="shared" si="21"/>
        <v>943980.9484846011</v>
      </c>
      <c r="AZ35" s="96">
        <f t="shared" si="22"/>
        <v>353879577.96790725</v>
      </c>
      <c r="BA35" s="97">
        <f t="shared" si="23"/>
        <v>359.58489515338982</v>
      </c>
      <c r="BB35" s="102">
        <f t="shared" si="24"/>
        <v>5261.5574661582032</v>
      </c>
      <c r="BC35" s="98">
        <f t="shared" si="25"/>
        <v>1888.5101227570042</v>
      </c>
      <c r="BD35" s="98">
        <f t="shared" si="26"/>
        <v>4998.6718245093289</v>
      </c>
      <c r="BE35" s="98">
        <f t="shared" si="27"/>
        <v>2586.2491739304141</v>
      </c>
      <c r="BF35" s="98">
        <f t="shared" si="28"/>
        <v>969533.09032303363</v>
      </c>
      <c r="BG35" s="103">
        <f t="shared" si="29"/>
        <v>0.98516409631065704</v>
      </c>
      <c r="BH35">
        <v>0.1</v>
      </c>
      <c r="BI35">
        <f t="shared" si="9"/>
        <v>15103.695175753619</v>
      </c>
      <c r="BJ35">
        <v>0.1</v>
      </c>
      <c r="BK35">
        <f t="shared" si="10"/>
        <v>3283.1976744186049</v>
      </c>
      <c r="BL35" s="114">
        <v>8.7974410932361504</v>
      </c>
      <c r="BM35" s="114">
        <v>3.6268345072346699</v>
      </c>
      <c r="BN35" s="114">
        <v>10.053852918428399</v>
      </c>
      <c r="BO35" s="114">
        <v>12.5</v>
      </c>
      <c r="BP35" s="114">
        <v>2343</v>
      </c>
      <c r="BQ35" s="107">
        <f t="shared" si="11"/>
        <v>1.0442E-9</v>
      </c>
      <c r="BR35" s="107">
        <f t="shared" si="12"/>
        <v>1.3425455252183462</v>
      </c>
      <c r="BS35" s="107">
        <f t="shared" si="13"/>
        <v>0.55210593487457271</v>
      </c>
      <c r="BT35" s="107">
        <f t="shared" si="14"/>
        <v>1.5294249979751311</v>
      </c>
      <c r="BU35" s="107">
        <f t="shared" si="15"/>
        <v>1.8903203762110188</v>
      </c>
      <c r="BV35" s="107">
        <f t="shared" si="16"/>
        <v>355.64457434322202</v>
      </c>
      <c r="BW35" s="117">
        <f t="shared" si="17"/>
        <v>5.0852983555043129E-5</v>
      </c>
    </row>
    <row r="36" spans="1:75" ht="30" customHeight="1" x14ac:dyDescent="0.25">
      <c r="A36" s="108">
        <v>4.6153639286654</v>
      </c>
      <c r="B36" s="108">
        <v>-74.104591793247806</v>
      </c>
      <c r="C36" s="119">
        <v>28</v>
      </c>
      <c r="D36" s="119">
        <v>26</v>
      </c>
      <c r="E36" s="119">
        <v>1837</v>
      </c>
      <c r="F36" s="16" t="s">
        <v>143</v>
      </c>
      <c r="G36" s="14" t="s">
        <v>144</v>
      </c>
      <c r="H36" s="16" t="s">
        <v>145</v>
      </c>
      <c r="I36" s="14" t="s">
        <v>133</v>
      </c>
      <c r="J36" s="14" t="s">
        <v>53</v>
      </c>
      <c r="K36" s="27"/>
      <c r="L36" s="27"/>
      <c r="M36" s="14">
        <v>1960</v>
      </c>
      <c r="N36" s="15" t="s">
        <v>62</v>
      </c>
      <c r="O36" s="15" t="s">
        <v>63</v>
      </c>
      <c r="P36" s="17">
        <v>1.192780523187394E-2</v>
      </c>
      <c r="Q36" s="18">
        <v>144000</v>
      </c>
      <c r="R36" s="18">
        <v>151036.95175753618</v>
      </c>
      <c r="S36" s="15" t="s">
        <v>64</v>
      </c>
      <c r="T36" s="15">
        <f t="shared" si="35"/>
        <v>123775.31755732842</v>
      </c>
      <c r="U36" s="15" t="s">
        <v>45</v>
      </c>
      <c r="V36" s="14">
        <v>365</v>
      </c>
      <c r="W36" s="76"/>
      <c r="X36" s="14">
        <v>20</v>
      </c>
      <c r="Y36" s="14">
        <v>8280</v>
      </c>
      <c r="Z36" s="76" t="s">
        <v>146</v>
      </c>
      <c r="AA36" s="76" t="s">
        <v>46</v>
      </c>
      <c r="AB36" s="19" t="s">
        <v>67</v>
      </c>
      <c r="AC36" s="19">
        <v>12.7152226842523</v>
      </c>
      <c r="AD36" s="19">
        <v>4.5638248573294096</v>
      </c>
      <c r="AE36" s="19">
        <v>12.0799261022882</v>
      </c>
      <c r="AF36" s="19">
        <v>6.25</v>
      </c>
      <c r="AG36" s="19">
        <v>2343</v>
      </c>
      <c r="AH36" s="20">
        <v>32831.976744186046</v>
      </c>
      <c r="AI36" s="20">
        <v>1.0442E-8</v>
      </c>
      <c r="AJ36" s="21">
        <f>AC36*R36/1000000</f>
        <v>1.9204684751477443</v>
      </c>
      <c r="AK36" s="21">
        <f>AD36*R36/1000000</f>
        <v>0.6893061948063065</v>
      </c>
      <c r="AL36" s="21">
        <f>AE36*R36/1000000</f>
        <v>1.8245152159459048</v>
      </c>
      <c r="AM36" s="21">
        <f>AF36*R36/1000000</f>
        <v>0.94398094848460112</v>
      </c>
      <c r="AN36" s="21">
        <f>AG36*R36/1000000</f>
        <v>353.87957796790727</v>
      </c>
      <c r="AO36" s="86">
        <f t="shared" si="0"/>
        <v>3.5958489515338981E-4</v>
      </c>
      <c r="AP36" s="88">
        <f t="shared" si="1"/>
        <v>5.2615574661582032E-3</v>
      </c>
      <c r="AQ36" s="89">
        <f t="shared" si="2"/>
        <v>1.8885101227570041E-3</v>
      </c>
      <c r="AR36" s="89">
        <f t="shared" si="3"/>
        <v>4.9986718245093285E-3</v>
      </c>
      <c r="AS36" s="89">
        <f t="shared" si="4"/>
        <v>2.586249173930414E-3</v>
      </c>
      <c r="AT36" s="89">
        <f t="shared" si="5"/>
        <v>0.96953309032303359</v>
      </c>
      <c r="AU36" s="91">
        <f t="shared" si="6"/>
        <v>9.8516409631065706E-7</v>
      </c>
      <c r="AV36" s="95">
        <f t="shared" si="18"/>
        <v>1920468.4751477444</v>
      </c>
      <c r="AW36" s="96">
        <f t="shared" si="19"/>
        <v>689306.19480630651</v>
      </c>
      <c r="AX36" s="96">
        <f t="shared" si="20"/>
        <v>1824515.2159459048</v>
      </c>
      <c r="AY36" s="96">
        <f t="shared" si="21"/>
        <v>943980.9484846011</v>
      </c>
      <c r="AZ36" s="96">
        <f t="shared" si="22"/>
        <v>353879577.96790725</v>
      </c>
      <c r="BA36" s="97">
        <f t="shared" si="23"/>
        <v>359.58489515338982</v>
      </c>
      <c r="BB36" s="102">
        <f t="shared" si="24"/>
        <v>5261.5574661582032</v>
      </c>
      <c r="BC36" s="98">
        <f t="shared" si="25"/>
        <v>1888.5101227570042</v>
      </c>
      <c r="BD36" s="98">
        <f t="shared" si="26"/>
        <v>4998.6718245093289</v>
      </c>
      <c r="BE36" s="98">
        <f t="shared" si="27"/>
        <v>2586.2491739304141</v>
      </c>
      <c r="BF36" s="98">
        <f t="shared" si="28"/>
        <v>969533.09032303363</v>
      </c>
      <c r="BG36" s="103">
        <f t="shared" si="29"/>
        <v>0.98516409631065704</v>
      </c>
      <c r="BH36">
        <v>0.1</v>
      </c>
      <c r="BI36">
        <f t="shared" si="9"/>
        <v>15103.695175753619</v>
      </c>
      <c r="BJ36">
        <v>0.1</v>
      </c>
      <c r="BK36">
        <f t="shared" si="10"/>
        <v>3283.1976744186049</v>
      </c>
      <c r="BL36" s="114">
        <v>8.7974410932361504</v>
      </c>
      <c r="BM36" s="114">
        <v>3.6268345072346699</v>
      </c>
      <c r="BN36" s="114">
        <v>10.053852918428399</v>
      </c>
      <c r="BO36" s="114">
        <v>12.5</v>
      </c>
      <c r="BP36" s="114">
        <v>2343</v>
      </c>
      <c r="BQ36" s="107">
        <f t="shared" si="11"/>
        <v>1.0442E-9</v>
      </c>
      <c r="BR36" s="107">
        <f t="shared" si="12"/>
        <v>1.3425455252183462</v>
      </c>
      <c r="BS36" s="107">
        <f t="shared" si="13"/>
        <v>0.55210593487457271</v>
      </c>
      <c r="BT36" s="107">
        <f t="shared" si="14"/>
        <v>1.5294249979751311</v>
      </c>
      <c r="BU36" s="107">
        <f t="shared" si="15"/>
        <v>1.8903203762110188</v>
      </c>
      <c r="BV36" s="107">
        <f t="shared" si="16"/>
        <v>355.64457434322202</v>
      </c>
      <c r="BW36" s="117">
        <f t="shared" si="17"/>
        <v>5.0852983555043129E-5</v>
      </c>
    </row>
    <row r="37" spans="1:75" ht="30" customHeight="1" x14ac:dyDescent="0.25">
      <c r="A37" s="108">
        <v>4.6153639286654</v>
      </c>
      <c r="B37" s="108">
        <v>-74.104591793247806</v>
      </c>
      <c r="C37" s="119">
        <v>28</v>
      </c>
      <c r="D37" s="119">
        <v>26</v>
      </c>
      <c r="E37" s="119">
        <v>1837</v>
      </c>
      <c r="F37" s="16" t="s">
        <v>143</v>
      </c>
      <c r="G37" s="14" t="s">
        <v>144</v>
      </c>
      <c r="H37" s="16" t="s">
        <v>145</v>
      </c>
      <c r="I37" s="14" t="s">
        <v>133</v>
      </c>
      <c r="J37" s="14" t="s">
        <v>53</v>
      </c>
      <c r="K37" s="27"/>
      <c r="L37" s="27"/>
      <c r="M37" s="14">
        <v>1960</v>
      </c>
      <c r="N37" s="15" t="s">
        <v>62</v>
      </c>
      <c r="O37" s="15" t="s">
        <v>63</v>
      </c>
      <c r="P37" s="17">
        <v>1.192780523187394E-2</v>
      </c>
      <c r="Q37" s="18">
        <v>144000</v>
      </c>
      <c r="R37" s="18">
        <v>151036.95175753618</v>
      </c>
      <c r="S37" s="15" t="s">
        <v>64</v>
      </c>
      <c r="T37" s="15">
        <f t="shared" si="35"/>
        <v>123775.31755732842</v>
      </c>
      <c r="U37" s="15" t="s">
        <v>45</v>
      </c>
      <c r="V37" s="14">
        <v>365</v>
      </c>
      <c r="W37" s="76"/>
      <c r="X37" s="14">
        <v>20</v>
      </c>
      <c r="Y37" s="14">
        <v>8280</v>
      </c>
      <c r="Z37" s="76" t="s">
        <v>146</v>
      </c>
      <c r="AA37" s="76" t="s">
        <v>46</v>
      </c>
      <c r="AB37" s="19" t="s">
        <v>67</v>
      </c>
      <c r="AC37" s="19">
        <v>12.7152226842523</v>
      </c>
      <c r="AD37" s="19">
        <v>4.5638248573294096</v>
      </c>
      <c r="AE37" s="19">
        <v>12.0799261022882</v>
      </c>
      <c r="AF37" s="19">
        <v>6.25</v>
      </c>
      <c r="AG37" s="19">
        <v>2343</v>
      </c>
      <c r="AH37" s="20">
        <v>32831.976744186046</v>
      </c>
      <c r="AI37" s="20">
        <v>1.0442E-8</v>
      </c>
      <c r="AJ37" s="21">
        <f>AC37*R37/1000000</f>
        <v>1.9204684751477443</v>
      </c>
      <c r="AK37" s="21">
        <f>AD37*R37/1000000</f>
        <v>0.6893061948063065</v>
      </c>
      <c r="AL37" s="21">
        <f>AE37*R37/1000000</f>
        <v>1.8245152159459048</v>
      </c>
      <c r="AM37" s="21">
        <f>AF37*R37/1000000</f>
        <v>0.94398094848460112</v>
      </c>
      <c r="AN37" s="21">
        <f>AG37*R37/1000000</f>
        <v>353.87957796790727</v>
      </c>
      <c r="AO37" s="86">
        <f t="shared" si="0"/>
        <v>3.5958489515338981E-4</v>
      </c>
      <c r="AP37" s="88">
        <f t="shared" si="1"/>
        <v>5.2615574661582032E-3</v>
      </c>
      <c r="AQ37" s="89">
        <f t="shared" si="2"/>
        <v>1.8885101227570041E-3</v>
      </c>
      <c r="AR37" s="89">
        <f t="shared" si="3"/>
        <v>4.9986718245093285E-3</v>
      </c>
      <c r="AS37" s="89">
        <f t="shared" si="4"/>
        <v>2.586249173930414E-3</v>
      </c>
      <c r="AT37" s="89">
        <f t="shared" si="5"/>
        <v>0.96953309032303359</v>
      </c>
      <c r="AU37" s="91">
        <f t="shared" si="6"/>
        <v>9.8516409631065706E-7</v>
      </c>
      <c r="AV37" s="95">
        <f t="shared" si="18"/>
        <v>1920468.4751477444</v>
      </c>
      <c r="AW37" s="96">
        <f t="shared" si="19"/>
        <v>689306.19480630651</v>
      </c>
      <c r="AX37" s="96">
        <f t="shared" si="20"/>
        <v>1824515.2159459048</v>
      </c>
      <c r="AY37" s="96">
        <f t="shared" si="21"/>
        <v>943980.9484846011</v>
      </c>
      <c r="AZ37" s="96">
        <f t="shared" si="22"/>
        <v>353879577.96790725</v>
      </c>
      <c r="BA37" s="97">
        <f t="shared" si="23"/>
        <v>359.58489515338982</v>
      </c>
      <c r="BB37" s="102">
        <f t="shared" si="24"/>
        <v>5261.5574661582032</v>
      </c>
      <c r="BC37" s="98">
        <f t="shared" si="25"/>
        <v>1888.5101227570042</v>
      </c>
      <c r="BD37" s="98">
        <f t="shared" si="26"/>
        <v>4998.6718245093289</v>
      </c>
      <c r="BE37" s="98">
        <f t="shared" si="27"/>
        <v>2586.2491739304141</v>
      </c>
      <c r="BF37" s="98">
        <f t="shared" si="28"/>
        <v>969533.09032303363</v>
      </c>
      <c r="BG37" s="103">
        <f t="shared" si="29"/>
        <v>0.98516409631065704</v>
      </c>
      <c r="BH37">
        <v>0.1</v>
      </c>
      <c r="BI37">
        <f t="shared" si="9"/>
        <v>15103.695175753619</v>
      </c>
      <c r="BJ37">
        <v>0.1</v>
      </c>
      <c r="BK37">
        <f t="shared" si="10"/>
        <v>3283.1976744186049</v>
      </c>
      <c r="BL37" s="114">
        <v>8.7974410932361504</v>
      </c>
      <c r="BM37" s="114">
        <v>3.6268345072346699</v>
      </c>
      <c r="BN37" s="114">
        <v>10.053852918428399</v>
      </c>
      <c r="BO37" s="114">
        <v>12.5</v>
      </c>
      <c r="BP37" s="114">
        <v>2343</v>
      </c>
      <c r="BQ37" s="107">
        <f t="shared" si="11"/>
        <v>1.0442E-9</v>
      </c>
      <c r="BR37" s="107">
        <f t="shared" si="12"/>
        <v>1.3425455252183462</v>
      </c>
      <c r="BS37" s="107">
        <f t="shared" si="13"/>
        <v>0.55210593487457271</v>
      </c>
      <c r="BT37" s="107">
        <f t="shared" si="14"/>
        <v>1.5294249979751311</v>
      </c>
      <c r="BU37" s="107">
        <f t="shared" si="15"/>
        <v>1.8903203762110188</v>
      </c>
      <c r="BV37" s="107">
        <f t="shared" si="16"/>
        <v>355.64457434322202</v>
      </c>
      <c r="BW37" s="117">
        <f t="shared" si="17"/>
        <v>5.0852983555043129E-5</v>
      </c>
    </row>
    <row r="38" spans="1:75" ht="45" customHeight="1" x14ac:dyDescent="0.25">
      <c r="A38" s="108">
        <v>4.6162533534725299</v>
      </c>
      <c r="B38" s="108">
        <v>-74.103887390937004</v>
      </c>
      <c r="C38" s="119">
        <v>29</v>
      </c>
      <c r="D38" s="119">
        <v>26</v>
      </c>
      <c r="E38" s="119">
        <v>2331</v>
      </c>
      <c r="F38" s="16" t="s">
        <v>147</v>
      </c>
      <c r="G38" s="14" t="s">
        <v>148</v>
      </c>
      <c r="H38" s="16" t="s">
        <v>149</v>
      </c>
      <c r="I38" s="14" t="s">
        <v>133</v>
      </c>
      <c r="J38" s="14" t="s">
        <v>41</v>
      </c>
      <c r="K38" s="14">
        <v>18</v>
      </c>
      <c r="L38" s="14"/>
      <c r="M38" s="14">
        <v>2003</v>
      </c>
      <c r="N38" s="15" t="s">
        <v>150</v>
      </c>
      <c r="O38" s="15" t="s">
        <v>151</v>
      </c>
      <c r="P38" s="28">
        <v>4.2689148957375835E-3</v>
      </c>
      <c r="Q38" s="18">
        <v>60000</v>
      </c>
      <c r="R38" s="18">
        <v>61033.336921647635</v>
      </c>
      <c r="S38" s="15" t="s">
        <v>64</v>
      </c>
      <c r="T38" s="15">
        <f t="shared" si="35"/>
        <v>50017.036037563012</v>
      </c>
      <c r="U38" s="15" t="s">
        <v>45</v>
      </c>
      <c r="V38" s="14">
        <v>365</v>
      </c>
      <c r="W38" s="76" t="s">
        <v>76</v>
      </c>
      <c r="X38" s="14"/>
      <c r="Y38" s="14">
        <v>2920</v>
      </c>
      <c r="Z38" s="76" t="s">
        <v>152</v>
      </c>
      <c r="AA38" s="76" t="s">
        <v>46</v>
      </c>
      <c r="AB38" s="19" t="s">
        <v>67</v>
      </c>
      <c r="AC38" s="19">
        <v>10.477442018542</v>
      </c>
      <c r="AD38" s="19">
        <v>4.47117624426805</v>
      </c>
      <c r="AE38" s="19">
        <v>11.595186881052699</v>
      </c>
      <c r="AF38" s="19">
        <v>0.3</v>
      </c>
      <c r="AG38" s="19">
        <v>2840</v>
      </c>
      <c r="AH38" s="20">
        <v>1159.0914634146341</v>
      </c>
      <c r="AI38" s="20">
        <v>1.4200000000000001E-4</v>
      </c>
      <c r="AJ38" s="21">
        <f>AC38*R38/1000000</f>
        <v>0.6394732487947018</v>
      </c>
      <c r="AK38" s="21">
        <f>AD38*R38/1000000</f>
        <v>0.27289080615247896</v>
      </c>
      <c r="AL38" s="21">
        <f>AE38*R38/1000000</f>
        <v>0.70769294758075807</v>
      </c>
      <c r="AM38" s="21">
        <f>AF38*R38/1000000</f>
        <v>1.8310001076494289E-2</v>
      </c>
      <c r="AN38" s="21">
        <f>AG38*R38/1000000</f>
        <v>173.33467685747928</v>
      </c>
      <c r="AO38" s="86">
        <f t="shared" si="0"/>
        <v>0.16742562021603197</v>
      </c>
      <c r="AP38" s="88">
        <f t="shared" si="1"/>
        <v>1.7519815035471282E-3</v>
      </c>
      <c r="AQ38" s="89">
        <f t="shared" si="2"/>
        <v>7.4764604425336706E-4</v>
      </c>
      <c r="AR38" s="89">
        <f t="shared" si="3"/>
        <v>1.9388847878924879E-3</v>
      </c>
      <c r="AS38" s="89">
        <f t="shared" si="4"/>
        <v>5.0164386510943256E-5</v>
      </c>
      <c r="AT38" s="89">
        <f t="shared" si="5"/>
        <v>0.47488952563692954</v>
      </c>
      <c r="AU38" s="91">
        <f t="shared" si="6"/>
        <v>4.5870032935899167E-4</v>
      </c>
      <c r="AV38" s="95">
        <f t="shared" si="18"/>
        <v>639473.24879470177</v>
      </c>
      <c r="AW38" s="96">
        <f t="shared" si="19"/>
        <v>272890.80615247897</v>
      </c>
      <c r="AX38" s="96">
        <f t="shared" si="20"/>
        <v>707692.94758075802</v>
      </c>
      <c r="AY38" s="96">
        <f t="shared" si="21"/>
        <v>18310.001076494289</v>
      </c>
      <c r="AZ38" s="96">
        <f t="shared" si="22"/>
        <v>173334676.85747927</v>
      </c>
      <c r="BA38" s="97">
        <f t="shared" si="23"/>
        <v>167425.62021603197</v>
      </c>
      <c r="BB38" s="102">
        <f t="shared" si="24"/>
        <v>1751.9815035471281</v>
      </c>
      <c r="BC38" s="98">
        <f t="shared" si="25"/>
        <v>747.64604425336711</v>
      </c>
      <c r="BD38" s="98">
        <f t="shared" si="26"/>
        <v>1938.8847878924878</v>
      </c>
      <c r="BE38" s="98">
        <f t="shared" si="27"/>
        <v>50.164386510943253</v>
      </c>
      <c r="BF38" s="98">
        <f t="shared" si="28"/>
        <v>474889.52563692955</v>
      </c>
      <c r="BG38" s="103">
        <f t="shared" si="29"/>
        <v>458.70032935899167</v>
      </c>
      <c r="BH38">
        <v>0.1</v>
      </c>
      <c r="BI38">
        <f t="shared" si="9"/>
        <v>6103.3336921647642</v>
      </c>
      <c r="BJ38">
        <v>0.1</v>
      </c>
      <c r="BK38">
        <f t="shared" si="10"/>
        <v>115.90914634146341</v>
      </c>
      <c r="BL38" s="114">
        <v>8.3383603103149202</v>
      </c>
      <c r="BM38" s="114">
        <v>2.3066001534352201</v>
      </c>
      <c r="BN38" s="114">
        <v>3.9560616152376098</v>
      </c>
      <c r="BO38" s="114">
        <v>0.12</v>
      </c>
      <c r="BP38" s="114">
        <v>2840</v>
      </c>
      <c r="BQ38" s="107">
        <f t="shared" si="11"/>
        <v>1.4200000000000001E-5</v>
      </c>
      <c r="BR38" s="107">
        <f t="shared" si="12"/>
        <v>0.51291982264266556</v>
      </c>
      <c r="BS38" s="107">
        <f t="shared" si="13"/>
        <v>0.14340000960275406</v>
      </c>
      <c r="BT38" s="107">
        <f t="shared" si="14"/>
        <v>0.25160919744184118</v>
      </c>
      <c r="BU38" s="107">
        <f t="shared" si="15"/>
        <v>7.5494068443559036E-3</v>
      </c>
      <c r="BV38" s="107">
        <f t="shared" si="16"/>
        <v>174.19919432448484</v>
      </c>
      <c r="BW38" s="117">
        <f t="shared" si="17"/>
        <v>2.367755827982395E-2</v>
      </c>
    </row>
    <row r="39" spans="1:75" ht="15" customHeight="1" x14ac:dyDescent="0.25">
      <c r="A39" s="108">
        <v>4.6166980785613996</v>
      </c>
      <c r="B39" s="108">
        <v>-74.104390225886902</v>
      </c>
      <c r="C39" s="119">
        <v>29</v>
      </c>
      <c r="D39" s="119">
        <v>26</v>
      </c>
      <c r="E39" s="119">
        <v>2331</v>
      </c>
      <c r="F39" s="16" t="s">
        <v>153</v>
      </c>
      <c r="G39" s="14" t="s">
        <v>154</v>
      </c>
      <c r="H39" s="16" t="s">
        <v>155</v>
      </c>
      <c r="I39" s="14" t="s">
        <v>133</v>
      </c>
      <c r="J39" s="14" t="s">
        <v>41</v>
      </c>
      <c r="K39" s="14">
        <v>80</v>
      </c>
      <c r="L39" s="14"/>
      <c r="M39" s="14">
        <v>1980</v>
      </c>
      <c r="N39" s="15" t="s">
        <v>43</v>
      </c>
      <c r="O39" s="15" t="s">
        <v>44</v>
      </c>
      <c r="P39" s="17">
        <v>3.0649504171061114E-2</v>
      </c>
      <c r="Q39" s="18">
        <v>43680</v>
      </c>
      <c r="R39" s="18">
        <v>49377.178714985581</v>
      </c>
      <c r="S39" s="15" t="s">
        <v>45</v>
      </c>
      <c r="T39" s="15"/>
      <c r="U39" s="15"/>
      <c r="V39" s="14">
        <v>365</v>
      </c>
      <c r="W39" s="76" t="s">
        <v>76</v>
      </c>
      <c r="X39" s="14"/>
      <c r="Y39" s="14">
        <v>2920</v>
      </c>
      <c r="Z39" s="76" t="s">
        <v>156</v>
      </c>
      <c r="AA39" s="76" t="s">
        <v>46</v>
      </c>
      <c r="AB39" s="19" t="s">
        <v>49</v>
      </c>
      <c r="AC39" s="19">
        <v>46.3856216091623</v>
      </c>
      <c r="AD39" s="19">
        <v>1074.85364414012</v>
      </c>
      <c r="AE39" s="19">
        <v>5.4109910208389103</v>
      </c>
      <c r="AF39" s="19">
        <v>1344</v>
      </c>
      <c r="AG39" s="19">
        <v>1920000</v>
      </c>
      <c r="AH39" s="23">
        <v>43680</v>
      </c>
      <c r="AI39" s="24">
        <v>8.7999999999999994E-8</v>
      </c>
      <c r="AJ39" s="21">
        <f t="shared" ref="AJ39:AJ57" si="36">AC39*R39/1000000000</f>
        <v>2.2903911280013037E-3</v>
      </c>
      <c r="AK39" s="21">
        <f t="shared" ref="AK39:AK57" si="37">AD39*R39/1000000000</f>
        <v>5.3073240479160219E-2</v>
      </c>
      <c r="AL39" s="21">
        <f t="shared" ref="AL39:AL57" si="38">AE39*R39/1000000000</f>
        <v>2.6717947066114513E-4</v>
      </c>
      <c r="AM39" s="21">
        <f t="shared" ref="AM39:AM57" si="39">AF39*R39/1000000000</f>
        <v>6.6362928192940623E-2</v>
      </c>
      <c r="AN39" s="21">
        <f t="shared" ref="AN39:AN57" si="40">AG39*R39/1000000000</f>
        <v>94.804183132772309</v>
      </c>
      <c r="AO39" s="86">
        <f t="shared" si="0"/>
        <v>4.3451917269187309E-3</v>
      </c>
      <c r="AP39" s="88">
        <f t="shared" si="1"/>
        <v>6.2750441863049412E-6</v>
      </c>
      <c r="AQ39" s="89">
        <f t="shared" si="2"/>
        <v>1.4540613829906911E-4</v>
      </c>
      <c r="AR39" s="89">
        <f t="shared" si="3"/>
        <v>7.3199854975656196E-7</v>
      </c>
      <c r="AS39" s="89">
        <f t="shared" si="4"/>
        <v>1.8181624162449486E-4</v>
      </c>
      <c r="AT39" s="89">
        <f t="shared" si="5"/>
        <v>0.25973748803499264</v>
      </c>
      <c r="AU39" s="91">
        <f t="shared" si="6"/>
        <v>1.1904634868270495E-5</v>
      </c>
      <c r="AV39" s="95">
        <f t="shared" si="18"/>
        <v>2290.3911280013035</v>
      </c>
      <c r="AW39" s="96">
        <f t="shared" si="19"/>
        <v>53073.240479160217</v>
      </c>
      <c r="AX39" s="96">
        <f t="shared" si="20"/>
        <v>267.17947066114516</v>
      </c>
      <c r="AY39" s="96">
        <f t="shared" si="21"/>
        <v>66362.928192940628</v>
      </c>
      <c r="AZ39" s="96">
        <f t="shared" si="22"/>
        <v>94804183.132772312</v>
      </c>
      <c r="BA39" s="97">
        <f t="shared" si="23"/>
        <v>4345.1917269187306</v>
      </c>
      <c r="BB39" s="102">
        <f t="shared" si="24"/>
        <v>6.2750441863049415</v>
      </c>
      <c r="BC39" s="98">
        <f t="shared" si="25"/>
        <v>145.40613829906911</v>
      </c>
      <c r="BD39" s="98">
        <f t="shared" si="26"/>
        <v>0.73199854975656198</v>
      </c>
      <c r="BE39" s="98">
        <f t="shared" si="27"/>
        <v>181.81624162449486</v>
      </c>
      <c r="BF39" s="98">
        <f t="shared" si="28"/>
        <v>259737.48803499262</v>
      </c>
      <c r="BG39" s="103">
        <f t="shared" si="29"/>
        <v>11.904634868270495</v>
      </c>
      <c r="BH39">
        <v>0.1</v>
      </c>
      <c r="BI39">
        <f t="shared" si="9"/>
        <v>4937.7178714985585</v>
      </c>
      <c r="BJ39">
        <v>0.1</v>
      </c>
      <c r="BK39">
        <f t="shared" si="10"/>
        <v>4368</v>
      </c>
      <c r="BL39" s="114">
        <v>17.6498016718255</v>
      </c>
      <c r="BM39" s="114">
        <v>910.91550745517998</v>
      </c>
      <c r="BN39" s="114">
        <v>5.3109910208389097</v>
      </c>
      <c r="BO39" s="114">
        <v>537.6</v>
      </c>
      <c r="BP39" s="114">
        <v>384000</v>
      </c>
      <c r="BQ39" s="107">
        <f t="shared" si="11"/>
        <v>8.7999999999999994E-9</v>
      </c>
      <c r="BR39" s="107">
        <f t="shared" si="12"/>
        <v>9.010919227959201E-4</v>
      </c>
      <c r="BS39" s="107">
        <f t="shared" si="13"/>
        <v>4.5290479750227444E-2</v>
      </c>
      <c r="BT39" s="107">
        <f t="shared" si="14"/>
        <v>2.6359928983518482E-4</v>
      </c>
      <c r="BU39" s="107">
        <f t="shared" si="15"/>
        <v>2.7362136256477439E-2</v>
      </c>
      <c r="BV39" s="107">
        <f t="shared" si="16"/>
        <v>21.198859803621787</v>
      </c>
      <c r="BW39" s="117">
        <f t="shared" si="17"/>
        <v>6.1450290713198406E-4</v>
      </c>
    </row>
    <row r="40" spans="1:75" x14ac:dyDescent="0.25">
      <c r="A40" s="108">
        <v>4.6166980785613996</v>
      </c>
      <c r="B40" s="108">
        <v>-74.104390225886902</v>
      </c>
      <c r="C40" s="119">
        <v>29</v>
      </c>
      <c r="D40" s="119">
        <v>26</v>
      </c>
      <c r="E40" s="119">
        <v>2331</v>
      </c>
      <c r="F40" s="16" t="s">
        <v>153</v>
      </c>
      <c r="G40" s="14" t="s">
        <v>154</v>
      </c>
      <c r="H40" s="16" t="s">
        <v>155</v>
      </c>
      <c r="I40" s="14" t="s">
        <v>133</v>
      </c>
      <c r="J40" s="14" t="s">
        <v>41</v>
      </c>
      <c r="K40" s="14">
        <v>100</v>
      </c>
      <c r="L40" s="14"/>
      <c r="M40" s="14">
        <v>1974</v>
      </c>
      <c r="N40" s="15" t="s">
        <v>102</v>
      </c>
      <c r="O40" s="15" t="s">
        <v>103</v>
      </c>
      <c r="P40" s="17">
        <v>3.0649504171061114E-2</v>
      </c>
      <c r="Q40" s="18">
        <v>1120</v>
      </c>
      <c r="R40" s="18">
        <v>1266.0815055124508</v>
      </c>
      <c r="S40" s="2" t="s">
        <v>45</v>
      </c>
      <c r="T40" s="2"/>
      <c r="U40" s="2"/>
      <c r="V40" s="14">
        <v>365</v>
      </c>
      <c r="W40" s="80"/>
      <c r="X40" s="14"/>
      <c r="Y40" s="14">
        <v>8760</v>
      </c>
      <c r="Z40" s="76" t="s">
        <v>156</v>
      </c>
      <c r="AA40" s="76" t="s">
        <v>46</v>
      </c>
      <c r="AB40" s="19" t="s">
        <v>49</v>
      </c>
      <c r="AC40" s="19">
        <v>840000</v>
      </c>
      <c r="AD40" s="19">
        <v>2400000</v>
      </c>
      <c r="AE40" s="19">
        <v>1800000</v>
      </c>
      <c r="AF40" s="19">
        <v>600000</v>
      </c>
      <c r="AG40" s="19">
        <v>2676000000</v>
      </c>
      <c r="AH40" s="23">
        <v>1120</v>
      </c>
      <c r="AI40" s="20">
        <v>9.1200000000000003E-2</v>
      </c>
      <c r="AJ40" s="21">
        <f t="shared" si="36"/>
        <v>1.0635084646304587</v>
      </c>
      <c r="AK40" s="21">
        <f t="shared" si="37"/>
        <v>3.0385956132298819</v>
      </c>
      <c r="AL40" s="21">
        <f t="shared" si="38"/>
        <v>2.2789467099224114</v>
      </c>
      <c r="AM40" s="21">
        <f t="shared" si="39"/>
        <v>0.75964890330747048</v>
      </c>
      <c r="AN40" s="21">
        <f t="shared" si="40"/>
        <v>3388.0341087513184</v>
      </c>
      <c r="AO40" s="86">
        <f t="shared" si="0"/>
        <v>115.46663330273553</v>
      </c>
      <c r="AP40" s="88">
        <f t="shared" si="1"/>
        <v>2.913721820905366E-3</v>
      </c>
      <c r="AQ40" s="89">
        <f t="shared" si="2"/>
        <v>8.3249194883010455E-3</v>
      </c>
      <c r="AR40" s="89">
        <f t="shared" si="3"/>
        <v>6.243689616225785E-3</v>
      </c>
      <c r="AS40" s="89">
        <f t="shared" si="4"/>
        <v>2.0812298720752614E-3</v>
      </c>
      <c r="AT40" s="89">
        <f t="shared" si="5"/>
        <v>9.2822852294556668</v>
      </c>
      <c r="AU40" s="91">
        <f t="shared" si="6"/>
        <v>0.31634694055543983</v>
      </c>
      <c r="AV40" s="95">
        <f t="shared" si="18"/>
        <v>1063508.4646304587</v>
      </c>
      <c r="AW40" s="96">
        <f t="shared" si="19"/>
        <v>3038595.613229882</v>
      </c>
      <c r="AX40" s="96">
        <f t="shared" si="20"/>
        <v>2278946.7099224115</v>
      </c>
      <c r="AY40" s="96">
        <f t="shared" si="21"/>
        <v>759648.90330747049</v>
      </c>
      <c r="AZ40" s="96">
        <f t="shared" si="22"/>
        <v>3388034108.7513185</v>
      </c>
      <c r="BA40" s="97">
        <f t="shared" si="23"/>
        <v>115466633.30273554</v>
      </c>
      <c r="BB40" s="102">
        <f t="shared" si="24"/>
        <v>2913.7218209053658</v>
      </c>
      <c r="BC40" s="98">
        <f t="shared" si="25"/>
        <v>8324.9194883010459</v>
      </c>
      <c r="BD40" s="98">
        <f t="shared" si="26"/>
        <v>6243.6896162257854</v>
      </c>
      <c r="BE40" s="98">
        <f t="shared" si="27"/>
        <v>2081.2298720752615</v>
      </c>
      <c r="BF40" s="98">
        <f t="shared" si="28"/>
        <v>9282285.2294556666</v>
      </c>
      <c r="BG40" s="103">
        <f t="shared" si="29"/>
        <v>316346.94055543985</v>
      </c>
      <c r="BH40">
        <v>0.1</v>
      </c>
      <c r="BI40">
        <f t="shared" si="9"/>
        <v>126.60815055124509</v>
      </c>
      <c r="BJ40">
        <v>0.1</v>
      </c>
      <c r="BK40">
        <f t="shared" si="10"/>
        <v>112</v>
      </c>
      <c r="BL40" s="114">
        <v>336000</v>
      </c>
      <c r="BM40" s="114">
        <v>480000</v>
      </c>
      <c r="BN40" s="114">
        <v>360000</v>
      </c>
      <c r="BO40" s="114">
        <v>120000</v>
      </c>
      <c r="BP40" s="114">
        <v>1070400000</v>
      </c>
      <c r="BQ40" s="107">
        <f t="shared" si="11"/>
        <v>9.1200000000000014E-3</v>
      </c>
      <c r="BR40" s="107">
        <f t="shared" si="12"/>
        <v>0.43849577334098455</v>
      </c>
      <c r="BS40" s="107">
        <f t="shared" si="13"/>
        <v>0.67945063473146761</v>
      </c>
      <c r="BT40" s="107">
        <f t="shared" si="14"/>
        <v>0.50958797604860073</v>
      </c>
      <c r="BU40" s="107">
        <f t="shared" si="15"/>
        <v>0.1698626586828669</v>
      </c>
      <c r="BV40" s="107">
        <f t="shared" si="16"/>
        <v>1396.9222493577081</v>
      </c>
      <c r="BW40" s="117">
        <f t="shared" si="17"/>
        <v>16.329447881828951</v>
      </c>
    </row>
    <row r="41" spans="1:75" ht="30" customHeight="1" x14ac:dyDescent="0.25">
      <c r="A41" s="108">
        <v>4.6178457977835397</v>
      </c>
      <c r="B41" s="108">
        <v>-74.106183922550997</v>
      </c>
      <c r="C41" s="119">
        <v>28</v>
      </c>
      <c r="D41" s="119">
        <v>26</v>
      </c>
      <c r="E41" s="119">
        <v>1837</v>
      </c>
      <c r="F41" s="16" t="s">
        <v>157</v>
      </c>
      <c r="G41" s="14" t="s">
        <v>158</v>
      </c>
      <c r="H41" s="16" t="s">
        <v>159</v>
      </c>
      <c r="I41" s="14" t="s">
        <v>133</v>
      </c>
      <c r="J41" s="14" t="s">
        <v>53</v>
      </c>
      <c r="K41" s="27"/>
      <c r="L41" s="27"/>
      <c r="M41" s="14">
        <v>2003</v>
      </c>
      <c r="N41" s="15" t="s">
        <v>54</v>
      </c>
      <c r="O41" s="15" t="s">
        <v>54</v>
      </c>
      <c r="P41" s="22">
        <v>-7.2022874027276113E-2</v>
      </c>
      <c r="Q41" s="18">
        <v>4.9210735511223804</v>
      </c>
      <c r="R41" s="18">
        <v>3.6892943696917766</v>
      </c>
      <c r="S41" s="15" t="s">
        <v>45</v>
      </c>
      <c r="T41" s="15"/>
      <c r="U41" s="15"/>
      <c r="V41" s="14">
        <v>365</v>
      </c>
      <c r="W41" s="80"/>
      <c r="X41" s="14"/>
      <c r="Y41" s="14">
        <v>8760</v>
      </c>
      <c r="Z41" s="76" t="s">
        <v>142</v>
      </c>
      <c r="AA41" s="76" t="s">
        <v>46</v>
      </c>
      <c r="AB41" s="19" t="s">
        <v>49</v>
      </c>
      <c r="AC41" s="19">
        <v>24000</v>
      </c>
      <c r="AD41" s="19">
        <v>2261000</v>
      </c>
      <c r="AE41" s="19">
        <v>1200</v>
      </c>
      <c r="AF41" s="19">
        <v>381000</v>
      </c>
      <c r="AG41" s="19">
        <v>1500000000</v>
      </c>
      <c r="AH41" s="20">
        <v>8608.3841463414628</v>
      </c>
      <c r="AI41" s="20">
        <v>1.0442E-8</v>
      </c>
      <c r="AJ41" s="21">
        <f t="shared" si="36"/>
        <v>8.8543064872602647E-5</v>
      </c>
      <c r="AK41" s="21">
        <f t="shared" si="37"/>
        <v>8.3414945698731067E-3</v>
      </c>
      <c r="AL41" s="21">
        <f t="shared" si="38"/>
        <v>4.427153243630132E-6</v>
      </c>
      <c r="AM41" s="21">
        <f t="shared" si="39"/>
        <v>1.4056211548525669E-3</v>
      </c>
      <c r="AN41" s="21">
        <f t="shared" si="40"/>
        <v>5.5339415545376651</v>
      </c>
      <c r="AO41" s="86">
        <f t="shared" si="0"/>
        <v>6.7388964157004275E-5</v>
      </c>
      <c r="AP41" s="88">
        <f t="shared" si="1"/>
        <v>2.4258373937699356E-7</v>
      </c>
      <c r="AQ41" s="89">
        <f t="shared" si="2"/>
        <v>2.2853409780474266E-5</v>
      </c>
      <c r="AR41" s="89">
        <f t="shared" si="3"/>
        <v>1.2129186968849677E-8</v>
      </c>
      <c r="AS41" s="89">
        <f t="shared" si="4"/>
        <v>3.8510168626097718E-6</v>
      </c>
      <c r="AT41" s="89">
        <f t="shared" si="5"/>
        <v>1.5161483711062096E-2</v>
      </c>
      <c r="AU41" s="91">
        <f t="shared" si="6"/>
        <v>1.8462729906028569E-7</v>
      </c>
      <c r="AV41" s="95">
        <f t="shared" si="18"/>
        <v>88.543064872602642</v>
      </c>
      <c r="AW41" s="96">
        <f t="shared" si="19"/>
        <v>8341.4945698731062</v>
      </c>
      <c r="AX41" s="96">
        <f t="shared" si="20"/>
        <v>4.4271532436301317</v>
      </c>
      <c r="AY41" s="96">
        <f t="shared" si="21"/>
        <v>1405.6211548525669</v>
      </c>
      <c r="AZ41" s="96">
        <f t="shared" si="22"/>
        <v>5533941.5545376651</v>
      </c>
      <c r="BA41" s="97">
        <f t="shared" si="23"/>
        <v>67.388964157004281</v>
      </c>
      <c r="BB41" s="102">
        <f t="shared" si="24"/>
        <v>0.24258373937699357</v>
      </c>
      <c r="BC41" s="98">
        <f t="shared" si="25"/>
        <v>22.853409780474266</v>
      </c>
      <c r="BD41" s="98">
        <f t="shared" si="26"/>
        <v>1.2129186968849678E-2</v>
      </c>
      <c r="BE41" s="98">
        <f t="shared" si="27"/>
        <v>3.8510168626097721</v>
      </c>
      <c r="BF41" s="98">
        <f t="shared" si="28"/>
        <v>15161.483711062096</v>
      </c>
      <c r="BG41" s="103">
        <f t="shared" si="29"/>
        <v>0.18462729906028569</v>
      </c>
      <c r="BH41">
        <v>0.1</v>
      </c>
      <c r="BI41">
        <f t="shared" si="9"/>
        <v>0.36892943696917768</v>
      </c>
      <c r="BJ41">
        <v>0.1</v>
      </c>
      <c r="BK41">
        <f t="shared" si="10"/>
        <v>860.83841463414637</v>
      </c>
      <c r="BL41" s="114">
        <v>0</v>
      </c>
      <c r="BM41" s="114">
        <v>0</v>
      </c>
      <c r="BN41" s="114">
        <v>0</v>
      </c>
      <c r="BO41" s="114">
        <v>0</v>
      </c>
      <c r="BP41" s="114">
        <v>0</v>
      </c>
      <c r="BQ41" s="107">
        <f t="shared" si="11"/>
        <v>1.0442E-9</v>
      </c>
      <c r="BR41" s="107">
        <f t="shared" si="12"/>
        <v>8.8543064872602657E-6</v>
      </c>
      <c r="BS41" s="107">
        <f t="shared" si="13"/>
        <v>8.3414945698731069E-4</v>
      </c>
      <c r="BT41" s="107">
        <f t="shared" si="14"/>
        <v>4.4271532436301324E-7</v>
      </c>
      <c r="BU41" s="107">
        <f t="shared" si="15"/>
        <v>1.4056211548525669E-4</v>
      </c>
      <c r="BV41" s="107">
        <f t="shared" si="16"/>
        <v>0.55339415545376658</v>
      </c>
      <c r="BW41" s="117">
        <f t="shared" si="17"/>
        <v>9.5302387065109839E-6</v>
      </c>
    </row>
    <row r="42" spans="1:75" ht="45" customHeight="1" x14ac:dyDescent="0.25">
      <c r="A42" s="108">
        <v>4.6173326743884804</v>
      </c>
      <c r="B42" s="108">
        <v>-74.103924041866705</v>
      </c>
      <c r="C42" s="119">
        <v>29</v>
      </c>
      <c r="D42" s="119">
        <v>26</v>
      </c>
      <c r="E42" s="119">
        <v>2331</v>
      </c>
      <c r="F42" s="16" t="s">
        <v>160</v>
      </c>
      <c r="G42" s="14" t="s">
        <v>161</v>
      </c>
      <c r="H42" s="16" t="s">
        <v>162</v>
      </c>
      <c r="I42" s="14" t="s">
        <v>133</v>
      </c>
      <c r="J42" s="14" t="s">
        <v>41</v>
      </c>
      <c r="K42" s="14">
        <v>150</v>
      </c>
      <c r="L42" s="14"/>
      <c r="M42" s="14">
        <v>1994</v>
      </c>
      <c r="N42" s="15" t="s">
        <v>163</v>
      </c>
      <c r="O42" s="2" t="s">
        <v>164</v>
      </c>
      <c r="P42" s="17">
        <v>-2.5800163440120989E-4</v>
      </c>
      <c r="Q42" s="18">
        <v>36.340235454442201</v>
      </c>
      <c r="R42" s="18">
        <v>36.302751439076395</v>
      </c>
      <c r="S42" s="2" t="s">
        <v>45</v>
      </c>
      <c r="T42" s="2"/>
      <c r="U42" s="2"/>
      <c r="V42" s="14">
        <v>365</v>
      </c>
      <c r="W42" s="80"/>
      <c r="X42" s="14"/>
      <c r="Y42" s="14">
        <v>8760</v>
      </c>
      <c r="Z42" s="76" t="s">
        <v>165</v>
      </c>
      <c r="AA42" s="76" t="s">
        <v>46</v>
      </c>
      <c r="AB42" s="19" t="s">
        <v>49</v>
      </c>
      <c r="AC42" s="19">
        <v>6028806.2199999997</v>
      </c>
      <c r="AD42" s="19">
        <v>4168764.2439999999</v>
      </c>
      <c r="AE42" s="19">
        <v>26460000</v>
      </c>
      <c r="AF42" s="19">
        <v>600000</v>
      </c>
      <c r="AG42" s="19">
        <v>2640000</v>
      </c>
      <c r="AH42" s="20">
        <v>1159.0914634146341</v>
      </c>
      <c r="AI42" s="20">
        <v>1.4200000000000001E-4</v>
      </c>
      <c r="AJ42" s="21">
        <f t="shared" si="36"/>
        <v>0.21886225367901771</v>
      </c>
      <c r="AK42" s="21">
        <f t="shared" si="37"/>
        <v>0.1513376121580412</v>
      </c>
      <c r="AL42" s="21">
        <f t="shared" si="38"/>
        <v>0.9605708030779615</v>
      </c>
      <c r="AM42" s="21">
        <f t="shared" si="39"/>
        <v>2.1781650863445839E-2</v>
      </c>
      <c r="AN42" s="21">
        <f t="shared" si="40"/>
        <v>9.5839263799161689E-2</v>
      </c>
      <c r="AO42" s="86">
        <f t="shared" si="0"/>
        <v>0.16442121644707589</v>
      </c>
      <c r="AP42" s="88">
        <f t="shared" si="1"/>
        <v>5.9962261281922664E-4</v>
      </c>
      <c r="AQ42" s="89">
        <f t="shared" si="2"/>
        <v>4.1462359495353753E-4</v>
      </c>
      <c r="AR42" s="89">
        <f t="shared" si="3"/>
        <v>2.6317008303505794E-3</v>
      </c>
      <c r="AS42" s="89">
        <f t="shared" si="4"/>
        <v>5.9675755790262569E-5</v>
      </c>
      <c r="AT42" s="89">
        <f t="shared" si="5"/>
        <v>2.6257332547715531E-4</v>
      </c>
      <c r="AU42" s="91">
        <f t="shared" si="6"/>
        <v>4.5046908615637229E-4</v>
      </c>
      <c r="AV42" s="95">
        <f t="shared" si="18"/>
        <v>218862.25367901771</v>
      </c>
      <c r="AW42" s="96">
        <f t="shared" si="19"/>
        <v>151337.61215804121</v>
      </c>
      <c r="AX42" s="96">
        <f t="shared" si="20"/>
        <v>960570.80307796155</v>
      </c>
      <c r="AY42" s="96">
        <f t="shared" si="21"/>
        <v>21781.650863445841</v>
      </c>
      <c r="AZ42" s="96">
        <f t="shared" si="22"/>
        <v>95839.263799161694</v>
      </c>
      <c r="BA42" s="97">
        <f t="shared" si="23"/>
        <v>164421.21644707589</v>
      </c>
      <c r="BB42" s="102">
        <f t="shared" si="24"/>
        <v>599.62261281922667</v>
      </c>
      <c r="BC42" s="98">
        <f t="shared" si="25"/>
        <v>414.62359495353752</v>
      </c>
      <c r="BD42" s="98">
        <f t="shared" si="26"/>
        <v>2631.7008303505795</v>
      </c>
      <c r="BE42" s="98">
        <f t="shared" si="27"/>
        <v>59.675755790262571</v>
      </c>
      <c r="BF42" s="98">
        <f t="shared" si="28"/>
        <v>262.57332547715532</v>
      </c>
      <c r="BG42" s="103">
        <f t="shared" si="29"/>
        <v>450.46908615637227</v>
      </c>
      <c r="BH42">
        <v>0.1</v>
      </c>
      <c r="BI42">
        <f t="shared" si="9"/>
        <v>3.6302751439076397</v>
      </c>
      <c r="BJ42">
        <v>0.1</v>
      </c>
      <c r="BK42">
        <f t="shared" si="10"/>
        <v>115.90914634146341</v>
      </c>
      <c r="BL42" s="114">
        <v>2023172.2660000001</v>
      </c>
      <c r="BM42" s="114">
        <v>598737.96600000001</v>
      </c>
      <c r="BN42">
        <f t="shared" ref="BN42:BP43" si="41">AE42*0.1</f>
        <v>2646000</v>
      </c>
      <c r="BO42">
        <f t="shared" si="41"/>
        <v>60000</v>
      </c>
      <c r="BP42">
        <f t="shared" si="41"/>
        <v>264000</v>
      </c>
      <c r="BQ42" s="107">
        <f t="shared" si="11"/>
        <v>1.4200000000000001E-5</v>
      </c>
      <c r="BR42" s="107">
        <f t="shared" si="12"/>
        <v>7.6638290192345415E-2</v>
      </c>
      <c r="BS42" s="107">
        <f t="shared" si="13"/>
        <v>2.6485416286907794E-2</v>
      </c>
      <c r="BT42" s="107">
        <f t="shared" si="14"/>
        <v>0.13584522573324689</v>
      </c>
      <c r="BU42" s="107">
        <f t="shared" si="15"/>
        <v>3.0803906061960748E-3</v>
      </c>
      <c r="BV42" s="107">
        <f t="shared" si="16"/>
        <v>1.3553718667262729E-2</v>
      </c>
      <c r="BW42" s="117">
        <f t="shared" si="17"/>
        <v>2.3252671424133696E-2</v>
      </c>
    </row>
    <row r="43" spans="1:75" ht="45" customHeight="1" x14ac:dyDescent="0.25">
      <c r="A43" s="108">
        <v>4.6173326743884804</v>
      </c>
      <c r="B43" s="108">
        <v>-74.103924041866705</v>
      </c>
      <c r="C43" s="119">
        <v>29</v>
      </c>
      <c r="D43" s="119">
        <v>26</v>
      </c>
      <c r="E43" s="119">
        <v>2331</v>
      </c>
      <c r="F43" s="16" t="s">
        <v>160</v>
      </c>
      <c r="G43" s="14" t="s">
        <v>161</v>
      </c>
      <c r="H43" s="16" t="s">
        <v>162</v>
      </c>
      <c r="I43" s="14" t="s">
        <v>133</v>
      </c>
      <c r="J43" s="14" t="s">
        <v>41</v>
      </c>
      <c r="K43" s="14">
        <v>150</v>
      </c>
      <c r="L43" s="14"/>
      <c r="M43" s="14">
        <v>1971</v>
      </c>
      <c r="N43" s="15" t="s">
        <v>163</v>
      </c>
      <c r="O43" s="2" t="s">
        <v>164</v>
      </c>
      <c r="P43" s="17">
        <v>-2.5800163440120989E-4</v>
      </c>
      <c r="Q43" s="18">
        <v>36.340235454442201</v>
      </c>
      <c r="R43" s="18">
        <v>36.302751439076395</v>
      </c>
      <c r="S43" s="2" t="s">
        <v>45</v>
      </c>
      <c r="T43" s="2"/>
      <c r="U43" s="2"/>
      <c r="V43" s="14">
        <v>365</v>
      </c>
      <c r="W43" s="80"/>
      <c r="X43" s="14"/>
      <c r="Y43" s="14">
        <v>8760</v>
      </c>
      <c r="Z43" s="76" t="s">
        <v>165</v>
      </c>
      <c r="AA43" s="76" t="s">
        <v>46</v>
      </c>
      <c r="AB43" s="19" t="s">
        <v>49</v>
      </c>
      <c r="AC43" s="19">
        <v>6028806.2199999997</v>
      </c>
      <c r="AD43" s="19">
        <v>4168764.2439999999</v>
      </c>
      <c r="AE43" s="19">
        <v>26460000</v>
      </c>
      <c r="AF43" s="19">
        <v>600000</v>
      </c>
      <c r="AG43" s="19">
        <v>2640000</v>
      </c>
      <c r="AH43" s="20">
        <v>1159.0914634146341</v>
      </c>
      <c r="AI43" s="20">
        <v>1.4200000000000001E-4</v>
      </c>
      <c r="AJ43" s="21">
        <f t="shared" si="36"/>
        <v>0.21886225367901771</v>
      </c>
      <c r="AK43" s="21">
        <f t="shared" si="37"/>
        <v>0.1513376121580412</v>
      </c>
      <c r="AL43" s="21">
        <f t="shared" si="38"/>
        <v>0.9605708030779615</v>
      </c>
      <c r="AM43" s="21">
        <f t="shared" si="39"/>
        <v>2.1781650863445839E-2</v>
      </c>
      <c r="AN43" s="21">
        <f t="shared" si="40"/>
        <v>9.5839263799161689E-2</v>
      </c>
      <c r="AO43" s="86">
        <f t="shared" si="0"/>
        <v>0.16442121644707589</v>
      </c>
      <c r="AP43" s="88">
        <f t="shared" si="1"/>
        <v>5.9962261281922664E-4</v>
      </c>
      <c r="AQ43" s="89">
        <f t="shared" si="2"/>
        <v>4.1462359495353753E-4</v>
      </c>
      <c r="AR43" s="89">
        <f t="shared" si="3"/>
        <v>2.6317008303505794E-3</v>
      </c>
      <c r="AS43" s="89">
        <f t="shared" si="4"/>
        <v>5.9675755790262569E-5</v>
      </c>
      <c r="AT43" s="89">
        <f t="shared" si="5"/>
        <v>2.6257332547715531E-4</v>
      </c>
      <c r="AU43" s="91">
        <f t="shared" si="6"/>
        <v>4.5046908615637229E-4</v>
      </c>
      <c r="AV43" s="95">
        <f t="shared" si="18"/>
        <v>218862.25367901771</v>
      </c>
      <c r="AW43" s="96">
        <f t="shared" si="19"/>
        <v>151337.61215804121</v>
      </c>
      <c r="AX43" s="96">
        <f t="shared" si="20"/>
        <v>960570.80307796155</v>
      </c>
      <c r="AY43" s="96">
        <f t="shared" si="21"/>
        <v>21781.650863445841</v>
      </c>
      <c r="AZ43" s="96">
        <f t="shared" si="22"/>
        <v>95839.263799161694</v>
      </c>
      <c r="BA43" s="97">
        <f t="shared" si="23"/>
        <v>164421.21644707589</v>
      </c>
      <c r="BB43" s="102">
        <f t="shared" si="24"/>
        <v>599.62261281922667</v>
      </c>
      <c r="BC43" s="98">
        <f t="shared" si="25"/>
        <v>414.62359495353752</v>
      </c>
      <c r="BD43" s="98">
        <f t="shared" si="26"/>
        <v>2631.7008303505795</v>
      </c>
      <c r="BE43" s="98">
        <f t="shared" si="27"/>
        <v>59.675755790262571</v>
      </c>
      <c r="BF43" s="98">
        <f t="shared" si="28"/>
        <v>262.57332547715532</v>
      </c>
      <c r="BG43" s="103">
        <f t="shared" si="29"/>
        <v>450.46908615637227</v>
      </c>
      <c r="BH43">
        <v>0.1</v>
      </c>
      <c r="BI43">
        <f t="shared" si="9"/>
        <v>3.6302751439076397</v>
      </c>
      <c r="BJ43">
        <v>0.1</v>
      </c>
      <c r="BK43">
        <f t="shared" si="10"/>
        <v>115.90914634146341</v>
      </c>
      <c r="BL43" s="114">
        <v>2023172.2660000001</v>
      </c>
      <c r="BM43" s="114">
        <v>598737.96600000001</v>
      </c>
      <c r="BN43">
        <f t="shared" si="41"/>
        <v>2646000</v>
      </c>
      <c r="BO43">
        <f t="shared" si="41"/>
        <v>60000</v>
      </c>
      <c r="BP43">
        <f t="shared" si="41"/>
        <v>264000</v>
      </c>
      <c r="BQ43" s="107">
        <f t="shared" si="11"/>
        <v>1.4200000000000001E-5</v>
      </c>
      <c r="BR43" s="107">
        <f t="shared" si="12"/>
        <v>7.6638290192345415E-2</v>
      </c>
      <c r="BS43" s="107">
        <f t="shared" si="13"/>
        <v>2.6485416286907794E-2</v>
      </c>
      <c r="BT43" s="107">
        <f t="shared" si="14"/>
        <v>0.13584522573324689</v>
      </c>
      <c r="BU43" s="107">
        <f t="shared" si="15"/>
        <v>3.0803906061960748E-3</v>
      </c>
      <c r="BV43" s="107">
        <f t="shared" si="16"/>
        <v>1.3553718667262729E-2</v>
      </c>
      <c r="BW43" s="117">
        <f t="shared" si="17"/>
        <v>2.3252671424133696E-2</v>
      </c>
    </row>
    <row r="44" spans="1:75" ht="15" customHeight="1" x14ac:dyDescent="0.25">
      <c r="A44" s="108">
        <v>4.61940138252886</v>
      </c>
      <c r="B44" s="108">
        <v>-74.102770927329303</v>
      </c>
      <c r="C44" s="119">
        <v>29</v>
      </c>
      <c r="D44" s="119">
        <v>26</v>
      </c>
      <c r="E44" s="119">
        <v>2331</v>
      </c>
      <c r="F44" s="16" t="s">
        <v>166</v>
      </c>
      <c r="G44" s="14" t="s">
        <v>167</v>
      </c>
      <c r="H44" s="16" t="s">
        <v>168</v>
      </c>
      <c r="I44" s="14" t="s">
        <v>133</v>
      </c>
      <c r="J44" s="14" t="s">
        <v>41</v>
      </c>
      <c r="K44" s="14">
        <v>80</v>
      </c>
      <c r="L44" s="14"/>
      <c r="M44" s="14">
        <v>2004</v>
      </c>
      <c r="N44" s="15" t="s">
        <v>43</v>
      </c>
      <c r="O44" s="15" t="s">
        <v>44</v>
      </c>
      <c r="P44" s="22">
        <v>8.4286353981658756E-3</v>
      </c>
      <c r="Q44" s="18">
        <v>249600</v>
      </c>
      <c r="R44" s="18">
        <v>258158.61377338812</v>
      </c>
      <c r="S44" s="15" t="s">
        <v>45</v>
      </c>
      <c r="T44" s="15"/>
      <c r="U44" s="15"/>
      <c r="V44" s="14">
        <v>365</v>
      </c>
      <c r="W44" s="80"/>
      <c r="X44" s="14"/>
      <c r="Y44" s="14">
        <v>8760</v>
      </c>
      <c r="Z44" s="76" t="s">
        <v>46</v>
      </c>
      <c r="AA44" s="76" t="s">
        <v>46</v>
      </c>
      <c r="AB44" s="19" t="s">
        <v>49</v>
      </c>
      <c r="AC44" s="19">
        <v>46.3856216091623</v>
      </c>
      <c r="AD44" s="19">
        <v>1074.85364414012</v>
      </c>
      <c r="AE44" s="19">
        <v>5.4109910208389103</v>
      </c>
      <c r="AF44" s="19">
        <v>1344</v>
      </c>
      <c r="AG44" s="19">
        <v>1920000</v>
      </c>
      <c r="AH44" s="23">
        <v>249600</v>
      </c>
      <c r="AI44" s="24">
        <v>8.7999999999999994E-8</v>
      </c>
      <c r="AJ44" s="21">
        <f t="shared" si="36"/>
        <v>1.1974847773638256E-2</v>
      </c>
      <c r="AK44" s="21">
        <f t="shared" si="37"/>
        <v>0.27748272678048802</v>
      </c>
      <c r="AL44" s="21">
        <f t="shared" si="38"/>
        <v>1.3968939410800233E-3</v>
      </c>
      <c r="AM44" s="21">
        <f t="shared" si="39"/>
        <v>0.34696517691143364</v>
      </c>
      <c r="AN44" s="21">
        <f t="shared" si="40"/>
        <v>495.66453844490519</v>
      </c>
      <c r="AO44" s="86">
        <f t="shared" si="0"/>
        <v>2.2717958012058153E-2</v>
      </c>
      <c r="AP44" s="88">
        <f t="shared" si="1"/>
        <v>3.2807802119556864E-5</v>
      </c>
      <c r="AQ44" s="89">
        <f t="shared" si="2"/>
        <v>7.6022664871366582E-4</v>
      </c>
      <c r="AR44" s="89">
        <f t="shared" si="3"/>
        <v>3.8271066878904751E-6</v>
      </c>
      <c r="AS44" s="89">
        <f t="shared" si="4"/>
        <v>9.5058952578474967E-4</v>
      </c>
      <c r="AT44" s="89">
        <f t="shared" si="5"/>
        <v>1.3579850368353568</v>
      </c>
      <c r="AU44" s="91">
        <f t="shared" si="6"/>
        <v>6.2240980854953845E-5</v>
      </c>
      <c r="AV44" s="95">
        <f t="shared" si="18"/>
        <v>11974.847773638256</v>
      </c>
      <c r="AW44" s="96">
        <f t="shared" si="19"/>
        <v>277482.72678048804</v>
      </c>
      <c r="AX44" s="96">
        <f t="shared" si="20"/>
        <v>1396.8939410800233</v>
      </c>
      <c r="AY44" s="96">
        <f t="shared" si="21"/>
        <v>346965.17691143363</v>
      </c>
      <c r="AZ44" s="96">
        <f t="shared" si="22"/>
        <v>495664538.44490516</v>
      </c>
      <c r="BA44" s="97">
        <f t="shared" si="23"/>
        <v>22717.958012058152</v>
      </c>
      <c r="BB44" s="102">
        <f t="shared" si="24"/>
        <v>32.807802119556861</v>
      </c>
      <c r="BC44" s="98">
        <f t="shared" si="25"/>
        <v>760.22664871366578</v>
      </c>
      <c r="BD44" s="98">
        <f t="shared" si="26"/>
        <v>3.8271066878904749</v>
      </c>
      <c r="BE44" s="98">
        <f t="shared" si="27"/>
        <v>950.58952578474964</v>
      </c>
      <c r="BF44" s="98">
        <f t="shared" si="28"/>
        <v>1357985.0368353568</v>
      </c>
      <c r="BG44" s="103">
        <f t="shared" si="29"/>
        <v>62.240980854953847</v>
      </c>
      <c r="BH44">
        <v>0.1</v>
      </c>
      <c r="BI44">
        <f t="shared" si="9"/>
        <v>25815.861377338813</v>
      </c>
      <c r="BJ44">
        <v>0.1</v>
      </c>
      <c r="BK44">
        <f t="shared" si="10"/>
        <v>24960</v>
      </c>
      <c r="BL44" s="114">
        <v>17.6498016718255</v>
      </c>
      <c r="BM44" s="114">
        <v>910.91550745517998</v>
      </c>
      <c r="BN44" s="114">
        <v>5.3109910208389097</v>
      </c>
      <c r="BO44" s="114">
        <v>537.6</v>
      </c>
      <c r="BP44" s="114">
        <v>384000</v>
      </c>
      <c r="BQ44" s="107">
        <f t="shared" si="11"/>
        <v>8.7999999999999994E-9</v>
      </c>
      <c r="BR44" s="107">
        <f t="shared" si="12"/>
        <v>4.7111772629648422E-3</v>
      </c>
      <c r="BS44" s="107">
        <f t="shared" si="13"/>
        <v>0.23679213300013749</v>
      </c>
      <c r="BT44" s="107">
        <f t="shared" si="14"/>
        <v>1.3781756881716717E-3</v>
      </c>
      <c r="BU44" s="107">
        <f t="shared" si="15"/>
        <v>0.14305740728169591</v>
      </c>
      <c r="BV44" s="107">
        <f t="shared" si="16"/>
        <v>110.8339601998866</v>
      </c>
      <c r="BW44" s="117">
        <f t="shared" si="17"/>
        <v>3.2128044330075162E-3</v>
      </c>
    </row>
    <row r="45" spans="1:75" ht="45" customHeight="1" x14ac:dyDescent="0.25">
      <c r="A45" s="108">
        <v>4.6215892992946204</v>
      </c>
      <c r="B45" s="108">
        <v>-74.104194076854</v>
      </c>
      <c r="C45" s="119">
        <v>29</v>
      </c>
      <c r="D45" s="119">
        <v>26</v>
      </c>
      <c r="E45" s="119">
        <v>2331</v>
      </c>
      <c r="F45" s="16" t="s">
        <v>169</v>
      </c>
      <c r="G45" s="14" t="s">
        <v>170</v>
      </c>
      <c r="H45" s="16" t="s">
        <v>171</v>
      </c>
      <c r="I45" s="14" t="s">
        <v>133</v>
      </c>
      <c r="J45" s="14" t="s">
        <v>41</v>
      </c>
      <c r="K45" s="14">
        <v>150</v>
      </c>
      <c r="L45" s="14"/>
      <c r="M45" s="14">
        <v>1993</v>
      </c>
      <c r="N45" s="15" t="s">
        <v>172</v>
      </c>
      <c r="O45" s="15" t="s">
        <v>164</v>
      </c>
      <c r="P45" s="22">
        <v>1.3557806644477024E-2</v>
      </c>
      <c r="Q45" s="18">
        <v>46.371654616345502</v>
      </c>
      <c r="R45" s="18">
        <v>48.955886017368229</v>
      </c>
      <c r="S45" s="2" t="s">
        <v>45</v>
      </c>
      <c r="T45" s="2"/>
      <c r="U45" s="2"/>
      <c r="V45" s="14">
        <v>365</v>
      </c>
      <c r="W45" s="76" t="s">
        <v>76</v>
      </c>
      <c r="X45" s="14"/>
      <c r="Y45" s="14">
        <v>2920</v>
      </c>
      <c r="Z45" s="76" t="s">
        <v>173</v>
      </c>
      <c r="AA45" s="76" t="s">
        <v>46</v>
      </c>
      <c r="AB45" s="19" t="s">
        <v>49</v>
      </c>
      <c r="AC45" s="19">
        <v>6028806.2199999997</v>
      </c>
      <c r="AD45" s="19">
        <v>4168764.2439999999</v>
      </c>
      <c r="AE45" s="19">
        <v>26460000</v>
      </c>
      <c r="AF45" s="19">
        <v>600000</v>
      </c>
      <c r="AG45" s="19">
        <v>2640000</v>
      </c>
      <c r="AH45" s="20">
        <v>1159.0914634146341</v>
      </c>
      <c r="AI45" s="20">
        <v>1.4200000000000001E-4</v>
      </c>
      <c r="AJ45" s="21">
        <f t="shared" si="36"/>
        <v>0.29514555012712063</v>
      </c>
      <c r="AK45" s="21">
        <f t="shared" si="37"/>
        <v>0.20408554716254423</v>
      </c>
      <c r="AL45" s="21">
        <f t="shared" si="38"/>
        <v>1.2953727440195635</v>
      </c>
      <c r="AM45" s="21">
        <f t="shared" si="39"/>
        <v>2.9373531610420937E-2</v>
      </c>
      <c r="AN45" s="21">
        <f t="shared" si="40"/>
        <v>0.12924353908585212</v>
      </c>
      <c r="AO45" s="86">
        <f t="shared" si="0"/>
        <v>0.17376342735938094</v>
      </c>
      <c r="AP45" s="88">
        <f t="shared" si="1"/>
        <v>8.0861794555375517E-4</v>
      </c>
      <c r="AQ45" s="89">
        <f t="shared" si="2"/>
        <v>5.5913848537683349E-4</v>
      </c>
      <c r="AR45" s="89">
        <f t="shared" si="3"/>
        <v>3.5489664219714068E-3</v>
      </c>
      <c r="AS45" s="89">
        <f t="shared" si="4"/>
        <v>8.0475429069646408E-5</v>
      </c>
      <c r="AT45" s="89">
        <f t="shared" si="5"/>
        <v>3.5409188790644418E-4</v>
      </c>
      <c r="AU45" s="91">
        <f t="shared" si="6"/>
        <v>4.7606418454624916E-4</v>
      </c>
      <c r="AV45" s="95">
        <f t="shared" si="18"/>
        <v>295145.55012712063</v>
      </c>
      <c r="AW45" s="96">
        <f t="shared" si="19"/>
        <v>204085.54716254424</v>
      </c>
      <c r="AX45" s="96">
        <f t="shared" si="20"/>
        <v>1295372.7440195635</v>
      </c>
      <c r="AY45" s="96">
        <f t="shared" si="21"/>
        <v>29373.531610420938</v>
      </c>
      <c r="AZ45" s="96">
        <f t="shared" si="22"/>
        <v>129243.53908585213</v>
      </c>
      <c r="BA45" s="97">
        <f t="shared" si="23"/>
        <v>173763.42735938093</v>
      </c>
      <c r="BB45" s="102">
        <f t="shared" si="24"/>
        <v>808.61794555375513</v>
      </c>
      <c r="BC45" s="98">
        <f t="shared" si="25"/>
        <v>559.1384853768335</v>
      </c>
      <c r="BD45" s="98">
        <f t="shared" si="26"/>
        <v>3548.9664219714068</v>
      </c>
      <c r="BE45" s="98">
        <f t="shared" si="27"/>
        <v>80.47542906964641</v>
      </c>
      <c r="BF45" s="98">
        <f t="shared" si="28"/>
        <v>354.09188790644419</v>
      </c>
      <c r="BG45" s="103">
        <f t="shared" si="29"/>
        <v>476.06418454624918</v>
      </c>
      <c r="BH45">
        <v>0.1</v>
      </c>
      <c r="BI45">
        <f t="shared" si="9"/>
        <v>4.8955886017368231</v>
      </c>
      <c r="BJ45">
        <v>0.1</v>
      </c>
      <c r="BK45">
        <f t="shared" si="10"/>
        <v>115.90914634146341</v>
      </c>
      <c r="BL45" s="114">
        <v>2023172.2660000001</v>
      </c>
      <c r="BM45" s="114">
        <v>598737.96600000001</v>
      </c>
      <c r="BN45">
        <f>AE45*0.1</f>
        <v>2646000</v>
      </c>
      <c r="BO45">
        <f>AF45*0.1</f>
        <v>60000</v>
      </c>
      <c r="BP45">
        <f>AG45*0.1</f>
        <v>264000</v>
      </c>
      <c r="BQ45" s="107">
        <f t="shared" si="11"/>
        <v>1.4200000000000001E-5</v>
      </c>
      <c r="BR45" s="107">
        <f t="shared" si="12"/>
        <v>0.10335016632331345</v>
      </c>
      <c r="BS45" s="107">
        <f t="shared" si="13"/>
        <v>3.5716769926940672E-2</v>
      </c>
      <c r="BT45" s="107">
        <f t="shared" si="14"/>
        <v>0.18319337029209184</v>
      </c>
      <c r="BU45" s="107">
        <f t="shared" si="15"/>
        <v>4.1540446778252117E-3</v>
      </c>
      <c r="BV45" s="107">
        <f t="shared" si="16"/>
        <v>1.8277796582430932E-2</v>
      </c>
      <c r="BW45" s="117">
        <f t="shared" si="17"/>
        <v>2.4573859561606869E-2</v>
      </c>
    </row>
    <row r="46" spans="1:75" ht="15" customHeight="1" x14ac:dyDescent="0.25">
      <c r="A46" s="108">
        <v>4.6229538668843402</v>
      </c>
      <c r="B46" s="108">
        <v>-74.103088149591201</v>
      </c>
      <c r="C46" s="119">
        <v>29</v>
      </c>
      <c r="D46" s="119">
        <v>26</v>
      </c>
      <c r="E46" s="119">
        <v>2331</v>
      </c>
      <c r="F46" s="16" t="s">
        <v>174</v>
      </c>
      <c r="G46" s="14" t="s">
        <v>175</v>
      </c>
      <c r="H46" s="16" t="s">
        <v>176</v>
      </c>
      <c r="I46" s="14" t="s">
        <v>133</v>
      </c>
      <c r="J46" s="14" t="s">
        <v>53</v>
      </c>
      <c r="K46" s="27"/>
      <c r="L46" s="27"/>
      <c r="M46" s="14">
        <v>2007</v>
      </c>
      <c r="N46" s="15" t="s">
        <v>43</v>
      </c>
      <c r="O46" s="15" t="s">
        <v>120</v>
      </c>
      <c r="P46" s="22">
        <v>-1.5549305289660951E-2</v>
      </c>
      <c r="Q46" s="18">
        <v>6500</v>
      </c>
      <c r="R46" s="18">
        <v>6108.0340117998139</v>
      </c>
      <c r="S46" s="15" t="s">
        <v>45</v>
      </c>
      <c r="T46" s="15"/>
      <c r="U46" s="15"/>
      <c r="V46" s="14">
        <v>365</v>
      </c>
      <c r="W46" s="80"/>
      <c r="X46" s="14"/>
      <c r="Y46" s="14">
        <v>8760</v>
      </c>
      <c r="Z46" s="76" t="s">
        <v>178</v>
      </c>
      <c r="AA46" s="76" t="s">
        <v>46</v>
      </c>
      <c r="AB46" s="19" t="s">
        <v>49</v>
      </c>
      <c r="AC46" s="19">
        <v>30.4</v>
      </c>
      <c r="AD46" s="19">
        <v>1504</v>
      </c>
      <c r="AE46" s="19">
        <v>9.6</v>
      </c>
      <c r="AF46" s="19">
        <v>640</v>
      </c>
      <c r="AG46" s="19">
        <v>1920000</v>
      </c>
      <c r="AH46" s="23">
        <v>6500</v>
      </c>
      <c r="AI46" s="24">
        <v>8.7999999999999994E-8</v>
      </c>
      <c r="AJ46" s="21">
        <f t="shared" si="36"/>
        <v>1.8568423395871433E-4</v>
      </c>
      <c r="AK46" s="21">
        <f t="shared" si="37"/>
        <v>9.1864831537469202E-3</v>
      </c>
      <c r="AL46" s="21">
        <f t="shared" si="38"/>
        <v>5.8637126513278214E-5</v>
      </c>
      <c r="AM46" s="21">
        <f t="shared" si="39"/>
        <v>3.9091417675518811E-3</v>
      </c>
      <c r="AN46" s="21">
        <f t="shared" si="40"/>
        <v>11.727425302655643</v>
      </c>
      <c r="AO46" s="86">
        <f t="shared" si="0"/>
        <v>5.375069930383835E-4</v>
      </c>
      <c r="AP46" s="88">
        <f t="shared" si="1"/>
        <v>5.087239286540119E-7</v>
      </c>
      <c r="AQ46" s="89">
        <f t="shared" si="2"/>
        <v>2.5168446996566904E-5</v>
      </c>
      <c r="AR46" s="89">
        <f t="shared" si="3"/>
        <v>1.606496616802143E-7</v>
      </c>
      <c r="AS46" s="89">
        <f t="shared" si="4"/>
        <v>1.0709977445347619E-5</v>
      </c>
      <c r="AT46" s="89">
        <f t="shared" si="5"/>
        <v>3.212993233604286E-2</v>
      </c>
      <c r="AU46" s="91">
        <f t="shared" si="6"/>
        <v>1.4726218987352974E-6</v>
      </c>
      <c r="AV46" s="95">
        <f t="shared" si="18"/>
        <v>185.68423395871434</v>
      </c>
      <c r="AW46" s="96">
        <f t="shared" si="19"/>
        <v>9186.4831537469199</v>
      </c>
      <c r="AX46" s="96">
        <f t="shared" si="20"/>
        <v>58.637126513278211</v>
      </c>
      <c r="AY46" s="96">
        <f t="shared" si="21"/>
        <v>3909.141767551881</v>
      </c>
      <c r="AZ46" s="96">
        <f t="shared" si="22"/>
        <v>11727425.302655643</v>
      </c>
      <c r="BA46" s="97">
        <f t="shared" si="23"/>
        <v>537.50699303838348</v>
      </c>
      <c r="BB46" s="102">
        <f t="shared" si="24"/>
        <v>0.50872392865401195</v>
      </c>
      <c r="BC46" s="98">
        <f t="shared" si="25"/>
        <v>25.168446996566903</v>
      </c>
      <c r="BD46" s="98">
        <f t="shared" si="26"/>
        <v>0.1606496616802143</v>
      </c>
      <c r="BE46" s="98">
        <f t="shared" si="27"/>
        <v>10.709977445347619</v>
      </c>
      <c r="BF46" s="98">
        <f t="shared" si="28"/>
        <v>32129.932336042861</v>
      </c>
      <c r="BG46" s="103">
        <f t="shared" si="29"/>
        <v>1.4726218987352973</v>
      </c>
      <c r="BH46">
        <v>0.1</v>
      </c>
      <c r="BI46">
        <f t="shared" si="9"/>
        <v>610.80340117998139</v>
      </c>
      <c r="BJ46">
        <v>0.1</v>
      </c>
      <c r="BK46">
        <f t="shared" si="10"/>
        <v>650</v>
      </c>
      <c r="BL46" s="114">
        <v>12.16</v>
      </c>
      <c r="BM46" s="114">
        <v>601.6</v>
      </c>
      <c r="BN46" s="114">
        <v>1.92</v>
      </c>
      <c r="BO46" s="114">
        <v>256</v>
      </c>
      <c r="BP46" s="114">
        <v>384000</v>
      </c>
      <c r="BQ46" s="107">
        <f t="shared" si="11"/>
        <v>8.7999999999999994E-9</v>
      </c>
      <c r="BR46" s="107">
        <f t="shared" si="12"/>
        <v>7.6559570962368107E-5</v>
      </c>
      <c r="BS46" s="107">
        <f t="shared" si="13"/>
        <v>3.7876840370855802E-3</v>
      </c>
      <c r="BT46" s="107">
        <f t="shared" si="14"/>
        <v>1.3111660088894533E-5</v>
      </c>
      <c r="BU46" s="107">
        <f t="shared" si="15"/>
        <v>1.611780441313013E-3</v>
      </c>
      <c r="BV46" s="107">
        <f t="shared" si="16"/>
        <v>2.6223320177789065</v>
      </c>
      <c r="BW46" s="117">
        <f t="shared" si="17"/>
        <v>7.6014967942526283E-5</v>
      </c>
    </row>
    <row r="47" spans="1:75" x14ac:dyDescent="0.25">
      <c r="A47" s="108">
        <v>4.6224921884702601</v>
      </c>
      <c r="B47" s="108">
        <v>-74.105090537862296</v>
      </c>
      <c r="C47" s="119">
        <v>28</v>
      </c>
      <c r="D47" s="119">
        <v>26</v>
      </c>
      <c r="E47" s="119">
        <v>1837</v>
      </c>
      <c r="F47" s="16" t="s">
        <v>179</v>
      </c>
      <c r="G47" s="14" t="s">
        <v>180</v>
      </c>
      <c r="H47" s="16" t="s">
        <v>181</v>
      </c>
      <c r="I47" s="14" t="s">
        <v>133</v>
      </c>
      <c r="J47" s="14" t="s">
        <v>41</v>
      </c>
      <c r="K47" s="14">
        <v>30</v>
      </c>
      <c r="L47" s="14"/>
      <c r="M47" s="14">
        <v>1997</v>
      </c>
      <c r="N47" s="15" t="s">
        <v>102</v>
      </c>
      <c r="O47" s="15" t="s">
        <v>103</v>
      </c>
      <c r="P47" s="28">
        <v>4.2689148957375835E-3</v>
      </c>
      <c r="Q47" s="18">
        <v>2.78229927698073</v>
      </c>
      <c r="R47" s="18">
        <v>2.8302168198136917</v>
      </c>
      <c r="S47" s="2" t="s">
        <v>45</v>
      </c>
      <c r="T47" s="2"/>
      <c r="U47" s="2"/>
      <c r="V47" s="14">
        <v>365</v>
      </c>
      <c r="W47" s="80"/>
      <c r="X47" s="14"/>
      <c r="Y47" s="14">
        <v>8760</v>
      </c>
      <c r="Z47" s="76" t="s">
        <v>182</v>
      </c>
      <c r="AA47" s="76" t="s">
        <v>46</v>
      </c>
      <c r="AB47" s="19" t="s">
        <v>49</v>
      </c>
      <c r="AC47" s="19">
        <v>840000</v>
      </c>
      <c r="AD47" s="19">
        <v>2400000</v>
      </c>
      <c r="AE47" s="19">
        <v>1800000</v>
      </c>
      <c r="AF47" s="19">
        <v>600000</v>
      </c>
      <c r="AG47" s="19">
        <v>2676000000</v>
      </c>
      <c r="AH47" s="23">
        <v>2.78229927698073</v>
      </c>
      <c r="AI47" s="20">
        <v>9.1200000000000003E-2</v>
      </c>
      <c r="AJ47" s="21">
        <f t="shared" si="36"/>
        <v>2.3773821286435012E-3</v>
      </c>
      <c r="AK47" s="21">
        <f t="shared" si="37"/>
        <v>6.7925203675528595E-3</v>
      </c>
      <c r="AL47" s="21">
        <f t="shared" si="38"/>
        <v>5.0943902756646455E-3</v>
      </c>
      <c r="AM47" s="21">
        <f t="shared" si="39"/>
        <v>1.6981300918882149E-3</v>
      </c>
      <c r="AN47" s="21">
        <f t="shared" si="40"/>
        <v>7.5736602098214387</v>
      </c>
      <c r="AO47" s="86">
        <f t="shared" si="0"/>
        <v>0.25811577396700869</v>
      </c>
      <c r="AP47" s="88">
        <f t="shared" si="1"/>
        <v>6.5133756949137015E-6</v>
      </c>
      <c r="AQ47" s="89">
        <f t="shared" si="2"/>
        <v>1.8609644842610574E-5</v>
      </c>
      <c r="AR47" s="89">
        <f t="shared" si="3"/>
        <v>1.3957233631957932E-5</v>
      </c>
      <c r="AS47" s="89">
        <f t="shared" si="4"/>
        <v>4.6524112106526435E-6</v>
      </c>
      <c r="AT47" s="89">
        <f t="shared" si="5"/>
        <v>2.0749753999510789E-2</v>
      </c>
      <c r="AU47" s="91">
        <f t="shared" si="6"/>
        <v>7.0716650401920187E-4</v>
      </c>
      <c r="AV47" s="95">
        <f t="shared" si="18"/>
        <v>2377.3821286435013</v>
      </c>
      <c r="AW47" s="96">
        <f t="shared" si="19"/>
        <v>6792.5203675528592</v>
      </c>
      <c r="AX47" s="96">
        <f t="shared" si="20"/>
        <v>5094.3902756646457</v>
      </c>
      <c r="AY47" s="96">
        <f t="shared" si="21"/>
        <v>1698.1300918882148</v>
      </c>
      <c r="AZ47" s="96">
        <f t="shared" si="22"/>
        <v>7573660.2098214384</v>
      </c>
      <c r="BA47" s="97">
        <f t="shared" si="23"/>
        <v>258115.77396700869</v>
      </c>
      <c r="BB47" s="102">
        <f t="shared" si="24"/>
        <v>6.5133756949137016</v>
      </c>
      <c r="BC47" s="98">
        <f t="shared" si="25"/>
        <v>18.609644842610574</v>
      </c>
      <c r="BD47" s="98">
        <f t="shared" si="26"/>
        <v>13.957233631957932</v>
      </c>
      <c r="BE47" s="98">
        <f t="shared" si="27"/>
        <v>4.6524112106526436</v>
      </c>
      <c r="BF47" s="98">
        <f t="shared" si="28"/>
        <v>20749.753999510791</v>
      </c>
      <c r="BG47" s="103">
        <f t="shared" si="29"/>
        <v>707.16650401920185</v>
      </c>
      <c r="BH47">
        <v>0.1</v>
      </c>
      <c r="BI47">
        <f t="shared" si="9"/>
        <v>0.28302168198136918</v>
      </c>
      <c r="BJ47">
        <v>0.1</v>
      </c>
      <c r="BK47">
        <f t="shared" si="10"/>
        <v>0.27822992769807303</v>
      </c>
      <c r="BL47" s="114">
        <v>336000</v>
      </c>
      <c r="BM47" s="114">
        <v>480000</v>
      </c>
      <c r="BN47" s="114">
        <v>360000</v>
      </c>
      <c r="BO47" s="114">
        <v>120000</v>
      </c>
      <c r="BP47" s="114">
        <v>1070400000</v>
      </c>
      <c r="BQ47" s="107">
        <f t="shared" si="11"/>
        <v>9.1200000000000014E-3</v>
      </c>
      <c r="BR47" s="107">
        <f t="shared" si="12"/>
        <v>9.8021976288529102E-4</v>
      </c>
      <c r="BS47" s="107">
        <f t="shared" si="13"/>
        <v>1.5188537280400051E-3</v>
      </c>
      <c r="BT47" s="107">
        <f t="shared" si="14"/>
        <v>1.1391402960300042E-3</v>
      </c>
      <c r="BU47" s="107">
        <f t="shared" si="15"/>
        <v>3.7971343201000129E-4</v>
      </c>
      <c r="BV47" s="107">
        <f t="shared" si="16"/>
        <v>3.1227001017631411</v>
      </c>
      <c r="BW47" s="117">
        <f t="shared" si="17"/>
        <v>3.6503082820657201E-2</v>
      </c>
    </row>
    <row r="48" spans="1:75" ht="30" customHeight="1" x14ac:dyDescent="0.25">
      <c r="A48" s="108">
        <v>4.6131666666666664</v>
      </c>
      <c r="B48" s="108">
        <v>-74.103027777777768</v>
      </c>
      <c r="C48" s="119">
        <v>29</v>
      </c>
      <c r="D48" s="119">
        <v>25</v>
      </c>
      <c r="E48" s="119">
        <v>2318</v>
      </c>
      <c r="F48" s="16" t="s">
        <v>183</v>
      </c>
      <c r="G48" s="14" t="s">
        <v>184</v>
      </c>
      <c r="H48" s="16" t="s">
        <v>185</v>
      </c>
      <c r="I48" s="14" t="s">
        <v>133</v>
      </c>
      <c r="J48" s="14" t="s">
        <v>41</v>
      </c>
      <c r="K48" s="14">
        <v>100</v>
      </c>
      <c r="L48" s="14"/>
      <c r="M48" s="14">
        <v>1990</v>
      </c>
      <c r="N48" s="15" t="s">
        <v>43</v>
      </c>
      <c r="O48" s="15" t="s">
        <v>44</v>
      </c>
      <c r="P48" s="17">
        <v>-8.4851358602175367E-2</v>
      </c>
      <c r="Q48" s="18">
        <v>73500</v>
      </c>
      <c r="R48" s="18">
        <v>52346.232741294982</v>
      </c>
      <c r="S48" s="15" t="s">
        <v>45</v>
      </c>
      <c r="T48" s="15"/>
      <c r="U48" s="15"/>
      <c r="V48" s="14">
        <v>365</v>
      </c>
      <c r="W48" s="80"/>
      <c r="X48" s="14"/>
      <c r="Y48" s="14">
        <v>8760</v>
      </c>
      <c r="Z48" s="76" t="s">
        <v>186</v>
      </c>
      <c r="AA48" s="76" t="s">
        <v>46</v>
      </c>
      <c r="AB48" s="19" t="s">
        <v>49</v>
      </c>
      <c r="AC48" s="19">
        <v>46.3856216091623</v>
      </c>
      <c r="AD48" s="19">
        <v>1074.85364414012</v>
      </c>
      <c r="AE48" s="19">
        <v>5.4109910208389103</v>
      </c>
      <c r="AF48" s="19">
        <v>1344</v>
      </c>
      <c r="AG48" s="19">
        <v>1920000</v>
      </c>
      <c r="AH48" s="20">
        <v>30259</v>
      </c>
      <c r="AI48" s="20">
        <v>7.6726E-6</v>
      </c>
      <c r="AJ48" s="21">
        <f t="shared" si="36"/>
        <v>2.4281125446028516E-3</v>
      </c>
      <c r="AK48" s="21">
        <f t="shared" si="37"/>
        <v>5.6264539018987772E-2</v>
      </c>
      <c r="AL48" s="21">
        <f t="shared" si="38"/>
        <v>2.8324499533789093E-4</v>
      </c>
      <c r="AM48" s="21">
        <f t="shared" si="39"/>
        <v>7.0353336804300462E-2</v>
      </c>
      <c r="AN48" s="21">
        <f t="shared" si="40"/>
        <v>100.50476686328636</v>
      </c>
      <c r="AO48" s="86">
        <f t="shared" si="0"/>
        <v>0.16534658192661889</v>
      </c>
      <c r="AP48" s="88">
        <f t="shared" si="1"/>
        <v>6.6523631358982232E-6</v>
      </c>
      <c r="AQ48" s="89">
        <f t="shared" si="2"/>
        <v>1.5414942196982951E-4</v>
      </c>
      <c r="AR48" s="89">
        <f t="shared" si="3"/>
        <v>7.760136858572354E-7</v>
      </c>
      <c r="AS48" s="89">
        <f t="shared" si="4"/>
        <v>1.9274886795698758E-4</v>
      </c>
      <c r="AT48" s="89">
        <f t="shared" si="5"/>
        <v>0.27535552565283933</v>
      </c>
      <c r="AU48" s="91">
        <f t="shared" si="6"/>
        <v>4.5300433404553121E-4</v>
      </c>
      <c r="AV48" s="95">
        <f t="shared" si="18"/>
        <v>2428.1125446028518</v>
      </c>
      <c r="AW48" s="96">
        <f t="shared" si="19"/>
        <v>56264.539018987773</v>
      </c>
      <c r="AX48" s="96">
        <f t="shared" si="20"/>
        <v>283.24499533789094</v>
      </c>
      <c r="AY48" s="96">
        <f t="shared" si="21"/>
        <v>70353.336804300459</v>
      </c>
      <c r="AZ48" s="96">
        <f t="shared" si="22"/>
        <v>100504766.86328636</v>
      </c>
      <c r="BA48" s="97">
        <f t="shared" si="23"/>
        <v>165346.58192661888</v>
      </c>
      <c r="BB48" s="102">
        <f t="shared" si="24"/>
        <v>6.6523631358982236</v>
      </c>
      <c r="BC48" s="98">
        <f t="shared" si="25"/>
        <v>154.14942196982952</v>
      </c>
      <c r="BD48" s="98">
        <f t="shared" si="26"/>
        <v>0.7760136858572354</v>
      </c>
      <c r="BE48" s="98">
        <f t="shared" si="27"/>
        <v>192.74886795698757</v>
      </c>
      <c r="BF48" s="98">
        <f t="shared" si="28"/>
        <v>275355.52565283934</v>
      </c>
      <c r="BG48" s="103">
        <f t="shared" si="29"/>
        <v>453.00433404553121</v>
      </c>
      <c r="BH48">
        <v>0.1</v>
      </c>
      <c r="BI48">
        <f t="shared" si="9"/>
        <v>5234.6232741294989</v>
      </c>
      <c r="BJ48">
        <v>0.1</v>
      </c>
      <c r="BK48">
        <f t="shared" si="10"/>
        <v>3025.9</v>
      </c>
      <c r="BL48" s="114">
        <v>17.6498016718255</v>
      </c>
      <c r="BM48" s="114">
        <v>910.91550745517998</v>
      </c>
      <c r="BN48" s="114">
        <v>5.3109910208389097</v>
      </c>
      <c r="BO48" s="114">
        <v>537.6</v>
      </c>
      <c r="BP48" s="114">
        <v>384000</v>
      </c>
      <c r="BQ48" s="107">
        <f t="shared" si="11"/>
        <v>7.6726E-7</v>
      </c>
      <c r="BR48" s="107">
        <f t="shared" si="12"/>
        <v>9.5527465804077832E-4</v>
      </c>
      <c r="BS48" s="107">
        <f t="shared" si="13"/>
        <v>4.8013800214364986E-2</v>
      </c>
      <c r="BT48" s="107">
        <f t="shared" si="14"/>
        <v>2.7944953792924881E-4</v>
      </c>
      <c r="BU48" s="107">
        <f t="shared" si="15"/>
        <v>2.900742387587853E-2</v>
      </c>
      <c r="BV48" s="107">
        <f t="shared" si="16"/>
        <v>22.473549076907663</v>
      </c>
      <c r="BW48" s="117">
        <f t="shared" si="17"/>
        <v>2.3383537865265855E-2</v>
      </c>
    </row>
    <row r="49" spans="1:75" ht="45" customHeight="1" x14ac:dyDescent="0.25">
      <c r="A49" s="108">
        <v>4.6232573079702801</v>
      </c>
      <c r="B49" s="108">
        <v>-74.104024441626706</v>
      </c>
      <c r="C49" s="119">
        <v>29</v>
      </c>
      <c r="D49" s="119">
        <v>26</v>
      </c>
      <c r="E49" s="119">
        <v>2331</v>
      </c>
      <c r="F49" s="16" t="s">
        <v>187</v>
      </c>
      <c r="G49" s="14" t="s">
        <v>188</v>
      </c>
      <c r="H49" s="16" t="s">
        <v>189</v>
      </c>
      <c r="I49" s="14" t="s">
        <v>133</v>
      </c>
      <c r="J49" s="14" t="s">
        <v>41</v>
      </c>
      <c r="K49" s="14">
        <v>20</v>
      </c>
      <c r="L49" s="14"/>
      <c r="M49" s="14">
        <v>2006</v>
      </c>
      <c r="N49" s="15" t="s">
        <v>43</v>
      </c>
      <c r="O49" s="15" t="s">
        <v>44</v>
      </c>
      <c r="P49" s="28">
        <v>4.2689148957375835E-3</v>
      </c>
      <c r="Q49" s="18">
        <v>26000</v>
      </c>
      <c r="R49" s="18">
        <v>26447.779332713973</v>
      </c>
      <c r="S49" s="15" t="s">
        <v>45</v>
      </c>
      <c r="T49" s="15"/>
      <c r="U49" s="15"/>
      <c r="V49" s="14">
        <v>365</v>
      </c>
      <c r="W49" s="80"/>
      <c r="X49" s="14"/>
      <c r="Y49" s="14">
        <v>8760</v>
      </c>
      <c r="Z49" s="76" t="s">
        <v>190</v>
      </c>
      <c r="AA49" s="76" t="s">
        <v>191</v>
      </c>
      <c r="AB49" s="19" t="s">
        <v>49</v>
      </c>
      <c r="AC49" s="19">
        <v>46.3856216091623</v>
      </c>
      <c r="AD49" s="19">
        <v>1074.85364414012</v>
      </c>
      <c r="AE49" s="19">
        <v>5.4109910208389103</v>
      </c>
      <c r="AF49" s="19">
        <v>1344</v>
      </c>
      <c r="AG49" s="19">
        <v>1920000</v>
      </c>
      <c r="AH49" s="23">
        <v>26000</v>
      </c>
      <c r="AI49" s="24">
        <v>8.7999999999999994E-8</v>
      </c>
      <c r="AJ49" s="21">
        <f t="shared" si="36"/>
        <v>1.2267966845298933E-3</v>
      </c>
      <c r="AK49" s="21">
        <f t="shared" si="37"/>
        <v>2.8427491995181364E-2</v>
      </c>
      <c r="AL49" s="21">
        <f t="shared" si="38"/>
        <v>1.431086964904442E-4</v>
      </c>
      <c r="AM49" s="21">
        <f t="shared" si="39"/>
        <v>3.5545815423167579E-2</v>
      </c>
      <c r="AN49" s="21">
        <f t="shared" si="40"/>
        <v>50.779736318810826</v>
      </c>
      <c r="AO49" s="86">
        <f t="shared" si="0"/>
        <v>2.3274045812788293E-3</v>
      </c>
      <c r="AP49" s="88">
        <f t="shared" si="1"/>
        <v>3.3610868069312146E-6</v>
      </c>
      <c r="AQ49" s="89">
        <f t="shared" si="2"/>
        <v>7.788353971282566E-5</v>
      </c>
      <c r="AR49" s="89">
        <f t="shared" si="3"/>
        <v>3.9207862052176496E-7</v>
      </c>
      <c r="AS49" s="89">
        <f t="shared" si="4"/>
        <v>9.7385795679911177E-5</v>
      </c>
      <c r="AT49" s="89">
        <f t="shared" si="5"/>
        <v>0.13912256525701597</v>
      </c>
      <c r="AU49" s="91">
        <f t="shared" si="6"/>
        <v>6.3764509076132304E-6</v>
      </c>
      <c r="AV49" s="95">
        <f t="shared" si="18"/>
        <v>1226.7966845298934</v>
      </c>
      <c r="AW49" s="96">
        <f t="shared" si="19"/>
        <v>28427.491995181364</v>
      </c>
      <c r="AX49" s="96">
        <f t="shared" si="20"/>
        <v>143.1086964904442</v>
      </c>
      <c r="AY49" s="96">
        <f t="shared" si="21"/>
        <v>35545.81542316758</v>
      </c>
      <c r="AZ49" s="96">
        <f t="shared" si="22"/>
        <v>50779736.318810828</v>
      </c>
      <c r="BA49" s="97">
        <f t="shared" si="23"/>
        <v>2327.404581278829</v>
      </c>
      <c r="BB49" s="102">
        <f t="shared" si="24"/>
        <v>3.3610868069312145</v>
      </c>
      <c r="BC49" s="98">
        <f t="shared" si="25"/>
        <v>77.883539712825666</v>
      </c>
      <c r="BD49" s="98">
        <f t="shared" si="26"/>
        <v>0.39207862052176495</v>
      </c>
      <c r="BE49" s="98">
        <f t="shared" si="27"/>
        <v>97.385795679911183</v>
      </c>
      <c r="BF49" s="98">
        <f t="shared" si="28"/>
        <v>139122.56525701596</v>
      </c>
      <c r="BG49" s="103">
        <f t="shared" si="29"/>
        <v>6.3764509076132301</v>
      </c>
      <c r="BH49">
        <v>0.1</v>
      </c>
      <c r="BI49">
        <f t="shared" si="9"/>
        <v>2644.7779332713976</v>
      </c>
      <c r="BJ49">
        <v>0.1</v>
      </c>
      <c r="BK49">
        <f t="shared" si="10"/>
        <v>2600</v>
      </c>
      <c r="BL49" s="114">
        <v>17.6498016718255</v>
      </c>
      <c r="BM49" s="114">
        <v>910.91550745517998</v>
      </c>
      <c r="BN49" s="114">
        <v>5.3109910208389097</v>
      </c>
      <c r="BO49" s="114">
        <v>537.6</v>
      </c>
      <c r="BP49" s="114">
        <v>384000</v>
      </c>
      <c r="BQ49" s="107">
        <f t="shared" si="11"/>
        <v>8.7999999999999994E-9</v>
      </c>
      <c r="BR49" s="107">
        <f t="shared" si="12"/>
        <v>4.8264969673864023E-4</v>
      </c>
      <c r="BS49" s="107">
        <f t="shared" si="13"/>
        <v>2.4258830607169407E-2</v>
      </c>
      <c r="BT49" s="107">
        <f t="shared" si="14"/>
        <v>1.4119105285586623E-4</v>
      </c>
      <c r="BU49" s="107">
        <f t="shared" si="15"/>
        <v>1.4655915153842927E-2</v>
      </c>
      <c r="BV49" s="107">
        <f t="shared" si="16"/>
        <v>11.354694228837594</v>
      </c>
      <c r="BW49" s="117">
        <f t="shared" si="17"/>
        <v>3.2914471239737955E-4</v>
      </c>
    </row>
    <row r="50" spans="1:75" ht="45" customHeight="1" x14ac:dyDescent="0.25">
      <c r="A50" s="108">
        <v>4.6232573079702801</v>
      </c>
      <c r="B50" s="108">
        <v>-74.104024441626706</v>
      </c>
      <c r="C50" s="119">
        <v>29</v>
      </c>
      <c r="D50" s="119">
        <v>26</v>
      </c>
      <c r="E50" s="119">
        <v>2331</v>
      </c>
      <c r="F50" s="16" t="s">
        <v>187</v>
      </c>
      <c r="G50" s="14" t="s">
        <v>188</v>
      </c>
      <c r="H50" s="16" t="s">
        <v>189</v>
      </c>
      <c r="I50" s="14" t="s">
        <v>133</v>
      </c>
      <c r="J50" s="14" t="s">
        <v>41</v>
      </c>
      <c r="K50" s="14">
        <v>80</v>
      </c>
      <c r="L50" s="14"/>
      <c r="M50" s="14">
        <v>2006</v>
      </c>
      <c r="N50" s="15" t="s">
        <v>43</v>
      </c>
      <c r="O50" s="15" t="s">
        <v>44</v>
      </c>
      <c r="P50" s="28">
        <v>4.2689148957375835E-3</v>
      </c>
      <c r="Q50" s="18">
        <v>52000</v>
      </c>
      <c r="R50" s="18">
        <v>52895.558665427947</v>
      </c>
      <c r="S50" s="15" t="s">
        <v>45</v>
      </c>
      <c r="T50" s="15"/>
      <c r="U50" s="15"/>
      <c r="V50" s="14">
        <v>365</v>
      </c>
      <c r="W50" s="76" t="s">
        <v>76</v>
      </c>
      <c r="X50" s="14"/>
      <c r="Y50" s="14">
        <v>2920</v>
      </c>
      <c r="Z50" s="76" t="s">
        <v>190</v>
      </c>
      <c r="AA50" s="76" t="s">
        <v>191</v>
      </c>
      <c r="AB50" s="19" t="s">
        <v>49</v>
      </c>
      <c r="AC50" s="19">
        <v>46.3856216091623</v>
      </c>
      <c r="AD50" s="19">
        <v>1074.85364414012</v>
      </c>
      <c r="AE50" s="19">
        <v>5.4109910208389103</v>
      </c>
      <c r="AF50" s="19">
        <v>1344</v>
      </c>
      <c r="AG50" s="19">
        <v>1920000</v>
      </c>
      <c r="AH50" s="23">
        <v>52000</v>
      </c>
      <c r="AI50" s="24">
        <v>8.7999999999999994E-8</v>
      </c>
      <c r="AJ50" s="21">
        <f t="shared" si="36"/>
        <v>2.4535933690597866E-3</v>
      </c>
      <c r="AK50" s="21">
        <f t="shared" si="37"/>
        <v>5.6854983990362727E-2</v>
      </c>
      <c r="AL50" s="21">
        <f t="shared" si="38"/>
        <v>2.862173929808884E-4</v>
      </c>
      <c r="AM50" s="21">
        <f t="shared" si="39"/>
        <v>7.1091630846335158E-2</v>
      </c>
      <c r="AN50" s="21">
        <f t="shared" si="40"/>
        <v>101.55947263762165</v>
      </c>
      <c r="AO50" s="86">
        <f t="shared" si="0"/>
        <v>4.6548091625576585E-3</v>
      </c>
      <c r="AP50" s="88">
        <f t="shared" si="1"/>
        <v>6.7221736138624291E-6</v>
      </c>
      <c r="AQ50" s="89">
        <f t="shared" si="2"/>
        <v>1.5576707942565132E-4</v>
      </c>
      <c r="AR50" s="89">
        <f t="shared" si="3"/>
        <v>7.8415724104352992E-7</v>
      </c>
      <c r="AS50" s="89">
        <f t="shared" si="4"/>
        <v>1.9477159135982235E-4</v>
      </c>
      <c r="AT50" s="89">
        <f t="shared" si="5"/>
        <v>0.27824513051403194</v>
      </c>
      <c r="AU50" s="91">
        <f t="shared" si="6"/>
        <v>1.2752901815226461E-5</v>
      </c>
      <c r="AV50" s="95">
        <f t="shared" si="18"/>
        <v>2453.5933690597867</v>
      </c>
      <c r="AW50" s="96">
        <f t="shared" si="19"/>
        <v>56854.983990362729</v>
      </c>
      <c r="AX50" s="96">
        <f t="shared" si="20"/>
        <v>286.21739298088841</v>
      </c>
      <c r="AY50" s="96">
        <f t="shared" si="21"/>
        <v>71091.63084633516</v>
      </c>
      <c r="AZ50" s="96">
        <f t="shared" si="22"/>
        <v>101559472.63762166</v>
      </c>
      <c r="BA50" s="97">
        <f t="shared" si="23"/>
        <v>4654.8091625576581</v>
      </c>
      <c r="BB50" s="102">
        <f t="shared" si="24"/>
        <v>6.7221736138624291</v>
      </c>
      <c r="BC50" s="98">
        <f t="shared" si="25"/>
        <v>155.76707942565133</v>
      </c>
      <c r="BD50" s="98">
        <f t="shared" si="26"/>
        <v>0.78415724104352991</v>
      </c>
      <c r="BE50" s="98">
        <f t="shared" si="27"/>
        <v>194.77159135982237</v>
      </c>
      <c r="BF50" s="98">
        <f t="shared" si="28"/>
        <v>278245.13051403192</v>
      </c>
      <c r="BG50" s="103">
        <f t="shared" si="29"/>
        <v>12.75290181522646</v>
      </c>
      <c r="BH50">
        <v>0.1</v>
      </c>
      <c r="BI50">
        <f t="shared" si="9"/>
        <v>5289.5558665427952</v>
      </c>
      <c r="BJ50">
        <v>0.1</v>
      </c>
      <c r="BK50">
        <f t="shared" si="10"/>
        <v>5200</v>
      </c>
      <c r="BL50" s="114">
        <v>17.6498016718255</v>
      </c>
      <c r="BM50" s="114">
        <v>910.91550745517998</v>
      </c>
      <c r="BN50" s="114">
        <v>5.3109910208389097</v>
      </c>
      <c r="BO50" s="114">
        <v>537.6</v>
      </c>
      <c r="BP50" s="114">
        <v>384000</v>
      </c>
      <c r="BQ50" s="107">
        <f t="shared" si="11"/>
        <v>8.7999999999999994E-9</v>
      </c>
      <c r="BR50" s="107">
        <f t="shared" si="12"/>
        <v>9.6529939347728046E-4</v>
      </c>
      <c r="BS50" s="107">
        <f t="shared" si="13"/>
        <v>4.8517661214338814E-2</v>
      </c>
      <c r="BT50" s="107">
        <f t="shared" si="14"/>
        <v>2.8238210571173247E-4</v>
      </c>
      <c r="BU50" s="107">
        <f t="shared" si="15"/>
        <v>2.9311830307685853E-2</v>
      </c>
      <c r="BV50" s="107">
        <f t="shared" si="16"/>
        <v>22.709388457675189</v>
      </c>
      <c r="BW50" s="117">
        <f t="shared" si="17"/>
        <v>6.582894247947591E-4</v>
      </c>
    </row>
    <row r="51" spans="1:75" ht="45" customHeight="1" x14ac:dyDescent="0.25">
      <c r="A51" s="108">
        <v>4.6222777777777786</v>
      </c>
      <c r="B51" s="108">
        <v>-74.104638888888886</v>
      </c>
      <c r="C51" s="119">
        <v>28</v>
      </c>
      <c r="D51" s="119">
        <v>26</v>
      </c>
      <c r="E51" s="119">
        <v>1837</v>
      </c>
      <c r="F51" s="16" t="s">
        <v>192</v>
      </c>
      <c r="G51" s="14" t="s">
        <v>193</v>
      </c>
      <c r="H51" s="16" t="s">
        <v>194</v>
      </c>
      <c r="I51" s="14" t="s">
        <v>195</v>
      </c>
      <c r="J51" s="14" t="s">
        <v>53</v>
      </c>
      <c r="K51" s="14">
        <v>19666.419999999998</v>
      </c>
      <c r="L51" s="14"/>
      <c r="M51" s="14">
        <v>2007</v>
      </c>
      <c r="N51" s="15" t="s">
        <v>43</v>
      </c>
      <c r="O51" s="15" t="s">
        <v>123</v>
      </c>
      <c r="P51" s="22">
        <v>1.192780523187394E-2</v>
      </c>
      <c r="Q51" s="18">
        <v>24150</v>
      </c>
      <c r="R51" s="18">
        <v>25330.155451003466</v>
      </c>
      <c r="S51" s="15" t="s">
        <v>45</v>
      </c>
      <c r="T51" s="15"/>
      <c r="U51" s="15"/>
      <c r="V51" s="14">
        <v>365</v>
      </c>
      <c r="W51" s="76" t="s">
        <v>76</v>
      </c>
      <c r="X51" s="14"/>
      <c r="Y51" s="14">
        <v>2920</v>
      </c>
      <c r="Z51" s="76" t="s">
        <v>196</v>
      </c>
      <c r="AA51" s="76" t="s">
        <v>46</v>
      </c>
      <c r="AB51" s="19" t="s">
        <v>49</v>
      </c>
      <c r="AC51" s="19">
        <v>196.35697419693699</v>
      </c>
      <c r="AD51" s="19">
        <v>1220.7279907421801</v>
      </c>
      <c r="AE51" s="19">
        <v>69.655897325915305</v>
      </c>
      <c r="AF51" s="19">
        <v>640</v>
      </c>
      <c r="AG51" s="19">
        <v>1920000</v>
      </c>
      <c r="AH51" s="20">
        <v>8608.3841463414628</v>
      </c>
      <c r="AI51" s="20">
        <v>1.0442E-8</v>
      </c>
      <c r="AJ51" s="21">
        <f t="shared" si="36"/>
        <v>4.9737526802970909E-3</v>
      </c>
      <c r="AK51" s="21">
        <f t="shared" si="37"/>
        <v>3.092122976889054E-2</v>
      </c>
      <c r="AL51" s="21">
        <f t="shared" si="38"/>
        <v>1.7643947073445714E-3</v>
      </c>
      <c r="AM51" s="21">
        <f t="shared" si="39"/>
        <v>1.6211299488642219E-2</v>
      </c>
      <c r="AN51" s="21">
        <f t="shared" si="40"/>
        <v>48.633898465926649</v>
      </c>
      <c r="AO51" s="86">
        <f t="shared" si="0"/>
        <v>9.4281405436559516E-5</v>
      </c>
      <c r="AP51" s="88">
        <f t="shared" si="1"/>
        <v>1.3626719672046825E-5</v>
      </c>
      <c r="AQ51" s="89">
        <f t="shared" si="2"/>
        <v>8.4715697996960379E-5</v>
      </c>
      <c r="AR51" s="89">
        <f t="shared" si="3"/>
        <v>4.833958102313894E-6</v>
      </c>
      <c r="AS51" s="89">
        <f t="shared" si="4"/>
        <v>4.4414519146964985E-5</v>
      </c>
      <c r="AT51" s="89">
        <f t="shared" si="5"/>
        <v>0.13324355744089492</v>
      </c>
      <c r="AU51" s="91">
        <f t="shared" si="6"/>
        <v>2.5830522037413568E-7</v>
      </c>
      <c r="AV51" s="95">
        <f t="shared" si="18"/>
        <v>4973.7526802970906</v>
      </c>
      <c r="AW51" s="96">
        <f t="shared" si="19"/>
        <v>30921.229768890538</v>
      </c>
      <c r="AX51" s="96">
        <f t="shared" si="20"/>
        <v>1764.3947073445715</v>
      </c>
      <c r="AY51" s="96">
        <f t="shared" si="21"/>
        <v>16211.299488642218</v>
      </c>
      <c r="AZ51" s="96">
        <f t="shared" si="22"/>
        <v>48633898.465926647</v>
      </c>
      <c r="BA51" s="97">
        <f t="shared" si="23"/>
        <v>94.28140543655951</v>
      </c>
      <c r="BB51" s="102">
        <f t="shared" si="24"/>
        <v>13.626719672046825</v>
      </c>
      <c r="BC51" s="98">
        <f t="shared" si="25"/>
        <v>84.715697996960373</v>
      </c>
      <c r="BD51" s="98">
        <f t="shared" si="26"/>
        <v>4.8339581023138942</v>
      </c>
      <c r="BE51" s="98">
        <f t="shared" si="27"/>
        <v>44.414519146964984</v>
      </c>
      <c r="BF51" s="98">
        <f t="shared" si="28"/>
        <v>133243.55744089492</v>
      </c>
      <c r="BG51" s="103">
        <f t="shared" si="29"/>
        <v>0.25830522037413567</v>
      </c>
      <c r="BH51">
        <v>0.1</v>
      </c>
      <c r="BI51">
        <f t="shared" si="9"/>
        <v>2533.0155451003466</v>
      </c>
      <c r="BJ51">
        <v>0.1</v>
      </c>
      <c r="BK51">
        <f t="shared" si="10"/>
        <v>860.83841463414637</v>
      </c>
      <c r="BL51" s="114">
        <v>187.562005220738</v>
      </c>
      <c r="BM51" s="114">
        <v>1012.03746873145</v>
      </c>
      <c r="BN51" s="114">
        <v>69.555897325915296</v>
      </c>
      <c r="BO51" s="114">
        <v>256</v>
      </c>
      <c r="BP51" s="114">
        <v>384000</v>
      </c>
      <c r="BQ51" s="107">
        <f t="shared" si="11"/>
        <v>1.0442E-9</v>
      </c>
      <c r="BR51" s="107">
        <f t="shared" si="12"/>
        <v>4.7769386873125867E-3</v>
      </c>
      <c r="BS51" s="107">
        <f t="shared" si="13"/>
        <v>2.5820880196143838E-2</v>
      </c>
      <c r="BT51" s="107">
        <f t="shared" si="14"/>
        <v>1.770674308805419E-3</v>
      </c>
      <c r="BU51" s="107">
        <f t="shared" si="15"/>
        <v>6.6840900120193449E-3</v>
      </c>
      <c r="BV51" s="107">
        <f t="shared" si="16"/>
        <v>10.874870298063474</v>
      </c>
      <c r="BW51" s="117">
        <f t="shared" si="17"/>
        <v>1.3333404224797892E-5</v>
      </c>
    </row>
    <row r="52" spans="1:75" ht="45" customHeight="1" x14ac:dyDescent="0.25">
      <c r="A52" s="108">
        <v>4.6222777777777786</v>
      </c>
      <c r="B52" s="108">
        <v>-74.104638888888886</v>
      </c>
      <c r="C52" s="119">
        <v>28</v>
      </c>
      <c r="D52" s="119">
        <v>26</v>
      </c>
      <c r="E52" s="119">
        <v>1837</v>
      </c>
      <c r="F52" s="16" t="s">
        <v>192</v>
      </c>
      <c r="G52" s="14" t="s">
        <v>193</v>
      </c>
      <c r="H52" s="16" t="s">
        <v>194</v>
      </c>
      <c r="I52" s="14" t="s">
        <v>195</v>
      </c>
      <c r="J52" s="14" t="s">
        <v>53</v>
      </c>
      <c r="K52" s="27"/>
      <c r="L52" s="27"/>
      <c r="M52" s="14">
        <v>2007</v>
      </c>
      <c r="N52" s="15" t="s">
        <v>43</v>
      </c>
      <c r="O52" s="15" t="s">
        <v>120</v>
      </c>
      <c r="P52" s="22">
        <v>1.192780523187394E-2</v>
      </c>
      <c r="Q52" s="18">
        <v>24150</v>
      </c>
      <c r="R52" s="18">
        <v>25330.155451003466</v>
      </c>
      <c r="S52" s="15" t="s">
        <v>45</v>
      </c>
      <c r="T52" s="15"/>
      <c r="U52" s="15"/>
      <c r="V52" s="14">
        <v>365</v>
      </c>
      <c r="W52" s="76" t="s">
        <v>76</v>
      </c>
      <c r="X52" s="14"/>
      <c r="Y52" s="14">
        <v>2920</v>
      </c>
      <c r="Z52" s="76" t="s">
        <v>196</v>
      </c>
      <c r="AA52" s="76" t="s">
        <v>46</v>
      </c>
      <c r="AB52" s="19" t="s">
        <v>49</v>
      </c>
      <c r="AC52" s="19">
        <v>30.4</v>
      </c>
      <c r="AD52" s="19">
        <v>1504</v>
      </c>
      <c r="AE52" s="19">
        <v>9.6</v>
      </c>
      <c r="AF52" s="19">
        <v>640</v>
      </c>
      <c r="AG52" s="19">
        <v>1920000</v>
      </c>
      <c r="AH52" s="20">
        <v>8608.3841463414628</v>
      </c>
      <c r="AI52" s="20">
        <v>1.0442E-8</v>
      </c>
      <c r="AJ52" s="21">
        <f t="shared" si="36"/>
        <v>7.7003672571050524E-4</v>
      </c>
      <c r="AK52" s="21">
        <f t="shared" si="37"/>
        <v>3.8096553798309216E-2</v>
      </c>
      <c r="AL52" s="21">
        <f t="shared" si="38"/>
        <v>2.4316949232963328E-4</v>
      </c>
      <c r="AM52" s="21">
        <f t="shared" si="39"/>
        <v>1.6211299488642219E-2</v>
      </c>
      <c r="AN52" s="21">
        <f t="shared" si="40"/>
        <v>48.633898465926649</v>
      </c>
      <c r="AO52" s="86">
        <f t="shared" si="0"/>
        <v>9.4281405436559516E-5</v>
      </c>
      <c r="AP52" s="88">
        <f t="shared" si="1"/>
        <v>2.1096896594808362E-6</v>
      </c>
      <c r="AQ52" s="89">
        <f t="shared" si="2"/>
        <v>1.0437411999536771E-4</v>
      </c>
      <c r="AR52" s="89">
        <f t="shared" si="3"/>
        <v>6.6621778720447472E-7</v>
      </c>
      <c r="AS52" s="89">
        <f t="shared" si="4"/>
        <v>4.4414519146964985E-5</v>
      </c>
      <c r="AT52" s="89">
        <f t="shared" si="5"/>
        <v>0.13324355744089492</v>
      </c>
      <c r="AU52" s="91">
        <f t="shared" si="6"/>
        <v>2.5830522037413568E-7</v>
      </c>
      <c r="AV52" s="95">
        <f t="shared" si="18"/>
        <v>770.03672571050527</v>
      </c>
      <c r="AW52" s="96">
        <f t="shared" si="19"/>
        <v>38096.553798309214</v>
      </c>
      <c r="AX52" s="96">
        <f t="shared" si="20"/>
        <v>243.16949232963327</v>
      </c>
      <c r="AY52" s="96">
        <f t="shared" si="21"/>
        <v>16211.299488642218</v>
      </c>
      <c r="AZ52" s="96">
        <f t="shared" si="22"/>
        <v>48633898.465926647</v>
      </c>
      <c r="BA52" s="97">
        <f t="shared" si="23"/>
        <v>94.28140543655951</v>
      </c>
      <c r="BB52" s="102">
        <f t="shared" si="24"/>
        <v>2.1096896594808361</v>
      </c>
      <c r="BC52" s="98">
        <f t="shared" si="25"/>
        <v>104.37411999536772</v>
      </c>
      <c r="BD52" s="98">
        <f t="shared" si="26"/>
        <v>0.66621778720447467</v>
      </c>
      <c r="BE52" s="98">
        <f t="shared" si="27"/>
        <v>44.414519146964984</v>
      </c>
      <c r="BF52" s="98">
        <f t="shared" si="28"/>
        <v>133243.55744089492</v>
      </c>
      <c r="BG52" s="103">
        <f t="shared" si="29"/>
        <v>0.25830522037413567</v>
      </c>
      <c r="BH52">
        <v>0.1</v>
      </c>
      <c r="BI52">
        <f t="shared" si="9"/>
        <v>2533.0155451003466</v>
      </c>
      <c r="BJ52">
        <v>0.1</v>
      </c>
      <c r="BK52">
        <f t="shared" si="10"/>
        <v>860.83841463414637</v>
      </c>
      <c r="BL52" s="114">
        <v>12.16</v>
      </c>
      <c r="BM52" s="114">
        <v>601.6</v>
      </c>
      <c r="BN52" s="114">
        <v>1.92</v>
      </c>
      <c r="BO52" s="114">
        <v>256</v>
      </c>
      <c r="BP52" s="114">
        <v>384000</v>
      </c>
      <c r="BQ52" s="107">
        <f t="shared" si="11"/>
        <v>1.0442E-9</v>
      </c>
      <c r="BR52" s="107">
        <f t="shared" si="12"/>
        <v>3.1749427557091882E-4</v>
      </c>
      <c r="BS52" s="107">
        <f t="shared" si="13"/>
        <v>1.5707611528245461E-2</v>
      </c>
      <c r="BT52" s="107">
        <f t="shared" si="14"/>
        <v>5.437435149031738E-5</v>
      </c>
      <c r="BU52" s="107">
        <f t="shared" si="15"/>
        <v>6.6840900120193449E-3</v>
      </c>
      <c r="BV52" s="107">
        <f t="shared" si="16"/>
        <v>10.874870298063474</v>
      </c>
      <c r="BW52" s="117">
        <f t="shared" si="17"/>
        <v>1.3333404224797892E-5</v>
      </c>
    </row>
    <row r="53" spans="1:75" ht="30" customHeight="1" x14ac:dyDescent="0.25">
      <c r="A53" s="108">
        <v>4.6052822946876404</v>
      </c>
      <c r="B53" s="108">
        <v>-74.104314664599897</v>
      </c>
      <c r="C53" s="119">
        <v>29</v>
      </c>
      <c r="D53" s="119">
        <v>25</v>
      </c>
      <c r="E53" s="119">
        <v>2318</v>
      </c>
      <c r="F53" s="16" t="s">
        <v>197</v>
      </c>
      <c r="G53" s="14" t="s">
        <v>198</v>
      </c>
      <c r="H53" s="16" t="s">
        <v>199</v>
      </c>
      <c r="I53" s="14" t="s">
        <v>133</v>
      </c>
      <c r="J53" s="14" t="s">
        <v>41</v>
      </c>
      <c r="K53" s="14">
        <v>50</v>
      </c>
      <c r="L53" s="14"/>
      <c r="M53" s="14">
        <v>1999</v>
      </c>
      <c r="N53" s="15" t="s">
        <v>43</v>
      </c>
      <c r="O53" s="15" t="s">
        <v>44</v>
      </c>
      <c r="P53" s="22">
        <v>8.4286353981658756E-3</v>
      </c>
      <c r="Q53" s="18">
        <v>326.25</v>
      </c>
      <c r="R53" s="18">
        <v>337.43688999826873</v>
      </c>
      <c r="S53" s="15" t="s">
        <v>45</v>
      </c>
      <c r="T53" s="15"/>
      <c r="U53" s="15"/>
      <c r="V53" s="14">
        <v>365</v>
      </c>
      <c r="W53" s="76" t="s">
        <v>76</v>
      </c>
      <c r="X53" s="14"/>
      <c r="Y53" s="14">
        <v>2920</v>
      </c>
      <c r="Z53" s="76" t="s">
        <v>200</v>
      </c>
      <c r="AA53" s="76" t="s">
        <v>201</v>
      </c>
      <c r="AB53" s="19" t="s">
        <v>49</v>
      </c>
      <c r="AC53" s="19">
        <v>46.3856216091623</v>
      </c>
      <c r="AD53" s="19">
        <v>1074.85364414012</v>
      </c>
      <c r="AE53" s="19">
        <v>5.4109910208389103</v>
      </c>
      <c r="AF53" s="19">
        <v>1344</v>
      </c>
      <c r="AG53" s="19">
        <v>1920000</v>
      </c>
      <c r="AH53" s="23">
        <v>326.25</v>
      </c>
      <c r="AI53" s="24">
        <v>8.7999999999999994E-8</v>
      </c>
      <c r="AJ53" s="21">
        <f t="shared" si="36"/>
        <v>1.5652219896432215E-5</v>
      </c>
      <c r="AK53" s="21">
        <f t="shared" si="37"/>
        <v>3.6269527088194796E-4</v>
      </c>
      <c r="AL53" s="21">
        <f t="shared" si="38"/>
        <v>1.8258679818804393E-6</v>
      </c>
      <c r="AM53" s="21">
        <f t="shared" si="39"/>
        <v>4.5351518015767321E-4</v>
      </c>
      <c r="AN53" s="21">
        <f t="shared" si="40"/>
        <v>0.64787882879667591</v>
      </c>
      <c r="AO53" s="86">
        <f t="shared" si="0"/>
        <v>2.9694446319847644E-5</v>
      </c>
      <c r="AP53" s="88">
        <f t="shared" si="1"/>
        <v>4.2882794236800589E-8</v>
      </c>
      <c r="AQ53" s="89">
        <f t="shared" si="2"/>
        <v>9.9368567364917254E-7</v>
      </c>
      <c r="AR53" s="89">
        <f t="shared" si="3"/>
        <v>5.0023780325491489E-9</v>
      </c>
      <c r="AS53" s="89">
        <f t="shared" si="4"/>
        <v>1.2425073428977348E-6</v>
      </c>
      <c r="AT53" s="89">
        <f t="shared" si="5"/>
        <v>1.7750104898539066E-3</v>
      </c>
      <c r="AU53" s="91">
        <f t="shared" si="6"/>
        <v>8.1354647451637378E-8</v>
      </c>
      <c r="AV53" s="95">
        <f t="shared" si="18"/>
        <v>15.652219896432214</v>
      </c>
      <c r="AW53" s="96">
        <f t="shared" si="19"/>
        <v>362.69527088194798</v>
      </c>
      <c r="AX53" s="96">
        <f t="shared" si="20"/>
        <v>1.8258679818804393</v>
      </c>
      <c r="AY53" s="96">
        <f t="shared" si="21"/>
        <v>453.51518015767323</v>
      </c>
      <c r="AZ53" s="96">
        <f t="shared" si="22"/>
        <v>647878.82879667589</v>
      </c>
      <c r="BA53" s="97">
        <f t="shared" si="23"/>
        <v>29.694446319847643</v>
      </c>
      <c r="BB53" s="102">
        <f t="shared" si="24"/>
        <v>4.2882794236800588E-2</v>
      </c>
      <c r="BC53" s="98">
        <f t="shared" si="25"/>
        <v>0.99368567364917249</v>
      </c>
      <c r="BD53" s="98">
        <f t="shared" si="26"/>
        <v>5.0023780325491492E-3</v>
      </c>
      <c r="BE53" s="98">
        <f t="shared" si="27"/>
        <v>1.2425073428977347</v>
      </c>
      <c r="BF53" s="98">
        <f t="shared" si="28"/>
        <v>1775.0104898539066</v>
      </c>
      <c r="BG53" s="103">
        <f t="shared" si="29"/>
        <v>8.1354647451637382E-2</v>
      </c>
      <c r="BH53">
        <v>0.1</v>
      </c>
      <c r="BI53">
        <f t="shared" si="9"/>
        <v>33.743688999826873</v>
      </c>
      <c r="BJ53">
        <v>0.1</v>
      </c>
      <c r="BK53">
        <f t="shared" si="10"/>
        <v>32.625</v>
      </c>
      <c r="BL53" s="114">
        <v>17.6498016718255</v>
      </c>
      <c r="BM53" s="114">
        <v>910.91550745517998</v>
      </c>
      <c r="BN53" s="114">
        <v>5.3109910208389097</v>
      </c>
      <c r="BO53" s="114">
        <v>537.6</v>
      </c>
      <c r="BP53" s="114">
        <v>384000</v>
      </c>
      <c r="BQ53" s="107">
        <f t="shared" si="11"/>
        <v>8.7999999999999994E-9</v>
      </c>
      <c r="BR53" s="107">
        <f t="shared" si="12"/>
        <v>6.1579390306181073E-6</v>
      </c>
      <c r="BS53" s="107">
        <f t="shared" si="13"/>
        <v>3.0950894788179026E-4</v>
      </c>
      <c r="BT53" s="107">
        <f t="shared" si="14"/>
        <v>1.8014015154888139E-6</v>
      </c>
      <c r="BU53" s="107">
        <f t="shared" si="15"/>
        <v>1.8698909906111097E-4</v>
      </c>
      <c r="BV53" s="107">
        <f t="shared" si="16"/>
        <v>0.14487011023723156</v>
      </c>
      <c r="BW53" s="117">
        <f t="shared" si="17"/>
        <v>4.1994288712688383E-6</v>
      </c>
    </row>
    <row r="54" spans="1:75" ht="15" customHeight="1" x14ac:dyDescent="0.25">
      <c r="A54" s="108">
        <v>4.6071109543955897</v>
      </c>
      <c r="B54" s="108">
        <v>-74.105583021767501</v>
      </c>
      <c r="C54" s="119">
        <v>28</v>
      </c>
      <c r="D54" s="119">
        <v>25</v>
      </c>
      <c r="E54" s="119">
        <v>1824</v>
      </c>
      <c r="F54" s="16" t="s">
        <v>202</v>
      </c>
      <c r="G54" s="14" t="s">
        <v>203</v>
      </c>
      <c r="H54" s="16" t="s">
        <v>204</v>
      </c>
      <c r="I54" s="14" t="s">
        <v>133</v>
      </c>
      <c r="J54" s="14" t="s">
        <v>41</v>
      </c>
      <c r="K54" s="14">
        <v>50</v>
      </c>
      <c r="L54" s="14"/>
      <c r="M54" s="14">
        <v>1993</v>
      </c>
      <c r="N54" s="15" t="s">
        <v>43</v>
      </c>
      <c r="O54" s="15" t="s">
        <v>44</v>
      </c>
      <c r="P54" s="17">
        <v>-8.4851358602175367E-2</v>
      </c>
      <c r="Q54" s="18">
        <v>56196</v>
      </c>
      <c r="R54" s="18">
        <v>40022.433947344391</v>
      </c>
      <c r="S54" s="15" t="s">
        <v>45</v>
      </c>
      <c r="T54" s="15"/>
      <c r="U54" s="15"/>
      <c r="V54" s="14">
        <v>365</v>
      </c>
      <c r="W54" s="76" t="s">
        <v>76</v>
      </c>
      <c r="X54" s="14"/>
      <c r="Y54" s="14">
        <v>2920</v>
      </c>
      <c r="Z54" s="76" t="s">
        <v>205</v>
      </c>
      <c r="AA54" s="76" t="s">
        <v>206</v>
      </c>
      <c r="AB54" s="19" t="s">
        <v>49</v>
      </c>
      <c r="AC54" s="19">
        <v>46.3856216091623</v>
      </c>
      <c r="AD54" s="19">
        <v>1074.85364414012</v>
      </c>
      <c r="AE54" s="19">
        <v>5.4109910208389103</v>
      </c>
      <c r="AF54" s="19">
        <v>1344</v>
      </c>
      <c r="AG54" s="19">
        <v>1920000</v>
      </c>
      <c r="AH54" s="20">
        <v>30259</v>
      </c>
      <c r="AI54" s="20">
        <v>7.6726E-6</v>
      </c>
      <c r="AJ54" s="21">
        <f t="shared" si="36"/>
        <v>1.8564654769592087E-3</v>
      </c>
      <c r="AK54" s="21">
        <f t="shared" si="37"/>
        <v>4.3018258975660362E-2</v>
      </c>
      <c r="AL54" s="21">
        <f t="shared" si="38"/>
        <v>2.1656103072119888E-4</v>
      </c>
      <c r="AM54" s="21">
        <f t="shared" si="39"/>
        <v>5.3790151225230856E-2</v>
      </c>
      <c r="AN54" s="21">
        <f t="shared" si="40"/>
        <v>76.843073178901236</v>
      </c>
      <c r="AO54" s="86">
        <f t="shared" si="0"/>
        <v>0.16534658192661889</v>
      </c>
      <c r="AP54" s="88">
        <f t="shared" si="1"/>
        <v>5.0862067861896129E-6</v>
      </c>
      <c r="AQ54" s="89">
        <f t="shared" si="2"/>
        <v>1.178582437689325E-4</v>
      </c>
      <c r="AR54" s="89">
        <f t="shared" si="3"/>
        <v>5.9331789238684619E-7</v>
      </c>
      <c r="AS54" s="89">
        <f t="shared" si="4"/>
        <v>1.4737027732939962E-4</v>
      </c>
      <c r="AT54" s="89">
        <f t="shared" si="5"/>
        <v>0.21052896761342804</v>
      </c>
      <c r="AU54" s="91">
        <f t="shared" si="6"/>
        <v>4.5300433404553121E-4</v>
      </c>
      <c r="AV54" s="95">
        <f t="shared" si="18"/>
        <v>1856.4654769592087</v>
      </c>
      <c r="AW54" s="96">
        <f t="shared" si="19"/>
        <v>43018.258975660363</v>
      </c>
      <c r="AX54" s="96">
        <f t="shared" si="20"/>
        <v>216.56103072119888</v>
      </c>
      <c r="AY54" s="96">
        <f t="shared" si="21"/>
        <v>53790.151225230853</v>
      </c>
      <c r="AZ54" s="96">
        <f t="shared" si="22"/>
        <v>76843073.17890124</v>
      </c>
      <c r="BA54" s="97">
        <f t="shared" si="23"/>
        <v>165346.58192661888</v>
      </c>
      <c r="BB54" s="102">
        <f t="shared" si="24"/>
        <v>5.0862067861896127</v>
      </c>
      <c r="BC54" s="98">
        <f t="shared" si="25"/>
        <v>117.8582437689325</v>
      </c>
      <c r="BD54" s="98">
        <f t="shared" si="26"/>
        <v>0.59331789238684618</v>
      </c>
      <c r="BE54" s="98">
        <f t="shared" si="27"/>
        <v>147.37027732939961</v>
      </c>
      <c r="BF54" s="98">
        <f t="shared" si="28"/>
        <v>210528.96761342805</v>
      </c>
      <c r="BG54" s="103">
        <f t="shared" si="29"/>
        <v>453.00433404553121</v>
      </c>
      <c r="BH54">
        <v>0.1</v>
      </c>
      <c r="BI54">
        <f t="shared" si="9"/>
        <v>4002.2433947344393</v>
      </c>
      <c r="BJ54">
        <v>0.1</v>
      </c>
      <c r="BK54">
        <f t="shared" si="10"/>
        <v>3025.9</v>
      </c>
      <c r="BL54" s="114">
        <v>17.6498016718255</v>
      </c>
      <c r="BM54" s="114">
        <v>910.91550745517998</v>
      </c>
      <c r="BN54" s="114">
        <v>5.3109910208389097</v>
      </c>
      <c r="BO54" s="114">
        <v>537.6</v>
      </c>
      <c r="BP54" s="114">
        <v>384000</v>
      </c>
      <c r="BQ54" s="107">
        <f t="shared" si="11"/>
        <v>7.6726E-7</v>
      </c>
      <c r="BR54" s="107">
        <f t="shared" si="12"/>
        <v>7.3037570997632069E-4</v>
      </c>
      <c r="BS54" s="107">
        <f t="shared" si="13"/>
        <v>3.6709979821040198E-2</v>
      </c>
      <c r="BT54" s="107">
        <f t="shared" si="14"/>
        <v>2.1365913242819135E-4</v>
      </c>
      <c r="BU54" s="107">
        <f t="shared" si="15"/>
        <v>2.2178247511957409E-2</v>
      </c>
      <c r="BV54" s="107">
        <f t="shared" si="16"/>
        <v>17.182633522801403</v>
      </c>
      <c r="BW54" s="117">
        <f t="shared" si="17"/>
        <v>2.3383537865265855E-2</v>
      </c>
    </row>
    <row r="55" spans="1:75" ht="30" x14ac:dyDescent="0.25">
      <c r="A55" s="108">
        <v>4.6083046304661499</v>
      </c>
      <c r="B55" s="108">
        <v>-74.098252982467301</v>
      </c>
      <c r="C55" s="119">
        <v>29</v>
      </c>
      <c r="D55" s="119">
        <v>25</v>
      </c>
      <c r="E55" s="119">
        <v>2318</v>
      </c>
      <c r="F55" s="16" t="s">
        <v>207</v>
      </c>
      <c r="G55" s="14" t="s">
        <v>208</v>
      </c>
      <c r="H55" s="16" t="s">
        <v>209</v>
      </c>
      <c r="I55" s="14" t="s">
        <v>133</v>
      </c>
      <c r="J55" s="14" t="s">
        <v>41</v>
      </c>
      <c r="K55" s="14">
        <v>50</v>
      </c>
      <c r="L55" s="14"/>
      <c r="M55" s="14">
        <v>1988</v>
      </c>
      <c r="N55" s="15" t="s">
        <v>102</v>
      </c>
      <c r="O55" s="15" t="s">
        <v>103</v>
      </c>
      <c r="P55" s="25">
        <v>1.3557806644477E-2</v>
      </c>
      <c r="Q55" s="18">
        <v>20.9864859749404</v>
      </c>
      <c r="R55" s="18">
        <v>22.156035271860404</v>
      </c>
      <c r="S55" s="2" t="s">
        <v>45</v>
      </c>
      <c r="T55" s="2"/>
      <c r="U55" s="2"/>
      <c r="V55" s="14">
        <v>365</v>
      </c>
      <c r="W55" s="76" t="s">
        <v>76</v>
      </c>
      <c r="X55" s="14"/>
      <c r="Y55" s="14">
        <v>2920</v>
      </c>
      <c r="Z55" s="76" t="s">
        <v>210</v>
      </c>
      <c r="AA55" s="76" t="s">
        <v>46</v>
      </c>
      <c r="AB55" s="19" t="s">
        <v>49</v>
      </c>
      <c r="AC55" s="19">
        <v>840000</v>
      </c>
      <c r="AD55" s="19">
        <v>2400000</v>
      </c>
      <c r="AE55" s="19">
        <v>1800000</v>
      </c>
      <c r="AF55" s="19">
        <v>600000</v>
      </c>
      <c r="AG55" s="19">
        <v>2676000000</v>
      </c>
      <c r="AH55" s="23">
        <v>20.9864859749404</v>
      </c>
      <c r="AI55" s="20">
        <v>9.1200000000000003E-2</v>
      </c>
      <c r="AJ55" s="21">
        <f t="shared" si="36"/>
        <v>1.8611069628362738E-2</v>
      </c>
      <c r="AK55" s="21">
        <f t="shared" si="37"/>
        <v>5.3174484652464972E-2</v>
      </c>
      <c r="AL55" s="21">
        <f t="shared" si="38"/>
        <v>3.9880863489348724E-2</v>
      </c>
      <c r="AM55" s="21">
        <f t="shared" si="39"/>
        <v>1.3293621163116243E-2</v>
      </c>
      <c r="AN55" s="21">
        <f t="shared" si="40"/>
        <v>59.289550387498444</v>
      </c>
      <c r="AO55" s="86">
        <f t="shared" si="0"/>
        <v>2.0206304167936686</v>
      </c>
      <c r="AP55" s="88">
        <f t="shared" si="1"/>
        <v>5.0989231858528046E-5</v>
      </c>
      <c r="AQ55" s="89">
        <f t="shared" si="2"/>
        <v>1.4568351959579444E-4</v>
      </c>
      <c r="AR55" s="89">
        <f t="shared" si="3"/>
        <v>1.0926263969684581E-4</v>
      </c>
      <c r="AS55" s="89">
        <f t="shared" si="4"/>
        <v>3.6420879898948611E-5</v>
      </c>
      <c r="AT55" s="89">
        <f t="shared" si="5"/>
        <v>0.16243712434931082</v>
      </c>
      <c r="AU55" s="91">
        <f t="shared" si="6"/>
        <v>5.5359737446401876E-3</v>
      </c>
      <c r="AV55" s="95">
        <f t="shared" si="18"/>
        <v>18611.069628362737</v>
      </c>
      <c r="AW55" s="96">
        <f t="shared" si="19"/>
        <v>53174.484652464969</v>
      </c>
      <c r="AX55" s="96">
        <f t="shared" si="20"/>
        <v>39880.863489348725</v>
      </c>
      <c r="AY55" s="96">
        <f t="shared" si="21"/>
        <v>13293.621163116242</v>
      </c>
      <c r="AZ55" s="96">
        <f t="shared" si="22"/>
        <v>59289550.387498446</v>
      </c>
      <c r="BA55" s="97">
        <f t="shared" si="23"/>
        <v>2020630.4167936686</v>
      </c>
      <c r="BB55" s="102">
        <f t="shared" si="24"/>
        <v>50.989231858528044</v>
      </c>
      <c r="BC55" s="98">
        <f t="shared" si="25"/>
        <v>145.68351959579445</v>
      </c>
      <c r="BD55" s="98">
        <f t="shared" si="26"/>
        <v>109.26263969684581</v>
      </c>
      <c r="BE55" s="98">
        <f t="shared" si="27"/>
        <v>36.420879898948613</v>
      </c>
      <c r="BF55" s="98">
        <f t="shared" si="28"/>
        <v>162437.12434931082</v>
      </c>
      <c r="BG55" s="103">
        <f t="shared" si="29"/>
        <v>5535.9737446401878</v>
      </c>
      <c r="BH55">
        <v>0.1</v>
      </c>
      <c r="BI55">
        <f t="shared" si="9"/>
        <v>2.2156035271860404</v>
      </c>
      <c r="BJ55">
        <v>0.1</v>
      </c>
      <c r="BK55">
        <f t="shared" si="10"/>
        <v>2.0986485974940403</v>
      </c>
      <c r="BL55" s="114">
        <v>336000</v>
      </c>
      <c r="BM55" s="114">
        <v>480000</v>
      </c>
      <c r="BN55" s="114">
        <v>360000</v>
      </c>
      <c r="BO55" s="114">
        <v>120000</v>
      </c>
      <c r="BP55" s="114">
        <v>1070400000</v>
      </c>
      <c r="BQ55" s="107">
        <f t="shared" si="11"/>
        <v>9.1200000000000014E-3</v>
      </c>
      <c r="BR55" s="107">
        <f t="shared" si="12"/>
        <v>7.6735405883464397E-3</v>
      </c>
      <c r="BS55" s="107">
        <f t="shared" si="13"/>
        <v>1.1890176235143097E-2</v>
      </c>
      <c r="BT55" s="107">
        <f t="shared" si="14"/>
        <v>8.9176321763573211E-3</v>
      </c>
      <c r="BU55" s="107">
        <f t="shared" si="15"/>
        <v>2.9725440587857741E-3</v>
      </c>
      <c r="BV55" s="107">
        <f t="shared" si="16"/>
        <v>24.445707874303661</v>
      </c>
      <c r="BW55" s="117">
        <f t="shared" si="17"/>
        <v>0.28576029399732067</v>
      </c>
    </row>
    <row r="56" spans="1:75" ht="30" x14ac:dyDescent="0.25">
      <c r="A56" s="108">
        <v>4.6083046304661499</v>
      </c>
      <c r="B56" s="108">
        <v>-74.098252982467301</v>
      </c>
      <c r="C56" s="119">
        <v>29</v>
      </c>
      <c r="D56" s="119">
        <v>25</v>
      </c>
      <c r="E56" s="119">
        <v>2318</v>
      </c>
      <c r="F56" s="16" t="s">
        <v>207</v>
      </c>
      <c r="G56" s="14" t="s">
        <v>208</v>
      </c>
      <c r="H56" s="16" t="s">
        <v>209</v>
      </c>
      <c r="I56" s="14" t="s">
        <v>133</v>
      </c>
      <c r="J56" s="14" t="s">
        <v>41</v>
      </c>
      <c r="K56" s="14">
        <v>20</v>
      </c>
      <c r="L56" s="14"/>
      <c r="M56" s="14">
        <v>1987</v>
      </c>
      <c r="N56" s="15" t="s">
        <v>102</v>
      </c>
      <c r="O56" s="15" t="s">
        <v>103</v>
      </c>
      <c r="P56" s="25">
        <v>1.3557806644477E-2</v>
      </c>
      <c r="Q56" s="18">
        <v>4.49710413748722</v>
      </c>
      <c r="R56" s="18">
        <v>4.7477218439700772</v>
      </c>
      <c r="S56" s="2" t="s">
        <v>45</v>
      </c>
      <c r="T56" s="2"/>
      <c r="U56" s="2"/>
      <c r="V56" s="14">
        <v>365</v>
      </c>
      <c r="W56" s="76" t="s">
        <v>76</v>
      </c>
      <c r="X56" s="14"/>
      <c r="Y56" s="14">
        <v>2920</v>
      </c>
      <c r="Z56" s="76" t="s">
        <v>46</v>
      </c>
      <c r="AA56" s="76" t="s">
        <v>46</v>
      </c>
      <c r="AB56" s="19" t="s">
        <v>49</v>
      </c>
      <c r="AC56" s="19">
        <v>840000</v>
      </c>
      <c r="AD56" s="19">
        <v>2400000</v>
      </c>
      <c r="AE56" s="19">
        <v>1800000</v>
      </c>
      <c r="AF56" s="19">
        <v>600000</v>
      </c>
      <c r="AG56" s="19">
        <v>2676000000</v>
      </c>
      <c r="AH56" s="23">
        <v>4.49710413748722</v>
      </c>
      <c r="AI56" s="20">
        <v>9.1200000000000003E-2</v>
      </c>
      <c r="AJ56" s="21">
        <f t="shared" si="36"/>
        <v>3.9880863489348654E-3</v>
      </c>
      <c r="AK56" s="21">
        <f t="shared" si="37"/>
        <v>1.1394532425528186E-2</v>
      </c>
      <c r="AL56" s="21">
        <f t="shared" si="38"/>
        <v>8.5458993191461392E-3</v>
      </c>
      <c r="AM56" s="21">
        <f t="shared" si="39"/>
        <v>2.8486331063820466E-3</v>
      </c>
      <c r="AN56" s="21">
        <f t="shared" si="40"/>
        <v>12.704903654463926</v>
      </c>
      <c r="AO56" s="86">
        <f t="shared" si="0"/>
        <v>0.43299223217007105</v>
      </c>
      <c r="AP56" s="88">
        <f t="shared" si="1"/>
        <v>1.0926263969684563E-5</v>
      </c>
      <c r="AQ56" s="89">
        <f t="shared" si="2"/>
        <v>3.1217897056241609E-5</v>
      </c>
      <c r="AR56" s="89">
        <f t="shared" si="3"/>
        <v>2.3413422792181203E-5</v>
      </c>
      <c r="AS56" s="89">
        <f t="shared" si="4"/>
        <v>7.8044742640604021E-6</v>
      </c>
      <c r="AT56" s="89">
        <f t="shared" si="5"/>
        <v>3.4807955217709387E-2</v>
      </c>
      <c r="AU56" s="91">
        <f t="shared" si="6"/>
        <v>1.186280088137181E-3</v>
      </c>
      <c r="AV56" s="95">
        <f t="shared" si="18"/>
        <v>3988.0863489348653</v>
      </c>
      <c r="AW56" s="96">
        <f t="shared" si="19"/>
        <v>11394.532425528187</v>
      </c>
      <c r="AX56" s="96">
        <f t="shared" si="20"/>
        <v>8545.8993191461395</v>
      </c>
      <c r="AY56" s="96">
        <f t="shared" si="21"/>
        <v>2848.6331063820467</v>
      </c>
      <c r="AZ56" s="96">
        <f t="shared" si="22"/>
        <v>12704903.654463926</v>
      </c>
      <c r="BA56" s="97">
        <f t="shared" si="23"/>
        <v>432992.23217007105</v>
      </c>
      <c r="BB56" s="102">
        <f t="shared" si="24"/>
        <v>10.926263969684562</v>
      </c>
      <c r="BC56" s="98">
        <f t="shared" si="25"/>
        <v>31.217897056241608</v>
      </c>
      <c r="BD56" s="98">
        <f t="shared" si="26"/>
        <v>23.413422792181205</v>
      </c>
      <c r="BE56" s="98">
        <f t="shared" si="27"/>
        <v>7.8044742640604019</v>
      </c>
      <c r="BF56" s="98">
        <f t="shared" si="28"/>
        <v>34807.955217709386</v>
      </c>
      <c r="BG56" s="103">
        <f t="shared" si="29"/>
        <v>1186.2800881371809</v>
      </c>
      <c r="BH56">
        <v>0.1</v>
      </c>
      <c r="BI56">
        <f t="shared" si="9"/>
        <v>0.47477218439700775</v>
      </c>
      <c r="BJ56">
        <v>0.1</v>
      </c>
      <c r="BK56">
        <f t="shared" si="10"/>
        <v>0.449710413748722</v>
      </c>
      <c r="BL56" s="114">
        <v>336000</v>
      </c>
      <c r="BM56" s="114">
        <v>480000</v>
      </c>
      <c r="BN56" s="114">
        <v>360000</v>
      </c>
      <c r="BO56" s="114">
        <v>120000</v>
      </c>
      <c r="BP56" s="114">
        <v>1070400000</v>
      </c>
      <c r="BQ56" s="107">
        <f t="shared" si="11"/>
        <v>9.1200000000000014E-3</v>
      </c>
      <c r="BR56" s="107">
        <f t="shared" si="12"/>
        <v>1.6443301260742342E-3</v>
      </c>
      <c r="BS56" s="107">
        <f t="shared" si="13"/>
        <v>2.5478949075306589E-3</v>
      </c>
      <c r="BT56" s="107">
        <f t="shared" si="14"/>
        <v>1.9109211806479938E-3</v>
      </c>
      <c r="BU56" s="107">
        <f t="shared" si="15"/>
        <v>6.3697372688266472E-4</v>
      </c>
      <c r="BV56" s="107">
        <f t="shared" si="16"/>
        <v>5.2383659730650596</v>
      </c>
      <c r="BW56" s="117">
        <f t="shared" si="17"/>
        <v>6.1234348713711452E-2</v>
      </c>
    </row>
    <row r="57" spans="1:75" ht="30" customHeight="1" x14ac:dyDescent="0.25">
      <c r="A57" s="108">
        <v>4.6083851808552403</v>
      </c>
      <c r="B57" s="108">
        <v>-74.097901105452394</v>
      </c>
      <c r="C57" s="119">
        <v>29</v>
      </c>
      <c r="D57" s="119">
        <v>25</v>
      </c>
      <c r="E57" s="119">
        <v>2318</v>
      </c>
      <c r="F57" s="16" t="s">
        <v>211</v>
      </c>
      <c r="G57" s="14" t="s">
        <v>212</v>
      </c>
      <c r="H57" s="16" t="s">
        <v>213</v>
      </c>
      <c r="I57" s="14" t="s">
        <v>133</v>
      </c>
      <c r="J57" s="14" t="s">
        <v>53</v>
      </c>
      <c r="K57" s="27"/>
      <c r="L57" s="27"/>
      <c r="M57" s="14">
        <v>2007</v>
      </c>
      <c r="N57" s="15" t="s">
        <v>43</v>
      </c>
      <c r="O57" s="15" t="s">
        <v>120</v>
      </c>
      <c r="P57" s="17">
        <v>-7.2022874027276113E-2</v>
      </c>
      <c r="Q57" s="18">
        <v>9240</v>
      </c>
      <c r="R57" s="18">
        <v>6927.1632748055763</v>
      </c>
      <c r="S57" s="15" t="s">
        <v>45</v>
      </c>
      <c r="T57" s="15"/>
      <c r="U57" s="15"/>
      <c r="V57" s="14">
        <v>365</v>
      </c>
      <c r="W57" s="80"/>
      <c r="X57" s="14"/>
      <c r="Y57" s="14">
        <v>8760</v>
      </c>
      <c r="Z57" s="76" t="s">
        <v>215</v>
      </c>
      <c r="AA57" s="76" t="s">
        <v>46</v>
      </c>
      <c r="AB57" s="19" t="s">
        <v>49</v>
      </c>
      <c r="AC57" s="19">
        <v>30.4</v>
      </c>
      <c r="AD57" s="19">
        <v>1504</v>
      </c>
      <c r="AE57" s="19">
        <v>9.6</v>
      </c>
      <c r="AF57" s="19">
        <v>640</v>
      </c>
      <c r="AG57" s="19">
        <v>1920000</v>
      </c>
      <c r="AH57" s="20">
        <v>8608.3841463414628</v>
      </c>
      <c r="AI57" s="20">
        <v>1.0442E-8</v>
      </c>
      <c r="AJ57" s="21">
        <f t="shared" si="36"/>
        <v>2.1058576355408951E-4</v>
      </c>
      <c r="AK57" s="21">
        <f t="shared" si="37"/>
        <v>1.0418453565307587E-2</v>
      </c>
      <c r="AL57" s="21">
        <f t="shared" si="38"/>
        <v>6.6500767438133526E-5</v>
      </c>
      <c r="AM57" s="21">
        <f t="shared" si="39"/>
        <v>4.4333844958755692E-3</v>
      </c>
      <c r="AN57" s="21">
        <f t="shared" si="40"/>
        <v>13.300153487626707</v>
      </c>
      <c r="AO57" s="86">
        <f t="shared" si="0"/>
        <v>6.7388964157004275E-5</v>
      </c>
      <c r="AP57" s="88">
        <f t="shared" si="1"/>
        <v>5.7694729740846436E-7</v>
      </c>
      <c r="AQ57" s="89">
        <f t="shared" si="2"/>
        <v>2.8543708398102976E-5</v>
      </c>
      <c r="AR57" s="89">
        <f t="shared" si="3"/>
        <v>1.8219388339214666E-7</v>
      </c>
      <c r="AS57" s="89">
        <f t="shared" si="4"/>
        <v>1.2146258892809778E-5</v>
      </c>
      <c r="AT57" s="89">
        <f t="shared" si="5"/>
        <v>3.6438776678429333E-2</v>
      </c>
      <c r="AU57" s="91">
        <f t="shared" si="6"/>
        <v>1.8462729906028569E-7</v>
      </c>
      <c r="AV57" s="95">
        <f t="shared" si="18"/>
        <v>210.58576355408951</v>
      </c>
      <c r="AW57" s="96">
        <f t="shared" si="19"/>
        <v>10418.453565307587</v>
      </c>
      <c r="AX57" s="96">
        <f t="shared" si="20"/>
        <v>66.500767438133522</v>
      </c>
      <c r="AY57" s="96">
        <f t="shared" si="21"/>
        <v>4433.384495875569</v>
      </c>
      <c r="AZ57" s="96">
        <f t="shared" si="22"/>
        <v>13300153.487626707</v>
      </c>
      <c r="BA57" s="97">
        <f t="shared" si="23"/>
        <v>67.388964157004281</v>
      </c>
      <c r="BB57" s="102">
        <f t="shared" si="24"/>
        <v>0.5769472974084644</v>
      </c>
      <c r="BC57" s="98">
        <f t="shared" si="25"/>
        <v>28.543708398102975</v>
      </c>
      <c r="BD57" s="98">
        <f t="shared" si="26"/>
        <v>0.18219388339214665</v>
      </c>
      <c r="BE57" s="98">
        <f t="shared" si="27"/>
        <v>12.146258892809778</v>
      </c>
      <c r="BF57" s="98">
        <f t="shared" si="28"/>
        <v>36438.776678429334</v>
      </c>
      <c r="BG57" s="103">
        <f t="shared" si="29"/>
        <v>0.18462729906028569</v>
      </c>
      <c r="BH57">
        <v>0.1</v>
      </c>
      <c r="BI57">
        <f t="shared" si="9"/>
        <v>692.71632748055765</v>
      </c>
      <c r="BJ57">
        <v>0.1</v>
      </c>
      <c r="BK57">
        <f t="shared" si="10"/>
        <v>860.83841463414637</v>
      </c>
      <c r="BL57" s="114">
        <v>12.16</v>
      </c>
      <c r="BM57" s="114">
        <v>601.6</v>
      </c>
      <c r="BN57" s="114">
        <v>1.92</v>
      </c>
      <c r="BO57" s="114">
        <v>256</v>
      </c>
      <c r="BP57" s="114">
        <v>384000</v>
      </c>
      <c r="BQ57" s="107">
        <f t="shared" si="11"/>
        <v>1.0442E-9</v>
      </c>
      <c r="BR57" s="107">
        <f t="shared" si="12"/>
        <v>8.6826734638485717E-5</v>
      </c>
      <c r="BS57" s="107">
        <f t="shared" si="13"/>
        <v>4.2956384505356089E-3</v>
      </c>
      <c r="BT57" s="107">
        <f t="shared" si="14"/>
        <v>1.4870023654757111E-5</v>
      </c>
      <c r="BU57" s="107">
        <f t="shared" si="15"/>
        <v>1.8279312555470678E-3</v>
      </c>
      <c r="BV57" s="107">
        <f t="shared" si="16"/>
        <v>2.9740047309514228</v>
      </c>
      <c r="BW57" s="117">
        <f t="shared" si="17"/>
        <v>9.5302387065109839E-6</v>
      </c>
    </row>
    <row r="58" spans="1:75" ht="15" customHeight="1" x14ac:dyDescent="0.25">
      <c r="A58" s="108">
        <v>4.60997698838605</v>
      </c>
      <c r="B58" s="108">
        <v>-74.0964094475178</v>
      </c>
      <c r="C58" s="119">
        <v>29</v>
      </c>
      <c r="D58" s="119">
        <v>25</v>
      </c>
      <c r="E58" s="119">
        <v>2318</v>
      </c>
      <c r="F58" s="16" t="s">
        <v>216</v>
      </c>
      <c r="G58" s="14" t="s">
        <v>217</v>
      </c>
      <c r="H58" s="16" t="s">
        <v>218</v>
      </c>
      <c r="I58" s="14" t="s">
        <v>133</v>
      </c>
      <c r="J58" s="14" t="s">
        <v>41</v>
      </c>
      <c r="K58" s="14">
        <v>100</v>
      </c>
      <c r="L58" s="14"/>
      <c r="M58" s="14">
        <v>1986</v>
      </c>
      <c r="N58" s="15" t="s">
        <v>150</v>
      </c>
      <c r="O58" s="15" t="s">
        <v>151</v>
      </c>
      <c r="P58" s="22">
        <v>8.4286353981658756E-3</v>
      </c>
      <c r="Q58" s="18">
        <v>27000</v>
      </c>
      <c r="R58" s="18">
        <v>27925.811586063617</v>
      </c>
      <c r="S58" s="15" t="s">
        <v>64</v>
      </c>
      <c r="T58" s="15">
        <f t="shared" ref="T58:T59" si="42">((R58*6933000)/1000)/8460</f>
        <v>22885.30162247979</v>
      </c>
      <c r="U58" s="15" t="s">
        <v>45</v>
      </c>
      <c r="V58" s="14">
        <v>365</v>
      </c>
      <c r="W58" s="80"/>
      <c r="X58" s="14"/>
      <c r="Y58" s="14">
        <v>8760</v>
      </c>
      <c r="Z58" s="76" t="s">
        <v>219</v>
      </c>
      <c r="AA58" s="76" t="s">
        <v>220</v>
      </c>
      <c r="AB58" s="19" t="s">
        <v>67</v>
      </c>
      <c r="AC58" s="19">
        <v>10.477442018542</v>
      </c>
      <c r="AD58" s="19">
        <v>4.47117624426805</v>
      </c>
      <c r="AE58" s="19">
        <v>11.595186881052699</v>
      </c>
      <c r="AF58" s="19">
        <v>0.3</v>
      </c>
      <c r="AG58" s="19">
        <v>2840</v>
      </c>
      <c r="AH58" s="23">
        <v>27000</v>
      </c>
      <c r="AI58" s="20">
        <v>2.0000000000000002E-5</v>
      </c>
      <c r="AJ58" s="21">
        <f>AC58*R58/1000000</f>
        <v>0.29259107171370996</v>
      </c>
      <c r="AK58" s="21">
        <f>AD58*R58/1000000</f>
        <v>0.12486122536551313</v>
      </c>
      <c r="AL58" s="21">
        <f>AE58*R58/1000000</f>
        <v>0.32380500414547436</v>
      </c>
      <c r="AM58" s="21">
        <f>AF58*R58/1000000</f>
        <v>8.3777434758190855E-3</v>
      </c>
      <c r="AN58" s="21">
        <f>AG58*R58/1000000</f>
        <v>79.309304904420671</v>
      </c>
      <c r="AO58" s="86">
        <f t="shared" si="0"/>
        <v>0.5585162317212724</v>
      </c>
      <c r="AP58" s="88">
        <f t="shared" si="1"/>
        <v>8.0161937455810951E-4</v>
      </c>
      <c r="AQ58" s="89">
        <f t="shared" si="2"/>
        <v>3.4208554894661131E-4</v>
      </c>
      <c r="AR58" s="89">
        <f t="shared" si="3"/>
        <v>8.8713699765883387E-4</v>
      </c>
      <c r="AS58" s="89">
        <f t="shared" si="4"/>
        <v>2.2952721851559138E-5</v>
      </c>
      <c r="AT58" s="89">
        <f t="shared" si="5"/>
        <v>0.2172857668614265</v>
      </c>
      <c r="AU58" s="91">
        <f t="shared" si="6"/>
        <v>1.5301814567706094E-3</v>
      </c>
      <c r="AV58" s="95">
        <f t="shared" si="18"/>
        <v>292591.07171370997</v>
      </c>
      <c r="AW58" s="96">
        <f t="shared" si="19"/>
        <v>124861.22536551312</v>
      </c>
      <c r="AX58" s="96">
        <f t="shared" si="20"/>
        <v>323805.00414547435</v>
      </c>
      <c r="AY58" s="96">
        <f t="shared" si="21"/>
        <v>8377.7434758190848</v>
      </c>
      <c r="AZ58" s="96">
        <f t="shared" si="22"/>
        <v>79309304.904420674</v>
      </c>
      <c r="BA58" s="97">
        <f t="shared" si="23"/>
        <v>558516.23172127246</v>
      </c>
      <c r="BB58" s="102">
        <f t="shared" si="24"/>
        <v>801.61937455810948</v>
      </c>
      <c r="BC58" s="98">
        <f t="shared" si="25"/>
        <v>342.08554894661131</v>
      </c>
      <c r="BD58" s="98">
        <f t="shared" si="26"/>
        <v>887.13699765883382</v>
      </c>
      <c r="BE58" s="98">
        <f t="shared" si="27"/>
        <v>22.952721851559136</v>
      </c>
      <c r="BF58" s="98">
        <f t="shared" si="28"/>
        <v>217285.7668614265</v>
      </c>
      <c r="BG58" s="103">
        <f t="shared" si="29"/>
        <v>1530.1814567706094</v>
      </c>
      <c r="BH58">
        <v>0.1</v>
      </c>
      <c r="BI58">
        <f t="shared" si="9"/>
        <v>2792.5811586063619</v>
      </c>
      <c r="BJ58">
        <v>0.1</v>
      </c>
      <c r="BK58">
        <f t="shared" si="10"/>
        <v>2700</v>
      </c>
      <c r="BL58" s="114">
        <v>8.3383603103149202</v>
      </c>
      <c r="BM58" s="114">
        <v>2.3066001534352201</v>
      </c>
      <c r="BN58" s="114">
        <v>3.9560616152376098</v>
      </c>
      <c r="BO58" s="114">
        <v>0.12</v>
      </c>
      <c r="BP58" s="114">
        <v>2840</v>
      </c>
      <c r="BQ58" s="107">
        <f t="shared" si="11"/>
        <v>2.0000000000000003E-6</v>
      </c>
      <c r="BR58" s="107">
        <f t="shared" si="12"/>
        <v>0.23468653441420859</v>
      </c>
      <c r="BS58" s="107">
        <f t="shared" si="13"/>
        <v>6.5612693842172415E-2</v>
      </c>
      <c r="BT58" s="107">
        <f t="shared" si="14"/>
        <v>0.1151238224136714</v>
      </c>
      <c r="BU58" s="107">
        <f t="shared" si="15"/>
        <v>3.4542321255131331E-3</v>
      </c>
      <c r="BV58" s="107">
        <f t="shared" si="16"/>
        <v>79.704864988698063</v>
      </c>
      <c r="BW58" s="117">
        <f t="shared" si="17"/>
        <v>7.898612297057378E-2</v>
      </c>
    </row>
    <row r="59" spans="1:75" ht="45" customHeight="1" x14ac:dyDescent="0.25">
      <c r="A59" s="108">
        <v>4.6111418445290697</v>
      </c>
      <c r="B59" s="108">
        <v>-74.097906989566894</v>
      </c>
      <c r="C59" s="119">
        <v>29</v>
      </c>
      <c r="D59" s="119">
        <v>25</v>
      </c>
      <c r="E59" s="119">
        <v>2318</v>
      </c>
      <c r="F59" s="16" t="s">
        <v>221</v>
      </c>
      <c r="G59" s="14" t="s">
        <v>222</v>
      </c>
      <c r="H59" s="16" t="s">
        <v>223</v>
      </c>
      <c r="I59" s="14" t="s">
        <v>133</v>
      </c>
      <c r="J59" s="14" t="s">
        <v>41</v>
      </c>
      <c r="K59" s="14">
        <v>200</v>
      </c>
      <c r="L59" s="14"/>
      <c r="M59" s="14">
        <v>1953</v>
      </c>
      <c r="N59" s="15" t="s">
        <v>150</v>
      </c>
      <c r="O59" s="15" t="s">
        <v>224</v>
      </c>
      <c r="P59" s="28">
        <v>4.2689148957375835E-3</v>
      </c>
      <c r="Q59" s="18">
        <v>7200</v>
      </c>
      <c r="R59" s="18">
        <v>7324.0004305977163</v>
      </c>
      <c r="S59" s="15" t="s">
        <v>64</v>
      </c>
      <c r="T59" s="15">
        <f t="shared" si="42"/>
        <v>6002.0443245075612</v>
      </c>
      <c r="U59" s="15" t="s">
        <v>45</v>
      </c>
      <c r="V59" s="14">
        <v>365</v>
      </c>
      <c r="W59" s="76" t="s">
        <v>76</v>
      </c>
      <c r="X59" s="14"/>
      <c r="Y59" s="14">
        <v>2920</v>
      </c>
      <c r="Z59" s="76" t="s">
        <v>225</v>
      </c>
      <c r="AA59" s="76" t="s">
        <v>46</v>
      </c>
      <c r="AB59" s="19" t="s">
        <v>226</v>
      </c>
      <c r="AC59" s="19">
        <v>5.8778764320498897</v>
      </c>
      <c r="AD59" s="19">
        <v>7.6168169581462903</v>
      </c>
      <c r="AE59" s="19">
        <v>22.1296397414769</v>
      </c>
      <c r="AF59" s="19">
        <v>0.3</v>
      </c>
      <c r="AG59" s="19">
        <v>2840</v>
      </c>
      <c r="AH59" s="20">
        <v>1159.0914634146341</v>
      </c>
      <c r="AI59" s="20">
        <v>1.4200000000000001E-4</v>
      </c>
      <c r="AJ59" s="21">
        <f>AC59*R59/1000000</f>
        <v>4.3049569519333565E-2</v>
      </c>
      <c r="AK59" s="21">
        <f>AD59*R59/1000000</f>
        <v>5.5785570681247419E-2</v>
      </c>
      <c r="AL59" s="21">
        <f>AE59*R59/1000000</f>
        <v>0.16207749099554916</v>
      </c>
      <c r="AM59" s="21">
        <f>AF59*R59/1000000</f>
        <v>2.1972001291793151E-3</v>
      </c>
      <c r="AN59" s="21">
        <f>AG59*R59/1000000</f>
        <v>20.800161222897515</v>
      </c>
      <c r="AO59" s="86">
        <f t="shared" si="0"/>
        <v>0.16742562021603197</v>
      </c>
      <c r="AP59" s="88">
        <f t="shared" si="1"/>
        <v>1.1794402608036593E-4</v>
      </c>
      <c r="AQ59" s="89">
        <f t="shared" si="2"/>
        <v>1.5283717994862307E-4</v>
      </c>
      <c r="AR59" s="89">
        <f t="shared" si="3"/>
        <v>4.4404792053575113E-4</v>
      </c>
      <c r="AS59" s="89">
        <f t="shared" si="4"/>
        <v>6.0197263813131922E-6</v>
      </c>
      <c r="AT59" s="89">
        <f t="shared" si="5"/>
        <v>5.6986743076431548E-2</v>
      </c>
      <c r="AU59" s="91">
        <f t="shared" si="6"/>
        <v>4.5870032935899167E-4</v>
      </c>
      <c r="AV59" s="95">
        <f t="shared" si="18"/>
        <v>43049.569519333563</v>
      </c>
      <c r="AW59" s="96">
        <f t="shared" si="19"/>
        <v>55785.570681247416</v>
      </c>
      <c r="AX59" s="96">
        <f t="shared" si="20"/>
        <v>162077.49099554916</v>
      </c>
      <c r="AY59" s="96">
        <f t="shared" si="21"/>
        <v>2197.2001291793149</v>
      </c>
      <c r="AZ59" s="96">
        <f t="shared" si="22"/>
        <v>20800161.222897515</v>
      </c>
      <c r="BA59" s="97">
        <f t="shared" si="23"/>
        <v>167425.62021603197</v>
      </c>
      <c r="BB59" s="102">
        <f t="shared" si="24"/>
        <v>117.94402608036593</v>
      </c>
      <c r="BC59" s="98">
        <f t="shared" si="25"/>
        <v>152.83717994862306</v>
      </c>
      <c r="BD59" s="98">
        <f t="shared" si="26"/>
        <v>444.04792053575113</v>
      </c>
      <c r="BE59" s="98">
        <f t="shared" si="27"/>
        <v>6.019726381313192</v>
      </c>
      <c r="BF59" s="98">
        <f t="shared" si="28"/>
        <v>56986.74307643155</v>
      </c>
      <c r="BG59" s="103">
        <f t="shared" si="29"/>
        <v>458.70032935899167</v>
      </c>
      <c r="BH59">
        <v>0.1</v>
      </c>
      <c r="BI59">
        <f t="shared" si="9"/>
        <v>732.40004305977163</v>
      </c>
      <c r="BJ59">
        <v>0.1</v>
      </c>
      <c r="BK59">
        <f t="shared" si="10"/>
        <v>115.90914634146341</v>
      </c>
      <c r="BL59" s="114">
        <v>4.1247646050424898</v>
      </c>
      <c r="BM59" s="114">
        <v>5.0304179232934398</v>
      </c>
      <c r="BN59" s="114">
        <v>17.597190734642901</v>
      </c>
      <c r="BO59" s="114">
        <v>0.12</v>
      </c>
      <c r="BP59" s="114">
        <v>2840</v>
      </c>
      <c r="BQ59" s="107">
        <f t="shared" si="11"/>
        <v>1.4200000000000001E-5</v>
      </c>
      <c r="BR59" s="107">
        <f t="shared" si="12"/>
        <v>3.0514968878672801E-2</v>
      </c>
      <c r="BS59" s="107">
        <f t="shared" si="13"/>
        <v>3.7262728842924107E-2</v>
      </c>
      <c r="BT59" s="107">
        <f t="shared" si="14"/>
        <v>0.12989695101898788</v>
      </c>
      <c r="BU59" s="107">
        <f t="shared" si="15"/>
        <v>9.0592882132270859E-4</v>
      </c>
      <c r="BV59" s="107">
        <f t="shared" si="16"/>
        <v>20.90390331893818</v>
      </c>
      <c r="BW59" s="117">
        <f t="shared" si="17"/>
        <v>2.367755827982395E-2</v>
      </c>
    </row>
    <row r="60" spans="1:75" ht="15" customHeight="1" x14ac:dyDescent="0.25">
      <c r="A60" s="108">
        <v>4.6095300801843901</v>
      </c>
      <c r="B60" s="108">
        <v>-74.099686229132601</v>
      </c>
      <c r="C60" s="119">
        <v>29</v>
      </c>
      <c r="D60" s="119">
        <v>25</v>
      </c>
      <c r="E60" s="119">
        <v>2318</v>
      </c>
      <c r="F60" s="16" t="s">
        <v>227</v>
      </c>
      <c r="G60" s="14" t="s">
        <v>228</v>
      </c>
      <c r="H60" s="16" t="s">
        <v>229</v>
      </c>
      <c r="I60" s="14" t="s">
        <v>133</v>
      </c>
      <c r="J60" s="14" t="s">
        <v>41</v>
      </c>
      <c r="K60" s="14">
        <v>50</v>
      </c>
      <c r="L60" s="14"/>
      <c r="M60" s="14">
        <v>1990</v>
      </c>
      <c r="N60" s="15" t="s">
        <v>43</v>
      </c>
      <c r="O60" s="15" t="s">
        <v>44</v>
      </c>
      <c r="P60" s="28">
        <v>4.2689148957375835E-3</v>
      </c>
      <c r="Q60" s="18">
        <v>7700</v>
      </c>
      <c r="R60" s="18">
        <v>7832.6115716114464</v>
      </c>
      <c r="S60" s="15" t="s">
        <v>45</v>
      </c>
      <c r="T60" s="15"/>
      <c r="U60" s="15"/>
      <c r="V60" s="14">
        <v>365</v>
      </c>
      <c r="W60" s="76" t="s">
        <v>76</v>
      </c>
      <c r="X60" s="14"/>
      <c r="Y60" s="14">
        <v>2920</v>
      </c>
      <c r="Z60" s="76" t="s">
        <v>230</v>
      </c>
      <c r="AA60" s="76" t="s">
        <v>46</v>
      </c>
      <c r="AB60" s="19" t="s">
        <v>49</v>
      </c>
      <c r="AC60" s="19">
        <v>46.3856216091623</v>
      </c>
      <c r="AD60" s="19">
        <v>1074.85364414012</v>
      </c>
      <c r="AE60" s="19">
        <v>5.4109910208389103</v>
      </c>
      <c r="AF60" s="19">
        <v>1344</v>
      </c>
      <c r="AG60" s="19">
        <v>1920000</v>
      </c>
      <c r="AH60" s="20">
        <v>30259</v>
      </c>
      <c r="AI60" s="20">
        <v>7.6726E-6</v>
      </c>
      <c r="AJ60" s="21">
        <f>AC60*R60/1000000000</f>
        <v>3.6332055657231459E-4</v>
      </c>
      <c r="AK60" s="21">
        <f>AD60*R60/1000000000</f>
        <v>8.4189110908806358E-3</v>
      </c>
      <c r="AL60" s="21">
        <f>AE60*R60/1000000000</f>
        <v>4.2382190883708486E-5</v>
      </c>
      <c r="AM60" s="21">
        <f>AF60*R60/1000000000</f>
        <v>1.0527029952245782E-2</v>
      </c>
      <c r="AN60" s="21">
        <f>AG60*R60/1000000000</f>
        <v>15.038614217493977</v>
      </c>
      <c r="AO60" s="86">
        <f t="shared" si="0"/>
        <v>0.23616361800991753</v>
      </c>
      <c r="AP60" s="88">
        <f t="shared" si="1"/>
        <v>9.9539878512962904E-7</v>
      </c>
      <c r="AQ60" s="89">
        <f t="shared" si="2"/>
        <v>2.3065509838029139E-5</v>
      </c>
      <c r="AR60" s="89">
        <f t="shared" si="3"/>
        <v>1.1611559146221503E-7</v>
      </c>
      <c r="AS60" s="89">
        <f t="shared" si="4"/>
        <v>2.8841177951358307E-5</v>
      </c>
      <c r="AT60" s="89">
        <f t="shared" si="5"/>
        <v>4.120168278765473E-2</v>
      </c>
      <c r="AU60" s="91">
        <f t="shared" si="6"/>
        <v>6.4702361098607547E-4</v>
      </c>
      <c r="AV60" s="95">
        <f t="shared" si="18"/>
        <v>363.32055657231462</v>
      </c>
      <c r="AW60" s="96">
        <f t="shared" si="19"/>
        <v>8418.911090880636</v>
      </c>
      <c r="AX60" s="96">
        <f t="shared" si="20"/>
        <v>42.382190883708489</v>
      </c>
      <c r="AY60" s="96">
        <f t="shared" si="21"/>
        <v>10527.029952245783</v>
      </c>
      <c r="AZ60" s="96">
        <f t="shared" si="22"/>
        <v>15038614.217493977</v>
      </c>
      <c r="BA60" s="97">
        <f t="shared" si="23"/>
        <v>236163.61800991753</v>
      </c>
      <c r="BB60" s="102">
        <f t="shared" si="24"/>
        <v>0.99539878512962909</v>
      </c>
      <c r="BC60" s="98">
        <f t="shared" si="25"/>
        <v>23.06550983802914</v>
      </c>
      <c r="BD60" s="98">
        <f t="shared" si="26"/>
        <v>0.11611559146221503</v>
      </c>
      <c r="BE60" s="98">
        <f t="shared" si="27"/>
        <v>28.841177951358308</v>
      </c>
      <c r="BF60" s="98">
        <f t="shared" si="28"/>
        <v>41201.682787654732</v>
      </c>
      <c r="BG60" s="103">
        <f t="shared" si="29"/>
        <v>647.02361098607548</v>
      </c>
      <c r="BH60">
        <v>0.1</v>
      </c>
      <c r="BI60">
        <f t="shared" si="9"/>
        <v>783.26115716114464</v>
      </c>
      <c r="BJ60">
        <v>0.1</v>
      </c>
      <c r="BK60">
        <f t="shared" si="10"/>
        <v>3025.9</v>
      </c>
      <c r="BL60" s="114">
        <v>17.6498016718255</v>
      </c>
      <c r="BM60" s="114">
        <v>910.91550745517998</v>
      </c>
      <c r="BN60" s="114">
        <v>5.3109910208389097</v>
      </c>
      <c r="BO60" s="114">
        <v>537.6</v>
      </c>
      <c r="BP60" s="114">
        <v>384000</v>
      </c>
      <c r="BQ60" s="107">
        <f t="shared" si="11"/>
        <v>7.6726E-7</v>
      </c>
      <c r="BR60" s="107">
        <f t="shared" si="12"/>
        <v>1.4293856403413578E-4</v>
      </c>
      <c r="BS60" s="107">
        <f t="shared" si="13"/>
        <v>7.1843459875078636E-3</v>
      </c>
      <c r="BT60" s="107">
        <f t="shared" si="14"/>
        <v>4.1814273345775779E-5</v>
      </c>
      <c r="BU60" s="107">
        <f t="shared" si="15"/>
        <v>4.3404056417150208E-3</v>
      </c>
      <c r="BV60" s="107">
        <f t="shared" si="16"/>
        <v>3.3627363677711344</v>
      </c>
      <c r="BW60" s="117">
        <f t="shared" si="17"/>
        <v>3.3398579152872435E-2</v>
      </c>
    </row>
    <row r="61" spans="1:75" ht="45" customHeight="1" x14ac:dyDescent="0.25">
      <c r="A61" s="108">
        <v>4.6117801340638902</v>
      </c>
      <c r="B61" s="108">
        <v>-74.097818597640796</v>
      </c>
      <c r="C61" s="119">
        <v>29</v>
      </c>
      <c r="D61" s="119">
        <v>25</v>
      </c>
      <c r="E61" s="119">
        <v>2318</v>
      </c>
      <c r="F61" s="16" t="s">
        <v>231</v>
      </c>
      <c r="G61" s="14" t="s">
        <v>232</v>
      </c>
      <c r="H61" s="16" t="s">
        <v>233</v>
      </c>
      <c r="I61" s="14" t="s">
        <v>133</v>
      </c>
      <c r="J61" s="14" t="s">
        <v>41</v>
      </c>
      <c r="K61" s="14">
        <v>100</v>
      </c>
      <c r="L61" s="14"/>
      <c r="M61" s="27"/>
      <c r="N61" s="15" t="s">
        <v>150</v>
      </c>
      <c r="O61" s="15" t="s">
        <v>151</v>
      </c>
      <c r="P61" s="25">
        <v>1.3557806644477E-2</v>
      </c>
      <c r="Q61" s="18">
        <v>32400</v>
      </c>
      <c r="R61" s="18">
        <v>34205.609441497538</v>
      </c>
      <c r="S61" s="15" t="s">
        <v>64</v>
      </c>
      <c r="T61" s="15">
        <f>((R61*6933000)/1000)/8460</f>
        <v>28031.618233794616</v>
      </c>
      <c r="U61" s="15" t="s">
        <v>45</v>
      </c>
      <c r="V61" s="14">
        <v>365</v>
      </c>
      <c r="W61" s="76" t="s">
        <v>76</v>
      </c>
      <c r="X61" s="14"/>
      <c r="Y61" s="14">
        <v>2920</v>
      </c>
      <c r="Z61" s="76" t="s">
        <v>234</v>
      </c>
      <c r="AA61" s="76" t="s">
        <v>46</v>
      </c>
      <c r="AB61" s="19" t="s">
        <v>226</v>
      </c>
      <c r="AC61" s="19">
        <v>10.477442018542</v>
      </c>
      <c r="AD61" s="19">
        <v>4.47117624426805</v>
      </c>
      <c r="AE61" s="19">
        <v>11.595186881052699</v>
      </c>
      <c r="AF61" s="19">
        <v>0.3</v>
      </c>
      <c r="AG61" s="19">
        <v>2840</v>
      </c>
      <c r="AH61" s="20">
        <v>1159.0914634146341</v>
      </c>
      <c r="AI61" s="20">
        <v>1.4200000000000001E-4</v>
      </c>
      <c r="AJ61" s="21">
        <f>AC61*R61/1000000</f>
        <v>0.35838728963218325</v>
      </c>
      <c r="AK61" s="21">
        <f>AD61*R61/1000000</f>
        <v>0.15293930835553471</v>
      </c>
      <c r="AL61" s="21">
        <f>AE61*R61/1000000</f>
        <v>0.3966204338544646</v>
      </c>
      <c r="AM61" s="21">
        <f>AF61*R61/1000000</f>
        <v>1.0261682832449262E-2</v>
      </c>
      <c r="AN61" s="21">
        <f>AG61*R61/1000000</f>
        <v>97.143930813853004</v>
      </c>
      <c r="AO61" s="86">
        <f t="shared" si="0"/>
        <v>0.17376342735938094</v>
      </c>
      <c r="AP61" s="88">
        <f t="shared" si="1"/>
        <v>9.8188298529365277E-4</v>
      </c>
      <c r="AQ61" s="89">
        <f t="shared" si="2"/>
        <v>4.1901180371379371E-4</v>
      </c>
      <c r="AR61" s="89">
        <f t="shared" si="3"/>
        <v>1.0866313256286701E-3</v>
      </c>
      <c r="AS61" s="89">
        <f t="shared" si="4"/>
        <v>2.811419954095688E-5</v>
      </c>
      <c r="AT61" s="89">
        <f t="shared" si="5"/>
        <v>0.2661477556543918</v>
      </c>
      <c r="AU61" s="91">
        <f t="shared" si="6"/>
        <v>4.7606418454624916E-4</v>
      </c>
      <c r="AV61" s="95">
        <f t="shared" si="18"/>
        <v>358387.28963218327</v>
      </c>
      <c r="AW61" s="96">
        <f t="shared" si="19"/>
        <v>152939.30835553471</v>
      </c>
      <c r="AX61" s="96">
        <f t="shared" si="20"/>
        <v>396620.43385446462</v>
      </c>
      <c r="AY61" s="96">
        <f t="shared" si="21"/>
        <v>10261.682832449262</v>
      </c>
      <c r="AZ61" s="96">
        <f t="shared" si="22"/>
        <v>97143930.813853011</v>
      </c>
      <c r="BA61" s="97">
        <f t="shared" si="23"/>
        <v>173763.42735938093</v>
      </c>
      <c r="BB61" s="102">
        <f t="shared" si="24"/>
        <v>981.88298529365272</v>
      </c>
      <c r="BC61" s="98">
        <f t="shared" si="25"/>
        <v>419.01180371379371</v>
      </c>
      <c r="BD61" s="98">
        <f t="shared" si="26"/>
        <v>1086.6313256286701</v>
      </c>
      <c r="BE61" s="98">
        <f t="shared" si="27"/>
        <v>28.114199540956879</v>
      </c>
      <c r="BF61" s="98">
        <f t="shared" si="28"/>
        <v>266147.75565439183</v>
      </c>
      <c r="BG61" s="103">
        <f t="shared" si="29"/>
        <v>476.06418454624918</v>
      </c>
      <c r="BH61">
        <v>0.1</v>
      </c>
      <c r="BI61">
        <f t="shared" si="9"/>
        <v>3420.5609441497541</v>
      </c>
      <c r="BJ61">
        <v>0.1</v>
      </c>
      <c r="BK61">
        <f t="shared" si="10"/>
        <v>115.90914634146341</v>
      </c>
      <c r="BL61" s="114">
        <v>8.3383603103149202</v>
      </c>
      <c r="BM61" s="114">
        <v>2.3066001534352201</v>
      </c>
      <c r="BN61" s="114">
        <v>3.9560616152376098</v>
      </c>
      <c r="BO61" s="114">
        <v>0.12</v>
      </c>
      <c r="BP61" s="114">
        <v>2840</v>
      </c>
      <c r="BQ61" s="107">
        <f t="shared" si="11"/>
        <v>1.4200000000000001E-5</v>
      </c>
      <c r="BR61" s="107">
        <f t="shared" si="12"/>
        <v>0.28746150895600697</v>
      </c>
      <c r="BS61" s="107">
        <f t="shared" si="13"/>
        <v>8.0367303670054457E-2</v>
      </c>
      <c r="BT61" s="107">
        <f t="shared" si="14"/>
        <v>0.14101221354868568</v>
      </c>
      <c r="BU61" s="107">
        <f t="shared" si="15"/>
        <v>4.2310002214775728E-3</v>
      </c>
      <c r="BV61" s="107">
        <f t="shared" si="16"/>
        <v>97.628442202599572</v>
      </c>
      <c r="BW61" s="117">
        <f t="shared" si="17"/>
        <v>2.4573859561606869E-2</v>
      </c>
    </row>
    <row r="62" spans="1:75" x14ac:dyDescent="0.25">
      <c r="A62" s="108">
        <v>4.6125557469848601</v>
      </c>
      <c r="B62" s="108">
        <v>-74.0966903168285</v>
      </c>
      <c r="C62" s="119">
        <v>29</v>
      </c>
      <c r="D62" s="119">
        <v>25</v>
      </c>
      <c r="E62" s="119">
        <v>2318</v>
      </c>
      <c r="F62" s="16" t="s">
        <v>235</v>
      </c>
      <c r="G62" s="14" t="s">
        <v>236</v>
      </c>
      <c r="H62" s="16" t="s">
        <v>237</v>
      </c>
      <c r="I62" s="14" t="s">
        <v>133</v>
      </c>
      <c r="J62" s="14" t="s">
        <v>41</v>
      </c>
      <c r="K62" s="14">
        <v>20</v>
      </c>
      <c r="L62" s="14"/>
      <c r="M62" s="27"/>
      <c r="N62" s="15" t="s">
        <v>102</v>
      </c>
      <c r="O62" s="15" t="s">
        <v>103</v>
      </c>
      <c r="P62" s="22">
        <v>8.4286353981658756E-3</v>
      </c>
      <c r="Q62" s="18">
        <v>0.41639853124881698</v>
      </c>
      <c r="R62" s="18">
        <v>0.43067655290252171</v>
      </c>
      <c r="S62" s="2" t="s">
        <v>45</v>
      </c>
      <c r="T62" s="2"/>
      <c r="U62" s="2"/>
      <c r="V62" s="14">
        <v>365</v>
      </c>
      <c r="W62" s="76" t="s">
        <v>76</v>
      </c>
      <c r="X62" s="14"/>
      <c r="Y62" s="14">
        <v>2920</v>
      </c>
      <c r="Z62" s="76" t="s">
        <v>238</v>
      </c>
      <c r="AA62" s="76" t="s">
        <v>239</v>
      </c>
      <c r="AB62" s="19" t="s">
        <v>49</v>
      </c>
      <c r="AC62" s="19">
        <v>840000</v>
      </c>
      <c r="AD62" s="19">
        <v>2400000</v>
      </c>
      <c r="AE62" s="19">
        <v>1800000</v>
      </c>
      <c r="AF62" s="19">
        <v>600000</v>
      </c>
      <c r="AG62" s="19">
        <v>2676000000</v>
      </c>
      <c r="AH62" s="23">
        <v>0.41639853124881698</v>
      </c>
      <c r="AI62" s="20">
        <v>9.1200000000000003E-2</v>
      </c>
      <c r="AJ62" s="21">
        <f t="shared" ref="AJ62:AJ93" si="43">AC62*R62/1000000000</f>
        <v>3.6176830443811827E-4</v>
      </c>
      <c r="AK62" s="21">
        <f t="shared" ref="AK62:AK93" si="44">AD62*R62/1000000000</f>
        <v>1.033623726966052E-3</v>
      </c>
      <c r="AL62" s="21">
        <f t="shared" ref="AL62:AL93" si="45">AE62*R62/1000000000</f>
        <v>7.7521779522453913E-4</v>
      </c>
      <c r="AM62" s="21">
        <f t="shared" ref="AM62:AM93" si="46">AF62*R62/1000000000</f>
        <v>2.5840593174151301E-4</v>
      </c>
      <c r="AN62" s="21">
        <f t="shared" ref="AN62:AN93" si="47">AG62*R62/1000000000</f>
        <v>1.1524904555671482</v>
      </c>
      <c r="AO62" s="86">
        <f t="shared" si="0"/>
        <v>3.9277701624709983E-2</v>
      </c>
      <c r="AP62" s="88">
        <f t="shared" si="1"/>
        <v>9.9114603955648832E-7</v>
      </c>
      <c r="AQ62" s="89">
        <f t="shared" si="2"/>
        <v>2.8318458273042522E-6</v>
      </c>
      <c r="AR62" s="89">
        <f t="shared" si="3"/>
        <v>2.1238843704781894E-6</v>
      </c>
      <c r="AS62" s="89">
        <f t="shared" si="4"/>
        <v>7.0796145682606304E-7</v>
      </c>
      <c r="AT62" s="89">
        <f t="shared" si="5"/>
        <v>3.1575080974442418E-3</v>
      </c>
      <c r="AU62" s="91">
        <f t="shared" si="6"/>
        <v>1.0761014143756159E-4</v>
      </c>
      <c r="AV62" s="95">
        <f t="shared" si="18"/>
        <v>361.76830443811826</v>
      </c>
      <c r="AW62" s="96">
        <f t="shared" si="19"/>
        <v>1033.6237269660521</v>
      </c>
      <c r="AX62" s="96">
        <f t="shared" si="20"/>
        <v>775.21779522453915</v>
      </c>
      <c r="AY62" s="96">
        <f t="shared" si="21"/>
        <v>258.40593174151303</v>
      </c>
      <c r="AZ62" s="96">
        <f t="shared" si="22"/>
        <v>1152490.4555671483</v>
      </c>
      <c r="BA62" s="97">
        <f t="shared" si="23"/>
        <v>39277.701624709982</v>
      </c>
      <c r="BB62" s="102">
        <f t="shared" si="24"/>
        <v>0.99114603955648828</v>
      </c>
      <c r="BC62" s="98">
        <f t="shared" si="25"/>
        <v>2.8318458273042522</v>
      </c>
      <c r="BD62" s="98">
        <f t="shared" si="26"/>
        <v>2.1238843704781893</v>
      </c>
      <c r="BE62" s="98">
        <f t="shared" si="27"/>
        <v>0.70796145682606304</v>
      </c>
      <c r="BF62" s="98">
        <f t="shared" si="28"/>
        <v>3157.5080974442417</v>
      </c>
      <c r="BG62" s="103">
        <f t="shared" si="29"/>
        <v>107.61014143756159</v>
      </c>
      <c r="BH62">
        <v>0.1</v>
      </c>
      <c r="BI62">
        <f t="shared" si="9"/>
        <v>4.3067655290252173E-2</v>
      </c>
      <c r="BJ62">
        <v>0.1</v>
      </c>
      <c r="BK62">
        <f t="shared" si="10"/>
        <v>4.16398531248817E-2</v>
      </c>
      <c r="BL62" s="114">
        <v>336000</v>
      </c>
      <c r="BM62" s="114">
        <v>480000</v>
      </c>
      <c r="BN62" s="114">
        <v>360000</v>
      </c>
      <c r="BO62" s="114">
        <v>120000</v>
      </c>
      <c r="BP62" s="114">
        <v>1070400000</v>
      </c>
      <c r="BQ62" s="107">
        <f t="shared" si="11"/>
        <v>9.1200000000000014E-3</v>
      </c>
      <c r="BR62" s="107">
        <f t="shared" si="12"/>
        <v>1.4916089311989682E-4</v>
      </c>
      <c r="BS62" s="107">
        <f t="shared" si="13"/>
        <v>2.3112529166527751E-4</v>
      </c>
      <c r="BT62" s="107">
        <f t="shared" si="14"/>
        <v>1.7334396874895815E-4</v>
      </c>
      <c r="BU62" s="107">
        <f t="shared" si="15"/>
        <v>5.7781322916319377E-5</v>
      </c>
      <c r="BV62" s="107">
        <f t="shared" si="16"/>
        <v>0.475183988081957</v>
      </c>
      <c r="BW62" s="117">
        <f t="shared" si="17"/>
        <v>5.5547058336508619E-3</v>
      </c>
    </row>
    <row r="63" spans="1:75" ht="15" customHeight="1" x14ac:dyDescent="0.25">
      <c r="A63" s="108">
        <v>4.61344740110024</v>
      </c>
      <c r="B63" s="108">
        <v>-74.097936573408802</v>
      </c>
      <c r="C63" s="119">
        <v>29</v>
      </c>
      <c r="D63" s="119">
        <v>25</v>
      </c>
      <c r="E63" s="119">
        <v>2318</v>
      </c>
      <c r="F63" s="16" t="s">
        <v>240</v>
      </c>
      <c r="G63" s="14" t="s">
        <v>241</v>
      </c>
      <c r="H63" s="16" t="s">
        <v>242</v>
      </c>
      <c r="I63" s="14" t="s">
        <v>133</v>
      </c>
      <c r="J63" s="14" t="s">
        <v>41</v>
      </c>
      <c r="K63" s="14">
        <v>15</v>
      </c>
      <c r="L63" s="14"/>
      <c r="M63" s="14">
        <v>2005</v>
      </c>
      <c r="N63" s="15" t="s">
        <v>43</v>
      </c>
      <c r="O63" s="15" t="s">
        <v>44</v>
      </c>
      <c r="P63" s="17">
        <v>1.192780523187394E-2</v>
      </c>
      <c r="Q63" s="18">
        <v>19710</v>
      </c>
      <c r="R63" s="18">
        <v>20673.182771812768</v>
      </c>
      <c r="S63" s="15" t="s">
        <v>45</v>
      </c>
      <c r="T63" s="15"/>
      <c r="U63" s="15"/>
      <c r="V63" s="14">
        <v>365</v>
      </c>
      <c r="W63" s="76" t="s">
        <v>76</v>
      </c>
      <c r="X63" s="14"/>
      <c r="Y63" s="14">
        <v>2920</v>
      </c>
      <c r="Z63" s="76" t="s">
        <v>243</v>
      </c>
      <c r="AA63" s="76" t="s">
        <v>46</v>
      </c>
      <c r="AB63" s="19" t="s">
        <v>49</v>
      </c>
      <c r="AC63" s="19">
        <v>46.3856216091623</v>
      </c>
      <c r="AD63" s="19">
        <v>1074.85364414012</v>
      </c>
      <c r="AE63" s="19">
        <v>5.4109910208389103</v>
      </c>
      <c r="AF63" s="19">
        <v>1344</v>
      </c>
      <c r="AG63" s="19">
        <v>1920000</v>
      </c>
      <c r="AH63" s="20">
        <v>8608.3841463414628</v>
      </c>
      <c r="AI63" s="20">
        <v>1.0442E-8</v>
      </c>
      <c r="AJ63" s="21">
        <f t="shared" si="43"/>
        <v>9.589384335103601E-4</v>
      </c>
      <c r="AK63" s="21">
        <f t="shared" si="44"/>
        <v>2.22206458382577E-2</v>
      </c>
      <c r="AL63" s="21">
        <f t="shared" si="45"/>
        <v>1.1186240635044054E-4</v>
      </c>
      <c r="AM63" s="21">
        <f t="shared" si="46"/>
        <v>2.778475764531636E-2</v>
      </c>
      <c r="AN63" s="21">
        <f t="shared" si="47"/>
        <v>39.692510921880519</v>
      </c>
      <c r="AO63" s="86">
        <f t="shared" si="0"/>
        <v>9.4281405436559516E-5</v>
      </c>
      <c r="AP63" s="88">
        <f t="shared" si="1"/>
        <v>2.6272285849598907E-6</v>
      </c>
      <c r="AQ63" s="89">
        <f t="shared" si="2"/>
        <v>6.0878481748651234E-5</v>
      </c>
      <c r="AR63" s="89">
        <f t="shared" si="3"/>
        <v>3.064723461655905E-7</v>
      </c>
      <c r="AS63" s="89">
        <f t="shared" si="4"/>
        <v>7.6122623685798252E-5</v>
      </c>
      <c r="AT63" s="89">
        <f t="shared" si="5"/>
        <v>0.10874660526542608</v>
      </c>
      <c r="AU63" s="91">
        <f t="shared" si="6"/>
        <v>2.5830522037413568E-7</v>
      </c>
      <c r="AV63" s="95">
        <f t="shared" si="18"/>
        <v>958.93843351036014</v>
      </c>
      <c r="AW63" s="96">
        <f t="shared" si="19"/>
        <v>22220.6458382577</v>
      </c>
      <c r="AX63" s="96">
        <f t="shared" si="20"/>
        <v>111.86240635044054</v>
      </c>
      <c r="AY63" s="96">
        <f t="shared" si="21"/>
        <v>27784.75764531636</v>
      </c>
      <c r="AZ63" s="96">
        <f t="shared" si="22"/>
        <v>39692510.921880521</v>
      </c>
      <c r="BA63" s="97">
        <f t="shared" si="23"/>
        <v>94.28140543655951</v>
      </c>
      <c r="BB63" s="102">
        <f t="shared" si="24"/>
        <v>2.6272285849598909</v>
      </c>
      <c r="BC63" s="98">
        <f t="shared" si="25"/>
        <v>60.878481748651232</v>
      </c>
      <c r="BD63" s="98">
        <f t="shared" si="26"/>
        <v>0.30647234616559049</v>
      </c>
      <c r="BE63" s="98">
        <f t="shared" si="27"/>
        <v>76.122623685798246</v>
      </c>
      <c r="BF63" s="98">
        <f t="shared" si="28"/>
        <v>108746.60526542609</v>
      </c>
      <c r="BG63" s="103">
        <f t="shared" si="29"/>
        <v>0.25830522037413567</v>
      </c>
      <c r="BH63">
        <v>0.1</v>
      </c>
      <c r="BI63">
        <f t="shared" si="9"/>
        <v>2067.3182771812767</v>
      </c>
      <c r="BJ63">
        <v>0.1</v>
      </c>
      <c r="BK63">
        <f t="shared" si="10"/>
        <v>860.83841463414637</v>
      </c>
      <c r="BL63" s="114">
        <v>17.6498016718255</v>
      </c>
      <c r="BM63" s="114">
        <v>910.91550745517998</v>
      </c>
      <c r="BN63" s="114">
        <v>5.3109910208389097</v>
      </c>
      <c r="BO63" s="114">
        <v>537.6</v>
      </c>
      <c r="BP63" s="114">
        <v>384000</v>
      </c>
      <c r="BQ63" s="107">
        <f t="shared" si="11"/>
        <v>1.0442E-9</v>
      </c>
      <c r="BR63" s="107">
        <f t="shared" si="12"/>
        <v>3.772681732524883E-4</v>
      </c>
      <c r="BS63" s="107">
        <f t="shared" si="13"/>
        <v>1.8962168152701239E-2</v>
      </c>
      <c r="BT63" s="107">
        <f t="shared" si="14"/>
        <v>1.1036346018750892E-4</v>
      </c>
      <c r="BU63" s="107">
        <f t="shared" si="15"/>
        <v>1.1455949055382721E-2</v>
      </c>
      <c r="BV63" s="107">
        <f t="shared" si="16"/>
        <v>8.8755152618977675</v>
      </c>
      <c r="BW63" s="117">
        <f t="shared" si="17"/>
        <v>1.3333404224797892E-5</v>
      </c>
    </row>
    <row r="64" spans="1:75" ht="30" customHeight="1" x14ac:dyDescent="0.25">
      <c r="A64" s="108">
        <v>4.6130986392243001</v>
      </c>
      <c r="B64" s="108">
        <v>-74.1000493422559</v>
      </c>
      <c r="C64" s="119">
        <v>29</v>
      </c>
      <c r="D64" s="119">
        <v>25</v>
      </c>
      <c r="E64" s="119">
        <v>2318</v>
      </c>
      <c r="F64" s="16" t="s">
        <v>244</v>
      </c>
      <c r="G64" s="14" t="s">
        <v>245</v>
      </c>
      <c r="H64" s="16" t="s">
        <v>246</v>
      </c>
      <c r="I64" s="14" t="s">
        <v>133</v>
      </c>
      <c r="J64" s="14" t="s">
        <v>41</v>
      </c>
      <c r="K64" s="14">
        <v>80</v>
      </c>
      <c r="L64" s="14"/>
      <c r="M64" s="14">
        <v>1979</v>
      </c>
      <c r="N64" s="15" t="s">
        <v>247</v>
      </c>
      <c r="O64" s="15" t="s">
        <v>164</v>
      </c>
      <c r="P64" s="22">
        <v>8.4286353981658756E-3</v>
      </c>
      <c r="Q64" s="18">
        <v>14.9051746981111</v>
      </c>
      <c r="R64" s="18">
        <v>15.416262973215305</v>
      </c>
      <c r="S64" s="2" t="s">
        <v>45</v>
      </c>
      <c r="T64" s="2"/>
      <c r="U64" s="2"/>
      <c r="V64" s="14">
        <v>365</v>
      </c>
      <c r="W64" s="76" t="s">
        <v>76</v>
      </c>
      <c r="X64" s="14"/>
      <c r="Y64" s="14">
        <v>2920</v>
      </c>
      <c r="Z64" s="76" t="s">
        <v>248</v>
      </c>
      <c r="AA64" s="76" t="s">
        <v>46</v>
      </c>
      <c r="AB64" s="19" t="s">
        <v>49</v>
      </c>
      <c r="AC64" s="19">
        <v>6028806.2199999997</v>
      </c>
      <c r="AD64" s="19">
        <v>4168764.2439999999</v>
      </c>
      <c r="AE64" s="19">
        <v>26460000</v>
      </c>
      <c r="AF64" s="19">
        <v>600000</v>
      </c>
      <c r="AG64" s="19">
        <v>2640000</v>
      </c>
      <c r="AH64" s="23">
        <v>14.9051746981111</v>
      </c>
      <c r="AI64" s="20">
        <v>9.1200000000000003E-2</v>
      </c>
      <c r="AJ64" s="21">
        <f t="shared" si="43"/>
        <v>9.2941662102076134E-2</v>
      </c>
      <c r="AK64" s="21">
        <f t="shared" si="44"/>
        <v>6.4266765858841085E-2</v>
      </c>
      <c r="AL64" s="21">
        <f t="shared" si="45"/>
        <v>0.40791431827127694</v>
      </c>
      <c r="AM64" s="21">
        <f t="shared" si="46"/>
        <v>9.2497577839291845E-3</v>
      </c>
      <c r="AN64" s="21">
        <f t="shared" si="47"/>
        <v>4.0698934249288402E-2</v>
      </c>
      <c r="AO64" s="86">
        <f t="shared" si="0"/>
        <v>1.4059631831572359</v>
      </c>
      <c r="AP64" s="88">
        <f t="shared" si="1"/>
        <v>2.5463469069061955E-4</v>
      </c>
      <c r="AQ64" s="89">
        <f t="shared" si="2"/>
        <v>1.7607333112011256E-4</v>
      </c>
      <c r="AR64" s="89">
        <f t="shared" si="3"/>
        <v>1.1175734747158272E-3</v>
      </c>
      <c r="AS64" s="89">
        <f t="shared" si="4"/>
        <v>2.534180214775119E-5</v>
      </c>
      <c r="AT64" s="89">
        <f t="shared" si="5"/>
        <v>1.1150392945010521E-4</v>
      </c>
      <c r="AU64" s="91">
        <f t="shared" si="6"/>
        <v>3.8519539264581805E-3</v>
      </c>
      <c r="AV64" s="95">
        <f t="shared" si="18"/>
        <v>92941.662102076138</v>
      </c>
      <c r="AW64" s="96">
        <f t="shared" si="19"/>
        <v>64266.765858841085</v>
      </c>
      <c r="AX64" s="96">
        <f t="shared" si="20"/>
        <v>407914.31827127695</v>
      </c>
      <c r="AY64" s="96">
        <f t="shared" si="21"/>
        <v>9249.7577839291844</v>
      </c>
      <c r="AZ64" s="96">
        <f t="shared" si="22"/>
        <v>40698.934249288402</v>
      </c>
      <c r="BA64" s="97">
        <f t="shared" si="23"/>
        <v>1405963.1831572358</v>
      </c>
      <c r="BB64" s="102">
        <f t="shared" si="24"/>
        <v>254.63469069061955</v>
      </c>
      <c r="BC64" s="98">
        <f t="shared" si="25"/>
        <v>176.07333112011256</v>
      </c>
      <c r="BD64" s="98">
        <f t="shared" si="26"/>
        <v>1117.5734747158272</v>
      </c>
      <c r="BE64" s="98">
        <f t="shared" si="27"/>
        <v>25.341802147751189</v>
      </c>
      <c r="BF64" s="98">
        <f t="shared" si="28"/>
        <v>111.50392945010522</v>
      </c>
      <c r="BG64" s="103">
        <f t="shared" si="29"/>
        <v>3851.9539264581804</v>
      </c>
      <c r="BH64">
        <v>0.1</v>
      </c>
      <c r="BI64">
        <f t="shared" si="9"/>
        <v>1.5416262973215307</v>
      </c>
      <c r="BJ64">
        <v>0.1</v>
      </c>
      <c r="BK64">
        <f t="shared" si="10"/>
        <v>1.4905174698111101</v>
      </c>
      <c r="BL64" s="114">
        <v>2023172.2660000001</v>
      </c>
      <c r="BM64" s="114">
        <v>598737.96600000001</v>
      </c>
      <c r="BN64">
        <f>AE64*0.1</f>
        <v>2646000</v>
      </c>
      <c r="BO64">
        <f>AF64*0.1</f>
        <v>60000</v>
      </c>
      <c r="BP64">
        <f>AG64*0.1</f>
        <v>264000</v>
      </c>
      <c r="BQ64" s="107">
        <f t="shared" si="11"/>
        <v>9.1200000000000014E-3</v>
      </c>
      <c r="BR64" s="107">
        <f t="shared" si="12"/>
        <v>3.2545082358441842E-2</v>
      </c>
      <c r="BS64" s="107">
        <f t="shared" si="13"/>
        <v>1.124725058703259E-2</v>
      </c>
      <c r="BT64" s="107">
        <f t="shared" si="14"/>
        <v>5.7687796118541516E-2</v>
      </c>
      <c r="BU64" s="107">
        <f t="shared" si="15"/>
        <v>1.308113290669876E-3</v>
      </c>
      <c r="BV64" s="107">
        <f t="shared" si="16"/>
        <v>5.7556984789474529E-3</v>
      </c>
      <c r="BW64" s="117">
        <f t="shared" si="17"/>
        <v>0.19883322018182112</v>
      </c>
    </row>
    <row r="65" spans="1:75" ht="30" customHeight="1" x14ac:dyDescent="0.25">
      <c r="A65" s="108">
        <v>4.6124111301362998</v>
      </c>
      <c r="B65" s="108">
        <v>-74.101552388024402</v>
      </c>
      <c r="C65" s="119">
        <v>29</v>
      </c>
      <c r="D65" s="119">
        <v>25</v>
      </c>
      <c r="E65" s="119">
        <v>2318</v>
      </c>
      <c r="F65" s="16" t="s">
        <v>249</v>
      </c>
      <c r="G65" s="14" t="s">
        <v>250</v>
      </c>
      <c r="H65" s="16" t="s">
        <v>251</v>
      </c>
      <c r="I65" s="14" t="s">
        <v>133</v>
      </c>
      <c r="J65" s="14" t="s">
        <v>41</v>
      </c>
      <c r="K65" s="14">
        <v>870</v>
      </c>
      <c r="L65" s="14"/>
      <c r="M65" s="14">
        <v>1978</v>
      </c>
      <c r="N65" s="15" t="s">
        <v>43</v>
      </c>
      <c r="O65" s="15" t="s">
        <v>86</v>
      </c>
      <c r="P65" s="22">
        <v>8.4286353981658756E-3</v>
      </c>
      <c r="Q65" s="18">
        <v>4149600</v>
      </c>
      <c r="R65" s="18">
        <v>4291886.9539825777</v>
      </c>
      <c r="S65" s="15" t="s">
        <v>45</v>
      </c>
      <c r="T65" s="15"/>
      <c r="U65" s="15"/>
      <c r="V65" s="14">
        <v>365</v>
      </c>
      <c r="W65" s="80"/>
      <c r="X65" s="14"/>
      <c r="Y65" s="14">
        <v>8760</v>
      </c>
      <c r="Z65" s="76" t="s">
        <v>252</v>
      </c>
      <c r="AA65" s="76" t="s">
        <v>46</v>
      </c>
      <c r="AB65" s="19" t="s">
        <v>49</v>
      </c>
      <c r="AC65" s="19">
        <v>589.42211574465</v>
      </c>
      <c r="AD65" s="19">
        <v>6395.3771199333296</v>
      </c>
      <c r="AE65" s="19">
        <v>22.425616220874101</v>
      </c>
      <c r="AF65" s="19">
        <v>1344</v>
      </c>
      <c r="AG65" s="19">
        <v>1920000</v>
      </c>
      <c r="AH65" s="23">
        <v>4149600</v>
      </c>
      <c r="AI65" s="24">
        <v>8.7999999999999994E-8</v>
      </c>
      <c r="AJ65" s="21">
        <f t="shared" si="43"/>
        <v>2.5297330889532725</v>
      </c>
      <c r="AK65" s="21">
        <f t="shared" si="44"/>
        <v>27.448235626840528</v>
      </c>
      <c r="AL65" s="21">
        <f t="shared" si="45"/>
        <v>9.6248209693389625E-2</v>
      </c>
      <c r="AM65" s="21">
        <f t="shared" si="46"/>
        <v>5.7682960661525842</v>
      </c>
      <c r="AN65" s="21">
        <f t="shared" si="47"/>
        <v>8240.4229516465493</v>
      </c>
      <c r="AO65" s="86">
        <f t="shared" si="0"/>
        <v>0.37768605195046678</v>
      </c>
      <c r="AP65" s="88">
        <f t="shared" si="1"/>
        <v>6.9307755861733496E-3</v>
      </c>
      <c r="AQ65" s="89">
        <f t="shared" si="2"/>
        <v>7.5200645552987749E-2</v>
      </c>
      <c r="AR65" s="89">
        <f t="shared" si="3"/>
        <v>2.6369372518736883E-4</v>
      </c>
      <c r="AS65" s="89">
        <f t="shared" si="4"/>
        <v>1.5803550866171464E-2</v>
      </c>
      <c r="AT65" s="89">
        <f t="shared" si="5"/>
        <v>22.576501237387806</v>
      </c>
      <c r="AU65" s="91">
        <f t="shared" si="6"/>
        <v>1.0347563067136076E-3</v>
      </c>
      <c r="AV65" s="95">
        <f t="shared" si="18"/>
        <v>2529733.0889532724</v>
      </c>
      <c r="AW65" s="96">
        <f t="shared" si="19"/>
        <v>27448235.626840528</v>
      </c>
      <c r="AX65" s="96">
        <f t="shared" si="20"/>
        <v>96248.209693389625</v>
      </c>
      <c r="AY65" s="96">
        <f t="shared" si="21"/>
        <v>5768296.0661525838</v>
      </c>
      <c r="AZ65" s="96">
        <f t="shared" si="22"/>
        <v>8240422951.6465492</v>
      </c>
      <c r="BA65" s="97">
        <f t="shared" si="23"/>
        <v>377686.05195046676</v>
      </c>
      <c r="BB65" s="102">
        <f t="shared" si="24"/>
        <v>6930.7755861733494</v>
      </c>
      <c r="BC65" s="98">
        <f t="shared" si="25"/>
        <v>75200.645552987742</v>
      </c>
      <c r="BD65" s="98">
        <f t="shared" si="26"/>
        <v>263.69372518736884</v>
      </c>
      <c r="BE65" s="98">
        <f t="shared" si="27"/>
        <v>15803.550866171465</v>
      </c>
      <c r="BF65" s="98">
        <f t="shared" si="28"/>
        <v>22576501.237387806</v>
      </c>
      <c r="BG65" s="103">
        <f t="shared" si="29"/>
        <v>1034.7563067136075</v>
      </c>
      <c r="BH65">
        <v>0.1</v>
      </c>
      <c r="BI65">
        <f t="shared" si="9"/>
        <v>429188.69539825781</v>
      </c>
      <c r="BJ65">
        <v>0.1</v>
      </c>
      <c r="BK65">
        <f t="shared" si="10"/>
        <v>414960</v>
      </c>
      <c r="BL65" s="114">
        <v>491.49252207956101</v>
      </c>
      <c r="BM65" s="114">
        <v>4911.7599692228896</v>
      </c>
      <c r="BN65" s="114">
        <v>16.278520514623899</v>
      </c>
      <c r="BO65" s="114">
        <v>537.6</v>
      </c>
      <c r="BP65" s="114">
        <v>384000</v>
      </c>
      <c r="BQ65" s="107">
        <f t="shared" si="11"/>
        <v>8.7999999999999994E-9</v>
      </c>
      <c r="BR65" s="107">
        <f t="shared" si="12"/>
        <v>2.1245450969710089</v>
      </c>
      <c r="BS65" s="107">
        <f t="shared" si="13"/>
        <v>21.258662946147442</v>
      </c>
      <c r="BT65" s="107">
        <f t="shared" si="14"/>
        <v>7.052542113254319E-2</v>
      </c>
      <c r="BU65" s="107">
        <f t="shared" si="15"/>
        <v>2.3783293960581946</v>
      </c>
      <c r="BV65" s="107">
        <f t="shared" si="16"/>
        <v>1842.614588323115</v>
      </c>
      <c r="BW65" s="117">
        <f t="shared" si="17"/>
        <v>5.341287369874996E-2</v>
      </c>
    </row>
    <row r="66" spans="1:75" ht="30" customHeight="1" x14ac:dyDescent="0.25">
      <c r="A66" s="108">
        <v>4.6124111301362998</v>
      </c>
      <c r="B66" s="108">
        <v>-74.101552388024402</v>
      </c>
      <c r="C66" s="119">
        <v>29</v>
      </c>
      <c r="D66" s="119">
        <v>25</v>
      </c>
      <c r="E66" s="119">
        <v>2318</v>
      </c>
      <c r="F66" s="16" t="s">
        <v>249</v>
      </c>
      <c r="G66" s="14" t="s">
        <v>250</v>
      </c>
      <c r="H66" s="16" t="s">
        <v>251</v>
      </c>
      <c r="I66" s="14" t="s">
        <v>133</v>
      </c>
      <c r="J66" s="14" t="s">
        <v>41</v>
      </c>
      <c r="K66" s="14">
        <v>870</v>
      </c>
      <c r="L66" s="14"/>
      <c r="M66" s="14">
        <v>1969</v>
      </c>
      <c r="N66" s="15" t="s">
        <v>43</v>
      </c>
      <c r="O66" s="15" t="s">
        <v>86</v>
      </c>
      <c r="P66" s="22">
        <v>8.4286353981658756E-3</v>
      </c>
      <c r="Q66" s="18">
        <v>4149600</v>
      </c>
      <c r="R66" s="18">
        <v>4291886.9539825777</v>
      </c>
      <c r="S66" s="15" t="s">
        <v>45</v>
      </c>
      <c r="T66" s="15"/>
      <c r="U66" s="15"/>
      <c r="V66" s="14">
        <v>365</v>
      </c>
      <c r="W66" s="80"/>
      <c r="X66" s="14"/>
      <c r="Y66" s="14">
        <v>8760</v>
      </c>
      <c r="Z66" s="76" t="s">
        <v>252</v>
      </c>
      <c r="AA66" s="76" t="s">
        <v>46</v>
      </c>
      <c r="AB66" s="19" t="s">
        <v>49</v>
      </c>
      <c r="AC66" s="19">
        <v>589.42211574465</v>
      </c>
      <c r="AD66" s="19">
        <v>6395.3771199333296</v>
      </c>
      <c r="AE66" s="19">
        <v>22.425616220874101</v>
      </c>
      <c r="AF66" s="19">
        <v>1344</v>
      </c>
      <c r="AG66" s="19">
        <v>1920000</v>
      </c>
      <c r="AH66" s="23">
        <v>4149600</v>
      </c>
      <c r="AI66" s="24">
        <v>8.7999999999999994E-8</v>
      </c>
      <c r="AJ66" s="21">
        <f t="shared" si="43"/>
        <v>2.5297330889532725</v>
      </c>
      <c r="AK66" s="21">
        <f t="shared" si="44"/>
        <v>27.448235626840528</v>
      </c>
      <c r="AL66" s="21">
        <f t="shared" si="45"/>
        <v>9.6248209693389625E-2</v>
      </c>
      <c r="AM66" s="21">
        <f t="shared" si="46"/>
        <v>5.7682960661525842</v>
      </c>
      <c r="AN66" s="21">
        <f t="shared" si="47"/>
        <v>8240.4229516465493</v>
      </c>
      <c r="AO66" s="86">
        <f t="shared" si="0"/>
        <v>0.37768605195046678</v>
      </c>
      <c r="AP66" s="88">
        <f t="shared" si="1"/>
        <v>6.9307755861733496E-3</v>
      </c>
      <c r="AQ66" s="89">
        <f t="shared" si="2"/>
        <v>7.5200645552987749E-2</v>
      </c>
      <c r="AR66" s="89">
        <f t="shared" si="3"/>
        <v>2.6369372518736883E-4</v>
      </c>
      <c r="AS66" s="89">
        <f t="shared" si="4"/>
        <v>1.5803550866171464E-2</v>
      </c>
      <c r="AT66" s="89">
        <f t="shared" si="5"/>
        <v>22.576501237387806</v>
      </c>
      <c r="AU66" s="91">
        <f t="shared" si="6"/>
        <v>1.0347563067136076E-3</v>
      </c>
      <c r="AV66" s="95">
        <f t="shared" si="18"/>
        <v>2529733.0889532724</v>
      </c>
      <c r="AW66" s="96">
        <f t="shared" si="19"/>
        <v>27448235.626840528</v>
      </c>
      <c r="AX66" s="96">
        <f t="shared" si="20"/>
        <v>96248.209693389625</v>
      </c>
      <c r="AY66" s="96">
        <f t="shared" si="21"/>
        <v>5768296.0661525838</v>
      </c>
      <c r="AZ66" s="96">
        <f t="shared" si="22"/>
        <v>8240422951.6465492</v>
      </c>
      <c r="BA66" s="97">
        <f t="shared" si="23"/>
        <v>377686.05195046676</v>
      </c>
      <c r="BB66" s="102">
        <f t="shared" si="24"/>
        <v>6930.7755861733494</v>
      </c>
      <c r="BC66" s="98">
        <f t="shared" si="25"/>
        <v>75200.645552987742</v>
      </c>
      <c r="BD66" s="98">
        <f t="shared" si="26"/>
        <v>263.69372518736884</v>
      </c>
      <c r="BE66" s="98">
        <f t="shared" si="27"/>
        <v>15803.550866171465</v>
      </c>
      <c r="BF66" s="98">
        <f t="shared" si="28"/>
        <v>22576501.237387806</v>
      </c>
      <c r="BG66" s="103">
        <f t="shared" si="29"/>
        <v>1034.7563067136075</v>
      </c>
      <c r="BH66">
        <v>0.1</v>
      </c>
      <c r="BI66">
        <f t="shared" si="9"/>
        <v>429188.69539825781</v>
      </c>
      <c r="BJ66">
        <v>0.1</v>
      </c>
      <c r="BK66">
        <f t="shared" si="10"/>
        <v>414960</v>
      </c>
      <c r="BL66" s="114">
        <v>491.49252207956101</v>
      </c>
      <c r="BM66" s="114">
        <v>4911.7599692228896</v>
      </c>
      <c r="BN66" s="114">
        <v>16.278520514623899</v>
      </c>
      <c r="BO66" s="114">
        <v>537.6</v>
      </c>
      <c r="BP66" s="114">
        <v>384000</v>
      </c>
      <c r="BQ66" s="107">
        <f t="shared" si="11"/>
        <v>8.7999999999999994E-9</v>
      </c>
      <c r="BR66" s="107">
        <f t="shared" si="12"/>
        <v>2.1245450969710089</v>
      </c>
      <c r="BS66" s="107">
        <f t="shared" si="13"/>
        <v>21.258662946147442</v>
      </c>
      <c r="BT66" s="107">
        <f t="shared" si="14"/>
        <v>7.052542113254319E-2</v>
      </c>
      <c r="BU66" s="107">
        <f t="shared" si="15"/>
        <v>2.3783293960581946</v>
      </c>
      <c r="BV66" s="107">
        <f t="shared" si="16"/>
        <v>1842.614588323115</v>
      </c>
      <c r="BW66" s="117">
        <f t="shared" si="17"/>
        <v>5.341287369874996E-2</v>
      </c>
    </row>
    <row r="67" spans="1:75" ht="30" x14ac:dyDescent="0.25">
      <c r="A67" s="108">
        <v>4.6124111301362998</v>
      </c>
      <c r="B67" s="108">
        <v>-74.101552388024402</v>
      </c>
      <c r="C67" s="119">
        <v>29</v>
      </c>
      <c r="D67" s="119">
        <v>25</v>
      </c>
      <c r="E67" s="119">
        <v>2318</v>
      </c>
      <c r="F67" s="16" t="s">
        <v>249</v>
      </c>
      <c r="G67" s="14" t="s">
        <v>250</v>
      </c>
      <c r="H67" s="16" t="s">
        <v>251</v>
      </c>
      <c r="I67" s="14" t="s">
        <v>133</v>
      </c>
      <c r="J67" s="14" t="s">
        <v>41</v>
      </c>
      <c r="K67" s="14">
        <v>17.8</v>
      </c>
      <c r="L67" s="14"/>
      <c r="M67" s="14">
        <v>1972</v>
      </c>
      <c r="N67" s="15" t="s">
        <v>102</v>
      </c>
      <c r="O67" s="15" t="s">
        <v>103</v>
      </c>
      <c r="P67" s="22">
        <v>8.4286353981658756E-3</v>
      </c>
      <c r="Q67" s="18">
        <v>54.268084945300402</v>
      </c>
      <c r="R67" s="18">
        <v>56.128900567368689</v>
      </c>
      <c r="S67" s="2" t="s">
        <v>45</v>
      </c>
      <c r="T67" s="2"/>
      <c r="U67" s="2"/>
      <c r="V67" s="14">
        <v>365</v>
      </c>
      <c r="W67" s="76" t="s">
        <v>55</v>
      </c>
      <c r="X67" s="14">
        <v>120</v>
      </c>
      <c r="Y67" s="14">
        <v>1960</v>
      </c>
      <c r="Z67" s="76" t="s">
        <v>252</v>
      </c>
      <c r="AA67" s="76" t="s">
        <v>46</v>
      </c>
      <c r="AB67" s="19" t="s">
        <v>49</v>
      </c>
      <c r="AC67" s="19">
        <v>840000</v>
      </c>
      <c r="AD67" s="19">
        <v>2400000</v>
      </c>
      <c r="AE67" s="19">
        <v>1800000</v>
      </c>
      <c r="AF67" s="19">
        <v>600000</v>
      </c>
      <c r="AG67" s="19">
        <v>2676000000</v>
      </c>
      <c r="AH67" s="23">
        <v>54.268084945300402</v>
      </c>
      <c r="AI67" s="20">
        <v>9.1200000000000003E-2</v>
      </c>
      <c r="AJ67" s="21">
        <f t="shared" si="43"/>
        <v>4.7148276476589701E-2</v>
      </c>
      <c r="AK67" s="21">
        <f t="shared" si="44"/>
        <v>0.13470936136168485</v>
      </c>
      <c r="AL67" s="21">
        <f t="shared" si="45"/>
        <v>0.10103202102126364</v>
      </c>
      <c r="AM67" s="21">
        <f t="shared" si="46"/>
        <v>3.3677340340421212E-2</v>
      </c>
      <c r="AN67" s="21">
        <f t="shared" si="47"/>
        <v>150.20093791827861</v>
      </c>
      <c r="AO67" s="86">
        <f t="shared" si="0"/>
        <v>5.1189557317440242</v>
      </c>
      <c r="AP67" s="88">
        <f t="shared" si="1"/>
        <v>1.2917336020983481E-4</v>
      </c>
      <c r="AQ67" s="89">
        <f t="shared" si="2"/>
        <v>3.6906674345667083E-4</v>
      </c>
      <c r="AR67" s="89">
        <f t="shared" si="3"/>
        <v>2.7680005759250315E-4</v>
      </c>
      <c r="AS67" s="89">
        <f t="shared" si="4"/>
        <v>9.2266685864167707E-5</v>
      </c>
      <c r="AT67" s="89">
        <f t="shared" si="5"/>
        <v>0.41150941895418797</v>
      </c>
      <c r="AU67" s="91">
        <f t="shared" si="6"/>
        <v>1.4024536251353491E-2</v>
      </c>
      <c r="AV67" s="95">
        <f t="shared" si="18"/>
        <v>47148.276476589701</v>
      </c>
      <c r="AW67" s="96">
        <f t="shared" si="19"/>
        <v>134709.36136168486</v>
      </c>
      <c r="AX67" s="96">
        <f t="shared" si="20"/>
        <v>101032.02102126364</v>
      </c>
      <c r="AY67" s="96">
        <f t="shared" si="21"/>
        <v>33677.340340421215</v>
      </c>
      <c r="AZ67" s="96">
        <f t="shared" si="22"/>
        <v>150200937.9182786</v>
      </c>
      <c r="BA67" s="97">
        <f t="shared" si="23"/>
        <v>5118955.731744024</v>
      </c>
      <c r="BB67" s="102">
        <f t="shared" si="24"/>
        <v>129.17336020983481</v>
      </c>
      <c r="BC67" s="98">
        <f t="shared" si="25"/>
        <v>369.06674345667085</v>
      </c>
      <c r="BD67" s="98">
        <f t="shared" si="26"/>
        <v>276.80005759250315</v>
      </c>
      <c r="BE67" s="98">
        <f t="shared" si="27"/>
        <v>92.266685864167712</v>
      </c>
      <c r="BF67" s="98">
        <f t="shared" si="28"/>
        <v>411509.41895418795</v>
      </c>
      <c r="BG67" s="103">
        <f t="shared" si="29"/>
        <v>14024.536251353491</v>
      </c>
      <c r="BH67">
        <v>0.1</v>
      </c>
      <c r="BI67">
        <f t="shared" si="9"/>
        <v>5.6128900567368696</v>
      </c>
      <c r="BJ67">
        <v>0.1</v>
      </c>
      <c r="BK67">
        <f t="shared" si="10"/>
        <v>5.4268084945300403</v>
      </c>
      <c r="BL67" s="114">
        <v>336000</v>
      </c>
      <c r="BM67" s="114">
        <v>480000</v>
      </c>
      <c r="BN67" s="114">
        <v>360000</v>
      </c>
      <c r="BO67" s="114">
        <v>120000</v>
      </c>
      <c r="BP67" s="114">
        <v>1070400000</v>
      </c>
      <c r="BQ67" s="107">
        <f t="shared" si="11"/>
        <v>9.1200000000000014E-3</v>
      </c>
      <c r="BR67" s="107">
        <f t="shared" si="12"/>
        <v>1.9439732397880383E-2</v>
      </c>
      <c r="BS67" s="107">
        <f t="shared" si="13"/>
        <v>3.0121928921031098E-2</v>
      </c>
      <c r="BT67" s="107">
        <f t="shared" si="14"/>
        <v>2.2591446690773325E-2</v>
      </c>
      <c r="BU67" s="107">
        <f t="shared" si="15"/>
        <v>7.5304822302577745E-3</v>
      </c>
      <c r="BV67" s="107">
        <f t="shared" si="16"/>
        <v>61.929433210390364</v>
      </c>
      <c r="BW67" s="117">
        <f t="shared" si="17"/>
        <v>0.72392966210198917</v>
      </c>
    </row>
    <row r="68" spans="1:75" ht="30" x14ac:dyDescent="0.25">
      <c r="A68" s="108">
        <v>4.6124111301362998</v>
      </c>
      <c r="B68" s="108">
        <v>-74.101552388024402</v>
      </c>
      <c r="C68" s="119">
        <v>29</v>
      </c>
      <c r="D68" s="119">
        <v>25</v>
      </c>
      <c r="E68" s="119">
        <v>2318</v>
      </c>
      <c r="F68" s="16" t="s">
        <v>249</v>
      </c>
      <c r="G68" s="14" t="s">
        <v>250</v>
      </c>
      <c r="H68" s="16" t="s">
        <v>251</v>
      </c>
      <c r="I68" s="14" t="s">
        <v>133</v>
      </c>
      <c r="J68" s="14" t="s">
        <v>41</v>
      </c>
      <c r="K68" s="14">
        <v>17.8</v>
      </c>
      <c r="L68" s="14"/>
      <c r="M68" s="14">
        <v>1976</v>
      </c>
      <c r="N68" s="15" t="s">
        <v>102</v>
      </c>
      <c r="O68" s="15" t="s">
        <v>103</v>
      </c>
      <c r="P68" s="22">
        <v>8.4286353981658756E-3</v>
      </c>
      <c r="Q68" s="18">
        <v>54.268084945300402</v>
      </c>
      <c r="R68" s="18">
        <v>56.128900567368689</v>
      </c>
      <c r="S68" s="2" t="s">
        <v>45</v>
      </c>
      <c r="T68" s="2"/>
      <c r="U68" s="2"/>
      <c r="V68" s="14">
        <v>365</v>
      </c>
      <c r="W68" s="76" t="s">
        <v>55</v>
      </c>
      <c r="X68" s="14">
        <v>120</v>
      </c>
      <c r="Y68" s="14">
        <v>1960</v>
      </c>
      <c r="Z68" s="76" t="s">
        <v>252</v>
      </c>
      <c r="AA68" s="76" t="s">
        <v>46</v>
      </c>
      <c r="AB68" s="19" t="s">
        <v>49</v>
      </c>
      <c r="AC68" s="19">
        <v>840000</v>
      </c>
      <c r="AD68" s="19">
        <v>2400000</v>
      </c>
      <c r="AE68" s="19">
        <v>1800000</v>
      </c>
      <c r="AF68" s="19">
        <v>600000</v>
      </c>
      <c r="AG68" s="19">
        <v>2676000000</v>
      </c>
      <c r="AH68" s="23">
        <v>54.268084945300402</v>
      </c>
      <c r="AI68" s="20">
        <v>9.1200000000000003E-2</v>
      </c>
      <c r="AJ68" s="21">
        <f t="shared" si="43"/>
        <v>4.7148276476589701E-2</v>
      </c>
      <c r="AK68" s="21">
        <f t="shared" si="44"/>
        <v>0.13470936136168485</v>
      </c>
      <c r="AL68" s="21">
        <f t="shared" si="45"/>
        <v>0.10103202102126364</v>
      </c>
      <c r="AM68" s="21">
        <f t="shared" si="46"/>
        <v>3.3677340340421212E-2</v>
      </c>
      <c r="AN68" s="21">
        <f t="shared" si="47"/>
        <v>150.20093791827861</v>
      </c>
      <c r="AO68" s="86">
        <f t="shared" ref="AO68:AO131" si="48">AI68*AH68*EXP(P68*4)</f>
        <v>5.1189557317440242</v>
      </c>
      <c r="AP68" s="88">
        <f t="shared" ref="AP68:AP131" si="49">AJ68/V68</f>
        <v>1.2917336020983481E-4</v>
      </c>
      <c r="AQ68" s="89">
        <f t="shared" ref="AQ68:AQ131" si="50">AK68/V68</f>
        <v>3.6906674345667083E-4</v>
      </c>
      <c r="AR68" s="89">
        <f t="shared" ref="AR68:AR131" si="51">AL68/V68</f>
        <v>2.7680005759250315E-4</v>
      </c>
      <c r="AS68" s="89">
        <f t="shared" ref="AS68:AS131" si="52">AM68/V68</f>
        <v>9.2266685864167707E-5</v>
      </c>
      <c r="AT68" s="89">
        <f t="shared" ref="AT68:AT131" si="53">AN68/V68</f>
        <v>0.41150941895418797</v>
      </c>
      <c r="AU68" s="91">
        <f t="shared" ref="AU68:AU131" si="54">AO68/V68</f>
        <v>1.4024536251353491E-2</v>
      </c>
      <c r="AV68" s="95">
        <f t="shared" si="18"/>
        <v>47148.276476589701</v>
      </c>
      <c r="AW68" s="96">
        <f t="shared" si="19"/>
        <v>134709.36136168486</v>
      </c>
      <c r="AX68" s="96">
        <f t="shared" si="20"/>
        <v>101032.02102126364</v>
      </c>
      <c r="AY68" s="96">
        <f t="shared" si="21"/>
        <v>33677.340340421215</v>
      </c>
      <c r="AZ68" s="96">
        <f t="shared" si="22"/>
        <v>150200937.9182786</v>
      </c>
      <c r="BA68" s="97">
        <f t="shared" si="23"/>
        <v>5118955.731744024</v>
      </c>
      <c r="BB68" s="102">
        <f t="shared" si="24"/>
        <v>129.17336020983481</v>
      </c>
      <c r="BC68" s="98">
        <f t="shared" si="25"/>
        <v>369.06674345667085</v>
      </c>
      <c r="BD68" s="98">
        <f t="shared" si="26"/>
        <v>276.80005759250315</v>
      </c>
      <c r="BE68" s="98">
        <f t="shared" si="27"/>
        <v>92.266685864167712</v>
      </c>
      <c r="BF68" s="98">
        <f t="shared" si="28"/>
        <v>411509.41895418795</v>
      </c>
      <c r="BG68" s="103">
        <f t="shared" si="29"/>
        <v>14024.536251353491</v>
      </c>
      <c r="BH68">
        <v>0.1</v>
      </c>
      <c r="BI68">
        <f t="shared" ref="BI68:BI131" si="55">R68*BH68</f>
        <v>5.6128900567368696</v>
      </c>
      <c r="BJ68">
        <v>0.1</v>
      </c>
      <c r="BK68">
        <f t="shared" ref="BK68:BK131" si="56">AH68*BJ68</f>
        <v>5.4268084945300403</v>
      </c>
      <c r="BL68" s="114">
        <v>336000</v>
      </c>
      <c r="BM68" s="114">
        <v>480000</v>
      </c>
      <c r="BN68" s="114">
        <v>360000</v>
      </c>
      <c r="BO68" s="114">
        <v>120000</v>
      </c>
      <c r="BP68" s="114">
        <v>1070400000</v>
      </c>
      <c r="BQ68" s="107">
        <f t="shared" ref="BQ68:BQ131" si="57">AI68*0.1</f>
        <v>9.1200000000000014E-3</v>
      </c>
      <c r="BR68" s="107">
        <f t="shared" ref="BR68:BR131" si="58">((((BI68/R68)^2)+((BL68/AC68)^2))^(1/2))*AJ68</f>
        <v>1.9439732397880383E-2</v>
      </c>
      <c r="BS68" s="107">
        <f t="shared" ref="BS68:BS131" si="59">((((BI68/R68)^2)+((BM68/AD68)^2))^(1/2))*AK68</f>
        <v>3.0121928921031098E-2</v>
      </c>
      <c r="BT68" s="107">
        <f t="shared" ref="BT68:BT131" si="60">((((BI68/R68)^2)+((BN68/AE68)^2))^(1/2))*AL68</f>
        <v>2.2591446690773325E-2</v>
      </c>
      <c r="BU68" s="107">
        <f t="shared" ref="BU68:BU131" si="61">((((BI68/R68)^2)+((BO68/AF68)^2))^(1/2))*AM68</f>
        <v>7.5304822302577745E-3</v>
      </c>
      <c r="BV68" s="107">
        <f t="shared" ref="BV68:BV131" si="62">((((BI68/R68)^2)+((BP68/AG68)^2))^(1/2))*AN68</f>
        <v>61.929433210390364</v>
      </c>
      <c r="BW68" s="117">
        <f t="shared" ref="BW68:BW131" si="63">((((BK68/AH68)^2)+((BQ68/AI68)^2))^(1/2))*AO68</f>
        <v>0.72392966210198917</v>
      </c>
    </row>
    <row r="69" spans="1:75" ht="30" customHeight="1" x14ac:dyDescent="0.25">
      <c r="A69" s="108">
        <v>4.6124111301362998</v>
      </c>
      <c r="B69" s="108">
        <v>-74.101552388024402</v>
      </c>
      <c r="C69" s="119">
        <v>29</v>
      </c>
      <c r="D69" s="119">
        <v>25</v>
      </c>
      <c r="E69" s="119">
        <v>2318</v>
      </c>
      <c r="F69" s="16" t="s">
        <v>249</v>
      </c>
      <c r="G69" s="14" t="s">
        <v>250</v>
      </c>
      <c r="H69" s="16" t="s">
        <v>251</v>
      </c>
      <c r="I69" s="14" t="s">
        <v>133</v>
      </c>
      <c r="J69" s="14" t="s">
        <v>41</v>
      </c>
      <c r="K69" s="14">
        <v>47.8</v>
      </c>
      <c r="L69" s="14"/>
      <c r="M69" s="14">
        <v>1973</v>
      </c>
      <c r="N69" s="15" t="s">
        <v>43</v>
      </c>
      <c r="O69" s="15" t="s">
        <v>44</v>
      </c>
      <c r="P69" s="22">
        <v>8.4286353981658756E-3</v>
      </c>
      <c r="Q69" s="18">
        <v>206460</v>
      </c>
      <c r="R69" s="18">
        <v>213539.37259476646</v>
      </c>
      <c r="S69" s="15" t="s">
        <v>45</v>
      </c>
      <c r="T69" s="15"/>
      <c r="U69" s="15"/>
      <c r="V69" s="14">
        <v>365</v>
      </c>
      <c r="W69" s="76" t="s">
        <v>55</v>
      </c>
      <c r="X69" s="14">
        <v>120</v>
      </c>
      <c r="Y69" s="14">
        <v>1960</v>
      </c>
      <c r="Z69" s="76" t="s">
        <v>252</v>
      </c>
      <c r="AA69" s="76" t="s">
        <v>46</v>
      </c>
      <c r="AB69" s="19" t="s">
        <v>49</v>
      </c>
      <c r="AC69" s="19">
        <v>46.3856216091623</v>
      </c>
      <c r="AD69" s="19">
        <v>1074.85364414012</v>
      </c>
      <c r="AE69" s="19">
        <v>5.4109910208389103</v>
      </c>
      <c r="AF69" s="19">
        <v>1344</v>
      </c>
      <c r="AG69" s="19">
        <v>1920000</v>
      </c>
      <c r="AH69" s="23">
        <v>206460</v>
      </c>
      <c r="AI69" s="24">
        <v>8.7999999999999994E-8</v>
      </c>
      <c r="AJ69" s="21">
        <f t="shared" si="43"/>
        <v>9.9051565358387588E-3</v>
      </c>
      <c r="AK69" s="21">
        <f t="shared" si="44"/>
        <v>0.22952357280087959</v>
      </c>
      <c r="AL69" s="21">
        <f t="shared" si="45"/>
        <v>1.1554596277058558E-3</v>
      </c>
      <c r="AM69" s="21">
        <f t="shared" si="46"/>
        <v>0.28699691676736611</v>
      </c>
      <c r="AN69" s="21">
        <f t="shared" si="47"/>
        <v>409.9955953819516</v>
      </c>
      <c r="AO69" s="86">
        <f t="shared" si="48"/>
        <v>1.8791464788339447E-2</v>
      </c>
      <c r="AP69" s="88">
        <f t="shared" si="49"/>
        <v>2.7137415166681532E-5</v>
      </c>
      <c r="AQ69" s="89">
        <f t="shared" si="50"/>
        <v>6.2883170630377973E-4</v>
      </c>
      <c r="AR69" s="89">
        <f t="shared" si="51"/>
        <v>3.1656428156324814E-6</v>
      </c>
      <c r="AS69" s="89">
        <f t="shared" si="52"/>
        <v>7.8629292265031809E-4</v>
      </c>
      <c r="AT69" s="89">
        <f t="shared" si="53"/>
        <v>1.1232756037861689</v>
      </c>
      <c r="AU69" s="91">
        <f t="shared" si="54"/>
        <v>5.1483465173532731E-5</v>
      </c>
      <c r="AV69" s="95">
        <f t="shared" ref="AV69:AV132" si="64">AJ69*1000000</f>
        <v>9905.1565358387579</v>
      </c>
      <c r="AW69" s="96">
        <f t="shared" ref="AW69:AW132" si="65">AK69*1000000</f>
        <v>229523.5728008796</v>
      </c>
      <c r="AX69" s="96">
        <f t="shared" ref="AX69:AX132" si="66">AL69*1000000</f>
        <v>1155.4596277058558</v>
      </c>
      <c r="AY69" s="96">
        <f t="shared" ref="AY69:AY132" si="67">AM69*1000000</f>
        <v>286996.91676736611</v>
      </c>
      <c r="AZ69" s="96">
        <f t="shared" ref="AZ69:AZ132" si="68">AN69*1000000</f>
        <v>409995595.38195163</v>
      </c>
      <c r="BA69" s="97">
        <f t="shared" ref="BA69:BA132" si="69">AO69*1000000</f>
        <v>18791.464788339446</v>
      </c>
      <c r="BB69" s="102">
        <f t="shared" ref="BB69:BB132" si="70">AP69*1000000</f>
        <v>27.137415166681532</v>
      </c>
      <c r="BC69" s="98">
        <f t="shared" ref="BC69:BC132" si="71">AQ69*1000000</f>
        <v>628.8317063037797</v>
      </c>
      <c r="BD69" s="98">
        <f t="shared" ref="BD69:BD132" si="72">AR69*1000000</f>
        <v>3.1656428156324816</v>
      </c>
      <c r="BE69" s="98">
        <f t="shared" ref="BE69:BE132" si="73">AS69*1000000</f>
        <v>786.29292265031813</v>
      </c>
      <c r="BF69" s="98">
        <f t="shared" ref="BF69:BF132" si="74">AT69*1000000</f>
        <v>1123275.6037861689</v>
      </c>
      <c r="BG69" s="103">
        <f t="shared" ref="BG69:BG132" si="75">AU69*1000000</f>
        <v>51.483465173532728</v>
      </c>
      <c r="BH69">
        <v>0.1</v>
      </c>
      <c r="BI69">
        <f t="shared" si="55"/>
        <v>21353.937259476646</v>
      </c>
      <c r="BJ69">
        <v>0.1</v>
      </c>
      <c r="BK69">
        <f t="shared" si="56"/>
        <v>20646</v>
      </c>
      <c r="BL69" s="114">
        <v>17.6498016718255</v>
      </c>
      <c r="BM69" s="114">
        <v>910.91550745517998</v>
      </c>
      <c r="BN69" s="114">
        <v>5.3109910208389097</v>
      </c>
      <c r="BO69" s="114">
        <v>537.6</v>
      </c>
      <c r="BP69" s="114">
        <v>384000</v>
      </c>
      <c r="BQ69" s="107">
        <f t="shared" si="57"/>
        <v>8.7999999999999994E-9</v>
      </c>
      <c r="BR69" s="107">
        <f t="shared" si="58"/>
        <v>3.8969136927552933E-3</v>
      </c>
      <c r="BS69" s="107">
        <f t="shared" si="59"/>
        <v>0.19586580039746945</v>
      </c>
      <c r="BT69" s="107">
        <f t="shared" si="60"/>
        <v>1.1399765728362314E-3</v>
      </c>
      <c r="BU69" s="107">
        <f t="shared" si="61"/>
        <v>0.11833186020584509</v>
      </c>
      <c r="BV69" s="107">
        <f t="shared" si="62"/>
        <v>91.677802174954266</v>
      </c>
      <c r="BW69" s="117">
        <f t="shared" si="63"/>
        <v>2.6575144360526113E-3</v>
      </c>
    </row>
    <row r="70" spans="1:75" ht="30" customHeight="1" x14ac:dyDescent="0.25">
      <c r="A70" s="108">
        <v>4.6124111301362998</v>
      </c>
      <c r="B70" s="108">
        <v>-74.101552388024402</v>
      </c>
      <c r="C70" s="119">
        <v>29</v>
      </c>
      <c r="D70" s="119">
        <v>25</v>
      </c>
      <c r="E70" s="119">
        <v>2318</v>
      </c>
      <c r="F70" s="16" t="s">
        <v>249</v>
      </c>
      <c r="G70" s="14" t="s">
        <v>250</v>
      </c>
      <c r="H70" s="16" t="s">
        <v>251</v>
      </c>
      <c r="I70" s="14" t="s">
        <v>133</v>
      </c>
      <c r="J70" s="14" t="s">
        <v>41</v>
      </c>
      <c r="K70" s="14">
        <v>89.6</v>
      </c>
      <c r="L70" s="14"/>
      <c r="M70" s="14">
        <v>1979</v>
      </c>
      <c r="N70" s="15" t="s">
        <v>43</v>
      </c>
      <c r="O70" s="15" t="s">
        <v>44</v>
      </c>
      <c r="P70" s="22">
        <v>8.4286353981658756E-3</v>
      </c>
      <c r="Q70" s="18">
        <v>481600</v>
      </c>
      <c r="R70" s="18">
        <v>498113.73554993479</v>
      </c>
      <c r="S70" s="15" t="s">
        <v>45</v>
      </c>
      <c r="T70" s="15"/>
      <c r="U70" s="15"/>
      <c r="V70" s="14">
        <v>365</v>
      </c>
      <c r="W70" s="76" t="s">
        <v>55</v>
      </c>
      <c r="X70" s="14">
        <v>120</v>
      </c>
      <c r="Y70" s="14">
        <v>1960</v>
      </c>
      <c r="Z70" s="76" t="s">
        <v>252</v>
      </c>
      <c r="AA70" s="76" t="s">
        <v>46</v>
      </c>
      <c r="AB70" s="19" t="s">
        <v>49</v>
      </c>
      <c r="AC70" s="19">
        <v>46.3856216091623</v>
      </c>
      <c r="AD70" s="19">
        <v>1074.85364414012</v>
      </c>
      <c r="AE70" s="19">
        <v>5.4109910208389103</v>
      </c>
      <c r="AF70" s="19">
        <v>1344</v>
      </c>
      <c r="AG70" s="19">
        <v>1920000</v>
      </c>
      <c r="AH70" s="23">
        <v>481600</v>
      </c>
      <c r="AI70" s="24">
        <v>8.7999999999999994E-8</v>
      </c>
      <c r="AJ70" s="21">
        <f t="shared" si="43"/>
        <v>2.310531525554561E-2</v>
      </c>
      <c r="AK70" s="21">
        <f t="shared" si="44"/>
        <v>0.53539936385209541</v>
      </c>
      <c r="AL70" s="21">
        <f t="shared" si="45"/>
        <v>2.6952889504172246E-3</v>
      </c>
      <c r="AM70" s="21">
        <f t="shared" si="46"/>
        <v>0.66946486057911236</v>
      </c>
      <c r="AN70" s="21">
        <f t="shared" si="47"/>
        <v>956.37837225587475</v>
      </c>
      <c r="AO70" s="86">
        <f t="shared" si="48"/>
        <v>4.3834008728394255E-2</v>
      </c>
      <c r="AP70" s="88">
        <f t="shared" si="49"/>
        <v>6.3302233576837286E-5</v>
      </c>
      <c r="AQ70" s="89">
        <f t="shared" si="50"/>
        <v>1.4668475721975216E-3</v>
      </c>
      <c r="AR70" s="89">
        <f t="shared" si="51"/>
        <v>7.3843532888143137E-6</v>
      </c>
      <c r="AS70" s="89">
        <f t="shared" si="52"/>
        <v>1.8341503029564723E-3</v>
      </c>
      <c r="AT70" s="89">
        <f t="shared" si="53"/>
        <v>2.6202147185092457</v>
      </c>
      <c r="AU70" s="91">
        <f t="shared" si="54"/>
        <v>1.2009317459834043E-4</v>
      </c>
      <c r="AV70" s="95">
        <f t="shared" si="64"/>
        <v>23105.315255545611</v>
      </c>
      <c r="AW70" s="96">
        <f t="shared" si="65"/>
        <v>535399.36385209544</v>
      </c>
      <c r="AX70" s="96">
        <f t="shared" si="66"/>
        <v>2695.2889504172244</v>
      </c>
      <c r="AY70" s="96">
        <f t="shared" si="67"/>
        <v>669464.86057911231</v>
      </c>
      <c r="AZ70" s="96">
        <f t="shared" si="68"/>
        <v>956378372.25587475</v>
      </c>
      <c r="BA70" s="97">
        <f t="shared" si="69"/>
        <v>43834.008728394256</v>
      </c>
      <c r="BB70" s="102">
        <f t="shared" si="70"/>
        <v>63.302233576837288</v>
      </c>
      <c r="BC70" s="98">
        <f t="shared" si="71"/>
        <v>1466.8475721975217</v>
      </c>
      <c r="BD70" s="98">
        <f t="shared" si="72"/>
        <v>7.3843532888143137</v>
      </c>
      <c r="BE70" s="98">
        <f t="shared" si="73"/>
        <v>1834.1503029564724</v>
      </c>
      <c r="BF70" s="98">
        <f t="shared" si="74"/>
        <v>2620214.7185092457</v>
      </c>
      <c r="BG70" s="103">
        <f t="shared" si="75"/>
        <v>120.09317459834043</v>
      </c>
      <c r="BH70">
        <v>0.1</v>
      </c>
      <c r="BI70">
        <f t="shared" si="55"/>
        <v>49811.373554993479</v>
      </c>
      <c r="BJ70">
        <v>0.1</v>
      </c>
      <c r="BK70">
        <f t="shared" si="56"/>
        <v>48160</v>
      </c>
      <c r="BL70" s="114">
        <v>17.6498016718255</v>
      </c>
      <c r="BM70" s="114">
        <v>910.91550745517998</v>
      </c>
      <c r="BN70" s="114">
        <v>5.3109910208389097</v>
      </c>
      <c r="BO70" s="114">
        <v>537.6</v>
      </c>
      <c r="BP70" s="114">
        <v>384000</v>
      </c>
      <c r="BQ70" s="107">
        <f t="shared" si="57"/>
        <v>8.7999999999999994E-9</v>
      </c>
      <c r="BR70" s="107">
        <f t="shared" si="58"/>
        <v>9.0901561291821635E-3</v>
      </c>
      <c r="BS70" s="107">
        <f t="shared" si="59"/>
        <v>0.45688738482718827</v>
      </c>
      <c r="BT70" s="107">
        <f t="shared" si="60"/>
        <v>2.6591723214081618E-3</v>
      </c>
      <c r="BU70" s="107">
        <f t="shared" si="61"/>
        <v>0.27602743328070817</v>
      </c>
      <c r="BV70" s="107">
        <f t="shared" si="62"/>
        <v>213.8527052574735</v>
      </c>
      <c r="BW70" s="117">
        <f t="shared" si="63"/>
        <v>6.1990649636875792E-3</v>
      </c>
    </row>
    <row r="71" spans="1:75" ht="45" customHeight="1" x14ac:dyDescent="0.25">
      <c r="A71" s="108">
        <v>4.6431667011702604</v>
      </c>
      <c r="B71" s="108">
        <v>-74.120646481545506</v>
      </c>
      <c r="C71" s="119">
        <v>27</v>
      </c>
      <c r="D71" s="119">
        <v>29</v>
      </c>
      <c r="E71" s="119">
        <v>1875</v>
      </c>
      <c r="F71" s="16" t="s">
        <v>253</v>
      </c>
      <c r="G71" s="14" t="s">
        <v>254</v>
      </c>
      <c r="H71" s="16" t="s">
        <v>255</v>
      </c>
      <c r="I71" s="14" t="s">
        <v>133</v>
      </c>
      <c r="J71" s="14" t="s">
        <v>41</v>
      </c>
      <c r="K71" s="14">
        <v>94.81</v>
      </c>
      <c r="L71" s="14"/>
      <c r="M71" s="14">
        <v>2003</v>
      </c>
      <c r="N71" s="15" t="s">
        <v>43</v>
      </c>
      <c r="O71" s="15" t="s">
        <v>44</v>
      </c>
      <c r="P71" s="28">
        <v>4.2689148957375835E-3</v>
      </c>
      <c r="Q71" s="18">
        <v>3857.1428571428601</v>
      </c>
      <c r="R71" s="18">
        <v>3923.5716592487793</v>
      </c>
      <c r="S71" s="15" t="s">
        <v>45</v>
      </c>
      <c r="T71" s="15"/>
      <c r="U71" s="15"/>
      <c r="V71" s="14">
        <v>365</v>
      </c>
      <c r="W71" s="76" t="s">
        <v>76</v>
      </c>
      <c r="X71" s="14"/>
      <c r="Y71" s="14">
        <v>2920</v>
      </c>
      <c r="Z71" s="76" t="s">
        <v>257</v>
      </c>
      <c r="AA71" s="76" t="s">
        <v>258</v>
      </c>
      <c r="AB71" s="19" t="s">
        <v>49</v>
      </c>
      <c r="AC71" s="19">
        <v>46.3856216091623</v>
      </c>
      <c r="AD71" s="19">
        <v>1074.85364414012</v>
      </c>
      <c r="AE71" s="19">
        <v>5.4109910208389103</v>
      </c>
      <c r="AF71" s="19">
        <v>1344</v>
      </c>
      <c r="AG71" s="19">
        <v>1920000</v>
      </c>
      <c r="AH71" s="20">
        <v>1159.0914634146341</v>
      </c>
      <c r="AI71" s="20">
        <v>1.4200000000000001E-4</v>
      </c>
      <c r="AJ71" s="21">
        <f t="shared" si="43"/>
        <v>1.8199731034234697E-4</v>
      </c>
      <c r="AK71" s="21">
        <f t="shared" si="44"/>
        <v>4.2172652959884468E-3</v>
      </c>
      <c r="AL71" s="21">
        <f t="shared" si="45"/>
        <v>2.123041101781317E-5</v>
      </c>
      <c r="AM71" s="21">
        <f t="shared" si="46"/>
        <v>5.2732803100303599E-3</v>
      </c>
      <c r="AN71" s="21">
        <f t="shared" si="47"/>
        <v>7.5332575857576565</v>
      </c>
      <c r="AO71" s="86">
        <f t="shared" si="48"/>
        <v>0.16742562021603197</v>
      </c>
      <c r="AP71" s="88">
        <f t="shared" si="49"/>
        <v>4.9862276806122458E-7</v>
      </c>
      <c r="AQ71" s="89">
        <f t="shared" si="50"/>
        <v>1.1554151495858759E-5</v>
      </c>
      <c r="AR71" s="89">
        <f t="shared" si="51"/>
        <v>5.8165509637844303E-8</v>
      </c>
      <c r="AS71" s="89">
        <f t="shared" si="52"/>
        <v>1.4447343315151672E-5</v>
      </c>
      <c r="AT71" s="89">
        <f t="shared" si="53"/>
        <v>2.0639061878788102E-2</v>
      </c>
      <c r="AU71" s="91">
        <f t="shared" si="54"/>
        <v>4.5870032935899167E-4</v>
      </c>
      <c r="AV71" s="95">
        <f t="shared" si="64"/>
        <v>181.99731034234696</v>
      </c>
      <c r="AW71" s="96">
        <f t="shared" si="65"/>
        <v>4217.2652959884472</v>
      </c>
      <c r="AX71" s="96">
        <f t="shared" si="66"/>
        <v>21.230411017813172</v>
      </c>
      <c r="AY71" s="96">
        <f t="shared" si="67"/>
        <v>5273.2803100303599</v>
      </c>
      <c r="AZ71" s="96">
        <f t="shared" si="68"/>
        <v>7533257.585757656</v>
      </c>
      <c r="BA71" s="97">
        <f t="shared" si="69"/>
        <v>167425.62021603197</v>
      </c>
      <c r="BB71" s="102">
        <f t="shared" si="70"/>
        <v>0.49862276806122457</v>
      </c>
      <c r="BC71" s="98">
        <f t="shared" si="71"/>
        <v>11.554151495858759</v>
      </c>
      <c r="BD71" s="98">
        <f t="shared" si="72"/>
        <v>5.8165509637844302E-2</v>
      </c>
      <c r="BE71" s="98">
        <f t="shared" si="73"/>
        <v>14.447343315151672</v>
      </c>
      <c r="BF71" s="98">
        <f t="shared" si="74"/>
        <v>20639.061878788103</v>
      </c>
      <c r="BG71" s="103">
        <f t="shared" si="75"/>
        <v>458.70032935899167</v>
      </c>
      <c r="BH71">
        <v>0.1</v>
      </c>
      <c r="BI71">
        <f t="shared" si="55"/>
        <v>392.35716592487796</v>
      </c>
      <c r="BJ71">
        <v>0.1</v>
      </c>
      <c r="BK71">
        <f t="shared" si="56"/>
        <v>115.90914634146341</v>
      </c>
      <c r="BL71" s="114">
        <v>17.6498016718255</v>
      </c>
      <c r="BM71" s="114">
        <v>910.91550745517998</v>
      </c>
      <c r="BN71" s="114">
        <v>5.3109910208389097</v>
      </c>
      <c r="BO71" s="114">
        <v>537.6</v>
      </c>
      <c r="BP71" s="114">
        <v>384000</v>
      </c>
      <c r="BQ71" s="107">
        <f t="shared" si="57"/>
        <v>1.4200000000000001E-5</v>
      </c>
      <c r="BR71" s="107">
        <f t="shared" si="58"/>
        <v>7.1601878087600537E-5</v>
      </c>
      <c r="BS71" s="107">
        <f t="shared" si="59"/>
        <v>3.5988375076570025E-3</v>
      </c>
      <c r="BT71" s="107">
        <f t="shared" si="60"/>
        <v>2.0945925423672481E-5</v>
      </c>
      <c r="BU71" s="107">
        <f t="shared" si="61"/>
        <v>2.1742291711745023E-3</v>
      </c>
      <c r="BV71" s="107">
        <f t="shared" si="62"/>
        <v>1.6844876053770073</v>
      </c>
      <c r="BW71" s="117">
        <f t="shared" si="63"/>
        <v>2.367755827982395E-2</v>
      </c>
    </row>
    <row r="72" spans="1:75" ht="45" customHeight="1" x14ac:dyDescent="0.25">
      <c r="A72" s="108">
        <v>4.6431667011702604</v>
      </c>
      <c r="B72" s="108">
        <v>-74.120646481545506</v>
      </c>
      <c r="C72" s="119">
        <v>27</v>
      </c>
      <c r="D72" s="119">
        <v>29</v>
      </c>
      <c r="E72" s="119">
        <v>1875</v>
      </c>
      <c r="F72" s="16" t="s">
        <v>253</v>
      </c>
      <c r="G72" s="14" t="s">
        <v>254</v>
      </c>
      <c r="H72" s="16" t="s">
        <v>255</v>
      </c>
      <c r="I72" s="14" t="s">
        <v>133</v>
      </c>
      <c r="J72" s="14" t="s">
        <v>41</v>
      </c>
      <c r="K72" s="14">
        <v>100.78</v>
      </c>
      <c r="L72" s="14"/>
      <c r="M72" s="14">
        <v>2004</v>
      </c>
      <c r="N72" s="15" t="s">
        <v>43</v>
      </c>
      <c r="O72" s="15" t="s">
        <v>44</v>
      </c>
      <c r="P72" s="28">
        <v>4.2689148957375835E-3</v>
      </c>
      <c r="Q72" s="18">
        <v>5833.3333333333303</v>
      </c>
      <c r="R72" s="18">
        <v>5933.7966451601833</v>
      </c>
      <c r="S72" s="15" t="s">
        <v>45</v>
      </c>
      <c r="T72" s="15"/>
      <c r="U72" s="15"/>
      <c r="V72" s="14">
        <v>365</v>
      </c>
      <c r="W72" s="80"/>
      <c r="X72" s="14"/>
      <c r="Y72" s="14">
        <v>8760</v>
      </c>
      <c r="Z72" s="76" t="s">
        <v>257</v>
      </c>
      <c r="AA72" s="76" t="s">
        <v>258</v>
      </c>
      <c r="AB72" s="19" t="s">
        <v>49</v>
      </c>
      <c r="AC72" s="19">
        <v>46.3856216091623</v>
      </c>
      <c r="AD72" s="19">
        <v>1074.85364414012</v>
      </c>
      <c r="AE72" s="19">
        <v>5.4109910208389103</v>
      </c>
      <c r="AF72" s="19">
        <v>1344</v>
      </c>
      <c r="AG72" s="19">
        <v>1920000</v>
      </c>
      <c r="AH72" s="20">
        <v>1159.0914634146341</v>
      </c>
      <c r="AI72" s="20">
        <v>1.4200000000000001E-4</v>
      </c>
      <c r="AJ72" s="21">
        <f t="shared" si="43"/>
        <v>2.7524284588811696E-4</v>
      </c>
      <c r="AK72" s="21">
        <f t="shared" si="44"/>
        <v>6.3779629476368414E-3</v>
      </c>
      <c r="AL72" s="21">
        <f t="shared" si="45"/>
        <v>3.2107720366445798E-5</v>
      </c>
      <c r="AM72" s="21">
        <f t="shared" si="46"/>
        <v>7.9750226910952869E-3</v>
      </c>
      <c r="AN72" s="21">
        <f t="shared" si="47"/>
        <v>11.392889558707552</v>
      </c>
      <c r="AO72" s="86">
        <f t="shared" si="48"/>
        <v>0.16742562021603197</v>
      </c>
      <c r="AP72" s="88">
        <f t="shared" si="49"/>
        <v>7.5408998873456699E-7</v>
      </c>
      <c r="AQ72" s="89">
        <f t="shared" si="50"/>
        <v>1.7473871089416003E-5</v>
      </c>
      <c r="AR72" s="89">
        <f t="shared" si="51"/>
        <v>8.7966357168344655E-8</v>
      </c>
      <c r="AS72" s="89">
        <f t="shared" si="52"/>
        <v>2.1849377235877498E-5</v>
      </c>
      <c r="AT72" s="89">
        <f t="shared" si="53"/>
        <v>3.1213396051253565E-2</v>
      </c>
      <c r="AU72" s="91">
        <f t="shared" si="54"/>
        <v>4.5870032935899167E-4</v>
      </c>
      <c r="AV72" s="95">
        <f t="shared" si="64"/>
        <v>275.24284588811696</v>
      </c>
      <c r="AW72" s="96">
        <f t="shared" si="65"/>
        <v>6377.9629476368418</v>
      </c>
      <c r="AX72" s="96">
        <f t="shared" si="66"/>
        <v>32.107720366445797</v>
      </c>
      <c r="AY72" s="96">
        <f t="shared" si="67"/>
        <v>7975.022691095287</v>
      </c>
      <c r="AZ72" s="96">
        <f t="shared" si="68"/>
        <v>11392889.558707552</v>
      </c>
      <c r="BA72" s="97">
        <f t="shared" si="69"/>
        <v>167425.62021603197</v>
      </c>
      <c r="BB72" s="102">
        <f t="shared" si="70"/>
        <v>0.75408998873456701</v>
      </c>
      <c r="BC72" s="98">
        <f t="shared" si="71"/>
        <v>17.473871089416004</v>
      </c>
      <c r="BD72" s="98">
        <f t="shared" si="72"/>
        <v>8.7966357168344653E-2</v>
      </c>
      <c r="BE72" s="98">
        <f t="shared" si="73"/>
        <v>21.849377235877498</v>
      </c>
      <c r="BF72" s="98">
        <f t="shared" si="74"/>
        <v>31213.396051253563</v>
      </c>
      <c r="BG72" s="103">
        <f t="shared" si="75"/>
        <v>458.70032935899167</v>
      </c>
      <c r="BH72">
        <v>0.1</v>
      </c>
      <c r="BI72">
        <f t="shared" si="55"/>
        <v>593.37966451601835</v>
      </c>
      <c r="BJ72">
        <v>0.1</v>
      </c>
      <c r="BK72">
        <f t="shared" si="56"/>
        <v>115.90914634146341</v>
      </c>
      <c r="BL72" s="114">
        <v>17.6498016718255</v>
      </c>
      <c r="BM72" s="114">
        <v>910.91550745517998</v>
      </c>
      <c r="BN72" s="114">
        <v>5.3109910208389097</v>
      </c>
      <c r="BO72" s="114">
        <v>537.6</v>
      </c>
      <c r="BP72" s="114">
        <v>384000</v>
      </c>
      <c r="BQ72" s="107">
        <f t="shared" si="57"/>
        <v>1.4200000000000001E-5</v>
      </c>
      <c r="BR72" s="107">
        <f t="shared" si="58"/>
        <v>1.0828679093495128E-4</v>
      </c>
      <c r="BS72" s="107">
        <f t="shared" si="59"/>
        <v>5.4426863541726213E-3</v>
      </c>
      <c r="BT72" s="107">
        <f t="shared" si="60"/>
        <v>3.1677479807405865E-5</v>
      </c>
      <c r="BU72" s="107">
        <f t="shared" si="61"/>
        <v>3.2881860922083475E-3</v>
      </c>
      <c r="BV72" s="107">
        <f t="shared" si="62"/>
        <v>2.547527551341767</v>
      </c>
      <c r="BW72" s="117">
        <f t="shared" si="63"/>
        <v>2.367755827982395E-2</v>
      </c>
    </row>
    <row r="73" spans="1:75" ht="30" customHeight="1" x14ac:dyDescent="0.25">
      <c r="A73" s="108">
        <v>4.6411850034068696</v>
      </c>
      <c r="B73" s="108">
        <v>-74.120197156386695</v>
      </c>
      <c r="C73" s="119">
        <v>27</v>
      </c>
      <c r="D73" s="119">
        <v>28</v>
      </c>
      <c r="E73" s="119">
        <v>1862</v>
      </c>
      <c r="F73" s="16" t="s">
        <v>259</v>
      </c>
      <c r="G73" s="14" t="s">
        <v>260</v>
      </c>
      <c r="H73" s="16" t="s">
        <v>261</v>
      </c>
      <c r="I73" s="14" t="s">
        <v>40</v>
      </c>
      <c r="J73" s="14" t="s">
        <v>41</v>
      </c>
      <c r="K73" s="14">
        <v>300</v>
      </c>
      <c r="L73" s="14"/>
      <c r="M73" s="14">
        <v>2004</v>
      </c>
      <c r="N73" s="15" t="s">
        <v>43</v>
      </c>
      <c r="O73" s="15" t="s">
        <v>82</v>
      </c>
      <c r="P73" s="22">
        <v>8.4286353981658756E-3</v>
      </c>
      <c r="Q73" s="18">
        <v>639600</v>
      </c>
      <c r="R73" s="18">
        <v>661531.44779430702</v>
      </c>
      <c r="S73" s="15" t="s">
        <v>45</v>
      </c>
      <c r="T73" s="15"/>
      <c r="U73" s="15"/>
      <c r="V73" s="14">
        <v>365</v>
      </c>
      <c r="W73" s="80"/>
      <c r="X73" s="14"/>
      <c r="Y73" s="14">
        <v>8760</v>
      </c>
      <c r="Z73" s="76" t="s">
        <v>257</v>
      </c>
      <c r="AA73" s="76" t="s">
        <v>262</v>
      </c>
      <c r="AB73" s="19" t="s">
        <v>49</v>
      </c>
      <c r="AC73" s="19">
        <v>237.18055687712899</v>
      </c>
      <c r="AD73" s="19">
        <v>787.65812200543303</v>
      </c>
      <c r="AE73" s="19">
        <v>0.50440070906507495</v>
      </c>
      <c r="AF73" s="19">
        <v>1344</v>
      </c>
      <c r="AG73" s="19">
        <v>1920000</v>
      </c>
      <c r="AH73" s="20">
        <v>95073.827203389839</v>
      </c>
      <c r="AI73" s="20">
        <v>2.5741799999999997E-6</v>
      </c>
      <c r="AJ73" s="21">
        <f t="shared" si="43"/>
        <v>0.15690239717958712</v>
      </c>
      <c r="AK73" s="21">
        <f t="shared" si="44"/>
        <v>0.52106061781719903</v>
      </c>
      <c r="AL73" s="21">
        <f t="shared" si="45"/>
        <v>3.3367693133629404E-4</v>
      </c>
      <c r="AM73" s="21">
        <f t="shared" si="46"/>
        <v>0.88909826583554863</v>
      </c>
      <c r="AN73" s="21">
        <f t="shared" si="47"/>
        <v>1270.1403797650696</v>
      </c>
      <c r="AO73" s="86">
        <f t="shared" si="48"/>
        <v>0.25312901428552848</v>
      </c>
      <c r="AP73" s="88">
        <f t="shared" si="49"/>
        <v>4.2986958131393729E-4</v>
      </c>
      <c r="AQ73" s="89">
        <f t="shared" si="50"/>
        <v>1.4275633364854768E-3</v>
      </c>
      <c r="AR73" s="89">
        <f t="shared" si="51"/>
        <v>9.1418337352409328E-7</v>
      </c>
      <c r="AS73" s="89">
        <f t="shared" si="52"/>
        <v>2.4358856598234208E-3</v>
      </c>
      <c r="AT73" s="89">
        <f t="shared" si="53"/>
        <v>3.4798366568906016</v>
      </c>
      <c r="AU73" s="91">
        <f t="shared" si="54"/>
        <v>6.9350414872747527E-4</v>
      </c>
      <c r="AV73" s="95">
        <f t="shared" si="64"/>
        <v>156902.39717958713</v>
      </c>
      <c r="AW73" s="96">
        <f t="shared" si="65"/>
        <v>521060.61781719903</v>
      </c>
      <c r="AX73" s="96">
        <f t="shared" si="66"/>
        <v>333.67693133629405</v>
      </c>
      <c r="AY73" s="96">
        <f t="shared" si="67"/>
        <v>889098.26583554863</v>
      </c>
      <c r="AZ73" s="96">
        <f t="shared" si="68"/>
        <v>1270140379.7650697</v>
      </c>
      <c r="BA73" s="97">
        <f t="shared" si="69"/>
        <v>253129.01428552848</v>
      </c>
      <c r="BB73" s="102">
        <f t="shared" si="70"/>
        <v>429.86958131393732</v>
      </c>
      <c r="BC73" s="98">
        <f t="shared" si="71"/>
        <v>1427.5633364854768</v>
      </c>
      <c r="BD73" s="98">
        <f t="shared" si="72"/>
        <v>0.91418337352409329</v>
      </c>
      <c r="BE73" s="98">
        <f t="shared" si="73"/>
        <v>2435.8856598234206</v>
      </c>
      <c r="BF73" s="98">
        <f t="shared" si="74"/>
        <v>3479836.6568906019</v>
      </c>
      <c r="BG73" s="103">
        <f t="shared" si="75"/>
        <v>693.50414872747524</v>
      </c>
      <c r="BH73">
        <v>0.1</v>
      </c>
      <c r="BI73">
        <f t="shared" si="55"/>
        <v>66153.144779430702</v>
      </c>
      <c r="BJ73">
        <v>0.1</v>
      </c>
      <c r="BK73">
        <f t="shared" si="56"/>
        <v>9507.3827203389847</v>
      </c>
      <c r="BL73" s="114">
        <v>233.99671804194799</v>
      </c>
      <c r="BM73" s="114">
        <v>664.65923848889599</v>
      </c>
      <c r="BN73" s="114">
        <v>0.40440070906507503</v>
      </c>
      <c r="BO73" s="114">
        <v>537.6</v>
      </c>
      <c r="BP73" s="114">
        <v>384000</v>
      </c>
      <c r="BQ73" s="107">
        <f t="shared" si="57"/>
        <v>2.5741799999999998E-7</v>
      </c>
      <c r="BR73" s="107">
        <f t="shared" si="58"/>
        <v>0.15558934198122515</v>
      </c>
      <c r="BS73" s="107">
        <f t="shared" si="59"/>
        <v>0.44276965304625149</v>
      </c>
      <c r="BT73" s="107">
        <f t="shared" si="60"/>
        <v>2.6959669752944353E-4</v>
      </c>
      <c r="BU73" s="107">
        <f t="shared" si="61"/>
        <v>0.36658460615934574</v>
      </c>
      <c r="BV73" s="107">
        <f t="shared" si="62"/>
        <v>284.01202301220945</v>
      </c>
      <c r="BW73" s="117">
        <f t="shared" si="63"/>
        <v>3.5797848503272736E-2</v>
      </c>
    </row>
    <row r="74" spans="1:75" ht="30" customHeight="1" x14ac:dyDescent="0.25">
      <c r="A74" s="108">
        <v>4.6411850034068696</v>
      </c>
      <c r="B74" s="108">
        <v>-74.120197156386695</v>
      </c>
      <c r="C74" s="119">
        <v>27</v>
      </c>
      <c r="D74" s="119">
        <v>28</v>
      </c>
      <c r="E74" s="119">
        <v>1862</v>
      </c>
      <c r="F74" s="16" t="s">
        <v>259</v>
      </c>
      <c r="G74" s="14" t="s">
        <v>260</v>
      </c>
      <c r="H74" s="16" t="s">
        <v>261</v>
      </c>
      <c r="I74" s="14" t="s">
        <v>40</v>
      </c>
      <c r="J74" s="14" t="s">
        <v>53</v>
      </c>
      <c r="K74" s="14">
        <v>7.5</v>
      </c>
      <c r="L74" s="14"/>
      <c r="M74" s="14">
        <v>2007</v>
      </c>
      <c r="N74" s="15" t="s">
        <v>43</v>
      </c>
      <c r="O74" s="15" t="s">
        <v>123</v>
      </c>
      <c r="P74" s="22">
        <v>8.4286353981658756E-3</v>
      </c>
      <c r="Q74" s="18">
        <v>147600</v>
      </c>
      <c r="R74" s="18">
        <v>152661.10333714777</v>
      </c>
      <c r="S74" s="15" t="s">
        <v>45</v>
      </c>
      <c r="T74" s="15"/>
      <c r="U74" s="15"/>
      <c r="V74" s="14">
        <v>365</v>
      </c>
      <c r="W74" s="80"/>
      <c r="X74" s="14"/>
      <c r="Y74" s="14">
        <v>8760</v>
      </c>
      <c r="Z74" s="76" t="s">
        <v>263</v>
      </c>
      <c r="AA74" s="76" t="s">
        <v>264</v>
      </c>
      <c r="AB74" s="19" t="s">
        <v>49</v>
      </c>
      <c r="AC74" s="19">
        <v>196.35697419693699</v>
      </c>
      <c r="AD74" s="19">
        <v>1220.7279907421801</v>
      </c>
      <c r="AE74" s="19">
        <v>69.655897325915305</v>
      </c>
      <c r="AF74" s="19">
        <v>640</v>
      </c>
      <c r="AG74" s="19">
        <v>1920000</v>
      </c>
      <c r="AH74" s="20">
        <v>95073.827203389839</v>
      </c>
      <c r="AI74" s="20">
        <v>2.5741799999999997E-6</v>
      </c>
      <c r="AJ74" s="21">
        <f t="shared" si="43"/>
        <v>2.9976072328848254E-2</v>
      </c>
      <c r="AK74" s="21">
        <f t="shared" si="44"/>
        <v>0.18635768194124072</v>
      </c>
      <c r="AL74" s="21">
        <f t="shared" si="45"/>
        <v>1.0633746139713312E-2</v>
      </c>
      <c r="AM74" s="21">
        <f t="shared" si="46"/>
        <v>9.770310613577457E-2</v>
      </c>
      <c r="AN74" s="21">
        <f t="shared" si="47"/>
        <v>293.10931840732371</v>
      </c>
      <c r="AO74" s="86">
        <f t="shared" si="48"/>
        <v>0.25312901428552848</v>
      </c>
      <c r="AP74" s="88">
        <f t="shared" si="49"/>
        <v>8.212622555848837E-5</v>
      </c>
      <c r="AQ74" s="89">
        <f t="shared" si="50"/>
        <v>5.1056899161983755E-4</v>
      </c>
      <c r="AR74" s="89">
        <f t="shared" si="51"/>
        <v>2.9133551067707702E-5</v>
      </c>
      <c r="AS74" s="89">
        <f t="shared" si="52"/>
        <v>2.6767974283773853E-4</v>
      </c>
      <c r="AT74" s="89">
        <f t="shared" si="53"/>
        <v>0.80303922851321563</v>
      </c>
      <c r="AU74" s="91">
        <f t="shared" si="54"/>
        <v>6.9350414872747527E-4</v>
      </c>
      <c r="AV74" s="95">
        <f t="shared" si="64"/>
        <v>29976.072328848255</v>
      </c>
      <c r="AW74" s="96">
        <f t="shared" si="65"/>
        <v>186357.68194124073</v>
      </c>
      <c r="AX74" s="96">
        <f t="shared" si="66"/>
        <v>10633.746139713312</v>
      </c>
      <c r="AY74" s="96">
        <f t="shared" si="67"/>
        <v>97703.106135774564</v>
      </c>
      <c r="AZ74" s="96">
        <f t="shared" si="68"/>
        <v>293109318.40732372</v>
      </c>
      <c r="BA74" s="97">
        <f t="shared" si="69"/>
        <v>253129.01428552848</v>
      </c>
      <c r="BB74" s="102">
        <f t="shared" si="70"/>
        <v>82.126225558488372</v>
      </c>
      <c r="BC74" s="98">
        <f t="shared" si="71"/>
        <v>510.56899161983756</v>
      </c>
      <c r="BD74" s="98">
        <f t="shared" si="72"/>
        <v>29.133551067707703</v>
      </c>
      <c r="BE74" s="98">
        <f t="shared" si="73"/>
        <v>267.6797428377385</v>
      </c>
      <c r="BF74" s="98">
        <f t="shared" si="74"/>
        <v>803039.22851321567</v>
      </c>
      <c r="BG74" s="103">
        <f t="shared" si="75"/>
        <v>693.50414872747524</v>
      </c>
      <c r="BH74">
        <v>0.1</v>
      </c>
      <c r="BI74">
        <f t="shared" si="55"/>
        <v>15266.110333714778</v>
      </c>
      <c r="BJ74">
        <v>0.1</v>
      </c>
      <c r="BK74">
        <f t="shared" si="56"/>
        <v>9507.3827203389847</v>
      </c>
      <c r="BL74" s="114">
        <v>187.562005220738</v>
      </c>
      <c r="BM74" s="114">
        <v>1012.03746873145</v>
      </c>
      <c r="BN74" s="114">
        <v>69.555897325915296</v>
      </c>
      <c r="BO74" s="114">
        <v>256</v>
      </c>
      <c r="BP74" s="114">
        <v>384000</v>
      </c>
      <c r="BQ74" s="107">
        <f t="shared" si="57"/>
        <v>2.5741799999999998E-7</v>
      </c>
      <c r="BR74" s="107">
        <f t="shared" si="58"/>
        <v>2.878990348044453E-2</v>
      </c>
      <c r="BS74" s="107">
        <f t="shared" si="59"/>
        <v>0.15561862885146521</v>
      </c>
      <c r="BT74" s="107">
        <f t="shared" si="60"/>
        <v>1.0671592369649992E-2</v>
      </c>
      <c r="BU74" s="107">
        <f t="shared" si="61"/>
        <v>4.0284022654873158E-2</v>
      </c>
      <c r="BV74" s="107">
        <f t="shared" si="62"/>
        <v>65.541236079740628</v>
      </c>
      <c r="BW74" s="117">
        <f t="shared" si="63"/>
        <v>3.5797848503272736E-2</v>
      </c>
    </row>
    <row r="75" spans="1:75" ht="30" customHeight="1" x14ac:dyDescent="0.25">
      <c r="A75" s="108">
        <v>4.6411850034068696</v>
      </c>
      <c r="B75" s="108">
        <v>-74.120197156386695</v>
      </c>
      <c r="C75" s="119">
        <v>27</v>
      </c>
      <c r="D75" s="119">
        <v>28</v>
      </c>
      <c r="E75" s="119">
        <v>1862</v>
      </c>
      <c r="F75" s="16" t="s">
        <v>259</v>
      </c>
      <c r="G75" s="14" t="s">
        <v>260</v>
      </c>
      <c r="H75" s="16" t="s">
        <v>261</v>
      </c>
      <c r="I75" s="14" t="s">
        <v>40</v>
      </c>
      <c r="J75" s="14" t="s">
        <v>53</v>
      </c>
      <c r="K75" s="14">
        <v>7.5</v>
      </c>
      <c r="L75" s="14"/>
      <c r="M75" s="14">
        <v>2003</v>
      </c>
      <c r="N75" s="15" t="s">
        <v>43</v>
      </c>
      <c r="O75" s="15" t="s">
        <v>123</v>
      </c>
      <c r="P75" s="22">
        <v>8.4286353981658756E-3</v>
      </c>
      <c r="Q75" s="18">
        <v>113160</v>
      </c>
      <c r="R75" s="18">
        <v>117040.17922514662</v>
      </c>
      <c r="S75" s="15" t="s">
        <v>45</v>
      </c>
      <c r="T75" s="15"/>
      <c r="U75" s="15"/>
      <c r="V75" s="14">
        <v>365</v>
      </c>
      <c r="W75" s="80"/>
      <c r="X75" s="14"/>
      <c r="Y75" s="14">
        <v>8760</v>
      </c>
      <c r="Z75" s="76" t="s">
        <v>265</v>
      </c>
      <c r="AA75" s="76" t="s">
        <v>264</v>
      </c>
      <c r="AB75" s="19" t="s">
        <v>49</v>
      </c>
      <c r="AC75" s="19">
        <v>196.35697419693699</v>
      </c>
      <c r="AD75" s="19">
        <v>1220.7279907421801</v>
      </c>
      <c r="AE75" s="19">
        <v>69.655897325915305</v>
      </c>
      <c r="AF75" s="19">
        <v>640</v>
      </c>
      <c r="AG75" s="19">
        <v>1920000</v>
      </c>
      <c r="AH75" s="20">
        <v>95073.827203389839</v>
      </c>
      <c r="AI75" s="20">
        <v>2.5741799999999997E-6</v>
      </c>
      <c r="AJ75" s="21">
        <f t="shared" si="43"/>
        <v>2.2981655452116997E-2</v>
      </c>
      <c r="AK75" s="21">
        <f t="shared" si="44"/>
        <v>0.14287422282161788</v>
      </c>
      <c r="AL75" s="21">
        <f t="shared" si="45"/>
        <v>8.1525387071135387E-3</v>
      </c>
      <c r="AM75" s="21">
        <f t="shared" si="46"/>
        <v>7.4905714704093837E-2</v>
      </c>
      <c r="AN75" s="21">
        <f t="shared" si="47"/>
        <v>224.71714411228152</v>
      </c>
      <c r="AO75" s="86">
        <f t="shared" si="48"/>
        <v>0.25312901428552848</v>
      </c>
      <c r="AP75" s="88">
        <f t="shared" si="49"/>
        <v>6.2963439594841092E-5</v>
      </c>
      <c r="AQ75" s="89">
        <f t="shared" si="50"/>
        <v>3.9143622690854214E-4</v>
      </c>
      <c r="AR75" s="89">
        <f t="shared" si="51"/>
        <v>2.233572248524257E-5</v>
      </c>
      <c r="AS75" s="89">
        <f t="shared" si="52"/>
        <v>2.0522113617559956E-4</v>
      </c>
      <c r="AT75" s="89">
        <f t="shared" si="53"/>
        <v>0.61566340852679868</v>
      </c>
      <c r="AU75" s="91">
        <f t="shared" si="54"/>
        <v>6.9350414872747527E-4</v>
      </c>
      <c r="AV75" s="95">
        <f t="shared" si="64"/>
        <v>22981.655452116996</v>
      </c>
      <c r="AW75" s="96">
        <f t="shared" si="65"/>
        <v>142874.22282161788</v>
      </c>
      <c r="AX75" s="96">
        <f t="shared" si="66"/>
        <v>8152.5387071135383</v>
      </c>
      <c r="AY75" s="96">
        <f t="shared" si="67"/>
        <v>74905.714704093843</v>
      </c>
      <c r="AZ75" s="96">
        <f t="shared" si="68"/>
        <v>224717144.11228153</v>
      </c>
      <c r="BA75" s="97">
        <f t="shared" si="69"/>
        <v>253129.01428552848</v>
      </c>
      <c r="BB75" s="102">
        <f t="shared" si="70"/>
        <v>62.963439594841091</v>
      </c>
      <c r="BC75" s="98">
        <f t="shared" si="71"/>
        <v>391.43622690854215</v>
      </c>
      <c r="BD75" s="98">
        <f t="shared" si="72"/>
        <v>22.33572248524257</v>
      </c>
      <c r="BE75" s="98">
        <f t="shared" si="73"/>
        <v>205.22113617559955</v>
      </c>
      <c r="BF75" s="98">
        <f t="shared" si="74"/>
        <v>615663.40852679871</v>
      </c>
      <c r="BG75" s="103">
        <f t="shared" si="75"/>
        <v>693.50414872747524</v>
      </c>
      <c r="BH75">
        <v>0.1</v>
      </c>
      <c r="BI75">
        <f t="shared" si="55"/>
        <v>11704.017922514664</v>
      </c>
      <c r="BJ75">
        <v>0.1</v>
      </c>
      <c r="BK75">
        <f t="shared" si="56"/>
        <v>9507.3827203389847</v>
      </c>
      <c r="BL75" s="114">
        <v>187.562005220738</v>
      </c>
      <c r="BM75" s="114">
        <v>1012.03746873145</v>
      </c>
      <c r="BN75" s="114">
        <v>69.555897325915296</v>
      </c>
      <c r="BO75" s="114">
        <v>256</v>
      </c>
      <c r="BP75" s="114">
        <v>384000</v>
      </c>
      <c r="BQ75" s="107">
        <f t="shared" si="57"/>
        <v>2.5741799999999998E-7</v>
      </c>
      <c r="BR75" s="107">
        <f t="shared" si="58"/>
        <v>2.2072259335007473E-2</v>
      </c>
      <c r="BS75" s="107">
        <f t="shared" si="59"/>
        <v>0.11930761545278999</v>
      </c>
      <c r="BT75" s="107">
        <f t="shared" si="60"/>
        <v>8.181554150064994E-3</v>
      </c>
      <c r="BU75" s="107">
        <f t="shared" si="61"/>
        <v>3.0884417368736088E-2</v>
      </c>
      <c r="BV75" s="107">
        <f t="shared" si="62"/>
        <v>50.248280994467812</v>
      </c>
      <c r="BW75" s="117">
        <f t="shared" si="63"/>
        <v>3.5797848503272736E-2</v>
      </c>
    </row>
    <row r="76" spans="1:75" ht="30" customHeight="1" x14ac:dyDescent="0.25">
      <c r="A76" s="108">
        <v>4.6411850034068696</v>
      </c>
      <c r="B76" s="108">
        <v>-74.120197156386695</v>
      </c>
      <c r="C76" s="119">
        <v>27</v>
      </c>
      <c r="D76" s="119">
        <v>28</v>
      </c>
      <c r="E76" s="119">
        <v>1862</v>
      </c>
      <c r="F76" s="16" t="s">
        <v>259</v>
      </c>
      <c r="G76" s="14" t="s">
        <v>260</v>
      </c>
      <c r="H76" s="16" t="s">
        <v>261</v>
      </c>
      <c r="I76" s="14" t="s">
        <v>40</v>
      </c>
      <c r="J76" s="14" t="s">
        <v>53</v>
      </c>
      <c r="K76" s="14">
        <v>5.5</v>
      </c>
      <c r="L76" s="14"/>
      <c r="M76" s="14">
        <v>1988</v>
      </c>
      <c r="N76" s="15" t="s">
        <v>43</v>
      </c>
      <c r="O76" s="15" t="s">
        <v>123</v>
      </c>
      <c r="P76" s="22">
        <v>8.4286353981658756E-3</v>
      </c>
      <c r="Q76" s="18">
        <v>98400</v>
      </c>
      <c r="R76" s="18">
        <v>101774.06889143186</v>
      </c>
      <c r="S76" s="15" t="s">
        <v>45</v>
      </c>
      <c r="T76" s="15"/>
      <c r="U76" s="15"/>
      <c r="V76" s="14">
        <v>365</v>
      </c>
      <c r="W76" s="80"/>
      <c r="X76" s="14"/>
      <c r="Y76" s="14">
        <v>8760</v>
      </c>
      <c r="Z76" s="76" t="s">
        <v>265</v>
      </c>
      <c r="AA76" s="76" t="s">
        <v>264</v>
      </c>
      <c r="AB76" s="19" t="s">
        <v>49</v>
      </c>
      <c r="AC76" s="19">
        <v>196.35697419693699</v>
      </c>
      <c r="AD76" s="19">
        <v>1220.7279907421801</v>
      </c>
      <c r="AE76" s="19">
        <v>69.655897325915305</v>
      </c>
      <c r="AF76" s="19">
        <v>640</v>
      </c>
      <c r="AG76" s="19">
        <v>1920000</v>
      </c>
      <c r="AH76" s="20">
        <v>95073.827203389839</v>
      </c>
      <c r="AI76" s="20">
        <v>2.5741799999999997E-6</v>
      </c>
      <c r="AJ76" s="21">
        <f t="shared" si="43"/>
        <v>1.9984048219232171E-2</v>
      </c>
      <c r="AK76" s="21">
        <f t="shared" si="44"/>
        <v>0.12423845462749383</v>
      </c>
      <c r="AL76" s="21">
        <f t="shared" si="45"/>
        <v>7.0891640931422086E-3</v>
      </c>
      <c r="AM76" s="21">
        <f t="shared" si="46"/>
        <v>6.5135404090516394E-2</v>
      </c>
      <c r="AN76" s="21">
        <f t="shared" si="47"/>
        <v>195.40621227154915</v>
      </c>
      <c r="AO76" s="86">
        <f t="shared" si="48"/>
        <v>0.25312901428552848</v>
      </c>
      <c r="AP76" s="88">
        <f t="shared" si="49"/>
        <v>5.4750817038992251E-5</v>
      </c>
      <c r="AQ76" s="89">
        <f t="shared" si="50"/>
        <v>3.4037932774655844E-4</v>
      </c>
      <c r="AR76" s="89">
        <f t="shared" si="51"/>
        <v>1.9422367378471806E-5</v>
      </c>
      <c r="AS76" s="89">
        <f t="shared" si="52"/>
        <v>1.7845316189182573E-4</v>
      </c>
      <c r="AT76" s="89">
        <f t="shared" si="53"/>
        <v>0.53535948567547709</v>
      </c>
      <c r="AU76" s="91">
        <f t="shared" si="54"/>
        <v>6.9350414872747527E-4</v>
      </c>
      <c r="AV76" s="95">
        <f t="shared" si="64"/>
        <v>19984.048219232172</v>
      </c>
      <c r="AW76" s="96">
        <f t="shared" si="65"/>
        <v>124238.45462749383</v>
      </c>
      <c r="AX76" s="96">
        <f t="shared" si="66"/>
        <v>7089.1640931422089</v>
      </c>
      <c r="AY76" s="96">
        <f t="shared" si="67"/>
        <v>65135.404090516393</v>
      </c>
      <c r="AZ76" s="96">
        <f t="shared" si="68"/>
        <v>195406212.27154917</v>
      </c>
      <c r="BA76" s="97">
        <f t="shared" si="69"/>
        <v>253129.01428552848</v>
      </c>
      <c r="BB76" s="102">
        <f t="shared" si="70"/>
        <v>54.750817038992253</v>
      </c>
      <c r="BC76" s="98">
        <f t="shared" si="71"/>
        <v>340.37932774655843</v>
      </c>
      <c r="BD76" s="98">
        <f t="shared" si="72"/>
        <v>19.422367378471804</v>
      </c>
      <c r="BE76" s="98">
        <f t="shared" si="73"/>
        <v>178.45316189182574</v>
      </c>
      <c r="BF76" s="98">
        <f t="shared" si="74"/>
        <v>535359.48567547707</v>
      </c>
      <c r="BG76" s="103">
        <f t="shared" si="75"/>
        <v>693.50414872747524</v>
      </c>
      <c r="BH76">
        <v>0.1</v>
      </c>
      <c r="BI76">
        <f t="shared" si="55"/>
        <v>10177.406889143187</v>
      </c>
      <c r="BJ76">
        <v>0.1</v>
      </c>
      <c r="BK76">
        <f t="shared" si="56"/>
        <v>9507.3827203389847</v>
      </c>
      <c r="BL76" s="114">
        <v>187.562005220738</v>
      </c>
      <c r="BM76" s="114">
        <v>1012.03746873145</v>
      </c>
      <c r="BN76" s="114">
        <v>69.555897325915296</v>
      </c>
      <c r="BO76" s="114">
        <v>256</v>
      </c>
      <c r="BP76" s="114">
        <v>384000</v>
      </c>
      <c r="BQ76" s="107">
        <f t="shared" si="57"/>
        <v>2.5741799999999998E-7</v>
      </c>
      <c r="BR76" s="107">
        <f t="shared" si="58"/>
        <v>1.9193268986963021E-2</v>
      </c>
      <c r="BS76" s="107">
        <f t="shared" si="59"/>
        <v>0.1037457525676435</v>
      </c>
      <c r="BT76" s="107">
        <f t="shared" si="60"/>
        <v>7.1143949130999954E-3</v>
      </c>
      <c r="BU76" s="107">
        <f t="shared" si="61"/>
        <v>2.6856015103248778E-2</v>
      </c>
      <c r="BV76" s="107">
        <f t="shared" si="62"/>
        <v>43.694157386493757</v>
      </c>
      <c r="BW76" s="117">
        <f t="shared" si="63"/>
        <v>3.5797848503272736E-2</v>
      </c>
    </row>
    <row r="77" spans="1:75" ht="30" customHeight="1" x14ac:dyDescent="0.25">
      <c r="A77" s="108">
        <v>4.6364424547501404</v>
      </c>
      <c r="B77" s="108">
        <v>-74.112971558535904</v>
      </c>
      <c r="C77" s="119">
        <v>28</v>
      </c>
      <c r="D77" s="119">
        <v>28</v>
      </c>
      <c r="E77" s="119">
        <v>1863</v>
      </c>
      <c r="F77" s="16" t="s">
        <v>266</v>
      </c>
      <c r="G77" s="14" t="s">
        <v>267</v>
      </c>
      <c r="H77" s="16" t="s">
        <v>268</v>
      </c>
      <c r="I77" s="14" t="s">
        <v>133</v>
      </c>
      <c r="J77" s="14" t="s">
        <v>41</v>
      </c>
      <c r="K77" s="14">
        <v>100</v>
      </c>
      <c r="L77" s="14"/>
      <c r="M77" s="14">
        <v>1993</v>
      </c>
      <c r="N77" s="15" t="s">
        <v>43</v>
      </c>
      <c r="O77" s="15" t="s">
        <v>44</v>
      </c>
      <c r="P77" s="22">
        <v>1.08600994019335E-3</v>
      </c>
      <c r="Q77" s="18">
        <v>156</v>
      </c>
      <c r="R77" s="18">
        <v>156.67914424949964</v>
      </c>
      <c r="S77" s="15" t="s">
        <v>45</v>
      </c>
      <c r="T77" s="15"/>
      <c r="U77" s="15"/>
      <c r="V77" s="14">
        <v>365</v>
      </c>
      <c r="W77" s="76"/>
      <c r="X77" s="14"/>
      <c r="Y77" s="14">
        <v>1655</v>
      </c>
      <c r="Z77" s="76" t="s">
        <v>269</v>
      </c>
      <c r="AA77" s="76" t="s">
        <v>270</v>
      </c>
      <c r="AB77" s="19" t="s">
        <v>49</v>
      </c>
      <c r="AC77" s="19">
        <v>46.3856216091623</v>
      </c>
      <c r="AD77" s="19">
        <v>1074.85364414012</v>
      </c>
      <c r="AE77" s="19">
        <v>5.4109910208389103</v>
      </c>
      <c r="AF77" s="19">
        <v>1344</v>
      </c>
      <c r="AG77" s="19">
        <v>1920000</v>
      </c>
      <c r="AH77" s="20">
        <v>54177.37142857143</v>
      </c>
      <c r="AI77" s="20">
        <v>8.9999999999999995E-9</v>
      </c>
      <c r="AJ77" s="21">
        <f t="shared" si="43"/>
        <v>7.2676594992046479E-6</v>
      </c>
      <c r="AK77" s="21">
        <f t="shared" si="44"/>
        <v>1.6840714915733021E-4</v>
      </c>
      <c r="AL77" s="21">
        <f t="shared" si="45"/>
        <v>8.4778944268676699E-7</v>
      </c>
      <c r="AM77" s="21">
        <f t="shared" si="46"/>
        <v>2.1057676987132752E-4</v>
      </c>
      <c r="AN77" s="21">
        <f t="shared" si="47"/>
        <v>0.30082395695903935</v>
      </c>
      <c r="AO77" s="86">
        <f t="shared" si="48"/>
        <v>4.8971908806437676E-4</v>
      </c>
      <c r="AP77" s="88">
        <f t="shared" si="49"/>
        <v>1.9911395888231911E-8</v>
      </c>
      <c r="AQ77" s="89">
        <f t="shared" si="50"/>
        <v>4.6138944974611018E-7</v>
      </c>
      <c r="AR77" s="89">
        <f t="shared" si="51"/>
        <v>2.3227108018815534E-9</v>
      </c>
      <c r="AS77" s="89">
        <f t="shared" si="52"/>
        <v>5.7692265718171923E-7</v>
      </c>
      <c r="AT77" s="89">
        <f t="shared" si="53"/>
        <v>8.2417522454531324E-4</v>
      </c>
      <c r="AU77" s="91">
        <f t="shared" si="54"/>
        <v>1.341696131683224E-6</v>
      </c>
      <c r="AV77" s="95">
        <f t="shared" si="64"/>
        <v>7.2676594992046475</v>
      </c>
      <c r="AW77" s="96">
        <f t="shared" si="65"/>
        <v>168.4071491573302</v>
      </c>
      <c r="AX77" s="96">
        <f t="shared" si="66"/>
        <v>0.84778944268676704</v>
      </c>
      <c r="AY77" s="96">
        <f t="shared" si="67"/>
        <v>210.57676987132751</v>
      </c>
      <c r="AZ77" s="96">
        <f t="shared" si="68"/>
        <v>300823.95695903938</v>
      </c>
      <c r="BA77" s="97">
        <f t="shared" si="69"/>
        <v>489.71908806437676</v>
      </c>
      <c r="BB77" s="102">
        <f t="shared" si="70"/>
        <v>1.991139588823191E-2</v>
      </c>
      <c r="BC77" s="98">
        <f t="shared" si="71"/>
        <v>0.46138944974611018</v>
      </c>
      <c r="BD77" s="98">
        <f t="shared" si="72"/>
        <v>2.3227108018815533E-3</v>
      </c>
      <c r="BE77" s="98">
        <f t="shared" si="73"/>
        <v>0.5769226571817192</v>
      </c>
      <c r="BF77" s="98">
        <f t="shared" si="74"/>
        <v>824.1752245453132</v>
      </c>
      <c r="BG77" s="103">
        <f t="shared" si="75"/>
        <v>1.3416961316832241</v>
      </c>
      <c r="BH77">
        <v>0.1</v>
      </c>
      <c r="BI77">
        <f t="shared" si="55"/>
        <v>15.667914424949965</v>
      </c>
      <c r="BJ77">
        <v>0.1</v>
      </c>
      <c r="BK77">
        <f t="shared" si="56"/>
        <v>5417.7371428571432</v>
      </c>
      <c r="BL77" s="114">
        <v>17.6498016718255</v>
      </c>
      <c r="BM77" s="114">
        <v>910.91550745517998</v>
      </c>
      <c r="BN77" s="114">
        <v>5.3109910208389097</v>
      </c>
      <c r="BO77" s="114">
        <v>537.6</v>
      </c>
      <c r="BP77" s="114">
        <v>384000</v>
      </c>
      <c r="BQ77" s="107">
        <f t="shared" si="57"/>
        <v>8.9999999999999999E-10</v>
      </c>
      <c r="BR77" s="107">
        <f t="shared" si="58"/>
        <v>2.859262416930137E-6</v>
      </c>
      <c r="BS77" s="107">
        <f t="shared" si="59"/>
        <v>1.4371160512986793E-4</v>
      </c>
      <c r="BT77" s="107">
        <f t="shared" si="60"/>
        <v>8.3642914056606914E-7</v>
      </c>
      <c r="BU77" s="107">
        <f t="shared" si="61"/>
        <v>8.6823026448086619E-5</v>
      </c>
      <c r="BV77" s="107">
        <f t="shared" si="62"/>
        <v>6.7266281702088301E-2</v>
      </c>
      <c r="BW77" s="117">
        <f t="shared" si="63"/>
        <v>6.9256737609362589E-5</v>
      </c>
    </row>
    <row r="78" spans="1:75" ht="30" customHeight="1" x14ac:dyDescent="0.25">
      <c r="A78" s="108">
        <v>4.6364424547501404</v>
      </c>
      <c r="B78" s="108">
        <v>-74.112971558535904</v>
      </c>
      <c r="C78" s="119">
        <v>28</v>
      </c>
      <c r="D78" s="119">
        <v>28</v>
      </c>
      <c r="E78" s="119">
        <v>1863</v>
      </c>
      <c r="F78" s="16" t="s">
        <v>266</v>
      </c>
      <c r="G78" s="14" t="s">
        <v>267</v>
      </c>
      <c r="H78" s="16" t="s">
        <v>271</v>
      </c>
      <c r="I78" s="14" t="s">
        <v>133</v>
      </c>
      <c r="J78" s="14" t="s">
        <v>41</v>
      </c>
      <c r="K78" s="14">
        <v>50</v>
      </c>
      <c r="L78" s="14"/>
      <c r="M78" s="14">
        <v>2000</v>
      </c>
      <c r="N78" s="15" t="s">
        <v>43</v>
      </c>
      <c r="O78" s="15" t="s">
        <v>44</v>
      </c>
      <c r="P78" s="22">
        <v>1.08600994019335E-3</v>
      </c>
      <c r="Q78" s="18">
        <v>10800</v>
      </c>
      <c r="R78" s="18">
        <v>10847.017678811513</v>
      </c>
      <c r="S78" s="15" t="s">
        <v>45</v>
      </c>
      <c r="T78" s="15"/>
      <c r="U78" s="15"/>
      <c r="V78" s="14">
        <v>365</v>
      </c>
      <c r="W78" s="76"/>
      <c r="X78" s="14"/>
      <c r="Y78" s="14">
        <v>1655</v>
      </c>
      <c r="Z78" s="76" t="s">
        <v>272</v>
      </c>
      <c r="AA78" s="76" t="s">
        <v>270</v>
      </c>
      <c r="AB78" s="19" t="s">
        <v>49</v>
      </c>
      <c r="AC78" s="19">
        <v>46.3856216091623</v>
      </c>
      <c r="AD78" s="19">
        <v>1074.85364414012</v>
      </c>
      <c r="AE78" s="19">
        <v>5.4109910208389103</v>
      </c>
      <c r="AF78" s="19">
        <v>1344</v>
      </c>
      <c r="AG78" s="19">
        <v>1920000</v>
      </c>
      <c r="AH78" s="20">
        <v>54177.37142857143</v>
      </c>
      <c r="AI78" s="20">
        <v>8.9999999999999995E-9</v>
      </c>
      <c r="AJ78" s="21">
        <f t="shared" si="43"/>
        <v>5.0314565763724477E-4</v>
      </c>
      <c r="AK78" s="21">
        <f t="shared" si="44"/>
        <v>1.165895648012286E-2</v>
      </c>
      <c r="AL78" s="21">
        <f t="shared" si="45"/>
        <v>5.8693115262930021E-5</v>
      </c>
      <c r="AM78" s="21">
        <f t="shared" si="46"/>
        <v>1.4578391760322672E-2</v>
      </c>
      <c r="AN78" s="21">
        <f t="shared" si="47"/>
        <v>20.826273943318103</v>
      </c>
      <c r="AO78" s="86">
        <f t="shared" si="48"/>
        <v>4.8971908806437676E-4</v>
      </c>
      <c r="AP78" s="88">
        <f t="shared" si="49"/>
        <v>1.3784812538006707E-6</v>
      </c>
      <c r="AQ78" s="89">
        <f t="shared" si="50"/>
        <v>3.1942346520884544E-5</v>
      </c>
      <c r="AR78" s="89">
        <f t="shared" si="51"/>
        <v>1.6080305551487676E-7</v>
      </c>
      <c r="AS78" s="89">
        <f t="shared" si="52"/>
        <v>3.9940799343349785E-5</v>
      </c>
      <c r="AT78" s="89">
        <f t="shared" si="53"/>
        <v>5.7058284776213983E-2</v>
      </c>
      <c r="AU78" s="91">
        <f t="shared" si="54"/>
        <v>1.341696131683224E-6</v>
      </c>
      <c r="AV78" s="95">
        <f t="shared" si="64"/>
        <v>503.14565763724477</v>
      </c>
      <c r="AW78" s="96">
        <f t="shared" si="65"/>
        <v>11658.956480122859</v>
      </c>
      <c r="AX78" s="96">
        <f t="shared" si="66"/>
        <v>58.693115262930021</v>
      </c>
      <c r="AY78" s="96">
        <f t="shared" si="67"/>
        <v>14578.391760322673</v>
      </c>
      <c r="AZ78" s="96">
        <f t="shared" si="68"/>
        <v>20826273.943318103</v>
      </c>
      <c r="BA78" s="97">
        <f t="shared" si="69"/>
        <v>489.71908806437676</v>
      </c>
      <c r="BB78" s="102">
        <f t="shared" si="70"/>
        <v>1.3784812538006708</v>
      </c>
      <c r="BC78" s="98">
        <f t="shared" si="71"/>
        <v>31.942346520884545</v>
      </c>
      <c r="BD78" s="98">
        <f t="shared" si="72"/>
        <v>0.16080305551487675</v>
      </c>
      <c r="BE78" s="98">
        <f t="shared" si="73"/>
        <v>39.940799343349788</v>
      </c>
      <c r="BF78" s="98">
        <f t="shared" si="74"/>
        <v>57058.284776213986</v>
      </c>
      <c r="BG78" s="103">
        <f t="shared" si="75"/>
        <v>1.3416961316832241</v>
      </c>
      <c r="BH78">
        <v>0.1</v>
      </c>
      <c r="BI78">
        <f t="shared" si="55"/>
        <v>1084.7017678811515</v>
      </c>
      <c r="BJ78">
        <v>0.1</v>
      </c>
      <c r="BK78">
        <f t="shared" si="56"/>
        <v>5417.7371428571432</v>
      </c>
      <c r="BL78" s="114">
        <v>17.6498016718255</v>
      </c>
      <c r="BM78" s="114">
        <v>910.91550745517998</v>
      </c>
      <c r="BN78" s="114">
        <v>5.3109910208389097</v>
      </c>
      <c r="BO78" s="114">
        <v>537.6</v>
      </c>
      <c r="BP78" s="114">
        <v>384000</v>
      </c>
      <c r="BQ78" s="107">
        <f t="shared" si="57"/>
        <v>8.9999999999999999E-10</v>
      </c>
      <c r="BR78" s="107">
        <f t="shared" si="58"/>
        <v>1.9794893655670175E-4</v>
      </c>
      <c r="BS78" s="107">
        <f t="shared" si="59"/>
        <v>9.9492649705293177E-3</v>
      </c>
      <c r="BT78" s="107">
        <f t="shared" si="60"/>
        <v>5.7906632808420171E-5</v>
      </c>
      <c r="BU78" s="107">
        <f t="shared" si="61"/>
        <v>6.0108249079444571E-3</v>
      </c>
      <c r="BV78" s="107">
        <f t="shared" si="62"/>
        <v>4.6568964255291885</v>
      </c>
      <c r="BW78" s="117">
        <f t="shared" si="63"/>
        <v>6.9256737609362589E-5</v>
      </c>
    </row>
    <row r="79" spans="1:75" ht="15" customHeight="1" x14ac:dyDescent="0.25">
      <c r="A79" s="108">
        <v>4.6407265958419304</v>
      </c>
      <c r="B79" s="108">
        <v>-74.113777606454207</v>
      </c>
      <c r="C79" s="119">
        <v>27</v>
      </c>
      <c r="D79" s="119">
        <v>28</v>
      </c>
      <c r="E79" s="119">
        <v>1862</v>
      </c>
      <c r="F79" s="16" t="s">
        <v>273</v>
      </c>
      <c r="G79" s="14" t="s">
        <v>274</v>
      </c>
      <c r="H79" s="16" t="s">
        <v>275</v>
      </c>
      <c r="I79" s="14" t="s">
        <v>133</v>
      </c>
      <c r="J79" s="14" t="s">
        <v>41</v>
      </c>
      <c r="K79" s="14">
        <v>100</v>
      </c>
      <c r="L79" s="14"/>
      <c r="M79" s="14">
        <v>1975</v>
      </c>
      <c r="N79" s="15" t="s">
        <v>43</v>
      </c>
      <c r="O79" s="15" t="s">
        <v>44</v>
      </c>
      <c r="P79" s="28">
        <v>4.2689148957375835E-3</v>
      </c>
      <c r="Q79" s="18">
        <v>147420</v>
      </c>
      <c r="R79" s="18">
        <v>149958.90881648823</v>
      </c>
      <c r="S79" s="15" t="s">
        <v>45</v>
      </c>
      <c r="T79" s="15"/>
      <c r="U79" s="15"/>
      <c r="V79" s="14">
        <v>365</v>
      </c>
      <c r="W79" s="80"/>
      <c r="X79" s="14"/>
      <c r="Y79" s="14">
        <v>8760</v>
      </c>
      <c r="Z79" s="76" t="s">
        <v>276</v>
      </c>
      <c r="AA79" s="76" t="s">
        <v>277</v>
      </c>
      <c r="AB79" s="19" t="s">
        <v>49</v>
      </c>
      <c r="AC79" s="19">
        <v>46.3856216091623</v>
      </c>
      <c r="AD79" s="19">
        <v>1074.85364414012</v>
      </c>
      <c r="AE79" s="19">
        <v>5.4109910208389103</v>
      </c>
      <c r="AF79" s="19">
        <v>1344</v>
      </c>
      <c r="AG79" s="19">
        <v>1920000</v>
      </c>
      <c r="AH79" s="23">
        <v>147420</v>
      </c>
      <c r="AI79" s="24">
        <v>8.7999999999999994E-8</v>
      </c>
      <c r="AJ79" s="21">
        <f t="shared" si="43"/>
        <v>6.9559372012844949E-3</v>
      </c>
      <c r="AK79" s="21">
        <f t="shared" si="44"/>
        <v>0.16118387961267835</v>
      </c>
      <c r="AL79" s="21">
        <f t="shared" si="45"/>
        <v>8.1142630910081869E-4</v>
      </c>
      <c r="AM79" s="21">
        <f t="shared" si="46"/>
        <v>0.2015447734493602</v>
      </c>
      <c r="AN79" s="21">
        <f t="shared" si="47"/>
        <v>287.92110492765738</v>
      </c>
      <c r="AO79" s="86">
        <f t="shared" si="48"/>
        <v>1.3196383975850963E-2</v>
      </c>
      <c r="AP79" s="88">
        <f t="shared" si="49"/>
        <v>1.9057362195299984E-5</v>
      </c>
      <c r="AQ79" s="89">
        <f t="shared" si="50"/>
        <v>4.4159967017172154E-4</v>
      </c>
      <c r="AR79" s="89">
        <f t="shared" si="51"/>
        <v>2.2230857783584074E-6</v>
      </c>
      <c r="AS79" s="89">
        <f t="shared" si="52"/>
        <v>5.5217746150509645E-4</v>
      </c>
      <c r="AT79" s="89">
        <f t="shared" si="53"/>
        <v>0.78882494500728051</v>
      </c>
      <c r="AU79" s="91">
        <f t="shared" si="54"/>
        <v>3.6154476646167021E-5</v>
      </c>
      <c r="AV79" s="95">
        <f t="shared" si="64"/>
        <v>6955.9372012844951</v>
      </c>
      <c r="AW79" s="96">
        <f t="shared" si="65"/>
        <v>161183.87961267834</v>
      </c>
      <c r="AX79" s="96">
        <f t="shared" si="66"/>
        <v>811.42630910081868</v>
      </c>
      <c r="AY79" s="96">
        <f t="shared" si="67"/>
        <v>201544.77344936019</v>
      </c>
      <c r="AZ79" s="96">
        <f t="shared" si="68"/>
        <v>287921104.92765737</v>
      </c>
      <c r="BA79" s="97">
        <f t="shared" si="69"/>
        <v>13196.383975850964</v>
      </c>
      <c r="BB79" s="102">
        <f t="shared" si="70"/>
        <v>19.057362195299984</v>
      </c>
      <c r="BC79" s="98">
        <f t="shared" si="71"/>
        <v>441.59967017172153</v>
      </c>
      <c r="BD79" s="98">
        <f t="shared" si="72"/>
        <v>2.2230857783584073</v>
      </c>
      <c r="BE79" s="98">
        <f t="shared" si="73"/>
        <v>552.1774615050964</v>
      </c>
      <c r="BF79" s="98">
        <f t="shared" si="74"/>
        <v>788824.94500728056</v>
      </c>
      <c r="BG79" s="103">
        <f t="shared" si="75"/>
        <v>36.154476646167019</v>
      </c>
      <c r="BH79">
        <v>0.1</v>
      </c>
      <c r="BI79">
        <f t="shared" si="55"/>
        <v>14995.890881648824</v>
      </c>
      <c r="BJ79">
        <v>0.1</v>
      </c>
      <c r="BK79">
        <f t="shared" si="56"/>
        <v>14742</v>
      </c>
      <c r="BL79" s="114">
        <v>17.6498016718255</v>
      </c>
      <c r="BM79" s="114">
        <v>910.91550745517998</v>
      </c>
      <c r="BN79" s="114">
        <v>5.3109910208389097</v>
      </c>
      <c r="BO79" s="114">
        <v>537.6</v>
      </c>
      <c r="BP79" s="114">
        <v>384000</v>
      </c>
      <c r="BQ79" s="107">
        <f t="shared" si="57"/>
        <v>8.7999999999999994E-9</v>
      </c>
      <c r="BR79" s="107">
        <f t="shared" si="58"/>
        <v>2.7366237805080901E-3</v>
      </c>
      <c r="BS79" s="107">
        <f t="shared" si="59"/>
        <v>0.13754756954265057</v>
      </c>
      <c r="BT79" s="107">
        <f t="shared" si="60"/>
        <v>8.0055326969276158E-4</v>
      </c>
      <c r="BU79" s="107">
        <f t="shared" si="61"/>
        <v>8.3099038922289412E-2</v>
      </c>
      <c r="BV79" s="107">
        <f t="shared" si="62"/>
        <v>64.381116277509165</v>
      </c>
      <c r="BW79" s="117">
        <f t="shared" si="63"/>
        <v>1.8662505192931422E-3</v>
      </c>
    </row>
    <row r="80" spans="1:75" ht="15" customHeight="1" x14ac:dyDescent="0.25">
      <c r="A80" s="108">
        <v>4.6407265958419304</v>
      </c>
      <c r="B80" s="108">
        <v>-74.113777606454207</v>
      </c>
      <c r="C80" s="119">
        <v>27</v>
      </c>
      <c r="D80" s="119">
        <v>28</v>
      </c>
      <c r="E80" s="119">
        <v>1862</v>
      </c>
      <c r="F80" s="16" t="s">
        <v>273</v>
      </c>
      <c r="G80" s="14" t="s">
        <v>274</v>
      </c>
      <c r="H80" s="16" t="s">
        <v>275</v>
      </c>
      <c r="I80" s="14" t="s">
        <v>133</v>
      </c>
      <c r="J80" s="14" t="s">
        <v>41</v>
      </c>
      <c r="K80" s="14">
        <v>150</v>
      </c>
      <c r="L80" s="14"/>
      <c r="M80" s="14">
        <v>1995</v>
      </c>
      <c r="N80" s="15" t="s">
        <v>43</v>
      </c>
      <c r="O80" s="15" t="s">
        <v>86</v>
      </c>
      <c r="P80" s="28">
        <v>4.2689148957375835E-3</v>
      </c>
      <c r="Q80" s="18">
        <v>147420</v>
      </c>
      <c r="R80" s="18">
        <v>149958.90881648823</v>
      </c>
      <c r="S80" s="15" t="s">
        <v>45</v>
      </c>
      <c r="T80" s="15"/>
      <c r="U80" s="15"/>
      <c r="V80" s="14">
        <v>365</v>
      </c>
      <c r="W80" s="80"/>
      <c r="X80" s="14"/>
      <c r="Y80" s="14">
        <v>8760</v>
      </c>
      <c r="Z80" s="76" t="s">
        <v>276</v>
      </c>
      <c r="AA80" s="76" t="s">
        <v>277</v>
      </c>
      <c r="AB80" s="19" t="s">
        <v>49</v>
      </c>
      <c r="AC80" s="19">
        <v>589.42211574465</v>
      </c>
      <c r="AD80" s="19">
        <v>6395.3771199333296</v>
      </c>
      <c r="AE80" s="19">
        <v>22.425616220874101</v>
      </c>
      <c r="AF80" s="19">
        <v>1344</v>
      </c>
      <c r="AG80" s="19">
        <v>1920000</v>
      </c>
      <c r="AH80" s="23">
        <v>147420</v>
      </c>
      <c r="AI80" s="24">
        <v>8.7999999999999994E-8</v>
      </c>
      <c r="AJ80" s="21">
        <f t="shared" si="43"/>
        <v>8.838909730937354E-2</v>
      </c>
      <c r="AK80" s="21">
        <f t="shared" si="44"/>
        <v>0.95904377437513721</v>
      </c>
      <c r="AL80" s="21">
        <f t="shared" si="45"/>
        <v>3.3629209380196183E-3</v>
      </c>
      <c r="AM80" s="21">
        <f t="shared" si="46"/>
        <v>0.2015447734493602</v>
      </c>
      <c r="AN80" s="21">
        <f t="shared" si="47"/>
        <v>287.92110492765738</v>
      </c>
      <c r="AO80" s="86">
        <f t="shared" si="48"/>
        <v>1.3196383975850963E-2</v>
      </c>
      <c r="AP80" s="88">
        <f t="shared" si="49"/>
        <v>2.4216191043663983E-4</v>
      </c>
      <c r="AQ80" s="89">
        <f t="shared" si="50"/>
        <v>2.6275171900688693E-3</v>
      </c>
      <c r="AR80" s="89">
        <f t="shared" si="51"/>
        <v>9.2134820219715568E-6</v>
      </c>
      <c r="AS80" s="89">
        <f t="shared" si="52"/>
        <v>5.5217746150509645E-4</v>
      </c>
      <c r="AT80" s="89">
        <f t="shared" si="53"/>
        <v>0.78882494500728051</v>
      </c>
      <c r="AU80" s="91">
        <f t="shared" si="54"/>
        <v>3.6154476646167021E-5</v>
      </c>
      <c r="AV80" s="95">
        <f t="shared" si="64"/>
        <v>88389.097309373537</v>
      </c>
      <c r="AW80" s="96">
        <f t="shared" si="65"/>
        <v>959043.77437513717</v>
      </c>
      <c r="AX80" s="96">
        <f t="shared" si="66"/>
        <v>3362.9209380196185</v>
      </c>
      <c r="AY80" s="96">
        <f t="shared" si="67"/>
        <v>201544.77344936019</v>
      </c>
      <c r="AZ80" s="96">
        <f t="shared" si="68"/>
        <v>287921104.92765737</v>
      </c>
      <c r="BA80" s="97">
        <f t="shared" si="69"/>
        <v>13196.383975850964</v>
      </c>
      <c r="BB80" s="102">
        <f t="shared" si="70"/>
        <v>242.16191043663983</v>
      </c>
      <c r="BC80" s="98">
        <f t="shared" si="71"/>
        <v>2627.5171900688692</v>
      </c>
      <c r="BD80" s="98">
        <f t="shared" si="72"/>
        <v>9.2134820219715561</v>
      </c>
      <c r="BE80" s="98">
        <f t="shared" si="73"/>
        <v>552.1774615050964</v>
      </c>
      <c r="BF80" s="98">
        <f t="shared" si="74"/>
        <v>788824.94500728056</v>
      </c>
      <c r="BG80" s="103">
        <f t="shared" si="75"/>
        <v>36.154476646167019</v>
      </c>
      <c r="BH80">
        <v>0.1</v>
      </c>
      <c r="BI80">
        <f t="shared" si="55"/>
        <v>14995.890881648824</v>
      </c>
      <c r="BJ80">
        <v>0.1</v>
      </c>
      <c r="BK80">
        <f t="shared" si="56"/>
        <v>14742</v>
      </c>
      <c r="BL80" s="114">
        <v>491.49252207956101</v>
      </c>
      <c r="BM80" s="114">
        <v>4911.7599692228896</v>
      </c>
      <c r="BN80" s="114">
        <v>16.278520514623899</v>
      </c>
      <c r="BO80" s="114">
        <v>537.6</v>
      </c>
      <c r="BP80" s="114">
        <v>384000</v>
      </c>
      <c r="BQ80" s="107">
        <f t="shared" si="57"/>
        <v>8.7999999999999994E-9</v>
      </c>
      <c r="BR80" s="107">
        <f t="shared" si="58"/>
        <v>7.4231793122500278E-2</v>
      </c>
      <c r="BS80" s="107">
        <f t="shared" si="59"/>
        <v>0.74277955884732794</v>
      </c>
      <c r="BT80" s="107">
        <f t="shared" si="60"/>
        <v>2.4641644363549114E-3</v>
      </c>
      <c r="BU80" s="107">
        <f t="shared" si="61"/>
        <v>8.3099038922289412E-2</v>
      </c>
      <c r="BV80" s="107">
        <f t="shared" si="62"/>
        <v>64.381116277509165</v>
      </c>
      <c r="BW80" s="117">
        <f t="shared" si="63"/>
        <v>1.8662505192931422E-3</v>
      </c>
    </row>
    <row r="81" spans="1:75" ht="30" customHeight="1" x14ac:dyDescent="0.25">
      <c r="A81" s="108">
        <v>4.6373431401361804</v>
      </c>
      <c r="B81" s="108">
        <v>-74.114627905893201</v>
      </c>
      <c r="C81" s="119">
        <v>27</v>
      </c>
      <c r="D81" s="119">
        <v>28</v>
      </c>
      <c r="E81" s="119">
        <v>1862</v>
      </c>
      <c r="F81" s="16" t="s">
        <v>278</v>
      </c>
      <c r="G81" s="14" t="s">
        <v>279</v>
      </c>
      <c r="H81" s="16" t="s">
        <v>280</v>
      </c>
      <c r="I81" s="14" t="s">
        <v>133</v>
      </c>
      <c r="J81" s="14" t="s">
        <v>53</v>
      </c>
      <c r="K81" s="14">
        <v>87.91</v>
      </c>
      <c r="L81" s="14"/>
      <c r="M81" s="14">
        <v>1983</v>
      </c>
      <c r="N81" s="15" t="s">
        <v>43</v>
      </c>
      <c r="O81" s="15" t="s">
        <v>123</v>
      </c>
      <c r="P81" s="17">
        <v>1.4131626950323477E-2</v>
      </c>
      <c r="Q81" s="18">
        <v>8287.5</v>
      </c>
      <c r="R81" s="18">
        <v>8769.4567760935879</v>
      </c>
      <c r="S81" s="15" t="s">
        <v>45</v>
      </c>
      <c r="T81" s="15"/>
      <c r="U81" s="15"/>
      <c r="V81" s="14">
        <v>365</v>
      </c>
      <c r="W81" s="80"/>
      <c r="X81" s="14"/>
      <c r="Y81" s="14">
        <v>8760</v>
      </c>
      <c r="Z81" s="76" t="s">
        <v>281</v>
      </c>
      <c r="AA81" s="76" t="s">
        <v>282</v>
      </c>
      <c r="AB81" s="19" t="s">
        <v>49</v>
      </c>
      <c r="AC81" s="19">
        <v>196.35697419693699</v>
      </c>
      <c r="AD81" s="19">
        <v>1220.7279907421801</v>
      </c>
      <c r="AE81" s="19">
        <v>69.655897325915305</v>
      </c>
      <c r="AF81" s="19">
        <v>640</v>
      </c>
      <c r="AG81" s="19">
        <v>1920000</v>
      </c>
      <c r="AH81" s="20">
        <v>2.9803032786885244</v>
      </c>
      <c r="AI81" s="20">
        <v>1.362E-5</v>
      </c>
      <c r="AJ81" s="21">
        <f t="shared" si="43"/>
        <v>1.7219439979045629E-3</v>
      </c>
      <c r="AK81" s="21">
        <f t="shared" si="44"/>
        <v>1.0705121350181122E-2</v>
      </c>
      <c r="AL81" s="21">
        <f t="shared" si="45"/>
        <v>6.1084438079962722E-4</v>
      </c>
      <c r="AM81" s="21">
        <f t="shared" si="46"/>
        <v>5.6124523366998967E-3</v>
      </c>
      <c r="AN81" s="21">
        <f t="shared" si="47"/>
        <v>16.837357010099691</v>
      </c>
      <c r="AO81" s="86">
        <f t="shared" si="48"/>
        <v>4.2952329104352919E-5</v>
      </c>
      <c r="AP81" s="88">
        <f t="shared" si="49"/>
        <v>4.717654788779624E-6</v>
      </c>
      <c r="AQ81" s="89">
        <f t="shared" si="50"/>
        <v>2.9329099589537321E-5</v>
      </c>
      <c r="AR81" s="89">
        <f t="shared" si="51"/>
        <v>1.6735462487661019E-6</v>
      </c>
      <c r="AS81" s="89">
        <f t="shared" si="52"/>
        <v>1.537658174438328E-5</v>
      </c>
      <c r="AT81" s="89">
        <f t="shared" si="53"/>
        <v>4.6129745233149839E-2</v>
      </c>
      <c r="AU81" s="91">
        <f t="shared" si="54"/>
        <v>1.1767761398452854E-7</v>
      </c>
      <c r="AV81" s="95">
        <f t="shared" si="64"/>
        <v>1721.9439979045628</v>
      </c>
      <c r="AW81" s="96">
        <f t="shared" si="65"/>
        <v>10705.121350181122</v>
      </c>
      <c r="AX81" s="96">
        <f t="shared" si="66"/>
        <v>610.84438079962717</v>
      </c>
      <c r="AY81" s="96">
        <f t="shared" si="67"/>
        <v>5612.4523366998965</v>
      </c>
      <c r="AZ81" s="96">
        <f t="shared" si="68"/>
        <v>16837357.01009969</v>
      </c>
      <c r="BA81" s="97">
        <f t="shared" si="69"/>
        <v>42.95232910435292</v>
      </c>
      <c r="BB81" s="102">
        <f t="shared" si="70"/>
        <v>4.7176547887796243</v>
      </c>
      <c r="BC81" s="98">
        <f t="shared" si="71"/>
        <v>29.329099589537321</v>
      </c>
      <c r="BD81" s="98">
        <f t="shared" si="72"/>
        <v>1.6735462487661019</v>
      </c>
      <c r="BE81" s="98">
        <f t="shared" si="73"/>
        <v>15.37658174438328</v>
      </c>
      <c r="BF81" s="98">
        <f t="shared" si="74"/>
        <v>46129.745233149843</v>
      </c>
      <c r="BG81" s="103">
        <f t="shared" si="75"/>
        <v>0.11767761398452854</v>
      </c>
      <c r="BH81">
        <v>0.1</v>
      </c>
      <c r="BI81">
        <f t="shared" si="55"/>
        <v>876.94567760935888</v>
      </c>
      <c r="BJ81">
        <v>0.1</v>
      </c>
      <c r="BK81">
        <f t="shared" si="56"/>
        <v>0.29803032786885247</v>
      </c>
      <c r="BL81" s="114">
        <v>187.562005220738</v>
      </c>
      <c r="BM81" s="114">
        <v>1012.03746873145</v>
      </c>
      <c r="BN81" s="114">
        <v>69.555897325915296</v>
      </c>
      <c r="BO81" s="114">
        <v>256</v>
      </c>
      <c r="BP81" s="114">
        <v>384000</v>
      </c>
      <c r="BQ81" s="107">
        <f t="shared" si="57"/>
        <v>1.362E-6</v>
      </c>
      <c r="BR81" s="107">
        <f t="shared" si="58"/>
        <v>1.6538057739703856E-3</v>
      </c>
      <c r="BS81" s="107">
        <f t="shared" si="59"/>
        <v>8.9393487236496209E-3</v>
      </c>
      <c r="BT81" s="107">
        <f t="shared" si="60"/>
        <v>6.1301841773708375E-4</v>
      </c>
      <c r="BU81" s="107">
        <f t="shared" si="61"/>
        <v>2.3140733802958333E-3</v>
      </c>
      <c r="BV81" s="107">
        <f t="shared" si="62"/>
        <v>3.7649474836015524</v>
      </c>
      <c r="BW81" s="117">
        <f t="shared" si="63"/>
        <v>6.0743766354888522E-6</v>
      </c>
    </row>
    <row r="82" spans="1:75" ht="45" customHeight="1" x14ac:dyDescent="0.25">
      <c r="A82" s="108">
        <v>4.6243914735940601</v>
      </c>
      <c r="B82" s="108">
        <v>-74.096290146997006</v>
      </c>
      <c r="C82" s="119">
        <v>29</v>
      </c>
      <c r="D82" s="119">
        <v>27</v>
      </c>
      <c r="E82" s="119">
        <v>2344</v>
      </c>
      <c r="F82" s="16" t="s">
        <v>283</v>
      </c>
      <c r="G82" s="14" t="s">
        <v>284</v>
      </c>
      <c r="H82" s="16" t="s">
        <v>285</v>
      </c>
      <c r="I82" s="14" t="s">
        <v>133</v>
      </c>
      <c r="J82" s="14" t="s">
        <v>41</v>
      </c>
      <c r="K82" s="14">
        <v>120</v>
      </c>
      <c r="L82" s="14"/>
      <c r="M82" s="14">
        <v>1993</v>
      </c>
      <c r="N82" s="15" t="s">
        <v>43</v>
      </c>
      <c r="O82" s="15" t="s">
        <v>86</v>
      </c>
      <c r="P82" s="28">
        <v>4.2689148957375835E-3</v>
      </c>
      <c r="Q82" s="18">
        <v>35035</v>
      </c>
      <c r="R82" s="18">
        <v>35638.382650832078</v>
      </c>
      <c r="S82" s="15" t="s">
        <v>45</v>
      </c>
      <c r="T82" s="15"/>
      <c r="U82" s="15"/>
      <c r="V82" s="14">
        <v>365</v>
      </c>
      <c r="W82" s="76" t="s">
        <v>76</v>
      </c>
      <c r="X82" s="14"/>
      <c r="Y82" s="14">
        <v>2920</v>
      </c>
      <c r="Z82" s="76" t="s">
        <v>286</v>
      </c>
      <c r="AA82" s="76" t="s">
        <v>287</v>
      </c>
      <c r="AB82" s="19" t="s">
        <v>49</v>
      </c>
      <c r="AC82" s="19">
        <v>589.42211574465</v>
      </c>
      <c r="AD82" s="19">
        <v>6395.3771199333296</v>
      </c>
      <c r="AE82" s="19">
        <v>22.425616220874101</v>
      </c>
      <c r="AF82" s="19">
        <v>1344</v>
      </c>
      <c r="AG82" s="19">
        <v>1920000</v>
      </c>
      <c r="AH82" s="20">
        <v>1159.0914634146341</v>
      </c>
      <c r="AI82" s="20">
        <v>1.4200000000000001E-4</v>
      </c>
      <c r="AJ82" s="21">
        <f t="shared" si="43"/>
        <v>2.1006050903770872E-2</v>
      </c>
      <c r="AK82" s="21">
        <f t="shared" si="44"/>
        <v>0.2279208969965604</v>
      </c>
      <c r="AL82" s="21">
        <f t="shared" si="45"/>
        <v>7.9921269206021793E-4</v>
      </c>
      <c r="AM82" s="21">
        <f t="shared" si="46"/>
        <v>4.7897986282718318E-2</v>
      </c>
      <c r="AN82" s="21">
        <f t="shared" si="47"/>
        <v>68.425694689597591</v>
      </c>
      <c r="AO82" s="86">
        <f t="shared" si="48"/>
        <v>0.16742562021603197</v>
      </c>
      <c r="AP82" s="88">
        <f t="shared" si="49"/>
        <v>5.7550824393892801E-5</v>
      </c>
      <c r="AQ82" s="89">
        <f t="shared" si="50"/>
        <v>6.2444081368920659E-4</v>
      </c>
      <c r="AR82" s="89">
        <f t="shared" si="51"/>
        <v>2.1896238138636107E-6</v>
      </c>
      <c r="AS82" s="89">
        <f t="shared" si="52"/>
        <v>1.3122735967868032E-4</v>
      </c>
      <c r="AT82" s="89">
        <f t="shared" si="53"/>
        <v>0.18746765668382903</v>
      </c>
      <c r="AU82" s="91">
        <f t="shared" si="54"/>
        <v>4.5870032935899167E-4</v>
      </c>
      <c r="AV82" s="95">
        <f t="shared" si="64"/>
        <v>21006.050903770873</v>
      </c>
      <c r="AW82" s="96">
        <f t="shared" si="65"/>
        <v>227920.89699656039</v>
      </c>
      <c r="AX82" s="96">
        <f t="shared" si="66"/>
        <v>799.21269206021793</v>
      </c>
      <c r="AY82" s="96">
        <f t="shared" si="67"/>
        <v>47897.986282718317</v>
      </c>
      <c r="AZ82" s="96">
        <f t="shared" si="68"/>
        <v>68425694.689597592</v>
      </c>
      <c r="BA82" s="97">
        <f t="shared" si="69"/>
        <v>167425.62021603197</v>
      </c>
      <c r="BB82" s="102">
        <f t="shared" si="70"/>
        <v>57.550824393892803</v>
      </c>
      <c r="BC82" s="98">
        <f t="shared" si="71"/>
        <v>624.44081368920661</v>
      </c>
      <c r="BD82" s="98">
        <f t="shared" si="72"/>
        <v>2.1896238138636108</v>
      </c>
      <c r="BE82" s="98">
        <f t="shared" si="73"/>
        <v>131.22735967868033</v>
      </c>
      <c r="BF82" s="98">
        <f t="shared" si="74"/>
        <v>187467.65668382903</v>
      </c>
      <c r="BG82" s="103">
        <f t="shared" si="75"/>
        <v>458.70032935899167</v>
      </c>
      <c r="BH82">
        <v>0.1</v>
      </c>
      <c r="BI82">
        <f t="shared" si="55"/>
        <v>3563.8382650832082</v>
      </c>
      <c r="BJ82">
        <v>0.1</v>
      </c>
      <c r="BK82">
        <f t="shared" si="56"/>
        <v>115.90914634146341</v>
      </c>
      <c r="BL82" s="114">
        <v>491.49252207956101</v>
      </c>
      <c r="BM82" s="114">
        <v>4911.7599692228896</v>
      </c>
      <c r="BN82" s="114">
        <v>16.278520514623899</v>
      </c>
      <c r="BO82" s="114">
        <v>537.6</v>
      </c>
      <c r="BP82" s="114">
        <v>384000</v>
      </c>
      <c r="BQ82" s="107">
        <f t="shared" si="57"/>
        <v>1.4200000000000001E-5</v>
      </c>
      <c r="BR82" s="107">
        <f t="shared" si="58"/>
        <v>1.7641506390223834E-2</v>
      </c>
      <c r="BS82" s="107">
        <f t="shared" si="59"/>
        <v>0.17652477170137115</v>
      </c>
      <c r="BT82" s="107">
        <f t="shared" si="60"/>
        <v>5.8561932592385247E-4</v>
      </c>
      <c r="BU82" s="107">
        <f t="shared" si="61"/>
        <v>1.9748845669803346E-2</v>
      </c>
      <c r="BV82" s="107">
        <f t="shared" si="62"/>
        <v>15.30045047335866</v>
      </c>
      <c r="BW82" s="117">
        <f t="shared" si="63"/>
        <v>2.367755827982395E-2</v>
      </c>
    </row>
    <row r="83" spans="1:75" ht="30" customHeight="1" x14ac:dyDescent="0.25">
      <c r="A83" s="108">
        <v>4.6244577848555402</v>
      </c>
      <c r="B83" s="108">
        <v>-74.0971544803092</v>
      </c>
      <c r="C83" s="119">
        <v>29</v>
      </c>
      <c r="D83" s="119">
        <v>27</v>
      </c>
      <c r="E83" s="119">
        <v>2344</v>
      </c>
      <c r="F83" s="16" t="s">
        <v>288</v>
      </c>
      <c r="G83" s="14" t="s">
        <v>289</v>
      </c>
      <c r="H83" s="16" t="s">
        <v>290</v>
      </c>
      <c r="I83" s="14" t="s">
        <v>133</v>
      </c>
      <c r="J83" s="14" t="s">
        <v>53</v>
      </c>
      <c r="K83" s="27"/>
      <c r="L83" s="27"/>
      <c r="M83" s="14">
        <v>2005</v>
      </c>
      <c r="N83" s="15" t="s">
        <v>43</v>
      </c>
      <c r="O83" s="15" t="s">
        <v>123</v>
      </c>
      <c r="P83" s="28">
        <v>4.2689148957375835E-3</v>
      </c>
      <c r="Q83" s="18">
        <v>17472</v>
      </c>
      <c r="R83" s="18">
        <v>17772.90771158379</v>
      </c>
      <c r="S83" s="15" t="s">
        <v>45</v>
      </c>
      <c r="T83" s="15"/>
      <c r="U83" s="15"/>
      <c r="V83" s="14">
        <v>365</v>
      </c>
      <c r="W83" s="80"/>
      <c r="X83" s="14"/>
      <c r="Y83" s="14">
        <v>8760</v>
      </c>
      <c r="Z83" s="76" t="s">
        <v>291</v>
      </c>
      <c r="AA83" s="76" t="s">
        <v>292</v>
      </c>
      <c r="AB83" s="19" t="s">
        <v>49</v>
      </c>
      <c r="AC83" s="19">
        <v>196.35697419693699</v>
      </c>
      <c r="AD83" s="19">
        <v>1220.7279907421801</v>
      </c>
      <c r="AE83" s="19">
        <v>69.655897325915305</v>
      </c>
      <c r="AF83" s="19">
        <v>640</v>
      </c>
      <c r="AG83" s="19">
        <v>1920000</v>
      </c>
      <c r="AH83" s="20">
        <v>2.9803032786885244</v>
      </c>
      <c r="AI83" s="20">
        <v>1.362E-5</v>
      </c>
      <c r="AJ83" s="21">
        <f t="shared" si="43"/>
        <v>3.4898343809280003E-3</v>
      </c>
      <c r="AK83" s="21">
        <f t="shared" si="44"/>
        <v>2.1695885920407876E-2</v>
      </c>
      <c r="AL83" s="21">
        <f t="shared" si="45"/>
        <v>1.2379878347410487E-3</v>
      </c>
      <c r="AM83" s="21">
        <f t="shared" si="46"/>
        <v>1.1374660935413625E-2</v>
      </c>
      <c r="AN83" s="21">
        <f t="shared" si="47"/>
        <v>34.123982806240875</v>
      </c>
      <c r="AO83" s="86">
        <f t="shared" si="48"/>
        <v>4.1290812889073531E-5</v>
      </c>
      <c r="AP83" s="88">
        <f t="shared" si="49"/>
        <v>9.5611900847342472E-6</v>
      </c>
      <c r="AQ83" s="89">
        <f t="shared" si="50"/>
        <v>5.9440783343583223E-5</v>
      </c>
      <c r="AR83" s="89">
        <f t="shared" si="51"/>
        <v>3.3917474924412292E-6</v>
      </c>
      <c r="AS83" s="89">
        <f t="shared" si="52"/>
        <v>3.1163454617571574E-5</v>
      </c>
      <c r="AT83" s="89">
        <f t="shared" si="53"/>
        <v>9.3490363852714725E-2</v>
      </c>
      <c r="AU83" s="91">
        <f t="shared" si="54"/>
        <v>1.1312551476458501E-7</v>
      </c>
      <c r="AV83" s="95">
        <f t="shared" si="64"/>
        <v>3489.8343809280004</v>
      </c>
      <c r="AW83" s="96">
        <f t="shared" si="65"/>
        <v>21695.885920407876</v>
      </c>
      <c r="AX83" s="96">
        <f t="shared" si="66"/>
        <v>1237.9878347410488</v>
      </c>
      <c r="AY83" s="96">
        <f t="shared" si="67"/>
        <v>11374.660935413625</v>
      </c>
      <c r="AZ83" s="96">
        <f t="shared" si="68"/>
        <v>34123982.806240872</v>
      </c>
      <c r="BA83" s="97">
        <f t="shared" si="69"/>
        <v>41.290812889073528</v>
      </c>
      <c r="BB83" s="102">
        <f t="shared" si="70"/>
        <v>9.5611900847342479</v>
      </c>
      <c r="BC83" s="98">
        <f t="shared" si="71"/>
        <v>59.44078334358322</v>
      </c>
      <c r="BD83" s="98">
        <f t="shared" si="72"/>
        <v>3.3917474924412292</v>
      </c>
      <c r="BE83" s="98">
        <f t="shared" si="73"/>
        <v>31.163454617571574</v>
      </c>
      <c r="BF83" s="98">
        <f t="shared" si="74"/>
        <v>93490.363852714727</v>
      </c>
      <c r="BG83" s="103">
        <f t="shared" si="75"/>
        <v>0.11312551476458502</v>
      </c>
      <c r="BH83">
        <v>0.1</v>
      </c>
      <c r="BI83">
        <f t="shared" si="55"/>
        <v>1777.2907711583791</v>
      </c>
      <c r="BJ83">
        <v>0.1</v>
      </c>
      <c r="BK83">
        <f t="shared" si="56"/>
        <v>0.29803032786885247</v>
      </c>
      <c r="BL83" s="114">
        <v>187.562005220738</v>
      </c>
      <c r="BM83" s="114">
        <v>1012.03746873145</v>
      </c>
      <c r="BN83" s="114">
        <v>69.555897325915296</v>
      </c>
      <c r="BO83" s="114">
        <v>256</v>
      </c>
      <c r="BP83" s="114">
        <v>384000</v>
      </c>
      <c r="BQ83" s="107">
        <f t="shared" si="57"/>
        <v>1.362E-6</v>
      </c>
      <c r="BR83" s="107">
        <f t="shared" si="58"/>
        <v>3.3517398105875991E-3</v>
      </c>
      <c r="BS83" s="107">
        <f t="shared" si="59"/>
        <v>1.8117224809204475E-2</v>
      </c>
      <c r="BT83" s="107">
        <f t="shared" si="60"/>
        <v>1.2423939181322482E-3</v>
      </c>
      <c r="BU83" s="107">
        <f t="shared" si="61"/>
        <v>4.6898928492297362E-3</v>
      </c>
      <c r="BV83" s="107">
        <f t="shared" si="62"/>
        <v>7.6303545217788642</v>
      </c>
      <c r="BW83" s="117">
        <f t="shared" si="63"/>
        <v>5.8394027589137601E-6</v>
      </c>
    </row>
    <row r="84" spans="1:75" ht="30" x14ac:dyDescent="0.25">
      <c r="A84" s="108">
        <v>4.6243118386415398</v>
      </c>
      <c r="B84" s="108">
        <v>-74.093181845835105</v>
      </c>
      <c r="C84" s="119">
        <v>30</v>
      </c>
      <c r="D84" s="119">
        <v>27</v>
      </c>
      <c r="E84" s="119">
        <v>2345</v>
      </c>
      <c r="F84" s="16" t="s">
        <v>293</v>
      </c>
      <c r="G84" s="14" t="s">
        <v>294</v>
      </c>
      <c r="H84" s="16" t="s">
        <v>295</v>
      </c>
      <c r="I84" s="14" t="s">
        <v>133</v>
      </c>
      <c r="J84" s="14" t="s">
        <v>41</v>
      </c>
      <c r="K84" s="14">
        <v>20</v>
      </c>
      <c r="L84" s="14"/>
      <c r="M84" s="14">
        <v>2006</v>
      </c>
      <c r="N84" s="15" t="s">
        <v>102</v>
      </c>
      <c r="O84" s="15" t="s">
        <v>103</v>
      </c>
      <c r="P84" s="28">
        <v>4.2689148957375835E-3</v>
      </c>
      <c r="Q84" s="18">
        <v>1.0902070636332699</v>
      </c>
      <c r="R84" s="18">
        <v>1.1089829171514918</v>
      </c>
      <c r="S84" s="2" t="s">
        <v>45</v>
      </c>
      <c r="T84" s="2"/>
      <c r="U84" s="2"/>
      <c r="V84" s="14">
        <v>365</v>
      </c>
      <c r="W84" s="80"/>
      <c r="X84" s="14"/>
      <c r="Y84" s="14">
        <v>8760</v>
      </c>
      <c r="Z84" s="76" t="s">
        <v>296</v>
      </c>
      <c r="AA84" s="76" t="s">
        <v>297</v>
      </c>
      <c r="AB84" s="19" t="s">
        <v>49</v>
      </c>
      <c r="AC84" s="19">
        <v>840000</v>
      </c>
      <c r="AD84" s="19">
        <v>2400000</v>
      </c>
      <c r="AE84" s="19">
        <v>1800000</v>
      </c>
      <c r="AF84" s="19">
        <v>600000</v>
      </c>
      <c r="AG84" s="19">
        <v>2676000000</v>
      </c>
      <c r="AH84" s="23">
        <v>1.0902070636332699</v>
      </c>
      <c r="AI84" s="20">
        <v>9.1200000000000003E-2</v>
      </c>
      <c r="AJ84" s="21">
        <f t="shared" si="43"/>
        <v>9.3154565040725311E-4</v>
      </c>
      <c r="AK84" s="21">
        <f t="shared" si="44"/>
        <v>2.6615590011635805E-3</v>
      </c>
      <c r="AL84" s="21">
        <f t="shared" si="45"/>
        <v>1.9961692508726849E-3</v>
      </c>
      <c r="AM84" s="21">
        <f t="shared" si="46"/>
        <v>6.6538975029089512E-4</v>
      </c>
      <c r="AN84" s="21">
        <f t="shared" si="47"/>
        <v>2.967638286297392</v>
      </c>
      <c r="AO84" s="86">
        <f t="shared" si="48"/>
        <v>0.10113924204421605</v>
      </c>
      <c r="AP84" s="88">
        <f t="shared" si="49"/>
        <v>2.5521798641294606E-6</v>
      </c>
      <c r="AQ84" s="89">
        <f t="shared" si="50"/>
        <v>7.2919424689413161E-6</v>
      </c>
      <c r="AR84" s="89">
        <f t="shared" si="51"/>
        <v>5.4689568517059858E-6</v>
      </c>
      <c r="AS84" s="89">
        <f t="shared" si="52"/>
        <v>1.822985617235329E-6</v>
      </c>
      <c r="AT84" s="89">
        <f t="shared" si="53"/>
        <v>8.130515852869568E-3</v>
      </c>
      <c r="AU84" s="91">
        <f t="shared" si="54"/>
        <v>2.7709381381976999E-4</v>
      </c>
      <c r="AV84" s="95">
        <f t="shared" si="64"/>
        <v>931.54565040725311</v>
      </c>
      <c r="AW84" s="96">
        <f t="shared" si="65"/>
        <v>2661.5590011635804</v>
      </c>
      <c r="AX84" s="96">
        <f t="shared" si="66"/>
        <v>1996.1692508726849</v>
      </c>
      <c r="AY84" s="96">
        <f t="shared" si="67"/>
        <v>665.38975029089511</v>
      </c>
      <c r="AZ84" s="96">
        <f t="shared" si="68"/>
        <v>2967638.2862973921</v>
      </c>
      <c r="BA84" s="97">
        <f t="shared" si="69"/>
        <v>101139.24204421605</v>
      </c>
      <c r="BB84" s="102">
        <f t="shared" si="70"/>
        <v>2.5521798641294606</v>
      </c>
      <c r="BC84" s="98">
        <f t="shared" si="71"/>
        <v>7.2919424689413157</v>
      </c>
      <c r="BD84" s="98">
        <f t="shared" si="72"/>
        <v>5.4689568517059861</v>
      </c>
      <c r="BE84" s="98">
        <f t="shared" si="73"/>
        <v>1.8229856172353289</v>
      </c>
      <c r="BF84" s="98">
        <f t="shared" si="74"/>
        <v>8130.5158528695683</v>
      </c>
      <c r="BG84" s="103">
        <f t="shared" si="75"/>
        <v>277.09381381976999</v>
      </c>
      <c r="BH84">
        <v>0.1</v>
      </c>
      <c r="BI84">
        <f t="shared" si="55"/>
        <v>0.11089829171514919</v>
      </c>
      <c r="BJ84">
        <v>0.1</v>
      </c>
      <c r="BK84">
        <f t="shared" si="56"/>
        <v>0.109020706363327</v>
      </c>
      <c r="BL84" s="114">
        <v>336000</v>
      </c>
      <c r="BM84" s="114">
        <v>480000</v>
      </c>
      <c r="BN84" s="114">
        <v>360000</v>
      </c>
      <c r="BO84" s="114">
        <v>120000</v>
      </c>
      <c r="BP84" s="114">
        <v>1070400000</v>
      </c>
      <c r="BQ84" s="107">
        <f t="shared" si="57"/>
        <v>9.1200000000000014E-3</v>
      </c>
      <c r="BR84" s="107">
        <f t="shared" si="58"/>
        <v>3.8408611117138087E-4</v>
      </c>
      <c r="BS84" s="107">
        <f t="shared" si="59"/>
        <v>5.951426852728208E-4</v>
      </c>
      <c r="BT84" s="107">
        <f t="shared" si="60"/>
        <v>4.4635701395461555E-4</v>
      </c>
      <c r="BU84" s="107">
        <f t="shared" si="61"/>
        <v>1.487856713182052E-4</v>
      </c>
      <c r="BV84" s="107">
        <f t="shared" si="62"/>
        <v>1.2235886113031134</v>
      </c>
      <c r="BW84" s="117">
        <f t="shared" si="63"/>
        <v>1.4303248778706552E-2</v>
      </c>
    </row>
    <row r="85" spans="1:75" ht="15" customHeight="1" x14ac:dyDescent="0.25">
      <c r="A85" s="108">
        <v>4.6199166666666676</v>
      </c>
      <c r="B85" s="108">
        <v>-74.110166666666657</v>
      </c>
      <c r="C85" s="119">
        <v>28</v>
      </c>
      <c r="D85" s="119">
        <v>26</v>
      </c>
      <c r="E85" s="119">
        <v>1837</v>
      </c>
      <c r="F85" s="16" t="s">
        <v>298</v>
      </c>
      <c r="G85" s="14" t="s">
        <v>299</v>
      </c>
      <c r="H85" s="16" t="s">
        <v>300</v>
      </c>
      <c r="I85" s="14" t="s">
        <v>133</v>
      </c>
      <c r="J85" s="14" t="s">
        <v>41</v>
      </c>
      <c r="K85" s="14">
        <v>30</v>
      </c>
      <c r="L85" s="14"/>
      <c r="M85" s="14">
        <v>2004</v>
      </c>
      <c r="N85" s="15" t="s">
        <v>43</v>
      </c>
      <c r="O85" s="15" t="s">
        <v>44</v>
      </c>
      <c r="P85" s="17">
        <v>-1.6452797611429655E-2</v>
      </c>
      <c r="Q85" s="18">
        <v>8083.14</v>
      </c>
      <c r="R85" s="18">
        <v>7568.3056679170259</v>
      </c>
      <c r="S85" s="15" t="s">
        <v>45</v>
      </c>
      <c r="T85" s="15"/>
      <c r="U85" s="15"/>
      <c r="V85" s="14">
        <v>365</v>
      </c>
      <c r="W85" s="80"/>
      <c r="X85" s="14"/>
      <c r="Y85" s="14">
        <v>8760</v>
      </c>
      <c r="Z85" s="76" t="s">
        <v>301</v>
      </c>
      <c r="AA85" s="76" t="s">
        <v>292</v>
      </c>
      <c r="AB85" s="19" t="s">
        <v>49</v>
      </c>
      <c r="AC85" s="19">
        <v>46.3856216091623</v>
      </c>
      <c r="AD85" s="19">
        <v>1074.85364414012</v>
      </c>
      <c r="AE85" s="19">
        <v>5.4109910208389103</v>
      </c>
      <c r="AF85" s="19">
        <v>1344</v>
      </c>
      <c r="AG85" s="19">
        <v>1920000</v>
      </c>
      <c r="AH85" s="23">
        <v>8083.14</v>
      </c>
      <c r="AI85" s="24">
        <v>8.7999999999999994E-8</v>
      </c>
      <c r="AJ85" s="21">
        <f t="shared" si="43"/>
        <v>3.5106056293447751E-4</v>
      </c>
      <c r="AK85" s="21">
        <f t="shared" si="44"/>
        <v>8.1348209271269404E-3</v>
      </c>
      <c r="AL85" s="21">
        <f t="shared" si="45"/>
        <v>4.0952034012063264E-5</v>
      </c>
      <c r="AM85" s="21">
        <f t="shared" si="46"/>
        <v>1.0171802817680481E-2</v>
      </c>
      <c r="AN85" s="21">
        <f t="shared" si="47"/>
        <v>14.531146882400691</v>
      </c>
      <c r="AO85" s="86">
        <f t="shared" si="48"/>
        <v>6.6601089877669811E-4</v>
      </c>
      <c r="AP85" s="88">
        <f t="shared" si="49"/>
        <v>9.6180976146432185E-7</v>
      </c>
      <c r="AQ85" s="89">
        <f t="shared" si="50"/>
        <v>2.228718062226559E-5</v>
      </c>
      <c r="AR85" s="89">
        <f t="shared" si="51"/>
        <v>1.1219735345770757E-7</v>
      </c>
      <c r="AS85" s="89">
        <f t="shared" si="52"/>
        <v>2.7867952925152004E-5</v>
      </c>
      <c r="AT85" s="89">
        <f t="shared" si="53"/>
        <v>3.9811361321645727E-2</v>
      </c>
      <c r="AU85" s="91">
        <f t="shared" si="54"/>
        <v>1.8246873939087619E-6</v>
      </c>
      <c r="AV85" s="95">
        <f t="shared" si="64"/>
        <v>351.0605629344775</v>
      </c>
      <c r="AW85" s="96">
        <f t="shared" si="65"/>
        <v>8134.8209271269407</v>
      </c>
      <c r="AX85" s="96">
        <f t="shared" si="66"/>
        <v>40.952034012063265</v>
      </c>
      <c r="AY85" s="96">
        <f t="shared" si="67"/>
        <v>10171.802817680482</v>
      </c>
      <c r="AZ85" s="96">
        <f t="shared" si="68"/>
        <v>14531146.882400692</v>
      </c>
      <c r="BA85" s="97">
        <f t="shared" si="69"/>
        <v>666.01089877669813</v>
      </c>
      <c r="BB85" s="102">
        <f t="shared" si="70"/>
        <v>0.96180976146432184</v>
      </c>
      <c r="BC85" s="98">
        <f t="shared" si="71"/>
        <v>22.287180622265591</v>
      </c>
      <c r="BD85" s="98">
        <f t="shared" si="72"/>
        <v>0.11219735345770757</v>
      </c>
      <c r="BE85" s="98">
        <f t="shared" si="73"/>
        <v>27.867952925152004</v>
      </c>
      <c r="BF85" s="98">
        <f t="shared" si="74"/>
        <v>39811.361321645731</v>
      </c>
      <c r="BG85" s="103">
        <f t="shared" si="75"/>
        <v>1.824687393908762</v>
      </c>
      <c r="BH85">
        <v>0.1</v>
      </c>
      <c r="BI85">
        <f t="shared" si="55"/>
        <v>756.83056679170261</v>
      </c>
      <c r="BJ85">
        <v>0.1</v>
      </c>
      <c r="BK85">
        <f t="shared" si="56"/>
        <v>808.31400000000008</v>
      </c>
      <c r="BL85" s="114">
        <v>17.6498016718255</v>
      </c>
      <c r="BM85" s="114">
        <v>910.91550745517998</v>
      </c>
      <c r="BN85" s="114">
        <v>5.3109910208389097</v>
      </c>
      <c r="BO85" s="114">
        <v>537.6</v>
      </c>
      <c r="BP85" s="114">
        <v>384000</v>
      </c>
      <c r="BQ85" s="107">
        <f t="shared" si="57"/>
        <v>8.7999999999999994E-9</v>
      </c>
      <c r="BR85" s="107">
        <f t="shared" si="58"/>
        <v>1.3811520390776959E-4</v>
      </c>
      <c r="BS85" s="107">
        <f t="shared" si="59"/>
        <v>6.941915344634687E-3</v>
      </c>
      <c r="BT85" s="107">
        <f t="shared" si="60"/>
        <v>4.0403280447310488E-5</v>
      </c>
      <c r="BU85" s="107">
        <f t="shared" si="61"/>
        <v>4.193941742025197E-3</v>
      </c>
      <c r="BV85" s="107">
        <f t="shared" si="62"/>
        <v>3.2492632220082092</v>
      </c>
      <c r="BW85" s="117">
        <f t="shared" si="63"/>
        <v>9.4188164573830123E-5</v>
      </c>
    </row>
    <row r="86" spans="1:75" ht="30" customHeight="1" x14ac:dyDescent="0.25">
      <c r="A86" s="108">
        <v>4.6199168973442397</v>
      </c>
      <c r="B86" s="108">
        <v>-74.096659963313698</v>
      </c>
      <c r="C86" s="119">
        <v>29</v>
      </c>
      <c r="D86" s="119">
        <v>26</v>
      </c>
      <c r="E86" s="119">
        <v>2331</v>
      </c>
      <c r="F86" s="16" t="s">
        <v>302</v>
      </c>
      <c r="G86" s="14" t="s">
        <v>303</v>
      </c>
      <c r="H86" s="16" t="s">
        <v>304</v>
      </c>
      <c r="I86" s="14" t="s">
        <v>133</v>
      </c>
      <c r="J86" s="14" t="s">
        <v>53</v>
      </c>
      <c r="K86" s="14">
        <v>205.13</v>
      </c>
      <c r="L86" s="14"/>
      <c r="M86" s="14">
        <v>2008</v>
      </c>
      <c r="N86" s="15" t="s">
        <v>43</v>
      </c>
      <c r="O86" s="15" t="s">
        <v>123</v>
      </c>
      <c r="P86" s="28">
        <v>4.2689148957375835E-3</v>
      </c>
      <c r="Q86" s="18">
        <v>13357.5</v>
      </c>
      <c r="R86" s="18">
        <v>13587.546632181804</v>
      </c>
      <c r="S86" s="15" t="s">
        <v>45</v>
      </c>
      <c r="T86" s="15"/>
      <c r="U86" s="15"/>
      <c r="V86" s="14">
        <v>365</v>
      </c>
      <c r="W86" s="80"/>
      <c r="X86" s="14"/>
      <c r="Y86" s="14">
        <v>8760</v>
      </c>
      <c r="Z86" s="76" t="s">
        <v>305</v>
      </c>
      <c r="AA86" s="76" t="s">
        <v>292</v>
      </c>
      <c r="AB86" s="19" t="s">
        <v>49</v>
      </c>
      <c r="AC86" s="19">
        <v>196.35697419693699</v>
      </c>
      <c r="AD86" s="19">
        <v>1220.7279907421801</v>
      </c>
      <c r="AE86" s="19">
        <v>69.655897325915305</v>
      </c>
      <c r="AF86" s="19">
        <v>640</v>
      </c>
      <c r="AG86" s="19">
        <v>1920000</v>
      </c>
      <c r="AH86" s="20">
        <v>2.9803032786885244</v>
      </c>
      <c r="AI86" s="20">
        <v>1.362E-5</v>
      </c>
      <c r="AJ86" s="21">
        <f t="shared" si="43"/>
        <v>2.6680095434550005E-3</v>
      </c>
      <c r="AK86" s="21">
        <f t="shared" si="44"/>
        <v>1.6586698499418968E-2</v>
      </c>
      <c r="AL86" s="21">
        <f t="shared" si="45"/>
        <v>9.4645275312234202E-4</v>
      </c>
      <c r="AM86" s="21">
        <f t="shared" si="46"/>
        <v>8.6960298445963539E-3</v>
      </c>
      <c r="AN86" s="21">
        <f t="shared" si="47"/>
        <v>26.088089533789063</v>
      </c>
      <c r="AO86" s="86">
        <f t="shared" si="48"/>
        <v>4.1290812889073531E-5</v>
      </c>
      <c r="AP86" s="88">
        <f t="shared" si="49"/>
        <v>7.309615187547946E-6</v>
      </c>
      <c r="AQ86" s="89">
        <f t="shared" si="50"/>
        <v>4.5443009587449228E-5</v>
      </c>
      <c r="AR86" s="89">
        <f t="shared" si="51"/>
        <v>2.593021241431074E-6</v>
      </c>
      <c r="AS86" s="89">
        <f t="shared" si="52"/>
        <v>2.3824739300263984E-5</v>
      </c>
      <c r="AT86" s="89">
        <f t="shared" si="53"/>
        <v>7.1474217900791948E-2</v>
      </c>
      <c r="AU86" s="91">
        <f t="shared" si="54"/>
        <v>1.1312551476458501E-7</v>
      </c>
      <c r="AV86" s="95">
        <f t="shared" si="64"/>
        <v>2668.0095434550003</v>
      </c>
      <c r="AW86" s="96">
        <f t="shared" si="65"/>
        <v>16586.69849941897</v>
      </c>
      <c r="AX86" s="96">
        <f t="shared" si="66"/>
        <v>946.45275312234207</v>
      </c>
      <c r="AY86" s="96">
        <f t="shared" si="67"/>
        <v>8696.0298445963545</v>
      </c>
      <c r="AZ86" s="96">
        <f t="shared" si="68"/>
        <v>26088089.533789061</v>
      </c>
      <c r="BA86" s="97">
        <f t="shared" si="69"/>
        <v>41.290812889073528</v>
      </c>
      <c r="BB86" s="102">
        <f t="shared" si="70"/>
        <v>7.309615187547946</v>
      </c>
      <c r="BC86" s="98">
        <f t="shared" si="71"/>
        <v>45.443009587449225</v>
      </c>
      <c r="BD86" s="98">
        <f t="shared" si="72"/>
        <v>2.593021241431074</v>
      </c>
      <c r="BE86" s="98">
        <f t="shared" si="73"/>
        <v>23.824739300263982</v>
      </c>
      <c r="BF86" s="98">
        <f t="shared" si="74"/>
        <v>71474.217900791948</v>
      </c>
      <c r="BG86" s="103">
        <f t="shared" si="75"/>
        <v>0.11312551476458502</v>
      </c>
      <c r="BH86">
        <v>0.1</v>
      </c>
      <c r="BI86">
        <f t="shared" si="55"/>
        <v>1358.7546632181804</v>
      </c>
      <c r="BJ86">
        <v>0.1</v>
      </c>
      <c r="BK86">
        <f t="shared" si="56"/>
        <v>0.29803032786885247</v>
      </c>
      <c r="BL86" s="114">
        <v>187.562005220738</v>
      </c>
      <c r="BM86" s="114">
        <v>1012.03746873145</v>
      </c>
      <c r="BN86" s="114">
        <v>69.555897325915296</v>
      </c>
      <c r="BO86" s="114">
        <v>256</v>
      </c>
      <c r="BP86" s="114">
        <v>384000</v>
      </c>
      <c r="BQ86" s="107">
        <f t="shared" si="57"/>
        <v>1.362E-6</v>
      </c>
      <c r="BR86" s="107">
        <f t="shared" si="58"/>
        <v>2.5624350114425284E-3</v>
      </c>
      <c r="BS86" s="107">
        <f t="shared" si="59"/>
        <v>1.3850780127572619E-2</v>
      </c>
      <c r="BT86" s="107">
        <f t="shared" si="60"/>
        <v>9.4982124321494439E-4</v>
      </c>
      <c r="BU86" s="107">
        <f t="shared" si="61"/>
        <v>3.5854649572794302E-3</v>
      </c>
      <c r="BV86" s="107">
        <f t="shared" si="62"/>
        <v>5.8334741600653146</v>
      </c>
      <c r="BW86" s="117">
        <f t="shared" si="63"/>
        <v>5.8394027589137601E-6</v>
      </c>
    </row>
    <row r="87" spans="1:75" x14ac:dyDescent="0.25">
      <c r="A87" s="108">
        <v>4.6247012723358703</v>
      </c>
      <c r="B87" s="108">
        <v>-74.095672535004994</v>
      </c>
      <c r="C87" s="119">
        <v>29</v>
      </c>
      <c r="D87" s="119">
        <v>27</v>
      </c>
      <c r="E87" s="119">
        <v>2344</v>
      </c>
      <c r="F87" s="16" t="s">
        <v>306</v>
      </c>
      <c r="G87" s="14" t="s">
        <v>180</v>
      </c>
      <c r="H87" s="16" t="s">
        <v>307</v>
      </c>
      <c r="I87" s="14" t="s">
        <v>133</v>
      </c>
      <c r="J87" s="14" t="s">
        <v>41</v>
      </c>
      <c r="K87" s="14">
        <v>20</v>
      </c>
      <c r="L87" s="14"/>
      <c r="M87" s="14">
        <v>1995</v>
      </c>
      <c r="N87" s="15" t="s">
        <v>102</v>
      </c>
      <c r="O87" s="15" t="s">
        <v>103</v>
      </c>
      <c r="P87" s="28">
        <v>4.2689148957375835E-3</v>
      </c>
      <c r="Q87" s="18">
        <v>11.3563235795132</v>
      </c>
      <c r="R87" s="18">
        <v>11.551905386994676</v>
      </c>
      <c r="S87" s="2" t="s">
        <v>45</v>
      </c>
      <c r="T87" s="2"/>
      <c r="U87" s="2"/>
      <c r="V87" s="14">
        <v>365</v>
      </c>
      <c r="W87" s="80"/>
      <c r="X87" s="14"/>
      <c r="Y87" s="14">
        <v>8760</v>
      </c>
      <c r="Z87" s="76" t="s">
        <v>308</v>
      </c>
      <c r="AA87" s="76" t="s">
        <v>46</v>
      </c>
      <c r="AB87" s="19" t="s">
        <v>49</v>
      </c>
      <c r="AC87" s="19">
        <v>840000</v>
      </c>
      <c r="AD87" s="19">
        <v>2400000</v>
      </c>
      <c r="AE87" s="19">
        <v>1800000</v>
      </c>
      <c r="AF87" s="19">
        <v>600000</v>
      </c>
      <c r="AG87" s="19">
        <v>2676000000</v>
      </c>
      <c r="AH87" s="23">
        <v>11.3563235795132</v>
      </c>
      <c r="AI87" s="20">
        <v>9.1200000000000003E-2</v>
      </c>
      <c r="AJ87" s="21">
        <f t="shared" si="43"/>
        <v>9.7036005250755262E-3</v>
      </c>
      <c r="AK87" s="21">
        <f t="shared" si="44"/>
        <v>2.7724572928787224E-2</v>
      </c>
      <c r="AL87" s="21">
        <f t="shared" si="45"/>
        <v>2.0793429696590416E-2</v>
      </c>
      <c r="AM87" s="21">
        <f t="shared" si="46"/>
        <v>6.9311432321968059E-3</v>
      </c>
      <c r="AN87" s="21">
        <f t="shared" si="47"/>
        <v>30.912898815597753</v>
      </c>
      <c r="AO87" s="86">
        <f t="shared" si="48"/>
        <v>1.0535337712939146</v>
      </c>
      <c r="AP87" s="88">
        <f t="shared" si="49"/>
        <v>2.6585206918015139E-5</v>
      </c>
      <c r="AQ87" s="89">
        <f t="shared" si="50"/>
        <v>7.5957734051471847E-5</v>
      </c>
      <c r="AR87" s="89">
        <f t="shared" si="51"/>
        <v>5.6968300538603878E-5</v>
      </c>
      <c r="AS87" s="89">
        <f t="shared" si="52"/>
        <v>1.8989433512867962E-5</v>
      </c>
      <c r="AT87" s="89">
        <f t="shared" si="53"/>
        <v>8.46928734673911E-2</v>
      </c>
      <c r="AU87" s="91">
        <f t="shared" si="54"/>
        <v>2.8863938939559302E-3</v>
      </c>
      <c r="AV87" s="95">
        <f t="shared" si="64"/>
        <v>9703.6005250755261</v>
      </c>
      <c r="AW87" s="96">
        <f t="shared" si="65"/>
        <v>27724.572928787224</v>
      </c>
      <c r="AX87" s="96">
        <f t="shared" si="66"/>
        <v>20793.429696590418</v>
      </c>
      <c r="AY87" s="96">
        <f t="shared" si="67"/>
        <v>6931.1432321968059</v>
      </c>
      <c r="AZ87" s="96">
        <f t="shared" si="68"/>
        <v>30912898.815597754</v>
      </c>
      <c r="BA87" s="97">
        <f t="shared" si="69"/>
        <v>1053533.7712939146</v>
      </c>
      <c r="BB87" s="102">
        <f t="shared" si="70"/>
        <v>26.585206918015139</v>
      </c>
      <c r="BC87" s="98">
        <f t="shared" si="71"/>
        <v>75.957734051471846</v>
      </c>
      <c r="BD87" s="98">
        <f t="shared" si="72"/>
        <v>56.968300538603877</v>
      </c>
      <c r="BE87" s="98">
        <f t="shared" si="73"/>
        <v>18.989433512867961</v>
      </c>
      <c r="BF87" s="98">
        <f t="shared" si="74"/>
        <v>84692.873467391095</v>
      </c>
      <c r="BG87" s="103">
        <f t="shared" si="75"/>
        <v>2886.3938939559303</v>
      </c>
      <c r="BH87">
        <v>0.1</v>
      </c>
      <c r="BI87">
        <f t="shared" si="55"/>
        <v>1.1551905386994676</v>
      </c>
      <c r="BJ87">
        <v>0.1</v>
      </c>
      <c r="BK87">
        <f t="shared" si="56"/>
        <v>1.1356323579513201</v>
      </c>
      <c r="BL87" s="114">
        <v>336000</v>
      </c>
      <c r="BM87" s="114">
        <v>480000</v>
      </c>
      <c r="BN87" s="114">
        <v>360000</v>
      </c>
      <c r="BO87" s="114">
        <v>120000</v>
      </c>
      <c r="BP87" s="114">
        <v>1070400000</v>
      </c>
      <c r="BQ87" s="107">
        <f t="shared" si="57"/>
        <v>9.1200000000000014E-3</v>
      </c>
      <c r="BR87" s="107">
        <f t="shared" si="58"/>
        <v>4.0008969913685397E-3</v>
      </c>
      <c r="BS87" s="107">
        <f t="shared" si="59"/>
        <v>6.1994029715918674E-3</v>
      </c>
      <c r="BT87" s="107">
        <f t="shared" si="60"/>
        <v>4.6495522286939001E-3</v>
      </c>
      <c r="BU87" s="107">
        <f t="shared" si="61"/>
        <v>1.5498507428979669E-3</v>
      </c>
      <c r="BV87" s="107">
        <f t="shared" si="62"/>
        <v>12.745714701074064</v>
      </c>
      <c r="BW87" s="117">
        <f t="shared" si="63"/>
        <v>0.14899217477819288</v>
      </c>
    </row>
    <row r="88" spans="1:75" ht="15" customHeight="1" x14ac:dyDescent="0.25">
      <c r="A88" s="108">
        <v>4.6729266737952004</v>
      </c>
      <c r="B88" s="108">
        <v>-74.147057025472904</v>
      </c>
      <c r="C88" s="119">
        <v>24</v>
      </c>
      <c r="D88" s="119">
        <v>32</v>
      </c>
      <c r="E88" s="119">
        <v>1911</v>
      </c>
      <c r="F88" s="16" t="s">
        <v>309</v>
      </c>
      <c r="G88" s="14" t="s">
        <v>310</v>
      </c>
      <c r="H88" s="16" t="s">
        <v>311</v>
      </c>
      <c r="I88" s="14" t="s">
        <v>40</v>
      </c>
      <c r="J88" s="14" t="s">
        <v>312</v>
      </c>
      <c r="K88" s="27"/>
      <c r="L88" s="27"/>
      <c r="M88" s="14">
        <v>2003</v>
      </c>
      <c r="N88" s="15" t="s">
        <v>43</v>
      </c>
      <c r="O88" s="15" t="s">
        <v>123</v>
      </c>
      <c r="P88" s="17">
        <v>1.4131626950323477E-2</v>
      </c>
      <c r="Q88" s="18">
        <v>2695</v>
      </c>
      <c r="R88" s="18">
        <v>2851.7268188925759</v>
      </c>
      <c r="S88" s="15" t="s">
        <v>45</v>
      </c>
      <c r="T88" s="15"/>
      <c r="U88" s="15"/>
      <c r="V88" s="14">
        <v>365</v>
      </c>
      <c r="W88" s="80"/>
      <c r="X88" s="14"/>
      <c r="Y88" s="14">
        <v>8760</v>
      </c>
      <c r="Z88" s="76" t="s">
        <v>313</v>
      </c>
      <c r="AA88" s="76" t="s">
        <v>292</v>
      </c>
      <c r="AB88" s="19" t="s">
        <v>49</v>
      </c>
      <c r="AC88" s="19">
        <v>196.35697419693699</v>
      </c>
      <c r="AD88" s="19">
        <v>1220.7279907421801</v>
      </c>
      <c r="AE88" s="19">
        <v>69.655897325915305</v>
      </c>
      <c r="AF88" s="19">
        <v>640</v>
      </c>
      <c r="AG88" s="19">
        <v>1920000</v>
      </c>
      <c r="AH88" s="20">
        <v>2.9803032786885244</v>
      </c>
      <c r="AI88" s="20">
        <v>1.362E-5</v>
      </c>
      <c r="AJ88" s="21">
        <f t="shared" si="43"/>
        <v>5.5995644939400271E-4</v>
      </c>
      <c r="AK88" s="21">
        <f t="shared" si="44"/>
        <v>3.481182749772323E-3</v>
      </c>
      <c r="AL88" s="21">
        <f t="shared" si="45"/>
        <v>1.9863959049834035E-4</v>
      </c>
      <c r="AM88" s="21">
        <f t="shared" si="46"/>
        <v>1.8251051640912484E-3</v>
      </c>
      <c r="AN88" s="21">
        <f t="shared" si="47"/>
        <v>5.4753154922737455</v>
      </c>
      <c r="AO88" s="86">
        <f t="shared" si="48"/>
        <v>4.2952329104352919E-5</v>
      </c>
      <c r="AP88" s="88">
        <f t="shared" si="49"/>
        <v>1.5341272586137061E-6</v>
      </c>
      <c r="AQ88" s="89">
        <f t="shared" si="50"/>
        <v>9.537486985677597E-6</v>
      </c>
      <c r="AR88" s="89">
        <f t="shared" si="51"/>
        <v>5.4421805615983657E-7</v>
      </c>
      <c r="AS88" s="89">
        <f t="shared" si="52"/>
        <v>5.0002881207979409E-6</v>
      </c>
      <c r="AT88" s="89">
        <f t="shared" si="53"/>
        <v>1.5000864362393822E-2</v>
      </c>
      <c r="AU88" s="91">
        <f t="shared" si="54"/>
        <v>1.1767761398452854E-7</v>
      </c>
      <c r="AV88" s="95">
        <f t="shared" si="64"/>
        <v>559.95644939400268</v>
      </c>
      <c r="AW88" s="96">
        <f t="shared" si="65"/>
        <v>3481.1827497723229</v>
      </c>
      <c r="AX88" s="96">
        <f t="shared" si="66"/>
        <v>198.63959049834034</v>
      </c>
      <c r="AY88" s="96">
        <f t="shared" si="67"/>
        <v>1825.1051640912485</v>
      </c>
      <c r="AZ88" s="96">
        <f t="shared" si="68"/>
        <v>5475315.4922737451</v>
      </c>
      <c r="BA88" s="97">
        <f t="shared" si="69"/>
        <v>42.95232910435292</v>
      </c>
      <c r="BB88" s="102">
        <f t="shared" si="70"/>
        <v>1.534127258613706</v>
      </c>
      <c r="BC88" s="98">
        <f t="shared" si="71"/>
        <v>9.5374869856775977</v>
      </c>
      <c r="BD88" s="98">
        <f t="shared" si="72"/>
        <v>0.54421805615983654</v>
      </c>
      <c r="BE88" s="98">
        <f t="shared" si="73"/>
        <v>5.0002881207979408</v>
      </c>
      <c r="BF88" s="98">
        <f t="shared" si="74"/>
        <v>15000.864362393822</v>
      </c>
      <c r="BG88" s="103">
        <f t="shared" si="75"/>
        <v>0.11767761398452854</v>
      </c>
      <c r="BH88">
        <v>0.1</v>
      </c>
      <c r="BI88">
        <f t="shared" si="55"/>
        <v>285.1726818892576</v>
      </c>
      <c r="BJ88">
        <v>0.1</v>
      </c>
      <c r="BK88">
        <f t="shared" si="56"/>
        <v>0.29803032786885247</v>
      </c>
      <c r="BL88" s="114">
        <v>187.562005220738</v>
      </c>
      <c r="BM88" s="114">
        <v>1012.03746873145</v>
      </c>
      <c r="BN88" s="114">
        <v>69.555897325915296</v>
      </c>
      <c r="BO88" s="114">
        <v>256</v>
      </c>
      <c r="BP88" s="114">
        <v>384000</v>
      </c>
      <c r="BQ88" s="107">
        <f t="shared" si="57"/>
        <v>1.362E-6</v>
      </c>
      <c r="BR88" s="107">
        <f t="shared" si="58"/>
        <v>5.3779868004225518E-4</v>
      </c>
      <c r="BS88" s="107">
        <f t="shared" si="59"/>
        <v>2.9069737327584591E-3</v>
      </c>
      <c r="BT88" s="107">
        <f t="shared" si="60"/>
        <v>1.9934656238931414E-4</v>
      </c>
      <c r="BU88" s="107">
        <f t="shared" si="61"/>
        <v>7.5251013694084708E-4</v>
      </c>
      <c r="BV88" s="107">
        <f t="shared" si="62"/>
        <v>1.2243177638981821</v>
      </c>
      <c r="BW88" s="117">
        <f t="shared" si="63"/>
        <v>6.0743766354888522E-6</v>
      </c>
    </row>
    <row r="89" spans="1:75" ht="15" customHeight="1" x14ac:dyDescent="0.25">
      <c r="A89" s="108">
        <v>4.6729266737952004</v>
      </c>
      <c r="B89" s="108">
        <v>-74.147057025472904</v>
      </c>
      <c r="C89" s="119">
        <v>24</v>
      </c>
      <c r="D89" s="119">
        <v>32</v>
      </c>
      <c r="E89" s="119">
        <v>1911</v>
      </c>
      <c r="F89" s="16" t="s">
        <v>309</v>
      </c>
      <c r="G89" s="14" t="s">
        <v>310</v>
      </c>
      <c r="H89" s="16" t="s">
        <v>311</v>
      </c>
      <c r="I89" s="14" t="s">
        <v>40</v>
      </c>
      <c r="J89" s="14" t="s">
        <v>53</v>
      </c>
      <c r="K89" s="27"/>
      <c r="L89" s="27"/>
      <c r="M89" s="14">
        <v>2008</v>
      </c>
      <c r="N89" s="15" t="s">
        <v>43</v>
      </c>
      <c r="O89" s="15" t="s">
        <v>123</v>
      </c>
      <c r="P89" s="17">
        <v>1.4131626950323477E-2</v>
      </c>
      <c r="Q89" s="18">
        <v>2695</v>
      </c>
      <c r="R89" s="18">
        <v>2851.7268188925759</v>
      </c>
      <c r="S89" s="15" t="s">
        <v>45</v>
      </c>
      <c r="T89" s="15"/>
      <c r="U89" s="15"/>
      <c r="V89" s="14">
        <v>365</v>
      </c>
      <c r="W89" s="80"/>
      <c r="X89" s="14"/>
      <c r="Y89" s="14">
        <v>8760</v>
      </c>
      <c r="Z89" s="76" t="s">
        <v>313</v>
      </c>
      <c r="AA89" s="76" t="s">
        <v>292</v>
      </c>
      <c r="AB89" s="19" t="s">
        <v>49</v>
      </c>
      <c r="AC89" s="19">
        <v>196.35697419693699</v>
      </c>
      <c r="AD89" s="19">
        <v>1220.7279907421801</v>
      </c>
      <c r="AE89" s="19">
        <v>69.655897325915305</v>
      </c>
      <c r="AF89" s="19">
        <v>640</v>
      </c>
      <c r="AG89" s="19">
        <v>1920000</v>
      </c>
      <c r="AH89" s="20">
        <v>2.9803032786885244</v>
      </c>
      <c r="AI89" s="20">
        <v>1.362E-5</v>
      </c>
      <c r="AJ89" s="21">
        <f t="shared" si="43"/>
        <v>5.5995644939400271E-4</v>
      </c>
      <c r="AK89" s="21">
        <f t="shared" si="44"/>
        <v>3.481182749772323E-3</v>
      </c>
      <c r="AL89" s="21">
        <f t="shared" si="45"/>
        <v>1.9863959049834035E-4</v>
      </c>
      <c r="AM89" s="21">
        <f t="shared" si="46"/>
        <v>1.8251051640912484E-3</v>
      </c>
      <c r="AN89" s="21">
        <f t="shared" si="47"/>
        <v>5.4753154922737455</v>
      </c>
      <c r="AO89" s="86">
        <f t="shared" si="48"/>
        <v>4.2952329104352919E-5</v>
      </c>
      <c r="AP89" s="88">
        <f t="shared" si="49"/>
        <v>1.5341272586137061E-6</v>
      </c>
      <c r="AQ89" s="89">
        <f t="shared" si="50"/>
        <v>9.537486985677597E-6</v>
      </c>
      <c r="AR89" s="89">
        <f t="shared" si="51"/>
        <v>5.4421805615983657E-7</v>
      </c>
      <c r="AS89" s="89">
        <f t="shared" si="52"/>
        <v>5.0002881207979409E-6</v>
      </c>
      <c r="AT89" s="89">
        <f t="shared" si="53"/>
        <v>1.5000864362393822E-2</v>
      </c>
      <c r="AU89" s="91">
        <f t="shared" si="54"/>
        <v>1.1767761398452854E-7</v>
      </c>
      <c r="AV89" s="95">
        <f t="shared" si="64"/>
        <v>559.95644939400268</v>
      </c>
      <c r="AW89" s="96">
        <f t="shared" si="65"/>
        <v>3481.1827497723229</v>
      </c>
      <c r="AX89" s="96">
        <f t="shared" si="66"/>
        <v>198.63959049834034</v>
      </c>
      <c r="AY89" s="96">
        <f t="shared" si="67"/>
        <v>1825.1051640912485</v>
      </c>
      <c r="AZ89" s="96">
        <f t="shared" si="68"/>
        <v>5475315.4922737451</v>
      </c>
      <c r="BA89" s="97">
        <f t="shared" si="69"/>
        <v>42.95232910435292</v>
      </c>
      <c r="BB89" s="102">
        <f t="shared" si="70"/>
        <v>1.534127258613706</v>
      </c>
      <c r="BC89" s="98">
        <f t="shared" si="71"/>
        <v>9.5374869856775977</v>
      </c>
      <c r="BD89" s="98">
        <f t="shared" si="72"/>
        <v>0.54421805615983654</v>
      </c>
      <c r="BE89" s="98">
        <f t="shared" si="73"/>
        <v>5.0002881207979408</v>
      </c>
      <c r="BF89" s="98">
        <f t="shared" si="74"/>
        <v>15000.864362393822</v>
      </c>
      <c r="BG89" s="103">
        <f t="shared" si="75"/>
        <v>0.11767761398452854</v>
      </c>
      <c r="BH89">
        <v>0.1</v>
      </c>
      <c r="BI89">
        <f t="shared" si="55"/>
        <v>285.1726818892576</v>
      </c>
      <c r="BJ89">
        <v>0.1</v>
      </c>
      <c r="BK89">
        <f t="shared" si="56"/>
        <v>0.29803032786885247</v>
      </c>
      <c r="BL89" s="114">
        <v>187.562005220738</v>
      </c>
      <c r="BM89" s="114">
        <v>1012.03746873145</v>
      </c>
      <c r="BN89" s="114">
        <v>69.555897325915296</v>
      </c>
      <c r="BO89" s="114">
        <v>256</v>
      </c>
      <c r="BP89" s="114">
        <v>384000</v>
      </c>
      <c r="BQ89" s="107">
        <f t="shared" si="57"/>
        <v>1.362E-6</v>
      </c>
      <c r="BR89" s="107">
        <f t="shared" si="58"/>
        <v>5.3779868004225518E-4</v>
      </c>
      <c r="BS89" s="107">
        <f t="shared" si="59"/>
        <v>2.9069737327584591E-3</v>
      </c>
      <c r="BT89" s="107">
        <f t="shared" si="60"/>
        <v>1.9934656238931414E-4</v>
      </c>
      <c r="BU89" s="107">
        <f t="shared" si="61"/>
        <v>7.5251013694084708E-4</v>
      </c>
      <c r="BV89" s="107">
        <f t="shared" si="62"/>
        <v>1.2243177638981821</v>
      </c>
      <c r="BW89" s="117">
        <f t="shared" si="63"/>
        <v>6.0743766354888522E-6</v>
      </c>
    </row>
    <row r="90" spans="1:75" ht="30" x14ac:dyDescent="0.25">
      <c r="A90" s="108">
        <v>4.6727889856631801</v>
      </c>
      <c r="B90" s="108">
        <v>-74.147626985773499</v>
      </c>
      <c r="C90" s="119">
        <v>24</v>
      </c>
      <c r="D90" s="119">
        <v>32</v>
      </c>
      <c r="E90" s="119">
        <v>1911</v>
      </c>
      <c r="F90" s="16" t="s">
        <v>314</v>
      </c>
      <c r="G90" s="14" t="s">
        <v>315</v>
      </c>
      <c r="H90" s="16" t="s">
        <v>316</v>
      </c>
      <c r="I90" s="14" t="s">
        <v>40</v>
      </c>
      <c r="J90" s="14" t="s">
        <v>41</v>
      </c>
      <c r="K90" s="14">
        <v>40</v>
      </c>
      <c r="L90" s="14"/>
      <c r="M90" s="14">
        <v>1974</v>
      </c>
      <c r="N90" s="15" t="s">
        <v>102</v>
      </c>
      <c r="O90" s="15" t="s">
        <v>103</v>
      </c>
      <c r="P90" s="28">
        <v>4.2689148957375835E-3</v>
      </c>
      <c r="Q90" s="18">
        <v>75.784532687284695</v>
      </c>
      <c r="R90" s="18">
        <v>77.089715282544418</v>
      </c>
      <c r="S90" s="2" t="s">
        <v>45</v>
      </c>
      <c r="T90" s="2"/>
      <c r="U90" s="2"/>
      <c r="V90" s="14">
        <v>365</v>
      </c>
      <c r="W90" s="80"/>
      <c r="X90" s="14"/>
      <c r="Y90" s="14">
        <v>8760</v>
      </c>
      <c r="Z90" s="76" t="s">
        <v>46</v>
      </c>
      <c r="AA90" s="76" t="s">
        <v>292</v>
      </c>
      <c r="AB90" s="19" t="s">
        <v>49</v>
      </c>
      <c r="AC90" s="19">
        <v>840000</v>
      </c>
      <c r="AD90" s="19">
        <v>2400000</v>
      </c>
      <c r="AE90" s="19">
        <v>1800000</v>
      </c>
      <c r="AF90" s="19">
        <v>600000</v>
      </c>
      <c r="AG90" s="19">
        <v>2676000000</v>
      </c>
      <c r="AH90" s="23">
        <v>75.784532687284695</v>
      </c>
      <c r="AI90" s="20">
        <v>9.1200000000000003E-2</v>
      </c>
      <c r="AJ90" s="21">
        <f t="shared" si="43"/>
        <v>6.4755360837337309E-2</v>
      </c>
      <c r="AK90" s="21">
        <f t="shared" si="44"/>
        <v>0.18501531667810661</v>
      </c>
      <c r="AL90" s="21">
        <f t="shared" si="45"/>
        <v>0.13876148750857994</v>
      </c>
      <c r="AM90" s="21">
        <f t="shared" si="46"/>
        <v>4.6253829169526653E-2</v>
      </c>
      <c r="AN90" s="21">
        <f t="shared" si="47"/>
        <v>206.29207809608886</v>
      </c>
      <c r="AO90" s="86">
        <f t="shared" si="48"/>
        <v>7.0305820337680514</v>
      </c>
      <c r="AP90" s="88">
        <f t="shared" si="49"/>
        <v>1.7741194749955428E-4</v>
      </c>
      <c r="AQ90" s="89">
        <f t="shared" si="50"/>
        <v>5.068912785701551E-4</v>
      </c>
      <c r="AR90" s="89">
        <f t="shared" si="51"/>
        <v>3.801684589276163E-4</v>
      </c>
      <c r="AS90" s="89">
        <f t="shared" si="52"/>
        <v>1.2672281964253877E-4</v>
      </c>
      <c r="AT90" s="89">
        <f t="shared" si="53"/>
        <v>0.56518377560572286</v>
      </c>
      <c r="AU90" s="91">
        <f t="shared" si="54"/>
        <v>1.9261868585665896E-2</v>
      </c>
      <c r="AV90" s="95">
        <f t="shared" si="64"/>
        <v>64755.360837337306</v>
      </c>
      <c r="AW90" s="96">
        <f t="shared" si="65"/>
        <v>185015.31667810661</v>
      </c>
      <c r="AX90" s="96">
        <f t="shared" si="66"/>
        <v>138761.48750857994</v>
      </c>
      <c r="AY90" s="96">
        <f t="shared" si="67"/>
        <v>46253.829169526653</v>
      </c>
      <c r="AZ90" s="96">
        <f t="shared" si="68"/>
        <v>206292078.09608886</v>
      </c>
      <c r="BA90" s="97">
        <f t="shared" si="69"/>
        <v>7030582.0337680513</v>
      </c>
      <c r="BB90" s="102">
        <f t="shared" si="70"/>
        <v>177.41194749955429</v>
      </c>
      <c r="BC90" s="98">
        <f t="shared" si="71"/>
        <v>506.89127857015512</v>
      </c>
      <c r="BD90" s="98">
        <f t="shared" si="72"/>
        <v>380.16845892761631</v>
      </c>
      <c r="BE90" s="98">
        <f t="shared" si="73"/>
        <v>126.72281964253878</v>
      </c>
      <c r="BF90" s="98">
        <f t="shared" si="74"/>
        <v>565183.77560572291</v>
      </c>
      <c r="BG90" s="103">
        <f t="shared" si="75"/>
        <v>19261.868585665896</v>
      </c>
      <c r="BH90">
        <v>0.1</v>
      </c>
      <c r="BI90">
        <f t="shared" si="55"/>
        <v>7.708971528254442</v>
      </c>
      <c r="BJ90">
        <v>0.1</v>
      </c>
      <c r="BK90">
        <f t="shared" si="56"/>
        <v>7.5784532687284702</v>
      </c>
      <c r="BL90" s="114">
        <v>336000</v>
      </c>
      <c r="BM90" s="114">
        <v>480000</v>
      </c>
      <c r="BN90" s="114">
        <v>360000</v>
      </c>
      <c r="BO90" s="114">
        <v>120000</v>
      </c>
      <c r="BP90" s="114">
        <v>1070400000</v>
      </c>
      <c r="BQ90" s="107">
        <f t="shared" si="57"/>
        <v>9.1200000000000014E-3</v>
      </c>
      <c r="BR90" s="107">
        <f t="shared" si="58"/>
        <v>2.6699319255732705E-2</v>
      </c>
      <c r="BS90" s="107">
        <f t="shared" si="59"/>
        <v>4.1370682497089702E-2</v>
      </c>
      <c r="BT90" s="107">
        <f t="shared" si="60"/>
        <v>3.1028011872817271E-2</v>
      </c>
      <c r="BU90" s="107">
        <f t="shared" si="61"/>
        <v>1.0342670624272425E-2</v>
      </c>
      <c r="BV90" s="107">
        <f t="shared" si="62"/>
        <v>85.056402771834186</v>
      </c>
      <c r="BW90" s="117">
        <f t="shared" si="63"/>
        <v>0.99427444635313977</v>
      </c>
    </row>
    <row r="91" spans="1:75" ht="30" x14ac:dyDescent="0.25">
      <c r="A91" s="108">
        <v>4.6727889856631801</v>
      </c>
      <c r="B91" s="108">
        <v>-74.147626985773499</v>
      </c>
      <c r="C91" s="119">
        <v>24</v>
      </c>
      <c r="D91" s="119">
        <v>32</v>
      </c>
      <c r="E91" s="119">
        <v>1911</v>
      </c>
      <c r="F91" s="16" t="s">
        <v>314</v>
      </c>
      <c r="G91" s="14" t="s">
        <v>315</v>
      </c>
      <c r="H91" s="16" t="s">
        <v>316</v>
      </c>
      <c r="I91" s="14" t="s">
        <v>40</v>
      </c>
      <c r="J91" s="14" t="s">
        <v>41</v>
      </c>
      <c r="K91" s="14">
        <v>40</v>
      </c>
      <c r="L91" s="14"/>
      <c r="M91" s="14">
        <v>1994</v>
      </c>
      <c r="N91" s="15" t="s">
        <v>102</v>
      </c>
      <c r="O91" s="15" t="s">
        <v>103</v>
      </c>
      <c r="P91" s="28">
        <v>4.2689148957375835E-3</v>
      </c>
      <c r="Q91" s="18">
        <v>18.89692243631</v>
      </c>
      <c r="R91" s="18">
        <v>19.222370563959178</v>
      </c>
      <c r="S91" s="2" t="s">
        <v>45</v>
      </c>
      <c r="T91" s="2"/>
      <c r="U91" s="2"/>
      <c r="V91" s="14">
        <v>365</v>
      </c>
      <c r="W91" s="80"/>
      <c r="X91" s="14"/>
      <c r="Y91" s="14">
        <v>8760</v>
      </c>
      <c r="Z91" s="76" t="s">
        <v>46</v>
      </c>
      <c r="AA91" s="76" t="s">
        <v>292</v>
      </c>
      <c r="AB91" s="19" t="s">
        <v>49</v>
      </c>
      <c r="AC91" s="19">
        <v>840000</v>
      </c>
      <c r="AD91" s="19">
        <v>2400000</v>
      </c>
      <c r="AE91" s="19">
        <v>1800000</v>
      </c>
      <c r="AF91" s="19">
        <v>600000</v>
      </c>
      <c r="AG91" s="19">
        <v>2676000000</v>
      </c>
      <c r="AH91" s="23">
        <v>18.89692243631</v>
      </c>
      <c r="AI91" s="20">
        <v>9.1200000000000003E-2</v>
      </c>
      <c r="AJ91" s="21">
        <f t="shared" si="43"/>
        <v>1.6146791273725709E-2</v>
      </c>
      <c r="AK91" s="21">
        <f t="shared" si="44"/>
        <v>4.6133689353502025E-2</v>
      </c>
      <c r="AL91" s="21">
        <f t="shared" si="45"/>
        <v>3.4600267015126522E-2</v>
      </c>
      <c r="AM91" s="21">
        <f t="shared" si="46"/>
        <v>1.1533422338375506E-2</v>
      </c>
      <c r="AN91" s="21">
        <f t="shared" si="47"/>
        <v>51.439063629154759</v>
      </c>
      <c r="AO91" s="86">
        <f t="shared" si="48"/>
        <v>1.753080195433077</v>
      </c>
      <c r="AP91" s="88">
        <f t="shared" si="49"/>
        <v>4.4237784311577283E-5</v>
      </c>
      <c r="AQ91" s="89">
        <f t="shared" si="50"/>
        <v>1.2639366946164937E-4</v>
      </c>
      <c r="AR91" s="89">
        <f t="shared" si="51"/>
        <v>9.479525209623705E-5</v>
      </c>
      <c r="AS91" s="89">
        <f t="shared" si="52"/>
        <v>3.1598417365412343E-5</v>
      </c>
      <c r="AT91" s="89">
        <f t="shared" si="53"/>
        <v>0.14092894144973905</v>
      </c>
      <c r="AU91" s="91">
        <f t="shared" si="54"/>
        <v>4.8029594395426764E-3</v>
      </c>
      <c r="AV91" s="95">
        <f t="shared" si="64"/>
        <v>16146.79127372571</v>
      </c>
      <c r="AW91" s="96">
        <f t="shared" si="65"/>
        <v>46133.689353502028</v>
      </c>
      <c r="AX91" s="96">
        <f t="shared" si="66"/>
        <v>34600.267015126519</v>
      </c>
      <c r="AY91" s="96">
        <f t="shared" si="67"/>
        <v>11533.422338375507</v>
      </c>
      <c r="AZ91" s="96">
        <f t="shared" si="68"/>
        <v>51439063.629154757</v>
      </c>
      <c r="BA91" s="97">
        <f t="shared" si="69"/>
        <v>1753080.1954330769</v>
      </c>
      <c r="BB91" s="102">
        <f t="shared" si="70"/>
        <v>44.237784311577286</v>
      </c>
      <c r="BC91" s="98">
        <f t="shared" si="71"/>
        <v>126.39366946164937</v>
      </c>
      <c r="BD91" s="98">
        <f t="shared" si="72"/>
        <v>94.79525209623705</v>
      </c>
      <c r="BE91" s="98">
        <f t="shared" si="73"/>
        <v>31.598417365412342</v>
      </c>
      <c r="BF91" s="98">
        <f t="shared" si="74"/>
        <v>140928.94144973907</v>
      </c>
      <c r="BG91" s="103">
        <f t="shared" si="75"/>
        <v>4802.9594395426766</v>
      </c>
      <c r="BH91">
        <v>0.1</v>
      </c>
      <c r="BI91">
        <f t="shared" si="55"/>
        <v>1.9222370563959179</v>
      </c>
      <c r="BJ91">
        <v>0.1</v>
      </c>
      <c r="BK91">
        <f t="shared" si="56"/>
        <v>1.889692243631</v>
      </c>
      <c r="BL91" s="114">
        <v>336000</v>
      </c>
      <c r="BM91" s="114">
        <v>480000</v>
      </c>
      <c r="BN91" s="114">
        <v>360000</v>
      </c>
      <c r="BO91" s="114">
        <v>120000</v>
      </c>
      <c r="BP91" s="114">
        <v>1070400000</v>
      </c>
      <c r="BQ91" s="107">
        <f t="shared" si="57"/>
        <v>9.1200000000000014E-3</v>
      </c>
      <c r="BR91" s="107">
        <f t="shared" si="58"/>
        <v>6.6574925936372636E-3</v>
      </c>
      <c r="BS91" s="107">
        <f t="shared" si="59"/>
        <v>1.0315806544728886E-2</v>
      </c>
      <c r="BT91" s="107">
        <f t="shared" si="60"/>
        <v>7.7368549085466655E-3</v>
      </c>
      <c r="BU91" s="107">
        <f t="shared" si="61"/>
        <v>2.5789516361822214E-3</v>
      </c>
      <c r="BV91" s="107">
        <f t="shared" si="62"/>
        <v>21.208869262587282</v>
      </c>
      <c r="BW91" s="117">
        <f t="shared" si="63"/>
        <v>0.24792297883091341</v>
      </c>
    </row>
    <row r="92" spans="1:75" ht="30" customHeight="1" x14ac:dyDescent="0.25">
      <c r="A92" s="108">
        <v>4.6199166666666676</v>
      </c>
      <c r="B92" s="108">
        <v>-74.110166666666657</v>
      </c>
      <c r="C92" s="119">
        <v>28</v>
      </c>
      <c r="D92" s="119">
        <v>26</v>
      </c>
      <c r="E92" s="119">
        <v>1837</v>
      </c>
      <c r="F92" s="16" t="s">
        <v>317</v>
      </c>
      <c r="G92" s="14" t="s">
        <v>318</v>
      </c>
      <c r="H92" s="16" t="s">
        <v>319</v>
      </c>
      <c r="I92" s="14" t="s">
        <v>133</v>
      </c>
      <c r="J92" s="14" t="s">
        <v>41</v>
      </c>
      <c r="K92" s="14">
        <v>30</v>
      </c>
      <c r="L92" s="14"/>
      <c r="M92" s="14">
        <v>2006</v>
      </c>
      <c r="N92" s="15" t="s">
        <v>43</v>
      </c>
      <c r="O92" s="15" t="s">
        <v>44</v>
      </c>
      <c r="P92" s="28">
        <v>4.2689148957375835E-3</v>
      </c>
      <c r="Q92" s="18">
        <v>18963</v>
      </c>
      <c r="R92" s="18">
        <v>19289.586134086734</v>
      </c>
      <c r="S92" s="15" t="s">
        <v>45</v>
      </c>
      <c r="T92" s="15"/>
      <c r="U92" s="15"/>
      <c r="V92" s="14">
        <v>365</v>
      </c>
      <c r="W92" s="80"/>
      <c r="X92" s="14"/>
      <c r="Y92" s="14">
        <v>8760</v>
      </c>
      <c r="Z92" s="76" t="s">
        <v>320</v>
      </c>
      <c r="AA92" s="76" t="s">
        <v>321</v>
      </c>
      <c r="AB92" s="19" t="s">
        <v>49</v>
      </c>
      <c r="AC92" s="19">
        <v>46.3856216091623</v>
      </c>
      <c r="AD92" s="19">
        <v>1074.85364414012</v>
      </c>
      <c r="AE92" s="19">
        <v>5.4109910208389103</v>
      </c>
      <c r="AF92" s="19">
        <v>1344</v>
      </c>
      <c r="AG92" s="19">
        <v>1920000</v>
      </c>
      <c r="AH92" s="23">
        <v>18963</v>
      </c>
      <c r="AI92" s="24">
        <v>8.7999999999999994E-8</v>
      </c>
      <c r="AJ92" s="21">
        <f t="shared" si="43"/>
        <v>8.9475944341309115E-4</v>
      </c>
      <c r="AK92" s="21">
        <f t="shared" si="44"/>
        <v>2.0733481950177855E-2</v>
      </c>
      <c r="AL92" s="21">
        <f t="shared" si="45"/>
        <v>1.0437577736724206E-4</v>
      </c>
      <c r="AM92" s="21">
        <f t="shared" si="46"/>
        <v>2.5925203764212573E-2</v>
      </c>
      <c r="AN92" s="21">
        <f t="shared" si="47"/>
        <v>37.036005377446536</v>
      </c>
      <c r="AO92" s="86">
        <f t="shared" si="48"/>
        <v>1.6974835797996324E-3</v>
      </c>
      <c r="AP92" s="88">
        <f t="shared" si="49"/>
        <v>2.4513957353783317E-6</v>
      </c>
      <c r="AQ92" s="89">
        <f t="shared" si="50"/>
        <v>5.6804060137473574E-5</v>
      </c>
      <c r="AR92" s="89">
        <f t="shared" si="51"/>
        <v>2.8596103388285497E-7</v>
      </c>
      <c r="AS92" s="89">
        <f t="shared" si="52"/>
        <v>7.1027955518390603E-5</v>
      </c>
      <c r="AT92" s="89">
        <f t="shared" si="53"/>
        <v>0.10146850788341516</v>
      </c>
      <c r="AU92" s="91">
        <f t="shared" si="54"/>
        <v>4.6506399446565268E-6</v>
      </c>
      <c r="AV92" s="95">
        <f t="shared" si="64"/>
        <v>894.75944341309116</v>
      </c>
      <c r="AW92" s="96">
        <f t="shared" si="65"/>
        <v>20733.481950177855</v>
      </c>
      <c r="AX92" s="96">
        <f t="shared" si="66"/>
        <v>104.37577736724207</v>
      </c>
      <c r="AY92" s="96">
        <f t="shared" si="67"/>
        <v>25925.203764212572</v>
      </c>
      <c r="AZ92" s="96">
        <f t="shared" si="68"/>
        <v>37036005.377446532</v>
      </c>
      <c r="BA92" s="97">
        <f t="shared" si="69"/>
        <v>1697.4835797996325</v>
      </c>
      <c r="BB92" s="102">
        <f t="shared" si="70"/>
        <v>2.4513957353783318</v>
      </c>
      <c r="BC92" s="98">
        <f t="shared" si="71"/>
        <v>56.804060137473577</v>
      </c>
      <c r="BD92" s="98">
        <f t="shared" si="72"/>
        <v>0.28596103388285499</v>
      </c>
      <c r="BE92" s="98">
        <f t="shared" si="73"/>
        <v>71.027955518390598</v>
      </c>
      <c r="BF92" s="98">
        <f t="shared" si="74"/>
        <v>101468.50788341516</v>
      </c>
      <c r="BG92" s="103">
        <f t="shared" si="75"/>
        <v>4.6506399446565272</v>
      </c>
      <c r="BH92">
        <v>0.1</v>
      </c>
      <c r="BI92">
        <f t="shared" si="55"/>
        <v>1928.9586134086735</v>
      </c>
      <c r="BJ92">
        <v>0.1</v>
      </c>
      <c r="BK92">
        <f t="shared" si="56"/>
        <v>1896.3000000000002</v>
      </c>
      <c r="BL92" s="114">
        <v>17.6498016718255</v>
      </c>
      <c r="BM92" s="114">
        <v>910.91550745517998</v>
      </c>
      <c r="BN92" s="114">
        <v>5.3109910208389097</v>
      </c>
      <c r="BO92" s="114">
        <v>537.6</v>
      </c>
      <c r="BP92" s="114">
        <v>384000</v>
      </c>
      <c r="BQ92" s="107">
        <f t="shared" si="57"/>
        <v>8.7999999999999994E-9</v>
      </c>
      <c r="BR92" s="107">
        <f t="shared" si="58"/>
        <v>3.5201869997133985E-4</v>
      </c>
      <c r="BS92" s="107">
        <f t="shared" si="59"/>
        <v>1.7693084800144365E-2</v>
      </c>
      <c r="BT92" s="107">
        <f t="shared" si="60"/>
        <v>1.0297715135791505E-4</v>
      </c>
      <c r="BU92" s="107">
        <f t="shared" si="61"/>
        <v>1.0689235348550902E-2</v>
      </c>
      <c r="BV92" s="107">
        <f t="shared" si="62"/>
        <v>8.2815025639018227</v>
      </c>
      <c r="BW92" s="117">
        <f t="shared" si="63"/>
        <v>2.4006043004582727E-4</v>
      </c>
    </row>
    <row r="93" spans="1:75" ht="30" customHeight="1" x14ac:dyDescent="0.25">
      <c r="A93" s="108">
        <v>4.6110592599506699</v>
      </c>
      <c r="B93" s="108">
        <v>-74.096531536155297</v>
      </c>
      <c r="C93" s="119">
        <v>29</v>
      </c>
      <c r="D93" s="119">
        <v>25</v>
      </c>
      <c r="E93" s="119">
        <v>2318</v>
      </c>
      <c r="F93" s="16" t="s">
        <v>322</v>
      </c>
      <c r="G93" s="14" t="s">
        <v>323</v>
      </c>
      <c r="H93" s="16" t="s">
        <v>324</v>
      </c>
      <c r="I93" s="14" t="s">
        <v>133</v>
      </c>
      <c r="J93" s="14" t="s">
        <v>41</v>
      </c>
      <c r="K93" s="14">
        <v>30</v>
      </c>
      <c r="L93" s="14"/>
      <c r="M93" s="14">
        <v>1993</v>
      </c>
      <c r="N93" s="15" t="s">
        <v>43</v>
      </c>
      <c r="O93" s="15" t="s">
        <v>44</v>
      </c>
      <c r="P93" s="28">
        <v>4.2689148957375835E-3</v>
      </c>
      <c r="Q93" s="18">
        <v>12455</v>
      </c>
      <c r="R93" s="18">
        <v>12669.503522652021</v>
      </c>
      <c r="S93" s="15" t="s">
        <v>45</v>
      </c>
      <c r="T93" s="15"/>
      <c r="U93" s="15"/>
      <c r="V93" s="14">
        <v>365</v>
      </c>
      <c r="W93" s="80"/>
      <c r="X93" s="14"/>
      <c r="Y93" s="14">
        <v>8760</v>
      </c>
      <c r="Z93" s="76" t="s">
        <v>325</v>
      </c>
      <c r="AA93" s="76" t="s">
        <v>326</v>
      </c>
      <c r="AB93" s="19" t="s">
        <v>49</v>
      </c>
      <c r="AC93" s="19">
        <v>46.3856216091623</v>
      </c>
      <c r="AD93" s="19">
        <v>1074.85364414012</v>
      </c>
      <c r="AE93" s="19">
        <v>5.4109910208389103</v>
      </c>
      <c r="AF93" s="19">
        <v>1344</v>
      </c>
      <c r="AG93" s="19">
        <v>1920000</v>
      </c>
      <c r="AH93" s="23">
        <v>12455</v>
      </c>
      <c r="AI93" s="24">
        <v>8.7999999999999994E-8</v>
      </c>
      <c r="AJ93" s="21">
        <f t="shared" si="43"/>
        <v>5.8768279637768555E-4</v>
      </c>
      <c r="AK93" s="21">
        <f t="shared" si="44"/>
        <v>1.3617862030768613E-2</v>
      </c>
      <c r="AL93" s="21">
        <f t="shared" si="45"/>
        <v>6.8554569799557033E-5</v>
      </c>
      <c r="AM93" s="21">
        <f t="shared" si="46"/>
        <v>1.7027812734444318E-2</v>
      </c>
      <c r="AN93" s="21">
        <f t="shared" si="47"/>
        <v>24.325446763491883</v>
      </c>
      <c r="AO93" s="86">
        <f t="shared" si="48"/>
        <v>1.1149163099933778E-3</v>
      </c>
      <c r="AP93" s="88">
        <f t="shared" si="49"/>
        <v>1.6100898530895494E-6</v>
      </c>
      <c r="AQ93" s="89">
        <f t="shared" si="50"/>
        <v>3.7309211043201677E-5</v>
      </c>
      <c r="AR93" s="89">
        <f t="shared" si="51"/>
        <v>1.8782073917686858E-7</v>
      </c>
      <c r="AS93" s="89">
        <f t="shared" si="52"/>
        <v>4.6651541738203611E-5</v>
      </c>
      <c r="AT93" s="89">
        <f t="shared" si="53"/>
        <v>6.6645059626005157E-2</v>
      </c>
      <c r="AU93" s="91">
        <f t="shared" si="54"/>
        <v>3.0545652328585696E-6</v>
      </c>
      <c r="AV93" s="95">
        <f t="shared" si="64"/>
        <v>587.68279637768558</v>
      </c>
      <c r="AW93" s="96">
        <f t="shared" si="65"/>
        <v>13617.862030768612</v>
      </c>
      <c r="AX93" s="96">
        <f t="shared" si="66"/>
        <v>68.554569799557029</v>
      </c>
      <c r="AY93" s="96">
        <f t="shared" si="67"/>
        <v>17027.812734444316</v>
      </c>
      <c r="AZ93" s="96">
        <f t="shared" si="68"/>
        <v>24325446.763491884</v>
      </c>
      <c r="BA93" s="97">
        <f t="shared" si="69"/>
        <v>1114.9163099933778</v>
      </c>
      <c r="BB93" s="102">
        <f t="shared" si="70"/>
        <v>1.6100898530895493</v>
      </c>
      <c r="BC93" s="98">
        <f t="shared" si="71"/>
        <v>37.309211043201678</v>
      </c>
      <c r="BD93" s="98">
        <f t="shared" si="72"/>
        <v>0.18782073917686859</v>
      </c>
      <c r="BE93" s="98">
        <f t="shared" si="73"/>
        <v>46.651541738203612</v>
      </c>
      <c r="BF93" s="98">
        <f t="shared" si="74"/>
        <v>66645.059626005153</v>
      </c>
      <c r="BG93" s="103">
        <f t="shared" si="75"/>
        <v>3.0545652328585695</v>
      </c>
      <c r="BH93">
        <v>0.1</v>
      </c>
      <c r="BI93">
        <f t="shared" si="55"/>
        <v>1266.9503522652021</v>
      </c>
      <c r="BJ93">
        <v>0.1</v>
      </c>
      <c r="BK93">
        <f t="shared" si="56"/>
        <v>1245.5</v>
      </c>
      <c r="BL93" s="114">
        <v>17.6498016718255</v>
      </c>
      <c r="BM93" s="114">
        <v>910.91550745517998</v>
      </c>
      <c r="BN93" s="114">
        <v>5.3109910208389097</v>
      </c>
      <c r="BO93" s="114">
        <v>537.6</v>
      </c>
      <c r="BP93" s="114">
        <v>384000</v>
      </c>
      <c r="BQ93" s="107">
        <f t="shared" si="57"/>
        <v>8.7999999999999994E-9</v>
      </c>
      <c r="BR93" s="107">
        <f t="shared" si="58"/>
        <v>2.3120776818768329E-4</v>
      </c>
      <c r="BS93" s="107">
        <f t="shared" si="59"/>
        <v>1.1620912892780577E-2</v>
      </c>
      <c r="BT93" s="107">
        <f t="shared" si="60"/>
        <v>6.7635944743069771E-5</v>
      </c>
      <c r="BU93" s="107">
        <f t="shared" si="61"/>
        <v>7.0207470477351422E-3</v>
      </c>
      <c r="BV93" s="107">
        <f t="shared" si="62"/>
        <v>5.4393352546220104</v>
      </c>
      <c r="BW93" s="117">
        <f t="shared" si="63"/>
        <v>1.5767297665036012E-4</v>
      </c>
    </row>
    <row r="94" spans="1:75" ht="30" customHeight="1" x14ac:dyDescent="0.25">
      <c r="A94" s="108">
        <v>4.6162601016240901</v>
      </c>
      <c r="B94" s="108">
        <v>-74.095031774445999</v>
      </c>
      <c r="C94" s="119">
        <v>30</v>
      </c>
      <c r="D94" s="119">
        <v>26</v>
      </c>
      <c r="E94" s="119">
        <v>2332</v>
      </c>
      <c r="F94" s="16" t="s">
        <v>327</v>
      </c>
      <c r="G94" s="14" t="s">
        <v>328</v>
      </c>
      <c r="H94" s="16" t="s">
        <v>329</v>
      </c>
      <c r="I94" s="14" t="s">
        <v>133</v>
      </c>
      <c r="J94" s="14" t="s">
        <v>41</v>
      </c>
      <c r="K94" s="14">
        <v>80</v>
      </c>
      <c r="L94" s="14"/>
      <c r="M94" s="14">
        <v>1975</v>
      </c>
      <c r="N94" s="15" t="s">
        <v>150</v>
      </c>
      <c r="O94" s="15" t="s">
        <v>151</v>
      </c>
      <c r="P94" s="28">
        <v>4.2689148957375835E-3</v>
      </c>
      <c r="Q94" s="18">
        <v>98175</v>
      </c>
      <c r="R94" s="18">
        <v>99865.797538045939</v>
      </c>
      <c r="S94" s="15" t="s">
        <v>64</v>
      </c>
      <c r="T94" s="15">
        <f>((R94*6933000)/1000)/8460</f>
        <v>81840.375216462475</v>
      </c>
      <c r="U94" s="15" t="s">
        <v>45</v>
      </c>
      <c r="V94" s="14">
        <v>365</v>
      </c>
      <c r="W94" s="80"/>
      <c r="X94" s="14"/>
      <c r="Y94" s="14">
        <v>8760</v>
      </c>
      <c r="Z94" s="76" t="s">
        <v>330</v>
      </c>
      <c r="AA94" s="76" t="s">
        <v>292</v>
      </c>
      <c r="AB94" s="19" t="s">
        <v>226</v>
      </c>
      <c r="AC94" s="19">
        <v>10.477442018542</v>
      </c>
      <c r="AD94" s="19">
        <v>4.47117624426805</v>
      </c>
      <c r="AE94" s="19">
        <v>11.595186881052699</v>
      </c>
      <c r="AF94" s="19">
        <v>0.3</v>
      </c>
      <c r="AG94" s="19">
        <v>2840</v>
      </c>
      <c r="AH94" s="23">
        <v>98175</v>
      </c>
      <c r="AI94" s="20">
        <v>2.0000000000000002E-5</v>
      </c>
      <c r="AJ94" s="21">
        <f>AC94*R94/1000000</f>
        <v>1.0463381033403307</v>
      </c>
      <c r="AK94" s="21">
        <f>AD94*R94/1000000</f>
        <v>0.44651758156699373</v>
      </c>
      <c r="AL94" s="21">
        <f>AE94*R94/1000000</f>
        <v>1.1579625854790152</v>
      </c>
      <c r="AM94" s="21">
        <f>AF94*R94/1000000</f>
        <v>2.9959739261413779E-2</v>
      </c>
      <c r="AN94" s="21">
        <f>AG94*R94/1000000</f>
        <v>283.61886500805042</v>
      </c>
      <c r="AO94" s="86">
        <f t="shared" si="48"/>
        <v>1.9973159507609191</v>
      </c>
      <c r="AP94" s="88">
        <f t="shared" si="49"/>
        <v>2.8666797351789884E-3</v>
      </c>
      <c r="AQ94" s="89">
        <f t="shared" si="50"/>
        <v>1.2233358399095719E-3</v>
      </c>
      <c r="AR94" s="89">
        <f t="shared" si="51"/>
        <v>3.1725002341890826E-3</v>
      </c>
      <c r="AS94" s="89">
        <f t="shared" si="52"/>
        <v>8.2081477428530902E-5</v>
      </c>
      <c r="AT94" s="89">
        <f t="shared" si="53"/>
        <v>0.7770379863234258</v>
      </c>
      <c r="AU94" s="91">
        <f t="shared" si="54"/>
        <v>5.4720984952353943E-3</v>
      </c>
      <c r="AV94" s="95">
        <f t="shared" si="64"/>
        <v>1046338.1033403308</v>
      </c>
      <c r="AW94" s="96">
        <f t="shared" si="65"/>
        <v>446517.58156699373</v>
      </c>
      <c r="AX94" s="96">
        <f t="shared" si="66"/>
        <v>1157962.5854790153</v>
      </c>
      <c r="AY94" s="96">
        <f t="shared" si="67"/>
        <v>29959.739261413779</v>
      </c>
      <c r="AZ94" s="96">
        <f t="shared" si="68"/>
        <v>283618865.00805044</v>
      </c>
      <c r="BA94" s="97">
        <f t="shared" si="69"/>
        <v>1997315.9507609191</v>
      </c>
      <c r="BB94" s="102">
        <f t="shared" si="70"/>
        <v>2866.6797351789883</v>
      </c>
      <c r="BC94" s="98">
        <f t="shared" si="71"/>
        <v>1223.3358399095719</v>
      </c>
      <c r="BD94" s="98">
        <f t="shared" si="72"/>
        <v>3172.5002341890827</v>
      </c>
      <c r="BE94" s="98">
        <f t="shared" si="73"/>
        <v>82.081477428530903</v>
      </c>
      <c r="BF94" s="98">
        <f t="shared" si="74"/>
        <v>777037.98632342578</v>
      </c>
      <c r="BG94" s="103">
        <f t="shared" si="75"/>
        <v>5472.0984952353947</v>
      </c>
      <c r="BH94">
        <v>0.1</v>
      </c>
      <c r="BI94">
        <f t="shared" si="55"/>
        <v>9986.5797538045954</v>
      </c>
      <c r="BJ94">
        <v>0.1</v>
      </c>
      <c r="BK94">
        <f t="shared" si="56"/>
        <v>9817.5</v>
      </c>
      <c r="BL94" s="114">
        <v>8.3383603103149202</v>
      </c>
      <c r="BM94" s="114">
        <v>2.3066001534352201</v>
      </c>
      <c r="BN94" s="114">
        <v>3.9560616152376098</v>
      </c>
      <c r="BO94" s="114">
        <v>0.12</v>
      </c>
      <c r="BP94" s="114">
        <v>2840</v>
      </c>
      <c r="BQ94" s="107">
        <f t="shared" si="57"/>
        <v>2.0000000000000003E-6</v>
      </c>
      <c r="BR94" s="107">
        <f t="shared" si="58"/>
        <v>0.83926505979906152</v>
      </c>
      <c r="BS94" s="107">
        <f t="shared" si="59"/>
        <v>0.23463826571250634</v>
      </c>
      <c r="BT94" s="107">
        <f t="shared" si="60"/>
        <v>0.41169554931421254</v>
      </c>
      <c r="BU94" s="107">
        <f t="shared" si="61"/>
        <v>1.2352716949077346E-2</v>
      </c>
      <c r="BV94" s="107">
        <f t="shared" si="62"/>
        <v>285.03343171343823</v>
      </c>
      <c r="BW94" s="117">
        <f t="shared" si="63"/>
        <v>0.28246313059102052</v>
      </c>
    </row>
    <row r="95" spans="1:75" ht="30" customHeight="1" x14ac:dyDescent="0.25">
      <c r="A95" s="108">
        <v>4.61750863370888</v>
      </c>
      <c r="B95" s="108">
        <v>-74.093859735296107</v>
      </c>
      <c r="C95" s="119">
        <v>30</v>
      </c>
      <c r="D95" s="119">
        <v>26</v>
      </c>
      <c r="E95" s="119">
        <v>2332</v>
      </c>
      <c r="F95" s="16" t="s">
        <v>331</v>
      </c>
      <c r="G95" s="14" t="s">
        <v>332</v>
      </c>
      <c r="H95" s="16" t="s">
        <v>333</v>
      </c>
      <c r="I95" s="14" t="s">
        <v>133</v>
      </c>
      <c r="J95" s="14" t="s">
        <v>41</v>
      </c>
      <c r="K95" s="14">
        <v>40</v>
      </c>
      <c r="L95" s="14"/>
      <c r="M95" s="14">
        <v>2007</v>
      </c>
      <c r="N95" s="15" t="s">
        <v>43</v>
      </c>
      <c r="O95" s="15" t="s">
        <v>44</v>
      </c>
      <c r="P95" s="17">
        <v>-8.4851358602175367E-2</v>
      </c>
      <c r="Q95" s="18">
        <v>27300</v>
      </c>
      <c r="R95" s="18">
        <v>19442.886446766708</v>
      </c>
      <c r="S95" s="15" t="s">
        <v>45</v>
      </c>
      <c r="T95" s="15"/>
      <c r="U95" s="15"/>
      <c r="V95" s="14">
        <v>365</v>
      </c>
      <c r="W95" s="80"/>
      <c r="X95" s="14"/>
      <c r="Y95" s="14">
        <v>8760</v>
      </c>
      <c r="Z95" s="76" t="s">
        <v>334</v>
      </c>
      <c r="AA95" s="76" t="s">
        <v>335</v>
      </c>
      <c r="AB95" s="19" t="s">
        <v>49</v>
      </c>
      <c r="AC95" s="19">
        <v>46.3856216091623</v>
      </c>
      <c r="AD95" s="19">
        <v>1074.85364414012</v>
      </c>
      <c r="AE95" s="19">
        <v>5.4109910208389103</v>
      </c>
      <c r="AF95" s="19">
        <v>1344</v>
      </c>
      <c r="AG95" s="19">
        <v>1920000</v>
      </c>
      <c r="AH95" s="20">
        <v>30259</v>
      </c>
      <c r="AI95" s="20">
        <v>7.6726E-6</v>
      </c>
      <c r="AJ95" s="21">
        <f t="shared" ref="AJ95:AJ102" si="76">AC95*R95/1000000000</f>
        <v>9.0187037370963055E-4</v>
      </c>
      <c r="AK95" s="21">
        <f t="shared" ref="AK95:AK102" si="77">AD95*R95/1000000000</f>
        <v>2.0898257349909743E-2</v>
      </c>
      <c r="AL95" s="21">
        <f t="shared" ref="AL95:AL102" si="78">AE95*R95/1000000000</f>
        <v>1.052052839826452E-4</v>
      </c>
      <c r="AM95" s="21">
        <f t="shared" ref="AM95:AM102" si="79">AF95*R95/1000000000</f>
        <v>2.6131239384454455E-2</v>
      </c>
      <c r="AN95" s="21">
        <f t="shared" ref="AN95:AN102" si="80">AG95*R95/1000000000</f>
        <v>37.330341977792074</v>
      </c>
      <c r="AO95" s="86">
        <f t="shared" si="48"/>
        <v>0.16534658192661889</v>
      </c>
      <c r="AP95" s="88">
        <f t="shared" si="49"/>
        <v>2.4708777361907688E-6</v>
      </c>
      <c r="AQ95" s="89">
        <f t="shared" si="50"/>
        <v>5.7255499588793816E-5</v>
      </c>
      <c r="AR95" s="89">
        <f t="shared" si="51"/>
        <v>2.8823365474697316E-7</v>
      </c>
      <c r="AS95" s="89">
        <f t="shared" si="52"/>
        <v>7.1592436669738239E-5</v>
      </c>
      <c r="AT95" s="89">
        <f t="shared" si="53"/>
        <v>0.10227490952819747</v>
      </c>
      <c r="AU95" s="91">
        <f t="shared" si="54"/>
        <v>4.5300433404553121E-4</v>
      </c>
      <c r="AV95" s="95">
        <f t="shared" si="64"/>
        <v>901.8703737096306</v>
      </c>
      <c r="AW95" s="96">
        <f t="shared" si="65"/>
        <v>20898.257349909745</v>
      </c>
      <c r="AX95" s="96">
        <f t="shared" si="66"/>
        <v>105.2052839826452</v>
      </c>
      <c r="AY95" s="96">
        <f t="shared" si="67"/>
        <v>26131.239384454457</v>
      </c>
      <c r="AZ95" s="96">
        <f t="shared" si="68"/>
        <v>37330341.977792077</v>
      </c>
      <c r="BA95" s="97">
        <f t="shared" si="69"/>
        <v>165346.58192661888</v>
      </c>
      <c r="BB95" s="102">
        <f t="shared" si="70"/>
        <v>2.470877736190769</v>
      </c>
      <c r="BC95" s="98">
        <f t="shared" si="71"/>
        <v>57.255499588793818</v>
      </c>
      <c r="BD95" s="98">
        <f t="shared" si="72"/>
        <v>0.28823365474697316</v>
      </c>
      <c r="BE95" s="98">
        <f t="shared" si="73"/>
        <v>71.592436669738234</v>
      </c>
      <c r="BF95" s="98">
        <f t="shared" si="74"/>
        <v>102274.90952819747</v>
      </c>
      <c r="BG95" s="103">
        <f t="shared" si="75"/>
        <v>453.00433404553121</v>
      </c>
      <c r="BH95">
        <v>0.1</v>
      </c>
      <c r="BI95">
        <f t="shared" si="55"/>
        <v>1944.2886446766709</v>
      </c>
      <c r="BJ95">
        <v>0.1</v>
      </c>
      <c r="BK95">
        <f t="shared" si="56"/>
        <v>3025.9</v>
      </c>
      <c r="BL95" s="114">
        <v>17.6498016718255</v>
      </c>
      <c r="BM95" s="114">
        <v>910.91550745517998</v>
      </c>
      <c r="BN95" s="114">
        <v>5.3109910208389097</v>
      </c>
      <c r="BO95" s="114">
        <v>537.6</v>
      </c>
      <c r="BP95" s="114">
        <v>384000</v>
      </c>
      <c r="BQ95" s="107">
        <f t="shared" si="57"/>
        <v>7.6726E-7</v>
      </c>
      <c r="BR95" s="107">
        <f t="shared" si="58"/>
        <v>3.5481630155800333E-4</v>
      </c>
      <c r="BS95" s="107">
        <f t="shared" si="59"/>
        <v>1.7833697222478424E-2</v>
      </c>
      <c r="BT95" s="107">
        <f t="shared" si="60"/>
        <v>1.0379554265943526E-4</v>
      </c>
      <c r="BU95" s="107">
        <f t="shared" si="61"/>
        <v>1.0774186011040595E-2</v>
      </c>
      <c r="BV95" s="107">
        <f t="shared" si="62"/>
        <v>8.3473182285657028</v>
      </c>
      <c r="BW95" s="117">
        <f t="shared" si="63"/>
        <v>2.3383537865265855E-2</v>
      </c>
    </row>
    <row r="96" spans="1:75" ht="15" customHeight="1" x14ac:dyDescent="0.25">
      <c r="A96" s="108">
        <v>4.6190712789962696</v>
      </c>
      <c r="B96" s="108">
        <v>-74.090935976792096</v>
      </c>
      <c r="C96" s="119">
        <v>30</v>
      </c>
      <c r="D96" s="119">
        <v>26</v>
      </c>
      <c r="E96" s="119">
        <v>2332</v>
      </c>
      <c r="F96" s="16" t="s">
        <v>336</v>
      </c>
      <c r="G96" s="14" t="s">
        <v>337</v>
      </c>
      <c r="H96" s="16" t="s">
        <v>338</v>
      </c>
      <c r="I96" s="14" t="s">
        <v>133</v>
      </c>
      <c r="J96" s="14" t="s">
        <v>41</v>
      </c>
      <c r="K96" s="14">
        <v>30</v>
      </c>
      <c r="L96" s="14"/>
      <c r="M96" s="14">
        <v>1995</v>
      </c>
      <c r="N96" s="15" t="s">
        <v>43</v>
      </c>
      <c r="O96" s="15" t="s">
        <v>44</v>
      </c>
      <c r="P96" s="22">
        <v>3.567100458653237E-2</v>
      </c>
      <c r="Q96" s="18">
        <v>26000</v>
      </c>
      <c r="R96" s="18">
        <v>29987.497846951512</v>
      </c>
      <c r="S96" s="15" t="s">
        <v>45</v>
      </c>
      <c r="T96" s="15"/>
      <c r="U96" s="15"/>
      <c r="V96" s="14">
        <v>365</v>
      </c>
      <c r="W96" s="76" t="s">
        <v>76</v>
      </c>
      <c r="X96" s="14"/>
      <c r="Y96" s="14">
        <v>2920</v>
      </c>
      <c r="Z96" s="76" t="s">
        <v>339</v>
      </c>
      <c r="AA96" s="76" t="s">
        <v>340</v>
      </c>
      <c r="AB96" s="19" t="s">
        <v>49</v>
      </c>
      <c r="AC96" s="19">
        <v>46.3856216091623</v>
      </c>
      <c r="AD96" s="19">
        <v>1074.85364414012</v>
      </c>
      <c r="AE96" s="19">
        <v>5.4109910208389103</v>
      </c>
      <c r="AF96" s="19">
        <v>1344</v>
      </c>
      <c r="AG96" s="19">
        <v>1920000</v>
      </c>
      <c r="AH96" s="20">
        <v>29509.162765957444</v>
      </c>
      <c r="AI96" s="20">
        <v>1.9976E-5</v>
      </c>
      <c r="AJ96" s="21">
        <f t="shared" si="76"/>
        <v>1.390988728134262E-3</v>
      </c>
      <c r="AK96" s="21">
        <f t="shared" si="77"/>
        <v>3.2232171339439834E-2</v>
      </c>
      <c r="AL96" s="21">
        <f t="shared" si="78"/>
        <v>1.6226208158728078E-4</v>
      </c>
      <c r="AM96" s="21">
        <f t="shared" si="79"/>
        <v>4.0303197106302834E-2</v>
      </c>
      <c r="AN96" s="21">
        <f t="shared" si="80"/>
        <v>57.575995866146904</v>
      </c>
      <c r="AO96" s="86">
        <f t="shared" si="48"/>
        <v>0.67988005212584557</v>
      </c>
      <c r="AP96" s="88">
        <f t="shared" si="49"/>
        <v>3.8109280222856492E-6</v>
      </c>
      <c r="AQ96" s="89">
        <f t="shared" si="50"/>
        <v>8.8307318738191324E-5</v>
      </c>
      <c r="AR96" s="89">
        <f t="shared" si="51"/>
        <v>4.4455364818433093E-7</v>
      </c>
      <c r="AS96" s="89">
        <f t="shared" si="52"/>
        <v>1.1041971809945982E-4</v>
      </c>
      <c r="AT96" s="89">
        <f t="shared" si="53"/>
        <v>0.15774245442779974</v>
      </c>
      <c r="AU96" s="91">
        <f t="shared" si="54"/>
        <v>1.8626850743173851E-3</v>
      </c>
      <c r="AV96" s="95">
        <f t="shared" si="64"/>
        <v>1390.9887281342619</v>
      </c>
      <c r="AW96" s="96">
        <f t="shared" si="65"/>
        <v>32232.171339439836</v>
      </c>
      <c r="AX96" s="96">
        <f t="shared" si="66"/>
        <v>162.26208158728079</v>
      </c>
      <c r="AY96" s="96">
        <f t="shared" si="67"/>
        <v>40303.197106302832</v>
      </c>
      <c r="AZ96" s="96">
        <f t="shared" si="68"/>
        <v>57575995.866146907</v>
      </c>
      <c r="BA96" s="97">
        <f t="shared" si="69"/>
        <v>679880.05212584557</v>
      </c>
      <c r="BB96" s="102">
        <f t="shared" si="70"/>
        <v>3.810928022285649</v>
      </c>
      <c r="BC96" s="98">
        <f t="shared" si="71"/>
        <v>88.307318738191327</v>
      </c>
      <c r="BD96" s="98">
        <f t="shared" si="72"/>
        <v>0.44455364818433091</v>
      </c>
      <c r="BE96" s="98">
        <f t="shared" si="73"/>
        <v>110.41971809945981</v>
      </c>
      <c r="BF96" s="98">
        <f t="shared" si="74"/>
        <v>157742.45442779973</v>
      </c>
      <c r="BG96" s="103">
        <f t="shared" si="75"/>
        <v>1862.6850743173852</v>
      </c>
      <c r="BH96">
        <v>0.1</v>
      </c>
      <c r="BI96">
        <f t="shared" si="55"/>
        <v>2998.7497846951514</v>
      </c>
      <c r="BJ96">
        <v>0.1</v>
      </c>
      <c r="BK96">
        <f t="shared" si="56"/>
        <v>2950.9162765957444</v>
      </c>
      <c r="BL96" s="114">
        <v>17.6498016718255</v>
      </c>
      <c r="BM96" s="114">
        <v>910.91550745517998</v>
      </c>
      <c r="BN96" s="114">
        <v>5.3109910208389097</v>
      </c>
      <c r="BO96" s="114">
        <v>537.6</v>
      </c>
      <c r="BP96" s="114">
        <v>384000</v>
      </c>
      <c r="BQ96" s="107">
        <f t="shared" si="57"/>
        <v>1.9976000000000002E-6</v>
      </c>
      <c r="BR96" s="107">
        <f t="shared" si="58"/>
        <v>5.4724657823650115E-4</v>
      </c>
      <c r="BS96" s="107">
        <f t="shared" si="59"/>
        <v>2.7505584550239996E-2</v>
      </c>
      <c r="BT96" s="107">
        <f t="shared" si="60"/>
        <v>1.6008778431870075E-4</v>
      </c>
      <c r="BU96" s="107">
        <f t="shared" si="61"/>
        <v>1.6617433871937468E-2</v>
      </c>
      <c r="BV96" s="107">
        <f t="shared" si="62"/>
        <v>12.874384062895137</v>
      </c>
      <c r="BW96" s="117">
        <f t="shared" si="63"/>
        <v>9.6149559050329778E-2</v>
      </c>
    </row>
    <row r="97" spans="1:75" ht="15" customHeight="1" x14ac:dyDescent="0.25">
      <c r="A97" s="108">
        <v>4.6190712789962696</v>
      </c>
      <c r="B97" s="108">
        <v>-74.090935976792096</v>
      </c>
      <c r="C97" s="119">
        <v>30</v>
      </c>
      <c r="D97" s="119">
        <v>26</v>
      </c>
      <c r="E97" s="119">
        <v>2332</v>
      </c>
      <c r="F97" s="16" t="s">
        <v>336</v>
      </c>
      <c r="G97" s="14" t="s">
        <v>337</v>
      </c>
      <c r="H97" s="16" t="s">
        <v>338</v>
      </c>
      <c r="I97" s="14" t="s">
        <v>133</v>
      </c>
      <c r="J97" s="14" t="s">
        <v>41</v>
      </c>
      <c r="K97" s="14">
        <v>50</v>
      </c>
      <c r="L97" s="14"/>
      <c r="M97" s="14">
        <v>1994</v>
      </c>
      <c r="N97" s="15" t="s">
        <v>43</v>
      </c>
      <c r="O97" s="15" t="s">
        <v>44</v>
      </c>
      <c r="P97" s="22">
        <v>3.567100458653237E-2</v>
      </c>
      <c r="Q97" s="18">
        <v>39000</v>
      </c>
      <c r="R97" s="18">
        <v>44981.246770427271</v>
      </c>
      <c r="S97" s="15" t="s">
        <v>45</v>
      </c>
      <c r="T97" s="15"/>
      <c r="U97" s="15"/>
      <c r="V97" s="14">
        <v>365</v>
      </c>
      <c r="W97" s="76" t="s">
        <v>76</v>
      </c>
      <c r="X97" s="14"/>
      <c r="Y97" s="14">
        <v>2920</v>
      </c>
      <c r="Z97" s="76" t="s">
        <v>339</v>
      </c>
      <c r="AA97" s="76" t="s">
        <v>340</v>
      </c>
      <c r="AB97" s="19" t="s">
        <v>49</v>
      </c>
      <c r="AC97" s="19">
        <v>46.3856216091623</v>
      </c>
      <c r="AD97" s="19">
        <v>1074.85364414012</v>
      </c>
      <c r="AE97" s="19">
        <v>5.4109910208389103</v>
      </c>
      <c r="AF97" s="19">
        <v>1344</v>
      </c>
      <c r="AG97" s="19">
        <v>1920000</v>
      </c>
      <c r="AH97" s="20">
        <v>29509.162765957444</v>
      </c>
      <c r="AI97" s="20">
        <v>1.9976E-5</v>
      </c>
      <c r="AJ97" s="21">
        <f t="shared" si="76"/>
        <v>2.0864830922013933E-3</v>
      </c>
      <c r="AK97" s="21">
        <f t="shared" si="77"/>
        <v>4.8348257009159748E-2</v>
      </c>
      <c r="AL97" s="21">
        <f t="shared" si="78"/>
        <v>2.4339312238092121E-4</v>
      </c>
      <c r="AM97" s="21">
        <f t="shared" si="79"/>
        <v>6.0454795659454254E-2</v>
      </c>
      <c r="AN97" s="21">
        <f t="shared" si="80"/>
        <v>86.363993799220367</v>
      </c>
      <c r="AO97" s="86">
        <f t="shared" si="48"/>
        <v>0.67988005212584557</v>
      </c>
      <c r="AP97" s="88">
        <f t="shared" si="49"/>
        <v>5.7163920334284752E-6</v>
      </c>
      <c r="AQ97" s="89">
        <f t="shared" si="50"/>
        <v>1.3246097810728699E-4</v>
      </c>
      <c r="AR97" s="89">
        <f t="shared" si="51"/>
        <v>6.6683047227649645E-7</v>
      </c>
      <c r="AS97" s="89">
        <f t="shared" si="52"/>
        <v>1.6562957714918972E-4</v>
      </c>
      <c r="AT97" s="89">
        <f t="shared" si="53"/>
        <v>0.23661368164169963</v>
      </c>
      <c r="AU97" s="91">
        <f t="shared" si="54"/>
        <v>1.8626850743173851E-3</v>
      </c>
      <c r="AV97" s="95">
        <f t="shared" si="64"/>
        <v>2086.4830922013934</v>
      </c>
      <c r="AW97" s="96">
        <f t="shared" si="65"/>
        <v>48348.257009159744</v>
      </c>
      <c r="AX97" s="96">
        <f t="shared" si="66"/>
        <v>243.3931223809212</v>
      </c>
      <c r="AY97" s="96">
        <f t="shared" si="67"/>
        <v>60454.795659454256</v>
      </c>
      <c r="AZ97" s="96">
        <f t="shared" si="68"/>
        <v>86363993.799220368</v>
      </c>
      <c r="BA97" s="97">
        <f t="shared" si="69"/>
        <v>679880.05212584557</v>
      </c>
      <c r="BB97" s="102">
        <f t="shared" si="70"/>
        <v>5.716392033428475</v>
      </c>
      <c r="BC97" s="98">
        <f t="shared" si="71"/>
        <v>132.46097810728699</v>
      </c>
      <c r="BD97" s="98">
        <f t="shared" si="72"/>
        <v>0.6668304722764965</v>
      </c>
      <c r="BE97" s="98">
        <f t="shared" si="73"/>
        <v>165.62957714918971</v>
      </c>
      <c r="BF97" s="98">
        <f t="shared" si="74"/>
        <v>236613.68164169963</v>
      </c>
      <c r="BG97" s="103">
        <f t="shared" si="75"/>
        <v>1862.6850743173852</v>
      </c>
      <c r="BH97">
        <v>0.1</v>
      </c>
      <c r="BI97">
        <f t="shared" si="55"/>
        <v>4498.1246770427269</v>
      </c>
      <c r="BJ97">
        <v>0.1</v>
      </c>
      <c r="BK97">
        <f t="shared" si="56"/>
        <v>2950.9162765957444</v>
      </c>
      <c r="BL97" s="114">
        <v>17.6498016718255</v>
      </c>
      <c r="BM97" s="114">
        <v>910.91550745517998</v>
      </c>
      <c r="BN97" s="114">
        <v>5.3109910208389097</v>
      </c>
      <c r="BO97" s="114">
        <v>537.6</v>
      </c>
      <c r="BP97" s="114">
        <v>384000</v>
      </c>
      <c r="BQ97" s="107">
        <f t="shared" si="57"/>
        <v>1.9976000000000002E-6</v>
      </c>
      <c r="BR97" s="107">
        <f t="shared" si="58"/>
        <v>8.2086986735475183E-4</v>
      </c>
      <c r="BS97" s="107">
        <f t="shared" si="59"/>
        <v>4.1258376825359988E-2</v>
      </c>
      <c r="BT97" s="107">
        <f t="shared" si="60"/>
        <v>2.4013167647805116E-4</v>
      </c>
      <c r="BU97" s="107">
        <f t="shared" si="61"/>
        <v>2.4926150807906201E-2</v>
      </c>
      <c r="BV97" s="107">
        <f t="shared" si="62"/>
        <v>19.311576094342705</v>
      </c>
      <c r="BW97" s="117">
        <f t="shared" si="63"/>
        <v>9.6149559050329778E-2</v>
      </c>
    </row>
    <row r="98" spans="1:75" ht="30" customHeight="1" x14ac:dyDescent="0.25">
      <c r="A98" s="108">
        <v>4.6232763696319301</v>
      </c>
      <c r="B98" s="108">
        <v>-74.096276582006695</v>
      </c>
      <c r="C98" s="119">
        <v>29</v>
      </c>
      <c r="D98" s="119">
        <v>26</v>
      </c>
      <c r="E98" s="119">
        <v>2331</v>
      </c>
      <c r="F98" s="16" t="s">
        <v>341</v>
      </c>
      <c r="G98" s="14" t="s">
        <v>342</v>
      </c>
      <c r="H98" s="16" t="s">
        <v>343</v>
      </c>
      <c r="I98" s="14" t="s">
        <v>133</v>
      </c>
      <c r="J98" s="14" t="s">
        <v>41</v>
      </c>
      <c r="K98" s="14">
        <v>40</v>
      </c>
      <c r="L98" s="14"/>
      <c r="M98" s="14">
        <v>1983</v>
      </c>
      <c r="N98" s="15" t="s">
        <v>43</v>
      </c>
      <c r="O98" s="15" t="s">
        <v>44</v>
      </c>
      <c r="P98" s="25">
        <v>0.01</v>
      </c>
      <c r="Q98" s="18">
        <v>27456</v>
      </c>
      <c r="R98" s="18">
        <v>28576.500616226211</v>
      </c>
      <c r="S98" s="15" t="s">
        <v>45</v>
      </c>
      <c r="T98" s="15"/>
      <c r="U98" s="15"/>
      <c r="V98" s="14">
        <v>365</v>
      </c>
      <c r="W98" s="76" t="s">
        <v>76</v>
      </c>
      <c r="X98" s="14"/>
      <c r="Y98" s="14">
        <v>2920</v>
      </c>
      <c r="Z98" s="76" t="s">
        <v>344</v>
      </c>
      <c r="AA98" s="76" t="s">
        <v>292</v>
      </c>
      <c r="AB98" s="19" t="s">
        <v>49</v>
      </c>
      <c r="AC98" s="19">
        <v>46.3856216091623</v>
      </c>
      <c r="AD98" s="19">
        <v>1074.85364414012</v>
      </c>
      <c r="AE98" s="19">
        <v>5.4109910208389103</v>
      </c>
      <c r="AF98" s="19">
        <v>1344</v>
      </c>
      <c r="AG98" s="19">
        <v>1920000</v>
      </c>
      <c r="AH98" s="20">
        <v>29509.162765957444</v>
      </c>
      <c r="AI98" s="20">
        <v>1.9976E-5</v>
      </c>
      <c r="AJ98" s="21">
        <f t="shared" si="76"/>
        <v>1.3255387444982621E-3</v>
      </c>
      <c r="AK98" s="21">
        <f t="shared" si="77"/>
        <v>3.0715555824123126E-2</v>
      </c>
      <c r="AL98" s="21">
        <f t="shared" si="78"/>
        <v>1.546271882413976E-4</v>
      </c>
      <c r="AM98" s="21">
        <f t="shared" si="79"/>
        <v>3.8406816828208026E-2</v>
      </c>
      <c r="AN98" s="21">
        <f t="shared" si="80"/>
        <v>54.866881183154327</v>
      </c>
      <c r="AO98" s="86">
        <f t="shared" si="48"/>
        <v>0.61353196797504639</v>
      </c>
      <c r="AP98" s="88">
        <f t="shared" si="49"/>
        <v>3.6316129986253755E-6</v>
      </c>
      <c r="AQ98" s="89">
        <f t="shared" si="50"/>
        <v>8.415220773732363E-5</v>
      </c>
      <c r="AR98" s="89">
        <f t="shared" si="51"/>
        <v>4.2363613216821259E-7</v>
      </c>
      <c r="AS98" s="89">
        <f t="shared" si="52"/>
        <v>1.0522415569372062E-4</v>
      </c>
      <c r="AT98" s="89">
        <f t="shared" si="53"/>
        <v>0.15032022241960089</v>
      </c>
      <c r="AU98" s="91">
        <f t="shared" si="54"/>
        <v>1.680909501301497E-3</v>
      </c>
      <c r="AV98" s="95">
        <f t="shared" si="64"/>
        <v>1325.5387444982621</v>
      </c>
      <c r="AW98" s="96">
        <f t="shared" si="65"/>
        <v>30715.555824123127</v>
      </c>
      <c r="AX98" s="96">
        <f t="shared" si="66"/>
        <v>154.62718824139759</v>
      </c>
      <c r="AY98" s="96">
        <f t="shared" si="67"/>
        <v>38406.81682820803</v>
      </c>
      <c r="AZ98" s="96">
        <f t="shared" si="68"/>
        <v>54866881.18315433</v>
      </c>
      <c r="BA98" s="97">
        <f t="shared" si="69"/>
        <v>613531.96797504637</v>
      </c>
      <c r="BB98" s="102">
        <f t="shared" si="70"/>
        <v>3.6316129986253753</v>
      </c>
      <c r="BC98" s="98">
        <f t="shared" si="71"/>
        <v>84.152207737323636</v>
      </c>
      <c r="BD98" s="98">
        <f t="shared" si="72"/>
        <v>0.42363613216821261</v>
      </c>
      <c r="BE98" s="98">
        <f t="shared" si="73"/>
        <v>105.22415569372062</v>
      </c>
      <c r="BF98" s="98">
        <f t="shared" si="74"/>
        <v>150320.22241960088</v>
      </c>
      <c r="BG98" s="103">
        <f t="shared" si="75"/>
        <v>1680.9095013014971</v>
      </c>
      <c r="BH98">
        <v>0.1</v>
      </c>
      <c r="BI98">
        <f t="shared" si="55"/>
        <v>2857.6500616226213</v>
      </c>
      <c r="BJ98">
        <v>0.1</v>
      </c>
      <c r="BK98">
        <f t="shared" si="56"/>
        <v>2950.9162765957444</v>
      </c>
      <c r="BL98" s="114">
        <v>17.6498016718255</v>
      </c>
      <c r="BM98" s="114">
        <v>910.91550745517998</v>
      </c>
      <c r="BN98" s="114">
        <v>5.3109910208389097</v>
      </c>
      <c r="BO98" s="114">
        <v>537.6</v>
      </c>
      <c r="BP98" s="114">
        <v>384000</v>
      </c>
      <c r="BQ98" s="107">
        <f t="shared" si="57"/>
        <v>1.9976000000000002E-6</v>
      </c>
      <c r="BR98" s="107">
        <f t="shared" si="58"/>
        <v>5.2149706721172251E-4</v>
      </c>
      <c r="BS98" s="107">
        <f t="shared" si="59"/>
        <v>2.6211368412970153E-2</v>
      </c>
      <c r="BT98" s="107">
        <f t="shared" si="60"/>
        <v>1.525551978555191E-4</v>
      </c>
      <c r="BU98" s="107">
        <f t="shared" si="61"/>
        <v>1.5835536252645159E-2</v>
      </c>
      <c r="BV98" s="107">
        <f t="shared" si="62"/>
        <v>12.268607603893718</v>
      </c>
      <c r="BW98" s="117">
        <f t="shared" si="63"/>
        <v>8.676652300597662E-2</v>
      </c>
    </row>
    <row r="99" spans="1:75" ht="30" customHeight="1" x14ac:dyDescent="0.25">
      <c r="A99" s="108">
        <v>4.6233826655012402</v>
      </c>
      <c r="B99" s="108">
        <v>-74.098670100038703</v>
      </c>
      <c r="C99" s="119">
        <v>29</v>
      </c>
      <c r="D99" s="119">
        <v>27</v>
      </c>
      <c r="E99" s="119">
        <v>2344</v>
      </c>
      <c r="F99" s="16" t="s">
        <v>345</v>
      </c>
      <c r="G99" s="14" t="s">
        <v>346</v>
      </c>
      <c r="H99" s="16" t="s">
        <v>347</v>
      </c>
      <c r="I99" s="14" t="s">
        <v>133</v>
      </c>
      <c r="J99" s="14" t="s">
        <v>41</v>
      </c>
      <c r="K99" s="14">
        <v>60</v>
      </c>
      <c r="L99" s="14"/>
      <c r="M99" s="14">
        <v>1992</v>
      </c>
      <c r="N99" s="15" t="s">
        <v>43</v>
      </c>
      <c r="O99" s="15" t="s">
        <v>44</v>
      </c>
      <c r="P99" s="28">
        <v>4.2689148957375835E-3</v>
      </c>
      <c r="Q99" s="18">
        <v>10535</v>
      </c>
      <c r="R99" s="18">
        <v>10716.436741159298</v>
      </c>
      <c r="S99" s="15" t="s">
        <v>45</v>
      </c>
      <c r="T99" s="15"/>
      <c r="U99" s="15"/>
      <c r="V99" s="14">
        <v>365</v>
      </c>
      <c r="W99" s="76" t="s">
        <v>76</v>
      </c>
      <c r="X99" s="14"/>
      <c r="Y99" s="14">
        <v>2920</v>
      </c>
      <c r="Z99" s="76" t="s">
        <v>348</v>
      </c>
      <c r="AA99" s="76" t="s">
        <v>287</v>
      </c>
      <c r="AB99" s="19" t="s">
        <v>49</v>
      </c>
      <c r="AC99" s="19">
        <v>46.3856216091623</v>
      </c>
      <c r="AD99" s="19">
        <v>1074.85364414012</v>
      </c>
      <c r="AE99" s="19">
        <v>5.4109910208389103</v>
      </c>
      <c r="AF99" s="19">
        <v>1344</v>
      </c>
      <c r="AG99" s="19">
        <v>1920000</v>
      </c>
      <c r="AH99" s="23">
        <v>10535</v>
      </c>
      <c r="AI99" s="24">
        <v>8.7999999999999994E-8</v>
      </c>
      <c r="AJ99" s="21">
        <f t="shared" si="76"/>
        <v>4.9708857967393951E-4</v>
      </c>
      <c r="AK99" s="21">
        <f t="shared" si="77"/>
        <v>1.1518601083432141E-2</v>
      </c>
      <c r="AL99" s="21">
        <f t="shared" si="78"/>
        <v>5.7986542981801154E-5</v>
      </c>
      <c r="AM99" s="21">
        <f t="shared" si="79"/>
        <v>1.4402890980118096E-2</v>
      </c>
      <c r="AN99" s="21">
        <f t="shared" si="80"/>
        <v>20.575558543025853</v>
      </c>
      <c r="AO99" s="86">
        <f t="shared" si="48"/>
        <v>9.4304643322201806E-4</v>
      </c>
      <c r="AP99" s="88">
        <f t="shared" si="49"/>
        <v>1.3618865196546287E-6</v>
      </c>
      <c r="AQ99" s="89">
        <f t="shared" si="50"/>
        <v>3.1557811187485317E-5</v>
      </c>
      <c r="AR99" s="89">
        <f t="shared" si="51"/>
        <v>1.5886724104603057E-7</v>
      </c>
      <c r="AS99" s="89">
        <f t="shared" si="52"/>
        <v>3.9459975287994783E-5</v>
      </c>
      <c r="AT99" s="89">
        <f t="shared" si="53"/>
        <v>5.6371393268563982E-2</v>
      </c>
      <c r="AU99" s="91">
        <f t="shared" si="54"/>
        <v>2.5836888581425154E-6</v>
      </c>
      <c r="AV99" s="95">
        <f t="shared" si="64"/>
        <v>497.08857967393953</v>
      </c>
      <c r="AW99" s="96">
        <f t="shared" si="65"/>
        <v>11518.601083432141</v>
      </c>
      <c r="AX99" s="96">
        <f t="shared" si="66"/>
        <v>57.986542981801151</v>
      </c>
      <c r="AY99" s="96">
        <f t="shared" si="67"/>
        <v>14402.890980118096</v>
      </c>
      <c r="AZ99" s="96">
        <f t="shared" si="68"/>
        <v>20575558.543025851</v>
      </c>
      <c r="BA99" s="97">
        <f t="shared" si="69"/>
        <v>943.04643322201809</v>
      </c>
      <c r="BB99" s="102">
        <f t="shared" si="70"/>
        <v>1.3618865196546288</v>
      </c>
      <c r="BC99" s="98">
        <f t="shared" si="71"/>
        <v>31.557811187485317</v>
      </c>
      <c r="BD99" s="98">
        <f t="shared" si="72"/>
        <v>0.15886724104603056</v>
      </c>
      <c r="BE99" s="98">
        <f t="shared" si="73"/>
        <v>39.45997528799478</v>
      </c>
      <c r="BF99" s="98">
        <f t="shared" si="74"/>
        <v>56371.393268563981</v>
      </c>
      <c r="BG99" s="103">
        <f t="shared" si="75"/>
        <v>2.5836888581425153</v>
      </c>
      <c r="BH99">
        <v>0.1</v>
      </c>
      <c r="BI99">
        <f t="shared" si="55"/>
        <v>1071.6436741159298</v>
      </c>
      <c r="BJ99">
        <v>0.1</v>
      </c>
      <c r="BK99">
        <f t="shared" si="56"/>
        <v>1053.5</v>
      </c>
      <c r="BL99" s="114">
        <v>17.6498016718255</v>
      </c>
      <c r="BM99" s="114">
        <v>910.91550745517998</v>
      </c>
      <c r="BN99" s="114">
        <v>5.3109910208389097</v>
      </c>
      <c r="BO99" s="114">
        <v>537.6</v>
      </c>
      <c r="BP99" s="114">
        <v>384000</v>
      </c>
      <c r="BQ99" s="107">
        <f t="shared" si="57"/>
        <v>8.7999999999999994E-9</v>
      </c>
      <c r="BR99" s="107">
        <f t="shared" si="58"/>
        <v>1.9556594442852212E-4</v>
      </c>
      <c r="BS99" s="107">
        <f t="shared" si="59"/>
        <v>9.8294915556357589E-3</v>
      </c>
      <c r="BT99" s="107">
        <f t="shared" si="60"/>
        <v>5.7209528532175037E-5</v>
      </c>
      <c r="BU99" s="107">
        <f t="shared" si="61"/>
        <v>5.9384640825282794E-3</v>
      </c>
      <c r="BV99" s="107">
        <f t="shared" si="62"/>
        <v>4.6008347577232342</v>
      </c>
      <c r="BW99" s="117">
        <f t="shared" si="63"/>
        <v>1.3336690558101515E-4</v>
      </c>
    </row>
    <row r="100" spans="1:75" ht="30" customHeight="1" x14ac:dyDescent="0.25">
      <c r="A100" s="108">
        <v>4.6252606886701599</v>
      </c>
      <c r="B100" s="108">
        <v>-74.099167927120405</v>
      </c>
      <c r="C100" s="119">
        <v>29</v>
      </c>
      <c r="D100" s="119">
        <v>27</v>
      </c>
      <c r="E100" s="119">
        <v>2344</v>
      </c>
      <c r="F100" s="16" t="s">
        <v>349</v>
      </c>
      <c r="G100" s="14" t="s">
        <v>318</v>
      </c>
      <c r="H100" s="16" t="s">
        <v>350</v>
      </c>
      <c r="I100" s="14" t="s">
        <v>133</v>
      </c>
      <c r="J100" s="14" t="s">
        <v>41</v>
      </c>
      <c r="K100" s="14">
        <v>20</v>
      </c>
      <c r="L100" s="14"/>
      <c r="M100" s="14">
        <v>1992</v>
      </c>
      <c r="N100" s="15" t="s">
        <v>43</v>
      </c>
      <c r="O100" s="15" t="s">
        <v>44</v>
      </c>
      <c r="P100" s="28">
        <v>4.2689148957375835E-3</v>
      </c>
      <c r="Q100" s="18">
        <v>1248</v>
      </c>
      <c r="R100" s="18">
        <v>1269.4934079702707</v>
      </c>
      <c r="S100" s="15" t="s">
        <v>45</v>
      </c>
      <c r="T100" s="15"/>
      <c r="U100" s="15"/>
      <c r="V100" s="14">
        <v>365</v>
      </c>
      <c r="W100" s="80"/>
      <c r="X100" s="14"/>
      <c r="Y100" s="14">
        <v>8760</v>
      </c>
      <c r="Z100" s="76" t="s">
        <v>351</v>
      </c>
      <c r="AA100" s="76" t="s">
        <v>292</v>
      </c>
      <c r="AB100" s="19" t="s">
        <v>49</v>
      </c>
      <c r="AC100" s="19">
        <v>46.3856216091623</v>
      </c>
      <c r="AD100" s="19">
        <v>1074.85364414012</v>
      </c>
      <c r="AE100" s="19">
        <v>5.4109910208389103</v>
      </c>
      <c r="AF100" s="19">
        <v>1344</v>
      </c>
      <c r="AG100" s="19">
        <v>1920000</v>
      </c>
      <c r="AH100" s="23">
        <v>1248</v>
      </c>
      <c r="AI100" s="24">
        <v>8.7999999999999994E-8</v>
      </c>
      <c r="AJ100" s="21">
        <f t="shared" si="76"/>
        <v>5.8886240857434879E-5</v>
      </c>
      <c r="AK100" s="21">
        <f t="shared" si="77"/>
        <v>1.3645196157687056E-3</v>
      </c>
      <c r="AL100" s="21">
        <f t="shared" si="78"/>
        <v>6.8692174315413223E-6</v>
      </c>
      <c r="AM100" s="21">
        <f t="shared" si="79"/>
        <v>1.7061991403120439E-3</v>
      </c>
      <c r="AN100" s="21">
        <f t="shared" si="80"/>
        <v>2.4374273433029199</v>
      </c>
      <c r="AO100" s="86">
        <f t="shared" si="48"/>
        <v>1.1171541990138383E-4</v>
      </c>
      <c r="AP100" s="88">
        <f t="shared" si="49"/>
        <v>1.6133216673269829E-7</v>
      </c>
      <c r="AQ100" s="89">
        <f t="shared" si="50"/>
        <v>3.7384099062156315E-6</v>
      </c>
      <c r="AR100" s="89">
        <f t="shared" si="51"/>
        <v>1.881977378504472E-8</v>
      </c>
      <c r="AS100" s="89">
        <f t="shared" si="52"/>
        <v>4.674518192635737E-6</v>
      </c>
      <c r="AT100" s="89">
        <f t="shared" si="53"/>
        <v>6.6778831323367665E-3</v>
      </c>
      <c r="AU100" s="91">
        <f t="shared" si="54"/>
        <v>3.0606964356543517E-7</v>
      </c>
      <c r="AV100" s="95">
        <f t="shared" si="64"/>
        <v>58.886240857434878</v>
      </c>
      <c r="AW100" s="96">
        <f t="shared" si="65"/>
        <v>1364.5196157687055</v>
      </c>
      <c r="AX100" s="96">
        <f t="shared" si="66"/>
        <v>6.8692174315413226</v>
      </c>
      <c r="AY100" s="96">
        <f t="shared" si="67"/>
        <v>1706.1991403120439</v>
      </c>
      <c r="AZ100" s="96">
        <f t="shared" si="68"/>
        <v>2437427.34330292</v>
      </c>
      <c r="BA100" s="97">
        <f t="shared" si="69"/>
        <v>111.71541990138383</v>
      </c>
      <c r="BB100" s="102">
        <f t="shared" si="70"/>
        <v>0.16133216673269829</v>
      </c>
      <c r="BC100" s="98">
        <f t="shared" si="71"/>
        <v>3.7384099062156313</v>
      </c>
      <c r="BD100" s="98">
        <f t="shared" si="72"/>
        <v>1.8819773785044718E-2</v>
      </c>
      <c r="BE100" s="98">
        <f t="shared" si="73"/>
        <v>4.6745181926357366</v>
      </c>
      <c r="BF100" s="98">
        <f t="shared" si="74"/>
        <v>6677.8831323367667</v>
      </c>
      <c r="BG100" s="103">
        <f t="shared" si="75"/>
        <v>0.30606964356543515</v>
      </c>
      <c r="BH100">
        <v>0.1</v>
      </c>
      <c r="BI100">
        <f t="shared" si="55"/>
        <v>126.94934079702708</v>
      </c>
      <c r="BJ100">
        <v>0.1</v>
      </c>
      <c r="BK100">
        <f t="shared" si="56"/>
        <v>124.80000000000001</v>
      </c>
      <c r="BL100" s="114">
        <v>17.6498016718255</v>
      </c>
      <c r="BM100" s="114">
        <v>910.91550745517998</v>
      </c>
      <c r="BN100" s="114">
        <v>5.3109910208389097</v>
      </c>
      <c r="BO100" s="114">
        <v>537.6</v>
      </c>
      <c r="BP100" s="114">
        <v>384000</v>
      </c>
      <c r="BQ100" s="107">
        <f t="shared" si="57"/>
        <v>8.7999999999999994E-9</v>
      </c>
      <c r="BR100" s="107">
        <f t="shared" si="58"/>
        <v>2.3167185443454731E-5</v>
      </c>
      <c r="BS100" s="107">
        <f t="shared" si="59"/>
        <v>1.1644238691441316E-3</v>
      </c>
      <c r="BT100" s="107">
        <f t="shared" si="60"/>
        <v>6.7771705370815789E-6</v>
      </c>
      <c r="BU100" s="107">
        <f t="shared" si="61"/>
        <v>7.0348392738446054E-4</v>
      </c>
      <c r="BV100" s="107">
        <f t="shared" si="62"/>
        <v>0.54502532298420459</v>
      </c>
      <c r="BW100" s="117">
        <f t="shared" si="63"/>
        <v>1.579894619507422E-5</v>
      </c>
    </row>
    <row r="101" spans="1:75" ht="30" x14ac:dyDescent="0.25">
      <c r="A101" s="108">
        <v>4.6284271601989602</v>
      </c>
      <c r="B101" s="108">
        <v>-74.0973010501868</v>
      </c>
      <c r="C101" s="119">
        <v>29</v>
      </c>
      <c r="D101" s="119">
        <v>27</v>
      </c>
      <c r="E101" s="119">
        <v>2344</v>
      </c>
      <c r="F101" s="16" t="s">
        <v>352</v>
      </c>
      <c r="G101" s="14" t="s">
        <v>353</v>
      </c>
      <c r="H101" s="16" t="s">
        <v>354</v>
      </c>
      <c r="I101" s="14" t="s">
        <v>133</v>
      </c>
      <c r="J101" s="14" t="s">
        <v>41</v>
      </c>
      <c r="K101" s="14">
        <v>50</v>
      </c>
      <c r="L101" s="14"/>
      <c r="M101" s="14">
        <v>1995</v>
      </c>
      <c r="N101" s="15" t="s">
        <v>102</v>
      </c>
      <c r="O101" s="15" t="s">
        <v>103</v>
      </c>
      <c r="P101" s="17">
        <v>-8.4851358602175367E-2</v>
      </c>
      <c r="Q101" s="18">
        <v>425.180754816974</v>
      </c>
      <c r="R101" s="18">
        <v>302.81103059549383</v>
      </c>
      <c r="S101" s="2" t="s">
        <v>45</v>
      </c>
      <c r="T101" s="2"/>
      <c r="U101" s="2"/>
      <c r="V101" s="14">
        <v>365</v>
      </c>
      <c r="W101" s="76" t="s">
        <v>76</v>
      </c>
      <c r="X101" s="14"/>
      <c r="Y101" s="14">
        <v>2920</v>
      </c>
      <c r="Z101" s="76" t="s">
        <v>355</v>
      </c>
      <c r="AA101" s="76" t="s">
        <v>292</v>
      </c>
      <c r="AB101" s="19" t="s">
        <v>49</v>
      </c>
      <c r="AC101" s="19">
        <v>840000</v>
      </c>
      <c r="AD101" s="19">
        <v>2400000</v>
      </c>
      <c r="AE101" s="19">
        <v>1800000</v>
      </c>
      <c r="AF101" s="19">
        <v>600000</v>
      </c>
      <c r="AG101" s="19">
        <v>2676000000</v>
      </c>
      <c r="AH101" s="20">
        <v>30259</v>
      </c>
      <c r="AI101" s="20">
        <v>7.6726E-6</v>
      </c>
      <c r="AJ101" s="21">
        <f t="shared" si="76"/>
        <v>0.25436126570021483</v>
      </c>
      <c r="AK101" s="21">
        <f t="shared" si="77"/>
        <v>0.72674647342918519</v>
      </c>
      <c r="AL101" s="21">
        <f t="shared" si="78"/>
        <v>0.54505985507188892</v>
      </c>
      <c r="AM101" s="21">
        <f t="shared" si="79"/>
        <v>0.1816866183572963</v>
      </c>
      <c r="AN101" s="21">
        <f t="shared" si="80"/>
        <v>810.32231787354146</v>
      </c>
      <c r="AO101" s="86">
        <f t="shared" si="48"/>
        <v>0.16534658192661889</v>
      </c>
      <c r="AP101" s="88">
        <f t="shared" si="49"/>
        <v>6.9688018000058864E-4</v>
      </c>
      <c r="AQ101" s="89">
        <f t="shared" si="50"/>
        <v>1.9910862285731101E-3</v>
      </c>
      <c r="AR101" s="89">
        <f t="shared" si="51"/>
        <v>1.4933146714298327E-3</v>
      </c>
      <c r="AS101" s="89">
        <f t="shared" si="52"/>
        <v>4.9777155714327752E-4</v>
      </c>
      <c r="AT101" s="89">
        <f t="shared" si="53"/>
        <v>2.2200611448590175</v>
      </c>
      <c r="AU101" s="91">
        <f t="shared" si="54"/>
        <v>4.5300433404553121E-4</v>
      </c>
      <c r="AV101" s="95">
        <f t="shared" si="64"/>
        <v>254361.26570021483</v>
      </c>
      <c r="AW101" s="96">
        <f t="shared" si="65"/>
        <v>726746.47342918522</v>
      </c>
      <c r="AX101" s="96">
        <f t="shared" si="66"/>
        <v>545059.85507188889</v>
      </c>
      <c r="AY101" s="96">
        <f t="shared" si="67"/>
        <v>181686.61835729631</v>
      </c>
      <c r="AZ101" s="96">
        <f t="shared" si="68"/>
        <v>810322317.87354147</v>
      </c>
      <c r="BA101" s="97">
        <f t="shared" si="69"/>
        <v>165346.58192661888</v>
      </c>
      <c r="BB101" s="102">
        <f t="shared" si="70"/>
        <v>696.88018000058867</v>
      </c>
      <c r="BC101" s="98">
        <f t="shared" si="71"/>
        <v>1991.08622857311</v>
      </c>
      <c r="BD101" s="98">
        <f t="shared" si="72"/>
        <v>1493.3146714298327</v>
      </c>
      <c r="BE101" s="98">
        <f t="shared" si="73"/>
        <v>497.77155714327751</v>
      </c>
      <c r="BF101" s="98">
        <f t="shared" si="74"/>
        <v>2220061.1448590173</v>
      </c>
      <c r="BG101" s="103">
        <f t="shared" si="75"/>
        <v>453.00433404553121</v>
      </c>
      <c r="BH101">
        <v>0.1</v>
      </c>
      <c r="BI101">
        <f t="shared" si="55"/>
        <v>30.281103059549384</v>
      </c>
      <c r="BJ101">
        <v>0.1</v>
      </c>
      <c r="BK101">
        <f t="shared" si="56"/>
        <v>3025.9</v>
      </c>
      <c r="BL101" s="114">
        <v>336000</v>
      </c>
      <c r="BM101" s="114">
        <v>480000</v>
      </c>
      <c r="BN101" s="114">
        <v>360000</v>
      </c>
      <c r="BO101" s="114">
        <v>120000</v>
      </c>
      <c r="BP101" s="114">
        <v>1070400000</v>
      </c>
      <c r="BQ101" s="107">
        <f t="shared" si="57"/>
        <v>7.6726E-7</v>
      </c>
      <c r="BR101" s="107">
        <f t="shared" si="58"/>
        <v>0.10487583655477845</v>
      </c>
      <c r="BS101" s="107">
        <f t="shared" si="59"/>
        <v>0.1625054516995903</v>
      </c>
      <c r="BT101" s="107">
        <f t="shared" si="60"/>
        <v>0.12187908877469272</v>
      </c>
      <c r="BU101" s="107">
        <f t="shared" si="61"/>
        <v>4.0626362924897574E-2</v>
      </c>
      <c r="BV101" s="107">
        <f t="shared" si="62"/>
        <v>334.10445073879413</v>
      </c>
      <c r="BW101" s="117">
        <f t="shared" si="63"/>
        <v>2.3383537865265855E-2</v>
      </c>
    </row>
    <row r="102" spans="1:75" ht="30" customHeight="1" x14ac:dyDescent="0.25">
      <c r="A102" s="108">
        <v>4.6279855255664</v>
      </c>
      <c r="B102" s="108">
        <v>-74.098888510129001</v>
      </c>
      <c r="C102" s="119">
        <v>29</v>
      </c>
      <c r="D102" s="119">
        <v>27</v>
      </c>
      <c r="E102" s="119">
        <v>2344</v>
      </c>
      <c r="F102" s="16" t="s">
        <v>356</v>
      </c>
      <c r="G102" s="14" t="s">
        <v>357</v>
      </c>
      <c r="H102" s="16" t="s">
        <v>358</v>
      </c>
      <c r="I102" s="14" t="s">
        <v>133</v>
      </c>
      <c r="J102" s="14" t="s">
        <v>41</v>
      </c>
      <c r="K102" s="14">
        <v>60</v>
      </c>
      <c r="L102" s="14"/>
      <c r="M102" s="14">
        <v>1953</v>
      </c>
      <c r="N102" s="15" t="s">
        <v>43</v>
      </c>
      <c r="O102" s="15" t="s">
        <v>44</v>
      </c>
      <c r="P102" s="28">
        <v>4.2689148957375835E-3</v>
      </c>
      <c r="Q102" s="18">
        <v>36400</v>
      </c>
      <c r="R102" s="18">
        <v>37026.891065799566</v>
      </c>
      <c r="S102" s="15" t="s">
        <v>45</v>
      </c>
      <c r="T102" s="15"/>
      <c r="U102" s="15"/>
      <c r="V102" s="14">
        <v>365</v>
      </c>
      <c r="W102" s="80"/>
      <c r="X102" s="14"/>
      <c r="Y102" s="14">
        <v>8760</v>
      </c>
      <c r="Z102" s="76" t="s">
        <v>359</v>
      </c>
      <c r="AA102" s="76" t="s">
        <v>360</v>
      </c>
      <c r="AB102" s="19" t="s">
        <v>49</v>
      </c>
      <c r="AC102" s="19">
        <v>46.3856216091623</v>
      </c>
      <c r="AD102" s="19">
        <v>1074.85364414012</v>
      </c>
      <c r="AE102" s="19">
        <v>5.4109910208389103</v>
      </c>
      <c r="AF102" s="19">
        <v>1344</v>
      </c>
      <c r="AG102" s="19">
        <v>1920000</v>
      </c>
      <c r="AH102" s="23">
        <v>36400</v>
      </c>
      <c r="AI102" s="24">
        <v>8.7999999999999994E-8</v>
      </c>
      <c r="AJ102" s="21">
        <f t="shared" si="76"/>
        <v>1.7175153583418507E-3</v>
      </c>
      <c r="AK102" s="21">
        <f t="shared" si="77"/>
        <v>3.9798488793253914E-2</v>
      </c>
      <c r="AL102" s="21">
        <f t="shared" si="78"/>
        <v>2.0035217508662193E-4</v>
      </c>
      <c r="AM102" s="21">
        <f t="shared" si="79"/>
        <v>4.9764141592434613E-2</v>
      </c>
      <c r="AN102" s="21">
        <f t="shared" si="80"/>
        <v>71.091630846335164</v>
      </c>
      <c r="AO102" s="86">
        <f t="shared" si="48"/>
        <v>3.2583664137903613E-3</v>
      </c>
      <c r="AP102" s="88">
        <f t="shared" si="49"/>
        <v>4.7055215297037003E-6</v>
      </c>
      <c r="AQ102" s="89">
        <f t="shared" si="50"/>
        <v>1.0903695559795593E-4</v>
      </c>
      <c r="AR102" s="89">
        <f t="shared" si="51"/>
        <v>5.4891006873047099E-7</v>
      </c>
      <c r="AS102" s="89">
        <f t="shared" si="52"/>
        <v>1.3634011395187564E-4</v>
      </c>
      <c r="AT102" s="89">
        <f t="shared" si="53"/>
        <v>0.19477159135982236</v>
      </c>
      <c r="AU102" s="91">
        <f t="shared" si="54"/>
        <v>8.9270312706585236E-6</v>
      </c>
      <c r="AV102" s="95">
        <f t="shared" si="64"/>
        <v>1717.5153583418507</v>
      </c>
      <c r="AW102" s="96">
        <f t="shared" si="65"/>
        <v>39798.488793253913</v>
      </c>
      <c r="AX102" s="96">
        <f t="shared" si="66"/>
        <v>200.35217508662194</v>
      </c>
      <c r="AY102" s="96">
        <f t="shared" si="67"/>
        <v>49764.141592434615</v>
      </c>
      <c r="AZ102" s="96">
        <f t="shared" si="68"/>
        <v>71091630.846335158</v>
      </c>
      <c r="BA102" s="97">
        <f t="shared" si="69"/>
        <v>3258.3664137903611</v>
      </c>
      <c r="BB102" s="102">
        <f t="shared" si="70"/>
        <v>4.7055215297037005</v>
      </c>
      <c r="BC102" s="98">
        <f t="shared" si="71"/>
        <v>109.03695559795592</v>
      </c>
      <c r="BD102" s="98">
        <f t="shared" si="72"/>
        <v>0.54891006873047099</v>
      </c>
      <c r="BE102" s="98">
        <f t="shared" si="73"/>
        <v>136.34011395187565</v>
      </c>
      <c r="BF102" s="98">
        <f t="shared" si="74"/>
        <v>194771.59135982237</v>
      </c>
      <c r="BG102" s="103">
        <f t="shared" si="75"/>
        <v>8.9270312706585244</v>
      </c>
      <c r="BH102">
        <v>0.1</v>
      </c>
      <c r="BI102">
        <f t="shared" si="55"/>
        <v>3702.6891065799568</v>
      </c>
      <c r="BJ102">
        <v>0.1</v>
      </c>
      <c r="BK102">
        <f t="shared" si="56"/>
        <v>3640</v>
      </c>
      <c r="BL102" s="114">
        <v>17.6498016718255</v>
      </c>
      <c r="BM102" s="114">
        <v>910.91550745517998</v>
      </c>
      <c r="BN102" s="114">
        <v>5.3109910208389097</v>
      </c>
      <c r="BO102" s="114">
        <v>537.6</v>
      </c>
      <c r="BP102" s="114">
        <v>384000</v>
      </c>
      <c r="BQ102" s="107">
        <f t="shared" si="57"/>
        <v>8.7999999999999994E-9</v>
      </c>
      <c r="BR102" s="107">
        <f t="shared" si="58"/>
        <v>6.7570957543409635E-4</v>
      </c>
      <c r="BS102" s="107">
        <f t="shared" si="59"/>
        <v>3.3962362850037175E-2</v>
      </c>
      <c r="BT102" s="107">
        <f t="shared" si="60"/>
        <v>1.9766747399821275E-4</v>
      </c>
      <c r="BU102" s="107">
        <f t="shared" si="61"/>
        <v>2.0518281215380098E-2</v>
      </c>
      <c r="BV102" s="107">
        <f t="shared" si="62"/>
        <v>15.896571920372635</v>
      </c>
      <c r="BW102" s="117">
        <f t="shared" si="63"/>
        <v>4.608025973563314E-4</v>
      </c>
    </row>
    <row r="103" spans="1:75" ht="45" customHeight="1" x14ac:dyDescent="0.25">
      <c r="A103" s="108">
        <v>4.6267823990498904</v>
      </c>
      <c r="B103" s="108">
        <v>-74.099594555487698</v>
      </c>
      <c r="C103" s="119">
        <v>29</v>
      </c>
      <c r="D103" s="119">
        <v>27</v>
      </c>
      <c r="E103" s="119">
        <v>2344</v>
      </c>
      <c r="F103" s="16" t="s">
        <v>361</v>
      </c>
      <c r="G103" s="14" t="s">
        <v>362</v>
      </c>
      <c r="H103" s="16" t="s">
        <v>363</v>
      </c>
      <c r="I103" s="14" t="s">
        <v>133</v>
      </c>
      <c r="J103" s="14" t="s">
        <v>41</v>
      </c>
      <c r="K103" s="14">
        <v>100</v>
      </c>
      <c r="L103" s="14"/>
      <c r="M103" s="14">
        <v>2004</v>
      </c>
      <c r="N103" s="15" t="s">
        <v>150</v>
      </c>
      <c r="O103" s="15" t="s">
        <v>151</v>
      </c>
      <c r="P103" s="28">
        <v>4.2689148957375835E-3</v>
      </c>
      <c r="Q103" s="18">
        <v>2139</v>
      </c>
      <c r="R103" s="18">
        <v>2175.8384612567384</v>
      </c>
      <c r="S103" s="15" t="s">
        <v>64</v>
      </c>
      <c r="T103" s="15">
        <f>((R103*6933000)/1000)/8460</f>
        <v>1783.1073347391216</v>
      </c>
      <c r="U103" s="15" t="s">
        <v>45</v>
      </c>
      <c r="V103" s="14">
        <v>365</v>
      </c>
      <c r="W103" s="3"/>
      <c r="X103" s="14"/>
      <c r="Y103" s="14">
        <v>0</v>
      </c>
      <c r="Z103" s="76" t="s">
        <v>364</v>
      </c>
      <c r="AA103" s="76" t="s">
        <v>292</v>
      </c>
      <c r="AB103" s="19" t="s">
        <v>226</v>
      </c>
      <c r="AC103" s="19">
        <v>10.477442018542</v>
      </c>
      <c r="AD103" s="19">
        <v>4.47117624426805</v>
      </c>
      <c r="AE103" s="19">
        <v>11.595186881052699</v>
      </c>
      <c r="AF103" s="19">
        <v>0.3</v>
      </c>
      <c r="AG103" s="19">
        <v>2840</v>
      </c>
      <c r="AH103" s="20">
        <v>1159.0914634146341</v>
      </c>
      <c r="AI103" s="20">
        <v>1.4200000000000001E-4</v>
      </c>
      <c r="AJ103" s="21">
        <f>AC103*R103/1000000</f>
        <v>2.279722131953112E-2</v>
      </c>
      <c r="AK103" s="21">
        <f>AD103*R103/1000000</f>
        <v>9.7285572393358763E-3</v>
      </c>
      <c r="AL103" s="21">
        <f>AE103*R103/1000000</f>
        <v>2.5229253581254024E-2</v>
      </c>
      <c r="AM103" s="21">
        <f>AF103*R103/1000000</f>
        <v>6.5275153837702148E-4</v>
      </c>
      <c r="AN103" s="21">
        <f>AG103*R103/1000000</f>
        <v>6.1793812299691373</v>
      </c>
      <c r="AO103" s="86">
        <f t="shared" si="48"/>
        <v>0.16742562021603197</v>
      </c>
      <c r="AP103" s="88">
        <f t="shared" si="49"/>
        <v>6.2458140601455125E-5</v>
      </c>
      <c r="AQ103" s="89">
        <f t="shared" si="50"/>
        <v>2.6653581477632538E-5</v>
      </c>
      <c r="AR103" s="89">
        <f t="shared" si="51"/>
        <v>6.9121242688367196E-5</v>
      </c>
      <c r="AS103" s="89">
        <f t="shared" si="52"/>
        <v>1.7883603791151273E-6</v>
      </c>
      <c r="AT103" s="89">
        <f t="shared" si="53"/>
        <v>1.6929811588956539E-2</v>
      </c>
      <c r="AU103" s="91">
        <f t="shared" si="54"/>
        <v>4.5870032935899167E-4</v>
      </c>
      <c r="AV103" s="95">
        <f t="shared" si="64"/>
        <v>22797.22131953112</v>
      </c>
      <c r="AW103" s="96">
        <f t="shared" si="65"/>
        <v>9728.5572393358761</v>
      </c>
      <c r="AX103" s="96">
        <f t="shared" si="66"/>
        <v>25229.253581254023</v>
      </c>
      <c r="AY103" s="96">
        <f t="shared" si="67"/>
        <v>652.75153837702146</v>
      </c>
      <c r="AZ103" s="96">
        <f t="shared" si="68"/>
        <v>6179381.2299691373</v>
      </c>
      <c r="BA103" s="97">
        <f t="shared" si="69"/>
        <v>167425.62021603197</v>
      </c>
      <c r="BB103" s="102">
        <f t="shared" si="70"/>
        <v>62.458140601455128</v>
      </c>
      <c r="BC103" s="98">
        <f t="shared" si="71"/>
        <v>26.653581477632539</v>
      </c>
      <c r="BD103" s="98">
        <f t="shared" si="72"/>
        <v>69.12124268836719</v>
      </c>
      <c r="BE103" s="98">
        <f t="shared" si="73"/>
        <v>1.7883603791151272</v>
      </c>
      <c r="BF103" s="98">
        <f t="shared" si="74"/>
        <v>16929.811588956538</v>
      </c>
      <c r="BG103" s="103">
        <f t="shared" si="75"/>
        <v>458.70032935899167</v>
      </c>
      <c r="BH103">
        <v>0.1</v>
      </c>
      <c r="BI103">
        <f t="shared" si="55"/>
        <v>217.58384612567386</v>
      </c>
      <c r="BJ103">
        <v>0.1</v>
      </c>
      <c r="BK103">
        <f t="shared" si="56"/>
        <v>115.90914634146341</v>
      </c>
      <c r="BL103" s="114">
        <v>8.3383603103149202</v>
      </c>
      <c r="BM103" s="114">
        <v>2.3066001534352201</v>
      </c>
      <c r="BN103" s="114">
        <v>3.9560616152376098</v>
      </c>
      <c r="BO103" s="114">
        <v>0.12</v>
      </c>
      <c r="BP103" s="114">
        <v>2840</v>
      </c>
      <c r="BQ103" s="107">
        <f t="shared" si="57"/>
        <v>1.4200000000000001E-5</v>
      </c>
      <c r="BR103" s="107">
        <f t="shared" si="58"/>
        <v>1.8285591677211027E-2</v>
      </c>
      <c r="BS103" s="107">
        <f t="shared" si="59"/>
        <v>5.1122103423381828E-3</v>
      </c>
      <c r="BT103" s="107">
        <f t="shared" si="60"/>
        <v>8.9698678888016376E-3</v>
      </c>
      <c r="BU103" s="107">
        <f t="shared" si="61"/>
        <v>2.6913635400128798E-4</v>
      </c>
      <c r="BV103" s="107">
        <f t="shared" si="62"/>
        <v>6.2102012776678848</v>
      </c>
      <c r="BW103" s="117">
        <f t="shared" si="63"/>
        <v>2.367755827982395E-2</v>
      </c>
    </row>
    <row r="104" spans="1:75" ht="15" customHeight="1" x14ac:dyDescent="0.25">
      <c r="A104" s="108">
        <v>4.6167165590831898</v>
      </c>
      <c r="B104" s="108">
        <v>-74.131721162225404</v>
      </c>
      <c r="C104" s="119">
        <v>25</v>
      </c>
      <c r="D104" s="119">
        <v>26</v>
      </c>
      <c r="E104" s="119">
        <v>1834</v>
      </c>
      <c r="F104" s="16" t="s">
        <v>365</v>
      </c>
      <c r="G104" s="14" t="s">
        <v>366</v>
      </c>
      <c r="H104" s="16" t="s">
        <v>367</v>
      </c>
      <c r="I104" s="14" t="s">
        <v>195</v>
      </c>
      <c r="J104" s="14" t="s">
        <v>53</v>
      </c>
      <c r="K104" s="14">
        <v>117.22</v>
      </c>
      <c r="L104" s="14"/>
      <c r="M104" s="14">
        <v>2000</v>
      </c>
      <c r="N104" s="15" t="s">
        <v>43</v>
      </c>
      <c r="O104" s="15" t="s">
        <v>123</v>
      </c>
      <c r="P104" s="28">
        <v>4.2689148957375835E-3</v>
      </c>
      <c r="Q104" s="18">
        <v>130196.375</v>
      </c>
      <c r="R104" s="18">
        <v>132438.65368920303</v>
      </c>
      <c r="S104" s="15" t="s">
        <v>45</v>
      </c>
      <c r="T104" s="15"/>
      <c r="U104" s="15"/>
      <c r="V104" s="14">
        <v>365</v>
      </c>
      <c r="W104" s="80"/>
      <c r="X104" s="14"/>
      <c r="Y104" s="14">
        <v>8760</v>
      </c>
      <c r="Z104" s="76" t="s">
        <v>368</v>
      </c>
      <c r="AA104" s="76" t="s">
        <v>46</v>
      </c>
      <c r="AB104" s="19" t="s">
        <v>49</v>
      </c>
      <c r="AC104" s="19">
        <v>196.35697419693699</v>
      </c>
      <c r="AD104" s="19">
        <v>1220.7279907421801</v>
      </c>
      <c r="AE104" s="19">
        <v>69.655897325915305</v>
      </c>
      <c r="AF104" s="19">
        <v>640</v>
      </c>
      <c r="AG104" s="19">
        <v>1920000</v>
      </c>
      <c r="AH104" s="20">
        <v>2.9803032786885244</v>
      </c>
      <c r="AI104" s="20">
        <v>1.362E-5</v>
      </c>
      <c r="AJ104" s="21">
        <f>AC104*R104/1000000000</f>
        <v>2.6005253305127912E-2</v>
      </c>
      <c r="AK104" s="21">
        <f>AD104*R104/1000000000</f>
        <v>0.1616715716146202</v>
      </c>
      <c r="AL104" s="21">
        <f>AE104*R104/1000000000</f>
        <v>9.2251332633575805E-3</v>
      </c>
      <c r="AM104" s="21">
        <f>AF104*R104/1000000000</f>
        <v>8.4760738361089952E-2</v>
      </c>
      <c r="AN104" s="21">
        <f>AG104*R104/1000000000</f>
        <v>254.28221508326982</v>
      </c>
      <c r="AO104" s="86">
        <f t="shared" si="48"/>
        <v>4.1290812889073531E-5</v>
      </c>
      <c r="AP104" s="88">
        <f t="shared" si="49"/>
        <v>7.1247269329117565E-5</v>
      </c>
      <c r="AQ104" s="89">
        <f t="shared" si="50"/>
        <v>4.4293581264279506E-4</v>
      </c>
      <c r="AR104" s="89">
        <f t="shared" si="51"/>
        <v>2.5274337707828989E-5</v>
      </c>
      <c r="AS104" s="89">
        <f t="shared" si="52"/>
        <v>2.3222120098928753E-4</v>
      </c>
      <c r="AT104" s="89">
        <f t="shared" si="53"/>
        <v>0.69666360296786256</v>
      </c>
      <c r="AU104" s="91">
        <f t="shared" si="54"/>
        <v>1.1312551476458501E-7</v>
      </c>
      <c r="AV104" s="95">
        <f t="shared" si="64"/>
        <v>26005.253305127913</v>
      </c>
      <c r="AW104" s="96">
        <f t="shared" si="65"/>
        <v>161671.57161462019</v>
      </c>
      <c r="AX104" s="96">
        <f t="shared" si="66"/>
        <v>9225.1332633575803</v>
      </c>
      <c r="AY104" s="96">
        <f t="shared" si="67"/>
        <v>84760.738361089956</v>
      </c>
      <c r="AZ104" s="96">
        <f t="shared" si="68"/>
        <v>254282215.0832698</v>
      </c>
      <c r="BA104" s="97">
        <f t="shared" si="69"/>
        <v>41.290812889073528</v>
      </c>
      <c r="BB104" s="102">
        <f t="shared" si="70"/>
        <v>71.247269329117572</v>
      </c>
      <c r="BC104" s="98">
        <f t="shared" si="71"/>
        <v>442.93581264279504</v>
      </c>
      <c r="BD104" s="98">
        <f t="shared" si="72"/>
        <v>25.274337707828987</v>
      </c>
      <c r="BE104" s="98">
        <f t="shared" si="73"/>
        <v>232.22120098928752</v>
      </c>
      <c r="BF104" s="98">
        <f t="shared" si="74"/>
        <v>696663.60296786251</v>
      </c>
      <c r="BG104" s="103">
        <f t="shared" si="75"/>
        <v>0.11312551476458502</v>
      </c>
      <c r="BH104">
        <v>0.1</v>
      </c>
      <c r="BI104">
        <f t="shared" si="55"/>
        <v>13243.865368920304</v>
      </c>
      <c r="BJ104">
        <v>0.1</v>
      </c>
      <c r="BK104">
        <f t="shared" si="56"/>
        <v>0.29803032786885247</v>
      </c>
      <c r="BL104" s="114">
        <v>187.562005220738</v>
      </c>
      <c r="BM104" s="114">
        <v>1012.03746873145</v>
      </c>
      <c r="BN104" s="114">
        <v>69.555897325915296</v>
      </c>
      <c r="BO104" s="114">
        <v>256</v>
      </c>
      <c r="BP104" s="114">
        <v>384000</v>
      </c>
      <c r="BQ104" s="107">
        <f t="shared" si="57"/>
        <v>1.362E-6</v>
      </c>
      <c r="BR104" s="107">
        <f t="shared" si="58"/>
        <v>2.4976211840756189E-2</v>
      </c>
      <c r="BS104" s="107">
        <f t="shared" si="59"/>
        <v>0.13500440677761502</v>
      </c>
      <c r="BT104" s="107">
        <f t="shared" si="60"/>
        <v>9.2579661437079633E-3</v>
      </c>
      <c r="BU104" s="107">
        <f t="shared" si="61"/>
        <v>3.4947747716811667E-2</v>
      </c>
      <c r="BV104" s="107">
        <f t="shared" si="62"/>
        <v>56.859231839541373</v>
      </c>
      <c r="BW104" s="117">
        <f t="shared" si="63"/>
        <v>5.8394027589137601E-6</v>
      </c>
    </row>
    <row r="105" spans="1:75" ht="30" customHeight="1" x14ac:dyDescent="0.25">
      <c r="A105" s="108">
        <v>4.6246111111111112</v>
      </c>
      <c r="B105" s="108">
        <v>-74.092555555555549</v>
      </c>
      <c r="C105" s="119">
        <v>30</v>
      </c>
      <c r="D105" s="119">
        <v>27</v>
      </c>
      <c r="E105" s="119">
        <v>2345</v>
      </c>
      <c r="F105" s="16" t="s">
        <v>369</v>
      </c>
      <c r="G105" s="14" t="s">
        <v>370</v>
      </c>
      <c r="H105" s="16" t="s">
        <v>371</v>
      </c>
      <c r="I105" s="14" t="s">
        <v>195</v>
      </c>
      <c r="J105" s="14" t="s">
        <v>41</v>
      </c>
      <c r="K105" s="14">
        <v>30</v>
      </c>
      <c r="L105" s="14"/>
      <c r="M105" s="14">
        <v>1996</v>
      </c>
      <c r="N105" s="15" t="s">
        <v>43</v>
      </c>
      <c r="O105" s="15" t="s">
        <v>44</v>
      </c>
      <c r="P105" s="22">
        <v>3.567100458653237E-2</v>
      </c>
      <c r="Q105" s="18">
        <v>169475.0625</v>
      </c>
      <c r="R105" s="18">
        <v>195466.65660887398</v>
      </c>
      <c r="S105" s="15" t="s">
        <v>45</v>
      </c>
      <c r="T105" s="15"/>
      <c r="U105" s="15"/>
      <c r="V105" s="14">
        <v>365</v>
      </c>
      <c r="W105" s="76" t="s">
        <v>76</v>
      </c>
      <c r="X105" s="14">
        <v>91</v>
      </c>
      <c r="Y105" s="14">
        <v>2465</v>
      </c>
      <c r="Z105" s="76" t="s">
        <v>372</v>
      </c>
      <c r="AA105" s="76" t="s">
        <v>46</v>
      </c>
      <c r="AB105" s="19" t="s">
        <v>49</v>
      </c>
      <c r="AC105" s="19">
        <v>46.3856216091623</v>
      </c>
      <c r="AD105" s="19">
        <v>1074.85364414012</v>
      </c>
      <c r="AE105" s="19">
        <v>5.4109910208389103</v>
      </c>
      <c r="AF105" s="19">
        <v>1344</v>
      </c>
      <c r="AG105" s="19">
        <v>1920000</v>
      </c>
      <c r="AH105" s="20">
        <v>29509.162765957444</v>
      </c>
      <c r="AI105" s="20">
        <v>1.9976E-5</v>
      </c>
      <c r="AJ105" s="21">
        <f>AC105*R105/1000000000</f>
        <v>9.0668423706672923E-3</v>
      </c>
      <c r="AK105" s="21">
        <f>AD105*R105/1000000000</f>
        <v>0.21009804816393365</v>
      </c>
      <c r="AL105" s="21">
        <f>AE105*R105/1000000000</f>
        <v>1.0576683237840199E-3</v>
      </c>
      <c r="AM105" s="21">
        <f>AF105*R105/1000000000</f>
        <v>0.2627071864823266</v>
      </c>
      <c r="AN105" s="21">
        <f>AG105*R105/1000000000</f>
        <v>375.295980689038</v>
      </c>
      <c r="AO105" s="86">
        <f t="shared" si="48"/>
        <v>0.67988005212584557</v>
      </c>
      <c r="AP105" s="88">
        <f t="shared" si="49"/>
        <v>2.4840664029225458E-5</v>
      </c>
      <c r="AQ105" s="89">
        <f t="shared" si="50"/>
        <v>5.756110908600922E-4</v>
      </c>
      <c r="AR105" s="89">
        <f t="shared" si="51"/>
        <v>2.8977214350247119E-6</v>
      </c>
      <c r="AS105" s="89">
        <f t="shared" si="52"/>
        <v>7.1974571638993591E-4</v>
      </c>
      <c r="AT105" s="89">
        <f t="shared" si="53"/>
        <v>1.0282081662713369</v>
      </c>
      <c r="AU105" s="91">
        <f t="shared" si="54"/>
        <v>1.8626850743173851E-3</v>
      </c>
      <c r="AV105" s="95">
        <f t="shared" si="64"/>
        <v>9066.8423706672929</v>
      </c>
      <c r="AW105" s="96">
        <f t="shared" si="65"/>
        <v>210098.04816393365</v>
      </c>
      <c r="AX105" s="96">
        <f t="shared" si="66"/>
        <v>1057.6683237840198</v>
      </c>
      <c r="AY105" s="96">
        <f t="shared" si="67"/>
        <v>262707.18648232659</v>
      </c>
      <c r="AZ105" s="96">
        <f t="shared" si="68"/>
        <v>375295980.68903798</v>
      </c>
      <c r="BA105" s="97">
        <f t="shared" si="69"/>
        <v>679880.05212584557</v>
      </c>
      <c r="BB105" s="102">
        <f t="shared" si="70"/>
        <v>24.840664029225458</v>
      </c>
      <c r="BC105" s="98">
        <f t="shared" si="71"/>
        <v>575.61109086009219</v>
      </c>
      <c r="BD105" s="98">
        <f t="shared" si="72"/>
        <v>2.897721435024712</v>
      </c>
      <c r="BE105" s="98">
        <f t="shared" si="73"/>
        <v>719.74571638993586</v>
      </c>
      <c r="BF105" s="98">
        <f t="shared" si="74"/>
        <v>1028208.166271337</v>
      </c>
      <c r="BG105" s="103">
        <f t="shared" si="75"/>
        <v>1862.6850743173852</v>
      </c>
      <c r="BH105">
        <v>0.1</v>
      </c>
      <c r="BI105">
        <f t="shared" si="55"/>
        <v>19546.6656608874</v>
      </c>
      <c r="BJ105">
        <v>0.1</v>
      </c>
      <c r="BK105">
        <f t="shared" si="56"/>
        <v>2950.9162765957444</v>
      </c>
      <c r="BL105" s="114">
        <v>17.6498016718255</v>
      </c>
      <c r="BM105" s="114">
        <v>910.91550745517998</v>
      </c>
      <c r="BN105" s="114">
        <v>5.3109910208389097</v>
      </c>
      <c r="BO105" s="114">
        <v>537.6</v>
      </c>
      <c r="BP105" s="114">
        <v>384000</v>
      </c>
      <c r="BQ105" s="107">
        <f t="shared" si="57"/>
        <v>1.9976000000000002E-6</v>
      </c>
      <c r="BR105" s="107">
        <f t="shared" si="58"/>
        <v>3.5671018480593147E-3</v>
      </c>
      <c r="BS105" s="107">
        <f t="shared" si="59"/>
        <v>0.17928887156734452</v>
      </c>
      <c r="BT105" s="107">
        <f t="shared" si="60"/>
        <v>1.0434956635730129E-3</v>
      </c>
      <c r="BU105" s="107">
        <f t="shared" si="61"/>
        <v>0.10831694784754688</v>
      </c>
      <c r="BV105" s="107">
        <f t="shared" si="62"/>
        <v>83.91873245031374</v>
      </c>
      <c r="BW105" s="117">
        <f t="shared" si="63"/>
        <v>9.6149559050329778E-2</v>
      </c>
    </row>
    <row r="106" spans="1:75" ht="30" customHeight="1" x14ac:dyDescent="0.25">
      <c r="A106" s="108">
        <v>4.6246111111111112</v>
      </c>
      <c r="B106" s="108">
        <v>-74.092555555555549</v>
      </c>
      <c r="C106" s="119">
        <v>30</v>
      </c>
      <c r="D106" s="119">
        <v>27</v>
      </c>
      <c r="E106" s="119">
        <v>2345</v>
      </c>
      <c r="F106" s="16" t="s">
        <v>369</v>
      </c>
      <c r="G106" s="14" t="s">
        <v>370</v>
      </c>
      <c r="H106" s="16" t="s">
        <v>371</v>
      </c>
      <c r="I106" s="14" t="s">
        <v>195</v>
      </c>
      <c r="J106" s="14" t="s">
        <v>41</v>
      </c>
      <c r="K106" s="14">
        <v>50</v>
      </c>
      <c r="L106" s="14"/>
      <c r="M106" s="14">
        <v>1997</v>
      </c>
      <c r="N106" s="15" t="s">
        <v>43</v>
      </c>
      <c r="O106" s="15" t="s">
        <v>44</v>
      </c>
      <c r="P106" s="22">
        <v>3.567100458653237E-2</v>
      </c>
      <c r="Q106" s="18">
        <v>282458.4375</v>
      </c>
      <c r="R106" s="18">
        <v>325777.76101478992</v>
      </c>
      <c r="S106" s="15" t="s">
        <v>45</v>
      </c>
      <c r="T106" s="15"/>
      <c r="U106" s="15"/>
      <c r="V106" s="14">
        <v>365</v>
      </c>
      <c r="W106" s="76" t="s">
        <v>55</v>
      </c>
      <c r="X106" s="14">
        <v>91</v>
      </c>
      <c r="Y106" s="14">
        <v>2465</v>
      </c>
      <c r="Z106" s="76" t="s">
        <v>372</v>
      </c>
      <c r="AA106" s="76" t="s">
        <v>46</v>
      </c>
      <c r="AB106" s="19" t="s">
        <v>49</v>
      </c>
      <c r="AC106" s="19">
        <v>46.3856216091623</v>
      </c>
      <c r="AD106" s="19">
        <v>1074.85364414012</v>
      </c>
      <c r="AE106" s="19">
        <v>5.4109910208389103</v>
      </c>
      <c r="AF106" s="19">
        <v>1344</v>
      </c>
      <c r="AG106" s="19">
        <v>1920000</v>
      </c>
      <c r="AH106" s="20">
        <v>29509.162765957444</v>
      </c>
      <c r="AI106" s="20">
        <v>1.9976E-5</v>
      </c>
      <c r="AJ106" s="21">
        <f>AC106*R106/1000000000</f>
        <v>1.5111403951112152E-2</v>
      </c>
      <c r="AK106" s="21">
        <f>AD106*R106/1000000000</f>
        <v>0.35016341360655606</v>
      </c>
      <c r="AL106" s="21">
        <f>AE106*R106/1000000000</f>
        <v>1.7627805396400328E-3</v>
      </c>
      <c r="AM106" s="21">
        <f>AF106*R106/1000000000</f>
        <v>0.43784531080387767</v>
      </c>
      <c r="AN106" s="21">
        <f>AG106*R106/1000000000</f>
        <v>625.49330114839665</v>
      </c>
      <c r="AO106" s="86">
        <f t="shared" si="48"/>
        <v>0.67988005212584557</v>
      </c>
      <c r="AP106" s="88">
        <f t="shared" si="49"/>
        <v>4.1401106715375759E-5</v>
      </c>
      <c r="AQ106" s="89">
        <f t="shared" si="50"/>
        <v>9.5935181810015359E-4</v>
      </c>
      <c r="AR106" s="89">
        <f t="shared" si="51"/>
        <v>4.8295357250411861E-6</v>
      </c>
      <c r="AS106" s="89">
        <f t="shared" si="52"/>
        <v>1.1995761939832266E-3</v>
      </c>
      <c r="AT106" s="89">
        <f t="shared" si="53"/>
        <v>1.713680277118895</v>
      </c>
      <c r="AU106" s="91">
        <f t="shared" si="54"/>
        <v>1.8626850743173851E-3</v>
      </c>
      <c r="AV106" s="95">
        <f t="shared" si="64"/>
        <v>15111.403951112152</v>
      </c>
      <c r="AW106" s="96">
        <f t="shared" si="65"/>
        <v>350163.41360655607</v>
      </c>
      <c r="AX106" s="96">
        <f t="shared" si="66"/>
        <v>1762.7805396400329</v>
      </c>
      <c r="AY106" s="96">
        <f t="shared" si="67"/>
        <v>437845.31080387766</v>
      </c>
      <c r="AZ106" s="96">
        <f t="shared" si="68"/>
        <v>625493301.14839661</v>
      </c>
      <c r="BA106" s="97">
        <f t="shared" si="69"/>
        <v>679880.05212584557</v>
      </c>
      <c r="BB106" s="102">
        <f t="shared" si="70"/>
        <v>41.401106715375761</v>
      </c>
      <c r="BC106" s="98">
        <f t="shared" si="71"/>
        <v>959.35181810015354</v>
      </c>
      <c r="BD106" s="98">
        <f t="shared" si="72"/>
        <v>4.8295357250411861</v>
      </c>
      <c r="BE106" s="98">
        <f t="shared" si="73"/>
        <v>1199.5761939832266</v>
      </c>
      <c r="BF106" s="98">
        <f t="shared" si="74"/>
        <v>1713680.277118895</v>
      </c>
      <c r="BG106" s="103">
        <f t="shared" si="75"/>
        <v>1862.6850743173852</v>
      </c>
      <c r="BH106">
        <v>0.1</v>
      </c>
      <c r="BI106">
        <f t="shared" si="55"/>
        <v>32577.776101478994</v>
      </c>
      <c r="BJ106">
        <v>0.1</v>
      </c>
      <c r="BK106">
        <f t="shared" si="56"/>
        <v>2950.9162765957444</v>
      </c>
      <c r="BL106" s="114">
        <v>17.6498016718255</v>
      </c>
      <c r="BM106" s="114">
        <v>910.91550745517998</v>
      </c>
      <c r="BN106" s="114">
        <v>5.3109910208389097</v>
      </c>
      <c r="BO106" s="114">
        <v>537.6</v>
      </c>
      <c r="BP106" s="114">
        <v>384000</v>
      </c>
      <c r="BQ106" s="107">
        <f t="shared" si="57"/>
        <v>1.9976000000000002E-6</v>
      </c>
      <c r="BR106" s="107">
        <f t="shared" si="58"/>
        <v>5.9451697467655237E-3</v>
      </c>
      <c r="BS106" s="107">
        <f t="shared" si="59"/>
        <v>0.2988147859455742</v>
      </c>
      <c r="BT106" s="107">
        <f t="shared" si="60"/>
        <v>1.7391594392883545E-3</v>
      </c>
      <c r="BU106" s="107">
        <f t="shared" si="61"/>
        <v>0.18052824641257814</v>
      </c>
      <c r="BV106" s="107">
        <f t="shared" si="62"/>
        <v>139.86455408385623</v>
      </c>
      <c r="BW106" s="117">
        <f t="shared" si="63"/>
        <v>9.6149559050329778E-2</v>
      </c>
    </row>
    <row r="107" spans="1:75" ht="30" customHeight="1" x14ac:dyDescent="0.25">
      <c r="A107" s="108">
        <v>4.6131166666666665</v>
      </c>
      <c r="B107" s="108">
        <v>-74.139049999999997</v>
      </c>
      <c r="C107" s="119">
        <v>25</v>
      </c>
      <c r="D107" s="119">
        <v>25</v>
      </c>
      <c r="E107" s="119">
        <v>1821</v>
      </c>
      <c r="F107" s="16" t="s">
        <v>373</v>
      </c>
      <c r="G107" s="14" t="s">
        <v>374</v>
      </c>
      <c r="H107" s="16" t="s">
        <v>375</v>
      </c>
      <c r="I107" s="14" t="s">
        <v>195</v>
      </c>
      <c r="J107" s="14" t="s">
        <v>53</v>
      </c>
      <c r="K107" s="27"/>
      <c r="L107" s="27"/>
      <c r="M107" s="14">
        <v>1997</v>
      </c>
      <c r="N107" s="15" t="s">
        <v>62</v>
      </c>
      <c r="O107" s="15" t="s">
        <v>63</v>
      </c>
      <c r="P107" s="17">
        <v>-5.5890559934594797E-2</v>
      </c>
      <c r="Q107" s="18">
        <v>208000</v>
      </c>
      <c r="R107" s="18">
        <v>166330.34482914262</v>
      </c>
      <c r="S107" s="15" t="s">
        <v>64</v>
      </c>
      <c r="T107" s="15">
        <f>((R107*6933000)/1000)/8460</f>
        <v>136308.30741140022</v>
      </c>
      <c r="U107" s="15" t="s">
        <v>45</v>
      </c>
      <c r="V107" s="14">
        <v>365</v>
      </c>
      <c r="W107" s="80"/>
      <c r="X107" s="14"/>
      <c r="Y107" s="14">
        <v>8760</v>
      </c>
      <c r="Z107" s="80" t="s">
        <v>376</v>
      </c>
      <c r="AA107" s="76" t="s">
        <v>46</v>
      </c>
      <c r="AB107" s="19" t="s">
        <v>226</v>
      </c>
      <c r="AC107" s="19">
        <v>12.7152226842523</v>
      </c>
      <c r="AD107" s="19">
        <v>4.5638248573294096</v>
      </c>
      <c r="AE107" s="19">
        <v>12.0799261022882</v>
      </c>
      <c r="AF107" s="19">
        <v>6.25</v>
      </c>
      <c r="AG107" s="19">
        <v>2343</v>
      </c>
      <c r="AH107" s="23">
        <v>208000</v>
      </c>
      <c r="AI107" s="20">
        <v>0</v>
      </c>
      <c r="AJ107" s="21">
        <f>AC107*R107/1000000</f>
        <v>2.1149273736510215</v>
      </c>
      <c r="AK107" s="21">
        <f>AD107*R107/1000000</f>
        <v>0.7591025622594133</v>
      </c>
      <c r="AL107" s="21">
        <f>AE107*R107/1000000</f>
        <v>2.0092582741041571</v>
      </c>
      <c r="AM107" s="21">
        <f>AF107*R107/1000000</f>
        <v>1.0395646551821414</v>
      </c>
      <c r="AN107" s="21">
        <f>AG107*R107/1000000</f>
        <v>389.71199793468116</v>
      </c>
      <c r="AO107" s="86">
        <f t="shared" si="48"/>
        <v>0</v>
      </c>
      <c r="AP107" s="88">
        <f t="shared" si="49"/>
        <v>5.7943215716466344E-3</v>
      </c>
      <c r="AQ107" s="89">
        <f t="shared" si="50"/>
        <v>2.0797330472860638E-3</v>
      </c>
      <c r="AR107" s="89">
        <f t="shared" si="51"/>
        <v>5.5048171893264577E-3</v>
      </c>
      <c r="AS107" s="89">
        <f t="shared" si="52"/>
        <v>2.848122342964771E-3</v>
      </c>
      <c r="AT107" s="89">
        <f t="shared" si="53"/>
        <v>1.0677041039306334</v>
      </c>
      <c r="AU107" s="91">
        <f t="shared" si="54"/>
        <v>0</v>
      </c>
      <c r="AV107" s="95">
        <f t="shared" si="64"/>
        <v>2114927.3736510216</v>
      </c>
      <c r="AW107" s="96">
        <f t="shared" si="65"/>
        <v>759102.5622594133</v>
      </c>
      <c r="AX107" s="96">
        <f t="shared" si="66"/>
        <v>2009258.2741041572</v>
      </c>
      <c r="AY107" s="96">
        <f t="shared" si="67"/>
        <v>1039564.6551821413</v>
      </c>
      <c r="AZ107" s="96">
        <f t="shared" si="68"/>
        <v>389711997.93468118</v>
      </c>
      <c r="BA107" s="97">
        <f t="shared" si="69"/>
        <v>0</v>
      </c>
      <c r="BB107" s="102">
        <f t="shared" si="70"/>
        <v>5794.3215716466348</v>
      </c>
      <c r="BC107" s="98">
        <f t="shared" si="71"/>
        <v>2079.733047286064</v>
      </c>
      <c r="BD107" s="98">
        <f t="shared" si="72"/>
        <v>5504.817189326458</v>
      </c>
      <c r="BE107" s="98">
        <f t="shared" si="73"/>
        <v>2848.1223429647712</v>
      </c>
      <c r="BF107" s="98">
        <f t="shared" si="74"/>
        <v>1067704.1039306335</v>
      </c>
      <c r="BG107" s="103">
        <f t="shared" si="75"/>
        <v>0</v>
      </c>
      <c r="BH107">
        <v>0.1</v>
      </c>
      <c r="BI107">
        <f t="shared" si="55"/>
        <v>16633.034482914263</v>
      </c>
      <c r="BJ107">
        <v>0.1</v>
      </c>
      <c r="BK107">
        <f t="shared" si="56"/>
        <v>20800</v>
      </c>
      <c r="BL107" s="114">
        <v>8.7974410932361504</v>
      </c>
      <c r="BM107" s="114">
        <v>3.6268345072346699</v>
      </c>
      <c r="BN107" s="114">
        <v>10.053852918428399</v>
      </c>
      <c r="BO107" s="114">
        <v>12.5</v>
      </c>
      <c r="BP107" s="114">
        <v>2343</v>
      </c>
      <c r="BQ107" s="107">
        <f t="shared" si="57"/>
        <v>0</v>
      </c>
      <c r="BR107" s="107">
        <f t="shared" si="58"/>
        <v>1.4784862747817458</v>
      </c>
      <c r="BS107" s="107">
        <f t="shared" si="59"/>
        <v>0.60800995690991066</v>
      </c>
      <c r="BT107" s="107">
        <f t="shared" si="60"/>
        <v>1.6842884098448527</v>
      </c>
      <c r="BU107" s="107">
        <f t="shared" si="61"/>
        <v>2.0817265997096972</v>
      </c>
      <c r="BV107" s="107">
        <f t="shared" si="62"/>
        <v>391.65571073020669</v>
      </c>
      <c r="BW107" s="117" t="e">
        <f t="shared" si="63"/>
        <v>#DIV/0!</v>
      </c>
    </row>
    <row r="108" spans="1:75" ht="30" customHeight="1" x14ac:dyDescent="0.25">
      <c r="A108" s="108">
        <v>4.6005805680246903</v>
      </c>
      <c r="B108" s="108">
        <v>-74.138547130432499</v>
      </c>
      <c r="C108" s="119">
        <v>25</v>
      </c>
      <c r="D108" s="119">
        <v>24</v>
      </c>
      <c r="E108" s="119">
        <v>1808</v>
      </c>
      <c r="F108" s="16" t="s">
        <v>377</v>
      </c>
      <c r="G108" s="14" t="s">
        <v>378</v>
      </c>
      <c r="H108" s="16" t="s">
        <v>379</v>
      </c>
      <c r="I108" s="14" t="s">
        <v>195</v>
      </c>
      <c r="J108" s="14" t="s">
        <v>41</v>
      </c>
      <c r="K108" s="14">
        <v>400</v>
      </c>
      <c r="L108" s="14"/>
      <c r="M108" s="14">
        <v>2004</v>
      </c>
      <c r="N108" s="15" t="s">
        <v>43</v>
      </c>
      <c r="O108" s="15" t="s">
        <v>82</v>
      </c>
      <c r="P108" s="22">
        <v>8.4286353981658756E-3</v>
      </c>
      <c r="Q108" s="18">
        <v>277617.375</v>
      </c>
      <c r="R108" s="18">
        <v>287136.68545435439</v>
      </c>
      <c r="S108" s="15" t="s">
        <v>45</v>
      </c>
      <c r="T108" s="15"/>
      <c r="U108" s="15"/>
      <c r="V108" s="14">
        <v>365</v>
      </c>
      <c r="W108" s="80"/>
      <c r="X108" s="14"/>
      <c r="Y108" s="14">
        <v>8760</v>
      </c>
      <c r="Z108" s="76" t="s">
        <v>380</v>
      </c>
      <c r="AA108" s="76" t="s">
        <v>46</v>
      </c>
      <c r="AB108" s="19" t="s">
        <v>49</v>
      </c>
      <c r="AC108" s="19">
        <v>237.18055687712899</v>
      </c>
      <c r="AD108" s="19">
        <v>787.65812200543303</v>
      </c>
      <c r="AE108" s="19">
        <v>0.50440070906507495</v>
      </c>
      <c r="AF108" s="19">
        <v>1344</v>
      </c>
      <c r="AG108" s="19">
        <v>1920000</v>
      </c>
      <c r="AH108" s="23">
        <f>Q108</f>
        <v>277617.375</v>
      </c>
      <c r="AI108" s="24">
        <v>8.7999999999999994E-8</v>
      </c>
      <c r="AJ108" s="21">
        <f>AC108*R108/1000000000</f>
        <v>6.8103238955916787E-2</v>
      </c>
      <c r="AK108" s="21">
        <f>AD108*R108/1000000000</f>
        <v>0.22616554242384151</v>
      </c>
      <c r="AL108" s="21">
        <f>AE108*R108/1000000000</f>
        <v>1.4483194774177175E-4</v>
      </c>
      <c r="AM108" s="21">
        <f>AF108*R108/1000000000</f>
        <v>0.38591170525065233</v>
      </c>
      <c r="AN108" s="21">
        <f>AG108*R108/1000000000</f>
        <v>551.30243607236048</v>
      </c>
      <c r="AO108" s="86">
        <f t="shared" si="48"/>
        <v>2.5268028319983184E-2</v>
      </c>
      <c r="AP108" s="88">
        <f t="shared" si="49"/>
        <v>1.8658421631758025E-4</v>
      </c>
      <c r="AQ108" s="89">
        <f t="shared" si="50"/>
        <v>6.196316230790179E-4</v>
      </c>
      <c r="AR108" s="89">
        <f t="shared" si="51"/>
        <v>3.9679985682677193E-7</v>
      </c>
      <c r="AS108" s="89">
        <f t="shared" si="52"/>
        <v>1.0572923431524722E-3</v>
      </c>
      <c r="AT108" s="89">
        <f t="shared" si="53"/>
        <v>1.5104176330749601</v>
      </c>
      <c r="AU108" s="91">
        <f t="shared" si="54"/>
        <v>6.9227474849269002E-5</v>
      </c>
      <c r="AV108" s="95">
        <f t="shared" si="64"/>
        <v>68103.238955916793</v>
      </c>
      <c r="AW108" s="96">
        <f t="shared" si="65"/>
        <v>226165.54242384151</v>
      </c>
      <c r="AX108" s="96">
        <f t="shared" si="66"/>
        <v>144.83194774177176</v>
      </c>
      <c r="AY108" s="96">
        <f t="shared" si="67"/>
        <v>385911.70525065233</v>
      </c>
      <c r="AZ108" s="96">
        <f t="shared" si="68"/>
        <v>551302436.07236052</v>
      </c>
      <c r="BA108" s="97">
        <f t="shared" si="69"/>
        <v>25268.028319983183</v>
      </c>
      <c r="BB108" s="102">
        <f t="shared" si="70"/>
        <v>186.58421631758026</v>
      </c>
      <c r="BC108" s="98">
        <f t="shared" si="71"/>
        <v>619.63162307901791</v>
      </c>
      <c r="BD108" s="98">
        <f t="shared" si="72"/>
        <v>0.39679985682677194</v>
      </c>
      <c r="BE108" s="98">
        <f t="shared" si="73"/>
        <v>1057.2923431524721</v>
      </c>
      <c r="BF108" s="98">
        <f t="shared" si="74"/>
        <v>1510417.6330749602</v>
      </c>
      <c r="BG108" s="103">
        <f t="shared" si="75"/>
        <v>69.227474849269001</v>
      </c>
      <c r="BH108">
        <v>0.1</v>
      </c>
      <c r="BI108">
        <f t="shared" si="55"/>
        <v>28713.668545435441</v>
      </c>
      <c r="BJ108">
        <v>0.1</v>
      </c>
      <c r="BK108">
        <f t="shared" si="56"/>
        <v>27761.737500000003</v>
      </c>
      <c r="BL108" s="114">
        <v>233.99671804194799</v>
      </c>
      <c r="BM108" s="114">
        <v>664.65923848889599</v>
      </c>
      <c r="BN108" s="114">
        <v>0.40440070906507503</v>
      </c>
      <c r="BO108" s="114">
        <v>537.6</v>
      </c>
      <c r="BP108" s="114">
        <v>384000</v>
      </c>
      <c r="BQ108" s="107">
        <f t="shared" si="57"/>
        <v>8.7999999999999994E-9</v>
      </c>
      <c r="BR108" s="107">
        <f t="shared" si="58"/>
        <v>6.7533309410264253E-2</v>
      </c>
      <c r="BS108" s="107">
        <f t="shared" si="59"/>
        <v>0.19218347218317872</v>
      </c>
      <c r="BT108" s="107">
        <f t="shared" si="60"/>
        <v>1.1701802294683101E-4</v>
      </c>
      <c r="BU108" s="107">
        <f t="shared" si="61"/>
        <v>0.15911547229106693</v>
      </c>
      <c r="BV108" s="107">
        <f t="shared" si="62"/>
        <v>123.27497232190304</v>
      </c>
      <c r="BW108" s="117">
        <f t="shared" si="63"/>
        <v>3.5734388344547678E-3</v>
      </c>
    </row>
    <row r="109" spans="1:75" ht="30" customHeight="1" x14ac:dyDescent="0.25">
      <c r="A109" s="108">
        <v>4.6005805680246903</v>
      </c>
      <c r="B109" s="108">
        <v>-74.138547130432499</v>
      </c>
      <c r="C109" s="119">
        <v>25</v>
      </c>
      <c r="D109" s="119">
        <v>24</v>
      </c>
      <c r="E109" s="119">
        <v>1808</v>
      </c>
      <c r="F109" s="16" t="s">
        <v>377</v>
      </c>
      <c r="G109" s="14" t="s">
        <v>378</v>
      </c>
      <c r="H109" s="16" t="s">
        <v>379</v>
      </c>
      <c r="I109" s="14" t="s">
        <v>195</v>
      </c>
      <c r="J109" s="14" t="s">
        <v>41</v>
      </c>
      <c r="K109" s="14">
        <v>200</v>
      </c>
      <c r="L109" s="14"/>
      <c r="M109" s="14">
        <v>2001</v>
      </c>
      <c r="N109" s="15" t="s">
        <v>43</v>
      </c>
      <c r="O109" s="15" t="s">
        <v>82</v>
      </c>
      <c r="P109" s="22">
        <v>8.4286353981658756E-3</v>
      </c>
      <c r="Q109" s="18">
        <v>343716.75</v>
      </c>
      <c r="R109" s="18">
        <v>355502.56294348638</v>
      </c>
      <c r="S109" s="15" t="s">
        <v>45</v>
      </c>
      <c r="T109" s="15"/>
      <c r="U109" s="15"/>
      <c r="V109" s="14">
        <v>365</v>
      </c>
      <c r="W109" s="80"/>
      <c r="X109" s="14"/>
      <c r="Y109" s="14">
        <v>8760</v>
      </c>
      <c r="Z109" s="76" t="s">
        <v>380</v>
      </c>
      <c r="AA109" s="76" t="s">
        <v>46</v>
      </c>
      <c r="AB109" s="19" t="s">
        <v>49</v>
      </c>
      <c r="AC109" s="19">
        <v>237.18055687712899</v>
      </c>
      <c r="AD109" s="19">
        <v>787.65812200543303</v>
      </c>
      <c r="AE109" s="19">
        <v>0.50440070906507495</v>
      </c>
      <c r="AF109" s="19">
        <v>1344</v>
      </c>
      <c r="AG109" s="19">
        <v>1920000</v>
      </c>
      <c r="AH109" s="23">
        <f>Q109</f>
        <v>343716.75</v>
      </c>
      <c r="AI109" s="24">
        <v>8.7999999999999994E-8</v>
      </c>
      <c r="AJ109" s="21">
        <f>AC109*R109/1000000000</f>
        <v>8.4318295850182703E-2</v>
      </c>
      <c r="AK109" s="21">
        <f>AD109*R109/1000000000</f>
        <v>0.28001448109618471</v>
      </c>
      <c r="AL109" s="21">
        <f>AE109*R109/1000000000</f>
        <v>1.7931574482314596E-4</v>
      </c>
      <c r="AM109" s="21">
        <f>AF109*R109/1000000000</f>
        <v>0.47779544459604567</v>
      </c>
      <c r="AN109" s="21">
        <f>AG109*R109/1000000000</f>
        <v>682.56492085149387</v>
      </c>
      <c r="AO109" s="86">
        <f t="shared" si="48"/>
        <v>3.1284225539026801E-2</v>
      </c>
      <c r="AP109" s="88">
        <f t="shared" si="49"/>
        <v>2.3100902972652794E-4</v>
      </c>
      <c r="AQ109" s="89">
        <f t="shared" si="50"/>
        <v>7.6716296190735536E-4</v>
      </c>
      <c r="AR109" s="89">
        <f t="shared" si="51"/>
        <v>4.9127601321409857E-7</v>
      </c>
      <c r="AS109" s="89">
        <f t="shared" si="52"/>
        <v>1.3090286153316321E-3</v>
      </c>
      <c r="AT109" s="89">
        <f t="shared" si="53"/>
        <v>1.8700408790451886</v>
      </c>
      <c r="AU109" s="91">
        <f t="shared" si="54"/>
        <v>8.571020695623781E-5</v>
      </c>
      <c r="AV109" s="95">
        <f t="shared" si="64"/>
        <v>84318.295850182709</v>
      </c>
      <c r="AW109" s="96">
        <f t="shared" si="65"/>
        <v>280014.4810961847</v>
      </c>
      <c r="AX109" s="96">
        <f t="shared" si="66"/>
        <v>179.31574482314596</v>
      </c>
      <c r="AY109" s="96">
        <f t="shared" si="67"/>
        <v>477795.44459604565</v>
      </c>
      <c r="AZ109" s="96">
        <f t="shared" si="68"/>
        <v>682564920.85149384</v>
      </c>
      <c r="BA109" s="97">
        <f t="shared" si="69"/>
        <v>31284.2255390268</v>
      </c>
      <c r="BB109" s="102">
        <f t="shared" si="70"/>
        <v>231.00902972652796</v>
      </c>
      <c r="BC109" s="98">
        <f t="shared" si="71"/>
        <v>767.16296190735534</v>
      </c>
      <c r="BD109" s="98">
        <f t="shared" si="72"/>
        <v>0.49127601321409858</v>
      </c>
      <c r="BE109" s="98">
        <f t="shared" si="73"/>
        <v>1309.028615331632</v>
      </c>
      <c r="BF109" s="98">
        <f t="shared" si="74"/>
        <v>1870040.8790451887</v>
      </c>
      <c r="BG109" s="103">
        <f t="shared" si="75"/>
        <v>85.710206956237812</v>
      </c>
      <c r="BH109">
        <v>0.1</v>
      </c>
      <c r="BI109">
        <f t="shared" si="55"/>
        <v>35550.256294348641</v>
      </c>
      <c r="BJ109">
        <v>0.1</v>
      </c>
      <c r="BK109">
        <f t="shared" si="56"/>
        <v>34371.675000000003</v>
      </c>
      <c r="BL109" s="114">
        <v>233.99671804194799</v>
      </c>
      <c r="BM109" s="114">
        <v>664.65923848889599</v>
      </c>
      <c r="BN109" s="114">
        <v>0.40440070906507503</v>
      </c>
      <c r="BO109" s="114">
        <v>537.6</v>
      </c>
      <c r="BP109" s="114">
        <v>384000</v>
      </c>
      <c r="BQ109" s="107">
        <f t="shared" si="57"/>
        <v>8.7999999999999994E-9</v>
      </c>
      <c r="BR109" s="107">
        <f t="shared" si="58"/>
        <v>8.3612668793660527E-2</v>
      </c>
      <c r="BS109" s="107">
        <f t="shared" si="59"/>
        <v>0.2379414417506022</v>
      </c>
      <c r="BT109" s="107">
        <f t="shared" si="60"/>
        <v>1.4487945698179078E-4</v>
      </c>
      <c r="BU109" s="107">
        <f t="shared" si="61"/>
        <v>0.19700010855084474</v>
      </c>
      <c r="BV109" s="107">
        <f t="shared" si="62"/>
        <v>152.6261562080704</v>
      </c>
      <c r="BW109" s="117">
        <f t="shared" si="63"/>
        <v>4.4242576045630463E-3</v>
      </c>
    </row>
    <row r="110" spans="1:75" ht="30" customHeight="1" x14ac:dyDescent="0.25">
      <c r="A110" s="108">
        <v>4.6005805680246903</v>
      </c>
      <c r="B110" s="108">
        <v>-74.138547130432499</v>
      </c>
      <c r="C110" s="119">
        <v>25</v>
      </c>
      <c r="D110" s="119">
        <v>24</v>
      </c>
      <c r="E110" s="119">
        <v>1808</v>
      </c>
      <c r="F110" s="16" t="s">
        <v>377</v>
      </c>
      <c r="G110" s="14" t="s">
        <v>378</v>
      </c>
      <c r="H110" s="16" t="s">
        <v>379</v>
      </c>
      <c r="I110" s="14" t="s">
        <v>195</v>
      </c>
      <c r="J110" s="14" t="s">
        <v>41</v>
      </c>
      <c r="K110" s="14">
        <v>200</v>
      </c>
      <c r="L110" s="14"/>
      <c r="M110" s="14">
        <v>2005</v>
      </c>
      <c r="N110" s="15" t="s">
        <v>43</v>
      </c>
      <c r="O110" s="15" t="s">
        <v>82</v>
      </c>
      <c r="P110" s="22">
        <v>8.4286353981658756E-3</v>
      </c>
      <c r="Q110" s="18">
        <v>343716.75</v>
      </c>
      <c r="R110" s="18">
        <v>355502.56294348638</v>
      </c>
      <c r="S110" s="15" t="s">
        <v>45</v>
      </c>
      <c r="T110" s="15"/>
      <c r="U110" s="15"/>
      <c r="V110" s="14">
        <v>365</v>
      </c>
      <c r="W110" s="80"/>
      <c r="X110" s="14"/>
      <c r="Y110" s="14">
        <v>8760</v>
      </c>
      <c r="Z110" s="76" t="s">
        <v>380</v>
      </c>
      <c r="AA110" s="76" t="s">
        <v>46</v>
      </c>
      <c r="AB110" s="19" t="s">
        <v>49</v>
      </c>
      <c r="AC110" s="19">
        <v>237.18055687712899</v>
      </c>
      <c r="AD110" s="19">
        <v>787.65812200543303</v>
      </c>
      <c r="AE110" s="19">
        <v>0.50440070906507495</v>
      </c>
      <c r="AF110" s="19">
        <v>1344</v>
      </c>
      <c r="AG110" s="19">
        <v>1920000</v>
      </c>
      <c r="AH110" s="23">
        <f>Q110</f>
        <v>343716.75</v>
      </c>
      <c r="AI110" s="24">
        <v>8.7999999999999994E-8</v>
      </c>
      <c r="AJ110" s="21">
        <f>AC110*R110/1000000000</f>
        <v>8.4318295850182703E-2</v>
      </c>
      <c r="AK110" s="21">
        <f>AD110*R110/1000000000</f>
        <v>0.28001448109618471</v>
      </c>
      <c r="AL110" s="21">
        <f>AE110*R110/1000000000</f>
        <v>1.7931574482314596E-4</v>
      </c>
      <c r="AM110" s="21">
        <f>AF110*R110/1000000000</f>
        <v>0.47779544459604567</v>
      </c>
      <c r="AN110" s="21">
        <f>AG110*R110/1000000000</f>
        <v>682.56492085149387</v>
      </c>
      <c r="AO110" s="86">
        <f t="shared" si="48"/>
        <v>3.1284225539026801E-2</v>
      </c>
      <c r="AP110" s="88">
        <f t="shared" si="49"/>
        <v>2.3100902972652794E-4</v>
      </c>
      <c r="AQ110" s="89">
        <f t="shared" si="50"/>
        <v>7.6716296190735536E-4</v>
      </c>
      <c r="AR110" s="89">
        <f t="shared" si="51"/>
        <v>4.9127601321409857E-7</v>
      </c>
      <c r="AS110" s="89">
        <f t="shared" si="52"/>
        <v>1.3090286153316321E-3</v>
      </c>
      <c r="AT110" s="89">
        <f t="shared" si="53"/>
        <v>1.8700408790451886</v>
      </c>
      <c r="AU110" s="91">
        <f t="shared" si="54"/>
        <v>8.571020695623781E-5</v>
      </c>
      <c r="AV110" s="95">
        <f t="shared" si="64"/>
        <v>84318.295850182709</v>
      </c>
      <c r="AW110" s="96">
        <f t="shared" si="65"/>
        <v>280014.4810961847</v>
      </c>
      <c r="AX110" s="96">
        <f t="shared" si="66"/>
        <v>179.31574482314596</v>
      </c>
      <c r="AY110" s="96">
        <f t="shared" si="67"/>
        <v>477795.44459604565</v>
      </c>
      <c r="AZ110" s="96">
        <f t="shared" si="68"/>
        <v>682564920.85149384</v>
      </c>
      <c r="BA110" s="97">
        <f t="shared" si="69"/>
        <v>31284.2255390268</v>
      </c>
      <c r="BB110" s="102">
        <f t="shared" si="70"/>
        <v>231.00902972652796</v>
      </c>
      <c r="BC110" s="98">
        <f t="shared" si="71"/>
        <v>767.16296190735534</v>
      </c>
      <c r="BD110" s="98">
        <f t="shared" si="72"/>
        <v>0.49127601321409858</v>
      </c>
      <c r="BE110" s="98">
        <f t="shared" si="73"/>
        <v>1309.028615331632</v>
      </c>
      <c r="BF110" s="98">
        <f t="shared" si="74"/>
        <v>1870040.8790451887</v>
      </c>
      <c r="BG110" s="103">
        <f t="shared" si="75"/>
        <v>85.710206956237812</v>
      </c>
      <c r="BH110">
        <v>0.1</v>
      </c>
      <c r="BI110">
        <f t="shared" si="55"/>
        <v>35550.256294348641</v>
      </c>
      <c r="BJ110">
        <v>0.1</v>
      </c>
      <c r="BK110">
        <f t="shared" si="56"/>
        <v>34371.675000000003</v>
      </c>
      <c r="BL110" s="114">
        <v>233.99671804194799</v>
      </c>
      <c r="BM110" s="114">
        <v>664.65923848889599</v>
      </c>
      <c r="BN110" s="114">
        <v>0.40440070906507503</v>
      </c>
      <c r="BO110" s="114">
        <v>537.6</v>
      </c>
      <c r="BP110" s="114">
        <v>384000</v>
      </c>
      <c r="BQ110" s="107">
        <f t="shared" si="57"/>
        <v>8.7999999999999994E-9</v>
      </c>
      <c r="BR110" s="107">
        <f t="shared" si="58"/>
        <v>8.3612668793660527E-2</v>
      </c>
      <c r="BS110" s="107">
        <f t="shared" si="59"/>
        <v>0.2379414417506022</v>
      </c>
      <c r="BT110" s="107">
        <f t="shared" si="60"/>
        <v>1.4487945698179078E-4</v>
      </c>
      <c r="BU110" s="107">
        <f t="shared" si="61"/>
        <v>0.19700010855084474</v>
      </c>
      <c r="BV110" s="107">
        <f t="shared" si="62"/>
        <v>152.6261562080704</v>
      </c>
      <c r="BW110" s="117">
        <f t="shared" si="63"/>
        <v>4.4242576045630463E-3</v>
      </c>
    </row>
    <row r="111" spans="1:75" ht="15" customHeight="1" x14ac:dyDescent="0.25">
      <c r="A111" s="108">
        <v>4.6038600825459204</v>
      </c>
      <c r="B111" s="108">
        <v>-74.137069330119104</v>
      </c>
      <c r="C111" s="119">
        <v>25</v>
      </c>
      <c r="D111" s="119">
        <v>24</v>
      </c>
      <c r="E111" s="119">
        <v>1808</v>
      </c>
      <c r="F111" s="16" t="s">
        <v>381</v>
      </c>
      <c r="G111" s="14" t="s">
        <v>382</v>
      </c>
      <c r="H111" s="16" t="s">
        <v>383</v>
      </c>
      <c r="I111" s="14" t="s">
        <v>195</v>
      </c>
      <c r="J111" s="14" t="s">
        <v>41</v>
      </c>
      <c r="K111" s="14">
        <v>80</v>
      </c>
      <c r="L111" s="14"/>
      <c r="M111" s="14">
        <v>1950</v>
      </c>
      <c r="N111" s="15" t="s">
        <v>150</v>
      </c>
      <c r="O111" s="15" t="s">
        <v>151</v>
      </c>
      <c r="P111" s="25">
        <v>0.01</v>
      </c>
      <c r="Q111" s="18">
        <v>46800</v>
      </c>
      <c r="R111" s="18">
        <v>48709.944232203765</v>
      </c>
      <c r="S111" s="15" t="s">
        <v>64</v>
      </c>
      <c r="T111" s="15">
        <f>((R111*6933000)/1000)/8460</f>
        <v>39917.972028589684</v>
      </c>
      <c r="U111" s="15" t="s">
        <v>45</v>
      </c>
      <c r="V111" s="14">
        <v>365</v>
      </c>
      <c r="W111" s="76" t="s">
        <v>384</v>
      </c>
      <c r="X111" s="14">
        <v>61</v>
      </c>
      <c r="Y111" s="14">
        <v>4632</v>
      </c>
      <c r="Z111" s="76" t="s">
        <v>385</v>
      </c>
      <c r="AA111" s="76" t="s">
        <v>46</v>
      </c>
      <c r="AB111" s="19" t="s">
        <v>226</v>
      </c>
      <c r="AC111" s="19">
        <v>10.477442018542</v>
      </c>
      <c r="AD111" s="19">
        <v>4.47117624426805</v>
      </c>
      <c r="AE111" s="19">
        <v>11.595186881052699</v>
      </c>
      <c r="AF111" s="19">
        <v>0.3</v>
      </c>
      <c r="AG111" s="19">
        <v>2840</v>
      </c>
      <c r="AH111" s="23">
        <v>46800</v>
      </c>
      <c r="AI111" s="20">
        <v>2.0000000000000002E-5</v>
      </c>
      <c r="AJ111" s="21">
        <f>AC111*R111/1000000</f>
        <v>0.51035561641932925</v>
      </c>
      <c r="AK111" s="21">
        <f>AD111*R111/1000000</f>
        <v>0.217790745510651</v>
      </c>
      <c r="AL111" s="21">
        <f>AE111*R111/1000000</f>
        <v>0.56480090633805768</v>
      </c>
      <c r="AM111" s="21">
        <f>AF111*R111/1000000</f>
        <v>1.4612983269661128E-2</v>
      </c>
      <c r="AN111" s="21">
        <f>AG111*R111/1000000</f>
        <v>138.33624161945872</v>
      </c>
      <c r="AO111" s="86">
        <f t="shared" si="48"/>
        <v>0.97419888464407545</v>
      </c>
      <c r="AP111" s="88">
        <f t="shared" si="49"/>
        <v>1.3982345655324088E-3</v>
      </c>
      <c r="AQ111" s="89">
        <f t="shared" si="50"/>
        <v>5.9668697400178355E-4</v>
      </c>
      <c r="AR111" s="89">
        <f t="shared" si="51"/>
        <v>1.5473997433919388E-3</v>
      </c>
      <c r="AS111" s="89">
        <f t="shared" si="52"/>
        <v>4.003557060181131E-5</v>
      </c>
      <c r="AT111" s="89">
        <f t="shared" si="53"/>
        <v>0.37900340169714719</v>
      </c>
      <c r="AU111" s="91">
        <f t="shared" si="54"/>
        <v>2.6690380401207547E-3</v>
      </c>
      <c r="AV111" s="95">
        <f t="shared" si="64"/>
        <v>510355.61641932925</v>
      </c>
      <c r="AW111" s="96">
        <f t="shared" si="65"/>
        <v>217790.745510651</v>
      </c>
      <c r="AX111" s="96">
        <f t="shared" si="66"/>
        <v>564800.90633805771</v>
      </c>
      <c r="AY111" s="96">
        <f t="shared" si="67"/>
        <v>14612.983269661128</v>
      </c>
      <c r="AZ111" s="96">
        <f t="shared" si="68"/>
        <v>138336241.61945871</v>
      </c>
      <c r="BA111" s="97">
        <f t="shared" si="69"/>
        <v>974198.88464407541</v>
      </c>
      <c r="BB111" s="102">
        <f t="shared" si="70"/>
        <v>1398.2345655324089</v>
      </c>
      <c r="BC111" s="98">
        <f t="shared" si="71"/>
        <v>596.6869740017836</v>
      </c>
      <c r="BD111" s="98">
        <f t="shared" si="72"/>
        <v>1547.3997433919387</v>
      </c>
      <c r="BE111" s="98">
        <f t="shared" si="73"/>
        <v>40.035570601811308</v>
      </c>
      <c r="BF111" s="98">
        <f t="shared" si="74"/>
        <v>379003.40169714717</v>
      </c>
      <c r="BG111" s="103">
        <f t="shared" si="75"/>
        <v>2669.0380401207549</v>
      </c>
      <c r="BH111">
        <v>0.1</v>
      </c>
      <c r="BI111">
        <f t="shared" si="55"/>
        <v>4870.994423220377</v>
      </c>
      <c r="BJ111">
        <v>0.1</v>
      </c>
      <c r="BK111">
        <f t="shared" si="56"/>
        <v>4680</v>
      </c>
      <c r="BL111" s="114">
        <v>8.3383603103149202</v>
      </c>
      <c r="BM111" s="114">
        <v>2.3066001534352201</v>
      </c>
      <c r="BN111" s="114">
        <v>3.9560616152376098</v>
      </c>
      <c r="BO111" s="114">
        <v>0.12</v>
      </c>
      <c r="BP111" s="114">
        <v>2840</v>
      </c>
      <c r="BQ111" s="107">
        <f t="shared" si="57"/>
        <v>2.0000000000000003E-6</v>
      </c>
      <c r="BR111" s="107">
        <f t="shared" si="58"/>
        <v>0.40935490695175342</v>
      </c>
      <c r="BS111" s="107">
        <f t="shared" si="59"/>
        <v>0.11444575740000472</v>
      </c>
      <c r="BT111" s="107">
        <f t="shared" si="60"/>
        <v>0.20080615928693635</v>
      </c>
      <c r="BU111" s="107">
        <f t="shared" si="61"/>
        <v>6.0250873526196558E-3</v>
      </c>
      <c r="BV111" s="107">
        <f t="shared" si="62"/>
        <v>139.02620221688872</v>
      </c>
      <c r="BW111" s="117">
        <f t="shared" si="63"/>
        <v>0.13777252751123942</v>
      </c>
    </row>
    <row r="112" spans="1:75" ht="15" customHeight="1" x14ac:dyDescent="0.25">
      <c r="A112" s="108">
        <v>4.6010265359391003</v>
      </c>
      <c r="B112" s="108">
        <v>-74.139648243705295</v>
      </c>
      <c r="C112" s="119">
        <v>25</v>
      </c>
      <c r="D112" s="119">
        <v>24</v>
      </c>
      <c r="E112" s="119">
        <v>1808</v>
      </c>
      <c r="F112" s="16" t="s">
        <v>386</v>
      </c>
      <c r="G112" s="14" t="s">
        <v>387</v>
      </c>
      <c r="H112" s="16" t="s">
        <v>388</v>
      </c>
      <c r="I112" s="14" t="s">
        <v>195</v>
      </c>
      <c r="J112" s="14" t="s">
        <v>53</v>
      </c>
      <c r="K112" s="14">
        <v>439.56</v>
      </c>
      <c r="L112" s="14"/>
      <c r="M112" s="14">
        <v>1995</v>
      </c>
      <c r="N112" s="15" t="s">
        <v>54</v>
      </c>
      <c r="O112" s="15" t="s">
        <v>54</v>
      </c>
      <c r="P112" s="22">
        <v>1.192780523187394E-2</v>
      </c>
      <c r="Q112" s="18">
        <v>165.61305220123401</v>
      </c>
      <c r="R112" s="18">
        <v>173.70618455372295</v>
      </c>
      <c r="S112" s="15" t="s">
        <v>45</v>
      </c>
      <c r="T112" s="15"/>
      <c r="U112" s="15"/>
      <c r="V112" s="14">
        <v>365</v>
      </c>
      <c r="W112" s="80"/>
      <c r="X112" s="14"/>
      <c r="Y112" s="14">
        <v>8760</v>
      </c>
      <c r="Z112" s="76" t="s">
        <v>389</v>
      </c>
      <c r="AA112" s="76" t="s">
        <v>46</v>
      </c>
      <c r="AB112" s="19" t="s">
        <v>49</v>
      </c>
      <c r="AC112" s="19">
        <v>24000</v>
      </c>
      <c r="AD112" s="19">
        <v>2261000</v>
      </c>
      <c r="AE112" s="19">
        <v>1200</v>
      </c>
      <c r="AF112" s="19">
        <v>381000</v>
      </c>
      <c r="AG112" s="19">
        <v>1500000000</v>
      </c>
      <c r="AH112" s="20">
        <v>2.9803032786885244</v>
      </c>
      <c r="AI112" s="20">
        <v>1.362E-5</v>
      </c>
      <c r="AJ112" s="21">
        <f>AC112*R112/1000000000</f>
        <v>4.168948429289351E-3</v>
      </c>
      <c r="AK112" s="21">
        <f>AD112*R112/1000000000</f>
        <v>0.3927496832759676</v>
      </c>
      <c r="AL112" s="21">
        <f>AE112*R112/1000000000</f>
        <v>2.0844742146446752E-4</v>
      </c>
      <c r="AM112" s="21">
        <f>AF112*R112/1000000000</f>
        <v>6.6182056314968443E-2</v>
      </c>
      <c r="AN112" s="21">
        <f>AG112*R112/1000000000</f>
        <v>260.55927683058439</v>
      </c>
      <c r="AO112" s="86">
        <f t="shared" si="48"/>
        <v>4.257535600559415E-5</v>
      </c>
      <c r="AP112" s="88">
        <f t="shared" si="49"/>
        <v>1.1421776518600962E-5</v>
      </c>
      <c r="AQ112" s="89">
        <f t="shared" si="50"/>
        <v>1.0760265295231988E-3</v>
      </c>
      <c r="AR112" s="89">
        <f t="shared" si="51"/>
        <v>5.7108882593004804E-7</v>
      </c>
      <c r="AS112" s="89">
        <f t="shared" si="52"/>
        <v>1.8132070223279026E-4</v>
      </c>
      <c r="AT112" s="89">
        <f t="shared" si="53"/>
        <v>0.71386103241255994</v>
      </c>
      <c r="AU112" s="91">
        <f t="shared" si="54"/>
        <v>1.1664481097423054E-7</v>
      </c>
      <c r="AV112" s="95">
        <f t="shared" si="64"/>
        <v>4168.9484292893512</v>
      </c>
      <c r="AW112" s="96">
        <f t="shared" si="65"/>
        <v>392749.6832759676</v>
      </c>
      <c r="AX112" s="96">
        <f t="shared" si="66"/>
        <v>208.44742146446754</v>
      </c>
      <c r="AY112" s="96">
        <f t="shared" si="67"/>
        <v>66182.056314968446</v>
      </c>
      <c r="AZ112" s="96">
        <f t="shared" si="68"/>
        <v>260559276.83058441</v>
      </c>
      <c r="BA112" s="97">
        <f t="shared" si="69"/>
        <v>42.575356005594152</v>
      </c>
      <c r="BB112" s="102">
        <f t="shared" si="70"/>
        <v>11.421776518600963</v>
      </c>
      <c r="BC112" s="98">
        <f t="shared" si="71"/>
        <v>1076.0265295231989</v>
      </c>
      <c r="BD112" s="98">
        <f t="shared" si="72"/>
        <v>0.57108882593004806</v>
      </c>
      <c r="BE112" s="98">
        <f t="shared" si="73"/>
        <v>181.32070223279027</v>
      </c>
      <c r="BF112" s="98">
        <f t="shared" si="74"/>
        <v>713861.03241255996</v>
      </c>
      <c r="BG112" s="103">
        <f t="shared" si="75"/>
        <v>0.11664481097423055</v>
      </c>
      <c r="BH112">
        <v>0.1</v>
      </c>
      <c r="BI112">
        <f t="shared" si="55"/>
        <v>17.370618455372295</v>
      </c>
      <c r="BJ112">
        <v>0.1</v>
      </c>
      <c r="BK112">
        <f t="shared" si="56"/>
        <v>0.29803032786885247</v>
      </c>
      <c r="BL112" s="114">
        <v>0</v>
      </c>
      <c r="BM112" s="114">
        <v>0</v>
      </c>
      <c r="BN112" s="114">
        <v>0</v>
      </c>
      <c r="BO112" s="114">
        <v>0</v>
      </c>
      <c r="BP112" s="114">
        <v>0</v>
      </c>
      <c r="BQ112" s="107">
        <f t="shared" si="57"/>
        <v>1.362E-6</v>
      </c>
      <c r="BR112" s="107">
        <f t="shared" si="58"/>
        <v>4.168948429289351E-4</v>
      </c>
      <c r="BS112" s="107">
        <f t="shared" si="59"/>
        <v>3.9274968327596763E-2</v>
      </c>
      <c r="BT112" s="107">
        <f t="shared" si="60"/>
        <v>2.0844742146446754E-5</v>
      </c>
      <c r="BU112" s="107">
        <f t="shared" si="61"/>
        <v>6.6182056314968447E-3</v>
      </c>
      <c r="BV112" s="107">
        <f t="shared" si="62"/>
        <v>26.055927683058442</v>
      </c>
      <c r="BW112" s="117">
        <f t="shared" si="63"/>
        <v>6.0210645885974061E-6</v>
      </c>
    </row>
    <row r="113" spans="1:75" ht="30" customHeight="1" x14ac:dyDescent="0.25">
      <c r="A113" s="108">
        <v>4.6090693347046301</v>
      </c>
      <c r="B113" s="108">
        <v>-74.136358464011906</v>
      </c>
      <c r="C113" s="119">
        <v>25</v>
      </c>
      <c r="D113" s="119">
        <v>25</v>
      </c>
      <c r="E113" s="119">
        <v>1821</v>
      </c>
      <c r="F113" s="16" t="s">
        <v>390</v>
      </c>
      <c r="G113" s="14" t="s">
        <v>391</v>
      </c>
      <c r="H113" s="16" t="s">
        <v>392</v>
      </c>
      <c r="I113" s="14" t="s">
        <v>195</v>
      </c>
      <c r="J113" s="14" t="s">
        <v>53</v>
      </c>
      <c r="K113" s="27"/>
      <c r="L113" s="27"/>
      <c r="M113" s="14">
        <v>1975</v>
      </c>
      <c r="N113" s="15" t="s">
        <v>62</v>
      </c>
      <c r="O113" s="15" t="s">
        <v>63</v>
      </c>
      <c r="P113" s="22">
        <v>-1.5549305289660951E-2</v>
      </c>
      <c r="Q113" s="18">
        <v>2100</v>
      </c>
      <c r="R113" s="18">
        <v>1973.3648345814784</v>
      </c>
      <c r="S113" s="15" t="s">
        <v>64</v>
      </c>
      <c r="T113" s="15">
        <f>((R113*6933000)/1000)/8460</f>
        <v>1617.1794796871618</v>
      </c>
      <c r="U113" s="15" t="s">
        <v>45</v>
      </c>
      <c r="V113" s="14">
        <v>365</v>
      </c>
      <c r="W113" s="80"/>
      <c r="X113" s="14"/>
      <c r="Y113" s="14">
        <v>8760</v>
      </c>
      <c r="Z113" s="76" t="s">
        <v>393</v>
      </c>
      <c r="AA113" s="76" t="s">
        <v>46</v>
      </c>
      <c r="AB113" s="19" t="s">
        <v>226</v>
      </c>
      <c r="AC113" s="19">
        <v>12.7152226842523</v>
      </c>
      <c r="AD113" s="19">
        <v>4.5638248573294096</v>
      </c>
      <c r="AE113" s="19">
        <v>12.0799261022882</v>
      </c>
      <c r="AF113" s="19">
        <v>6.25</v>
      </c>
      <c r="AG113" s="19">
        <v>2343</v>
      </c>
      <c r="AH113" s="20">
        <v>32831.976744186046</v>
      </c>
      <c r="AI113" s="20">
        <v>1.0442E-8</v>
      </c>
      <c r="AJ113" s="21">
        <f>AC113*R113/1000000</f>
        <v>2.50917733089762E-2</v>
      </c>
      <c r="AK113" s="21">
        <f>AD113*R113/1000000</f>
        <v>9.0060914846426896E-3</v>
      </c>
      <c r="AL113" s="21">
        <f>AE113*R113/1000000</f>
        <v>2.3838101374598436E-2</v>
      </c>
      <c r="AM113" s="21">
        <f>AF113*R113/1000000</f>
        <v>1.2333530216134241E-2</v>
      </c>
      <c r="AN113" s="21">
        <f>AG113*R113/1000000</f>
        <v>4.6235938074244034</v>
      </c>
      <c r="AO113" s="86">
        <f t="shared" si="48"/>
        <v>3.221579183721097E-4</v>
      </c>
      <c r="AP113" s="88">
        <f t="shared" si="49"/>
        <v>6.8744584408153968E-5</v>
      </c>
      <c r="AQ113" s="89">
        <f t="shared" si="50"/>
        <v>2.4674223245596412E-5</v>
      </c>
      <c r="AR113" s="89">
        <f t="shared" si="51"/>
        <v>6.5309866779721736E-5</v>
      </c>
      <c r="AS113" s="89">
        <f t="shared" si="52"/>
        <v>3.3790493742833538E-5</v>
      </c>
      <c r="AT113" s="89">
        <f t="shared" si="53"/>
        <v>1.2667380294313434E-2</v>
      </c>
      <c r="AU113" s="91">
        <f t="shared" si="54"/>
        <v>8.8262443389619097E-7</v>
      </c>
      <c r="AV113" s="95">
        <f t="shared" si="64"/>
        <v>25091.7733089762</v>
      </c>
      <c r="AW113" s="96">
        <f t="shared" si="65"/>
        <v>9006.0914846426895</v>
      </c>
      <c r="AX113" s="96">
        <f t="shared" si="66"/>
        <v>23838.101374598435</v>
      </c>
      <c r="AY113" s="96">
        <f t="shared" si="67"/>
        <v>12333.530216134241</v>
      </c>
      <c r="AZ113" s="96">
        <f t="shared" si="68"/>
        <v>4623593.8074244037</v>
      </c>
      <c r="BA113" s="97">
        <f t="shared" si="69"/>
        <v>322.15791837210969</v>
      </c>
      <c r="BB113" s="102">
        <f t="shared" si="70"/>
        <v>68.744584408153969</v>
      </c>
      <c r="BC113" s="98">
        <f t="shared" si="71"/>
        <v>24.674223245596412</v>
      </c>
      <c r="BD113" s="98">
        <f t="shared" si="72"/>
        <v>65.30986677972173</v>
      </c>
      <c r="BE113" s="98">
        <f t="shared" si="73"/>
        <v>33.79049374283354</v>
      </c>
      <c r="BF113" s="98">
        <f t="shared" si="74"/>
        <v>12667.380294313434</v>
      </c>
      <c r="BG113" s="103">
        <f t="shared" si="75"/>
        <v>0.88262443389619094</v>
      </c>
      <c r="BH113">
        <v>0.1</v>
      </c>
      <c r="BI113">
        <f t="shared" si="55"/>
        <v>197.33648345814785</v>
      </c>
      <c r="BJ113">
        <v>0.1</v>
      </c>
      <c r="BK113">
        <f t="shared" si="56"/>
        <v>3283.1976744186049</v>
      </c>
      <c r="BL113" s="114">
        <v>8.7974410932361504</v>
      </c>
      <c r="BM113" s="114">
        <v>3.6268345072346699</v>
      </c>
      <c r="BN113" s="114">
        <v>10.053852918428399</v>
      </c>
      <c r="BO113" s="114">
        <v>12.5</v>
      </c>
      <c r="BP113" s="114">
        <v>2343</v>
      </c>
      <c r="BQ113" s="107">
        <f t="shared" si="57"/>
        <v>1.0442E-9</v>
      </c>
      <c r="BR113" s="107">
        <f t="shared" si="58"/>
        <v>1.7540953372414798E-2</v>
      </c>
      <c r="BS113" s="107">
        <f t="shared" si="59"/>
        <v>7.2135091722072666E-3</v>
      </c>
      <c r="BT113" s="107">
        <f t="shared" si="60"/>
        <v>1.9982616657803279E-2</v>
      </c>
      <c r="BU113" s="107">
        <f t="shared" si="61"/>
        <v>2.4697875010719208E-2</v>
      </c>
      <c r="BV113" s="107">
        <f t="shared" si="62"/>
        <v>4.6466542687200025</v>
      </c>
      <c r="BW113" s="117">
        <f t="shared" si="63"/>
        <v>4.5560009738772198E-5</v>
      </c>
    </row>
    <row r="114" spans="1:75" ht="15" customHeight="1" x14ac:dyDescent="0.25">
      <c r="A114" s="108">
        <v>4.6109391765892997</v>
      </c>
      <c r="B114" s="108">
        <v>-74.136292885836397</v>
      </c>
      <c r="C114" s="119">
        <v>25</v>
      </c>
      <c r="D114" s="119">
        <v>25</v>
      </c>
      <c r="E114" s="119">
        <v>1821</v>
      </c>
      <c r="F114" s="16" t="s">
        <v>394</v>
      </c>
      <c r="G114" s="14" t="s">
        <v>395</v>
      </c>
      <c r="H114" s="16" t="s">
        <v>396</v>
      </c>
      <c r="I114" s="14" t="s">
        <v>195</v>
      </c>
      <c r="J114" s="14" t="s">
        <v>53</v>
      </c>
      <c r="K114" s="14">
        <v>260.75</v>
      </c>
      <c r="L114" s="14"/>
      <c r="M114" s="14">
        <v>2000</v>
      </c>
      <c r="N114" s="15" t="s">
        <v>43</v>
      </c>
      <c r="O114" s="15" t="s">
        <v>397</v>
      </c>
      <c r="P114" s="25">
        <v>0.01</v>
      </c>
      <c r="Q114" s="18">
        <v>49286.035714285703</v>
      </c>
      <c r="R114" s="18">
        <v>51297.4369886594</v>
      </c>
      <c r="S114" s="15" t="s">
        <v>45</v>
      </c>
      <c r="T114" s="15"/>
      <c r="U114" s="15"/>
      <c r="V114" s="14">
        <v>365</v>
      </c>
      <c r="W114" s="76" t="s">
        <v>55</v>
      </c>
      <c r="X114" s="14">
        <v>31</v>
      </c>
      <c r="Y114" s="14">
        <v>2889</v>
      </c>
      <c r="Z114" s="76" t="s">
        <v>398</v>
      </c>
      <c r="AA114" s="76" t="s">
        <v>46</v>
      </c>
      <c r="AB114" s="19" t="s">
        <v>49</v>
      </c>
      <c r="AC114" s="19">
        <v>196.35697419693699</v>
      </c>
      <c r="AD114" s="19">
        <v>1220.7279907421801</v>
      </c>
      <c r="AE114" s="19">
        <v>0.1</v>
      </c>
      <c r="AF114" s="19">
        <v>640</v>
      </c>
      <c r="AG114" s="19">
        <v>1920000</v>
      </c>
      <c r="AH114" s="20">
        <v>95073.827203389839</v>
      </c>
      <c r="AI114" s="20">
        <v>2.5741799999999997E-6</v>
      </c>
      <c r="AJ114" s="21">
        <f t="shared" ref="AJ114:AJ134" si="81">AC114*R114/1000000000</f>
        <v>1.0072609511151194E-2</v>
      </c>
      <c r="AK114" s="21">
        <f t="shared" ref="AK114:AK134" si="82">AD114*R114/1000000000</f>
        <v>6.2620217185389779E-2</v>
      </c>
      <c r="AL114" s="21">
        <f t="shared" ref="AL114:AL134" si="83">AE114*R114/1000000000</f>
        <v>5.1297436988659405E-6</v>
      </c>
      <c r="AM114" s="21">
        <f t="shared" ref="AM114:AM134" si="84">AF114*R114/1000000000</f>
        <v>3.2830359672742018E-2</v>
      </c>
      <c r="AN114" s="21">
        <f t="shared" ref="AN114:AN134" si="85">AG114*R114/1000000000</f>
        <v>98.491079018226046</v>
      </c>
      <c r="AO114" s="86">
        <f t="shared" si="48"/>
        <v>0.25472505685152674</v>
      </c>
      <c r="AP114" s="88">
        <f t="shared" si="49"/>
        <v>2.7596190441510121E-5</v>
      </c>
      <c r="AQ114" s="89">
        <f t="shared" si="50"/>
        <v>1.7156223886408159E-4</v>
      </c>
      <c r="AR114" s="89">
        <f t="shared" si="51"/>
        <v>1.4054092325660111E-8</v>
      </c>
      <c r="AS114" s="89">
        <f t="shared" si="52"/>
        <v>8.9946190884224709E-5</v>
      </c>
      <c r="AT114" s="89">
        <f t="shared" si="53"/>
        <v>0.26983857265267408</v>
      </c>
      <c r="AU114" s="91">
        <f t="shared" si="54"/>
        <v>6.9787686808637465E-4</v>
      </c>
      <c r="AV114" s="95">
        <f t="shared" si="64"/>
        <v>10072.609511151193</v>
      </c>
      <c r="AW114" s="96">
        <f t="shared" si="65"/>
        <v>62620.217185389782</v>
      </c>
      <c r="AX114" s="96">
        <f t="shared" si="66"/>
        <v>5.1297436988659406</v>
      </c>
      <c r="AY114" s="96">
        <f t="shared" si="67"/>
        <v>32830.359672742015</v>
      </c>
      <c r="AZ114" s="96">
        <f t="shared" si="68"/>
        <v>98491079.018226042</v>
      </c>
      <c r="BA114" s="97">
        <f t="shared" si="69"/>
        <v>254725.05685152675</v>
      </c>
      <c r="BB114" s="102">
        <f t="shared" si="70"/>
        <v>27.596190441510121</v>
      </c>
      <c r="BC114" s="98">
        <f t="shared" si="71"/>
        <v>171.56223886408159</v>
      </c>
      <c r="BD114" s="98">
        <f t="shared" si="72"/>
        <v>1.4054092325660111E-2</v>
      </c>
      <c r="BE114" s="98">
        <f t="shared" si="73"/>
        <v>89.946190884224706</v>
      </c>
      <c r="BF114" s="98">
        <f t="shared" si="74"/>
        <v>269838.57265267411</v>
      </c>
      <c r="BG114" s="103">
        <f t="shared" si="75"/>
        <v>697.87686808637466</v>
      </c>
      <c r="BH114">
        <v>0.1</v>
      </c>
      <c r="BI114">
        <f t="shared" si="55"/>
        <v>5129.7436988659401</v>
      </c>
      <c r="BJ114">
        <v>0.1</v>
      </c>
      <c r="BK114">
        <f t="shared" si="56"/>
        <v>9507.3827203389847</v>
      </c>
      <c r="BL114" s="114">
        <v>187.562005220738</v>
      </c>
      <c r="BM114" s="114">
        <v>1012.03746873145</v>
      </c>
      <c r="BN114" s="114">
        <v>0</v>
      </c>
      <c r="BO114" s="114">
        <v>256</v>
      </c>
      <c r="BP114" s="114">
        <v>384000</v>
      </c>
      <c r="BQ114" s="107">
        <f t="shared" si="57"/>
        <v>2.5741799999999998E-7</v>
      </c>
      <c r="BR114" s="107">
        <f t="shared" si="58"/>
        <v>9.6740310885616437E-3</v>
      </c>
      <c r="BS114" s="107">
        <f t="shared" si="59"/>
        <v>5.2291229614263558E-2</v>
      </c>
      <c r="BT114" s="107">
        <f t="shared" si="60"/>
        <v>5.1297436988659403E-7</v>
      </c>
      <c r="BU114" s="107">
        <f t="shared" si="61"/>
        <v>1.3536304065773382E-2</v>
      </c>
      <c r="BV114" s="107">
        <f t="shared" si="62"/>
        <v>22.023274786205672</v>
      </c>
      <c r="BW114" s="117">
        <f t="shared" si="63"/>
        <v>3.6023563007568683E-2</v>
      </c>
    </row>
    <row r="115" spans="1:75" ht="15" customHeight="1" x14ac:dyDescent="0.25">
      <c r="A115" s="108">
        <v>4.6109391765892997</v>
      </c>
      <c r="B115" s="108">
        <v>-74.136292885836397</v>
      </c>
      <c r="C115" s="119">
        <v>25</v>
      </c>
      <c r="D115" s="119">
        <v>25</v>
      </c>
      <c r="E115" s="119">
        <v>1821</v>
      </c>
      <c r="F115" s="16" t="s">
        <v>394</v>
      </c>
      <c r="G115" s="14" t="s">
        <v>395</v>
      </c>
      <c r="H115" s="16" t="s">
        <v>396</v>
      </c>
      <c r="I115" s="14" t="s">
        <v>195</v>
      </c>
      <c r="J115" s="14" t="s">
        <v>53</v>
      </c>
      <c r="K115" s="14">
        <v>260.75</v>
      </c>
      <c r="L115" s="14"/>
      <c r="M115" s="14">
        <v>2000</v>
      </c>
      <c r="N115" s="15" t="s">
        <v>43</v>
      </c>
      <c r="O115" s="15" t="s">
        <v>397</v>
      </c>
      <c r="P115" s="25">
        <v>0.01</v>
      </c>
      <c r="Q115" s="18">
        <v>49286.035714285703</v>
      </c>
      <c r="R115" s="18">
        <v>51297.4369886594</v>
      </c>
      <c r="S115" s="15" t="s">
        <v>45</v>
      </c>
      <c r="T115" s="15"/>
      <c r="U115" s="15"/>
      <c r="V115" s="14">
        <v>365</v>
      </c>
      <c r="W115" s="76" t="s">
        <v>55</v>
      </c>
      <c r="X115" s="14">
        <v>31</v>
      </c>
      <c r="Y115" s="14">
        <v>2672</v>
      </c>
      <c r="Z115" s="76" t="s">
        <v>398</v>
      </c>
      <c r="AA115" s="76" t="s">
        <v>46</v>
      </c>
      <c r="AB115" s="19" t="s">
        <v>49</v>
      </c>
      <c r="AC115" s="19">
        <v>196.35697419693699</v>
      </c>
      <c r="AD115" s="19">
        <v>1220.7279907421801</v>
      </c>
      <c r="AE115" s="19">
        <v>0.1</v>
      </c>
      <c r="AF115" s="19">
        <v>640</v>
      </c>
      <c r="AG115" s="19">
        <v>1920000</v>
      </c>
      <c r="AH115" s="20">
        <v>95073.827203389839</v>
      </c>
      <c r="AI115" s="20">
        <v>2.5741799999999997E-6</v>
      </c>
      <c r="AJ115" s="21">
        <f t="shared" si="81"/>
        <v>1.0072609511151194E-2</v>
      </c>
      <c r="AK115" s="21">
        <f t="shared" si="82"/>
        <v>6.2620217185389779E-2</v>
      </c>
      <c r="AL115" s="21">
        <f t="shared" si="83"/>
        <v>5.1297436988659405E-6</v>
      </c>
      <c r="AM115" s="21">
        <f t="shared" si="84"/>
        <v>3.2830359672742018E-2</v>
      </c>
      <c r="AN115" s="21">
        <f t="shared" si="85"/>
        <v>98.491079018226046</v>
      </c>
      <c r="AO115" s="86">
        <f t="shared" si="48"/>
        <v>0.25472505685152674</v>
      </c>
      <c r="AP115" s="88">
        <f t="shared" si="49"/>
        <v>2.7596190441510121E-5</v>
      </c>
      <c r="AQ115" s="89">
        <f t="shared" si="50"/>
        <v>1.7156223886408159E-4</v>
      </c>
      <c r="AR115" s="89">
        <f t="shared" si="51"/>
        <v>1.4054092325660111E-8</v>
      </c>
      <c r="AS115" s="89">
        <f t="shared" si="52"/>
        <v>8.9946190884224709E-5</v>
      </c>
      <c r="AT115" s="89">
        <f t="shared" si="53"/>
        <v>0.26983857265267408</v>
      </c>
      <c r="AU115" s="91">
        <f t="shared" si="54"/>
        <v>6.9787686808637465E-4</v>
      </c>
      <c r="AV115" s="95">
        <f t="shared" si="64"/>
        <v>10072.609511151193</v>
      </c>
      <c r="AW115" s="96">
        <f t="shared" si="65"/>
        <v>62620.217185389782</v>
      </c>
      <c r="AX115" s="96">
        <f t="shared" si="66"/>
        <v>5.1297436988659406</v>
      </c>
      <c r="AY115" s="96">
        <f t="shared" si="67"/>
        <v>32830.359672742015</v>
      </c>
      <c r="AZ115" s="96">
        <f t="shared" si="68"/>
        <v>98491079.018226042</v>
      </c>
      <c r="BA115" s="97">
        <f t="shared" si="69"/>
        <v>254725.05685152675</v>
      </c>
      <c r="BB115" s="102">
        <f t="shared" si="70"/>
        <v>27.596190441510121</v>
      </c>
      <c r="BC115" s="98">
        <f t="shared" si="71"/>
        <v>171.56223886408159</v>
      </c>
      <c r="BD115" s="98">
        <f t="shared" si="72"/>
        <v>1.4054092325660111E-2</v>
      </c>
      <c r="BE115" s="98">
        <f t="shared" si="73"/>
        <v>89.946190884224706</v>
      </c>
      <c r="BF115" s="98">
        <f t="shared" si="74"/>
        <v>269838.57265267411</v>
      </c>
      <c r="BG115" s="103">
        <f t="shared" si="75"/>
        <v>697.87686808637466</v>
      </c>
      <c r="BH115">
        <v>0.1</v>
      </c>
      <c r="BI115">
        <f t="shared" si="55"/>
        <v>5129.7436988659401</v>
      </c>
      <c r="BJ115">
        <v>0.1</v>
      </c>
      <c r="BK115">
        <f t="shared" si="56"/>
        <v>9507.3827203389847</v>
      </c>
      <c r="BL115" s="114">
        <v>187.562005220738</v>
      </c>
      <c r="BM115" s="114">
        <v>1012.03746873145</v>
      </c>
      <c r="BN115" s="114">
        <v>0</v>
      </c>
      <c r="BO115" s="114">
        <v>256</v>
      </c>
      <c r="BP115" s="114">
        <v>384000</v>
      </c>
      <c r="BQ115" s="107">
        <f t="shared" si="57"/>
        <v>2.5741799999999998E-7</v>
      </c>
      <c r="BR115" s="107">
        <f t="shared" si="58"/>
        <v>9.6740310885616437E-3</v>
      </c>
      <c r="BS115" s="107">
        <f t="shared" si="59"/>
        <v>5.2291229614263558E-2</v>
      </c>
      <c r="BT115" s="107">
        <f t="shared" si="60"/>
        <v>5.1297436988659403E-7</v>
      </c>
      <c r="BU115" s="107">
        <f t="shared" si="61"/>
        <v>1.3536304065773382E-2</v>
      </c>
      <c r="BV115" s="107">
        <f t="shared" si="62"/>
        <v>22.023274786205672</v>
      </c>
      <c r="BW115" s="117">
        <f t="shared" si="63"/>
        <v>3.6023563007568683E-2</v>
      </c>
    </row>
    <row r="116" spans="1:75" ht="15" customHeight="1" x14ac:dyDescent="0.25">
      <c r="A116" s="108">
        <v>4.6109391765892997</v>
      </c>
      <c r="B116" s="108">
        <v>-74.136292885836397</v>
      </c>
      <c r="C116" s="119">
        <v>25</v>
      </c>
      <c r="D116" s="119">
        <v>25</v>
      </c>
      <c r="E116" s="119">
        <v>1821</v>
      </c>
      <c r="F116" s="16" t="s">
        <v>394</v>
      </c>
      <c r="G116" s="14" t="s">
        <v>395</v>
      </c>
      <c r="H116" s="16" t="s">
        <v>396</v>
      </c>
      <c r="I116" s="14" t="s">
        <v>195</v>
      </c>
      <c r="J116" s="14" t="s">
        <v>53</v>
      </c>
      <c r="K116" s="14">
        <v>260.75</v>
      </c>
      <c r="L116" s="14"/>
      <c r="M116" s="14">
        <v>2000</v>
      </c>
      <c r="N116" s="15" t="s">
        <v>43</v>
      </c>
      <c r="O116" s="15" t="s">
        <v>397</v>
      </c>
      <c r="P116" s="25">
        <v>0.01</v>
      </c>
      <c r="Q116" s="18">
        <v>49286.035714285703</v>
      </c>
      <c r="R116" s="18">
        <v>51297.4369886594</v>
      </c>
      <c r="S116" s="15" t="s">
        <v>45</v>
      </c>
      <c r="T116" s="15"/>
      <c r="U116" s="15"/>
      <c r="V116" s="14">
        <v>365</v>
      </c>
      <c r="W116" s="76" t="s">
        <v>55</v>
      </c>
      <c r="X116" s="14">
        <v>31</v>
      </c>
      <c r="Y116" s="14">
        <v>2672</v>
      </c>
      <c r="Z116" s="76" t="s">
        <v>398</v>
      </c>
      <c r="AA116" s="76" t="s">
        <v>46</v>
      </c>
      <c r="AB116" s="19" t="s">
        <v>49</v>
      </c>
      <c r="AC116" s="19">
        <v>196.35697419693699</v>
      </c>
      <c r="AD116" s="19">
        <v>1220.7279907421801</v>
      </c>
      <c r="AE116" s="19">
        <v>0.1</v>
      </c>
      <c r="AF116" s="19">
        <v>640</v>
      </c>
      <c r="AG116" s="19">
        <v>1920000</v>
      </c>
      <c r="AH116" s="20">
        <v>95073.827203389839</v>
      </c>
      <c r="AI116" s="20">
        <v>2.5741799999999997E-6</v>
      </c>
      <c r="AJ116" s="21">
        <f t="shared" si="81"/>
        <v>1.0072609511151194E-2</v>
      </c>
      <c r="AK116" s="21">
        <f t="shared" si="82"/>
        <v>6.2620217185389779E-2</v>
      </c>
      <c r="AL116" s="21">
        <f t="shared" si="83"/>
        <v>5.1297436988659405E-6</v>
      </c>
      <c r="AM116" s="21">
        <f t="shared" si="84"/>
        <v>3.2830359672742018E-2</v>
      </c>
      <c r="AN116" s="21">
        <f t="shared" si="85"/>
        <v>98.491079018226046</v>
      </c>
      <c r="AO116" s="86">
        <f t="shared" si="48"/>
        <v>0.25472505685152674</v>
      </c>
      <c r="AP116" s="88">
        <f t="shared" si="49"/>
        <v>2.7596190441510121E-5</v>
      </c>
      <c r="AQ116" s="89">
        <f t="shared" si="50"/>
        <v>1.7156223886408159E-4</v>
      </c>
      <c r="AR116" s="89">
        <f t="shared" si="51"/>
        <v>1.4054092325660111E-8</v>
      </c>
      <c r="AS116" s="89">
        <f t="shared" si="52"/>
        <v>8.9946190884224709E-5</v>
      </c>
      <c r="AT116" s="89">
        <f t="shared" si="53"/>
        <v>0.26983857265267408</v>
      </c>
      <c r="AU116" s="91">
        <f t="shared" si="54"/>
        <v>6.9787686808637465E-4</v>
      </c>
      <c r="AV116" s="95">
        <f t="shared" si="64"/>
        <v>10072.609511151193</v>
      </c>
      <c r="AW116" s="96">
        <f t="shared" si="65"/>
        <v>62620.217185389782</v>
      </c>
      <c r="AX116" s="96">
        <f t="shared" si="66"/>
        <v>5.1297436988659406</v>
      </c>
      <c r="AY116" s="96">
        <f t="shared" si="67"/>
        <v>32830.359672742015</v>
      </c>
      <c r="AZ116" s="96">
        <f t="shared" si="68"/>
        <v>98491079.018226042</v>
      </c>
      <c r="BA116" s="97">
        <f t="shared" si="69"/>
        <v>254725.05685152675</v>
      </c>
      <c r="BB116" s="102">
        <f t="shared" si="70"/>
        <v>27.596190441510121</v>
      </c>
      <c r="BC116" s="98">
        <f t="shared" si="71"/>
        <v>171.56223886408159</v>
      </c>
      <c r="BD116" s="98">
        <f t="shared" si="72"/>
        <v>1.4054092325660111E-2</v>
      </c>
      <c r="BE116" s="98">
        <f t="shared" si="73"/>
        <v>89.946190884224706</v>
      </c>
      <c r="BF116" s="98">
        <f t="shared" si="74"/>
        <v>269838.57265267411</v>
      </c>
      <c r="BG116" s="103">
        <f t="shared" si="75"/>
        <v>697.87686808637466</v>
      </c>
      <c r="BH116">
        <v>0.1</v>
      </c>
      <c r="BI116">
        <f t="shared" si="55"/>
        <v>5129.7436988659401</v>
      </c>
      <c r="BJ116">
        <v>0.1</v>
      </c>
      <c r="BK116">
        <f t="shared" si="56"/>
        <v>9507.3827203389847</v>
      </c>
      <c r="BL116" s="114">
        <v>187.562005220738</v>
      </c>
      <c r="BM116" s="114">
        <v>1012.03746873145</v>
      </c>
      <c r="BN116" s="114">
        <v>0</v>
      </c>
      <c r="BO116" s="114">
        <v>256</v>
      </c>
      <c r="BP116" s="114">
        <v>384000</v>
      </c>
      <c r="BQ116" s="107">
        <f t="shared" si="57"/>
        <v>2.5741799999999998E-7</v>
      </c>
      <c r="BR116" s="107">
        <f t="shared" si="58"/>
        <v>9.6740310885616437E-3</v>
      </c>
      <c r="BS116" s="107">
        <f t="shared" si="59"/>
        <v>5.2291229614263558E-2</v>
      </c>
      <c r="BT116" s="107">
        <f t="shared" si="60"/>
        <v>5.1297436988659403E-7</v>
      </c>
      <c r="BU116" s="107">
        <f t="shared" si="61"/>
        <v>1.3536304065773382E-2</v>
      </c>
      <c r="BV116" s="107">
        <f t="shared" si="62"/>
        <v>22.023274786205672</v>
      </c>
      <c r="BW116" s="117">
        <f t="shared" si="63"/>
        <v>3.6023563007568683E-2</v>
      </c>
    </row>
    <row r="117" spans="1:75" ht="15" customHeight="1" x14ac:dyDescent="0.25">
      <c r="A117" s="108">
        <v>4.6109391765892997</v>
      </c>
      <c r="B117" s="108">
        <v>-74.136292885836397</v>
      </c>
      <c r="C117" s="119">
        <v>25</v>
      </c>
      <c r="D117" s="119">
        <v>25</v>
      </c>
      <c r="E117" s="119">
        <v>1821</v>
      </c>
      <c r="F117" s="16" t="s">
        <v>394</v>
      </c>
      <c r="G117" s="14" t="s">
        <v>395</v>
      </c>
      <c r="H117" s="16" t="s">
        <v>396</v>
      </c>
      <c r="I117" s="14" t="s">
        <v>195</v>
      </c>
      <c r="J117" s="14" t="s">
        <v>53</v>
      </c>
      <c r="K117" s="14">
        <v>260.75</v>
      </c>
      <c r="L117" s="14"/>
      <c r="M117" s="14">
        <v>1998</v>
      </c>
      <c r="N117" s="15" t="s">
        <v>43</v>
      </c>
      <c r="O117" s="15" t="s">
        <v>397</v>
      </c>
      <c r="P117" s="25">
        <v>0.01</v>
      </c>
      <c r="Q117" s="18">
        <v>49286.035714285703</v>
      </c>
      <c r="R117" s="18">
        <v>51297.4369886594</v>
      </c>
      <c r="S117" s="15" t="s">
        <v>45</v>
      </c>
      <c r="T117" s="15"/>
      <c r="U117" s="15"/>
      <c r="V117" s="14">
        <v>365</v>
      </c>
      <c r="W117" s="76" t="s">
        <v>55</v>
      </c>
      <c r="X117" s="14">
        <v>31</v>
      </c>
      <c r="Y117" s="14">
        <v>2672</v>
      </c>
      <c r="Z117" s="76" t="s">
        <v>398</v>
      </c>
      <c r="AA117" s="76" t="s">
        <v>46</v>
      </c>
      <c r="AB117" s="19" t="s">
        <v>49</v>
      </c>
      <c r="AC117" s="19">
        <v>196.35697419693699</v>
      </c>
      <c r="AD117" s="19">
        <v>1220.7279907421801</v>
      </c>
      <c r="AE117" s="19">
        <v>0.1</v>
      </c>
      <c r="AF117" s="19">
        <v>640</v>
      </c>
      <c r="AG117" s="19">
        <v>1920000</v>
      </c>
      <c r="AH117" s="20">
        <v>95073.827203389839</v>
      </c>
      <c r="AI117" s="20">
        <v>2.5741799999999997E-6</v>
      </c>
      <c r="AJ117" s="21">
        <f t="shared" si="81"/>
        <v>1.0072609511151194E-2</v>
      </c>
      <c r="AK117" s="21">
        <f t="shared" si="82"/>
        <v>6.2620217185389779E-2</v>
      </c>
      <c r="AL117" s="21">
        <f t="shared" si="83"/>
        <v>5.1297436988659405E-6</v>
      </c>
      <c r="AM117" s="21">
        <f t="shared" si="84"/>
        <v>3.2830359672742018E-2</v>
      </c>
      <c r="AN117" s="21">
        <f t="shared" si="85"/>
        <v>98.491079018226046</v>
      </c>
      <c r="AO117" s="86">
        <f t="shared" si="48"/>
        <v>0.25472505685152674</v>
      </c>
      <c r="AP117" s="88">
        <f t="shared" si="49"/>
        <v>2.7596190441510121E-5</v>
      </c>
      <c r="AQ117" s="89">
        <f t="shared" si="50"/>
        <v>1.7156223886408159E-4</v>
      </c>
      <c r="AR117" s="89">
        <f t="shared" si="51"/>
        <v>1.4054092325660111E-8</v>
      </c>
      <c r="AS117" s="89">
        <f t="shared" si="52"/>
        <v>8.9946190884224709E-5</v>
      </c>
      <c r="AT117" s="89">
        <f t="shared" si="53"/>
        <v>0.26983857265267408</v>
      </c>
      <c r="AU117" s="91">
        <f t="shared" si="54"/>
        <v>6.9787686808637465E-4</v>
      </c>
      <c r="AV117" s="95">
        <f t="shared" si="64"/>
        <v>10072.609511151193</v>
      </c>
      <c r="AW117" s="96">
        <f t="shared" si="65"/>
        <v>62620.217185389782</v>
      </c>
      <c r="AX117" s="96">
        <f t="shared" si="66"/>
        <v>5.1297436988659406</v>
      </c>
      <c r="AY117" s="96">
        <f t="shared" si="67"/>
        <v>32830.359672742015</v>
      </c>
      <c r="AZ117" s="96">
        <f t="shared" si="68"/>
        <v>98491079.018226042</v>
      </c>
      <c r="BA117" s="97">
        <f t="shared" si="69"/>
        <v>254725.05685152675</v>
      </c>
      <c r="BB117" s="102">
        <f t="shared" si="70"/>
        <v>27.596190441510121</v>
      </c>
      <c r="BC117" s="98">
        <f t="shared" si="71"/>
        <v>171.56223886408159</v>
      </c>
      <c r="BD117" s="98">
        <f t="shared" si="72"/>
        <v>1.4054092325660111E-2</v>
      </c>
      <c r="BE117" s="98">
        <f t="shared" si="73"/>
        <v>89.946190884224706</v>
      </c>
      <c r="BF117" s="98">
        <f t="shared" si="74"/>
        <v>269838.57265267411</v>
      </c>
      <c r="BG117" s="103">
        <f t="shared" si="75"/>
        <v>697.87686808637466</v>
      </c>
      <c r="BH117">
        <v>0.1</v>
      </c>
      <c r="BI117">
        <f t="shared" si="55"/>
        <v>5129.7436988659401</v>
      </c>
      <c r="BJ117">
        <v>0.1</v>
      </c>
      <c r="BK117">
        <f t="shared" si="56"/>
        <v>9507.3827203389847</v>
      </c>
      <c r="BL117" s="114">
        <v>187.562005220738</v>
      </c>
      <c r="BM117" s="114">
        <v>1012.03746873145</v>
      </c>
      <c r="BN117" s="114">
        <v>0</v>
      </c>
      <c r="BO117" s="114">
        <v>256</v>
      </c>
      <c r="BP117" s="114">
        <v>384000</v>
      </c>
      <c r="BQ117" s="107">
        <f t="shared" si="57"/>
        <v>2.5741799999999998E-7</v>
      </c>
      <c r="BR117" s="107">
        <f t="shared" si="58"/>
        <v>9.6740310885616437E-3</v>
      </c>
      <c r="BS117" s="107">
        <f t="shared" si="59"/>
        <v>5.2291229614263558E-2</v>
      </c>
      <c r="BT117" s="107">
        <f t="shared" si="60"/>
        <v>5.1297436988659403E-7</v>
      </c>
      <c r="BU117" s="107">
        <f t="shared" si="61"/>
        <v>1.3536304065773382E-2</v>
      </c>
      <c r="BV117" s="107">
        <f t="shared" si="62"/>
        <v>22.023274786205672</v>
      </c>
      <c r="BW117" s="117">
        <f t="shared" si="63"/>
        <v>3.6023563007568683E-2</v>
      </c>
    </row>
    <row r="118" spans="1:75" ht="15" customHeight="1" x14ac:dyDescent="0.25">
      <c r="A118" s="108">
        <v>4.6109391765892997</v>
      </c>
      <c r="B118" s="108">
        <v>-74.136292885836397</v>
      </c>
      <c r="C118" s="119">
        <v>25</v>
      </c>
      <c r="D118" s="119">
        <v>25</v>
      </c>
      <c r="E118" s="119">
        <v>1821</v>
      </c>
      <c r="F118" s="16" t="s">
        <v>394</v>
      </c>
      <c r="G118" s="14" t="s">
        <v>395</v>
      </c>
      <c r="H118" s="16" t="s">
        <v>396</v>
      </c>
      <c r="I118" s="14" t="s">
        <v>195</v>
      </c>
      <c r="J118" s="14" t="s">
        <v>53</v>
      </c>
      <c r="K118" s="14">
        <v>260.75</v>
      </c>
      <c r="L118" s="14"/>
      <c r="M118" s="14">
        <v>2000</v>
      </c>
      <c r="N118" s="15" t="s">
        <v>43</v>
      </c>
      <c r="O118" s="15" t="s">
        <v>397</v>
      </c>
      <c r="P118" s="25">
        <v>0.01</v>
      </c>
      <c r="Q118" s="18">
        <v>49286.035714285703</v>
      </c>
      <c r="R118" s="18">
        <v>51297.4369886594</v>
      </c>
      <c r="S118" s="15" t="s">
        <v>45</v>
      </c>
      <c r="T118" s="15"/>
      <c r="U118" s="15"/>
      <c r="V118" s="14">
        <v>365</v>
      </c>
      <c r="W118" s="76" t="s">
        <v>55</v>
      </c>
      <c r="X118" s="14">
        <v>31</v>
      </c>
      <c r="Y118" s="14">
        <v>2672</v>
      </c>
      <c r="Z118" s="76" t="s">
        <v>398</v>
      </c>
      <c r="AA118" s="76" t="s">
        <v>46</v>
      </c>
      <c r="AB118" s="19" t="s">
        <v>49</v>
      </c>
      <c r="AC118" s="19">
        <v>196.35697419693699</v>
      </c>
      <c r="AD118" s="19">
        <v>1220.7279907421801</v>
      </c>
      <c r="AE118" s="19">
        <v>0.1</v>
      </c>
      <c r="AF118" s="19">
        <v>640</v>
      </c>
      <c r="AG118" s="19">
        <v>1920000</v>
      </c>
      <c r="AH118" s="20">
        <v>95073.827203389839</v>
      </c>
      <c r="AI118" s="20">
        <v>2.5741799999999997E-6</v>
      </c>
      <c r="AJ118" s="21">
        <f t="shared" si="81"/>
        <v>1.0072609511151194E-2</v>
      </c>
      <c r="AK118" s="21">
        <f t="shared" si="82"/>
        <v>6.2620217185389779E-2</v>
      </c>
      <c r="AL118" s="21">
        <f t="shared" si="83"/>
        <v>5.1297436988659405E-6</v>
      </c>
      <c r="AM118" s="21">
        <f t="shared" si="84"/>
        <v>3.2830359672742018E-2</v>
      </c>
      <c r="AN118" s="21">
        <f t="shared" si="85"/>
        <v>98.491079018226046</v>
      </c>
      <c r="AO118" s="86">
        <f t="shared" si="48"/>
        <v>0.25472505685152674</v>
      </c>
      <c r="AP118" s="88">
        <f t="shared" si="49"/>
        <v>2.7596190441510121E-5</v>
      </c>
      <c r="AQ118" s="89">
        <f t="shared" si="50"/>
        <v>1.7156223886408159E-4</v>
      </c>
      <c r="AR118" s="89">
        <f t="shared" si="51"/>
        <v>1.4054092325660111E-8</v>
      </c>
      <c r="AS118" s="89">
        <f t="shared" si="52"/>
        <v>8.9946190884224709E-5</v>
      </c>
      <c r="AT118" s="89">
        <f t="shared" si="53"/>
        <v>0.26983857265267408</v>
      </c>
      <c r="AU118" s="91">
        <f t="shared" si="54"/>
        <v>6.9787686808637465E-4</v>
      </c>
      <c r="AV118" s="95">
        <f t="shared" si="64"/>
        <v>10072.609511151193</v>
      </c>
      <c r="AW118" s="96">
        <f t="shared" si="65"/>
        <v>62620.217185389782</v>
      </c>
      <c r="AX118" s="96">
        <f t="shared" si="66"/>
        <v>5.1297436988659406</v>
      </c>
      <c r="AY118" s="96">
        <f t="shared" si="67"/>
        <v>32830.359672742015</v>
      </c>
      <c r="AZ118" s="96">
        <f t="shared" si="68"/>
        <v>98491079.018226042</v>
      </c>
      <c r="BA118" s="97">
        <f t="shared" si="69"/>
        <v>254725.05685152675</v>
      </c>
      <c r="BB118" s="102">
        <f t="shared" si="70"/>
        <v>27.596190441510121</v>
      </c>
      <c r="BC118" s="98">
        <f t="shared" si="71"/>
        <v>171.56223886408159</v>
      </c>
      <c r="BD118" s="98">
        <f t="shared" si="72"/>
        <v>1.4054092325660111E-2</v>
      </c>
      <c r="BE118" s="98">
        <f t="shared" si="73"/>
        <v>89.946190884224706</v>
      </c>
      <c r="BF118" s="98">
        <f t="shared" si="74"/>
        <v>269838.57265267411</v>
      </c>
      <c r="BG118" s="103">
        <f t="shared" si="75"/>
        <v>697.87686808637466</v>
      </c>
      <c r="BH118">
        <v>0.1</v>
      </c>
      <c r="BI118">
        <f t="shared" si="55"/>
        <v>5129.7436988659401</v>
      </c>
      <c r="BJ118">
        <v>0.1</v>
      </c>
      <c r="BK118">
        <f t="shared" si="56"/>
        <v>9507.3827203389847</v>
      </c>
      <c r="BL118" s="114">
        <v>187.562005220738</v>
      </c>
      <c r="BM118" s="114">
        <v>1012.03746873145</v>
      </c>
      <c r="BN118" s="114">
        <v>0</v>
      </c>
      <c r="BO118" s="114">
        <v>256</v>
      </c>
      <c r="BP118" s="114">
        <v>384000</v>
      </c>
      <c r="BQ118" s="107">
        <f t="shared" si="57"/>
        <v>2.5741799999999998E-7</v>
      </c>
      <c r="BR118" s="107">
        <f t="shared" si="58"/>
        <v>9.6740310885616437E-3</v>
      </c>
      <c r="BS118" s="107">
        <f t="shared" si="59"/>
        <v>5.2291229614263558E-2</v>
      </c>
      <c r="BT118" s="107">
        <f t="shared" si="60"/>
        <v>5.1297436988659403E-7</v>
      </c>
      <c r="BU118" s="107">
        <f t="shared" si="61"/>
        <v>1.3536304065773382E-2</v>
      </c>
      <c r="BV118" s="107">
        <f t="shared" si="62"/>
        <v>22.023274786205672</v>
      </c>
      <c r="BW118" s="117">
        <f t="shared" si="63"/>
        <v>3.6023563007568683E-2</v>
      </c>
    </row>
    <row r="119" spans="1:75" ht="15" customHeight="1" x14ac:dyDescent="0.25">
      <c r="A119" s="108">
        <v>4.6109391765892997</v>
      </c>
      <c r="B119" s="108">
        <v>-74.136292885836397</v>
      </c>
      <c r="C119" s="119">
        <v>25</v>
      </c>
      <c r="D119" s="119">
        <v>25</v>
      </c>
      <c r="E119" s="119">
        <v>1821</v>
      </c>
      <c r="F119" s="16" t="s">
        <v>394</v>
      </c>
      <c r="G119" s="14" t="s">
        <v>395</v>
      </c>
      <c r="H119" s="16" t="s">
        <v>396</v>
      </c>
      <c r="I119" s="14" t="s">
        <v>195</v>
      </c>
      <c r="J119" s="14" t="s">
        <v>53</v>
      </c>
      <c r="K119" s="14">
        <v>260.75</v>
      </c>
      <c r="L119" s="14"/>
      <c r="M119" s="14">
        <v>2000</v>
      </c>
      <c r="N119" s="15" t="s">
        <v>43</v>
      </c>
      <c r="O119" s="15" t="s">
        <v>397</v>
      </c>
      <c r="P119" s="25">
        <v>0.01</v>
      </c>
      <c r="Q119" s="18">
        <v>49286.035714285703</v>
      </c>
      <c r="R119" s="18">
        <v>51297.4369886594</v>
      </c>
      <c r="S119" s="15" t="s">
        <v>45</v>
      </c>
      <c r="T119" s="15"/>
      <c r="U119" s="15"/>
      <c r="V119" s="14">
        <v>365</v>
      </c>
      <c r="W119" s="76" t="s">
        <v>55</v>
      </c>
      <c r="X119" s="14">
        <v>31</v>
      </c>
      <c r="Y119" s="14">
        <v>2672</v>
      </c>
      <c r="Z119" s="76" t="s">
        <v>398</v>
      </c>
      <c r="AA119" s="76" t="s">
        <v>46</v>
      </c>
      <c r="AB119" s="19" t="s">
        <v>49</v>
      </c>
      <c r="AC119" s="19">
        <v>196.35697419693699</v>
      </c>
      <c r="AD119" s="19">
        <v>1220.7279907421801</v>
      </c>
      <c r="AE119" s="19">
        <v>0.1</v>
      </c>
      <c r="AF119" s="19">
        <v>640</v>
      </c>
      <c r="AG119" s="19">
        <v>1920000</v>
      </c>
      <c r="AH119" s="20">
        <v>95073.827203389839</v>
      </c>
      <c r="AI119" s="20">
        <v>2.5741799999999997E-6</v>
      </c>
      <c r="AJ119" s="21">
        <f t="shared" si="81"/>
        <v>1.0072609511151194E-2</v>
      </c>
      <c r="AK119" s="21">
        <f t="shared" si="82"/>
        <v>6.2620217185389779E-2</v>
      </c>
      <c r="AL119" s="21">
        <f t="shared" si="83"/>
        <v>5.1297436988659405E-6</v>
      </c>
      <c r="AM119" s="21">
        <f t="shared" si="84"/>
        <v>3.2830359672742018E-2</v>
      </c>
      <c r="AN119" s="21">
        <f t="shared" si="85"/>
        <v>98.491079018226046</v>
      </c>
      <c r="AO119" s="86">
        <f t="shared" si="48"/>
        <v>0.25472505685152674</v>
      </c>
      <c r="AP119" s="88">
        <f t="shared" si="49"/>
        <v>2.7596190441510121E-5</v>
      </c>
      <c r="AQ119" s="89">
        <f t="shared" si="50"/>
        <v>1.7156223886408159E-4</v>
      </c>
      <c r="AR119" s="89">
        <f t="shared" si="51"/>
        <v>1.4054092325660111E-8</v>
      </c>
      <c r="AS119" s="89">
        <f t="shared" si="52"/>
        <v>8.9946190884224709E-5</v>
      </c>
      <c r="AT119" s="89">
        <f t="shared" si="53"/>
        <v>0.26983857265267408</v>
      </c>
      <c r="AU119" s="91">
        <f t="shared" si="54"/>
        <v>6.9787686808637465E-4</v>
      </c>
      <c r="AV119" s="95">
        <f t="shared" si="64"/>
        <v>10072.609511151193</v>
      </c>
      <c r="AW119" s="96">
        <f t="shared" si="65"/>
        <v>62620.217185389782</v>
      </c>
      <c r="AX119" s="96">
        <f t="shared" si="66"/>
        <v>5.1297436988659406</v>
      </c>
      <c r="AY119" s="96">
        <f t="shared" si="67"/>
        <v>32830.359672742015</v>
      </c>
      <c r="AZ119" s="96">
        <f t="shared" si="68"/>
        <v>98491079.018226042</v>
      </c>
      <c r="BA119" s="97">
        <f t="shared" si="69"/>
        <v>254725.05685152675</v>
      </c>
      <c r="BB119" s="102">
        <f t="shared" si="70"/>
        <v>27.596190441510121</v>
      </c>
      <c r="BC119" s="98">
        <f t="shared" si="71"/>
        <v>171.56223886408159</v>
      </c>
      <c r="BD119" s="98">
        <f t="shared" si="72"/>
        <v>1.4054092325660111E-2</v>
      </c>
      <c r="BE119" s="98">
        <f t="shared" si="73"/>
        <v>89.946190884224706</v>
      </c>
      <c r="BF119" s="98">
        <f t="shared" si="74"/>
        <v>269838.57265267411</v>
      </c>
      <c r="BG119" s="103">
        <f t="shared" si="75"/>
        <v>697.87686808637466</v>
      </c>
      <c r="BH119">
        <v>0.1</v>
      </c>
      <c r="BI119">
        <f t="shared" si="55"/>
        <v>5129.7436988659401</v>
      </c>
      <c r="BJ119">
        <v>0.1</v>
      </c>
      <c r="BK119">
        <f t="shared" si="56"/>
        <v>9507.3827203389847</v>
      </c>
      <c r="BL119" s="114">
        <v>187.562005220738</v>
      </c>
      <c r="BM119" s="114">
        <v>1012.03746873145</v>
      </c>
      <c r="BN119" s="114">
        <v>0</v>
      </c>
      <c r="BO119" s="114">
        <v>256</v>
      </c>
      <c r="BP119" s="114">
        <v>384000</v>
      </c>
      <c r="BQ119" s="107">
        <f t="shared" si="57"/>
        <v>2.5741799999999998E-7</v>
      </c>
      <c r="BR119" s="107">
        <f t="shared" si="58"/>
        <v>9.6740310885616437E-3</v>
      </c>
      <c r="BS119" s="107">
        <f t="shared" si="59"/>
        <v>5.2291229614263558E-2</v>
      </c>
      <c r="BT119" s="107">
        <f t="shared" si="60"/>
        <v>5.1297436988659403E-7</v>
      </c>
      <c r="BU119" s="107">
        <f t="shared" si="61"/>
        <v>1.3536304065773382E-2</v>
      </c>
      <c r="BV119" s="107">
        <f t="shared" si="62"/>
        <v>22.023274786205672</v>
      </c>
      <c r="BW119" s="117">
        <f t="shared" si="63"/>
        <v>3.6023563007568683E-2</v>
      </c>
    </row>
    <row r="120" spans="1:75" ht="15" customHeight="1" x14ac:dyDescent="0.25">
      <c r="A120" s="108">
        <v>4.6109391765892997</v>
      </c>
      <c r="B120" s="108">
        <v>-74.136292885836397</v>
      </c>
      <c r="C120" s="119">
        <v>25</v>
      </c>
      <c r="D120" s="119">
        <v>25</v>
      </c>
      <c r="E120" s="119">
        <v>1821</v>
      </c>
      <c r="F120" s="16" t="s">
        <v>394</v>
      </c>
      <c r="G120" s="14" t="s">
        <v>395</v>
      </c>
      <c r="H120" s="16" t="s">
        <v>396</v>
      </c>
      <c r="I120" s="14" t="s">
        <v>195</v>
      </c>
      <c r="J120" s="14" t="s">
        <v>53</v>
      </c>
      <c r="K120" s="14">
        <v>260.75</v>
      </c>
      <c r="L120" s="14"/>
      <c r="M120" s="14">
        <v>2003</v>
      </c>
      <c r="N120" s="15" t="s">
        <v>43</v>
      </c>
      <c r="O120" s="15" t="s">
        <v>397</v>
      </c>
      <c r="P120" s="25">
        <v>0.01</v>
      </c>
      <c r="Q120" s="18">
        <v>49286.035714285703</v>
      </c>
      <c r="R120" s="18">
        <v>51297.4369886594</v>
      </c>
      <c r="S120" s="15" t="s">
        <v>45</v>
      </c>
      <c r="T120" s="15"/>
      <c r="U120" s="15"/>
      <c r="V120" s="14">
        <v>365</v>
      </c>
      <c r="W120" s="76" t="s">
        <v>55</v>
      </c>
      <c r="X120" s="14">
        <v>31</v>
      </c>
      <c r="Y120" s="14">
        <v>2672</v>
      </c>
      <c r="Z120" s="76" t="s">
        <v>398</v>
      </c>
      <c r="AA120" s="76" t="s">
        <v>46</v>
      </c>
      <c r="AB120" s="19" t="s">
        <v>49</v>
      </c>
      <c r="AC120" s="19">
        <v>196.35697419693699</v>
      </c>
      <c r="AD120" s="19">
        <v>1220.7279907421801</v>
      </c>
      <c r="AE120" s="19">
        <v>0.1</v>
      </c>
      <c r="AF120" s="19">
        <v>640</v>
      </c>
      <c r="AG120" s="19">
        <v>1920000</v>
      </c>
      <c r="AH120" s="20">
        <v>95073.827203389839</v>
      </c>
      <c r="AI120" s="20">
        <v>2.5741799999999997E-6</v>
      </c>
      <c r="AJ120" s="21">
        <f t="shared" si="81"/>
        <v>1.0072609511151194E-2</v>
      </c>
      <c r="AK120" s="21">
        <f t="shared" si="82"/>
        <v>6.2620217185389779E-2</v>
      </c>
      <c r="AL120" s="21">
        <f t="shared" si="83"/>
        <v>5.1297436988659405E-6</v>
      </c>
      <c r="AM120" s="21">
        <f t="shared" si="84"/>
        <v>3.2830359672742018E-2</v>
      </c>
      <c r="AN120" s="21">
        <f t="shared" si="85"/>
        <v>98.491079018226046</v>
      </c>
      <c r="AO120" s="86">
        <f t="shared" si="48"/>
        <v>0.25472505685152674</v>
      </c>
      <c r="AP120" s="88">
        <f t="shared" si="49"/>
        <v>2.7596190441510121E-5</v>
      </c>
      <c r="AQ120" s="89">
        <f t="shared" si="50"/>
        <v>1.7156223886408159E-4</v>
      </c>
      <c r="AR120" s="89">
        <f t="shared" si="51"/>
        <v>1.4054092325660111E-8</v>
      </c>
      <c r="AS120" s="89">
        <f t="shared" si="52"/>
        <v>8.9946190884224709E-5</v>
      </c>
      <c r="AT120" s="89">
        <f t="shared" si="53"/>
        <v>0.26983857265267408</v>
      </c>
      <c r="AU120" s="91">
        <f t="shared" si="54"/>
        <v>6.9787686808637465E-4</v>
      </c>
      <c r="AV120" s="95">
        <f t="shared" si="64"/>
        <v>10072.609511151193</v>
      </c>
      <c r="AW120" s="96">
        <f t="shared" si="65"/>
        <v>62620.217185389782</v>
      </c>
      <c r="AX120" s="96">
        <f t="shared" si="66"/>
        <v>5.1297436988659406</v>
      </c>
      <c r="AY120" s="96">
        <f t="shared" si="67"/>
        <v>32830.359672742015</v>
      </c>
      <c r="AZ120" s="96">
        <f t="shared" si="68"/>
        <v>98491079.018226042</v>
      </c>
      <c r="BA120" s="97">
        <f t="shared" si="69"/>
        <v>254725.05685152675</v>
      </c>
      <c r="BB120" s="102">
        <f t="shared" si="70"/>
        <v>27.596190441510121</v>
      </c>
      <c r="BC120" s="98">
        <f t="shared" si="71"/>
        <v>171.56223886408159</v>
      </c>
      <c r="BD120" s="98">
        <f t="shared" si="72"/>
        <v>1.4054092325660111E-2</v>
      </c>
      <c r="BE120" s="98">
        <f t="shared" si="73"/>
        <v>89.946190884224706</v>
      </c>
      <c r="BF120" s="98">
        <f t="shared" si="74"/>
        <v>269838.57265267411</v>
      </c>
      <c r="BG120" s="103">
        <f t="shared" si="75"/>
        <v>697.87686808637466</v>
      </c>
      <c r="BH120">
        <v>0.1</v>
      </c>
      <c r="BI120">
        <f t="shared" si="55"/>
        <v>5129.7436988659401</v>
      </c>
      <c r="BJ120">
        <v>0.1</v>
      </c>
      <c r="BK120">
        <f t="shared" si="56"/>
        <v>9507.3827203389847</v>
      </c>
      <c r="BL120" s="114">
        <v>187.562005220738</v>
      </c>
      <c r="BM120" s="114">
        <v>1012.03746873145</v>
      </c>
      <c r="BN120" s="114">
        <v>0</v>
      </c>
      <c r="BO120" s="114">
        <v>256</v>
      </c>
      <c r="BP120" s="114">
        <v>384000</v>
      </c>
      <c r="BQ120" s="107">
        <f t="shared" si="57"/>
        <v>2.5741799999999998E-7</v>
      </c>
      <c r="BR120" s="107">
        <f t="shared" si="58"/>
        <v>9.6740310885616437E-3</v>
      </c>
      <c r="BS120" s="107">
        <f t="shared" si="59"/>
        <v>5.2291229614263558E-2</v>
      </c>
      <c r="BT120" s="107">
        <f t="shared" si="60"/>
        <v>5.1297436988659403E-7</v>
      </c>
      <c r="BU120" s="107">
        <f t="shared" si="61"/>
        <v>1.3536304065773382E-2</v>
      </c>
      <c r="BV120" s="107">
        <f t="shared" si="62"/>
        <v>22.023274786205672</v>
      </c>
      <c r="BW120" s="117">
        <f t="shared" si="63"/>
        <v>3.6023563007568683E-2</v>
      </c>
    </row>
    <row r="121" spans="1:75" ht="30" customHeight="1" x14ac:dyDescent="0.25">
      <c r="A121" s="108">
        <v>4.5985990707575102</v>
      </c>
      <c r="B121" s="108">
        <v>-74.137871054763394</v>
      </c>
      <c r="C121" s="119">
        <v>25</v>
      </c>
      <c r="D121" s="119">
        <v>24</v>
      </c>
      <c r="E121" s="119">
        <v>1808</v>
      </c>
      <c r="F121" s="16" t="s">
        <v>399</v>
      </c>
      <c r="G121" s="14" t="s">
        <v>400</v>
      </c>
      <c r="H121" s="16" t="s">
        <v>401</v>
      </c>
      <c r="I121" s="14" t="s">
        <v>195</v>
      </c>
      <c r="J121" s="14" t="s">
        <v>53</v>
      </c>
      <c r="K121" s="32"/>
      <c r="L121" s="32"/>
      <c r="M121" s="19">
        <v>1999</v>
      </c>
      <c r="N121" s="15" t="s">
        <v>43</v>
      </c>
      <c r="O121" s="15" t="s">
        <v>123</v>
      </c>
      <c r="P121" s="17">
        <v>-7.2022874027276113E-2</v>
      </c>
      <c r="Q121" s="18">
        <v>10608</v>
      </c>
      <c r="R121" s="18">
        <v>7952.7432921144537</v>
      </c>
      <c r="S121" s="15" t="s">
        <v>45</v>
      </c>
      <c r="T121" s="15"/>
      <c r="U121" s="15"/>
      <c r="V121" s="14">
        <v>365</v>
      </c>
      <c r="W121" s="77"/>
      <c r="X121" s="16"/>
      <c r="Y121" s="16">
        <v>5840</v>
      </c>
      <c r="Z121" s="77" t="s">
        <v>402</v>
      </c>
      <c r="AA121" s="77" t="s">
        <v>46</v>
      </c>
      <c r="AB121" s="19" t="s">
        <v>49</v>
      </c>
      <c r="AC121" s="19">
        <v>196.35697419693699</v>
      </c>
      <c r="AD121" s="19">
        <v>1220.7279907421801</v>
      </c>
      <c r="AE121" s="19">
        <v>69.655897325915305</v>
      </c>
      <c r="AF121" s="19">
        <v>640</v>
      </c>
      <c r="AG121" s="19">
        <v>1920000</v>
      </c>
      <c r="AH121" s="20">
        <v>54177.37142857143</v>
      </c>
      <c r="AI121" s="20">
        <v>8.9999999999999995E-9</v>
      </c>
      <c r="AJ121" s="21">
        <f t="shared" si="81"/>
        <v>1.5615766094045816E-3</v>
      </c>
      <c r="AK121" s="21">
        <f t="shared" si="82"/>
        <v>9.7081363398712275E-3</v>
      </c>
      <c r="AL121" s="21">
        <f t="shared" si="83"/>
        <v>5.5395547021488598E-4</v>
      </c>
      <c r="AM121" s="21">
        <f t="shared" si="84"/>
        <v>5.0897557069532499E-3</v>
      </c>
      <c r="AN121" s="21">
        <f t="shared" si="85"/>
        <v>15.26926712085975</v>
      </c>
      <c r="AO121" s="86">
        <f t="shared" si="48"/>
        <v>3.6554756268068268E-4</v>
      </c>
      <c r="AP121" s="88">
        <f t="shared" si="49"/>
        <v>4.2782920805604972E-6</v>
      </c>
      <c r="AQ121" s="89">
        <f t="shared" si="50"/>
        <v>2.6597633807866375E-5</v>
      </c>
      <c r="AR121" s="89">
        <f t="shared" si="51"/>
        <v>1.5176862197668109E-6</v>
      </c>
      <c r="AS121" s="89">
        <f t="shared" si="52"/>
        <v>1.3944536183433562E-5</v>
      </c>
      <c r="AT121" s="89">
        <f t="shared" si="53"/>
        <v>4.1833608550300681E-2</v>
      </c>
      <c r="AU121" s="91">
        <f t="shared" si="54"/>
        <v>1.0015001717278977E-6</v>
      </c>
      <c r="AV121" s="95">
        <f t="shared" si="64"/>
        <v>1561.5766094045816</v>
      </c>
      <c r="AW121" s="96">
        <f t="shared" si="65"/>
        <v>9708.1363398712274</v>
      </c>
      <c r="AX121" s="96">
        <f t="shared" si="66"/>
        <v>553.95547021488596</v>
      </c>
      <c r="AY121" s="96">
        <f t="shared" si="67"/>
        <v>5089.7557069532495</v>
      </c>
      <c r="AZ121" s="96">
        <f t="shared" si="68"/>
        <v>15269267.12085975</v>
      </c>
      <c r="BA121" s="97">
        <f t="shared" si="69"/>
        <v>365.54756268068269</v>
      </c>
      <c r="BB121" s="102">
        <f t="shared" si="70"/>
        <v>4.2782920805604974</v>
      </c>
      <c r="BC121" s="98">
        <f t="shared" si="71"/>
        <v>26.597633807866377</v>
      </c>
      <c r="BD121" s="98">
        <f t="shared" si="72"/>
        <v>1.5176862197668108</v>
      </c>
      <c r="BE121" s="98">
        <f t="shared" si="73"/>
        <v>13.944536183433563</v>
      </c>
      <c r="BF121" s="98">
        <f t="shared" si="74"/>
        <v>41833.608550300683</v>
      </c>
      <c r="BG121" s="103">
        <f t="shared" si="75"/>
        <v>1.0015001717278977</v>
      </c>
      <c r="BH121">
        <v>0.1</v>
      </c>
      <c r="BI121">
        <f t="shared" si="55"/>
        <v>795.27432921144543</v>
      </c>
      <c r="BJ121">
        <v>0.1</v>
      </c>
      <c r="BK121">
        <f t="shared" si="56"/>
        <v>5417.7371428571432</v>
      </c>
      <c r="BL121" s="114">
        <v>187.562005220738</v>
      </c>
      <c r="BM121" s="114">
        <v>1012.03746873145</v>
      </c>
      <c r="BN121" s="114">
        <v>69.555897325915296</v>
      </c>
      <c r="BO121" s="114">
        <v>256</v>
      </c>
      <c r="BP121" s="114">
        <v>384000</v>
      </c>
      <c r="BQ121" s="107">
        <f t="shared" si="57"/>
        <v>8.9999999999999999E-10</v>
      </c>
      <c r="BR121" s="107">
        <f t="shared" si="58"/>
        <v>1.499784206845924E-3</v>
      </c>
      <c r="BS121" s="107">
        <f t="shared" si="59"/>
        <v>8.1068129318661152E-3</v>
      </c>
      <c r="BT121" s="107">
        <f t="shared" si="60"/>
        <v>5.5592703562795686E-4</v>
      </c>
      <c r="BU121" s="107">
        <f t="shared" si="61"/>
        <v>2.098560038835854E-3</v>
      </c>
      <c r="BV121" s="107">
        <f t="shared" si="62"/>
        <v>3.41431192488449</v>
      </c>
      <c r="BW121" s="117">
        <f t="shared" si="63"/>
        <v>5.1696232083545057E-5</v>
      </c>
    </row>
    <row r="122" spans="1:75" ht="30" customHeight="1" x14ac:dyDescent="0.25">
      <c r="A122" s="108">
        <v>4.5994226284024702</v>
      </c>
      <c r="B122" s="108">
        <v>-74.138627693650804</v>
      </c>
      <c r="C122" s="119">
        <v>25</v>
      </c>
      <c r="D122" s="119">
        <v>24</v>
      </c>
      <c r="E122" s="119">
        <v>1808</v>
      </c>
      <c r="F122" s="16" t="s">
        <v>403</v>
      </c>
      <c r="G122" s="14" t="s">
        <v>404</v>
      </c>
      <c r="H122" s="16" t="s">
        <v>405</v>
      </c>
      <c r="I122" s="14" t="s">
        <v>195</v>
      </c>
      <c r="J122" s="14" t="s">
        <v>53</v>
      </c>
      <c r="K122" s="14">
        <v>1172.1600000000001</v>
      </c>
      <c r="L122" s="14"/>
      <c r="M122" s="14">
        <v>1992</v>
      </c>
      <c r="N122" s="15" t="s">
        <v>43</v>
      </c>
      <c r="O122" s="15" t="s">
        <v>123</v>
      </c>
      <c r="P122" s="22">
        <v>1.192780523187394E-2</v>
      </c>
      <c r="Q122" s="18">
        <v>150000</v>
      </c>
      <c r="R122" s="18">
        <v>157330.15808076688</v>
      </c>
      <c r="S122" s="15" t="s">
        <v>45</v>
      </c>
      <c r="T122" s="15"/>
      <c r="U122" s="15"/>
      <c r="V122" s="14">
        <v>365</v>
      </c>
      <c r="W122" s="80"/>
      <c r="X122" s="14"/>
      <c r="Y122" s="14">
        <v>8760</v>
      </c>
      <c r="Z122" s="76" t="s">
        <v>406</v>
      </c>
      <c r="AA122" s="76" t="s">
        <v>46</v>
      </c>
      <c r="AB122" s="19" t="s">
        <v>49</v>
      </c>
      <c r="AC122" s="19">
        <v>196.35697419693699</v>
      </c>
      <c r="AD122" s="19">
        <v>1220.7279907421801</v>
      </c>
      <c r="AE122" s="19">
        <v>69.655897325915305</v>
      </c>
      <c r="AF122" s="19">
        <v>640</v>
      </c>
      <c r="AG122" s="19">
        <v>1920000</v>
      </c>
      <c r="AH122" s="20">
        <v>2.9803032786885244</v>
      </c>
      <c r="AI122" s="20">
        <v>1.362E-5</v>
      </c>
      <c r="AJ122" s="21">
        <f t="shared" si="81"/>
        <v>3.089287379066516E-2</v>
      </c>
      <c r="AK122" s="21">
        <f t="shared" si="82"/>
        <v>0.19205732775708409</v>
      </c>
      <c r="AL122" s="21">
        <f t="shared" si="83"/>
        <v>1.0958973337543922E-2</v>
      </c>
      <c r="AM122" s="21">
        <f t="shared" si="84"/>
        <v>0.10069130117169081</v>
      </c>
      <c r="AN122" s="21">
        <f t="shared" si="85"/>
        <v>302.0739035150724</v>
      </c>
      <c r="AO122" s="86">
        <f t="shared" si="48"/>
        <v>4.257535600559415E-5</v>
      </c>
      <c r="AP122" s="88">
        <f t="shared" si="49"/>
        <v>8.4638010385383998E-5</v>
      </c>
      <c r="AQ122" s="89">
        <f t="shared" si="50"/>
        <v>5.2618445960844957E-4</v>
      </c>
      <c r="AR122" s="89">
        <f t="shared" si="51"/>
        <v>3.0024584486421704E-5</v>
      </c>
      <c r="AS122" s="89">
        <f t="shared" si="52"/>
        <v>2.7586657855257758E-4</v>
      </c>
      <c r="AT122" s="89">
        <f t="shared" si="53"/>
        <v>0.82759973565773259</v>
      </c>
      <c r="AU122" s="91">
        <f t="shared" si="54"/>
        <v>1.1664481097423054E-7</v>
      </c>
      <c r="AV122" s="95">
        <f t="shared" si="64"/>
        <v>30892.873790665159</v>
      </c>
      <c r="AW122" s="96">
        <f t="shared" si="65"/>
        <v>192057.3277570841</v>
      </c>
      <c r="AX122" s="96">
        <f t="shared" si="66"/>
        <v>10958.973337543923</v>
      </c>
      <c r="AY122" s="96">
        <f t="shared" si="67"/>
        <v>100691.30117169081</v>
      </c>
      <c r="AZ122" s="96">
        <f t="shared" si="68"/>
        <v>302073903.51507241</v>
      </c>
      <c r="BA122" s="97">
        <f t="shared" si="69"/>
        <v>42.575356005594152</v>
      </c>
      <c r="BB122" s="102">
        <f t="shared" si="70"/>
        <v>84.638010385383993</v>
      </c>
      <c r="BC122" s="98">
        <f t="shared" si="71"/>
        <v>526.18445960844952</v>
      </c>
      <c r="BD122" s="98">
        <f t="shared" si="72"/>
        <v>30.024584486421706</v>
      </c>
      <c r="BE122" s="98">
        <f t="shared" si="73"/>
        <v>275.86657855257761</v>
      </c>
      <c r="BF122" s="98">
        <f t="shared" si="74"/>
        <v>827599.73565773258</v>
      </c>
      <c r="BG122" s="103">
        <f t="shared" si="75"/>
        <v>0.11664481097423055</v>
      </c>
      <c r="BH122">
        <v>0.1</v>
      </c>
      <c r="BI122">
        <f t="shared" si="55"/>
        <v>15733.015808076689</v>
      </c>
      <c r="BJ122">
        <v>0.1</v>
      </c>
      <c r="BK122">
        <f t="shared" si="56"/>
        <v>0.29803032786885247</v>
      </c>
      <c r="BL122" s="114">
        <v>187.562005220738</v>
      </c>
      <c r="BM122" s="114">
        <v>1012.03746873145</v>
      </c>
      <c r="BN122" s="114">
        <v>69.555897325915296</v>
      </c>
      <c r="BO122" s="114">
        <v>256</v>
      </c>
      <c r="BP122" s="114">
        <v>384000</v>
      </c>
      <c r="BQ122" s="107">
        <f t="shared" si="57"/>
        <v>1.362E-6</v>
      </c>
      <c r="BR122" s="107">
        <f t="shared" si="58"/>
        <v>2.9670426629270722E-2</v>
      </c>
      <c r="BS122" s="107">
        <f t="shared" si="59"/>
        <v>0.16037813786424743</v>
      </c>
      <c r="BT122" s="107">
        <f t="shared" si="60"/>
        <v>1.0997977073325584E-2</v>
      </c>
      <c r="BU122" s="107">
        <f t="shared" si="61"/>
        <v>4.1516087031176062E-2</v>
      </c>
      <c r="BV122" s="107">
        <f t="shared" si="62"/>
        <v>67.545778248841458</v>
      </c>
      <c r="BW122" s="117">
        <f t="shared" si="63"/>
        <v>6.0210645885974061E-6</v>
      </c>
    </row>
    <row r="123" spans="1:75" ht="30" customHeight="1" x14ac:dyDescent="0.25">
      <c r="A123" s="108">
        <v>4.5994226284024702</v>
      </c>
      <c r="B123" s="108">
        <v>-74.138627693650804</v>
      </c>
      <c r="C123" s="119">
        <v>25</v>
      </c>
      <c r="D123" s="119">
        <v>24</v>
      </c>
      <c r="E123" s="119">
        <v>1808</v>
      </c>
      <c r="F123" s="16" t="s">
        <v>407</v>
      </c>
      <c r="G123" s="14" t="s">
        <v>408</v>
      </c>
      <c r="H123" s="16" t="s">
        <v>405</v>
      </c>
      <c r="I123" s="14" t="s">
        <v>195</v>
      </c>
      <c r="J123" s="14" t="s">
        <v>53</v>
      </c>
      <c r="K123" s="14">
        <v>1582.41</v>
      </c>
      <c r="L123" s="14"/>
      <c r="M123" s="14">
        <v>1999</v>
      </c>
      <c r="N123" s="15" t="s">
        <v>43</v>
      </c>
      <c r="O123" s="15" t="s">
        <v>397</v>
      </c>
      <c r="P123" s="22">
        <v>1.192780523187394E-2</v>
      </c>
      <c r="Q123" s="18">
        <v>437500</v>
      </c>
      <c r="R123" s="18">
        <v>458879.62773557001</v>
      </c>
      <c r="S123" s="15" t="s">
        <v>45</v>
      </c>
      <c r="T123" s="15"/>
      <c r="U123" s="15"/>
      <c r="V123" s="14">
        <v>365</v>
      </c>
      <c r="W123" s="80"/>
      <c r="X123" s="14"/>
      <c r="Y123" s="14">
        <v>8760</v>
      </c>
      <c r="Z123" s="76" t="s">
        <v>389</v>
      </c>
      <c r="AA123" s="76" t="s">
        <v>46</v>
      </c>
      <c r="AB123" s="19" t="s">
        <v>49</v>
      </c>
      <c r="AC123" s="19">
        <v>196.35697419693699</v>
      </c>
      <c r="AD123" s="19">
        <v>1220.7279907421801</v>
      </c>
      <c r="AE123" s="19">
        <v>0.1</v>
      </c>
      <c r="AF123" s="19">
        <v>640</v>
      </c>
      <c r="AG123" s="19">
        <v>1920000</v>
      </c>
      <c r="AH123" s="20">
        <v>8608.3841463414628</v>
      </c>
      <c r="AI123" s="20">
        <v>1.0442E-8</v>
      </c>
      <c r="AJ123" s="21">
        <f t="shared" si="81"/>
        <v>9.0104215222773371E-2</v>
      </c>
      <c r="AK123" s="21">
        <f t="shared" si="82"/>
        <v>0.56016720595816194</v>
      </c>
      <c r="AL123" s="21">
        <f t="shared" si="83"/>
        <v>4.5887962773557001E-5</v>
      </c>
      <c r="AM123" s="21">
        <f t="shared" si="84"/>
        <v>0.2936829617507648</v>
      </c>
      <c r="AN123" s="21">
        <f t="shared" si="85"/>
        <v>881.04888525229444</v>
      </c>
      <c r="AO123" s="86">
        <f t="shared" si="48"/>
        <v>9.4281405436559516E-5</v>
      </c>
      <c r="AP123" s="88">
        <f t="shared" si="49"/>
        <v>2.4686086362403666E-4</v>
      </c>
      <c r="AQ123" s="89">
        <f t="shared" si="50"/>
        <v>1.5347046738579779E-3</v>
      </c>
      <c r="AR123" s="89">
        <f t="shared" si="51"/>
        <v>1.2572044595495068E-7</v>
      </c>
      <c r="AS123" s="89">
        <f t="shared" si="52"/>
        <v>8.0461085411168436E-4</v>
      </c>
      <c r="AT123" s="89">
        <f t="shared" si="53"/>
        <v>2.4138325623350534</v>
      </c>
      <c r="AU123" s="91">
        <f t="shared" si="54"/>
        <v>2.5830522037413568E-7</v>
      </c>
      <c r="AV123" s="95">
        <f t="shared" si="64"/>
        <v>90104.215222773375</v>
      </c>
      <c r="AW123" s="96">
        <f t="shared" si="65"/>
        <v>560167.20595816197</v>
      </c>
      <c r="AX123" s="96">
        <f t="shared" si="66"/>
        <v>45.887962773557</v>
      </c>
      <c r="AY123" s="96">
        <f t="shared" si="67"/>
        <v>293682.96175076481</v>
      </c>
      <c r="AZ123" s="96">
        <f t="shared" si="68"/>
        <v>881048885.25229442</v>
      </c>
      <c r="BA123" s="97">
        <f t="shared" si="69"/>
        <v>94.28140543655951</v>
      </c>
      <c r="BB123" s="102">
        <f t="shared" si="70"/>
        <v>246.86086362403665</v>
      </c>
      <c r="BC123" s="98">
        <f t="shared" si="71"/>
        <v>1534.7046738579779</v>
      </c>
      <c r="BD123" s="98">
        <f t="shared" si="72"/>
        <v>0.12572044595495069</v>
      </c>
      <c r="BE123" s="98">
        <f t="shared" si="73"/>
        <v>804.61085411168438</v>
      </c>
      <c r="BF123" s="98">
        <f t="shared" si="74"/>
        <v>2413832.5623350535</v>
      </c>
      <c r="BG123" s="103">
        <f t="shared" si="75"/>
        <v>0.25830522037413567</v>
      </c>
      <c r="BH123">
        <v>0.1</v>
      </c>
      <c r="BI123">
        <f t="shared" si="55"/>
        <v>45887.962773557003</v>
      </c>
      <c r="BJ123">
        <v>0.1</v>
      </c>
      <c r="BK123">
        <f t="shared" si="56"/>
        <v>860.83841463414637</v>
      </c>
      <c r="BL123" s="114">
        <v>187.562005220738</v>
      </c>
      <c r="BM123" s="114">
        <v>1012.03746873145</v>
      </c>
      <c r="BN123" s="114">
        <v>0</v>
      </c>
      <c r="BO123" s="114">
        <v>256</v>
      </c>
      <c r="BP123" s="114">
        <v>384000</v>
      </c>
      <c r="BQ123" s="107">
        <f t="shared" si="57"/>
        <v>1.0442E-9</v>
      </c>
      <c r="BR123" s="107">
        <f t="shared" si="58"/>
        <v>8.6538744335372925E-2</v>
      </c>
      <c r="BS123" s="107">
        <f t="shared" si="59"/>
        <v>0.46776956877072168</v>
      </c>
      <c r="BT123" s="107">
        <f t="shared" si="60"/>
        <v>4.5887962773557004E-6</v>
      </c>
      <c r="BU123" s="107">
        <f t="shared" si="61"/>
        <v>0.12108858717426348</v>
      </c>
      <c r="BV123" s="107">
        <f t="shared" si="62"/>
        <v>197.00851989245425</v>
      </c>
      <c r="BW123" s="117">
        <f t="shared" si="63"/>
        <v>1.3333404224797892E-5</v>
      </c>
    </row>
    <row r="124" spans="1:75" ht="30" customHeight="1" x14ac:dyDescent="0.25">
      <c r="A124" s="108">
        <v>4.5994226284024702</v>
      </c>
      <c r="B124" s="108">
        <v>-74.138627693650804</v>
      </c>
      <c r="C124" s="119">
        <v>25</v>
      </c>
      <c r="D124" s="119">
        <v>24</v>
      </c>
      <c r="E124" s="119">
        <v>1808</v>
      </c>
      <c r="F124" s="16" t="s">
        <v>407</v>
      </c>
      <c r="G124" s="14" t="s">
        <v>408</v>
      </c>
      <c r="H124" s="16" t="s">
        <v>405</v>
      </c>
      <c r="I124" s="14" t="s">
        <v>195</v>
      </c>
      <c r="J124" s="14" t="s">
        <v>53</v>
      </c>
      <c r="K124" s="14">
        <v>1582.41</v>
      </c>
      <c r="L124" s="14"/>
      <c r="M124" s="14">
        <v>1992</v>
      </c>
      <c r="N124" s="15" t="s">
        <v>43</v>
      </c>
      <c r="O124" s="15" t="s">
        <v>397</v>
      </c>
      <c r="P124" s="22">
        <v>1.192780523187394E-2</v>
      </c>
      <c r="Q124" s="18">
        <v>250000</v>
      </c>
      <c r="R124" s="18">
        <v>262216.93013461144</v>
      </c>
      <c r="S124" s="15" t="s">
        <v>45</v>
      </c>
      <c r="T124" s="15"/>
      <c r="U124" s="15"/>
      <c r="V124" s="14">
        <v>365</v>
      </c>
      <c r="W124" s="80"/>
      <c r="X124" s="14"/>
      <c r="Y124" s="14">
        <v>8760</v>
      </c>
      <c r="Z124" s="76" t="s">
        <v>389</v>
      </c>
      <c r="AA124" s="76" t="s">
        <v>46</v>
      </c>
      <c r="AB124" s="19" t="s">
        <v>49</v>
      </c>
      <c r="AC124" s="19">
        <v>196.35697419693699</v>
      </c>
      <c r="AD124" s="19">
        <v>1220.7279907421801</v>
      </c>
      <c r="AE124" s="19">
        <v>0.1</v>
      </c>
      <c r="AF124" s="19">
        <v>640</v>
      </c>
      <c r="AG124" s="19">
        <v>1920000</v>
      </c>
      <c r="AH124" s="20">
        <v>8608.3841463414628</v>
      </c>
      <c r="AI124" s="20">
        <v>1.0442E-8</v>
      </c>
      <c r="AJ124" s="21">
        <f t="shared" si="81"/>
        <v>5.1488122984441928E-2</v>
      </c>
      <c r="AK124" s="21">
        <f t="shared" si="82"/>
        <v>0.32009554626180686</v>
      </c>
      <c r="AL124" s="21">
        <f t="shared" si="83"/>
        <v>2.6221693013461147E-5</v>
      </c>
      <c r="AM124" s="21">
        <f t="shared" si="84"/>
        <v>0.16781883528615132</v>
      </c>
      <c r="AN124" s="21">
        <f t="shared" si="85"/>
        <v>503.45650585845397</v>
      </c>
      <c r="AO124" s="86">
        <f t="shared" si="48"/>
        <v>9.4281405436559516E-5</v>
      </c>
      <c r="AP124" s="88">
        <f t="shared" si="49"/>
        <v>1.4106335064230664E-4</v>
      </c>
      <c r="AQ124" s="89">
        <f t="shared" si="50"/>
        <v>8.7697409934741602E-4</v>
      </c>
      <c r="AR124" s="89">
        <f t="shared" si="51"/>
        <v>7.1840254831400407E-8</v>
      </c>
      <c r="AS124" s="89">
        <f t="shared" si="52"/>
        <v>4.5977763092096253E-4</v>
      </c>
      <c r="AT124" s="89">
        <f t="shared" si="53"/>
        <v>1.3793328927628876</v>
      </c>
      <c r="AU124" s="91">
        <f t="shared" si="54"/>
        <v>2.5830522037413568E-7</v>
      </c>
      <c r="AV124" s="95">
        <f t="shared" si="64"/>
        <v>51488.122984441929</v>
      </c>
      <c r="AW124" s="96">
        <f t="shared" si="65"/>
        <v>320095.54626180686</v>
      </c>
      <c r="AX124" s="96">
        <f t="shared" si="66"/>
        <v>26.221693013461145</v>
      </c>
      <c r="AY124" s="96">
        <f t="shared" si="67"/>
        <v>167818.83528615133</v>
      </c>
      <c r="AZ124" s="96">
        <f t="shared" si="68"/>
        <v>503456505.85845399</v>
      </c>
      <c r="BA124" s="97">
        <f t="shared" si="69"/>
        <v>94.28140543655951</v>
      </c>
      <c r="BB124" s="102">
        <f t="shared" si="70"/>
        <v>141.06335064230663</v>
      </c>
      <c r="BC124" s="98">
        <f t="shared" si="71"/>
        <v>876.97409934741597</v>
      </c>
      <c r="BD124" s="98">
        <f t="shared" si="72"/>
        <v>7.1840254831400413E-2</v>
      </c>
      <c r="BE124" s="98">
        <f t="shared" si="73"/>
        <v>459.77763092096251</v>
      </c>
      <c r="BF124" s="98">
        <f t="shared" si="74"/>
        <v>1379332.8927628875</v>
      </c>
      <c r="BG124" s="103">
        <f t="shared" si="75"/>
        <v>0.25830522037413567</v>
      </c>
      <c r="BH124">
        <v>0.1</v>
      </c>
      <c r="BI124">
        <f t="shared" si="55"/>
        <v>26221.693013461147</v>
      </c>
      <c r="BJ124">
        <v>0.1</v>
      </c>
      <c r="BK124">
        <f t="shared" si="56"/>
        <v>860.83841463414637</v>
      </c>
      <c r="BL124" s="114">
        <v>187.562005220738</v>
      </c>
      <c r="BM124" s="114">
        <v>1012.03746873145</v>
      </c>
      <c r="BN124" s="114">
        <v>0</v>
      </c>
      <c r="BO124" s="114">
        <v>256</v>
      </c>
      <c r="BP124" s="114">
        <v>384000</v>
      </c>
      <c r="BQ124" s="107">
        <f t="shared" si="57"/>
        <v>1.0442E-9</v>
      </c>
      <c r="BR124" s="107">
        <f t="shared" si="58"/>
        <v>4.9450711048784533E-2</v>
      </c>
      <c r="BS124" s="107">
        <f t="shared" si="59"/>
        <v>0.26729689644041243</v>
      </c>
      <c r="BT124" s="107">
        <f t="shared" si="60"/>
        <v>2.622169301346115E-6</v>
      </c>
      <c r="BU124" s="107">
        <f t="shared" si="61"/>
        <v>6.9193478385293425E-2</v>
      </c>
      <c r="BV124" s="107">
        <f t="shared" si="62"/>
        <v>112.57629708140243</v>
      </c>
      <c r="BW124" s="117">
        <f t="shared" si="63"/>
        <v>1.3333404224797892E-5</v>
      </c>
    </row>
    <row r="125" spans="1:75" ht="30" customHeight="1" x14ac:dyDescent="0.25">
      <c r="A125" s="108">
        <v>4.5994226284024702</v>
      </c>
      <c r="B125" s="108">
        <v>-74.138627693650804</v>
      </c>
      <c r="C125" s="119">
        <v>25</v>
      </c>
      <c r="D125" s="119">
        <v>24</v>
      </c>
      <c r="E125" s="119">
        <v>1808</v>
      </c>
      <c r="F125" s="16" t="s">
        <v>407</v>
      </c>
      <c r="G125" s="14" t="s">
        <v>408</v>
      </c>
      <c r="H125" s="16" t="s">
        <v>405</v>
      </c>
      <c r="I125" s="14" t="s">
        <v>195</v>
      </c>
      <c r="J125" s="14" t="s">
        <v>53</v>
      </c>
      <c r="K125" s="14">
        <v>1582.41</v>
      </c>
      <c r="L125" s="14"/>
      <c r="M125" s="14">
        <v>1992</v>
      </c>
      <c r="N125" s="15" t="s">
        <v>43</v>
      </c>
      <c r="O125" s="15" t="s">
        <v>397</v>
      </c>
      <c r="P125" s="22">
        <v>1.192780523187394E-2</v>
      </c>
      <c r="Q125" s="18">
        <v>250000</v>
      </c>
      <c r="R125" s="18">
        <v>262216.93013461144</v>
      </c>
      <c r="S125" s="15" t="s">
        <v>45</v>
      </c>
      <c r="T125" s="15"/>
      <c r="U125" s="15"/>
      <c r="V125" s="14">
        <v>365</v>
      </c>
      <c r="W125" s="80"/>
      <c r="X125" s="14"/>
      <c r="Y125" s="14">
        <v>8760</v>
      </c>
      <c r="Z125" s="76" t="s">
        <v>389</v>
      </c>
      <c r="AA125" s="76" t="s">
        <v>46</v>
      </c>
      <c r="AB125" s="19" t="s">
        <v>49</v>
      </c>
      <c r="AC125" s="19">
        <v>196.35697419693699</v>
      </c>
      <c r="AD125" s="19">
        <v>1220.7279907421801</v>
      </c>
      <c r="AE125" s="19">
        <v>0.1</v>
      </c>
      <c r="AF125" s="19">
        <v>640</v>
      </c>
      <c r="AG125" s="19">
        <v>1920000</v>
      </c>
      <c r="AH125" s="20">
        <v>8608.3841463414628</v>
      </c>
      <c r="AI125" s="20">
        <v>1.0442E-8</v>
      </c>
      <c r="AJ125" s="21">
        <f t="shared" si="81"/>
        <v>5.1488122984441928E-2</v>
      </c>
      <c r="AK125" s="21">
        <f t="shared" si="82"/>
        <v>0.32009554626180686</v>
      </c>
      <c r="AL125" s="21">
        <f t="shared" si="83"/>
        <v>2.6221693013461147E-5</v>
      </c>
      <c r="AM125" s="21">
        <f t="shared" si="84"/>
        <v>0.16781883528615132</v>
      </c>
      <c r="AN125" s="21">
        <f t="shared" si="85"/>
        <v>503.45650585845397</v>
      </c>
      <c r="AO125" s="86">
        <f t="shared" si="48"/>
        <v>9.4281405436559516E-5</v>
      </c>
      <c r="AP125" s="88">
        <f t="shared" si="49"/>
        <v>1.4106335064230664E-4</v>
      </c>
      <c r="AQ125" s="89">
        <f t="shared" si="50"/>
        <v>8.7697409934741602E-4</v>
      </c>
      <c r="AR125" s="89">
        <f t="shared" si="51"/>
        <v>7.1840254831400407E-8</v>
      </c>
      <c r="AS125" s="89">
        <f t="shared" si="52"/>
        <v>4.5977763092096253E-4</v>
      </c>
      <c r="AT125" s="89">
        <f t="shared" si="53"/>
        <v>1.3793328927628876</v>
      </c>
      <c r="AU125" s="91">
        <f t="shared" si="54"/>
        <v>2.5830522037413568E-7</v>
      </c>
      <c r="AV125" s="95">
        <f t="shared" si="64"/>
        <v>51488.122984441929</v>
      </c>
      <c r="AW125" s="96">
        <f t="shared" si="65"/>
        <v>320095.54626180686</v>
      </c>
      <c r="AX125" s="96">
        <f t="shared" si="66"/>
        <v>26.221693013461145</v>
      </c>
      <c r="AY125" s="96">
        <f t="shared" si="67"/>
        <v>167818.83528615133</v>
      </c>
      <c r="AZ125" s="96">
        <f t="shared" si="68"/>
        <v>503456505.85845399</v>
      </c>
      <c r="BA125" s="97">
        <f t="shared" si="69"/>
        <v>94.28140543655951</v>
      </c>
      <c r="BB125" s="102">
        <f t="shared" si="70"/>
        <v>141.06335064230663</v>
      </c>
      <c r="BC125" s="98">
        <f t="shared" si="71"/>
        <v>876.97409934741597</v>
      </c>
      <c r="BD125" s="98">
        <f t="shared" si="72"/>
        <v>7.1840254831400413E-2</v>
      </c>
      <c r="BE125" s="98">
        <f t="shared" si="73"/>
        <v>459.77763092096251</v>
      </c>
      <c r="BF125" s="98">
        <f t="shared" si="74"/>
        <v>1379332.8927628875</v>
      </c>
      <c r="BG125" s="103">
        <f t="shared" si="75"/>
        <v>0.25830522037413567</v>
      </c>
      <c r="BH125">
        <v>0.1</v>
      </c>
      <c r="BI125">
        <f t="shared" si="55"/>
        <v>26221.693013461147</v>
      </c>
      <c r="BJ125">
        <v>0.1</v>
      </c>
      <c r="BK125">
        <f t="shared" si="56"/>
        <v>860.83841463414637</v>
      </c>
      <c r="BL125" s="114">
        <v>187.562005220738</v>
      </c>
      <c r="BM125" s="114">
        <v>1012.03746873145</v>
      </c>
      <c r="BN125" s="114">
        <v>0</v>
      </c>
      <c r="BO125" s="114">
        <v>256</v>
      </c>
      <c r="BP125" s="114">
        <v>384000</v>
      </c>
      <c r="BQ125" s="107">
        <f t="shared" si="57"/>
        <v>1.0442E-9</v>
      </c>
      <c r="BR125" s="107">
        <f t="shared" si="58"/>
        <v>4.9450711048784533E-2</v>
      </c>
      <c r="BS125" s="107">
        <f t="shared" si="59"/>
        <v>0.26729689644041243</v>
      </c>
      <c r="BT125" s="107">
        <f t="shared" si="60"/>
        <v>2.622169301346115E-6</v>
      </c>
      <c r="BU125" s="107">
        <f t="shared" si="61"/>
        <v>6.9193478385293425E-2</v>
      </c>
      <c r="BV125" s="107">
        <f t="shared" si="62"/>
        <v>112.57629708140243</v>
      </c>
      <c r="BW125" s="117">
        <f t="shared" si="63"/>
        <v>1.3333404224797892E-5</v>
      </c>
    </row>
    <row r="126" spans="1:75" ht="15" customHeight="1" x14ac:dyDescent="0.25">
      <c r="A126" s="108">
        <v>4.5975369894362101</v>
      </c>
      <c r="B126" s="108">
        <v>-74.138397343915301</v>
      </c>
      <c r="C126" s="119">
        <v>25</v>
      </c>
      <c r="D126" s="119">
        <v>24</v>
      </c>
      <c r="E126" s="119">
        <v>1808</v>
      </c>
      <c r="F126" s="16" t="s">
        <v>409</v>
      </c>
      <c r="G126" s="14" t="s">
        <v>131</v>
      </c>
      <c r="H126" s="16" t="s">
        <v>410</v>
      </c>
      <c r="I126" s="14" t="s">
        <v>195</v>
      </c>
      <c r="J126" s="14" t="s">
        <v>41</v>
      </c>
      <c r="K126" s="14">
        <v>150</v>
      </c>
      <c r="L126" s="14"/>
      <c r="M126" s="14">
        <v>1998</v>
      </c>
      <c r="N126" s="15" t="s">
        <v>54</v>
      </c>
      <c r="O126" s="15" t="s">
        <v>54</v>
      </c>
      <c r="P126" s="28">
        <v>4.2689148957375835E-3</v>
      </c>
      <c r="Q126" s="18">
        <v>12.302683877806</v>
      </c>
      <c r="R126" s="18">
        <v>12.514564169244268</v>
      </c>
      <c r="S126" s="15" t="s">
        <v>45</v>
      </c>
      <c r="T126" s="15"/>
      <c r="U126" s="15"/>
      <c r="V126" s="14">
        <v>365</v>
      </c>
      <c r="W126" s="84"/>
      <c r="X126" s="14"/>
      <c r="Y126" s="14" t="e">
        <v>#VALUE!</v>
      </c>
      <c r="Z126" s="76" t="s">
        <v>411</v>
      </c>
      <c r="AA126" s="76" t="s">
        <v>46</v>
      </c>
      <c r="AB126" s="19" t="s">
        <v>49</v>
      </c>
      <c r="AC126" s="19">
        <v>24000</v>
      </c>
      <c r="AD126" s="19">
        <v>2261000</v>
      </c>
      <c r="AE126" s="19">
        <v>1200</v>
      </c>
      <c r="AF126" s="19">
        <v>381000</v>
      </c>
      <c r="AG126" s="19">
        <v>1500000000</v>
      </c>
      <c r="AH126" s="23">
        <v>12.302683877806</v>
      </c>
      <c r="AI126" s="20">
        <v>2.4E-2</v>
      </c>
      <c r="AJ126" s="21">
        <f t="shared" si="81"/>
        <v>3.0034954006186247E-4</v>
      </c>
      <c r="AK126" s="21">
        <f t="shared" si="82"/>
        <v>2.8295429586661289E-2</v>
      </c>
      <c r="AL126" s="21">
        <f t="shared" si="83"/>
        <v>1.5017477003093121E-5</v>
      </c>
      <c r="AM126" s="21">
        <f t="shared" si="84"/>
        <v>4.7680489484820667E-3</v>
      </c>
      <c r="AN126" s="21">
        <f t="shared" si="85"/>
        <v>18.7718462538664</v>
      </c>
      <c r="AO126" s="86">
        <f t="shared" si="48"/>
        <v>0.30034954006186243</v>
      </c>
      <c r="AP126" s="88">
        <f t="shared" si="49"/>
        <v>8.2287545222428076E-7</v>
      </c>
      <c r="AQ126" s="89">
        <f t="shared" si="50"/>
        <v>7.7521724894962434E-5</v>
      </c>
      <c r="AR126" s="89">
        <f t="shared" si="51"/>
        <v>4.1143772611214026E-8</v>
      </c>
      <c r="AS126" s="89">
        <f t="shared" si="52"/>
        <v>1.3063147804060458E-5</v>
      </c>
      <c r="AT126" s="89">
        <f t="shared" si="53"/>
        <v>5.1429715764017531E-2</v>
      </c>
      <c r="AU126" s="91">
        <f t="shared" si="54"/>
        <v>8.2287545222428063E-4</v>
      </c>
      <c r="AV126" s="95">
        <f t="shared" si="64"/>
        <v>300.34954006186246</v>
      </c>
      <c r="AW126" s="96">
        <f t="shared" si="65"/>
        <v>28295.429586661288</v>
      </c>
      <c r="AX126" s="96">
        <f t="shared" si="66"/>
        <v>15.01747700309312</v>
      </c>
      <c r="AY126" s="96">
        <f t="shared" si="67"/>
        <v>4768.0489484820664</v>
      </c>
      <c r="AZ126" s="96">
        <f t="shared" si="68"/>
        <v>18771846.253866401</v>
      </c>
      <c r="BA126" s="97">
        <f t="shared" si="69"/>
        <v>300349.54006186244</v>
      </c>
      <c r="BB126" s="102">
        <f t="shared" si="70"/>
        <v>0.82287545222428071</v>
      </c>
      <c r="BC126" s="98">
        <f t="shared" si="71"/>
        <v>77.521724894962432</v>
      </c>
      <c r="BD126" s="98">
        <f t="shared" si="72"/>
        <v>4.1143772611214026E-2</v>
      </c>
      <c r="BE126" s="98">
        <f t="shared" si="73"/>
        <v>13.063147804060458</v>
      </c>
      <c r="BF126" s="98">
        <f t="shared" si="74"/>
        <v>51429.715764017528</v>
      </c>
      <c r="BG126" s="103">
        <f t="shared" si="75"/>
        <v>822.87545222428059</v>
      </c>
      <c r="BH126">
        <v>0.1</v>
      </c>
      <c r="BI126">
        <f t="shared" si="55"/>
        <v>1.2514564169244269</v>
      </c>
      <c r="BJ126">
        <v>0.1</v>
      </c>
      <c r="BK126">
        <f t="shared" si="56"/>
        <v>1.2302683877806002</v>
      </c>
      <c r="BL126" s="114">
        <v>0</v>
      </c>
      <c r="BM126" s="114">
        <v>0</v>
      </c>
      <c r="BN126" s="114">
        <v>0</v>
      </c>
      <c r="BO126" s="114">
        <v>0</v>
      </c>
      <c r="BP126" s="114">
        <v>0</v>
      </c>
      <c r="BQ126" s="107">
        <f t="shared" si="57"/>
        <v>2.4000000000000002E-3</v>
      </c>
      <c r="BR126" s="107">
        <f t="shared" si="58"/>
        <v>3.0034954006186248E-5</v>
      </c>
      <c r="BS126" s="107">
        <f t="shared" si="59"/>
        <v>2.8295429586661291E-3</v>
      </c>
      <c r="BT126" s="107">
        <f t="shared" si="60"/>
        <v>1.5017477003093121E-6</v>
      </c>
      <c r="BU126" s="107">
        <f t="shared" si="61"/>
        <v>4.7680489484820671E-4</v>
      </c>
      <c r="BV126" s="107">
        <f t="shared" si="62"/>
        <v>1.87718462538664</v>
      </c>
      <c r="BW126" s="117">
        <f t="shared" si="63"/>
        <v>4.2475839300800719E-2</v>
      </c>
    </row>
    <row r="127" spans="1:75" ht="15" customHeight="1" x14ac:dyDescent="0.25">
      <c r="A127" s="108">
        <v>4.5975369894362101</v>
      </c>
      <c r="B127" s="108">
        <v>-74.138397343915301</v>
      </c>
      <c r="C127" s="119">
        <v>25</v>
      </c>
      <c r="D127" s="119">
        <v>24</v>
      </c>
      <c r="E127" s="119">
        <v>1808</v>
      </c>
      <c r="F127" s="16" t="s">
        <v>409</v>
      </c>
      <c r="G127" s="14" t="s">
        <v>131</v>
      </c>
      <c r="H127" s="16" t="s">
        <v>410</v>
      </c>
      <c r="I127" s="14" t="s">
        <v>195</v>
      </c>
      <c r="J127" s="14" t="s">
        <v>53</v>
      </c>
      <c r="K127" s="14">
        <v>1758.24</v>
      </c>
      <c r="L127" s="14"/>
      <c r="M127" s="14">
        <v>2000</v>
      </c>
      <c r="N127" s="15" t="s">
        <v>43</v>
      </c>
      <c r="O127" s="15" t="s">
        <v>123</v>
      </c>
      <c r="P127" s="28">
        <v>4.2689148957375835E-3</v>
      </c>
      <c r="Q127" s="18">
        <v>5400</v>
      </c>
      <c r="R127" s="18">
        <v>5493.0003229482872</v>
      </c>
      <c r="S127" s="15" t="s">
        <v>45</v>
      </c>
      <c r="T127" s="15"/>
      <c r="U127" s="15"/>
      <c r="V127" s="14">
        <v>365</v>
      </c>
      <c r="W127" s="76" t="s">
        <v>76</v>
      </c>
      <c r="X127" s="14"/>
      <c r="Y127" s="14">
        <v>2920</v>
      </c>
      <c r="Z127" s="76" t="s">
        <v>412</v>
      </c>
      <c r="AA127" s="76" t="s">
        <v>46</v>
      </c>
      <c r="AB127" s="19" t="s">
        <v>49</v>
      </c>
      <c r="AC127" s="19">
        <v>196.35697419693699</v>
      </c>
      <c r="AD127" s="19">
        <v>1220.7279907421801</v>
      </c>
      <c r="AE127" s="19">
        <v>69.655897325915305</v>
      </c>
      <c r="AF127" s="19">
        <v>640</v>
      </c>
      <c r="AG127" s="19">
        <v>1920000</v>
      </c>
      <c r="AH127" s="23">
        <v>5400</v>
      </c>
      <c r="AI127" s="24">
        <v>8.7999999999999994E-8</v>
      </c>
      <c r="AJ127" s="21">
        <f t="shared" si="81"/>
        <v>1.0785889226769235E-3</v>
      </c>
      <c r="AK127" s="21">
        <f t="shared" si="82"/>
        <v>6.7054592473788088E-3</v>
      </c>
      <c r="AL127" s="21">
        <f t="shared" si="83"/>
        <v>3.8261986650650555E-4</v>
      </c>
      <c r="AM127" s="21">
        <f t="shared" si="84"/>
        <v>3.5155202066869035E-3</v>
      </c>
      <c r="AN127" s="21">
        <f t="shared" si="85"/>
        <v>10.546560620060712</v>
      </c>
      <c r="AO127" s="86">
        <f t="shared" si="48"/>
        <v>4.833840284194492E-4</v>
      </c>
      <c r="AP127" s="88">
        <f t="shared" si="49"/>
        <v>2.9550381443203385E-6</v>
      </c>
      <c r="AQ127" s="89">
        <f t="shared" si="50"/>
        <v>1.8371121225695366E-5</v>
      </c>
      <c r="AR127" s="89">
        <f t="shared" si="51"/>
        <v>1.0482736068671385E-6</v>
      </c>
      <c r="AS127" s="89">
        <f t="shared" si="52"/>
        <v>9.6315622101011054E-6</v>
      </c>
      <c r="AT127" s="89">
        <f t="shared" si="53"/>
        <v>2.8894686630303319E-2</v>
      </c>
      <c r="AU127" s="91">
        <f t="shared" si="54"/>
        <v>1.3243398038889018E-6</v>
      </c>
      <c r="AV127" s="95">
        <f t="shared" si="64"/>
        <v>1078.5889226769234</v>
      </c>
      <c r="AW127" s="96">
        <f t="shared" si="65"/>
        <v>6705.4592473788089</v>
      </c>
      <c r="AX127" s="96">
        <f t="shared" si="66"/>
        <v>382.61986650650556</v>
      </c>
      <c r="AY127" s="96">
        <f t="shared" si="67"/>
        <v>3515.5202066869037</v>
      </c>
      <c r="AZ127" s="96">
        <f t="shared" si="68"/>
        <v>10546560.620060712</v>
      </c>
      <c r="BA127" s="97">
        <f t="shared" si="69"/>
        <v>483.38402841944918</v>
      </c>
      <c r="BB127" s="102">
        <f t="shared" si="70"/>
        <v>2.9550381443203384</v>
      </c>
      <c r="BC127" s="98">
        <f t="shared" si="71"/>
        <v>18.371121225695365</v>
      </c>
      <c r="BD127" s="98">
        <f t="shared" si="72"/>
        <v>1.0482736068671386</v>
      </c>
      <c r="BE127" s="98">
        <f t="shared" si="73"/>
        <v>9.6315622101011051</v>
      </c>
      <c r="BF127" s="98">
        <f t="shared" si="74"/>
        <v>28894.68663030332</v>
      </c>
      <c r="BG127" s="103">
        <f t="shared" si="75"/>
        <v>1.3243398038889018</v>
      </c>
      <c r="BH127">
        <v>0.1</v>
      </c>
      <c r="BI127">
        <f t="shared" si="55"/>
        <v>549.30003229482872</v>
      </c>
      <c r="BJ127">
        <v>0.1</v>
      </c>
      <c r="BK127">
        <f t="shared" si="56"/>
        <v>540</v>
      </c>
      <c r="BL127" s="114">
        <v>187.562005220738</v>
      </c>
      <c r="BM127" s="114">
        <v>1012.03746873145</v>
      </c>
      <c r="BN127" s="114">
        <v>69.555897325915296</v>
      </c>
      <c r="BO127" s="114">
        <v>256</v>
      </c>
      <c r="BP127" s="114">
        <v>384000</v>
      </c>
      <c r="BQ127" s="107">
        <f t="shared" si="57"/>
        <v>8.7999999999999994E-9</v>
      </c>
      <c r="BR127" s="107">
        <f t="shared" si="58"/>
        <v>1.0359085953052336E-3</v>
      </c>
      <c r="BS127" s="107">
        <f t="shared" si="59"/>
        <v>5.599417008339296E-3</v>
      </c>
      <c r="BT127" s="107">
        <f t="shared" si="60"/>
        <v>3.8398163678537902E-4</v>
      </c>
      <c r="BU127" s="107">
        <f t="shared" si="61"/>
        <v>1.4494861141163336E-3</v>
      </c>
      <c r="BV127" s="107">
        <f t="shared" si="62"/>
        <v>2.3582826475278087</v>
      </c>
      <c r="BW127" s="117">
        <f t="shared" si="63"/>
        <v>6.8360824882532684E-5</v>
      </c>
    </row>
    <row r="128" spans="1:75" ht="15" customHeight="1" x14ac:dyDescent="0.25">
      <c r="A128" s="108">
        <v>4.5976995376320797</v>
      </c>
      <c r="B128" s="108">
        <v>-74.139308713091395</v>
      </c>
      <c r="C128" s="119">
        <v>25</v>
      </c>
      <c r="D128" s="119">
        <v>24</v>
      </c>
      <c r="E128" s="119">
        <v>1808</v>
      </c>
      <c r="F128" s="16" t="s">
        <v>413</v>
      </c>
      <c r="G128" s="14" t="s">
        <v>414</v>
      </c>
      <c r="H128" s="16" t="s">
        <v>415</v>
      </c>
      <c r="I128" s="14" t="s">
        <v>195</v>
      </c>
      <c r="J128" s="14" t="s">
        <v>53</v>
      </c>
      <c r="K128" s="14">
        <v>234.43</v>
      </c>
      <c r="L128" s="14"/>
      <c r="M128" s="14">
        <v>2006</v>
      </c>
      <c r="N128" s="15" t="s">
        <v>43</v>
      </c>
      <c r="O128" s="15" t="s">
        <v>123</v>
      </c>
      <c r="P128" s="22">
        <v>1.192780523187394E-2</v>
      </c>
      <c r="Q128" s="18">
        <v>111696.125</v>
      </c>
      <c r="R128" s="18">
        <v>117154.46002172731</v>
      </c>
      <c r="S128" s="15" t="s">
        <v>45</v>
      </c>
      <c r="T128" s="15"/>
      <c r="U128" s="15"/>
      <c r="V128" s="14">
        <v>365</v>
      </c>
      <c r="W128" s="76" t="s">
        <v>76</v>
      </c>
      <c r="X128" s="14"/>
      <c r="Y128" s="14">
        <v>2920</v>
      </c>
      <c r="Z128" s="76" t="s">
        <v>416</v>
      </c>
      <c r="AA128" s="76" t="s">
        <v>46</v>
      </c>
      <c r="AB128" s="19" t="s">
        <v>49</v>
      </c>
      <c r="AC128" s="19">
        <v>196.35697419693699</v>
      </c>
      <c r="AD128" s="19">
        <v>1220.7279907421801</v>
      </c>
      <c r="AE128" s="19">
        <v>69.655897325915305</v>
      </c>
      <c r="AF128" s="19">
        <v>640</v>
      </c>
      <c r="AG128" s="19">
        <v>1920000</v>
      </c>
      <c r="AH128" s="20">
        <v>2.9803032786885244</v>
      </c>
      <c r="AI128" s="20">
        <v>1.362E-5</v>
      </c>
      <c r="AJ128" s="21">
        <f t="shared" si="81"/>
        <v>2.3004095283542393E-2</v>
      </c>
      <c r="AK128" s="21">
        <f t="shared" si="82"/>
        <v>0.14301372858880823</v>
      </c>
      <c r="AL128" s="21">
        <f t="shared" si="83"/>
        <v>8.1604990385464871E-3</v>
      </c>
      <c r="AM128" s="21">
        <f t="shared" si="84"/>
        <v>7.4978854413905477E-2</v>
      </c>
      <c r="AN128" s="21">
        <f t="shared" si="85"/>
        <v>224.93656324171644</v>
      </c>
      <c r="AO128" s="86">
        <f t="shared" si="48"/>
        <v>4.257535600559415E-5</v>
      </c>
      <c r="AP128" s="88">
        <f t="shared" si="49"/>
        <v>6.3024918585047652E-5</v>
      </c>
      <c r="AQ128" s="89">
        <f t="shared" si="50"/>
        <v>3.9181843448988558E-4</v>
      </c>
      <c r="AR128" s="89">
        <f t="shared" si="51"/>
        <v>2.2357531612456129E-5</v>
      </c>
      <c r="AS128" s="89">
        <f t="shared" si="52"/>
        <v>2.0542151894220679E-4</v>
      </c>
      <c r="AT128" s="89">
        <f t="shared" si="53"/>
        <v>0.6162645568266204</v>
      </c>
      <c r="AU128" s="91">
        <f t="shared" si="54"/>
        <v>1.1664481097423054E-7</v>
      </c>
      <c r="AV128" s="95">
        <f t="shared" si="64"/>
        <v>23004.095283542392</v>
      </c>
      <c r="AW128" s="96">
        <f t="shared" si="65"/>
        <v>143013.72858880824</v>
      </c>
      <c r="AX128" s="96">
        <f t="shared" si="66"/>
        <v>8160.4990385464871</v>
      </c>
      <c r="AY128" s="96">
        <f t="shared" si="67"/>
        <v>74978.854413905472</v>
      </c>
      <c r="AZ128" s="96">
        <f t="shared" si="68"/>
        <v>224936563.24171644</v>
      </c>
      <c r="BA128" s="97">
        <f t="shared" si="69"/>
        <v>42.575356005594152</v>
      </c>
      <c r="BB128" s="102">
        <f t="shared" si="70"/>
        <v>63.024918585047651</v>
      </c>
      <c r="BC128" s="98">
        <f t="shared" si="71"/>
        <v>391.81843448988559</v>
      </c>
      <c r="BD128" s="98">
        <f t="shared" si="72"/>
        <v>22.357531612456128</v>
      </c>
      <c r="BE128" s="98">
        <f t="shared" si="73"/>
        <v>205.4215189422068</v>
      </c>
      <c r="BF128" s="98">
        <f t="shared" si="74"/>
        <v>616264.55682662036</v>
      </c>
      <c r="BG128" s="103">
        <f t="shared" si="75"/>
        <v>0.11664481097423055</v>
      </c>
      <c r="BH128">
        <v>0.1</v>
      </c>
      <c r="BI128">
        <f t="shared" si="55"/>
        <v>11715.446002172732</v>
      </c>
      <c r="BJ128">
        <v>0.1</v>
      </c>
      <c r="BK128">
        <f t="shared" si="56"/>
        <v>0.29803032786885247</v>
      </c>
      <c r="BL128" s="114">
        <v>187.562005220738</v>
      </c>
      <c r="BM128" s="114">
        <v>1012.03746873145</v>
      </c>
      <c r="BN128" s="114">
        <v>69.555897325915296</v>
      </c>
      <c r="BO128" s="114">
        <v>256</v>
      </c>
      <c r="BP128" s="114">
        <v>384000</v>
      </c>
      <c r="BQ128" s="107">
        <f t="shared" si="57"/>
        <v>1.362E-6</v>
      </c>
      <c r="BR128" s="107">
        <f t="shared" si="58"/>
        <v>2.2093811210575673E-2</v>
      </c>
      <c r="BS128" s="107">
        <f t="shared" si="59"/>
        <v>0.11942411022768143</v>
      </c>
      <c r="BT128" s="107">
        <f t="shared" si="60"/>
        <v>8.1895428128620565E-3</v>
      </c>
      <c r="BU128" s="107">
        <f t="shared" si="61"/>
        <v>3.0914573643634129E-2</v>
      </c>
      <c r="BV128" s="107">
        <f t="shared" si="62"/>
        <v>50.29734460336585</v>
      </c>
      <c r="BW128" s="117">
        <f t="shared" si="63"/>
        <v>6.0210645885974061E-6</v>
      </c>
    </row>
    <row r="129" spans="1:75" ht="15" customHeight="1" x14ac:dyDescent="0.25">
      <c r="A129" s="108">
        <v>4.5980488957016004</v>
      </c>
      <c r="B129" s="108">
        <v>-74.139721827619695</v>
      </c>
      <c r="C129" s="119">
        <v>25</v>
      </c>
      <c r="D129" s="119">
        <v>24</v>
      </c>
      <c r="E129" s="119">
        <v>1808</v>
      </c>
      <c r="F129" s="16" t="s">
        <v>417</v>
      </c>
      <c r="G129" s="14" t="s">
        <v>418</v>
      </c>
      <c r="H129" s="16" t="s">
        <v>419</v>
      </c>
      <c r="I129" s="14" t="s">
        <v>195</v>
      </c>
      <c r="J129" s="14" t="s">
        <v>53</v>
      </c>
      <c r="K129" s="14">
        <v>386.69</v>
      </c>
      <c r="L129" s="14"/>
      <c r="M129" s="14">
        <v>2007</v>
      </c>
      <c r="N129" s="15" t="s">
        <v>43</v>
      </c>
      <c r="O129" s="15" t="s">
        <v>123</v>
      </c>
      <c r="P129" s="17">
        <v>1.192780523187394E-2</v>
      </c>
      <c r="Q129" s="18">
        <v>280566</v>
      </c>
      <c r="R129" s="18">
        <v>294276.62088058959</v>
      </c>
      <c r="S129" s="15" t="s">
        <v>45</v>
      </c>
      <c r="T129" s="15"/>
      <c r="U129" s="15"/>
      <c r="V129" s="14">
        <v>365</v>
      </c>
      <c r="W129" s="80"/>
      <c r="X129" s="14"/>
      <c r="Y129" s="14">
        <v>8760</v>
      </c>
      <c r="Z129" s="76" t="s">
        <v>420</v>
      </c>
      <c r="AA129" s="76" t="s">
        <v>421</v>
      </c>
      <c r="AB129" s="19" t="s">
        <v>49</v>
      </c>
      <c r="AC129" s="19">
        <v>196.35697419693699</v>
      </c>
      <c r="AD129" s="19">
        <v>1220.7279907421801</v>
      </c>
      <c r="AE129" s="19">
        <v>69.655897325915305</v>
      </c>
      <c r="AF129" s="19">
        <v>640</v>
      </c>
      <c r="AG129" s="19">
        <v>1920000</v>
      </c>
      <c r="AH129" s="23">
        <v>280566</v>
      </c>
      <c r="AI129" s="24">
        <v>8.7999999999999994E-8</v>
      </c>
      <c r="AJ129" s="21">
        <f t="shared" si="81"/>
        <v>5.7783266853011737E-2</v>
      </c>
      <c r="AK129" s="21">
        <f t="shared" si="82"/>
        <v>0.35923170812996041</v>
      </c>
      <c r="AL129" s="21">
        <f t="shared" si="83"/>
        <v>2.0498102089475653E-2</v>
      </c>
      <c r="AM129" s="21">
        <f t="shared" si="84"/>
        <v>0.18833703736357735</v>
      </c>
      <c r="AN129" s="21">
        <f t="shared" si="85"/>
        <v>565.01111209073201</v>
      </c>
      <c r="AO129" s="86">
        <f t="shared" si="48"/>
        <v>2.5896342637491881E-2</v>
      </c>
      <c r="AP129" s="88">
        <f t="shared" si="49"/>
        <v>1.5831032014523762E-4</v>
      </c>
      <c r="AQ129" s="89">
        <f t="shared" si="50"/>
        <v>9.8419646063002859E-4</v>
      </c>
      <c r="AR129" s="89">
        <f t="shared" si="51"/>
        <v>5.6159183806782608E-5</v>
      </c>
      <c r="AS129" s="89">
        <f t="shared" si="52"/>
        <v>5.1599188318788311E-4</v>
      </c>
      <c r="AT129" s="89">
        <f t="shared" si="53"/>
        <v>1.5479756495636494</v>
      </c>
      <c r="AU129" s="91">
        <f t="shared" si="54"/>
        <v>7.0948883938333918E-5</v>
      </c>
      <c r="AV129" s="95">
        <f t="shared" si="64"/>
        <v>57783.266853011737</v>
      </c>
      <c r="AW129" s="96">
        <f t="shared" si="65"/>
        <v>359231.7081299604</v>
      </c>
      <c r="AX129" s="96">
        <f t="shared" si="66"/>
        <v>20498.102089475655</v>
      </c>
      <c r="AY129" s="96">
        <f t="shared" si="67"/>
        <v>188337.03736357734</v>
      </c>
      <c r="AZ129" s="96">
        <f t="shared" si="68"/>
        <v>565011112.09073198</v>
      </c>
      <c r="BA129" s="97">
        <f t="shared" si="69"/>
        <v>25896.342637491882</v>
      </c>
      <c r="BB129" s="102">
        <f t="shared" si="70"/>
        <v>158.31032014523763</v>
      </c>
      <c r="BC129" s="98">
        <f t="shared" si="71"/>
        <v>984.19646063002858</v>
      </c>
      <c r="BD129" s="98">
        <f t="shared" si="72"/>
        <v>56.159183806782607</v>
      </c>
      <c r="BE129" s="98">
        <f t="shared" si="73"/>
        <v>515.9918831878831</v>
      </c>
      <c r="BF129" s="98">
        <f t="shared" si="74"/>
        <v>1547975.6495636494</v>
      </c>
      <c r="BG129" s="103">
        <f t="shared" si="75"/>
        <v>70.948883938333921</v>
      </c>
      <c r="BH129">
        <v>0.1</v>
      </c>
      <c r="BI129">
        <f t="shared" si="55"/>
        <v>29427.662088058962</v>
      </c>
      <c r="BJ129">
        <v>0.1</v>
      </c>
      <c r="BK129">
        <f t="shared" si="56"/>
        <v>28056.600000000002</v>
      </c>
      <c r="BL129" s="114">
        <v>187.562005220738</v>
      </c>
      <c r="BM129" s="114">
        <v>1012.03746873145</v>
      </c>
      <c r="BN129" s="114">
        <v>69.555897325915296</v>
      </c>
      <c r="BO129" s="114">
        <v>256</v>
      </c>
      <c r="BP129" s="114">
        <v>384000</v>
      </c>
      <c r="BQ129" s="107">
        <f t="shared" si="57"/>
        <v>8.7999999999999994E-9</v>
      </c>
      <c r="BR129" s="107">
        <f t="shared" si="58"/>
        <v>5.5496752784453124E-2</v>
      </c>
      <c r="BS129" s="107">
        <f t="shared" si="59"/>
        <v>0.29997768418680298</v>
      </c>
      <c r="BT129" s="107">
        <f t="shared" si="60"/>
        <v>2.0571056237031104E-2</v>
      </c>
      <c r="BU129" s="107">
        <f t="shared" si="61"/>
        <v>7.7653349826592943E-2</v>
      </c>
      <c r="BV129" s="107">
        <f t="shared" si="62"/>
        <v>126.34032546776302</v>
      </c>
      <c r="BW129" s="117">
        <f t="shared" si="63"/>
        <v>3.6622958973801674E-3</v>
      </c>
    </row>
    <row r="130" spans="1:75" ht="45" customHeight="1" x14ac:dyDescent="0.25">
      <c r="A130" s="108">
        <v>4.6218805967679897</v>
      </c>
      <c r="B130" s="108">
        <v>-74.179006727803497</v>
      </c>
      <c r="C130" s="119">
        <v>20</v>
      </c>
      <c r="D130" s="119">
        <v>26</v>
      </c>
      <c r="E130" s="119">
        <v>1829</v>
      </c>
      <c r="F130" s="16" t="s">
        <v>422</v>
      </c>
      <c r="G130" s="14" t="s">
        <v>423</v>
      </c>
      <c r="H130" s="16" t="s">
        <v>424</v>
      </c>
      <c r="I130" s="14" t="s">
        <v>425</v>
      </c>
      <c r="J130" s="14" t="s">
        <v>53</v>
      </c>
      <c r="K130" s="14">
        <v>0.13</v>
      </c>
      <c r="L130" s="14"/>
      <c r="M130" s="14">
        <v>1987</v>
      </c>
      <c r="N130" s="15" t="s">
        <v>43</v>
      </c>
      <c r="O130" s="15" t="s">
        <v>123</v>
      </c>
      <c r="P130" s="22">
        <v>1.192780523187394E-2</v>
      </c>
      <c r="Q130" s="18">
        <v>7500</v>
      </c>
      <c r="R130" s="18">
        <v>7866.5079040383434</v>
      </c>
      <c r="S130" s="15" t="s">
        <v>45</v>
      </c>
      <c r="T130" s="15"/>
      <c r="U130" s="15"/>
      <c r="V130" s="14">
        <v>365</v>
      </c>
      <c r="W130" s="80"/>
      <c r="X130" s="14"/>
      <c r="Y130" s="14">
        <v>8760</v>
      </c>
      <c r="Z130" s="76" t="s">
        <v>426</v>
      </c>
      <c r="AA130" s="76" t="s">
        <v>427</v>
      </c>
      <c r="AB130" s="19" t="s">
        <v>49</v>
      </c>
      <c r="AC130" s="19">
        <v>196.35697419693699</v>
      </c>
      <c r="AD130" s="19">
        <v>1220.7279907421801</v>
      </c>
      <c r="AE130" s="19">
        <v>69.655897325915305</v>
      </c>
      <c r="AF130" s="19">
        <v>640</v>
      </c>
      <c r="AG130" s="19">
        <v>1920000</v>
      </c>
      <c r="AH130" s="20">
        <v>2.9803032786885244</v>
      </c>
      <c r="AI130" s="20">
        <v>1.362E-5</v>
      </c>
      <c r="AJ130" s="21">
        <f t="shared" si="81"/>
        <v>1.5446436895332578E-3</v>
      </c>
      <c r="AK130" s="21">
        <f t="shared" si="82"/>
        <v>9.6028663878542052E-3</v>
      </c>
      <c r="AL130" s="21">
        <f t="shared" si="83"/>
        <v>5.4794866687719608E-4</v>
      </c>
      <c r="AM130" s="21">
        <f t="shared" si="84"/>
        <v>5.0345650585845404E-3</v>
      </c>
      <c r="AN130" s="21">
        <f t="shared" si="85"/>
        <v>15.10369517575362</v>
      </c>
      <c r="AO130" s="86">
        <f t="shared" si="48"/>
        <v>4.257535600559415E-5</v>
      </c>
      <c r="AP130" s="88">
        <f t="shared" si="49"/>
        <v>4.2319005192691997E-6</v>
      </c>
      <c r="AQ130" s="89">
        <f t="shared" si="50"/>
        <v>2.6309222980422478E-5</v>
      </c>
      <c r="AR130" s="89">
        <f t="shared" si="51"/>
        <v>1.501229224321085E-6</v>
      </c>
      <c r="AS130" s="89">
        <f t="shared" si="52"/>
        <v>1.3793328927628878E-5</v>
      </c>
      <c r="AT130" s="89">
        <f t="shared" si="53"/>
        <v>4.1379986782886631E-2</v>
      </c>
      <c r="AU130" s="91">
        <f t="shared" si="54"/>
        <v>1.1664481097423054E-7</v>
      </c>
      <c r="AV130" s="95">
        <f t="shared" si="64"/>
        <v>1544.6436895332579</v>
      </c>
      <c r="AW130" s="96">
        <f t="shared" si="65"/>
        <v>9602.8663878542047</v>
      </c>
      <c r="AX130" s="96">
        <f t="shared" si="66"/>
        <v>547.94866687719605</v>
      </c>
      <c r="AY130" s="96">
        <f t="shared" si="67"/>
        <v>5034.5650585845406</v>
      </c>
      <c r="AZ130" s="96">
        <f t="shared" si="68"/>
        <v>15103695.17575362</v>
      </c>
      <c r="BA130" s="97">
        <f t="shared" si="69"/>
        <v>42.575356005594152</v>
      </c>
      <c r="BB130" s="102">
        <f t="shared" si="70"/>
        <v>4.2319005192691996</v>
      </c>
      <c r="BC130" s="98">
        <f t="shared" si="71"/>
        <v>26.309222980422479</v>
      </c>
      <c r="BD130" s="98">
        <f t="shared" si="72"/>
        <v>1.501229224321085</v>
      </c>
      <c r="BE130" s="98">
        <f t="shared" si="73"/>
        <v>13.793328927628878</v>
      </c>
      <c r="BF130" s="98">
        <f t="shared" si="74"/>
        <v>41379.986782886634</v>
      </c>
      <c r="BG130" s="103">
        <f t="shared" si="75"/>
        <v>0.11664481097423055</v>
      </c>
      <c r="BH130">
        <v>0.1</v>
      </c>
      <c r="BI130">
        <f t="shared" si="55"/>
        <v>786.65079040383443</v>
      </c>
      <c r="BJ130">
        <v>0.1</v>
      </c>
      <c r="BK130">
        <f t="shared" si="56"/>
        <v>0.29803032786885247</v>
      </c>
      <c r="BL130" s="114">
        <v>187.562005220738</v>
      </c>
      <c r="BM130" s="114">
        <v>1012.03746873145</v>
      </c>
      <c r="BN130" s="114">
        <v>69.555897325915296</v>
      </c>
      <c r="BO130" s="114">
        <v>256</v>
      </c>
      <c r="BP130" s="114">
        <v>384000</v>
      </c>
      <c r="BQ130" s="107">
        <f t="shared" si="57"/>
        <v>1.362E-6</v>
      </c>
      <c r="BR130" s="107">
        <f t="shared" si="58"/>
        <v>1.4835213314635359E-3</v>
      </c>
      <c r="BS130" s="107">
        <f t="shared" si="59"/>
        <v>8.0189068932123731E-3</v>
      </c>
      <c r="BT130" s="107">
        <f t="shared" si="60"/>
        <v>5.498988536662791E-4</v>
      </c>
      <c r="BU130" s="107">
        <f t="shared" si="61"/>
        <v>2.075804351558803E-3</v>
      </c>
      <c r="BV130" s="107">
        <f t="shared" si="62"/>
        <v>3.3772889124420731</v>
      </c>
      <c r="BW130" s="117">
        <f t="shared" si="63"/>
        <v>6.0210645885974061E-6</v>
      </c>
    </row>
    <row r="131" spans="1:75" ht="45" customHeight="1" x14ac:dyDescent="0.25">
      <c r="A131" s="108">
        <v>4.6218805967679897</v>
      </c>
      <c r="B131" s="108">
        <v>-74.179006727803497</v>
      </c>
      <c r="C131" s="119">
        <v>20</v>
      </c>
      <c r="D131" s="119">
        <v>26</v>
      </c>
      <c r="E131" s="119">
        <v>1829</v>
      </c>
      <c r="F131" s="16" t="s">
        <v>422</v>
      </c>
      <c r="G131" s="14" t="s">
        <v>423</v>
      </c>
      <c r="H131" s="16" t="s">
        <v>424</v>
      </c>
      <c r="I131" s="14" t="s">
        <v>425</v>
      </c>
      <c r="J131" s="14" t="s">
        <v>53</v>
      </c>
      <c r="K131" s="14">
        <v>0.13</v>
      </c>
      <c r="L131" s="14"/>
      <c r="M131" s="14">
        <v>1987</v>
      </c>
      <c r="N131" s="15" t="s">
        <v>43</v>
      </c>
      <c r="O131" s="15" t="s">
        <v>123</v>
      </c>
      <c r="P131" s="22">
        <v>1.192780523187394E-2</v>
      </c>
      <c r="Q131" s="18">
        <v>3600</v>
      </c>
      <c r="R131" s="18">
        <v>3775.9237939384047</v>
      </c>
      <c r="S131" s="15" t="s">
        <v>45</v>
      </c>
      <c r="T131" s="15"/>
      <c r="U131" s="15"/>
      <c r="V131" s="14">
        <v>365</v>
      </c>
      <c r="W131" s="84"/>
      <c r="X131" s="14"/>
      <c r="Y131" s="14" t="e">
        <v>#VALUE!</v>
      </c>
      <c r="Z131" s="76" t="s">
        <v>428</v>
      </c>
      <c r="AA131" s="76" t="s">
        <v>429</v>
      </c>
      <c r="AB131" s="19" t="s">
        <v>49</v>
      </c>
      <c r="AC131" s="19">
        <v>196.35697419693699</v>
      </c>
      <c r="AD131" s="19">
        <v>1220.7279907421801</v>
      </c>
      <c r="AE131" s="19">
        <v>69.655897325915305</v>
      </c>
      <c r="AF131" s="19">
        <v>640</v>
      </c>
      <c r="AG131" s="19">
        <v>1920000</v>
      </c>
      <c r="AH131" s="20">
        <v>2.9803032786885244</v>
      </c>
      <c r="AI131" s="20">
        <v>1.362E-5</v>
      </c>
      <c r="AJ131" s="21">
        <f t="shared" si="81"/>
        <v>7.4142897097596373E-4</v>
      </c>
      <c r="AK131" s="21">
        <f t="shared" si="82"/>
        <v>4.6093758661700183E-3</v>
      </c>
      <c r="AL131" s="21">
        <f t="shared" si="83"/>
        <v>2.6301536010105408E-4</v>
      </c>
      <c r="AM131" s="21">
        <f t="shared" si="84"/>
        <v>2.4165912281205789E-3</v>
      </c>
      <c r="AN131" s="21">
        <f t="shared" si="85"/>
        <v>7.2497736843617373</v>
      </c>
      <c r="AO131" s="86">
        <f t="shared" si="48"/>
        <v>4.257535600559415E-5</v>
      </c>
      <c r="AP131" s="88">
        <f t="shared" si="49"/>
        <v>2.0313122492492155E-6</v>
      </c>
      <c r="AQ131" s="89">
        <f t="shared" si="50"/>
        <v>1.262842703060279E-5</v>
      </c>
      <c r="AR131" s="89">
        <f t="shared" si="51"/>
        <v>7.2059002767412077E-7</v>
      </c>
      <c r="AS131" s="89">
        <f t="shared" si="52"/>
        <v>6.6207978852618603E-6</v>
      </c>
      <c r="AT131" s="89">
        <f t="shared" si="53"/>
        <v>1.9862393655785581E-2</v>
      </c>
      <c r="AU131" s="91">
        <f t="shared" si="54"/>
        <v>1.1664481097423054E-7</v>
      </c>
      <c r="AV131" s="95">
        <f t="shared" si="64"/>
        <v>741.42897097596369</v>
      </c>
      <c r="AW131" s="96">
        <f t="shared" si="65"/>
        <v>4609.3758661700185</v>
      </c>
      <c r="AX131" s="96">
        <f t="shared" si="66"/>
        <v>263.01536010105406</v>
      </c>
      <c r="AY131" s="96">
        <f t="shared" si="67"/>
        <v>2416.5912281205788</v>
      </c>
      <c r="AZ131" s="96">
        <f t="shared" si="68"/>
        <v>7249773.6843617372</v>
      </c>
      <c r="BA131" s="97">
        <f t="shared" si="69"/>
        <v>42.575356005594152</v>
      </c>
      <c r="BB131" s="102">
        <f t="shared" si="70"/>
        <v>2.0313122492492157</v>
      </c>
      <c r="BC131" s="98">
        <f t="shared" si="71"/>
        <v>12.62842703060279</v>
      </c>
      <c r="BD131" s="98">
        <f t="shared" si="72"/>
        <v>0.72059002767412073</v>
      </c>
      <c r="BE131" s="98">
        <f t="shared" si="73"/>
        <v>6.6207978852618599</v>
      </c>
      <c r="BF131" s="98">
        <f t="shared" si="74"/>
        <v>19862.393655785581</v>
      </c>
      <c r="BG131" s="103">
        <f t="shared" si="75"/>
        <v>0.11664481097423055</v>
      </c>
      <c r="BH131">
        <v>0.1</v>
      </c>
      <c r="BI131">
        <f t="shared" si="55"/>
        <v>377.59237939384047</v>
      </c>
      <c r="BJ131">
        <v>0.1</v>
      </c>
      <c r="BK131">
        <f t="shared" si="56"/>
        <v>0.29803032786885247</v>
      </c>
      <c r="BL131" s="114">
        <v>187.562005220738</v>
      </c>
      <c r="BM131" s="114">
        <v>1012.03746873145</v>
      </c>
      <c r="BN131" s="114">
        <v>69.555897325915296</v>
      </c>
      <c r="BO131" s="114">
        <v>256</v>
      </c>
      <c r="BP131" s="114">
        <v>384000</v>
      </c>
      <c r="BQ131" s="107">
        <f t="shared" si="57"/>
        <v>1.362E-6</v>
      </c>
      <c r="BR131" s="107">
        <f t="shared" si="58"/>
        <v>7.1209023910249721E-4</v>
      </c>
      <c r="BS131" s="107">
        <f t="shared" si="59"/>
        <v>3.8490753087419387E-3</v>
      </c>
      <c r="BT131" s="107">
        <f t="shared" si="60"/>
        <v>2.6395144975981398E-4</v>
      </c>
      <c r="BU131" s="107">
        <f t="shared" si="61"/>
        <v>9.9638608874822528E-4</v>
      </c>
      <c r="BV131" s="107">
        <f t="shared" si="62"/>
        <v>1.621098677972195</v>
      </c>
      <c r="BW131" s="117">
        <f t="shared" si="63"/>
        <v>6.0210645885974061E-6</v>
      </c>
    </row>
    <row r="132" spans="1:75" ht="45" customHeight="1" x14ac:dyDescent="0.25">
      <c r="A132" s="108">
        <v>4.6218805967679897</v>
      </c>
      <c r="B132" s="108">
        <v>-74.179006727803497</v>
      </c>
      <c r="C132" s="119">
        <v>20</v>
      </c>
      <c r="D132" s="119">
        <v>26</v>
      </c>
      <c r="E132" s="119">
        <v>1829</v>
      </c>
      <c r="F132" s="16" t="s">
        <v>422</v>
      </c>
      <c r="G132" s="14" t="s">
        <v>423</v>
      </c>
      <c r="H132" s="16" t="s">
        <v>424</v>
      </c>
      <c r="I132" s="14" t="s">
        <v>425</v>
      </c>
      <c r="J132" s="14" t="s">
        <v>41</v>
      </c>
      <c r="K132" s="14">
        <v>25</v>
      </c>
      <c r="L132" s="14"/>
      <c r="M132" s="14">
        <v>1990</v>
      </c>
      <c r="N132" s="15" t="s">
        <v>43</v>
      </c>
      <c r="O132" s="15" t="s">
        <v>44</v>
      </c>
      <c r="P132" s="22">
        <v>1.192780523187394E-2</v>
      </c>
      <c r="Q132" s="18">
        <v>12512.5</v>
      </c>
      <c r="R132" s="18">
        <v>13123.957353237303</v>
      </c>
      <c r="S132" s="15" t="s">
        <v>45</v>
      </c>
      <c r="T132" s="15"/>
      <c r="U132" s="15"/>
      <c r="V132" s="14">
        <v>365</v>
      </c>
      <c r="W132" s="80"/>
      <c r="X132" s="14"/>
      <c r="Y132" s="14">
        <v>8760</v>
      </c>
      <c r="Z132" s="76" t="s">
        <v>429</v>
      </c>
      <c r="AA132" s="76" t="s">
        <v>429</v>
      </c>
      <c r="AB132" s="19" t="s">
        <v>49</v>
      </c>
      <c r="AC132" s="19">
        <v>46.3856216091623</v>
      </c>
      <c r="AD132" s="19">
        <v>1074.85364414012</v>
      </c>
      <c r="AE132" s="19">
        <v>5.4109910208389103</v>
      </c>
      <c r="AF132" s="19">
        <v>1344</v>
      </c>
      <c r="AG132" s="19">
        <v>1920000</v>
      </c>
      <c r="AH132" s="20">
        <v>32831.976744186046</v>
      </c>
      <c r="AI132" s="20">
        <v>1.0442E-8</v>
      </c>
      <c r="AJ132" s="21">
        <f t="shared" si="81"/>
        <v>6.0876291980204876E-4</v>
      </c>
      <c r="AK132" s="21">
        <f t="shared" si="82"/>
        <v>1.4106333386666638E-2</v>
      </c>
      <c r="AL132" s="21">
        <f t="shared" si="83"/>
        <v>7.1013615396239832E-5</v>
      </c>
      <c r="AM132" s="21">
        <f t="shared" si="84"/>
        <v>1.7638598682750938E-2</v>
      </c>
      <c r="AN132" s="21">
        <f t="shared" si="85"/>
        <v>25.197998118215622</v>
      </c>
      <c r="AO132" s="86">
        <f t="shared" ref="AO132:AO195" si="86">AI132*AH132*EXP(P132*4)</f>
        <v>3.5958489515338981E-4</v>
      </c>
      <c r="AP132" s="88">
        <f t="shared" ref="AP132:AP195" si="87">AJ132/V132</f>
        <v>1.6678436158960239E-6</v>
      </c>
      <c r="AQ132" s="89">
        <f t="shared" ref="AQ132:AQ195" si="88">AK132/V132</f>
        <v>3.864748873059353E-5</v>
      </c>
      <c r="AR132" s="89">
        <f t="shared" ref="AR132:AR195" si="89">AL132/V132</f>
        <v>1.9455785040065707E-7</v>
      </c>
      <c r="AS132" s="89">
        <f t="shared" ref="AS132:AS195" si="90">AM132/V132</f>
        <v>4.8324927897947775E-5</v>
      </c>
      <c r="AT132" s="89">
        <f t="shared" ref="AT132:AT195" si="91">AN132/V132</f>
        <v>6.903561128278253E-2</v>
      </c>
      <c r="AU132" s="91">
        <f t="shared" ref="AU132:AU195" si="92">AO132/V132</f>
        <v>9.8516409631065706E-7</v>
      </c>
      <c r="AV132" s="95">
        <f t="shared" si="64"/>
        <v>608.76291980204871</v>
      </c>
      <c r="AW132" s="96">
        <f t="shared" si="65"/>
        <v>14106.333386666638</v>
      </c>
      <c r="AX132" s="96">
        <f t="shared" si="66"/>
        <v>71.013615396239828</v>
      </c>
      <c r="AY132" s="96">
        <f t="shared" si="67"/>
        <v>17638.598682750937</v>
      </c>
      <c r="AZ132" s="96">
        <f t="shared" si="68"/>
        <v>25197998.118215621</v>
      </c>
      <c r="BA132" s="97">
        <f t="shared" si="69"/>
        <v>359.58489515338982</v>
      </c>
      <c r="BB132" s="102">
        <f t="shared" si="70"/>
        <v>1.6678436158960239</v>
      </c>
      <c r="BC132" s="98">
        <f t="shared" si="71"/>
        <v>38.64748873059353</v>
      </c>
      <c r="BD132" s="98">
        <f t="shared" si="72"/>
        <v>0.19455785040065707</v>
      </c>
      <c r="BE132" s="98">
        <f t="shared" si="73"/>
        <v>48.324927897947774</v>
      </c>
      <c r="BF132" s="98">
        <f t="shared" si="74"/>
        <v>69035.611282782527</v>
      </c>
      <c r="BG132" s="103">
        <f t="shared" si="75"/>
        <v>0.98516409631065704</v>
      </c>
      <c r="BH132">
        <v>0.1</v>
      </c>
      <c r="BI132">
        <f t="shared" ref="BI132:BI195" si="93">R132*BH132</f>
        <v>1312.3957353237304</v>
      </c>
      <c r="BJ132">
        <v>0.1</v>
      </c>
      <c r="BK132">
        <f t="shared" ref="BK132:BK195" si="94">AH132*BJ132</f>
        <v>3283.1976744186049</v>
      </c>
      <c r="BL132" s="114">
        <v>17.6498016718255</v>
      </c>
      <c r="BM132" s="114">
        <v>910.91550745517998</v>
      </c>
      <c r="BN132" s="114">
        <v>5.3109910208389097</v>
      </c>
      <c r="BO132" s="114">
        <v>537.6</v>
      </c>
      <c r="BP132" s="114">
        <v>384000</v>
      </c>
      <c r="BQ132" s="107">
        <f t="shared" ref="BQ132:BQ195" si="95">AI132*0.1</f>
        <v>1.0442E-9</v>
      </c>
      <c r="BR132" s="107">
        <f t="shared" ref="BR132:BR195" si="96">((((BI132/R132)^2)+((BL132/AC132)^2))^(1/2))*AJ132</f>
        <v>2.3950116782454388E-4</v>
      </c>
      <c r="BS132" s="107">
        <f t="shared" ref="BS132:BS195" si="97">((((BI132/R132)^2)+((BM132/AD132)^2))^(1/2))*AK132</f>
        <v>1.2037753881820101E-2</v>
      </c>
      <c r="BT132" s="107">
        <f t="shared" ref="BT132:BT195" si="98">((((BI132/R132)^2)+((BN132/AE132)^2))^(1/2))*AL132</f>
        <v>7.0062039350390928E-5</v>
      </c>
      <c r="BU132" s="107">
        <f t="shared" ref="BU132:BU195" si="99">((((BI132/R132)^2)+((BO132/AF132)^2))^(1/2))*AM132</f>
        <v>7.272580545686266E-3</v>
      </c>
      <c r="BV132" s="107">
        <f t="shared" ref="BV132:BV195" si="100">((((BI132/R132)^2)+((BP132/AG132)^2))^(1/2))*AN132</f>
        <v>5.6344436689241917</v>
      </c>
      <c r="BW132" s="117">
        <f t="shared" ref="BW132:BW195" si="101">((((BK132/AH132)^2)+((BQ132/AI132)^2))^(1/2))*AO132</f>
        <v>5.0852983555043129E-5</v>
      </c>
    </row>
    <row r="133" spans="1:75" ht="30" customHeight="1" x14ac:dyDescent="0.25">
      <c r="A133" s="108">
        <v>4.6244452916128402</v>
      </c>
      <c r="B133" s="108">
        <v>-74.170287741622403</v>
      </c>
      <c r="C133" s="119">
        <v>21</v>
      </c>
      <c r="D133" s="119">
        <v>27</v>
      </c>
      <c r="E133" s="119">
        <v>1843</v>
      </c>
      <c r="F133" s="16" t="s">
        <v>430</v>
      </c>
      <c r="G133" s="14" t="s">
        <v>431</v>
      </c>
      <c r="H133" s="16" t="s">
        <v>432</v>
      </c>
      <c r="I133" s="14" t="s">
        <v>195</v>
      </c>
      <c r="J133" s="14" t="s">
        <v>53</v>
      </c>
      <c r="K133" s="14">
        <v>234.43</v>
      </c>
      <c r="L133" s="14"/>
      <c r="M133" s="14">
        <v>2008</v>
      </c>
      <c r="N133" s="15" t="s">
        <v>43</v>
      </c>
      <c r="O133" s="15" t="s">
        <v>397</v>
      </c>
      <c r="P133" s="25">
        <v>0.01</v>
      </c>
      <c r="Q133" s="18">
        <v>36000</v>
      </c>
      <c r="R133" s="18">
        <v>37469.187870925976</v>
      </c>
      <c r="S133" s="15" t="s">
        <v>45</v>
      </c>
      <c r="T133" s="15"/>
      <c r="U133" s="15"/>
      <c r="V133" s="14">
        <v>365</v>
      </c>
      <c r="W133" s="76" t="s">
        <v>76</v>
      </c>
      <c r="X133" s="14"/>
      <c r="Y133" s="14">
        <v>2920</v>
      </c>
      <c r="Z133" s="76" t="s">
        <v>433</v>
      </c>
      <c r="AA133" s="76" t="s">
        <v>46</v>
      </c>
      <c r="AB133" s="19" t="s">
        <v>49</v>
      </c>
      <c r="AC133" s="19">
        <v>196.35697419693699</v>
      </c>
      <c r="AD133" s="19">
        <v>1220.7279907421801</v>
      </c>
      <c r="AE133" s="19">
        <v>0.1</v>
      </c>
      <c r="AF133" s="19">
        <v>640</v>
      </c>
      <c r="AG133" s="19">
        <v>1920000</v>
      </c>
      <c r="AH133" s="23">
        <v>36000</v>
      </c>
      <c r="AI133" s="24">
        <v>8.7999999999999994E-8</v>
      </c>
      <c r="AJ133" s="21">
        <f t="shared" si="81"/>
        <v>7.3573363559515962E-3</v>
      </c>
      <c r="AK133" s="21">
        <f t="shared" si="82"/>
        <v>4.5739686424416726E-2</v>
      </c>
      <c r="AL133" s="21">
        <f t="shared" si="83"/>
        <v>3.7469187870925978E-6</v>
      </c>
      <c r="AM133" s="21">
        <f t="shared" si="84"/>
        <v>2.3980280237392626E-2</v>
      </c>
      <c r="AN133" s="21">
        <f t="shared" si="85"/>
        <v>71.940840712177874</v>
      </c>
      <c r="AO133" s="86">
        <f t="shared" si="86"/>
        <v>3.2972885326414858E-3</v>
      </c>
      <c r="AP133" s="88">
        <f t="shared" si="87"/>
        <v>2.0157085906716701E-5</v>
      </c>
      <c r="AQ133" s="89">
        <f t="shared" si="88"/>
        <v>1.2531420938196363E-4</v>
      </c>
      <c r="AR133" s="89">
        <f t="shared" si="89"/>
        <v>1.0265530923541363E-8</v>
      </c>
      <c r="AS133" s="89">
        <f t="shared" si="90"/>
        <v>6.5699397910664727E-5</v>
      </c>
      <c r="AT133" s="89">
        <f t="shared" si="91"/>
        <v>0.19709819373199416</v>
      </c>
      <c r="AU133" s="91">
        <f t="shared" si="92"/>
        <v>9.0336672127163998E-6</v>
      </c>
      <c r="AV133" s="95">
        <f t="shared" ref="AV133:AV196" si="102">AJ133*1000000</f>
        <v>7357.3363559515965</v>
      </c>
      <c r="AW133" s="96">
        <f t="shared" ref="AW133:AW196" si="103">AK133*1000000</f>
        <v>45739.686424416723</v>
      </c>
      <c r="AX133" s="96">
        <f t="shared" ref="AX133:AX196" si="104">AL133*1000000</f>
        <v>3.7469187870925977</v>
      </c>
      <c r="AY133" s="96">
        <f t="shared" ref="AY133:AY196" si="105">AM133*1000000</f>
        <v>23980.280237392624</v>
      </c>
      <c r="AZ133" s="96">
        <f t="shared" ref="AZ133:AZ196" si="106">AN133*1000000</f>
        <v>71940840.712177873</v>
      </c>
      <c r="BA133" s="97">
        <f t="shared" ref="BA133:BA196" si="107">AO133*1000000</f>
        <v>3297.2885326414857</v>
      </c>
      <c r="BB133" s="102">
        <f t="shared" ref="BB133:BB196" si="108">AP133*1000000</f>
        <v>20.157085906716702</v>
      </c>
      <c r="BC133" s="98">
        <f t="shared" ref="BC133:BC196" si="109">AQ133*1000000</f>
        <v>125.31420938196364</v>
      </c>
      <c r="BD133" s="98">
        <f t="shared" ref="BD133:BD196" si="110">AR133*1000000</f>
        <v>1.0265530923541363E-2</v>
      </c>
      <c r="BE133" s="98">
        <f t="shared" ref="BE133:BE196" si="111">AS133*1000000</f>
        <v>65.699397910664729</v>
      </c>
      <c r="BF133" s="98">
        <f t="shared" ref="BF133:BF196" si="112">AT133*1000000</f>
        <v>197098.19373199416</v>
      </c>
      <c r="BG133" s="103">
        <f t="shared" ref="BG133:BG196" si="113">AU133*1000000</f>
        <v>9.0336672127164004</v>
      </c>
      <c r="BH133">
        <v>0.1</v>
      </c>
      <c r="BI133">
        <f t="shared" si="93"/>
        <v>3746.918787092598</v>
      </c>
      <c r="BJ133">
        <v>0.1</v>
      </c>
      <c r="BK133">
        <f t="shared" si="94"/>
        <v>3600</v>
      </c>
      <c r="BL133" s="114">
        <v>187.562005220738</v>
      </c>
      <c r="BM133" s="114">
        <v>1012.03746873145</v>
      </c>
      <c r="BN133" s="114">
        <v>0</v>
      </c>
      <c r="BO133" s="114">
        <v>256</v>
      </c>
      <c r="BP133" s="114">
        <v>384000</v>
      </c>
      <c r="BQ133" s="107">
        <f t="shared" si="95"/>
        <v>8.7999999999999994E-9</v>
      </c>
      <c r="BR133" s="107">
        <f t="shared" si="96"/>
        <v>7.0662027111925638E-3</v>
      </c>
      <c r="BS133" s="107">
        <f t="shared" si="97"/>
        <v>3.8195083837263145E-2</v>
      </c>
      <c r="BT133" s="107">
        <f t="shared" si="98"/>
        <v>3.7469187870925982E-7</v>
      </c>
      <c r="BU133" s="107">
        <f t="shared" si="99"/>
        <v>9.8873228350681557E-3</v>
      </c>
      <c r="BV133" s="107">
        <f t="shared" si="100"/>
        <v>16.086461019091413</v>
      </c>
      <c r="BW133" s="117">
        <f t="shared" si="101"/>
        <v>4.6630701619188719E-4</v>
      </c>
    </row>
    <row r="134" spans="1:75" ht="30" customHeight="1" x14ac:dyDescent="0.25">
      <c r="A134" s="108">
        <v>4.6244452916128402</v>
      </c>
      <c r="B134" s="108">
        <v>-74.170287741622403</v>
      </c>
      <c r="C134" s="119">
        <v>21</v>
      </c>
      <c r="D134" s="119">
        <v>27</v>
      </c>
      <c r="E134" s="119">
        <v>1843</v>
      </c>
      <c r="F134" s="16" t="s">
        <v>430</v>
      </c>
      <c r="G134" s="14" t="s">
        <v>431</v>
      </c>
      <c r="H134" s="16" t="s">
        <v>432</v>
      </c>
      <c r="I134" s="14" t="s">
        <v>195</v>
      </c>
      <c r="J134" s="14" t="s">
        <v>53</v>
      </c>
      <c r="K134" s="14">
        <v>234.43</v>
      </c>
      <c r="L134" s="14"/>
      <c r="M134" s="14">
        <v>2008</v>
      </c>
      <c r="N134" s="15" t="s">
        <v>43</v>
      </c>
      <c r="O134" s="15" t="s">
        <v>397</v>
      </c>
      <c r="P134" s="25">
        <v>0.01</v>
      </c>
      <c r="Q134" s="18">
        <v>71500</v>
      </c>
      <c r="R134" s="18">
        <v>74417.970354755758</v>
      </c>
      <c r="S134" s="15" t="s">
        <v>45</v>
      </c>
      <c r="T134" s="15"/>
      <c r="U134" s="15"/>
      <c r="V134" s="14">
        <v>365</v>
      </c>
      <c r="W134" s="3"/>
      <c r="X134" s="14"/>
      <c r="Y134" s="14" t="e">
        <v>#VALUE!</v>
      </c>
      <c r="Z134" s="76" t="s">
        <v>434</v>
      </c>
      <c r="AA134" s="76" t="s">
        <v>46</v>
      </c>
      <c r="AB134" s="19" t="s">
        <v>49</v>
      </c>
      <c r="AC134" s="19">
        <v>196.35697419693699</v>
      </c>
      <c r="AD134" s="19">
        <v>1220.7279907421801</v>
      </c>
      <c r="AE134" s="19">
        <v>0.1</v>
      </c>
      <c r="AF134" s="19">
        <v>640</v>
      </c>
      <c r="AG134" s="19">
        <v>1920000</v>
      </c>
      <c r="AH134" s="23">
        <v>71500</v>
      </c>
      <c r="AI134" s="24">
        <v>8.7999999999999994E-8</v>
      </c>
      <c r="AJ134" s="21">
        <f t="shared" si="81"/>
        <v>1.4612487484737199E-2</v>
      </c>
      <c r="AK134" s="21">
        <f t="shared" si="82"/>
        <v>9.0844099426272126E-2</v>
      </c>
      <c r="AL134" s="21">
        <f t="shared" si="83"/>
        <v>7.441797035475576E-6</v>
      </c>
      <c r="AM134" s="21">
        <f t="shared" si="84"/>
        <v>4.7627501027043682E-2</v>
      </c>
      <c r="AN134" s="21">
        <f t="shared" si="85"/>
        <v>142.88250308113103</v>
      </c>
      <c r="AO134" s="86">
        <f t="shared" si="86"/>
        <v>6.5487813912185064E-3</v>
      </c>
      <c r="AP134" s="88">
        <f t="shared" si="87"/>
        <v>4.0034212286951232E-5</v>
      </c>
      <c r="AQ134" s="89">
        <f t="shared" si="88"/>
        <v>2.4888794363362224E-4</v>
      </c>
      <c r="AR134" s="89">
        <f t="shared" si="89"/>
        <v>2.0388485028700209E-8</v>
      </c>
      <c r="AS134" s="89">
        <f t="shared" si="90"/>
        <v>1.3048630418368133E-4</v>
      </c>
      <c r="AT134" s="89">
        <f t="shared" si="91"/>
        <v>0.39145891255104392</v>
      </c>
      <c r="AU134" s="91">
        <f t="shared" si="92"/>
        <v>1.7941866825256183E-5</v>
      </c>
      <c r="AV134" s="95">
        <f t="shared" si="102"/>
        <v>14612.487484737199</v>
      </c>
      <c r="AW134" s="96">
        <f t="shared" si="103"/>
        <v>90844.099426272121</v>
      </c>
      <c r="AX134" s="96">
        <f t="shared" si="104"/>
        <v>7.4417970354755756</v>
      </c>
      <c r="AY134" s="96">
        <f t="shared" si="105"/>
        <v>47627.501027043683</v>
      </c>
      <c r="AZ134" s="96">
        <f t="shared" si="106"/>
        <v>142882503.08113104</v>
      </c>
      <c r="BA134" s="97">
        <f t="shared" si="107"/>
        <v>6548.7813912185065</v>
      </c>
      <c r="BB134" s="102">
        <f t="shared" si="108"/>
        <v>40.034212286951231</v>
      </c>
      <c r="BC134" s="98">
        <f t="shared" si="109"/>
        <v>248.88794363362223</v>
      </c>
      <c r="BD134" s="98">
        <f t="shared" si="110"/>
        <v>2.038848502870021E-2</v>
      </c>
      <c r="BE134" s="98">
        <f t="shared" si="111"/>
        <v>130.48630418368134</v>
      </c>
      <c r="BF134" s="98">
        <f t="shared" si="112"/>
        <v>391458.9125510439</v>
      </c>
      <c r="BG134" s="103">
        <f t="shared" si="113"/>
        <v>17.941866825256184</v>
      </c>
      <c r="BH134">
        <v>0.1</v>
      </c>
      <c r="BI134">
        <f t="shared" si="93"/>
        <v>7441.7970354755762</v>
      </c>
      <c r="BJ134">
        <v>0.1</v>
      </c>
      <c r="BK134">
        <f t="shared" si="94"/>
        <v>7150</v>
      </c>
      <c r="BL134" s="114">
        <v>187.562005220738</v>
      </c>
      <c r="BM134" s="114">
        <v>1012.03746873145</v>
      </c>
      <c r="BN134" s="114">
        <v>0</v>
      </c>
      <c r="BO134" s="114">
        <v>256</v>
      </c>
      <c r="BP134" s="114">
        <v>384000</v>
      </c>
      <c r="BQ134" s="107">
        <f t="shared" si="95"/>
        <v>8.7999999999999994E-9</v>
      </c>
      <c r="BR134" s="107">
        <f t="shared" si="96"/>
        <v>1.403426371806301E-2</v>
      </c>
      <c r="BS134" s="107">
        <f t="shared" si="97"/>
        <v>7.5859680399008755E-2</v>
      </c>
      <c r="BT134" s="107">
        <f t="shared" si="98"/>
        <v>7.4417970354755764E-7</v>
      </c>
      <c r="BU134" s="107">
        <f t="shared" si="99"/>
        <v>1.9637321741871473E-2</v>
      </c>
      <c r="BV134" s="107">
        <f t="shared" si="100"/>
        <v>31.949498968473218</v>
      </c>
      <c r="BW134" s="117">
        <f t="shared" si="101"/>
        <v>9.2613754604777595E-4</v>
      </c>
    </row>
    <row r="135" spans="1:75" ht="15" customHeight="1" x14ac:dyDescent="0.25">
      <c r="A135" s="108">
        <v>4.6317666666666666</v>
      </c>
      <c r="B135" s="108">
        <v>-74.168199999999999</v>
      </c>
      <c r="C135" s="119">
        <v>21</v>
      </c>
      <c r="D135" s="119">
        <v>27</v>
      </c>
      <c r="E135" s="119">
        <v>1843</v>
      </c>
      <c r="F135" s="16" t="s">
        <v>435</v>
      </c>
      <c r="G135" s="14" t="s">
        <v>436</v>
      </c>
      <c r="H135" s="16" t="s">
        <v>437</v>
      </c>
      <c r="I135" s="14" t="s">
        <v>195</v>
      </c>
      <c r="J135" s="14" t="s">
        <v>53</v>
      </c>
      <c r="K135" s="27"/>
      <c r="L135" s="27"/>
      <c r="M135" s="14">
        <v>2000</v>
      </c>
      <c r="N135" s="15" t="s">
        <v>62</v>
      </c>
      <c r="O135" s="15" t="s">
        <v>63</v>
      </c>
      <c r="P135" s="22">
        <v>-1.5549305289660951E-2</v>
      </c>
      <c r="Q135" s="18">
        <v>428.57142857142901</v>
      </c>
      <c r="R135" s="18">
        <v>402.7275172615266</v>
      </c>
      <c r="S135" s="15" t="s">
        <v>64</v>
      </c>
      <c r="T135" s="15">
        <f>((R135*6933000)/1000)/8460</f>
        <v>330.03662850758434</v>
      </c>
      <c r="U135" s="15" t="s">
        <v>45</v>
      </c>
      <c r="V135" s="14">
        <v>365</v>
      </c>
      <c r="W135" s="76" t="s">
        <v>384</v>
      </c>
      <c r="X135" s="14"/>
      <c r="Y135" s="14">
        <v>288</v>
      </c>
      <c r="Z135" s="76" t="s">
        <v>438</v>
      </c>
      <c r="AA135" s="76" t="s">
        <v>439</v>
      </c>
      <c r="AB135" s="19" t="s">
        <v>226</v>
      </c>
      <c r="AC135" s="19">
        <v>12.7152226842523</v>
      </c>
      <c r="AD135" s="19">
        <v>4.5638248573294096</v>
      </c>
      <c r="AE135" s="19">
        <v>12.0799261022882</v>
      </c>
      <c r="AF135" s="19">
        <v>6.25</v>
      </c>
      <c r="AG135" s="19">
        <v>2343</v>
      </c>
      <c r="AH135" s="20">
        <v>8608.3841463414628</v>
      </c>
      <c r="AI135" s="20">
        <v>1.0442E-8</v>
      </c>
      <c r="AJ135" s="21">
        <f>AC135*R135/1000000</f>
        <v>5.1207700630563728E-3</v>
      </c>
      <c r="AK135" s="21">
        <f>AD135*R135/1000000</f>
        <v>1.837977854008714E-3</v>
      </c>
      <c r="AL135" s="21">
        <f>AE135*R135/1000000</f>
        <v>4.8649186478772364E-3</v>
      </c>
      <c r="AM135" s="21">
        <f>AF135*R135/1000000</f>
        <v>2.5170469828845413E-3</v>
      </c>
      <c r="AN135" s="21">
        <f>AG135*R135/1000000</f>
        <v>0.94359057294375681</v>
      </c>
      <c r="AO135" s="86">
        <f t="shared" si="86"/>
        <v>8.4468234695126321E-5</v>
      </c>
      <c r="AP135" s="88">
        <f t="shared" si="87"/>
        <v>1.4029507022072255E-5</v>
      </c>
      <c r="AQ135" s="89">
        <f t="shared" si="88"/>
        <v>5.0355557644074353E-6</v>
      </c>
      <c r="AR135" s="89">
        <f t="shared" si="89"/>
        <v>1.3328544240759552E-5</v>
      </c>
      <c r="AS135" s="89">
        <f t="shared" si="90"/>
        <v>6.8960191311905246E-6</v>
      </c>
      <c r="AT135" s="89">
        <f t="shared" si="91"/>
        <v>2.5851796519007035E-3</v>
      </c>
      <c r="AU135" s="91">
        <f t="shared" si="92"/>
        <v>2.3141982108253786E-7</v>
      </c>
      <c r="AV135" s="95">
        <f t="shared" si="102"/>
        <v>5120.7700630563731</v>
      </c>
      <c r="AW135" s="96">
        <f t="shared" si="103"/>
        <v>1837.9778540087141</v>
      </c>
      <c r="AX135" s="96">
        <f t="shared" si="104"/>
        <v>4864.9186478772363</v>
      </c>
      <c r="AY135" s="96">
        <f t="shared" si="105"/>
        <v>2517.0469828845412</v>
      </c>
      <c r="AZ135" s="96">
        <f t="shared" si="106"/>
        <v>943590.57294375682</v>
      </c>
      <c r="BA135" s="97">
        <f t="shared" si="107"/>
        <v>84.468234695126327</v>
      </c>
      <c r="BB135" s="102">
        <f t="shared" si="108"/>
        <v>14.029507022072254</v>
      </c>
      <c r="BC135" s="98">
        <f t="shared" si="109"/>
        <v>5.0355557644074356</v>
      </c>
      <c r="BD135" s="98">
        <f t="shared" si="110"/>
        <v>13.328544240759552</v>
      </c>
      <c r="BE135" s="98">
        <f t="shared" si="111"/>
        <v>6.896019131190525</v>
      </c>
      <c r="BF135" s="98">
        <f t="shared" si="112"/>
        <v>2585.1796519007034</v>
      </c>
      <c r="BG135" s="103">
        <f t="shared" si="113"/>
        <v>0.23141982108253786</v>
      </c>
      <c r="BH135">
        <v>0.1</v>
      </c>
      <c r="BI135">
        <f t="shared" si="93"/>
        <v>40.272751726152663</v>
      </c>
      <c r="BJ135">
        <v>0.1</v>
      </c>
      <c r="BK135">
        <f t="shared" si="94"/>
        <v>860.83841463414637</v>
      </c>
      <c r="BL135" s="114">
        <v>8.7974410932361504</v>
      </c>
      <c r="BM135" s="114">
        <v>3.6268345072346699</v>
      </c>
      <c r="BN135" s="114">
        <v>10.053852918428399</v>
      </c>
      <c r="BO135" s="114">
        <v>12.5</v>
      </c>
      <c r="BP135" s="114">
        <v>2343</v>
      </c>
      <c r="BQ135" s="107">
        <f t="shared" si="95"/>
        <v>1.0442E-9</v>
      </c>
      <c r="BR135" s="107">
        <f t="shared" si="96"/>
        <v>3.5797864025336364E-3</v>
      </c>
      <c r="BS135" s="107">
        <f t="shared" si="97"/>
        <v>1.4721447290218926E-3</v>
      </c>
      <c r="BT135" s="107">
        <f t="shared" si="98"/>
        <v>4.0780850322047549E-3</v>
      </c>
      <c r="BU135" s="107">
        <f t="shared" si="99"/>
        <v>5.0403826552488226E-3</v>
      </c>
      <c r="BV135" s="107">
        <f t="shared" si="100"/>
        <v>0.94829678953469543</v>
      </c>
      <c r="BW135" s="117">
        <f t="shared" si="101"/>
        <v>1.1945612309556126E-5</v>
      </c>
    </row>
    <row r="136" spans="1:75" ht="45" customHeight="1" x14ac:dyDescent="0.25">
      <c r="A136" s="108">
        <v>4.6287084673107897</v>
      </c>
      <c r="B136" s="108">
        <v>-74.1006195813532</v>
      </c>
      <c r="C136" s="119">
        <v>29</v>
      </c>
      <c r="D136" s="119">
        <v>27</v>
      </c>
      <c r="E136" s="119">
        <v>2344</v>
      </c>
      <c r="F136" s="16" t="s">
        <v>440</v>
      </c>
      <c r="G136" s="14" t="s">
        <v>441</v>
      </c>
      <c r="H136" s="16" t="s">
        <v>442</v>
      </c>
      <c r="I136" s="14" t="s">
        <v>133</v>
      </c>
      <c r="J136" s="14" t="s">
        <v>41</v>
      </c>
      <c r="K136" s="14">
        <v>200</v>
      </c>
      <c r="L136" s="14"/>
      <c r="M136" s="14">
        <v>1989</v>
      </c>
      <c r="N136" s="15" t="s">
        <v>43</v>
      </c>
      <c r="O136" s="15" t="s">
        <v>86</v>
      </c>
      <c r="P136" s="28">
        <v>4.2689148957375835E-3</v>
      </c>
      <c r="Q136" s="18">
        <v>183838</v>
      </c>
      <c r="R136" s="18">
        <v>187004.10988336429</v>
      </c>
      <c r="S136" s="15" t="s">
        <v>45</v>
      </c>
      <c r="T136" s="15"/>
      <c r="U136" s="15"/>
      <c r="V136" s="14">
        <v>365</v>
      </c>
      <c r="W136" s="76" t="s">
        <v>55</v>
      </c>
      <c r="X136" s="14">
        <f>62+28</f>
        <v>90</v>
      </c>
      <c r="Y136" s="14">
        <v>2200</v>
      </c>
      <c r="Z136" s="76" t="s">
        <v>443</v>
      </c>
      <c r="AA136" s="76" t="s">
        <v>444</v>
      </c>
      <c r="AB136" s="19" t="s">
        <v>49</v>
      </c>
      <c r="AC136" s="19">
        <v>589.42211574465</v>
      </c>
      <c r="AD136" s="19">
        <v>6395.3771199333296</v>
      </c>
      <c r="AE136" s="19">
        <v>22.425616220874101</v>
      </c>
      <c r="AF136" s="19">
        <v>1344</v>
      </c>
      <c r="AG136" s="19">
        <v>1920000</v>
      </c>
      <c r="AH136" s="20">
        <v>1159.0914634146341</v>
      </c>
      <c r="AI136" s="20">
        <v>1.4200000000000001E-4</v>
      </c>
      <c r="AJ136" s="21">
        <f t="shared" ref="AJ136:AJ141" si="114">AC136*R136/1000000000</f>
        <v>0.11022435810039759</v>
      </c>
      <c r="AK136" s="21">
        <f t="shared" ref="AK136:AK141" si="115">AD136*R136/1000000000</f>
        <v>1.1959618056815662</v>
      </c>
      <c r="AL136" s="21">
        <f t="shared" ref="AL136:AL141" si="116">AE136*R136/1000000000</f>
        <v>4.1936823999704966E-3</v>
      </c>
      <c r="AM136" s="21">
        <f t="shared" ref="AM136:AM141" si="117">AF136*R136/1000000000</f>
        <v>0.25133352368324163</v>
      </c>
      <c r="AN136" s="21">
        <f t="shared" ref="AN136:AN141" si="118">AG136*R136/1000000000</f>
        <v>359.04789097605942</v>
      </c>
      <c r="AO136" s="86">
        <f t="shared" si="86"/>
        <v>0.16742562021603197</v>
      </c>
      <c r="AP136" s="88">
        <f t="shared" si="87"/>
        <v>3.0198454274081533E-4</v>
      </c>
      <c r="AQ136" s="89">
        <f t="shared" si="88"/>
        <v>3.2766076867988114E-3</v>
      </c>
      <c r="AR136" s="89">
        <f t="shared" si="89"/>
        <v>1.1489540821836977E-5</v>
      </c>
      <c r="AS136" s="89">
        <f t="shared" si="90"/>
        <v>6.8858499639244284E-4</v>
      </c>
      <c r="AT136" s="89">
        <f t="shared" si="91"/>
        <v>0.98369285198920386</v>
      </c>
      <c r="AU136" s="91">
        <f t="shared" si="92"/>
        <v>4.5870032935899167E-4</v>
      </c>
      <c r="AV136" s="95">
        <f t="shared" si="102"/>
        <v>110224.35810039759</v>
      </c>
      <c r="AW136" s="96">
        <f t="shared" si="103"/>
        <v>1195961.8056815662</v>
      </c>
      <c r="AX136" s="96">
        <f t="shared" si="104"/>
        <v>4193.6823999704966</v>
      </c>
      <c r="AY136" s="96">
        <f t="shared" si="105"/>
        <v>251333.52368324163</v>
      </c>
      <c r="AZ136" s="96">
        <f t="shared" si="106"/>
        <v>359047890.97605944</v>
      </c>
      <c r="BA136" s="97">
        <f t="shared" si="107"/>
        <v>167425.62021603197</v>
      </c>
      <c r="BB136" s="102">
        <f t="shared" si="108"/>
        <v>301.98454274081536</v>
      </c>
      <c r="BC136" s="98">
        <f t="shared" si="109"/>
        <v>3276.6076867988113</v>
      </c>
      <c r="BD136" s="98">
        <f t="shared" si="110"/>
        <v>11.489540821836977</v>
      </c>
      <c r="BE136" s="98">
        <f t="shared" si="111"/>
        <v>688.5849963924428</v>
      </c>
      <c r="BF136" s="98">
        <f t="shared" si="112"/>
        <v>983692.85198920383</v>
      </c>
      <c r="BG136" s="103">
        <f t="shared" si="113"/>
        <v>458.70032935899167</v>
      </c>
      <c r="BH136">
        <v>0.1</v>
      </c>
      <c r="BI136">
        <f t="shared" si="93"/>
        <v>18700.410988336429</v>
      </c>
      <c r="BJ136">
        <v>0.1</v>
      </c>
      <c r="BK136">
        <f t="shared" si="94"/>
        <v>115.90914634146341</v>
      </c>
      <c r="BL136" s="114">
        <v>491.49252207956101</v>
      </c>
      <c r="BM136" s="114">
        <v>4911.7599692228896</v>
      </c>
      <c r="BN136" s="114">
        <v>16.278520514623899</v>
      </c>
      <c r="BO136" s="114">
        <v>537.6</v>
      </c>
      <c r="BP136" s="114">
        <v>384000</v>
      </c>
      <c r="BQ136" s="107">
        <f t="shared" si="95"/>
        <v>1.4200000000000001E-5</v>
      </c>
      <c r="BR136" s="107">
        <f t="shared" si="96"/>
        <v>9.2569694641529005E-2</v>
      </c>
      <c r="BS136" s="107">
        <f t="shared" si="97"/>
        <v>0.9262726125313735</v>
      </c>
      <c r="BT136" s="107">
        <f t="shared" si="98"/>
        <v>3.0729009744309742E-3</v>
      </c>
      <c r="BU136" s="107">
        <f t="shared" si="99"/>
        <v>0.10362746654046832</v>
      </c>
      <c r="BV136" s="107">
        <f t="shared" si="100"/>
        <v>80.285549140040231</v>
      </c>
      <c r="BW136" s="117">
        <f t="shared" si="101"/>
        <v>2.367755827982395E-2</v>
      </c>
    </row>
    <row r="137" spans="1:75" ht="45" customHeight="1" x14ac:dyDescent="0.25">
      <c r="A137" s="108">
        <v>4.6252606886701599</v>
      </c>
      <c r="B137" s="108">
        <v>-74.099167927120405</v>
      </c>
      <c r="C137" s="119">
        <v>29</v>
      </c>
      <c r="D137" s="119">
        <v>27</v>
      </c>
      <c r="E137" s="119">
        <v>2344</v>
      </c>
      <c r="F137" s="16" t="s">
        <v>445</v>
      </c>
      <c r="G137" s="14" t="s">
        <v>446</v>
      </c>
      <c r="H137" s="16" t="s">
        <v>447</v>
      </c>
      <c r="I137" s="14" t="s">
        <v>133</v>
      </c>
      <c r="J137" s="14" t="s">
        <v>41</v>
      </c>
      <c r="K137" s="14">
        <v>40</v>
      </c>
      <c r="L137" s="14"/>
      <c r="M137" s="14">
        <v>1997</v>
      </c>
      <c r="N137" s="15" t="s">
        <v>43</v>
      </c>
      <c r="O137" s="15" t="s">
        <v>44</v>
      </c>
      <c r="P137" s="17">
        <v>-7.2022874027276113E-2</v>
      </c>
      <c r="Q137" s="18">
        <v>149565</v>
      </c>
      <c r="R137" s="18">
        <v>112127.83281345195</v>
      </c>
      <c r="S137" s="15" t="s">
        <v>45</v>
      </c>
      <c r="T137" s="15"/>
      <c r="U137" s="15"/>
      <c r="V137" s="14">
        <v>365</v>
      </c>
      <c r="W137" s="80"/>
      <c r="X137" s="14"/>
      <c r="Y137" s="14">
        <v>8760</v>
      </c>
      <c r="Z137" s="76" t="s">
        <v>448</v>
      </c>
      <c r="AA137" s="76" t="s">
        <v>449</v>
      </c>
      <c r="AB137" s="19" t="s">
        <v>49</v>
      </c>
      <c r="AC137" s="19">
        <v>46.3856216091623</v>
      </c>
      <c r="AD137" s="19">
        <v>1074.85364414012</v>
      </c>
      <c r="AE137" s="19">
        <v>5.4109910208389103</v>
      </c>
      <c r="AF137" s="19">
        <v>1344</v>
      </c>
      <c r="AG137" s="19">
        <v>1920000</v>
      </c>
      <c r="AH137" s="23">
        <v>149565</v>
      </c>
      <c r="AI137" s="24">
        <v>8.7999999999999994E-8</v>
      </c>
      <c r="AJ137" s="21">
        <f t="shared" si="114"/>
        <v>5.201119224740194E-3</v>
      </c>
      <c r="AK137" s="21">
        <f t="shared" si="115"/>
        <v>0.12052100970907295</v>
      </c>
      <c r="AL137" s="21">
        <f t="shared" si="116"/>
        <v>6.0672269653971509E-4</v>
      </c>
      <c r="AM137" s="21">
        <f t="shared" si="117"/>
        <v>0.15069980730127944</v>
      </c>
      <c r="AN137" s="21">
        <f t="shared" si="118"/>
        <v>215.28543900182777</v>
      </c>
      <c r="AO137" s="86">
        <f t="shared" si="86"/>
        <v>9.8672492875837708E-3</v>
      </c>
      <c r="AP137" s="88">
        <f t="shared" si="87"/>
        <v>1.424964171161697E-5</v>
      </c>
      <c r="AQ137" s="89">
        <f t="shared" si="88"/>
        <v>3.3019454714814506E-4</v>
      </c>
      <c r="AR137" s="89">
        <f t="shared" si="89"/>
        <v>1.6622539631225071E-6</v>
      </c>
      <c r="AS137" s="89">
        <f t="shared" si="90"/>
        <v>4.1287618438706693E-4</v>
      </c>
      <c r="AT137" s="89">
        <f t="shared" si="91"/>
        <v>0.58982312055295283</v>
      </c>
      <c r="AU137" s="91">
        <f t="shared" si="92"/>
        <v>2.7033559692010332E-5</v>
      </c>
      <c r="AV137" s="95">
        <f t="shared" si="102"/>
        <v>5201.1192247401941</v>
      </c>
      <c r="AW137" s="96">
        <f t="shared" si="103"/>
        <v>120521.00970907295</v>
      </c>
      <c r="AX137" s="96">
        <f t="shared" si="104"/>
        <v>606.72269653971512</v>
      </c>
      <c r="AY137" s="96">
        <f t="shared" si="105"/>
        <v>150699.80730127945</v>
      </c>
      <c r="AZ137" s="96">
        <f t="shared" si="106"/>
        <v>215285439.00182778</v>
      </c>
      <c r="BA137" s="97">
        <f t="shared" si="107"/>
        <v>9867.2492875837706</v>
      </c>
      <c r="BB137" s="102">
        <f t="shared" si="108"/>
        <v>14.24964171161697</v>
      </c>
      <c r="BC137" s="98">
        <f t="shared" si="109"/>
        <v>330.19454714814503</v>
      </c>
      <c r="BD137" s="98">
        <f t="shared" si="110"/>
        <v>1.6622539631225071</v>
      </c>
      <c r="BE137" s="98">
        <f t="shared" si="111"/>
        <v>412.87618438706693</v>
      </c>
      <c r="BF137" s="98">
        <f t="shared" si="112"/>
        <v>589823.12055295287</v>
      </c>
      <c r="BG137" s="103">
        <f t="shared" si="113"/>
        <v>27.033559692010332</v>
      </c>
      <c r="BH137">
        <v>0.1</v>
      </c>
      <c r="BI137">
        <f t="shared" si="93"/>
        <v>11212.783281345197</v>
      </c>
      <c r="BJ137">
        <v>0.1</v>
      </c>
      <c r="BK137">
        <f t="shared" si="94"/>
        <v>14956.5</v>
      </c>
      <c r="BL137" s="114">
        <v>17.6498016718255</v>
      </c>
      <c r="BM137" s="114">
        <v>910.91550745517998</v>
      </c>
      <c r="BN137" s="114">
        <v>5.3109910208389097</v>
      </c>
      <c r="BO137" s="114">
        <v>537.6</v>
      </c>
      <c r="BP137" s="114">
        <v>384000</v>
      </c>
      <c r="BQ137" s="107">
        <f t="shared" si="95"/>
        <v>8.7999999999999994E-9</v>
      </c>
      <c r="BR137" s="107">
        <f t="shared" si="96"/>
        <v>2.046238507307604E-3</v>
      </c>
      <c r="BS137" s="107">
        <f t="shared" si="97"/>
        <v>0.10284758006907557</v>
      </c>
      <c r="BT137" s="107">
        <f t="shared" si="98"/>
        <v>5.9859266709002992E-4</v>
      </c>
      <c r="BU137" s="107">
        <f t="shared" si="99"/>
        <v>6.2135122326340275E-2</v>
      </c>
      <c r="BV137" s="107">
        <f t="shared" si="100"/>
        <v>48.139287617397137</v>
      </c>
      <c r="BW137" s="117">
        <f t="shared" si="101"/>
        <v>1.3954397765817232E-3</v>
      </c>
    </row>
    <row r="138" spans="1:75" ht="45" customHeight="1" x14ac:dyDescent="0.25">
      <c r="A138" s="108">
        <v>4.6252606886701599</v>
      </c>
      <c r="B138" s="108">
        <v>-74.099167927120405</v>
      </c>
      <c r="C138" s="119">
        <v>29</v>
      </c>
      <c r="D138" s="119">
        <v>27</v>
      </c>
      <c r="E138" s="119">
        <v>2344</v>
      </c>
      <c r="F138" s="16" t="s">
        <v>445</v>
      </c>
      <c r="G138" s="14" t="s">
        <v>446</v>
      </c>
      <c r="H138" s="16" t="s">
        <v>447</v>
      </c>
      <c r="I138" s="14" t="s">
        <v>133</v>
      </c>
      <c r="J138" s="14" t="s">
        <v>53</v>
      </c>
      <c r="K138" s="14">
        <v>42.25</v>
      </c>
      <c r="L138" s="14"/>
      <c r="M138" s="14">
        <v>2006</v>
      </c>
      <c r="N138" s="15" t="s">
        <v>43</v>
      </c>
      <c r="O138" s="15" t="s">
        <v>123</v>
      </c>
      <c r="P138" s="17">
        <v>-7.2022874027276113E-2</v>
      </c>
      <c r="Q138" s="18">
        <v>2576</v>
      </c>
      <c r="R138" s="18">
        <v>1931.2091554003425</v>
      </c>
      <c r="S138" s="15" t="s">
        <v>45</v>
      </c>
      <c r="T138" s="15"/>
      <c r="U138" s="15"/>
      <c r="V138" s="14">
        <v>365</v>
      </c>
      <c r="W138" s="80"/>
      <c r="X138" s="14"/>
      <c r="Y138" s="14">
        <v>8760</v>
      </c>
      <c r="Z138" s="76" t="s">
        <v>448</v>
      </c>
      <c r="AA138" s="76" t="s">
        <v>450</v>
      </c>
      <c r="AB138" s="19" t="s">
        <v>49</v>
      </c>
      <c r="AC138" s="19">
        <v>196.35697419693699</v>
      </c>
      <c r="AD138" s="19">
        <v>1220.7279907421801</v>
      </c>
      <c r="AE138" s="19">
        <v>69.655897325915305</v>
      </c>
      <c r="AF138" s="19">
        <v>640</v>
      </c>
      <c r="AG138" s="19">
        <v>1920000</v>
      </c>
      <c r="AH138" s="23">
        <v>2576</v>
      </c>
      <c r="AI138" s="24">
        <v>8.7999999999999994E-8</v>
      </c>
      <c r="AJ138" s="21">
        <f t="shared" si="114"/>
        <v>3.7920638629583352E-4</v>
      </c>
      <c r="AK138" s="21">
        <f t="shared" si="115"/>
        <v>2.3574810719747628E-3</v>
      </c>
      <c r="AL138" s="21">
        <f t="shared" si="116"/>
        <v>1.3452010664343389E-4</v>
      </c>
      <c r="AM138" s="21">
        <f t="shared" si="117"/>
        <v>1.2359738594562193E-3</v>
      </c>
      <c r="AN138" s="21">
        <f t="shared" si="118"/>
        <v>3.7079215783686577</v>
      </c>
      <c r="AO138" s="86">
        <f t="shared" si="86"/>
        <v>1.6994640567523012E-4</v>
      </c>
      <c r="AP138" s="88">
        <f t="shared" si="87"/>
        <v>1.0389216062899548E-6</v>
      </c>
      <c r="AQ138" s="89">
        <f t="shared" si="88"/>
        <v>6.4588522519856514E-6</v>
      </c>
      <c r="AR138" s="89">
        <f t="shared" si="89"/>
        <v>3.6854823737927093E-7</v>
      </c>
      <c r="AS138" s="89">
        <f t="shared" si="90"/>
        <v>3.3862297519348473E-6</v>
      </c>
      <c r="AT138" s="89">
        <f t="shared" si="91"/>
        <v>1.0158689255804541E-2</v>
      </c>
      <c r="AU138" s="91">
        <f t="shared" si="92"/>
        <v>4.6560659089104141E-7</v>
      </c>
      <c r="AV138" s="95">
        <f t="shared" si="102"/>
        <v>379.20638629583351</v>
      </c>
      <c r="AW138" s="96">
        <f t="shared" si="103"/>
        <v>2357.4810719747629</v>
      </c>
      <c r="AX138" s="96">
        <f t="shared" si="104"/>
        <v>134.52010664343388</v>
      </c>
      <c r="AY138" s="96">
        <f t="shared" si="105"/>
        <v>1235.9738594562193</v>
      </c>
      <c r="AZ138" s="96">
        <f t="shared" si="106"/>
        <v>3707921.5783686577</v>
      </c>
      <c r="BA138" s="97">
        <f t="shared" si="107"/>
        <v>169.94640567523012</v>
      </c>
      <c r="BB138" s="102">
        <f t="shared" si="108"/>
        <v>1.0389216062899547</v>
      </c>
      <c r="BC138" s="98">
        <f t="shared" si="109"/>
        <v>6.4588522519856513</v>
      </c>
      <c r="BD138" s="98">
        <f t="shared" si="110"/>
        <v>0.36854823737927095</v>
      </c>
      <c r="BE138" s="98">
        <f t="shared" si="111"/>
        <v>3.3862297519348474</v>
      </c>
      <c r="BF138" s="98">
        <f t="shared" si="112"/>
        <v>10158.68925580454</v>
      </c>
      <c r="BG138" s="103">
        <f t="shared" si="113"/>
        <v>0.46560659089104139</v>
      </c>
      <c r="BH138">
        <v>0.1</v>
      </c>
      <c r="BI138">
        <f t="shared" si="93"/>
        <v>193.12091554003428</v>
      </c>
      <c r="BJ138">
        <v>0.1</v>
      </c>
      <c r="BK138">
        <f t="shared" si="94"/>
        <v>257.60000000000002</v>
      </c>
      <c r="BL138" s="114">
        <v>187.562005220738</v>
      </c>
      <c r="BM138" s="114">
        <v>1012.03746873145</v>
      </c>
      <c r="BN138" s="114">
        <v>69.555897325915296</v>
      </c>
      <c r="BO138" s="114">
        <v>256</v>
      </c>
      <c r="BP138" s="114">
        <v>384000</v>
      </c>
      <c r="BQ138" s="107">
        <f t="shared" si="95"/>
        <v>8.7999999999999994E-9</v>
      </c>
      <c r="BR138" s="107">
        <f t="shared" si="96"/>
        <v>3.6420099140602381E-4</v>
      </c>
      <c r="BS138" s="107">
        <f t="shared" si="97"/>
        <v>1.9686227481605497E-3</v>
      </c>
      <c r="BT138" s="107">
        <f t="shared" si="98"/>
        <v>1.3499887290512982E-4</v>
      </c>
      <c r="BU138" s="107">
        <f t="shared" si="99"/>
        <v>5.0960507730403101E-4</v>
      </c>
      <c r="BV138" s="107">
        <f t="shared" si="100"/>
        <v>0.82911647044706327</v>
      </c>
      <c r="BW138" s="117">
        <f t="shared" si="101"/>
        <v>2.4034051178247042E-5</v>
      </c>
    </row>
    <row r="139" spans="1:75" ht="30" customHeight="1" x14ac:dyDescent="0.25">
      <c r="A139" s="108">
        <v>4.6260555555555563</v>
      </c>
      <c r="B139" s="108">
        <v>-74.105388888888882</v>
      </c>
      <c r="C139" s="119">
        <v>28</v>
      </c>
      <c r="D139" s="119">
        <v>27</v>
      </c>
      <c r="E139" s="119">
        <v>1850</v>
      </c>
      <c r="F139" s="16" t="s">
        <v>451</v>
      </c>
      <c r="G139" s="14" t="s">
        <v>452</v>
      </c>
      <c r="H139" s="16" t="s">
        <v>453</v>
      </c>
      <c r="I139" s="14" t="s">
        <v>133</v>
      </c>
      <c r="J139" s="14" t="s">
        <v>41</v>
      </c>
      <c r="K139" s="14">
        <v>60</v>
      </c>
      <c r="L139" s="14"/>
      <c r="M139" s="14">
        <v>1985</v>
      </c>
      <c r="N139" s="15" t="s">
        <v>43</v>
      </c>
      <c r="O139" s="15" t="s">
        <v>44</v>
      </c>
      <c r="P139" s="17">
        <v>-8.4851358602175367E-2</v>
      </c>
      <c r="Q139" s="18">
        <v>211939.25</v>
      </c>
      <c r="R139" s="18">
        <v>150941.78649680957</v>
      </c>
      <c r="S139" s="15" t="s">
        <v>45</v>
      </c>
      <c r="T139" s="15"/>
      <c r="U139" s="15"/>
      <c r="V139" s="14">
        <v>365</v>
      </c>
      <c r="W139" s="80"/>
      <c r="X139" s="14"/>
      <c r="Y139" s="14">
        <v>8760</v>
      </c>
      <c r="Z139" s="76" t="s">
        <v>454</v>
      </c>
      <c r="AA139" s="76" t="s">
        <v>455</v>
      </c>
      <c r="AB139" s="19" t="s">
        <v>49</v>
      </c>
      <c r="AC139" s="19">
        <v>46.3856216091623</v>
      </c>
      <c r="AD139" s="19">
        <v>1074.85364414012</v>
      </c>
      <c r="AE139" s="19">
        <v>5.4109910208389103</v>
      </c>
      <c r="AF139" s="19">
        <v>1344</v>
      </c>
      <c r="AG139" s="19">
        <v>1920000</v>
      </c>
      <c r="AH139" s="20">
        <v>30259</v>
      </c>
      <c r="AI139" s="20">
        <v>7.6726E-6</v>
      </c>
      <c r="AJ139" s="21">
        <f t="shared" si="114"/>
        <v>7.0015285934519724E-3</v>
      </c>
      <c r="AK139" s="21">
        <f t="shared" si="115"/>
        <v>0.16224032926911572</v>
      </c>
      <c r="AL139" s="21">
        <f t="shared" si="116"/>
        <v>8.167446514036205E-4</v>
      </c>
      <c r="AM139" s="21">
        <f t="shared" si="117"/>
        <v>0.20286576105171206</v>
      </c>
      <c r="AN139" s="21">
        <f t="shared" si="118"/>
        <v>289.80823007387437</v>
      </c>
      <c r="AO139" s="86">
        <f t="shared" si="86"/>
        <v>0.16534658192661889</v>
      </c>
      <c r="AP139" s="88">
        <f t="shared" si="87"/>
        <v>1.9182270119046499E-5</v>
      </c>
      <c r="AQ139" s="89">
        <f t="shared" si="88"/>
        <v>4.4449405279209787E-4</v>
      </c>
      <c r="AR139" s="89">
        <f t="shared" si="89"/>
        <v>2.2376565791880014E-6</v>
      </c>
      <c r="AS139" s="89">
        <f t="shared" si="90"/>
        <v>5.5579660562112888E-4</v>
      </c>
      <c r="AT139" s="89">
        <f t="shared" si="91"/>
        <v>0.79399515088732708</v>
      </c>
      <c r="AU139" s="91">
        <f t="shared" si="92"/>
        <v>4.5300433404553121E-4</v>
      </c>
      <c r="AV139" s="95">
        <f t="shared" si="102"/>
        <v>7001.5285934519725</v>
      </c>
      <c r="AW139" s="96">
        <f t="shared" si="103"/>
        <v>162240.32926911573</v>
      </c>
      <c r="AX139" s="96">
        <f t="shared" si="104"/>
        <v>816.74465140362054</v>
      </c>
      <c r="AY139" s="96">
        <f t="shared" si="105"/>
        <v>202865.76105171206</v>
      </c>
      <c r="AZ139" s="96">
        <f t="shared" si="106"/>
        <v>289808230.07387435</v>
      </c>
      <c r="BA139" s="97">
        <f t="shared" si="107"/>
        <v>165346.58192661888</v>
      </c>
      <c r="BB139" s="102">
        <f t="shared" si="108"/>
        <v>19.1822701190465</v>
      </c>
      <c r="BC139" s="98">
        <f t="shared" si="109"/>
        <v>444.49405279209788</v>
      </c>
      <c r="BD139" s="98">
        <f t="shared" si="110"/>
        <v>2.2376565791880014</v>
      </c>
      <c r="BE139" s="98">
        <f t="shared" si="111"/>
        <v>555.79660562112883</v>
      </c>
      <c r="BF139" s="98">
        <f t="shared" si="112"/>
        <v>793995.15088732704</v>
      </c>
      <c r="BG139" s="103">
        <f t="shared" si="113"/>
        <v>453.00433404553121</v>
      </c>
      <c r="BH139">
        <v>0.1</v>
      </c>
      <c r="BI139">
        <f t="shared" si="93"/>
        <v>15094.178649680958</v>
      </c>
      <c r="BJ139">
        <v>0.1</v>
      </c>
      <c r="BK139">
        <f t="shared" si="94"/>
        <v>3025.9</v>
      </c>
      <c r="BL139" s="114">
        <v>17.6498016718255</v>
      </c>
      <c r="BM139" s="114">
        <v>910.91550745517998</v>
      </c>
      <c r="BN139" s="114">
        <v>5.3109910208389097</v>
      </c>
      <c r="BO139" s="114">
        <v>537.6</v>
      </c>
      <c r="BP139" s="114">
        <v>384000</v>
      </c>
      <c r="BQ139" s="107">
        <f t="shared" si="95"/>
        <v>7.6726E-7</v>
      </c>
      <c r="BR139" s="107">
        <f t="shared" si="96"/>
        <v>2.7545604703288307E-3</v>
      </c>
      <c r="BS139" s="107">
        <f t="shared" si="97"/>
        <v>0.13844909941608646</v>
      </c>
      <c r="BT139" s="107">
        <f t="shared" si="98"/>
        <v>8.0580034668804824E-4</v>
      </c>
      <c r="BU139" s="107">
        <f t="shared" si="99"/>
        <v>8.3643696063752215E-2</v>
      </c>
      <c r="BV139" s="107">
        <f t="shared" si="100"/>
        <v>64.8030902884082</v>
      </c>
      <c r="BW139" s="117">
        <f t="shared" si="101"/>
        <v>2.3383537865265855E-2</v>
      </c>
    </row>
    <row r="140" spans="1:75" x14ac:dyDescent="0.25">
      <c r="A140" s="108">
        <v>4.6245646772601798</v>
      </c>
      <c r="B140" s="108">
        <v>-74.108047559777205</v>
      </c>
      <c r="C140" s="119">
        <v>28</v>
      </c>
      <c r="D140" s="119">
        <v>27</v>
      </c>
      <c r="E140" s="119">
        <v>1850</v>
      </c>
      <c r="F140" s="16" t="s">
        <v>456</v>
      </c>
      <c r="G140" s="14" t="s">
        <v>457</v>
      </c>
      <c r="H140" s="16" t="s">
        <v>458</v>
      </c>
      <c r="I140" s="14" t="s">
        <v>133</v>
      </c>
      <c r="J140" s="14" t="s">
        <v>41</v>
      </c>
      <c r="K140" s="14">
        <v>11.95</v>
      </c>
      <c r="L140" s="14"/>
      <c r="M140" s="14">
        <v>2008</v>
      </c>
      <c r="N140" s="15" t="s">
        <v>102</v>
      </c>
      <c r="O140" s="15" t="s">
        <v>103</v>
      </c>
      <c r="P140" s="17">
        <v>-7.2022874027276113E-2</v>
      </c>
      <c r="Q140" s="18">
        <v>12.8705000567816</v>
      </c>
      <c r="R140" s="18">
        <v>9.6489237361169451</v>
      </c>
      <c r="S140" s="2" t="s">
        <v>45</v>
      </c>
      <c r="T140" s="2"/>
      <c r="U140" s="2"/>
      <c r="V140" s="14">
        <v>365</v>
      </c>
      <c r="W140" s="80"/>
      <c r="X140" s="14"/>
      <c r="Y140" s="14">
        <v>8760</v>
      </c>
      <c r="Z140" s="76" t="s">
        <v>459</v>
      </c>
      <c r="AA140" s="76" t="s">
        <v>460</v>
      </c>
      <c r="AB140" s="19" t="s">
        <v>49</v>
      </c>
      <c r="AC140" s="19">
        <v>840000</v>
      </c>
      <c r="AD140" s="19">
        <v>2400000</v>
      </c>
      <c r="AE140" s="19">
        <v>1800000</v>
      </c>
      <c r="AF140" s="19">
        <v>600000</v>
      </c>
      <c r="AG140" s="19">
        <v>2676000000</v>
      </c>
      <c r="AH140" s="20">
        <v>8608.3841463414628</v>
      </c>
      <c r="AI140" s="20">
        <v>1.0442E-8</v>
      </c>
      <c r="AJ140" s="21">
        <f t="shared" si="114"/>
        <v>8.1050959383382349E-3</v>
      </c>
      <c r="AK140" s="21">
        <f t="shared" si="115"/>
        <v>2.315741696668067E-2</v>
      </c>
      <c r="AL140" s="21">
        <f t="shared" si="116"/>
        <v>1.73680627250105E-2</v>
      </c>
      <c r="AM140" s="21">
        <f t="shared" si="117"/>
        <v>5.7893542416701674E-3</v>
      </c>
      <c r="AN140" s="21">
        <f t="shared" si="118"/>
        <v>25.820519917848944</v>
      </c>
      <c r="AO140" s="86">
        <f t="shared" si="86"/>
        <v>6.7388964157004275E-5</v>
      </c>
      <c r="AP140" s="88">
        <f t="shared" si="87"/>
        <v>2.2205742296817084E-5</v>
      </c>
      <c r="AQ140" s="89">
        <f t="shared" si="88"/>
        <v>6.3444977990905949E-5</v>
      </c>
      <c r="AR140" s="89">
        <f t="shared" si="89"/>
        <v>4.7583733493179452E-5</v>
      </c>
      <c r="AS140" s="89">
        <f t="shared" si="90"/>
        <v>1.5861244497726487E-5</v>
      </c>
      <c r="AT140" s="89">
        <f t="shared" si="91"/>
        <v>7.0741150459860125E-2</v>
      </c>
      <c r="AU140" s="91">
        <f t="shared" si="92"/>
        <v>1.8462729906028569E-7</v>
      </c>
      <c r="AV140" s="95">
        <f t="shared" si="102"/>
        <v>8105.0959383382351</v>
      </c>
      <c r="AW140" s="96">
        <f t="shared" si="103"/>
        <v>23157.41696668067</v>
      </c>
      <c r="AX140" s="96">
        <f t="shared" si="104"/>
        <v>17368.062725010499</v>
      </c>
      <c r="AY140" s="96">
        <f t="shared" si="105"/>
        <v>5789.3542416701675</v>
      </c>
      <c r="AZ140" s="96">
        <f t="shared" si="106"/>
        <v>25820519.917848945</v>
      </c>
      <c r="BA140" s="97">
        <f t="shared" si="107"/>
        <v>67.388964157004281</v>
      </c>
      <c r="BB140" s="102">
        <f t="shared" si="108"/>
        <v>22.205742296817082</v>
      </c>
      <c r="BC140" s="98">
        <f t="shared" si="109"/>
        <v>63.444977990905947</v>
      </c>
      <c r="BD140" s="98">
        <f t="shared" si="110"/>
        <v>47.583733493179452</v>
      </c>
      <c r="BE140" s="98">
        <f t="shared" si="111"/>
        <v>15.861244497726487</v>
      </c>
      <c r="BF140" s="98">
        <f t="shared" si="112"/>
        <v>70741.150459860131</v>
      </c>
      <c r="BG140" s="103">
        <f t="shared" si="113"/>
        <v>0.18462729906028569</v>
      </c>
      <c r="BH140">
        <v>0.1</v>
      </c>
      <c r="BI140">
        <f t="shared" si="93"/>
        <v>0.96489237361169455</v>
      </c>
      <c r="BJ140">
        <v>0.1</v>
      </c>
      <c r="BK140">
        <f t="shared" si="94"/>
        <v>860.83841463414637</v>
      </c>
      <c r="BL140" s="114">
        <v>336000</v>
      </c>
      <c r="BM140" s="114">
        <v>480000</v>
      </c>
      <c r="BN140" s="114">
        <v>360000</v>
      </c>
      <c r="BO140" s="114">
        <v>120000</v>
      </c>
      <c r="BP140" s="114">
        <v>1070400000</v>
      </c>
      <c r="BQ140" s="107">
        <f t="shared" si="95"/>
        <v>1.0442E-9</v>
      </c>
      <c r="BR140" s="107">
        <f t="shared" si="96"/>
        <v>3.3418166659533234E-3</v>
      </c>
      <c r="BS140" s="107">
        <f t="shared" si="97"/>
        <v>5.1781558520804967E-3</v>
      </c>
      <c r="BT140" s="107">
        <f t="shared" si="98"/>
        <v>3.8836168890603717E-3</v>
      </c>
      <c r="BU140" s="107">
        <f t="shared" si="99"/>
        <v>1.2945389630201242E-3</v>
      </c>
      <c r="BV140" s="107">
        <f t="shared" si="100"/>
        <v>10.646073092965585</v>
      </c>
      <c r="BW140" s="117">
        <f t="shared" si="101"/>
        <v>9.5302387065109839E-6</v>
      </c>
    </row>
    <row r="141" spans="1:75" x14ac:dyDescent="0.25">
      <c r="A141" s="108">
        <v>4.6245646772601798</v>
      </c>
      <c r="B141" s="108">
        <v>-74.108047559777205</v>
      </c>
      <c r="C141" s="119">
        <v>28</v>
      </c>
      <c r="D141" s="119">
        <v>27</v>
      </c>
      <c r="E141" s="119">
        <v>1850</v>
      </c>
      <c r="F141" s="16" t="s">
        <v>456</v>
      </c>
      <c r="G141" s="14" t="s">
        <v>457</v>
      </c>
      <c r="H141" s="16" t="s">
        <v>458</v>
      </c>
      <c r="I141" s="14" t="s">
        <v>133</v>
      </c>
      <c r="J141" s="14" t="s">
        <v>41</v>
      </c>
      <c r="K141" s="14">
        <v>5</v>
      </c>
      <c r="L141" s="14"/>
      <c r="M141" s="14">
        <v>1991</v>
      </c>
      <c r="N141" s="15" t="s">
        <v>102</v>
      </c>
      <c r="O141" s="15" t="s">
        <v>103</v>
      </c>
      <c r="P141" s="17">
        <v>-7.2022874027276113E-2</v>
      </c>
      <c r="Q141" s="18">
        <v>7.7223000340689696</v>
      </c>
      <c r="R141" s="18">
        <v>5.7893542416701749</v>
      </c>
      <c r="S141" s="2" t="s">
        <v>45</v>
      </c>
      <c r="T141" s="2"/>
      <c r="U141" s="2"/>
      <c r="V141" s="14">
        <v>365</v>
      </c>
      <c r="W141" s="80"/>
      <c r="X141" s="14"/>
      <c r="Y141" s="14">
        <v>8760</v>
      </c>
      <c r="Z141" s="76" t="s">
        <v>459</v>
      </c>
      <c r="AA141" s="76" t="s">
        <v>460</v>
      </c>
      <c r="AB141" s="19" t="s">
        <v>49</v>
      </c>
      <c r="AC141" s="19">
        <v>840000</v>
      </c>
      <c r="AD141" s="19">
        <v>2400000</v>
      </c>
      <c r="AE141" s="19">
        <v>1800000</v>
      </c>
      <c r="AF141" s="19">
        <v>600000</v>
      </c>
      <c r="AG141" s="19">
        <v>2676000000</v>
      </c>
      <c r="AH141" s="20">
        <v>8608.3841463414628</v>
      </c>
      <c r="AI141" s="20">
        <v>1.0442E-8</v>
      </c>
      <c r="AJ141" s="21">
        <f t="shared" si="114"/>
        <v>4.8630575630029468E-3</v>
      </c>
      <c r="AK141" s="21">
        <f t="shared" si="115"/>
        <v>1.3894450180008419E-2</v>
      </c>
      <c r="AL141" s="21">
        <f t="shared" si="116"/>
        <v>1.0420837635006314E-2</v>
      </c>
      <c r="AM141" s="21">
        <f t="shared" si="117"/>
        <v>3.4736125450021047E-3</v>
      </c>
      <c r="AN141" s="21">
        <f t="shared" si="118"/>
        <v>15.492311950709389</v>
      </c>
      <c r="AO141" s="86">
        <f t="shared" si="86"/>
        <v>6.7388964157004275E-5</v>
      </c>
      <c r="AP141" s="88">
        <f t="shared" si="87"/>
        <v>1.3323445378090266E-5</v>
      </c>
      <c r="AQ141" s="89">
        <f t="shared" si="88"/>
        <v>3.8066986794543611E-5</v>
      </c>
      <c r="AR141" s="89">
        <f t="shared" si="89"/>
        <v>2.855024009590771E-5</v>
      </c>
      <c r="AS141" s="89">
        <f t="shared" si="90"/>
        <v>9.5167466986359029E-6</v>
      </c>
      <c r="AT141" s="89">
        <f t="shared" si="91"/>
        <v>4.2444690275916137E-2</v>
      </c>
      <c r="AU141" s="91">
        <f t="shared" si="92"/>
        <v>1.8462729906028569E-7</v>
      </c>
      <c r="AV141" s="95">
        <f t="shared" si="102"/>
        <v>4863.0575630029471</v>
      </c>
      <c r="AW141" s="96">
        <f t="shared" si="103"/>
        <v>13894.450180008418</v>
      </c>
      <c r="AX141" s="96">
        <f t="shared" si="104"/>
        <v>10420.837635006314</v>
      </c>
      <c r="AY141" s="96">
        <f t="shared" si="105"/>
        <v>3473.6125450021045</v>
      </c>
      <c r="AZ141" s="96">
        <f t="shared" si="106"/>
        <v>15492311.95070939</v>
      </c>
      <c r="BA141" s="97">
        <f t="shared" si="107"/>
        <v>67.388964157004281</v>
      </c>
      <c r="BB141" s="102">
        <f t="shared" si="108"/>
        <v>13.323445378090266</v>
      </c>
      <c r="BC141" s="98">
        <f t="shared" si="109"/>
        <v>38.06698679454361</v>
      </c>
      <c r="BD141" s="98">
        <f t="shared" si="110"/>
        <v>28.550240095907711</v>
      </c>
      <c r="BE141" s="98">
        <f t="shared" si="111"/>
        <v>9.5167466986359024</v>
      </c>
      <c r="BF141" s="98">
        <f t="shared" si="112"/>
        <v>42444.690275916138</v>
      </c>
      <c r="BG141" s="103">
        <f t="shared" si="113"/>
        <v>0.18462729906028569</v>
      </c>
      <c r="BH141">
        <v>0.1</v>
      </c>
      <c r="BI141">
        <f t="shared" si="93"/>
        <v>0.57893542416701749</v>
      </c>
      <c r="BJ141">
        <v>0.1</v>
      </c>
      <c r="BK141">
        <f t="shared" si="94"/>
        <v>860.83841463414637</v>
      </c>
      <c r="BL141" s="114">
        <v>336000</v>
      </c>
      <c r="BM141" s="114">
        <v>480000</v>
      </c>
      <c r="BN141" s="114">
        <v>360000</v>
      </c>
      <c r="BO141" s="114">
        <v>120000</v>
      </c>
      <c r="BP141" s="114">
        <v>1070400000</v>
      </c>
      <c r="BQ141" s="107">
        <f t="shared" si="95"/>
        <v>1.0442E-9</v>
      </c>
      <c r="BR141" s="107">
        <f t="shared" si="96"/>
        <v>2.0050899995719966E-3</v>
      </c>
      <c r="BS141" s="107">
        <f t="shared" si="97"/>
        <v>3.1068935112483018E-3</v>
      </c>
      <c r="BT141" s="107">
        <f t="shared" si="98"/>
        <v>2.3301701334362264E-3</v>
      </c>
      <c r="BU141" s="107">
        <f t="shared" si="99"/>
        <v>7.7672337781207546E-4</v>
      </c>
      <c r="BV141" s="107">
        <f t="shared" si="100"/>
        <v>6.3876438557793609</v>
      </c>
      <c r="BW141" s="117">
        <f t="shared" si="101"/>
        <v>9.5302387065109839E-6</v>
      </c>
    </row>
    <row r="142" spans="1:75" ht="45" customHeight="1" x14ac:dyDescent="0.25">
      <c r="A142" s="108">
        <v>4.6264076702738999</v>
      </c>
      <c r="B142" s="108">
        <v>-74.112365820430298</v>
      </c>
      <c r="C142" s="119">
        <v>28</v>
      </c>
      <c r="D142" s="119">
        <v>27</v>
      </c>
      <c r="E142" s="119">
        <v>1850</v>
      </c>
      <c r="F142" s="16" t="s">
        <v>461</v>
      </c>
      <c r="G142" s="14" t="s">
        <v>462</v>
      </c>
      <c r="H142" s="16" t="s">
        <v>463</v>
      </c>
      <c r="I142" s="14" t="s">
        <v>133</v>
      </c>
      <c r="J142" s="14" t="s">
        <v>41</v>
      </c>
      <c r="K142" s="14">
        <v>1000</v>
      </c>
      <c r="L142" s="14"/>
      <c r="M142" s="14">
        <v>2004</v>
      </c>
      <c r="N142" s="15" t="s">
        <v>150</v>
      </c>
      <c r="O142" s="15" t="s">
        <v>224</v>
      </c>
      <c r="P142" s="28">
        <v>4.2689148957375835E-3</v>
      </c>
      <c r="Q142" s="18">
        <v>4008960</v>
      </c>
      <c r="R142" s="18">
        <v>4078003.4397568083</v>
      </c>
      <c r="S142" s="15" t="s">
        <v>64</v>
      </c>
      <c r="T142" s="15">
        <f t="shared" ref="T142:T143" si="119">((R142*6933000)/1000)/8460</f>
        <v>3341938.2798858103</v>
      </c>
      <c r="U142" s="15" t="s">
        <v>45</v>
      </c>
      <c r="V142" s="14">
        <v>365</v>
      </c>
      <c r="W142" s="80"/>
      <c r="X142" s="14"/>
      <c r="Y142" s="14">
        <v>8760</v>
      </c>
      <c r="Z142" s="76" t="s">
        <v>464</v>
      </c>
      <c r="AA142" s="76" t="s">
        <v>465</v>
      </c>
      <c r="AB142" s="19" t="s">
        <v>226</v>
      </c>
      <c r="AC142" s="19">
        <v>5.8778764320498897</v>
      </c>
      <c r="AD142" s="19">
        <v>7.6168169581462903</v>
      </c>
      <c r="AE142" s="19">
        <v>22.1296397414769</v>
      </c>
      <c r="AF142" s="19">
        <v>0.3</v>
      </c>
      <c r="AG142" s="19">
        <v>2840</v>
      </c>
      <c r="AH142" s="20">
        <v>1159.0914634146341</v>
      </c>
      <c r="AI142" s="20">
        <v>1.4200000000000001E-4</v>
      </c>
      <c r="AJ142" s="21">
        <f>AC142*R142/1000000</f>
        <v>23.970000308364927</v>
      </c>
      <c r="AK142" s="21">
        <f>AD142*R142/1000000</f>
        <v>31.061405755318564</v>
      </c>
      <c r="AL142" s="21">
        <f>AE142*R142/1000000</f>
        <v>90.244746986321758</v>
      </c>
      <c r="AM142" s="21">
        <f>AF142*R142/1000000</f>
        <v>1.2234010319270423</v>
      </c>
      <c r="AN142" s="21">
        <f>AG142*R142/1000000</f>
        <v>11581.529768909337</v>
      </c>
      <c r="AO142" s="86">
        <f t="shared" si="86"/>
        <v>0.16742562021603197</v>
      </c>
      <c r="AP142" s="88">
        <f t="shared" si="87"/>
        <v>6.5671233721547748E-2</v>
      </c>
      <c r="AQ142" s="89">
        <f t="shared" si="88"/>
        <v>8.5099741795393327E-2</v>
      </c>
      <c r="AR142" s="89">
        <f t="shared" si="89"/>
        <v>0.24724588215430618</v>
      </c>
      <c r="AS142" s="89">
        <f t="shared" si="90"/>
        <v>3.3517836491151845E-3</v>
      </c>
      <c r="AT142" s="89">
        <f t="shared" si="91"/>
        <v>31.730218544957086</v>
      </c>
      <c r="AU142" s="91">
        <f t="shared" si="92"/>
        <v>4.5870032935899167E-4</v>
      </c>
      <c r="AV142" s="95">
        <f t="shared" si="102"/>
        <v>23970000.308364928</v>
      </c>
      <c r="AW142" s="96">
        <f t="shared" si="103"/>
        <v>31061405.755318563</v>
      </c>
      <c r="AX142" s="96">
        <f t="shared" si="104"/>
        <v>90244746.986321762</v>
      </c>
      <c r="AY142" s="96">
        <f t="shared" si="105"/>
        <v>1223401.0319270424</v>
      </c>
      <c r="AZ142" s="96">
        <f t="shared" si="106"/>
        <v>11581529768.909336</v>
      </c>
      <c r="BA142" s="97">
        <f t="shared" si="107"/>
        <v>167425.62021603197</v>
      </c>
      <c r="BB142" s="102">
        <f t="shared" si="108"/>
        <v>65671.233721547746</v>
      </c>
      <c r="BC142" s="98">
        <f t="shared" si="109"/>
        <v>85099.741795393333</v>
      </c>
      <c r="BD142" s="98">
        <f t="shared" si="110"/>
        <v>247245.88215430619</v>
      </c>
      <c r="BE142" s="98">
        <f t="shared" si="111"/>
        <v>3351.7836491151843</v>
      </c>
      <c r="BF142" s="98">
        <f t="shared" si="112"/>
        <v>31730218.544957086</v>
      </c>
      <c r="BG142" s="103">
        <f t="shared" si="113"/>
        <v>458.70032935899167</v>
      </c>
      <c r="BH142">
        <v>0.1</v>
      </c>
      <c r="BI142">
        <f t="shared" si="93"/>
        <v>407800.34397568088</v>
      </c>
      <c r="BJ142">
        <v>0.1</v>
      </c>
      <c r="BK142">
        <f t="shared" si="94"/>
        <v>115.90914634146341</v>
      </c>
      <c r="BL142" s="114">
        <v>4.1247646050424898</v>
      </c>
      <c r="BM142" s="114">
        <v>5.0304179232934398</v>
      </c>
      <c r="BN142" s="114">
        <v>17.597190734642901</v>
      </c>
      <c r="BO142" s="114">
        <v>0.12</v>
      </c>
      <c r="BP142" s="114">
        <v>2840</v>
      </c>
      <c r="BQ142" s="107">
        <f t="shared" si="95"/>
        <v>1.4200000000000001E-5</v>
      </c>
      <c r="BR142" s="107">
        <f t="shared" si="96"/>
        <v>16.990734671645015</v>
      </c>
      <c r="BS142" s="107">
        <f t="shared" si="97"/>
        <v>20.747887419740142</v>
      </c>
      <c r="BT142" s="107">
        <f t="shared" si="98"/>
        <v>72.326622327372434</v>
      </c>
      <c r="BU142" s="107">
        <f t="shared" si="99"/>
        <v>0.50442116771248402</v>
      </c>
      <c r="BV142" s="107">
        <f t="shared" si="100"/>
        <v>11639.293367984779</v>
      </c>
      <c r="BW142" s="117">
        <f t="shared" si="101"/>
        <v>2.367755827982395E-2</v>
      </c>
    </row>
    <row r="143" spans="1:75" ht="45" customHeight="1" x14ac:dyDescent="0.25">
      <c r="A143" s="108">
        <v>4.6264076702738999</v>
      </c>
      <c r="B143" s="108">
        <v>-74.112365820430298</v>
      </c>
      <c r="C143" s="119">
        <v>28</v>
      </c>
      <c r="D143" s="119">
        <v>27</v>
      </c>
      <c r="E143" s="119">
        <v>1850</v>
      </c>
      <c r="F143" s="16" t="s">
        <v>461</v>
      </c>
      <c r="G143" s="14" t="s">
        <v>462</v>
      </c>
      <c r="H143" s="16" t="s">
        <v>463</v>
      </c>
      <c r="I143" s="14" t="s">
        <v>133</v>
      </c>
      <c r="J143" s="14" t="s">
        <v>41</v>
      </c>
      <c r="K143" s="14">
        <v>179.24</v>
      </c>
      <c r="L143" s="14"/>
      <c r="M143" s="14">
        <v>2005</v>
      </c>
      <c r="N143" s="15" t="s">
        <v>150</v>
      </c>
      <c r="O143" s="15" t="s">
        <v>224</v>
      </c>
      <c r="P143" s="28">
        <v>4.2689148957375835E-3</v>
      </c>
      <c r="Q143" s="18">
        <v>3110400</v>
      </c>
      <c r="R143" s="18">
        <v>3163968.1860182132</v>
      </c>
      <c r="S143" s="15" t="s">
        <v>64</v>
      </c>
      <c r="T143" s="15">
        <f t="shared" si="119"/>
        <v>2592883.1481872662</v>
      </c>
      <c r="U143" s="15" t="s">
        <v>45</v>
      </c>
      <c r="V143" s="14">
        <v>365</v>
      </c>
      <c r="W143" s="80"/>
      <c r="X143" s="14"/>
      <c r="Y143" s="14">
        <v>8760</v>
      </c>
      <c r="Z143" s="76" t="s">
        <v>464</v>
      </c>
      <c r="AA143" s="76" t="s">
        <v>466</v>
      </c>
      <c r="AB143" s="19" t="s">
        <v>226</v>
      </c>
      <c r="AC143" s="19">
        <v>5.8778764320498897</v>
      </c>
      <c r="AD143" s="19">
        <v>7.6168169581462903</v>
      </c>
      <c r="AE143" s="19">
        <v>22.1296397414769</v>
      </c>
      <c r="AF143" s="19">
        <v>0.3</v>
      </c>
      <c r="AG143" s="19">
        <v>2840</v>
      </c>
      <c r="AH143" s="20">
        <v>1159.0914634146341</v>
      </c>
      <c r="AI143" s="20">
        <v>1.4200000000000001E-4</v>
      </c>
      <c r="AJ143" s="21">
        <f>AC143*R143/1000000</f>
        <v>18.597414032352098</v>
      </c>
      <c r="AK143" s="21">
        <f>AD143*R143/1000000</f>
        <v>24.099366534298881</v>
      </c>
      <c r="AL143" s="21">
        <f>AE143*R143/1000000</f>
        <v>70.017476110077226</v>
      </c>
      <c r="AM143" s="21">
        <f>AF143*R143/1000000</f>
        <v>0.94919045580546391</v>
      </c>
      <c r="AN143" s="21">
        <f>AG143*R143/1000000</f>
        <v>8985.669648291725</v>
      </c>
      <c r="AO143" s="86">
        <f t="shared" si="86"/>
        <v>0.16742562021603197</v>
      </c>
      <c r="AP143" s="88">
        <f t="shared" si="87"/>
        <v>5.0951819266718081E-2</v>
      </c>
      <c r="AQ143" s="89">
        <f t="shared" si="88"/>
        <v>6.602566173780515E-2</v>
      </c>
      <c r="AR143" s="89">
        <f t="shared" si="89"/>
        <v>0.19182870167144445</v>
      </c>
      <c r="AS143" s="89">
        <f t="shared" si="90"/>
        <v>2.6005217967272985E-3</v>
      </c>
      <c r="AT143" s="89">
        <f t="shared" si="91"/>
        <v>24.618273009018424</v>
      </c>
      <c r="AU143" s="91">
        <f t="shared" si="92"/>
        <v>4.5870032935899167E-4</v>
      </c>
      <c r="AV143" s="95">
        <f t="shared" si="102"/>
        <v>18597414.032352097</v>
      </c>
      <c r="AW143" s="96">
        <f t="shared" si="103"/>
        <v>24099366.534298882</v>
      </c>
      <c r="AX143" s="96">
        <f t="shared" si="104"/>
        <v>70017476.110077232</v>
      </c>
      <c r="AY143" s="96">
        <f t="shared" si="105"/>
        <v>949190.45580546395</v>
      </c>
      <c r="AZ143" s="96">
        <f t="shared" si="106"/>
        <v>8985669648.2917252</v>
      </c>
      <c r="BA143" s="97">
        <f t="shared" si="107"/>
        <v>167425.62021603197</v>
      </c>
      <c r="BB143" s="102">
        <f t="shared" si="108"/>
        <v>50951.819266718077</v>
      </c>
      <c r="BC143" s="98">
        <f t="shared" si="109"/>
        <v>66025.661737805145</v>
      </c>
      <c r="BD143" s="98">
        <f t="shared" si="110"/>
        <v>191828.70167144443</v>
      </c>
      <c r="BE143" s="98">
        <f t="shared" si="111"/>
        <v>2600.5217967272984</v>
      </c>
      <c r="BF143" s="98">
        <f t="shared" si="112"/>
        <v>24618273.009018425</v>
      </c>
      <c r="BG143" s="103">
        <f t="shared" si="113"/>
        <v>458.70032935899167</v>
      </c>
      <c r="BH143">
        <v>0.1</v>
      </c>
      <c r="BI143">
        <f t="shared" si="93"/>
        <v>316396.81860182132</v>
      </c>
      <c r="BJ143">
        <v>0.1</v>
      </c>
      <c r="BK143">
        <f t="shared" si="94"/>
        <v>115.90914634146341</v>
      </c>
      <c r="BL143" s="114">
        <v>4.1247646050424898</v>
      </c>
      <c r="BM143" s="114">
        <v>5.0304179232934398</v>
      </c>
      <c r="BN143" s="114">
        <v>17.597190734642901</v>
      </c>
      <c r="BO143" s="114">
        <v>0.12</v>
      </c>
      <c r="BP143" s="114">
        <v>2840</v>
      </c>
      <c r="BQ143" s="107">
        <f t="shared" si="95"/>
        <v>1.4200000000000001E-5</v>
      </c>
      <c r="BR143" s="107">
        <f t="shared" si="96"/>
        <v>13.182466555586648</v>
      </c>
      <c r="BS143" s="107">
        <f t="shared" si="97"/>
        <v>16.097498860143212</v>
      </c>
      <c r="BT143" s="107">
        <f t="shared" si="98"/>
        <v>56.115482840202752</v>
      </c>
      <c r="BU143" s="107">
        <f t="shared" si="99"/>
        <v>0.39136125081141004</v>
      </c>
      <c r="BV143" s="107">
        <f t="shared" si="100"/>
        <v>9030.486233781292</v>
      </c>
      <c r="BW143" s="117">
        <f t="shared" si="101"/>
        <v>2.367755827982395E-2</v>
      </c>
    </row>
    <row r="144" spans="1:75" ht="45" customHeight="1" x14ac:dyDescent="0.25">
      <c r="A144" s="108">
        <v>4.6264076702738999</v>
      </c>
      <c r="B144" s="108">
        <v>-74.112365820430298</v>
      </c>
      <c r="C144" s="119">
        <v>28</v>
      </c>
      <c r="D144" s="119">
        <v>27</v>
      </c>
      <c r="E144" s="119">
        <v>1850</v>
      </c>
      <c r="F144" s="16" t="s">
        <v>461</v>
      </c>
      <c r="G144" s="14" t="s">
        <v>462</v>
      </c>
      <c r="H144" s="16" t="s">
        <v>463</v>
      </c>
      <c r="I144" s="14" t="s">
        <v>133</v>
      </c>
      <c r="J144" s="14" t="s">
        <v>41</v>
      </c>
      <c r="K144" s="14">
        <v>500</v>
      </c>
      <c r="L144" s="14"/>
      <c r="M144" s="14">
        <v>1979</v>
      </c>
      <c r="N144" s="15" t="s">
        <v>43</v>
      </c>
      <c r="O144" s="15" t="s">
        <v>86</v>
      </c>
      <c r="P144" s="28">
        <v>4.2689148957375835E-3</v>
      </c>
      <c r="Q144" s="18">
        <v>1172.1830708687701</v>
      </c>
      <c r="R144" s="18">
        <v>1192.3707383030869</v>
      </c>
      <c r="S144" s="15" t="s">
        <v>45</v>
      </c>
      <c r="T144" s="15"/>
      <c r="U144" s="15"/>
      <c r="V144" s="14">
        <v>365</v>
      </c>
      <c r="W144" s="80"/>
      <c r="X144" s="14"/>
      <c r="Y144" s="14">
        <v>8760</v>
      </c>
      <c r="Z144" s="76" t="s">
        <v>464</v>
      </c>
      <c r="AA144" s="76" t="s">
        <v>466</v>
      </c>
      <c r="AB144" s="19" t="s">
        <v>49</v>
      </c>
      <c r="AC144" s="19">
        <v>589.42211574465</v>
      </c>
      <c r="AD144" s="19">
        <v>6395.3771199333296</v>
      </c>
      <c r="AE144" s="19">
        <v>22.425616220874101</v>
      </c>
      <c r="AF144" s="19">
        <v>1344</v>
      </c>
      <c r="AG144" s="19">
        <v>1920000</v>
      </c>
      <c r="AH144" s="20">
        <v>1159.0914634146341</v>
      </c>
      <c r="AI144" s="20">
        <v>1.4200000000000001E-4</v>
      </c>
      <c r="AJ144" s="21">
        <f t="shared" ref="AJ144:AJ168" si="120">AC144*R144/1000000000</f>
        <v>7.0280968332261592E-4</v>
      </c>
      <c r="AK144" s="21">
        <f t="shared" ref="AK144:AK168" si="121">AD144*R144/1000000000</f>
        <v>7.6256605382215735E-3</v>
      </c>
      <c r="AL144" s="21">
        <f t="shared" ref="AL144:AL168" si="122">AE144*R144/1000000000</f>
        <v>2.6739648570185333E-5</v>
      </c>
      <c r="AM144" s="21">
        <f t="shared" ref="AM144:AM168" si="123">AF144*R144/1000000000</f>
        <v>1.6025462722793486E-3</v>
      </c>
      <c r="AN144" s="21">
        <f t="shared" ref="AN144:AN168" si="124">AG144*R144/1000000000</f>
        <v>2.289351817541927</v>
      </c>
      <c r="AO144" s="86">
        <f t="shared" si="86"/>
        <v>0.16742562021603197</v>
      </c>
      <c r="AP144" s="88">
        <f t="shared" si="87"/>
        <v>1.925505981705797E-6</v>
      </c>
      <c r="AQ144" s="89">
        <f t="shared" si="88"/>
        <v>2.0892220652661845E-5</v>
      </c>
      <c r="AR144" s="89">
        <f t="shared" si="89"/>
        <v>7.3259311151192692E-8</v>
      </c>
      <c r="AS144" s="89">
        <f t="shared" si="90"/>
        <v>4.3905377322721879E-6</v>
      </c>
      <c r="AT144" s="89">
        <f t="shared" si="91"/>
        <v>6.2721967603888411E-3</v>
      </c>
      <c r="AU144" s="91">
        <f t="shared" si="92"/>
        <v>4.5870032935899167E-4</v>
      </c>
      <c r="AV144" s="95">
        <f t="shared" si="102"/>
        <v>702.80968332261591</v>
      </c>
      <c r="AW144" s="96">
        <f t="shared" si="103"/>
        <v>7625.6605382215739</v>
      </c>
      <c r="AX144" s="96">
        <f t="shared" si="104"/>
        <v>26.739648570185334</v>
      </c>
      <c r="AY144" s="96">
        <f t="shared" si="105"/>
        <v>1602.5462722793486</v>
      </c>
      <c r="AZ144" s="96">
        <f t="shared" si="106"/>
        <v>2289351.8175419271</v>
      </c>
      <c r="BA144" s="97">
        <f t="shared" si="107"/>
        <v>167425.62021603197</v>
      </c>
      <c r="BB144" s="102">
        <f t="shared" si="108"/>
        <v>1.9255059817057969</v>
      </c>
      <c r="BC144" s="98">
        <f t="shared" si="109"/>
        <v>20.892220652661845</v>
      </c>
      <c r="BD144" s="98">
        <f t="shared" si="110"/>
        <v>7.3259311151192691E-2</v>
      </c>
      <c r="BE144" s="98">
        <f t="shared" si="111"/>
        <v>4.3905377322721879</v>
      </c>
      <c r="BF144" s="98">
        <f t="shared" si="112"/>
        <v>6272.1967603888415</v>
      </c>
      <c r="BG144" s="103">
        <f t="shared" si="113"/>
        <v>458.70032935899167</v>
      </c>
      <c r="BH144">
        <v>0.1</v>
      </c>
      <c r="BI144">
        <f t="shared" si="93"/>
        <v>119.2370738303087</v>
      </c>
      <c r="BJ144">
        <v>0.1</v>
      </c>
      <c r="BK144">
        <f t="shared" si="94"/>
        <v>115.90914634146341</v>
      </c>
      <c r="BL144" s="114">
        <v>491.49252207956101</v>
      </c>
      <c r="BM144" s="114">
        <v>4911.7599692228896</v>
      </c>
      <c r="BN144" s="114">
        <v>16.278520514623899</v>
      </c>
      <c r="BO144" s="114">
        <v>537.6</v>
      </c>
      <c r="BP144" s="114">
        <v>384000</v>
      </c>
      <c r="BQ144" s="107">
        <f t="shared" si="95"/>
        <v>1.4200000000000001E-5</v>
      </c>
      <c r="BR144" s="107">
        <f t="shared" si="96"/>
        <v>5.9024047767214523E-4</v>
      </c>
      <c r="BS144" s="107">
        <f t="shared" si="97"/>
        <v>5.9060753240280242E-3</v>
      </c>
      <c r="BT144" s="107">
        <f t="shared" si="98"/>
        <v>1.9593351215114046E-5</v>
      </c>
      <c r="BU144" s="107">
        <f t="shared" si="99"/>
        <v>6.6074675505475942E-4</v>
      </c>
      <c r="BV144" s="107">
        <f t="shared" si="100"/>
        <v>0.51191462884364447</v>
      </c>
      <c r="BW144" s="117">
        <f t="shared" si="101"/>
        <v>2.367755827982395E-2</v>
      </c>
    </row>
    <row r="145" spans="1:75" ht="45" customHeight="1" x14ac:dyDescent="0.25">
      <c r="A145" s="108">
        <v>4.6264076702738999</v>
      </c>
      <c r="B145" s="108">
        <v>-74.112365820430298</v>
      </c>
      <c r="C145" s="119">
        <v>28</v>
      </c>
      <c r="D145" s="119">
        <v>27</v>
      </c>
      <c r="E145" s="119">
        <v>1850</v>
      </c>
      <c r="F145" s="16" t="s">
        <v>461</v>
      </c>
      <c r="G145" s="14" t="s">
        <v>462</v>
      </c>
      <c r="H145" s="16" t="s">
        <v>463</v>
      </c>
      <c r="I145" s="14" t="s">
        <v>133</v>
      </c>
      <c r="J145" s="14" t="s">
        <v>41</v>
      </c>
      <c r="K145" s="14">
        <v>300</v>
      </c>
      <c r="L145" s="14"/>
      <c r="M145" s="14">
        <v>1973</v>
      </c>
      <c r="N145" s="15" t="s">
        <v>43</v>
      </c>
      <c r="O145" s="15" t="s">
        <v>86</v>
      </c>
      <c r="P145" s="28">
        <v>4.2689148957375835E-3</v>
      </c>
      <c r="Q145" s="18">
        <v>703.30984252126098</v>
      </c>
      <c r="R145" s="18">
        <v>715.42244298185096</v>
      </c>
      <c r="S145" s="15" t="s">
        <v>45</v>
      </c>
      <c r="T145" s="15"/>
      <c r="U145" s="15"/>
      <c r="V145" s="14">
        <v>365</v>
      </c>
      <c r="W145" s="80"/>
      <c r="X145" s="14"/>
      <c r="Y145" s="14">
        <v>8760</v>
      </c>
      <c r="Z145" s="76" t="s">
        <v>464</v>
      </c>
      <c r="AA145" s="76" t="s">
        <v>466</v>
      </c>
      <c r="AB145" s="19" t="s">
        <v>49</v>
      </c>
      <c r="AC145" s="19">
        <v>589.42211574465</v>
      </c>
      <c r="AD145" s="19">
        <v>6395.3771199333296</v>
      </c>
      <c r="AE145" s="19">
        <v>22.425616220874101</v>
      </c>
      <c r="AF145" s="19">
        <v>1344</v>
      </c>
      <c r="AG145" s="19">
        <v>1920000</v>
      </c>
      <c r="AH145" s="20">
        <v>1159.0914634146341</v>
      </c>
      <c r="AI145" s="20">
        <v>1.4200000000000001E-4</v>
      </c>
      <c r="AJ145" s="21">
        <f t="shared" si="120"/>
        <v>4.2168580999356878E-4</v>
      </c>
      <c r="AK145" s="21">
        <f t="shared" si="121"/>
        <v>4.5753963229329371E-3</v>
      </c>
      <c r="AL145" s="21">
        <f t="shared" si="122"/>
        <v>1.6043789142111173E-5</v>
      </c>
      <c r="AM145" s="21">
        <f t="shared" si="123"/>
        <v>9.6152776336760773E-4</v>
      </c>
      <c r="AN145" s="21">
        <f t="shared" si="124"/>
        <v>1.373611090525154</v>
      </c>
      <c r="AO145" s="86">
        <f t="shared" si="86"/>
        <v>0.16742562021603197</v>
      </c>
      <c r="AP145" s="88">
        <f t="shared" si="87"/>
        <v>1.1553035890234761E-6</v>
      </c>
      <c r="AQ145" s="89">
        <f t="shared" si="88"/>
        <v>1.2535332391597088E-5</v>
      </c>
      <c r="AR145" s="89">
        <f t="shared" si="89"/>
        <v>4.3955586690715545E-8</v>
      </c>
      <c r="AS145" s="89">
        <f t="shared" si="90"/>
        <v>2.6343226393633089E-6</v>
      </c>
      <c r="AT145" s="89">
        <f t="shared" si="91"/>
        <v>3.7633180562332987E-3</v>
      </c>
      <c r="AU145" s="91">
        <f t="shared" si="92"/>
        <v>4.5870032935899167E-4</v>
      </c>
      <c r="AV145" s="95">
        <f t="shared" si="102"/>
        <v>421.6858099935688</v>
      </c>
      <c r="AW145" s="96">
        <f t="shared" si="103"/>
        <v>4575.3963229329374</v>
      </c>
      <c r="AX145" s="96">
        <f t="shared" si="104"/>
        <v>16.043789142111173</v>
      </c>
      <c r="AY145" s="96">
        <f t="shared" si="105"/>
        <v>961.52776336760769</v>
      </c>
      <c r="AZ145" s="96">
        <f t="shared" si="106"/>
        <v>1373611.090525154</v>
      </c>
      <c r="BA145" s="97">
        <f t="shared" si="107"/>
        <v>167425.62021603197</v>
      </c>
      <c r="BB145" s="102">
        <f t="shared" si="108"/>
        <v>1.1553035890234762</v>
      </c>
      <c r="BC145" s="98">
        <f t="shared" si="109"/>
        <v>12.535332391597088</v>
      </c>
      <c r="BD145" s="98">
        <f t="shared" si="110"/>
        <v>4.3955586690715545E-2</v>
      </c>
      <c r="BE145" s="98">
        <f t="shared" si="111"/>
        <v>2.634322639363309</v>
      </c>
      <c r="BF145" s="98">
        <f t="shared" si="112"/>
        <v>3763.3180562332986</v>
      </c>
      <c r="BG145" s="103">
        <f t="shared" si="113"/>
        <v>458.70032935899167</v>
      </c>
      <c r="BH145">
        <v>0.1</v>
      </c>
      <c r="BI145">
        <f t="shared" si="93"/>
        <v>71.542244298185096</v>
      </c>
      <c r="BJ145">
        <v>0.1</v>
      </c>
      <c r="BK145">
        <f t="shared" si="94"/>
        <v>115.90914634146341</v>
      </c>
      <c r="BL145" s="114">
        <v>491.49252207956101</v>
      </c>
      <c r="BM145" s="114">
        <v>4911.7599692228896</v>
      </c>
      <c r="BN145" s="114">
        <v>16.278520514623899</v>
      </c>
      <c r="BO145" s="114">
        <v>537.6</v>
      </c>
      <c r="BP145" s="114">
        <v>384000</v>
      </c>
      <c r="BQ145" s="107">
        <f t="shared" si="95"/>
        <v>1.4200000000000001E-5</v>
      </c>
      <c r="BR145" s="107">
        <f t="shared" si="96"/>
        <v>3.5414428660328649E-4</v>
      </c>
      <c r="BS145" s="107">
        <f t="shared" si="97"/>
        <v>3.5436451944168088E-3</v>
      </c>
      <c r="BT145" s="107">
        <f t="shared" si="98"/>
        <v>1.1756010729068408E-5</v>
      </c>
      <c r="BU145" s="107">
        <f t="shared" si="99"/>
        <v>3.9644805303285511E-4</v>
      </c>
      <c r="BV145" s="107">
        <f t="shared" si="100"/>
        <v>0.30714877730618617</v>
      </c>
      <c r="BW145" s="117">
        <f t="shared" si="101"/>
        <v>2.367755827982395E-2</v>
      </c>
    </row>
    <row r="146" spans="1:75" ht="45" customHeight="1" x14ac:dyDescent="0.25">
      <c r="A146" s="108">
        <v>4.6264076702738999</v>
      </c>
      <c r="B146" s="108">
        <v>-74.112365820430298</v>
      </c>
      <c r="C146" s="119">
        <v>28</v>
      </c>
      <c r="D146" s="119">
        <v>27</v>
      </c>
      <c r="E146" s="119">
        <v>1850</v>
      </c>
      <c r="F146" s="16" t="s">
        <v>461</v>
      </c>
      <c r="G146" s="14" t="s">
        <v>462</v>
      </c>
      <c r="H146" s="16" t="s">
        <v>463</v>
      </c>
      <c r="I146" s="14" t="s">
        <v>133</v>
      </c>
      <c r="J146" s="14" t="s">
        <v>41</v>
      </c>
      <c r="K146" s="14">
        <v>237.14</v>
      </c>
      <c r="L146" s="14"/>
      <c r="M146" s="14">
        <v>1988</v>
      </c>
      <c r="N146" s="15" t="s">
        <v>43</v>
      </c>
      <c r="O146" s="15" t="s">
        <v>86</v>
      </c>
      <c r="P146" s="28">
        <v>4.2689148957375835E-3</v>
      </c>
      <c r="Q146" s="18">
        <v>555.94298685163994</v>
      </c>
      <c r="R146" s="18">
        <v>565.51759376238772</v>
      </c>
      <c r="S146" s="15" t="s">
        <v>45</v>
      </c>
      <c r="T146" s="15"/>
      <c r="U146" s="15"/>
      <c r="V146" s="14">
        <v>365</v>
      </c>
      <c r="W146" s="80"/>
      <c r="X146" s="14"/>
      <c r="Y146" s="14">
        <v>8760</v>
      </c>
      <c r="Z146" s="76" t="s">
        <v>464</v>
      </c>
      <c r="AA146" s="76" t="s">
        <v>466</v>
      </c>
      <c r="AB146" s="19" t="s">
        <v>49</v>
      </c>
      <c r="AC146" s="19">
        <v>589.42211574465</v>
      </c>
      <c r="AD146" s="19">
        <v>6395.3771199333296</v>
      </c>
      <c r="AE146" s="19">
        <v>22.425616220874101</v>
      </c>
      <c r="AF146" s="19">
        <v>1344</v>
      </c>
      <c r="AG146" s="19">
        <v>1920000</v>
      </c>
      <c r="AH146" s="20">
        <v>1159.0914634146341</v>
      </c>
      <c r="AI146" s="20">
        <v>1.4200000000000001E-4</v>
      </c>
      <c r="AJ146" s="21">
        <f t="shared" si="120"/>
        <v>3.3332857660625008E-4</v>
      </c>
      <c r="AK146" s="21">
        <f t="shared" si="121"/>
        <v>3.6166982800677262E-3</v>
      </c>
      <c r="AL146" s="21">
        <f t="shared" si="122"/>
        <v>1.2682080523867493E-5</v>
      </c>
      <c r="AM146" s="21">
        <f t="shared" si="123"/>
        <v>7.6005564601664907E-4</v>
      </c>
      <c r="AN146" s="21">
        <f t="shared" si="124"/>
        <v>1.0857937800237845</v>
      </c>
      <c r="AO146" s="86">
        <f t="shared" si="86"/>
        <v>0.16742562021603197</v>
      </c>
      <c r="AP146" s="88">
        <f t="shared" si="87"/>
        <v>9.1322897700342485E-7</v>
      </c>
      <c r="AQ146" s="89">
        <f t="shared" si="88"/>
        <v>9.9087624111444547E-6</v>
      </c>
      <c r="AR146" s="89">
        <f t="shared" si="89"/>
        <v>3.474542609278765E-8</v>
      </c>
      <c r="AS146" s="89">
        <f t="shared" si="90"/>
        <v>2.0823442356620524E-6</v>
      </c>
      <c r="AT146" s="89">
        <f t="shared" si="91"/>
        <v>2.9747774795172177E-3</v>
      </c>
      <c r="AU146" s="91">
        <f t="shared" si="92"/>
        <v>4.5870032935899167E-4</v>
      </c>
      <c r="AV146" s="95">
        <f t="shared" si="102"/>
        <v>333.32857660625007</v>
      </c>
      <c r="AW146" s="96">
        <f t="shared" si="103"/>
        <v>3616.698280067726</v>
      </c>
      <c r="AX146" s="96">
        <f t="shared" si="104"/>
        <v>12.682080523867493</v>
      </c>
      <c r="AY146" s="96">
        <f t="shared" si="105"/>
        <v>760.05564601664912</v>
      </c>
      <c r="AZ146" s="96">
        <f t="shared" si="106"/>
        <v>1085793.7800237844</v>
      </c>
      <c r="BA146" s="97">
        <f t="shared" si="107"/>
        <v>167425.62021603197</v>
      </c>
      <c r="BB146" s="102">
        <f t="shared" si="108"/>
        <v>0.91322897700342487</v>
      </c>
      <c r="BC146" s="98">
        <f t="shared" si="109"/>
        <v>9.9087624111444548</v>
      </c>
      <c r="BD146" s="98">
        <f t="shared" si="110"/>
        <v>3.4745426092787648E-2</v>
      </c>
      <c r="BE146" s="98">
        <f t="shared" si="111"/>
        <v>2.0823442356620525</v>
      </c>
      <c r="BF146" s="98">
        <f t="shared" si="112"/>
        <v>2974.7774795172177</v>
      </c>
      <c r="BG146" s="103">
        <f t="shared" si="113"/>
        <v>458.70032935899167</v>
      </c>
      <c r="BH146">
        <v>0.1</v>
      </c>
      <c r="BI146">
        <f t="shared" si="93"/>
        <v>56.551759376238778</v>
      </c>
      <c r="BJ146">
        <v>0.1</v>
      </c>
      <c r="BK146">
        <f t="shared" si="94"/>
        <v>115.90914634146341</v>
      </c>
      <c r="BL146" s="114">
        <v>491.49252207956101</v>
      </c>
      <c r="BM146" s="114">
        <v>4911.7599692228896</v>
      </c>
      <c r="BN146" s="114">
        <v>16.278520514623899</v>
      </c>
      <c r="BO146" s="114">
        <v>537.6</v>
      </c>
      <c r="BP146" s="114">
        <v>384000</v>
      </c>
      <c r="BQ146" s="107">
        <f t="shared" si="95"/>
        <v>1.4200000000000001E-5</v>
      </c>
      <c r="BR146" s="107">
        <f t="shared" si="96"/>
        <v>2.7993925375034484E-4</v>
      </c>
      <c r="BS146" s="107">
        <f t="shared" si="97"/>
        <v>2.8011334046800099E-3</v>
      </c>
      <c r="BT146" s="107">
        <f t="shared" si="98"/>
        <v>9.2927346143042851E-6</v>
      </c>
      <c r="BU146" s="107">
        <f t="shared" si="99"/>
        <v>3.1337897098737114E-4</v>
      </c>
      <c r="BV146" s="107">
        <f t="shared" si="100"/>
        <v>0.24279087016796355</v>
      </c>
      <c r="BW146" s="117">
        <f t="shared" si="101"/>
        <v>2.367755827982395E-2</v>
      </c>
    </row>
    <row r="147" spans="1:75" ht="45" customHeight="1" x14ac:dyDescent="0.25">
      <c r="A147" s="108">
        <v>4.6264076702738999</v>
      </c>
      <c r="B147" s="108">
        <v>-74.112365820430298</v>
      </c>
      <c r="C147" s="119">
        <v>28</v>
      </c>
      <c r="D147" s="119">
        <v>27</v>
      </c>
      <c r="E147" s="119">
        <v>1850</v>
      </c>
      <c r="F147" s="16" t="s">
        <v>461</v>
      </c>
      <c r="G147" s="14" t="s">
        <v>462</v>
      </c>
      <c r="H147" s="16" t="s">
        <v>463</v>
      </c>
      <c r="I147" s="14" t="s">
        <v>133</v>
      </c>
      <c r="J147" s="14" t="s">
        <v>41</v>
      </c>
      <c r="K147" s="14">
        <v>148.21</v>
      </c>
      <c r="L147" s="14"/>
      <c r="M147" s="14">
        <v>1976</v>
      </c>
      <c r="N147" s="15" t="s">
        <v>43</v>
      </c>
      <c r="O147" s="15" t="s">
        <v>86</v>
      </c>
      <c r="P147" s="28">
        <v>4.2689148957375835E-3</v>
      </c>
      <c r="Q147" s="18">
        <v>347.45850586692001</v>
      </c>
      <c r="R147" s="18">
        <v>353.44253424780015</v>
      </c>
      <c r="S147" s="15" t="s">
        <v>45</v>
      </c>
      <c r="T147" s="15"/>
      <c r="U147" s="15"/>
      <c r="V147" s="14">
        <v>365</v>
      </c>
      <c r="W147" s="80"/>
      <c r="X147" s="14"/>
      <c r="Y147" s="14">
        <v>8760</v>
      </c>
      <c r="Z147" s="76" t="s">
        <v>464</v>
      </c>
      <c r="AA147" s="76" t="s">
        <v>466</v>
      </c>
      <c r="AB147" s="19" t="s">
        <v>49</v>
      </c>
      <c r="AC147" s="19">
        <v>589.42211574465</v>
      </c>
      <c r="AD147" s="19">
        <v>6395.3771199333296</v>
      </c>
      <c r="AE147" s="19">
        <v>22.425616220874101</v>
      </c>
      <c r="AF147" s="19">
        <v>1344</v>
      </c>
      <c r="AG147" s="19">
        <v>1920000</v>
      </c>
      <c r="AH147" s="20">
        <v>1159.0914634146341</v>
      </c>
      <c r="AI147" s="20">
        <v>1.4200000000000001E-4</v>
      </c>
      <c r="AJ147" s="21">
        <f t="shared" si="120"/>
        <v>2.083268463304893E-4</v>
      </c>
      <c r="AK147" s="21">
        <f t="shared" si="121"/>
        <v>2.2603982967396331E-3</v>
      </c>
      <c r="AL147" s="21">
        <f t="shared" si="122"/>
        <v>7.9261666291743173E-6</v>
      </c>
      <c r="AM147" s="21">
        <f t="shared" si="123"/>
        <v>4.7502676602904339E-4</v>
      </c>
      <c r="AN147" s="21">
        <f t="shared" si="124"/>
        <v>0.6786096657557763</v>
      </c>
      <c r="AO147" s="86">
        <f t="shared" si="86"/>
        <v>0.16742562021603197</v>
      </c>
      <c r="AP147" s="88">
        <f t="shared" si="87"/>
        <v>5.7075848309723098E-7</v>
      </c>
      <c r="AQ147" s="89">
        <f t="shared" si="88"/>
        <v>6.1928720458620082E-6</v>
      </c>
      <c r="AR147" s="89">
        <f t="shared" si="89"/>
        <v>2.1715525011436485E-8</v>
      </c>
      <c r="AS147" s="89">
        <f t="shared" si="90"/>
        <v>1.301443194600119E-6</v>
      </c>
      <c r="AT147" s="89">
        <f t="shared" si="91"/>
        <v>1.8592045637144557E-3</v>
      </c>
      <c r="AU147" s="91">
        <f t="shared" si="92"/>
        <v>4.5870032935899167E-4</v>
      </c>
      <c r="AV147" s="95">
        <f t="shared" si="102"/>
        <v>208.3268463304893</v>
      </c>
      <c r="AW147" s="96">
        <f t="shared" si="103"/>
        <v>2260.3982967396332</v>
      </c>
      <c r="AX147" s="96">
        <f t="shared" si="104"/>
        <v>7.9261666291743174</v>
      </c>
      <c r="AY147" s="96">
        <f t="shared" si="105"/>
        <v>475.02676602904342</v>
      </c>
      <c r="AZ147" s="96">
        <f t="shared" si="106"/>
        <v>678609.66575577634</v>
      </c>
      <c r="BA147" s="97">
        <f t="shared" si="107"/>
        <v>167425.62021603197</v>
      </c>
      <c r="BB147" s="102">
        <f t="shared" si="108"/>
        <v>0.57075848309723098</v>
      </c>
      <c r="BC147" s="98">
        <f t="shared" si="109"/>
        <v>6.1928720458620079</v>
      </c>
      <c r="BD147" s="98">
        <f t="shared" si="110"/>
        <v>2.1715525011436483E-2</v>
      </c>
      <c r="BE147" s="98">
        <f t="shared" si="111"/>
        <v>1.301443194600119</v>
      </c>
      <c r="BF147" s="98">
        <f t="shared" si="112"/>
        <v>1859.2045637144556</v>
      </c>
      <c r="BG147" s="103">
        <f t="shared" si="113"/>
        <v>458.70032935899167</v>
      </c>
      <c r="BH147">
        <v>0.1</v>
      </c>
      <c r="BI147">
        <f t="shared" si="93"/>
        <v>35.344253424780014</v>
      </c>
      <c r="BJ147">
        <v>0.1</v>
      </c>
      <c r="BK147">
        <f t="shared" si="94"/>
        <v>115.90914634146341</v>
      </c>
      <c r="BL147" s="114">
        <v>491.49252207956101</v>
      </c>
      <c r="BM147" s="114">
        <v>4911.7599692228896</v>
      </c>
      <c r="BN147" s="114">
        <v>16.278520514623899</v>
      </c>
      <c r="BO147" s="114">
        <v>537.6</v>
      </c>
      <c r="BP147" s="114">
        <v>384000</v>
      </c>
      <c r="BQ147" s="107">
        <f t="shared" si="95"/>
        <v>1.4200000000000001E-5</v>
      </c>
      <c r="BR147" s="107">
        <f t="shared" si="96"/>
        <v>1.7495908239157685E-4</v>
      </c>
      <c r="BS147" s="107">
        <f t="shared" si="97"/>
        <v>1.7506788475483825E-3</v>
      </c>
      <c r="BT147" s="107">
        <f t="shared" si="98"/>
        <v>5.8078611671840918E-6</v>
      </c>
      <c r="BU147" s="107">
        <f t="shared" si="99"/>
        <v>1.9585855313333133E-4</v>
      </c>
      <c r="BV147" s="107">
        <f t="shared" si="100"/>
        <v>0.15174173428183269</v>
      </c>
      <c r="BW147" s="117">
        <f t="shared" si="101"/>
        <v>2.367755827982395E-2</v>
      </c>
    </row>
    <row r="148" spans="1:75" ht="45" customHeight="1" x14ac:dyDescent="0.25">
      <c r="A148" s="108">
        <v>4.6264076702738999</v>
      </c>
      <c r="B148" s="108">
        <v>-74.112365820430298</v>
      </c>
      <c r="C148" s="119">
        <v>28</v>
      </c>
      <c r="D148" s="119">
        <v>27</v>
      </c>
      <c r="E148" s="119">
        <v>1850</v>
      </c>
      <c r="F148" s="16" t="s">
        <v>461</v>
      </c>
      <c r="G148" s="14" t="s">
        <v>462</v>
      </c>
      <c r="H148" s="16" t="s">
        <v>463</v>
      </c>
      <c r="I148" s="14" t="s">
        <v>133</v>
      </c>
      <c r="J148" s="14" t="s">
        <v>41</v>
      </c>
      <c r="K148" s="14">
        <v>237.14</v>
      </c>
      <c r="L148" s="14"/>
      <c r="M148" s="14">
        <v>1977</v>
      </c>
      <c r="N148" s="15" t="s">
        <v>43</v>
      </c>
      <c r="O148" s="15" t="s">
        <v>86</v>
      </c>
      <c r="P148" s="28">
        <v>4.2689148957375835E-3</v>
      </c>
      <c r="Q148" s="18">
        <v>555.94298685163994</v>
      </c>
      <c r="R148" s="18">
        <v>565.51759376238772</v>
      </c>
      <c r="S148" s="15" t="s">
        <v>45</v>
      </c>
      <c r="T148" s="15"/>
      <c r="U148" s="15"/>
      <c r="V148" s="14">
        <v>365</v>
      </c>
      <c r="W148" s="80"/>
      <c r="X148" s="14"/>
      <c r="Y148" s="14">
        <v>8760</v>
      </c>
      <c r="Z148" s="76" t="s">
        <v>464</v>
      </c>
      <c r="AA148" s="76" t="s">
        <v>466</v>
      </c>
      <c r="AB148" s="19" t="s">
        <v>49</v>
      </c>
      <c r="AC148" s="19">
        <v>589.42211574465</v>
      </c>
      <c r="AD148" s="19">
        <v>6395.3771199333296</v>
      </c>
      <c r="AE148" s="19">
        <v>22.425616220874101</v>
      </c>
      <c r="AF148" s="19">
        <v>1344</v>
      </c>
      <c r="AG148" s="19">
        <v>1920000</v>
      </c>
      <c r="AH148" s="20">
        <v>1159.0914634146341</v>
      </c>
      <c r="AI148" s="20">
        <v>1.4200000000000001E-4</v>
      </c>
      <c r="AJ148" s="21">
        <f t="shared" si="120"/>
        <v>3.3332857660625008E-4</v>
      </c>
      <c r="AK148" s="21">
        <f t="shared" si="121"/>
        <v>3.6166982800677262E-3</v>
      </c>
      <c r="AL148" s="21">
        <f t="shared" si="122"/>
        <v>1.2682080523867493E-5</v>
      </c>
      <c r="AM148" s="21">
        <f t="shared" si="123"/>
        <v>7.6005564601664907E-4</v>
      </c>
      <c r="AN148" s="21">
        <f t="shared" si="124"/>
        <v>1.0857937800237845</v>
      </c>
      <c r="AO148" s="86">
        <f t="shared" si="86"/>
        <v>0.16742562021603197</v>
      </c>
      <c r="AP148" s="88">
        <f t="shared" si="87"/>
        <v>9.1322897700342485E-7</v>
      </c>
      <c r="AQ148" s="89">
        <f t="shared" si="88"/>
        <v>9.9087624111444547E-6</v>
      </c>
      <c r="AR148" s="89">
        <f t="shared" si="89"/>
        <v>3.474542609278765E-8</v>
      </c>
      <c r="AS148" s="89">
        <f t="shared" si="90"/>
        <v>2.0823442356620524E-6</v>
      </c>
      <c r="AT148" s="89">
        <f t="shared" si="91"/>
        <v>2.9747774795172177E-3</v>
      </c>
      <c r="AU148" s="91">
        <f t="shared" si="92"/>
        <v>4.5870032935899167E-4</v>
      </c>
      <c r="AV148" s="95">
        <f t="shared" si="102"/>
        <v>333.32857660625007</v>
      </c>
      <c r="AW148" s="96">
        <f t="shared" si="103"/>
        <v>3616.698280067726</v>
      </c>
      <c r="AX148" s="96">
        <f t="shared" si="104"/>
        <v>12.682080523867493</v>
      </c>
      <c r="AY148" s="96">
        <f t="shared" si="105"/>
        <v>760.05564601664912</v>
      </c>
      <c r="AZ148" s="96">
        <f t="shared" si="106"/>
        <v>1085793.7800237844</v>
      </c>
      <c r="BA148" s="97">
        <f t="shared" si="107"/>
        <v>167425.62021603197</v>
      </c>
      <c r="BB148" s="102">
        <f t="shared" si="108"/>
        <v>0.91322897700342487</v>
      </c>
      <c r="BC148" s="98">
        <f t="shared" si="109"/>
        <v>9.9087624111444548</v>
      </c>
      <c r="BD148" s="98">
        <f t="shared" si="110"/>
        <v>3.4745426092787648E-2</v>
      </c>
      <c r="BE148" s="98">
        <f t="shared" si="111"/>
        <v>2.0823442356620525</v>
      </c>
      <c r="BF148" s="98">
        <f t="shared" si="112"/>
        <v>2974.7774795172177</v>
      </c>
      <c r="BG148" s="103">
        <f t="shared" si="113"/>
        <v>458.70032935899167</v>
      </c>
      <c r="BH148">
        <v>0.1</v>
      </c>
      <c r="BI148">
        <f t="shared" si="93"/>
        <v>56.551759376238778</v>
      </c>
      <c r="BJ148">
        <v>0.1</v>
      </c>
      <c r="BK148">
        <f t="shared" si="94"/>
        <v>115.90914634146341</v>
      </c>
      <c r="BL148" s="114">
        <v>491.49252207956101</v>
      </c>
      <c r="BM148" s="114">
        <v>4911.7599692228896</v>
      </c>
      <c r="BN148" s="114">
        <v>16.278520514623899</v>
      </c>
      <c r="BO148" s="114">
        <v>537.6</v>
      </c>
      <c r="BP148" s="114">
        <v>384000</v>
      </c>
      <c r="BQ148" s="107">
        <f t="shared" si="95"/>
        <v>1.4200000000000001E-5</v>
      </c>
      <c r="BR148" s="107">
        <f t="shared" si="96"/>
        <v>2.7993925375034484E-4</v>
      </c>
      <c r="BS148" s="107">
        <f t="shared" si="97"/>
        <v>2.8011334046800099E-3</v>
      </c>
      <c r="BT148" s="107">
        <f t="shared" si="98"/>
        <v>9.2927346143042851E-6</v>
      </c>
      <c r="BU148" s="107">
        <f t="shared" si="99"/>
        <v>3.1337897098737114E-4</v>
      </c>
      <c r="BV148" s="107">
        <f t="shared" si="100"/>
        <v>0.24279087016796355</v>
      </c>
      <c r="BW148" s="117">
        <f t="shared" si="101"/>
        <v>2.367755827982395E-2</v>
      </c>
    </row>
    <row r="149" spans="1:75" ht="45" customHeight="1" x14ac:dyDescent="0.25">
      <c r="A149" s="108">
        <v>4.6264076702738999</v>
      </c>
      <c r="B149" s="108">
        <v>-74.112365820430298</v>
      </c>
      <c r="C149" s="119">
        <v>28</v>
      </c>
      <c r="D149" s="119">
        <v>27</v>
      </c>
      <c r="E149" s="119">
        <v>1850</v>
      </c>
      <c r="F149" s="16" t="s">
        <v>461</v>
      </c>
      <c r="G149" s="14" t="s">
        <v>462</v>
      </c>
      <c r="H149" s="16" t="s">
        <v>463</v>
      </c>
      <c r="I149" s="14" t="s">
        <v>133</v>
      </c>
      <c r="J149" s="14" t="s">
        <v>41</v>
      </c>
      <c r="K149" s="14">
        <v>300</v>
      </c>
      <c r="L149" s="14"/>
      <c r="M149" s="14">
        <v>1973</v>
      </c>
      <c r="N149" s="15" t="s">
        <v>43</v>
      </c>
      <c r="O149" s="15" t="s">
        <v>86</v>
      </c>
      <c r="P149" s="28">
        <v>4.2689148957375835E-3</v>
      </c>
      <c r="Q149" s="18">
        <v>703.30984252126098</v>
      </c>
      <c r="R149" s="18">
        <v>715.42244298185096</v>
      </c>
      <c r="S149" s="15" t="s">
        <v>45</v>
      </c>
      <c r="T149" s="15"/>
      <c r="U149" s="15"/>
      <c r="V149" s="14">
        <v>365</v>
      </c>
      <c r="W149" s="80"/>
      <c r="X149" s="14"/>
      <c r="Y149" s="14">
        <v>8760</v>
      </c>
      <c r="Z149" s="76" t="s">
        <v>464</v>
      </c>
      <c r="AA149" s="76" t="s">
        <v>466</v>
      </c>
      <c r="AB149" s="19" t="s">
        <v>49</v>
      </c>
      <c r="AC149" s="19">
        <v>589.42211574465</v>
      </c>
      <c r="AD149" s="19">
        <v>6395.3771199333296</v>
      </c>
      <c r="AE149" s="19">
        <v>22.425616220874101</v>
      </c>
      <c r="AF149" s="19">
        <v>1344</v>
      </c>
      <c r="AG149" s="19">
        <v>1920000</v>
      </c>
      <c r="AH149" s="20">
        <v>1159.0914634146341</v>
      </c>
      <c r="AI149" s="20">
        <v>1.4200000000000001E-4</v>
      </c>
      <c r="AJ149" s="21">
        <f t="shared" si="120"/>
        <v>4.2168580999356878E-4</v>
      </c>
      <c r="AK149" s="21">
        <f t="shared" si="121"/>
        <v>4.5753963229329371E-3</v>
      </c>
      <c r="AL149" s="21">
        <f t="shared" si="122"/>
        <v>1.6043789142111173E-5</v>
      </c>
      <c r="AM149" s="21">
        <f t="shared" si="123"/>
        <v>9.6152776336760773E-4</v>
      </c>
      <c r="AN149" s="21">
        <f t="shared" si="124"/>
        <v>1.373611090525154</v>
      </c>
      <c r="AO149" s="86">
        <f t="shared" si="86"/>
        <v>0.16742562021603197</v>
      </c>
      <c r="AP149" s="88">
        <f t="shared" si="87"/>
        <v>1.1553035890234761E-6</v>
      </c>
      <c r="AQ149" s="89">
        <f t="shared" si="88"/>
        <v>1.2535332391597088E-5</v>
      </c>
      <c r="AR149" s="89">
        <f t="shared" si="89"/>
        <v>4.3955586690715545E-8</v>
      </c>
      <c r="AS149" s="89">
        <f t="shared" si="90"/>
        <v>2.6343226393633089E-6</v>
      </c>
      <c r="AT149" s="89">
        <f t="shared" si="91"/>
        <v>3.7633180562332987E-3</v>
      </c>
      <c r="AU149" s="91">
        <f t="shared" si="92"/>
        <v>4.5870032935899167E-4</v>
      </c>
      <c r="AV149" s="95">
        <f t="shared" si="102"/>
        <v>421.6858099935688</v>
      </c>
      <c r="AW149" s="96">
        <f t="shared" si="103"/>
        <v>4575.3963229329374</v>
      </c>
      <c r="AX149" s="96">
        <f t="shared" si="104"/>
        <v>16.043789142111173</v>
      </c>
      <c r="AY149" s="96">
        <f t="shared" si="105"/>
        <v>961.52776336760769</v>
      </c>
      <c r="AZ149" s="96">
        <f t="shared" si="106"/>
        <v>1373611.090525154</v>
      </c>
      <c r="BA149" s="97">
        <f t="shared" si="107"/>
        <v>167425.62021603197</v>
      </c>
      <c r="BB149" s="102">
        <f t="shared" si="108"/>
        <v>1.1553035890234762</v>
      </c>
      <c r="BC149" s="98">
        <f t="shared" si="109"/>
        <v>12.535332391597088</v>
      </c>
      <c r="BD149" s="98">
        <f t="shared" si="110"/>
        <v>4.3955586690715545E-2</v>
      </c>
      <c r="BE149" s="98">
        <f t="shared" si="111"/>
        <v>2.634322639363309</v>
      </c>
      <c r="BF149" s="98">
        <f t="shared" si="112"/>
        <v>3763.3180562332986</v>
      </c>
      <c r="BG149" s="103">
        <f t="shared" si="113"/>
        <v>458.70032935899167</v>
      </c>
      <c r="BH149">
        <v>0.1</v>
      </c>
      <c r="BI149">
        <f t="shared" si="93"/>
        <v>71.542244298185096</v>
      </c>
      <c r="BJ149">
        <v>0.1</v>
      </c>
      <c r="BK149">
        <f t="shared" si="94"/>
        <v>115.90914634146341</v>
      </c>
      <c r="BL149" s="114">
        <v>491.49252207956101</v>
      </c>
      <c r="BM149" s="114">
        <v>4911.7599692228896</v>
      </c>
      <c r="BN149" s="114">
        <v>16.278520514623899</v>
      </c>
      <c r="BO149" s="114">
        <v>537.6</v>
      </c>
      <c r="BP149" s="114">
        <v>384000</v>
      </c>
      <c r="BQ149" s="107">
        <f t="shared" si="95"/>
        <v>1.4200000000000001E-5</v>
      </c>
      <c r="BR149" s="107">
        <f t="shared" si="96"/>
        <v>3.5414428660328649E-4</v>
      </c>
      <c r="BS149" s="107">
        <f t="shared" si="97"/>
        <v>3.5436451944168088E-3</v>
      </c>
      <c r="BT149" s="107">
        <f t="shared" si="98"/>
        <v>1.1756010729068408E-5</v>
      </c>
      <c r="BU149" s="107">
        <f t="shared" si="99"/>
        <v>3.9644805303285511E-4</v>
      </c>
      <c r="BV149" s="107">
        <f t="shared" si="100"/>
        <v>0.30714877730618617</v>
      </c>
      <c r="BW149" s="117">
        <f t="shared" si="101"/>
        <v>2.367755827982395E-2</v>
      </c>
    </row>
    <row r="150" spans="1:75" ht="45" customHeight="1" x14ac:dyDescent="0.25">
      <c r="A150" s="108">
        <v>4.6264076702738999</v>
      </c>
      <c r="B150" s="108">
        <v>-74.112365820430298</v>
      </c>
      <c r="C150" s="119">
        <v>28</v>
      </c>
      <c r="D150" s="119">
        <v>27</v>
      </c>
      <c r="E150" s="119">
        <v>1850</v>
      </c>
      <c r="F150" s="16" t="s">
        <v>461</v>
      </c>
      <c r="G150" s="14" t="s">
        <v>462</v>
      </c>
      <c r="H150" s="16" t="s">
        <v>463</v>
      </c>
      <c r="I150" s="14" t="s">
        <v>133</v>
      </c>
      <c r="J150" s="14" t="s">
        <v>41</v>
      </c>
      <c r="K150" s="14">
        <v>118.57</v>
      </c>
      <c r="L150" s="14"/>
      <c r="M150" s="14">
        <v>1974</v>
      </c>
      <c r="N150" s="15" t="s">
        <v>43</v>
      </c>
      <c r="O150" s="15" t="s">
        <v>86</v>
      </c>
      <c r="P150" s="28">
        <v>4.2689148957375835E-3</v>
      </c>
      <c r="Q150" s="18">
        <v>277.97149342581997</v>
      </c>
      <c r="R150" s="18">
        <v>282.75879688119386</v>
      </c>
      <c r="S150" s="15" t="s">
        <v>45</v>
      </c>
      <c r="T150" s="15"/>
      <c r="U150" s="15"/>
      <c r="V150" s="14">
        <v>365</v>
      </c>
      <c r="W150" s="80"/>
      <c r="X150" s="14"/>
      <c r="Y150" s="14">
        <v>8760</v>
      </c>
      <c r="Z150" s="76" t="s">
        <v>464</v>
      </c>
      <c r="AA150" s="76" t="s">
        <v>466</v>
      </c>
      <c r="AB150" s="19" t="s">
        <v>49</v>
      </c>
      <c r="AC150" s="19">
        <v>589.42211574465</v>
      </c>
      <c r="AD150" s="19">
        <v>6395.3771199333296</v>
      </c>
      <c r="AE150" s="19">
        <v>22.425616220874101</v>
      </c>
      <c r="AF150" s="19">
        <v>1344</v>
      </c>
      <c r="AG150" s="19">
        <v>1920000</v>
      </c>
      <c r="AH150" s="20">
        <v>1159.0914634146341</v>
      </c>
      <c r="AI150" s="20">
        <v>1.4200000000000001E-4</v>
      </c>
      <c r="AJ150" s="21">
        <f t="shared" si="120"/>
        <v>1.6666428830312504E-4</v>
      </c>
      <c r="AK150" s="21">
        <f t="shared" si="121"/>
        <v>1.8083491400338631E-3</v>
      </c>
      <c r="AL150" s="21">
        <f t="shared" si="122"/>
        <v>6.3410402619337464E-6</v>
      </c>
      <c r="AM150" s="21">
        <f t="shared" si="123"/>
        <v>3.8002782300832453E-4</v>
      </c>
      <c r="AN150" s="21">
        <f t="shared" si="124"/>
        <v>0.54289689001189223</v>
      </c>
      <c r="AO150" s="86">
        <f t="shared" si="86"/>
        <v>0.16742562021603197</v>
      </c>
      <c r="AP150" s="88">
        <f t="shared" si="87"/>
        <v>4.5661448850171242E-7</v>
      </c>
      <c r="AQ150" s="89">
        <f t="shared" si="88"/>
        <v>4.9543812055722274E-6</v>
      </c>
      <c r="AR150" s="89">
        <f t="shared" si="89"/>
        <v>1.7372713046393825E-8</v>
      </c>
      <c r="AS150" s="89">
        <f t="shared" si="90"/>
        <v>1.0411721178310262E-6</v>
      </c>
      <c r="AT150" s="89">
        <f t="shared" si="91"/>
        <v>1.4873887397586088E-3</v>
      </c>
      <c r="AU150" s="91">
        <f t="shared" si="92"/>
        <v>4.5870032935899167E-4</v>
      </c>
      <c r="AV150" s="95">
        <f t="shared" si="102"/>
        <v>166.66428830312503</v>
      </c>
      <c r="AW150" s="96">
        <f t="shared" si="103"/>
        <v>1808.349140033863</v>
      </c>
      <c r="AX150" s="96">
        <f t="shared" si="104"/>
        <v>6.3410402619337463</v>
      </c>
      <c r="AY150" s="96">
        <f t="shared" si="105"/>
        <v>380.02782300832456</v>
      </c>
      <c r="AZ150" s="96">
        <f t="shared" si="106"/>
        <v>542896.89001189219</v>
      </c>
      <c r="BA150" s="97">
        <f t="shared" si="107"/>
        <v>167425.62021603197</v>
      </c>
      <c r="BB150" s="102">
        <f t="shared" si="108"/>
        <v>0.45661448850171243</v>
      </c>
      <c r="BC150" s="98">
        <f t="shared" si="109"/>
        <v>4.9543812055722274</v>
      </c>
      <c r="BD150" s="98">
        <f t="shared" si="110"/>
        <v>1.7372713046393824E-2</v>
      </c>
      <c r="BE150" s="98">
        <f t="shared" si="111"/>
        <v>1.0411721178310263</v>
      </c>
      <c r="BF150" s="98">
        <f t="shared" si="112"/>
        <v>1487.3887397586088</v>
      </c>
      <c r="BG150" s="103">
        <f t="shared" si="113"/>
        <v>458.70032935899167</v>
      </c>
      <c r="BH150">
        <v>0.1</v>
      </c>
      <c r="BI150">
        <f t="shared" si="93"/>
        <v>28.275879688119389</v>
      </c>
      <c r="BJ150">
        <v>0.1</v>
      </c>
      <c r="BK150">
        <f t="shared" si="94"/>
        <v>115.90914634146341</v>
      </c>
      <c r="BL150" s="114">
        <v>491.49252207956101</v>
      </c>
      <c r="BM150" s="114">
        <v>4911.7599692228896</v>
      </c>
      <c r="BN150" s="114">
        <v>16.278520514623899</v>
      </c>
      <c r="BO150" s="114">
        <v>537.6</v>
      </c>
      <c r="BP150" s="114">
        <v>384000</v>
      </c>
      <c r="BQ150" s="107">
        <f t="shared" si="95"/>
        <v>1.4200000000000001E-5</v>
      </c>
      <c r="BR150" s="107">
        <f t="shared" si="96"/>
        <v>1.3996962687517242E-4</v>
      </c>
      <c r="BS150" s="107">
        <f t="shared" si="97"/>
        <v>1.400566702340005E-3</v>
      </c>
      <c r="BT150" s="107">
        <f t="shared" si="98"/>
        <v>4.6463673071521426E-6</v>
      </c>
      <c r="BU150" s="107">
        <f t="shared" si="99"/>
        <v>1.5668948549368557E-4</v>
      </c>
      <c r="BV150" s="107">
        <f t="shared" si="100"/>
        <v>0.12139543508398178</v>
      </c>
      <c r="BW150" s="117">
        <f t="shared" si="101"/>
        <v>2.367755827982395E-2</v>
      </c>
    </row>
    <row r="151" spans="1:75" ht="45" customHeight="1" x14ac:dyDescent="0.25">
      <c r="A151" s="108">
        <v>4.6264076702738999</v>
      </c>
      <c r="B151" s="108">
        <v>-74.112365820430298</v>
      </c>
      <c r="C151" s="119">
        <v>28</v>
      </c>
      <c r="D151" s="119">
        <v>27</v>
      </c>
      <c r="E151" s="119">
        <v>1850</v>
      </c>
      <c r="F151" s="16" t="s">
        <v>461</v>
      </c>
      <c r="G151" s="14" t="s">
        <v>462</v>
      </c>
      <c r="H151" s="16" t="s">
        <v>463</v>
      </c>
      <c r="I151" s="14" t="s">
        <v>133</v>
      </c>
      <c r="J151" s="14" t="s">
        <v>41</v>
      </c>
      <c r="K151" s="14">
        <v>300</v>
      </c>
      <c r="L151" s="14"/>
      <c r="M151" s="14">
        <v>1976</v>
      </c>
      <c r="N151" s="15" t="s">
        <v>43</v>
      </c>
      <c r="O151" s="15" t="s">
        <v>86</v>
      </c>
      <c r="P151" s="28">
        <v>4.2689148957375835E-3</v>
      </c>
      <c r="Q151" s="18">
        <v>703.30984252126098</v>
      </c>
      <c r="R151" s="18">
        <v>715.42244298185096</v>
      </c>
      <c r="S151" s="15" t="s">
        <v>45</v>
      </c>
      <c r="T151" s="15"/>
      <c r="U151" s="15"/>
      <c r="V151" s="14">
        <v>365</v>
      </c>
      <c r="W151" s="80"/>
      <c r="X151" s="14"/>
      <c r="Y151" s="14">
        <v>8760</v>
      </c>
      <c r="Z151" s="76" t="s">
        <v>464</v>
      </c>
      <c r="AA151" s="76" t="s">
        <v>466</v>
      </c>
      <c r="AB151" s="19" t="s">
        <v>49</v>
      </c>
      <c r="AC151" s="19">
        <v>589.42211574465</v>
      </c>
      <c r="AD151" s="19">
        <v>6395.3771199333296</v>
      </c>
      <c r="AE151" s="19">
        <v>22.425616220874101</v>
      </c>
      <c r="AF151" s="19">
        <v>1344</v>
      </c>
      <c r="AG151" s="19">
        <v>1920000</v>
      </c>
      <c r="AH151" s="20">
        <v>1159.0914634146341</v>
      </c>
      <c r="AI151" s="20">
        <v>1.4200000000000001E-4</v>
      </c>
      <c r="AJ151" s="21">
        <f t="shared" si="120"/>
        <v>4.2168580999356878E-4</v>
      </c>
      <c r="AK151" s="21">
        <f t="shared" si="121"/>
        <v>4.5753963229329371E-3</v>
      </c>
      <c r="AL151" s="21">
        <f t="shared" si="122"/>
        <v>1.6043789142111173E-5</v>
      </c>
      <c r="AM151" s="21">
        <f t="shared" si="123"/>
        <v>9.6152776336760773E-4</v>
      </c>
      <c r="AN151" s="21">
        <f t="shared" si="124"/>
        <v>1.373611090525154</v>
      </c>
      <c r="AO151" s="86">
        <f t="shared" si="86"/>
        <v>0.16742562021603197</v>
      </c>
      <c r="AP151" s="88">
        <f t="shared" si="87"/>
        <v>1.1553035890234761E-6</v>
      </c>
      <c r="AQ151" s="89">
        <f t="shared" si="88"/>
        <v>1.2535332391597088E-5</v>
      </c>
      <c r="AR151" s="89">
        <f t="shared" si="89"/>
        <v>4.3955586690715545E-8</v>
      </c>
      <c r="AS151" s="89">
        <f t="shared" si="90"/>
        <v>2.6343226393633089E-6</v>
      </c>
      <c r="AT151" s="89">
        <f t="shared" si="91"/>
        <v>3.7633180562332987E-3</v>
      </c>
      <c r="AU151" s="91">
        <f t="shared" si="92"/>
        <v>4.5870032935899167E-4</v>
      </c>
      <c r="AV151" s="95">
        <f t="shared" si="102"/>
        <v>421.6858099935688</v>
      </c>
      <c r="AW151" s="96">
        <f t="shared" si="103"/>
        <v>4575.3963229329374</v>
      </c>
      <c r="AX151" s="96">
        <f t="shared" si="104"/>
        <v>16.043789142111173</v>
      </c>
      <c r="AY151" s="96">
        <f t="shared" si="105"/>
        <v>961.52776336760769</v>
      </c>
      <c r="AZ151" s="96">
        <f t="shared" si="106"/>
        <v>1373611.090525154</v>
      </c>
      <c r="BA151" s="97">
        <f t="shared" si="107"/>
        <v>167425.62021603197</v>
      </c>
      <c r="BB151" s="102">
        <f t="shared" si="108"/>
        <v>1.1553035890234762</v>
      </c>
      <c r="BC151" s="98">
        <f t="shared" si="109"/>
        <v>12.535332391597088</v>
      </c>
      <c r="BD151" s="98">
        <f t="shared" si="110"/>
        <v>4.3955586690715545E-2</v>
      </c>
      <c r="BE151" s="98">
        <f t="shared" si="111"/>
        <v>2.634322639363309</v>
      </c>
      <c r="BF151" s="98">
        <f t="shared" si="112"/>
        <v>3763.3180562332986</v>
      </c>
      <c r="BG151" s="103">
        <f t="shared" si="113"/>
        <v>458.70032935899167</v>
      </c>
      <c r="BH151">
        <v>0.1</v>
      </c>
      <c r="BI151">
        <f t="shared" si="93"/>
        <v>71.542244298185096</v>
      </c>
      <c r="BJ151">
        <v>0.1</v>
      </c>
      <c r="BK151">
        <f t="shared" si="94"/>
        <v>115.90914634146341</v>
      </c>
      <c r="BL151" s="114">
        <v>491.49252207956101</v>
      </c>
      <c r="BM151" s="114">
        <v>4911.7599692228896</v>
      </c>
      <c r="BN151" s="114">
        <v>16.278520514623899</v>
      </c>
      <c r="BO151" s="114">
        <v>537.6</v>
      </c>
      <c r="BP151" s="114">
        <v>384000</v>
      </c>
      <c r="BQ151" s="107">
        <f t="shared" si="95"/>
        <v>1.4200000000000001E-5</v>
      </c>
      <c r="BR151" s="107">
        <f t="shared" si="96"/>
        <v>3.5414428660328649E-4</v>
      </c>
      <c r="BS151" s="107">
        <f t="shared" si="97"/>
        <v>3.5436451944168088E-3</v>
      </c>
      <c r="BT151" s="107">
        <f t="shared" si="98"/>
        <v>1.1756010729068408E-5</v>
      </c>
      <c r="BU151" s="107">
        <f t="shared" si="99"/>
        <v>3.9644805303285511E-4</v>
      </c>
      <c r="BV151" s="107">
        <f t="shared" si="100"/>
        <v>0.30714877730618617</v>
      </c>
      <c r="BW151" s="117">
        <f t="shared" si="101"/>
        <v>2.367755827982395E-2</v>
      </c>
    </row>
    <row r="152" spans="1:75" ht="60" customHeight="1" x14ac:dyDescent="0.25">
      <c r="A152" s="108">
        <v>4.6390456250175998</v>
      </c>
      <c r="B152" s="108">
        <v>-74.110148175713903</v>
      </c>
      <c r="C152" s="119">
        <v>28</v>
      </c>
      <c r="D152" s="119">
        <v>28</v>
      </c>
      <c r="E152" s="119">
        <v>1863</v>
      </c>
      <c r="F152" s="16" t="s">
        <v>467</v>
      </c>
      <c r="G152" s="14" t="s">
        <v>468</v>
      </c>
      <c r="H152" s="16" t="s">
        <v>469</v>
      </c>
      <c r="I152" s="14" t="s">
        <v>133</v>
      </c>
      <c r="J152" s="14" t="s">
        <v>41</v>
      </c>
      <c r="K152" s="14">
        <v>700</v>
      </c>
      <c r="L152" s="14"/>
      <c r="M152" s="14">
        <v>1992</v>
      </c>
      <c r="N152" s="15" t="s">
        <v>43</v>
      </c>
      <c r="O152" s="15" t="s">
        <v>86</v>
      </c>
      <c r="P152" s="28">
        <v>4.2689148957375835E-3</v>
      </c>
      <c r="Q152" s="18">
        <v>2186666.6666666698</v>
      </c>
      <c r="R152" s="18">
        <v>2224326.0567000504</v>
      </c>
      <c r="S152" s="15" t="s">
        <v>45</v>
      </c>
      <c r="T152" s="15"/>
      <c r="U152" s="15"/>
      <c r="V152" s="14">
        <v>365</v>
      </c>
      <c r="W152" s="76" t="s">
        <v>76</v>
      </c>
      <c r="X152" s="14"/>
      <c r="Y152" s="14">
        <v>2920</v>
      </c>
      <c r="Z152" s="76" t="s">
        <v>470</v>
      </c>
      <c r="AA152" s="76" t="s">
        <v>471</v>
      </c>
      <c r="AB152" s="19" t="s">
        <v>49</v>
      </c>
      <c r="AC152" s="19">
        <v>589.42211574465</v>
      </c>
      <c r="AD152" s="19">
        <v>6395.3771199333296</v>
      </c>
      <c r="AE152" s="19">
        <v>22.425616220874101</v>
      </c>
      <c r="AF152" s="19">
        <v>1344</v>
      </c>
      <c r="AG152" s="19">
        <v>1920000</v>
      </c>
      <c r="AH152" s="20">
        <v>1159.0914634146341</v>
      </c>
      <c r="AI152" s="20">
        <v>1.4200000000000001E-4</v>
      </c>
      <c r="AJ152" s="21">
        <f t="shared" si="120"/>
        <v>1.311066970446098</v>
      </c>
      <c r="AK152" s="21">
        <f t="shared" si="121"/>
        <v>14.22540397029103</v>
      </c>
      <c r="AL152" s="21">
        <f t="shared" si="122"/>
        <v>4.9881882497645573E-2</v>
      </c>
      <c r="AM152" s="21">
        <f t="shared" si="123"/>
        <v>2.9894942202048678</v>
      </c>
      <c r="AN152" s="21">
        <f t="shared" si="124"/>
        <v>4270.7060288640969</v>
      </c>
      <c r="AO152" s="86">
        <f t="shared" si="86"/>
        <v>0.16742562021603197</v>
      </c>
      <c r="AP152" s="88">
        <f t="shared" si="87"/>
        <v>3.5919643025920491E-3</v>
      </c>
      <c r="AQ152" s="89">
        <f t="shared" si="88"/>
        <v>3.8973709507646656E-2</v>
      </c>
      <c r="AR152" s="89">
        <f t="shared" si="89"/>
        <v>1.3666269177437144E-4</v>
      </c>
      <c r="AS152" s="89">
        <f t="shared" si="90"/>
        <v>8.1903951238489533E-3</v>
      </c>
      <c r="AT152" s="89">
        <f t="shared" si="91"/>
        <v>11.700564462641362</v>
      </c>
      <c r="AU152" s="91">
        <f t="shared" si="92"/>
        <v>4.5870032935899167E-4</v>
      </c>
      <c r="AV152" s="95">
        <f t="shared" si="102"/>
        <v>1311066.9704460979</v>
      </c>
      <c r="AW152" s="96">
        <f t="shared" si="103"/>
        <v>14225403.97029103</v>
      </c>
      <c r="AX152" s="96">
        <f t="shared" si="104"/>
        <v>49881.882497645573</v>
      </c>
      <c r="AY152" s="96">
        <f t="shared" si="105"/>
        <v>2989494.2202048679</v>
      </c>
      <c r="AZ152" s="96">
        <f t="shared" si="106"/>
        <v>4270706028.8640966</v>
      </c>
      <c r="BA152" s="97">
        <f t="shared" si="107"/>
        <v>167425.62021603197</v>
      </c>
      <c r="BB152" s="102">
        <f t="shared" si="108"/>
        <v>3591.9643025920491</v>
      </c>
      <c r="BC152" s="98">
        <f t="shared" si="109"/>
        <v>38973.709507646658</v>
      </c>
      <c r="BD152" s="98">
        <f t="shared" si="110"/>
        <v>136.66269177437144</v>
      </c>
      <c r="BE152" s="98">
        <f t="shared" si="111"/>
        <v>8190.3951238489535</v>
      </c>
      <c r="BF152" s="98">
        <f t="shared" si="112"/>
        <v>11700564.462641362</v>
      </c>
      <c r="BG152" s="103">
        <f t="shared" si="113"/>
        <v>458.70032935899167</v>
      </c>
      <c r="BH152">
        <v>0.1</v>
      </c>
      <c r="BI152">
        <f t="shared" si="93"/>
        <v>222432.60567000505</v>
      </c>
      <c r="BJ152">
        <v>0.1</v>
      </c>
      <c r="BK152">
        <f t="shared" si="94"/>
        <v>115.90914634146341</v>
      </c>
      <c r="BL152" s="114">
        <v>491.49252207956101</v>
      </c>
      <c r="BM152" s="114">
        <v>4911.7599692228896</v>
      </c>
      <c r="BN152" s="114">
        <v>16.278520514623899</v>
      </c>
      <c r="BO152" s="114">
        <v>537.6</v>
      </c>
      <c r="BP152" s="114">
        <v>384000</v>
      </c>
      <c r="BQ152" s="107">
        <f t="shared" si="95"/>
        <v>1.4200000000000001E-5</v>
      </c>
      <c r="BR152" s="107">
        <f t="shared" si="96"/>
        <v>1.1010730404820752</v>
      </c>
      <c r="BS152" s="107">
        <f t="shared" si="97"/>
        <v>11.017577682898022</v>
      </c>
      <c r="BT152" s="107">
        <f t="shared" si="98"/>
        <v>3.6550713839117815E-2</v>
      </c>
      <c r="BU152" s="107">
        <f t="shared" si="99"/>
        <v>1.2326000437078173</v>
      </c>
      <c r="BV152" s="107">
        <f t="shared" si="100"/>
        <v>954.95889924583003</v>
      </c>
      <c r="BW152" s="117">
        <f t="shared" si="101"/>
        <v>2.367755827982395E-2</v>
      </c>
    </row>
    <row r="153" spans="1:75" ht="60" customHeight="1" x14ac:dyDescent="0.25">
      <c r="A153" s="108">
        <v>4.6390456250175998</v>
      </c>
      <c r="B153" s="108">
        <v>-74.110148175713903</v>
      </c>
      <c r="C153" s="119">
        <v>28</v>
      </c>
      <c r="D153" s="119">
        <v>28</v>
      </c>
      <c r="E153" s="119">
        <v>1863</v>
      </c>
      <c r="F153" s="16" t="s">
        <v>467</v>
      </c>
      <c r="G153" s="14" t="s">
        <v>468</v>
      </c>
      <c r="H153" s="16" t="s">
        <v>469</v>
      </c>
      <c r="I153" s="14" t="s">
        <v>133</v>
      </c>
      <c r="J153" s="14" t="s">
        <v>41</v>
      </c>
      <c r="K153" s="14">
        <v>700</v>
      </c>
      <c r="L153" s="14"/>
      <c r="M153" s="14">
        <v>1996</v>
      </c>
      <c r="N153" s="15" t="s">
        <v>43</v>
      </c>
      <c r="O153" s="15" t="s">
        <v>86</v>
      </c>
      <c r="P153" s="28">
        <v>4.2689148957375835E-3</v>
      </c>
      <c r="Q153" s="18">
        <v>1093333.33333333</v>
      </c>
      <c r="R153" s="18">
        <v>1112163.0283500201</v>
      </c>
      <c r="S153" s="15" t="s">
        <v>45</v>
      </c>
      <c r="T153" s="15"/>
      <c r="U153" s="15"/>
      <c r="V153" s="14">
        <v>365</v>
      </c>
      <c r="W153" s="76" t="s">
        <v>76</v>
      </c>
      <c r="X153" s="14"/>
      <c r="Y153" s="14">
        <v>2920</v>
      </c>
      <c r="Z153" s="76" t="s">
        <v>470</v>
      </c>
      <c r="AA153" s="76" t="s">
        <v>472</v>
      </c>
      <c r="AB153" s="19" t="s">
        <v>49</v>
      </c>
      <c r="AC153" s="19">
        <v>589.42211574465</v>
      </c>
      <c r="AD153" s="19">
        <v>6395.3771199333296</v>
      </c>
      <c r="AE153" s="19">
        <v>22.425616220874101</v>
      </c>
      <c r="AF153" s="19">
        <v>1344</v>
      </c>
      <c r="AG153" s="19">
        <v>1920000</v>
      </c>
      <c r="AH153" s="20">
        <v>1159.0914634146341</v>
      </c>
      <c r="AI153" s="20">
        <v>1.4200000000000001E-4</v>
      </c>
      <c r="AJ153" s="21">
        <f t="shared" si="120"/>
        <v>0.655533485223046</v>
      </c>
      <c r="AK153" s="21">
        <f t="shared" si="121"/>
        <v>7.1127019851454811</v>
      </c>
      <c r="AL153" s="21">
        <f t="shared" si="122"/>
        <v>2.4940941248822675E-2</v>
      </c>
      <c r="AM153" s="21">
        <f t="shared" si="123"/>
        <v>1.494747110102427</v>
      </c>
      <c r="AN153" s="21">
        <f t="shared" si="124"/>
        <v>2135.3530144320384</v>
      </c>
      <c r="AO153" s="86">
        <f t="shared" si="86"/>
        <v>0.16742562021603197</v>
      </c>
      <c r="AP153" s="88">
        <f t="shared" si="87"/>
        <v>1.7959821512960165E-3</v>
      </c>
      <c r="AQ153" s="89">
        <f t="shared" si="88"/>
        <v>1.9486854753823234E-2</v>
      </c>
      <c r="AR153" s="89">
        <f t="shared" si="89"/>
        <v>6.833134588718541E-5</v>
      </c>
      <c r="AS153" s="89">
        <f t="shared" si="90"/>
        <v>4.0951975619244576E-3</v>
      </c>
      <c r="AT153" s="89">
        <f t="shared" si="91"/>
        <v>5.8502822313206533</v>
      </c>
      <c r="AU153" s="91">
        <f t="shared" si="92"/>
        <v>4.5870032935899167E-4</v>
      </c>
      <c r="AV153" s="95">
        <f t="shared" si="102"/>
        <v>655533.48522304604</v>
      </c>
      <c r="AW153" s="96">
        <f t="shared" si="103"/>
        <v>7112701.9851454813</v>
      </c>
      <c r="AX153" s="96">
        <f t="shared" si="104"/>
        <v>24940.941248822677</v>
      </c>
      <c r="AY153" s="96">
        <f t="shared" si="105"/>
        <v>1494747.110102427</v>
      </c>
      <c r="AZ153" s="96">
        <f t="shared" si="106"/>
        <v>2135353014.4320385</v>
      </c>
      <c r="BA153" s="97">
        <f t="shared" si="107"/>
        <v>167425.62021603197</v>
      </c>
      <c r="BB153" s="102">
        <f t="shared" si="108"/>
        <v>1795.9821512960166</v>
      </c>
      <c r="BC153" s="98">
        <f t="shared" si="109"/>
        <v>19486.854753823234</v>
      </c>
      <c r="BD153" s="98">
        <f t="shared" si="110"/>
        <v>68.331345887185407</v>
      </c>
      <c r="BE153" s="98">
        <f t="shared" si="111"/>
        <v>4095.1975619244577</v>
      </c>
      <c r="BF153" s="98">
        <f t="shared" si="112"/>
        <v>5850282.2313206531</v>
      </c>
      <c r="BG153" s="103">
        <f t="shared" si="113"/>
        <v>458.70032935899167</v>
      </c>
      <c r="BH153">
        <v>0.1</v>
      </c>
      <c r="BI153">
        <f t="shared" si="93"/>
        <v>111216.30283500202</v>
      </c>
      <c r="BJ153">
        <v>0.1</v>
      </c>
      <c r="BK153">
        <f t="shared" si="94"/>
        <v>115.90914634146341</v>
      </c>
      <c r="BL153" s="114">
        <v>491.49252207956101</v>
      </c>
      <c r="BM153" s="114">
        <v>4911.7599692228896</v>
      </c>
      <c r="BN153" s="114">
        <v>16.278520514623899</v>
      </c>
      <c r="BO153" s="114">
        <v>537.6</v>
      </c>
      <c r="BP153" s="114">
        <v>384000</v>
      </c>
      <c r="BQ153" s="107">
        <f t="shared" si="95"/>
        <v>1.4200000000000001E-5</v>
      </c>
      <c r="BR153" s="107">
        <f t="shared" si="96"/>
        <v>0.55053652024103505</v>
      </c>
      <c r="BS153" s="107">
        <f t="shared" si="97"/>
        <v>5.5087888414489852</v>
      </c>
      <c r="BT153" s="107">
        <f t="shared" si="98"/>
        <v>1.8275356919558828E-2</v>
      </c>
      <c r="BU153" s="107">
        <f t="shared" si="99"/>
        <v>0.61630002185390587</v>
      </c>
      <c r="BV153" s="107">
        <f t="shared" si="100"/>
        <v>477.4794496229128</v>
      </c>
      <c r="BW153" s="117">
        <f t="shared" si="101"/>
        <v>2.367755827982395E-2</v>
      </c>
    </row>
    <row r="154" spans="1:75" ht="60" customHeight="1" x14ac:dyDescent="0.25">
      <c r="A154" s="108">
        <v>4.6390456250175998</v>
      </c>
      <c r="B154" s="108">
        <v>-74.110148175713903</v>
      </c>
      <c r="C154" s="119">
        <v>28</v>
      </c>
      <c r="D154" s="119">
        <v>28</v>
      </c>
      <c r="E154" s="119">
        <v>1863</v>
      </c>
      <c r="F154" s="16" t="s">
        <v>467</v>
      </c>
      <c r="G154" s="14" t="s">
        <v>468</v>
      </c>
      <c r="H154" s="16" t="s">
        <v>469</v>
      </c>
      <c r="I154" s="14" t="s">
        <v>133</v>
      </c>
      <c r="J154" s="14" t="s">
        <v>41</v>
      </c>
      <c r="K154" s="14">
        <v>355.7</v>
      </c>
      <c r="L154" s="14"/>
      <c r="M154" s="14">
        <v>2000</v>
      </c>
      <c r="N154" s="15" t="s">
        <v>43</v>
      </c>
      <c r="O154" s="15" t="s">
        <v>82</v>
      </c>
      <c r="P154" s="28">
        <v>4.2689148957375835E-3</v>
      </c>
      <c r="Q154" s="18">
        <v>73440</v>
      </c>
      <c r="R154" s="18">
        <v>74704.804392096703</v>
      </c>
      <c r="S154" s="15" t="s">
        <v>45</v>
      </c>
      <c r="T154" s="15"/>
      <c r="U154" s="15"/>
      <c r="V154" s="14">
        <v>365</v>
      </c>
      <c r="W154" s="76" t="s">
        <v>76</v>
      </c>
      <c r="X154" s="14"/>
      <c r="Y154" s="14">
        <v>1464</v>
      </c>
      <c r="Z154" s="76" t="s">
        <v>470</v>
      </c>
      <c r="AA154" s="76" t="s">
        <v>472</v>
      </c>
      <c r="AB154" s="19" t="s">
        <v>49</v>
      </c>
      <c r="AC154" s="19">
        <v>237.18055687712899</v>
      </c>
      <c r="AD154" s="19">
        <v>787.65812200543303</v>
      </c>
      <c r="AE154" s="19">
        <v>0.50440070906507495</v>
      </c>
      <c r="AF154" s="19">
        <v>1344</v>
      </c>
      <c r="AG154" s="19">
        <v>1920000</v>
      </c>
      <c r="AH154" s="20">
        <v>1159.0914634146341</v>
      </c>
      <c r="AI154" s="20">
        <v>1.4200000000000001E-4</v>
      </c>
      <c r="AJ154" s="21">
        <f t="shared" si="120"/>
        <v>1.7718527107114485E-2</v>
      </c>
      <c r="AK154" s="21">
        <f t="shared" si="121"/>
        <v>5.8841845932262118E-2</v>
      </c>
      <c r="AL154" s="21">
        <f t="shared" si="122"/>
        <v>3.7681156305941301E-5</v>
      </c>
      <c r="AM154" s="21">
        <f t="shared" si="123"/>
        <v>0.10040325710297796</v>
      </c>
      <c r="AN154" s="21">
        <f t="shared" si="124"/>
        <v>143.43322443282568</v>
      </c>
      <c r="AO154" s="86">
        <f t="shared" si="86"/>
        <v>0.16742562021603197</v>
      </c>
      <c r="AP154" s="88">
        <f t="shared" si="87"/>
        <v>4.8543909882505439E-5</v>
      </c>
      <c r="AQ154" s="89">
        <f t="shared" si="88"/>
        <v>1.6121053680071814E-4</v>
      </c>
      <c r="AR154" s="89">
        <f t="shared" si="89"/>
        <v>1.0323604467381178E-7</v>
      </c>
      <c r="AS154" s="89">
        <f t="shared" si="90"/>
        <v>2.7507741672048753E-4</v>
      </c>
      <c r="AT154" s="89">
        <f t="shared" si="91"/>
        <v>0.39296773817212516</v>
      </c>
      <c r="AU154" s="91">
        <f t="shared" si="92"/>
        <v>4.5870032935899167E-4</v>
      </c>
      <c r="AV154" s="95">
        <f t="shared" si="102"/>
        <v>17718.527107114485</v>
      </c>
      <c r="AW154" s="96">
        <f t="shared" si="103"/>
        <v>58841.84593226212</v>
      </c>
      <c r="AX154" s="96">
        <f t="shared" si="104"/>
        <v>37.6811563059413</v>
      </c>
      <c r="AY154" s="96">
        <f t="shared" si="105"/>
        <v>100403.25710297795</v>
      </c>
      <c r="AZ154" s="96">
        <f t="shared" si="106"/>
        <v>143433224.43282568</v>
      </c>
      <c r="BA154" s="97">
        <f t="shared" si="107"/>
        <v>167425.62021603197</v>
      </c>
      <c r="BB154" s="102">
        <f t="shared" si="108"/>
        <v>48.543909882505439</v>
      </c>
      <c r="BC154" s="98">
        <f t="shared" si="109"/>
        <v>161.21053680071813</v>
      </c>
      <c r="BD154" s="98">
        <f t="shared" si="110"/>
        <v>0.10323604467381178</v>
      </c>
      <c r="BE154" s="98">
        <f t="shared" si="111"/>
        <v>275.07741672048752</v>
      </c>
      <c r="BF154" s="98">
        <f t="shared" si="112"/>
        <v>392967.73817212513</v>
      </c>
      <c r="BG154" s="103">
        <f t="shared" si="113"/>
        <v>458.70032935899167</v>
      </c>
      <c r="BH154">
        <v>0.1</v>
      </c>
      <c r="BI154">
        <f t="shared" si="93"/>
        <v>7470.4804392096703</v>
      </c>
      <c r="BJ154">
        <v>0.1</v>
      </c>
      <c r="BK154">
        <f t="shared" si="94"/>
        <v>115.90914634146341</v>
      </c>
      <c r="BL154" s="114">
        <v>233.99671804194799</v>
      </c>
      <c r="BM154" s="114">
        <v>664.65923848889599</v>
      </c>
      <c r="BN154" s="114">
        <v>0.40440070906507503</v>
      </c>
      <c r="BO154" s="114">
        <v>537.6</v>
      </c>
      <c r="BP154" s="114">
        <v>384000</v>
      </c>
      <c r="BQ154" s="107">
        <f t="shared" si="95"/>
        <v>1.4200000000000001E-5</v>
      </c>
      <c r="BR154" s="107">
        <f t="shared" si="96"/>
        <v>1.7570247638199265E-2</v>
      </c>
      <c r="BS154" s="107">
        <f t="shared" si="97"/>
        <v>5.0000677113480982E-2</v>
      </c>
      <c r="BT154" s="107">
        <f t="shared" si="98"/>
        <v>3.0444763617578792E-5</v>
      </c>
      <c r="BU154" s="107">
        <f t="shared" si="99"/>
        <v>4.1397323419162482E-2</v>
      </c>
      <c r="BV154" s="107">
        <f t="shared" si="100"/>
        <v>32.072644006378198</v>
      </c>
      <c r="BW154" s="117">
        <f t="shared" si="101"/>
        <v>2.367755827982395E-2</v>
      </c>
    </row>
    <row r="155" spans="1:75" ht="60" customHeight="1" x14ac:dyDescent="0.25">
      <c r="A155" s="108">
        <v>4.6390456250175998</v>
      </c>
      <c r="B155" s="108">
        <v>-74.110148175713903</v>
      </c>
      <c r="C155" s="119">
        <v>28</v>
      </c>
      <c r="D155" s="119">
        <v>28</v>
      </c>
      <c r="E155" s="119">
        <v>1863</v>
      </c>
      <c r="F155" s="16" t="s">
        <v>467</v>
      </c>
      <c r="G155" s="14" t="s">
        <v>468</v>
      </c>
      <c r="H155" s="16" t="s">
        <v>469</v>
      </c>
      <c r="I155" s="14" t="s">
        <v>133</v>
      </c>
      <c r="J155" s="14" t="s">
        <v>41</v>
      </c>
      <c r="K155" s="19">
        <v>189.71</v>
      </c>
      <c r="L155" s="19"/>
      <c r="M155" s="19">
        <v>1992</v>
      </c>
      <c r="N155" s="15" t="s">
        <v>43</v>
      </c>
      <c r="O155" s="15" t="s">
        <v>86</v>
      </c>
      <c r="P155" s="28">
        <v>4.2689148957375835E-3</v>
      </c>
      <c r="Q155" s="18">
        <v>43776</v>
      </c>
      <c r="R155" s="18">
        <v>44529.922618034114</v>
      </c>
      <c r="S155" s="15" t="s">
        <v>45</v>
      </c>
      <c r="T155" s="15"/>
      <c r="U155" s="15"/>
      <c r="V155" s="14">
        <v>365</v>
      </c>
      <c r="W155" s="76" t="s">
        <v>473</v>
      </c>
      <c r="X155" s="16"/>
      <c r="Y155" s="14">
        <v>1464</v>
      </c>
      <c r="Z155" s="77" t="s">
        <v>470</v>
      </c>
      <c r="AA155" s="77" t="s">
        <v>472</v>
      </c>
      <c r="AB155" s="19" t="s">
        <v>49</v>
      </c>
      <c r="AC155" s="19">
        <v>589.42211574465</v>
      </c>
      <c r="AD155" s="19">
        <v>6395.3771199333296</v>
      </c>
      <c r="AE155" s="19">
        <v>22.425616220874101</v>
      </c>
      <c r="AF155" s="19">
        <v>1344</v>
      </c>
      <c r="AG155" s="19">
        <v>1920000</v>
      </c>
      <c r="AH155" s="20">
        <v>1159.0914634146341</v>
      </c>
      <c r="AI155" s="20">
        <v>1.4200000000000001E-4</v>
      </c>
      <c r="AJ155" s="21">
        <f t="shared" si="120"/>
        <v>2.6246921203467211E-2</v>
      </c>
      <c r="AK155" s="21">
        <f t="shared" si="121"/>
        <v>0.284785648263777</v>
      </c>
      <c r="AL155" s="21">
        <f t="shared" si="122"/>
        <v>9.9861095497725443E-4</v>
      </c>
      <c r="AM155" s="21">
        <f t="shared" si="123"/>
        <v>5.9848215998637849E-2</v>
      </c>
      <c r="AN155" s="21">
        <f t="shared" si="124"/>
        <v>85.497451426625503</v>
      </c>
      <c r="AO155" s="86">
        <f t="shared" si="86"/>
        <v>0.16742562021603197</v>
      </c>
      <c r="AP155" s="88">
        <f t="shared" si="87"/>
        <v>7.1909373160184141E-5</v>
      </c>
      <c r="AQ155" s="89">
        <f t="shared" si="88"/>
        <v>7.8023465277747128E-4</v>
      </c>
      <c r="AR155" s="89">
        <f t="shared" si="89"/>
        <v>2.7359204245952176E-6</v>
      </c>
      <c r="AS155" s="89">
        <f t="shared" si="90"/>
        <v>1.6396771506476123E-4</v>
      </c>
      <c r="AT155" s="89">
        <f t="shared" si="91"/>
        <v>0.2342395929496589</v>
      </c>
      <c r="AU155" s="91">
        <f t="shared" si="92"/>
        <v>4.5870032935899167E-4</v>
      </c>
      <c r="AV155" s="95">
        <f t="shared" si="102"/>
        <v>26246.921203467213</v>
      </c>
      <c r="AW155" s="96">
        <f t="shared" si="103"/>
        <v>284785.64826377702</v>
      </c>
      <c r="AX155" s="96">
        <f t="shared" si="104"/>
        <v>998.61095497725444</v>
      </c>
      <c r="AY155" s="96">
        <f t="shared" si="105"/>
        <v>59848.215998637846</v>
      </c>
      <c r="AZ155" s="96">
        <f t="shared" si="106"/>
        <v>85497451.426625505</v>
      </c>
      <c r="BA155" s="97">
        <f t="shared" si="107"/>
        <v>167425.62021603197</v>
      </c>
      <c r="BB155" s="102">
        <f t="shared" si="108"/>
        <v>71.909373160184145</v>
      </c>
      <c r="BC155" s="98">
        <f t="shared" si="109"/>
        <v>780.2346527774713</v>
      </c>
      <c r="BD155" s="98">
        <f t="shared" si="110"/>
        <v>2.7359204245952178</v>
      </c>
      <c r="BE155" s="98">
        <f t="shared" si="111"/>
        <v>163.96771506476122</v>
      </c>
      <c r="BF155" s="98">
        <f t="shared" si="112"/>
        <v>234239.59294965889</v>
      </c>
      <c r="BG155" s="103">
        <f t="shared" si="113"/>
        <v>458.70032935899167</v>
      </c>
      <c r="BH155">
        <v>0.1</v>
      </c>
      <c r="BI155">
        <f t="shared" si="93"/>
        <v>4452.9922618034116</v>
      </c>
      <c r="BJ155">
        <v>0.1</v>
      </c>
      <c r="BK155">
        <f t="shared" si="94"/>
        <v>115.90914634146341</v>
      </c>
      <c r="BL155" s="114">
        <v>491.49252207956101</v>
      </c>
      <c r="BM155" s="114">
        <v>4911.7599692228896</v>
      </c>
      <c r="BN155" s="114">
        <v>16.278520514623899</v>
      </c>
      <c r="BO155" s="114">
        <v>537.6</v>
      </c>
      <c r="BP155" s="114">
        <v>384000</v>
      </c>
      <c r="BQ155" s="107">
        <f t="shared" si="95"/>
        <v>1.4200000000000001E-5</v>
      </c>
      <c r="BR155" s="107">
        <f t="shared" si="96"/>
        <v>2.2042945161650878E-2</v>
      </c>
      <c r="BS155" s="107">
        <f t="shared" si="97"/>
        <v>0.22056653078348004</v>
      </c>
      <c r="BT155" s="107">
        <f t="shared" si="98"/>
        <v>7.3172746144263079E-4</v>
      </c>
      <c r="BU155" s="107">
        <f t="shared" si="99"/>
        <v>2.4676051606716463E-2</v>
      </c>
      <c r="BV155" s="107">
        <f t="shared" si="100"/>
        <v>19.117811329292103</v>
      </c>
      <c r="BW155" s="117">
        <f t="shared" si="101"/>
        <v>2.367755827982395E-2</v>
      </c>
    </row>
    <row r="156" spans="1:75" ht="60" x14ac:dyDescent="0.25">
      <c r="A156" s="108">
        <v>4.6390456250175998</v>
      </c>
      <c r="B156" s="108">
        <v>-74.110148175713903</v>
      </c>
      <c r="C156" s="119">
        <v>28</v>
      </c>
      <c r="D156" s="119">
        <v>28</v>
      </c>
      <c r="E156" s="119">
        <v>1863</v>
      </c>
      <c r="F156" s="16" t="s">
        <v>467</v>
      </c>
      <c r="G156" s="14" t="s">
        <v>468</v>
      </c>
      <c r="H156" s="16" t="s">
        <v>469</v>
      </c>
      <c r="I156" s="14" t="s">
        <v>133</v>
      </c>
      <c r="J156" s="14" t="s">
        <v>41</v>
      </c>
      <c r="K156" s="14">
        <v>189.71</v>
      </c>
      <c r="L156" s="14"/>
      <c r="M156" s="14">
        <v>1992</v>
      </c>
      <c r="N156" s="15" t="s">
        <v>102</v>
      </c>
      <c r="O156" s="15" t="s">
        <v>103</v>
      </c>
      <c r="P156" s="28">
        <v>4.2689148957375835E-3</v>
      </c>
      <c r="Q156" s="18">
        <v>6.8137941477079096</v>
      </c>
      <c r="R156" s="18">
        <v>6.9311432321967956</v>
      </c>
      <c r="S156" s="2" t="s">
        <v>45</v>
      </c>
      <c r="T156" s="2"/>
      <c r="U156" s="2"/>
      <c r="V156" s="14">
        <v>365</v>
      </c>
      <c r="W156" s="76" t="s">
        <v>473</v>
      </c>
      <c r="X156" s="14"/>
      <c r="Y156" s="14">
        <v>1464</v>
      </c>
      <c r="Z156" s="76" t="s">
        <v>470</v>
      </c>
      <c r="AA156" s="76" t="s">
        <v>472</v>
      </c>
      <c r="AB156" s="19" t="s">
        <v>49</v>
      </c>
      <c r="AC156" s="19">
        <v>840000</v>
      </c>
      <c r="AD156" s="19">
        <v>2400000</v>
      </c>
      <c r="AE156" s="19">
        <v>1800000</v>
      </c>
      <c r="AF156" s="19">
        <v>600000</v>
      </c>
      <c r="AG156" s="19">
        <v>2676000000</v>
      </c>
      <c r="AH156" s="20">
        <v>1159.0914634146341</v>
      </c>
      <c r="AI156" s="20">
        <v>1.4200000000000001E-4</v>
      </c>
      <c r="AJ156" s="21">
        <f t="shared" si="120"/>
        <v>5.8221603150453083E-3</v>
      </c>
      <c r="AK156" s="21">
        <f t="shared" si="121"/>
        <v>1.6634743757272308E-2</v>
      </c>
      <c r="AL156" s="21">
        <f t="shared" si="122"/>
        <v>1.2476057817954233E-2</v>
      </c>
      <c r="AM156" s="21">
        <f t="shared" si="123"/>
        <v>4.158685939318077E-3</v>
      </c>
      <c r="AN156" s="21">
        <f t="shared" si="124"/>
        <v>18.547739289358624</v>
      </c>
      <c r="AO156" s="86">
        <f t="shared" si="86"/>
        <v>0.16742562021603197</v>
      </c>
      <c r="AP156" s="88">
        <f t="shared" si="87"/>
        <v>1.5951124150809062E-5</v>
      </c>
      <c r="AQ156" s="89">
        <f t="shared" si="88"/>
        <v>4.5574640430883036E-5</v>
      </c>
      <c r="AR156" s="89">
        <f t="shared" si="89"/>
        <v>3.4180980323162282E-5</v>
      </c>
      <c r="AS156" s="89">
        <f t="shared" si="90"/>
        <v>1.1393660107720759E-5</v>
      </c>
      <c r="AT156" s="89">
        <f t="shared" si="91"/>
        <v>5.0815724080434589E-2</v>
      </c>
      <c r="AU156" s="91">
        <f t="shared" si="92"/>
        <v>4.5870032935899167E-4</v>
      </c>
      <c r="AV156" s="95">
        <f t="shared" si="102"/>
        <v>5822.1603150453084</v>
      </c>
      <c r="AW156" s="96">
        <f t="shared" si="103"/>
        <v>16634.743757272307</v>
      </c>
      <c r="AX156" s="96">
        <f t="shared" si="104"/>
        <v>12476.057817954232</v>
      </c>
      <c r="AY156" s="96">
        <f t="shared" si="105"/>
        <v>4158.6859393180766</v>
      </c>
      <c r="AZ156" s="96">
        <f t="shared" si="106"/>
        <v>18547739.289358623</v>
      </c>
      <c r="BA156" s="97">
        <f t="shared" si="107"/>
        <v>167425.62021603197</v>
      </c>
      <c r="BB156" s="102">
        <f t="shared" si="108"/>
        <v>15.951124150809063</v>
      </c>
      <c r="BC156" s="98">
        <f t="shared" si="109"/>
        <v>45.574640430883036</v>
      </c>
      <c r="BD156" s="98">
        <f t="shared" si="110"/>
        <v>34.180980323162281</v>
      </c>
      <c r="BE156" s="98">
        <f t="shared" si="111"/>
        <v>11.393660107720759</v>
      </c>
      <c r="BF156" s="98">
        <f t="shared" si="112"/>
        <v>50815.724080434586</v>
      </c>
      <c r="BG156" s="103">
        <f t="shared" si="113"/>
        <v>458.70032935899167</v>
      </c>
      <c r="BH156">
        <v>0.1</v>
      </c>
      <c r="BI156">
        <f t="shared" si="93"/>
        <v>0.69311432321967958</v>
      </c>
      <c r="BJ156">
        <v>0.1</v>
      </c>
      <c r="BK156">
        <f t="shared" si="94"/>
        <v>115.90914634146341</v>
      </c>
      <c r="BL156" s="114">
        <v>336000</v>
      </c>
      <c r="BM156" s="114">
        <v>480000</v>
      </c>
      <c r="BN156" s="114">
        <v>360000</v>
      </c>
      <c r="BO156" s="114">
        <v>120000</v>
      </c>
      <c r="BP156" s="114">
        <v>1070400000</v>
      </c>
      <c r="BQ156" s="107">
        <f t="shared" si="95"/>
        <v>1.4200000000000001E-5</v>
      </c>
      <c r="BR156" s="107">
        <f t="shared" si="96"/>
        <v>2.4005381948211204E-3</v>
      </c>
      <c r="BS156" s="107">
        <f t="shared" si="97"/>
        <v>3.7196417829551145E-3</v>
      </c>
      <c r="BT156" s="107">
        <f t="shared" si="98"/>
        <v>2.7897313372163362E-3</v>
      </c>
      <c r="BU156" s="107">
        <f t="shared" si="99"/>
        <v>9.2991044573877862E-4</v>
      </c>
      <c r="BV156" s="107">
        <f t="shared" si="100"/>
        <v>7.6474288206444268</v>
      </c>
      <c r="BW156" s="117">
        <f t="shared" si="101"/>
        <v>2.367755827982395E-2</v>
      </c>
    </row>
    <row r="157" spans="1:75" ht="15" customHeight="1" x14ac:dyDescent="0.25">
      <c r="A157" s="108">
        <v>4.6422178006975399</v>
      </c>
      <c r="B157" s="108">
        <v>-74.115947244529295</v>
      </c>
      <c r="C157" s="119">
        <v>27</v>
      </c>
      <c r="D157" s="119">
        <v>29</v>
      </c>
      <c r="E157" s="119">
        <v>1875</v>
      </c>
      <c r="F157" s="16" t="s">
        <v>474</v>
      </c>
      <c r="G157" s="14" t="s">
        <v>475</v>
      </c>
      <c r="H157" s="16" t="s">
        <v>476</v>
      </c>
      <c r="I157" s="14" t="s">
        <v>133</v>
      </c>
      <c r="J157" s="14" t="s">
        <v>41</v>
      </c>
      <c r="K157" s="14">
        <v>200</v>
      </c>
      <c r="L157" s="14"/>
      <c r="M157" s="14">
        <v>1992</v>
      </c>
      <c r="N157" s="15" t="s">
        <v>43</v>
      </c>
      <c r="O157" s="15" t="s">
        <v>86</v>
      </c>
      <c r="P157" s="28">
        <v>4.2689148957375835E-3</v>
      </c>
      <c r="Q157" s="18">
        <v>768750</v>
      </c>
      <c r="R157" s="18">
        <v>781989.62930861034</v>
      </c>
      <c r="S157" s="15" t="s">
        <v>45</v>
      </c>
      <c r="T157" s="15"/>
      <c r="U157" s="15"/>
      <c r="V157" s="14">
        <v>365</v>
      </c>
      <c r="W157" s="76" t="s">
        <v>76</v>
      </c>
      <c r="X157" s="14"/>
      <c r="Y157" s="14">
        <v>2920</v>
      </c>
      <c r="Z157" s="76" t="s">
        <v>477</v>
      </c>
      <c r="AA157" s="76" t="s">
        <v>478</v>
      </c>
      <c r="AB157" s="19" t="s">
        <v>49</v>
      </c>
      <c r="AC157" s="19">
        <v>589.42211574465</v>
      </c>
      <c r="AD157" s="19">
        <v>6395.3771199333296</v>
      </c>
      <c r="AE157" s="19">
        <v>22.425616220874101</v>
      </c>
      <c r="AF157" s="19">
        <v>1344</v>
      </c>
      <c r="AG157" s="19">
        <v>1920000</v>
      </c>
      <c r="AH157" s="23">
        <v>768750</v>
      </c>
      <c r="AI157" s="24">
        <v>8.7999999999999994E-8</v>
      </c>
      <c r="AJ157" s="21">
        <f t="shared" si="120"/>
        <v>0.46092198179745569</v>
      </c>
      <c r="AK157" s="21">
        <f t="shared" si="121"/>
        <v>5.0011185833054324</v>
      </c>
      <c r="AL157" s="21">
        <f t="shared" si="122"/>
        <v>1.7536599315578497E-2</v>
      </c>
      <c r="AM157" s="21">
        <f t="shared" si="123"/>
        <v>1.0509940617907723</v>
      </c>
      <c r="AN157" s="21">
        <f t="shared" si="124"/>
        <v>1501.4200882725318</v>
      </c>
      <c r="AO157" s="86">
        <f t="shared" si="86"/>
        <v>6.8815087379157716E-2</v>
      </c>
      <c r="AP157" s="88">
        <f t="shared" si="87"/>
        <v>1.2627999501300157E-3</v>
      </c>
      <c r="AQ157" s="89">
        <f t="shared" si="88"/>
        <v>1.3701694748782007E-2</v>
      </c>
      <c r="AR157" s="89">
        <f t="shared" si="89"/>
        <v>4.8045477576927391E-5</v>
      </c>
      <c r="AS157" s="89">
        <f t="shared" si="90"/>
        <v>2.8794357857281432E-3</v>
      </c>
      <c r="AT157" s="89">
        <f t="shared" si="91"/>
        <v>4.1134796938973475</v>
      </c>
      <c r="AU157" s="91">
        <f t="shared" si="92"/>
        <v>1.8853448597029511E-4</v>
      </c>
      <c r="AV157" s="95">
        <f t="shared" si="102"/>
        <v>460921.98179745569</v>
      </c>
      <c r="AW157" s="96">
        <f t="shared" si="103"/>
        <v>5001118.5833054325</v>
      </c>
      <c r="AX157" s="96">
        <f t="shared" si="104"/>
        <v>17536.599315578496</v>
      </c>
      <c r="AY157" s="96">
        <f t="shared" si="105"/>
        <v>1050994.0617907722</v>
      </c>
      <c r="AZ157" s="96">
        <f t="shared" si="106"/>
        <v>1501420088.2725317</v>
      </c>
      <c r="BA157" s="97">
        <f t="shared" si="107"/>
        <v>68815.087379157718</v>
      </c>
      <c r="BB157" s="102">
        <f t="shared" si="108"/>
        <v>1262.7999501300158</v>
      </c>
      <c r="BC157" s="98">
        <f t="shared" si="109"/>
        <v>13701.694748782007</v>
      </c>
      <c r="BD157" s="98">
        <f t="shared" si="110"/>
        <v>48.045477576927389</v>
      </c>
      <c r="BE157" s="98">
        <f t="shared" si="111"/>
        <v>2879.4357857281434</v>
      </c>
      <c r="BF157" s="98">
        <f t="shared" si="112"/>
        <v>4113479.6938973474</v>
      </c>
      <c r="BG157" s="103">
        <f t="shared" si="113"/>
        <v>188.53448597029512</v>
      </c>
      <c r="BH157">
        <v>0.1</v>
      </c>
      <c r="BI157">
        <f t="shared" si="93"/>
        <v>78198.962930861031</v>
      </c>
      <c r="BJ157">
        <v>0.1</v>
      </c>
      <c r="BK157">
        <f t="shared" si="94"/>
        <v>76875</v>
      </c>
      <c r="BL157" s="114">
        <v>491.49252207956101</v>
      </c>
      <c r="BM157" s="114">
        <v>4911.7599692228896</v>
      </c>
      <c r="BN157" s="114">
        <v>16.278520514623899</v>
      </c>
      <c r="BO157" s="114">
        <v>537.6</v>
      </c>
      <c r="BP157" s="114">
        <v>384000</v>
      </c>
      <c r="BQ157" s="107">
        <f t="shared" si="95"/>
        <v>8.7999999999999994E-9</v>
      </c>
      <c r="BR157" s="107">
        <f t="shared" si="96"/>
        <v>0.38709599079447904</v>
      </c>
      <c r="BS157" s="107">
        <f t="shared" si="97"/>
        <v>3.8733671541438301</v>
      </c>
      <c r="BT157" s="107">
        <f t="shared" si="98"/>
        <v>1.2849860334064839E-2</v>
      </c>
      <c r="BU157" s="107">
        <f t="shared" si="99"/>
        <v>0.43333595286602888</v>
      </c>
      <c r="BV157" s="107">
        <f t="shared" si="100"/>
        <v>335.72773801611157</v>
      </c>
      <c r="BW157" s="117">
        <f t="shared" si="101"/>
        <v>9.7319229867494465E-3</v>
      </c>
    </row>
    <row r="158" spans="1:75" ht="15" customHeight="1" x14ac:dyDescent="0.25">
      <c r="A158" s="108">
        <v>4.6422178006975399</v>
      </c>
      <c r="B158" s="108">
        <v>-74.115947244529295</v>
      </c>
      <c r="C158" s="119">
        <v>27</v>
      </c>
      <c r="D158" s="119">
        <v>29</v>
      </c>
      <c r="E158" s="119">
        <v>1875</v>
      </c>
      <c r="F158" s="16" t="s">
        <v>474</v>
      </c>
      <c r="G158" s="14" t="s">
        <v>475</v>
      </c>
      <c r="H158" s="16" t="s">
        <v>476</v>
      </c>
      <c r="I158" s="14" t="s">
        <v>133</v>
      </c>
      <c r="J158" s="14" t="s">
        <v>41</v>
      </c>
      <c r="K158" s="14">
        <v>200</v>
      </c>
      <c r="L158" s="14"/>
      <c r="M158" s="14">
        <v>1980</v>
      </c>
      <c r="N158" s="15" t="s">
        <v>43</v>
      </c>
      <c r="O158" s="15" t="s">
        <v>86</v>
      </c>
      <c r="P158" s="28">
        <v>4.2689148957375835E-3</v>
      </c>
      <c r="Q158" s="18">
        <v>768750</v>
      </c>
      <c r="R158" s="18">
        <v>781989.62930861034</v>
      </c>
      <c r="S158" s="15" t="s">
        <v>45</v>
      </c>
      <c r="T158" s="15"/>
      <c r="U158" s="15"/>
      <c r="V158" s="14">
        <v>365</v>
      </c>
      <c r="W158" s="76" t="s">
        <v>76</v>
      </c>
      <c r="X158" s="14"/>
      <c r="Y158" s="14">
        <v>2920</v>
      </c>
      <c r="Z158" s="76" t="s">
        <v>477</v>
      </c>
      <c r="AA158" s="76" t="s">
        <v>478</v>
      </c>
      <c r="AB158" s="19" t="s">
        <v>49</v>
      </c>
      <c r="AC158" s="19">
        <v>589.42211574465</v>
      </c>
      <c r="AD158" s="19">
        <v>6395.3771199333296</v>
      </c>
      <c r="AE158" s="19">
        <v>22.425616220874101</v>
      </c>
      <c r="AF158" s="19">
        <v>1344</v>
      </c>
      <c r="AG158" s="19">
        <v>1920000</v>
      </c>
      <c r="AH158" s="23">
        <v>768750</v>
      </c>
      <c r="AI158" s="24">
        <v>8.7999999999999994E-8</v>
      </c>
      <c r="AJ158" s="21">
        <f t="shared" si="120"/>
        <v>0.46092198179745569</v>
      </c>
      <c r="AK158" s="21">
        <f t="shared" si="121"/>
        <v>5.0011185833054324</v>
      </c>
      <c r="AL158" s="21">
        <f t="shared" si="122"/>
        <v>1.7536599315578497E-2</v>
      </c>
      <c r="AM158" s="21">
        <f t="shared" si="123"/>
        <v>1.0509940617907723</v>
      </c>
      <c r="AN158" s="21">
        <f t="shared" si="124"/>
        <v>1501.4200882725318</v>
      </c>
      <c r="AO158" s="86">
        <f t="shared" si="86"/>
        <v>6.8815087379157716E-2</v>
      </c>
      <c r="AP158" s="88">
        <f t="shared" si="87"/>
        <v>1.2627999501300157E-3</v>
      </c>
      <c r="AQ158" s="89">
        <f t="shared" si="88"/>
        <v>1.3701694748782007E-2</v>
      </c>
      <c r="AR158" s="89">
        <f t="shared" si="89"/>
        <v>4.8045477576927391E-5</v>
      </c>
      <c r="AS158" s="89">
        <f t="shared" si="90"/>
        <v>2.8794357857281432E-3</v>
      </c>
      <c r="AT158" s="89">
        <f t="shared" si="91"/>
        <v>4.1134796938973475</v>
      </c>
      <c r="AU158" s="91">
        <f t="shared" si="92"/>
        <v>1.8853448597029511E-4</v>
      </c>
      <c r="AV158" s="95">
        <f t="shared" si="102"/>
        <v>460921.98179745569</v>
      </c>
      <c r="AW158" s="96">
        <f t="shared" si="103"/>
        <v>5001118.5833054325</v>
      </c>
      <c r="AX158" s="96">
        <f t="shared" si="104"/>
        <v>17536.599315578496</v>
      </c>
      <c r="AY158" s="96">
        <f t="shared" si="105"/>
        <v>1050994.0617907722</v>
      </c>
      <c r="AZ158" s="96">
        <f t="shared" si="106"/>
        <v>1501420088.2725317</v>
      </c>
      <c r="BA158" s="97">
        <f t="shared" si="107"/>
        <v>68815.087379157718</v>
      </c>
      <c r="BB158" s="102">
        <f t="shared" si="108"/>
        <v>1262.7999501300158</v>
      </c>
      <c r="BC158" s="98">
        <f t="shared" si="109"/>
        <v>13701.694748782007</v>
      </c>
      <c r="BD158" s="98">
        <f t="shared" si="110"/>
        <v>48.045477576927389</v>
      </c>
      <c r="BE158" s="98">
        <f t="shared" si="111"/>
        <v>2879.4357857281434</v>
      </c>
      <c r="BF158" s="98">
        <f t="shared" si="112"/>
        <v>4113479.6938973474</v>
      </c>
      <c r="BG158" s="103">
        <f t="shared" si="113"/>
        <v>188.53448597029512</v>
      </c>
      <c r="BH158">
        <v>0.1</v>
      </c>
      <c r="BI158">
        <f t="shared" si="93"/>
        <v>78198.962930861031</v>
      </c>
      <c r="BJ158">
        <v>0.1</v>
      </c>
      <c r="BK158">
        <f t="shared" si="94"/>
        <v>76875</v>
      </c>
      <c r="BL158" s="114">
        <v>491.49252207956101</v>
      </c>
      <c r="BM158" s="114">
        <v>4911.7599692228896</v>
      </c>
      <c r="BN158" s="114">
        <v>16.278520514623899</v>
      </c>
      <c r="BO158" s="114">
        <v>537.6</v>
      </c>
      <c r="BP158" s="114">
        <v>384000</v>
      </c>
      <c r="BQ158" s="107">
        <f t="shared" si="95"/>
        <v>8.7999999999999994E-9</v>
      </c>
      <c r="BR158" s="107">
        <f t="shared" si="96"/>
        <v>0.38709599079447904</v>
      </c>
      <c r="BS158" s="107">
        <f t="shared" si="97"/>
        <v>3.8733671541438301</v>
      </c>
      <c r="BT158" s="107">
        <f t="shared" si="98"/>
        <v>1.2849860334064839E-2</v>
      </c>
      <c r="BU158" s="107">
        <f t="shared" si="99"/>
        <v>0.43333595286602888</v>
      </c>
      <c r="BV158" s="107">
        <f t="shared" si="100"/>
        <v>335.72773801611157</v>
      </c>
      <c r="BW158" s="117">
        <f t="shared" si="101"/>
        <v>9.7319229867494465E-3</v>
      </c>
    </row>
    <row r="159" spans="1:75" ht="30" customHeight="1" x14ac:dyDescent="0.25">
      <c r="A159" s="108">
        <v>4.6433517946566196</v>
      </c>
      <c r="B159" s="108">
        <v>-74.121447808566003</v>
      </c>
      <c r="C159" s="119">
        <v>27</v>
      </c>
      <c r="D159" s="119">
        <v>29</v>
      </c>
      <c r="E159" s="119">
        <v>1875</v>
      </c>
      <c r="F159" s="16" t="s">
        <v>479</v>
      </c>
      <c r="G159" s="14" t="s">
        <v>480</v>
      </c>
      <c r="H159" s="16" t="s">
        <v>481</v>
      </c>
      <c r="I159" s="14" t="s">
        <v>133</v>
      </c>
      <c r="J159" s="14" t="s">
        <v>53</v>
      </c>
      <c r="K159" s="27"/>
      <c r="L159" s="27"/>
      <c r="M159" s="14">
        <v>2005</v>
      </c>
      <c r="N159" s="15" t="s">
        <v>54</v>
      </c>
      <c r="O159" s="15" t="s">
        <v>54</v>
      </c>
      <c r="P159" s="28">
        <v>4.2689148957375835E-3</v>
      </c>
      <c r="Q159" s="18">
        <v>38.611500170344897</v>
      </c>
      <c r="R159" s="18">
        <v>39.276478315781915</v>
      </c>
      <c r="S159" s="15" t="s">
        <v>45</v>
      </c>
      <c r="T159" s="15"/>
      <c r="U159" s="15"/>
      <c r="V159" s="14">
        <v>365</v>
      </c>
      <c r="W159" s="76" t="s">
        <v>76</v>
      </c>
      <c r="X159" s="14"/>
      <c r="Y159" s="14">
        <v>2920</v>
      </c>
      <c r="Z159" s="76" t="s">
        <v>482</v>
      </c>
      <c r="AA159" s="76" t="s">
        <v>483</v>
      </c>
      <c r="AB159" s="19" t="s">
        <v>49</v>
      </c>
      <c r="AC159" s="19">
        <v>24000</v>
      </c>
      <c r="AD159" s="19">
        <v>2261000</v>
      </c>
      <c r="AE159" s="19">
        <v>1200</v>
      </c>
      <c r="AF159" s="19">
        <v>381000</v>
      </c>
      <c r="AG159" s="19">
        <v>1500000000</v>
      </c>
      <c r="AH159" s="23">
        <f>Q159</f>
        <v>38.611500170344897</v>
      </c>
      <c r="AI159" s="20">
        <v>2.4E-2</v>
      </c>
      <c r="AJ159" s="21">
        <f t="shared" si="120"/>
        <v>9.4263547957876596E-4</v>
      </c>
      <c r="AK159" s="21">
        <f t="shared" si="121"/>
        <v>8.8804117471982913E-2</v>
      </c>
      <c r="AL159" s="21">
        <f t="shared" si="122"/>
        <v>4.7131773978938299E-5</v>
      </c>
      <c r="AM159" s="21">
        <f t="shared" si="123"/>
        <v>1.496433823831291E-2</v>
      </c>
      <c r="AN159" s="21">
        <f t="shared" si="124"/>
        <v>58.914717473672873</v>
      </c>
      <c r="AO159" s="86">
        <f t="shared" si="86"/>
        <v>0.94263547957876603</v>
      </c>
      <c r="AP159" s="88">
        <f t="shared" si="87"/>
        <v>2.5825629577500437E-6</v>
      </c>
      <c r="AQ159" s="89">
        <f t="shared" si="88"/>
        <v>2.4329895197803538E-4</v>
      </c>
      <c r="AR159" s="89">
        <f t="shared" si="89"/>
        <v>1.2912814788750219E-7</v>
      </c>
      <c r="AS159" s="89">
        <f t="shared" si="90"/>
        <v>4.0998186954281947E-5</v>
      </c>
      <c r="AT159" s="89">
        <f t="shared" si="91"/>
        <v>0.16141018485937775</v>
      </c>
      <c r="AU159" s="91">
        <f t="shared" si="92"/>
        <v>2.5825629577500438E-3</v>
      </c>
      <c r="AV159" s="95">
        <f t="shared" si="102"/>
        <v>942.63547957876597</v>
      </c>
      <c r="AW159" s="96">
        <f t="shared" si="103"/>
        <v>88804.117471982914</v>
      </c>
      <c r="AX159" s="96">
        <f t="shared" si="104"/>
        <v>47.131773978938298</v>
      </c>
      <c r="AY159" s="96">
        <f t="shared" si="105"/>
        <v>14964.33823831291</v>
      </c>
      <c r="AZ159" s="96">
        <f t="shared" si="106"/>
        <v>58914717.473672874</v>
      </c>
      <c r="BA159" s="97">
        <f t="shared" si="107"/>
        <v>942635.47957876604</v>
      </c>
      <c r="BB159" s="102">
        <f t="shared" si="108"/>
        <v>2.5825629577500435</v>
      </c>
      <c r="BC159" s="98">
        <f t="shared" si="109"/>
        <v>243.29895197803538</v>
      </c>
      <c r="BD159" s="98">
        <f t="shared" si="110"/>
        <v>0.12912814788750218</v>
      </c>
      <c r="BE159" s="98">
        <f t="shared" si="111"/>
        <v>40.998186954281948</v>
      </c>
      <c r="BF159" s="98">
        <f t="shared" si="112"/>
        <v>161410.18485937774</v>
      </c>
      <c r="BG159" s="103">
        <f t="shared" si="113"/>
        <v>2582.562957750044</v>
      </c>
      <c r="BH159">
        <v>0.1</v>
      </c>
      <c r="BI159">
        <f t="shared" si="93"/>
        <v>3.9276478315781915</v>
      </c>
      <c r="BJ159">
        <v>0.1</v>
      </c>
      <c r="BK159">
        <f t="shared" si="94"/>
        <v>3.8611500170344897</v>
      </c>
      <c r="BL159" s="114">
        <v>0</v>
      </c>
      <c r="BM159" s="114">
        <v>0</v>
      </c>
      <c r="BN159" s="114">
        <v>0</v>
      </c>
      <c r="BO159" s="114">
        <v>0</v>
      </c>
      <c r="BP159" s="114">
        <v>0</v>
      </c>
      <c r="BQ159" s="107">
        <f t="shared" si="95"/>
        <v>2.4000000000000002E-3</v>
      </c>
      <c r="BR159" s="107">
        <f t="shared" si="96"/>
        <v>9.4263547957876599E-5</v>
      </c>
      <c r="BS159" s="107">
        <f t="shared" si="97"/>
        <v>8.8804117471982923E-3</v>
      </c>
      <c r="BT159" s="107">
        <f t="shared" si="98"/>
        <v>4.7131773978938299E-6</v>
      </c>
      <c r="BU159" s="107">
        <f t="shared" si="99"/>
        <v>1.4964338238312911E-3</v>
      </c>
      <c r="BV159" s="107">
        <f t="shared" si="100"/>
        <v>5.8914717473672873</v>
      </c>
      <c r="BW159" s="117">
        <f t="shared" si="101"/>
        <v>0.13330878795943579</v>
      </c>
    </row>
    <row r="160" spans="1:75" ht="45" customHeight="1" x14ac:dyDescent="0.25">
      <c r="A160" s="108">
        <v>4.6431667011702604</v>
      </c>
      <c r="B160" s="108">
        <v>-74.120646481545506</v>
      </c>
      <c r="C160" s="119">
        <v>27</v>
      </c>
      <c r="D160" s="119">
        <v>29</v>
      </c>
      <c r="E160" s="119">
        <v>1875</v>
      </c>
      <c r="F160" s="16" t="s">
        <v>253</v>
      </c>
      <c r="G160" s="14" t="s">
        <v>254</v>
      </c>
      <c r="H160" s="16" t="s">
        <v>255</v>
      </c>
      <c r="I160" s="14" t="s">
        <v>133</v>
      </c>
      <c r="J160" s="14" t="s">
        <v>41</v>
      </c>
      <c r="K160" s="14">
        <v>71.16</v>
      </c>
      <c r="L160" s="14"/>
      <c r="M160" s="14">
        <v>2003</v>
      </c>
      <c r="N160" s="15" t="s">
        <v>43</v>
      </c>
      <c r="O160" s="15" t="s">
        <v>44</v>
      </c>
      <c r="P160" s="28">
        <v>4.2689148957375835E-3</v>
      </c>
      <c r="Q160" s="18">
        <v>8750</v>
      </c>
      <c r="R160" s="18">
        <v>8900.6949677402808</v>
      </c>
      <c r="S160" s="15" t="s">
        <v>45</v>
      </c>
      <c r="T160" s="15"/>
      <c r="U160" s="15"/>
      <c r="V160" s="14">
        <v>365</v>
      </c>
      <c r="W160" s="80"/>
      <c r="X160" s="14"/>
      <c r="Y160" s="14">
        <v>8760</v>
      </c>
      <c r="Z160" s="76" t="s">
        <v>257</v>
      </c>
      <c r="AA160" s="76" t="s">
        <v>258</v>
      </c>
      <c r="AB160" s="19" t="s">
        <v>49</v>
      </c>
      <c r="AC160" s="19">
        <v>46.3856216091623</v>
      </c>
      <c r="AD160" s="19">
        <v>1074.85364414012</v>
      </c>
      <c r="AE160" s="19">
        <v>5.4109910208389103</v>
      </c>
      <c r="AF160" s="19">
        <v>1344</v>
      </c>
      <c r="AG160" s="19">
        <v>1920000</v>
      </c>
      <c r="AH160" s="20">
        <v>1159.0914634146341</v>
      </c>
      <c r="AI160" s="20">
        <v>1.4200000000000001E-4</v>
      </c>
      <c r="AJ160" s="21">
        <f t="shared" si="120"/>
        <v>4.1286426883217569E-4</v>
      </c>
      <c r="AK160" s="21">
        <f t="shared" si="121"/>
        <v>9.5669444214552674E-3</v>
      </c>
      <c r="AL160" s="21">
        <f t="shared" si="122"/>
        <v>4.8161580549668731E-5</v>
      </c>
      <c r="AM160" s="21">
        <f t="shared" si="123"/>
        <v>1.1962534036642937E-2</v>
      </c>
      <c r="AN160" s="21">
        <f t="shared" si="124"/>
        <v>17.089334338061338</v>
      </c>
      <c r="AO160" s="86">
        <f t="shared" si="86"/>
        <v>0.16742562021603197</v>
      </c>
      <c r="AP160" s="88">
        <f t="shared" si="87"/>
        <v>1.1311349831018513E-6</v>
      </c>
      <c r="AQ160" s="89">
        <f t="shared" si="88"/>
        <v>2.6210806634124019E-5</v>
      </c>
      <c r="AR160" s="89">
        <f t="shared" si="89"/>
        <v>1.3194953575251706E-7</v>
      </c>
      <c r="AS160" s="89">
        <f t="shared" si="90"/>
        <v>3.2774065853816264E-5</v>
      </c>
      <c r="AT160" s="89">
        <f t="shared" si="91"/>
        <v>4.6820094076880377E-2</v>
      </c>
      <c r="AU160" s="91">
        <f t="shared" si="92"/>
        <v>4.5870032935899167E-4</v>
      </c>
      <c r="AV160" s="95">
        <f t="shared" si="102"/>
        <v>412.8642688321757</v>
      </c>
      <c r="AW160" s="96">
        <f t="shared" si="103"/>
        <v>9566.9444214552677</v>
      </c>
      <c r="AX160" s="96">
        <f t="shared" si="104"/>
        <v>48.161580549668734</v>
      </c>
      <c r="AY160" s="96">
        <f t="shared" si="105"/>
        <v>11962.534036642937</v>
      </c>
      <c r="AZ160" s="96">
        <f t="shared" si="106"/>
        <v>17089334.338061336</v>
      </c>
      <c r="BA160" s="97">
        <f t="shared" si="107"/>
        <v>167425.62021603197</v>
      </c>
      <c r="BB160" s="102">
        <f t="shared" si="108"/>
        <v>1.1311349831018513</v>
      </c>
      <c r="BC160" s="98">
        <f t="shared" si="109"/>
        <v>26.210806634124019</v>
      </c>
      <c r="BD160" s="98">
        <f t="shared" si="110"/>
        <v>0.13194953575251706</v>
      </c>
      <c r="BE160" s="98">
        <f t="shared" si="111"/>
        <v>32.774065853816268</v>
      </c>
      <c r="BF160" s="98">
        <f t="shared" si="112"/>
        <v>46820.094076880378</v>
      </c>
      <c r="BG160" s="103">
        <f t="shared" si="113"/>
        <v>458.70032935899167</v>
      </c>
      <c r="BH160">
        <v>0.1</v>
      </c>
      <c r="BI160">
        <f t="shared" si="93"/>
        <v>890.06949677402815</v>
      </c>
      <c r="BJ160">
        <v>0.1</v>
      </c>
      <c r="BK160">
        <f t="shared" si="94"/>
        <v>115.90914634146341</v>
      </c>
      <c r="BL160" s="114">
        <v>17.6498016718255</v>
      </c>
      <c r="BM160" s="114">
        <v>910.91550745517998</v>
      </c>
      <c r="BN160" s="114">
        <v>5.3109910208389097</v>
      </c>
      <c r="BO160" s="114">
        <v>537.6</v>
      </c>
      <c r="BP160" s="114">
        <v>384000</v>
      </c>
      <c r="BQ160" s="107">
        <f t="shared" si="95"/>
        <v>1.4200000000000001E-5</v>
      </c>
      <c r="BR160" s="107">
        <f t="shared" si="96"/>
        <v>1.6243018640242702E-4</v>
      </c>
      <c r="BS160" s="107">
        <f t="shared" si="97"/>
        <v>8.1640295312589359E-3</v>
      </c>
      <c r="BT160" s="107">
        <f t="shared" si="98"/>
        <v>4.7516219711108834E-5</v>
      </c>
      <c r="BU160" s="107">
        <f t="shared" si="99"/>
        <v>4.9322791383125241E-3</v>
      </c>
      <c r="BV160" s="107">
        <f t="shared" si="100"/>
        <v>3.8212913270126525</v>
      </c>
      <c r="BW160" s="117">
        <f t="shared" si="101"/>
        <v>2.367755827982395E-2</v>
      </c>
    </row>
    <row r="161" spans="1:75" ht="30" customHeight="1" x14ac:dyDescent="0.25">
      <c r="A161" s="108">
        <v>4.6411850034068696</v>
      </c>
      <c r="B161" s="108">
        <v>-74.120197156386695</v>
      </c>
      <c r="C161" s="119">
        <v>27</v>
      </c>
      <c r="D161" s="119">
        <v>28</v>
      </c>
      <c r="E161" s="119">
        <v>1862</v>
      </c>
      <c r="F161" s="16" t="s">
        <v>259</v>
      </c>
      <c r="G161" s="14" t="s">
        <v>260</v>
      </c>
      <c r="H161" s="16" t="s">
        <v>261</v>
      </c>
      <c r="I161" s="14" t="s">
        <v>40</v>
      </c>
      <c r="J161" s="14" t="s">
        <v>53</v>
      </c>
      <c r="K161" s="14">
        <v>5.5</v>
      </c>
      <c r="L161" s="14"/>
      <c r="M161" s="14">
        <v>1982</v>
      </c>
      <c r="N161" s="15" t="s">
        <v>43</v>
      </c>
      <c r="O161" s="15" t="s">
        <v>123</v>
      </c>
      <c r="P161" s="22">
        <v>8.4286353981658756E-3</v>
      </c>
      <c r="Q161" s="18">
        <v>98400</v>
      </c>
      <c r="R161" s="18">
        <v>101774.06889143186</v>
      </c>
      <c r="S161" s="15" t="s">
        <v>45</v>
      </c>
      <c r="T161" s="15"/>
      <c r="U161" s="15"/>
      <c r="V161" s="14">
        <v>365</v>
      </c>
      <c r="W161" s="80"/>
      <c r="X161" s="14"/>
      <c r="Y161" s="14">
        <v>8760</v>
      </c>
      <c r="Z161" s="76" t="s">
        <v>265</v>
      </c>
      <c r="AA161" s="76" t="s">
        <v>264</v>
      </c>
      <c r="AB161" s="19" t="s">
        <v>49</v>
      </c>
      <c r="AC161" s="19">
        <v>196.35697419693699</v>
      </c>
      <c r="AD161" s="19">
        <v>1220.7279907421801</v>
      </c>
      <c r="AE161" s="19">
        <v>69.655897325915305</v>
      </c>
      <c r="AF161" s="19">
        <v>640</v>
      </c>
      <c r="AG161" s="19">
        <v>1920000</v>
      </c>
      <c r="AH161" s="20">
        <v>95073.827203389839</v>
      </c>
      <c r="AI161" s="20">
        <v>2.5741799999999997E-6</v>
      </c>
      <c r="AJ161" s="21">
        <f t="shared" si="120"/>
        <v>1.9984048219232171E-2</v>
      </c>
      <c r="AK161" s="21">
        <f t="shared" si="121"/>
        <v>0.12423845462749383</v>
      </c>
      <c r="AL161" s="21">
        <f t="shared" si="122"/>
        <v>7.0891640931422086E-3</v>
      </c>
      <c r="AM161" s="21">
        <f t="shared" si="123"/>
        <v>6.5135404090516394E-2</v>
      </c>
      <c r="AN161" s="21">
        <f t="shared" si="124"/>
        <v>195.40621227154915</v>
      </c>
      <c r="AO161" s="86">
        <f t="shared" si="86"/>
        <v>0.25312901428552848</v>
      </c>
      <c r="AP161" s="88">
        <f t="shared" si="87"/>
        <v>5.4750817038992251E-5</v>
      </c>
      <c r="AQ161" s="89">
        <f t="shared" si="88"/>
        <v>3.4037932774655844E-4</v>
      </c>
      <c r="AR161" s="89">
        <f t="shared" si="89"/>
        <v>1.9422367378471806E-5</v>
      </c>
      <c r="AS161" s="89">
        <f t="shared" si="90"/>
        <v>1.7845316189182573E-4</v>
      </c>
      <c r="AT161" s="89">
        <f t="shared" si="91"/>
        <v>0.53535948567547709</v>
      </c>
      <c r="AU161" s="91">
        <f t="shared" si="92"/>
        <v>6.9350414872747527E-4</v>
      </c>
      <c r="AV161" s="95">
        <f t="shared" si="102"/>
        <v>19984.048219232172</v>
      </c>
      <c r="AW161" s="96">
        <f t="shared" si="103"/>
        <v>124238.45462749383</v>
      </c>
      <c r="AX161" s="96">
        <f t="shared" si="104"/>
        <v>7089.1640931422089</v>
      </c>
      <c r="AY161" s="96">
        <f t="shared" si="105"/>
        <v>65135.404090516393</v>
      </c>
      <c r="AZ161" s="96">
        <f t="shared" si="106"/>
        <v>195406212.27154917</v>
      </c>
      <c r="BA161" s="97">
        <f t="shared" si="107"/>
        <v>253129.01428552848</v>
      </c>
      <c r="BB161" s="102">
        <f t="shared" si="108"/>
        <v>54.750817038992253</v>
      </c>
      <c r="BC161" s="98">
        <f t="shared" si="109"/>
        <v>340.37932774655843</v>
      </c>
      <c r="BD161" s="98">
        <f t="shared" si="110"/>
        <v>19.422367378471804</v>
      </c>
      <c r="BE161" s="98">
        <f t="shared" si="111"/>
        <v>178.45316189182574</v>
      </c>
      <c r="BF161" s="98">
        <f t="shared" si="112"/>
        <v>535359.48567547707</v>
      </c>
      <c r="BG161" s="103">
        <f t="shared" si="113"/>
        <v>693.50414872747524</v>
      </c>
      <c r="BH161">
        <v>0.1</v>
      </c>
      <c r="BI161">
        <f t="shared" si="93"/>
        <v>10177.406889143187</v>
      </c>
      <c r="BJ161">
        <v>0.1</v>
      </c>
      <c r="BK161">
        <f t="shared" si="94"/>
        <v>9507.3827203389847</v>
      </c>
      <c r="BL161" s="114">
        <v>187.562005220738</v>
      </c>
      <c r="BM161" s="114">
        <v>1012.03746873145</v>
      </c>
      <c r="BN161" s="114">
        <v>69.555897325915296</v>
      </c>
      <c r="BO161" s="114">
        <v>256</v>
      </c>
      <c r="BP161" s="114">
        <v>384000</v>
      </c>
      <c r="BQ161" s="107">
        <f t="shared" si="95"/>
        <v>2.5741799999999998E-7</v>
      </c>
      <c r="BR161" s="107">
        <f t="shared" si="96"/>
        <v>1.9193268986963021E-2</v>
      </c>
      <c r="BS161" s="107">
        <f t="shared" si="97"/>
        <v>0.1037457525676435</v>
      </c>
      <c r="BT161" s="107">
        <f t="shared" si="98"/>
        <v>7.1143949130999954E-3</v>
      </c>
      <c r="BU161" s="107">
        <f t="shared" si="99"/>
        <v>2.6856015103248778E-2</v>
      </c>
      <c r="BV161" s="107">
        <f t="shared" si="100"/>
        <v>43.694157386493757</v>
      </c>
      <c r="BW161" s="117">
        <f t="shared" si="101"/>
        <v>3.5797848503272736E-2</v>
      </c>
    </row>
    <row r="162" spans="1:75" ht="30" customHeight="1" x14ac:dyDescent="0.25">
      <c r="A162" s="108">
        <v>4.6411850034068696</v>
      </c>
      <c r="B162" s="108">
        <v>-74.120197156386695</v>
      </c>
      <c r="C162" s="119">
        <v>27</v>
      </c>
      <c r="D162" s="119">
        <v>28</v>
      </c>
      <c r="E162" s="119">
        <v>1862</v>
      </c>
      <c r="F162" s="16" t="s">
        <v>259</v>
      </c>
      <c r="G162" s="14" t="s">
        <v>260</v>
      </c>
      <c r="H162" s="16" t="s">
        <v>261</v>
      </c>
      <c r="I162" s="14" t="s">
        <v>40</v>
      </c>
      <c r="J162" s="14" t="s">
        <v>53</v>
      </c>
      <c r="K162" s="14">
        <v>7.5</v>
      </c>
      <c r="L162" s="14"/>
      <c r="M162" s="14">
        <v>1992</v>
      </c>
      <c r="N162" s="15" t="s">
        <v>43</v>
      </c>
      <c r="O162" s="15" t="s">
        <v>123</v>
      </c>
      <c r="P162" s="22">
        <v>8.4286353981658756E-3</v>
      </c>
      <c r="Q162" s="18">
        <v>113160</v>
      </c>
      <c r="R162" s="18">
        <v>117040.17922514662</v>
      </c>
      <c r="S162" s="15" t="s">
        <v>45</v>
      </c>
      <c r="T162" s="15"/>
      <c r="U162" s="15"/>
      <c r="V162" s="14">
        <v>365</v>
      </c>
      <c r="W162" s="80"/>
      <c r="X162" s="14"/>
      <c r="Y162" s="14">
        <v>8760</v>
      </c>
      <c r="Z162" s="76" t="s">
        <v>265</v>
      </c>
      <c r="AA162" s="76" t="s">
        <v>264</v>
      </c>
      <c r="AB162" s="19" t="s">
        <v>49</v>
      </c>
      <c r="AC162" s="19">
        <v>196.35697419693699</v>
      </c>
      <c r="AD162" s="19">
        <v>1220.7279907421801</v>
      </c>
      <c r="AE162" s="19">
        <v>69.655897325915305</v>
      </c>
      <c r="AF162" s="19">
        <v>640</v>
      </c>
      <c r="AG162" s="19">
        <v>1920000</v>
      </c>
      <c r="AH162" s="20">
        <v>95073.827203389839</v>
      </c>
      <c r="AI162" s="20">
        <v>2.5741799999999997E-6</v>
      </c>
      <c r="AJ162" s="21">
        <f t="shared" si="120"/>
        <v>2.2981655452116997E-2</v>
      </c>
      <c r="AK162" s="21">
        <f t="shared" si="121"/>
        <v>0.14287422282161788</v>
      </c>
      <c r="AL162" s="21">
        <f t="shared" si="122"/>
        <v>8.1525387071135387E-3</v>
      </c>
      <c r="AM162" s="21">
        <f t="shared" si="123"/>
        <v>7.4905714704093837E-2</v>
      </c>
      <c r="AN162" s="21">
        <f t="shared" si="124"/>
        <v>224.71714411228152</v>
      </c>
      <c r="AO162" s="86">
        <f t="shared" si="86"/>
        <v>0.25312901428552848</v>
      </c>
      <c r="AP162" s="88">
        <f t="shared" si="87"/>
        <v>6.2963439594841092E-5</v>
      </c>
      <c r="AQ162" s="89">
        <f t="shared" si="88"/>
        <v>3.9143622690854214E-4</v>
      </c>
      <c r="AR162" s="89">
        <f t="shared" si="89"/>
        <v>2.233572248524257E-5</v>
      </c>
      <c r="AS162" s="89">
        <f t="shared" si="90"/>
        <v>2.0522113617559956E-4</v>
      </c>
      <c r="AT162" s="89">
        <f t="shared" si="91"/>
        <v>0.61566340852679868</v>
      </c>
      <c r="AU162" s="91">
        <f t="shared" si="92"/>
        <v>6.9350414872747527E-4</v>
      </c>
      <c r="AV162" s="95">
        <f t="shared" si="102"/>
        <v>22981.655452116996</v>
      </c>
      <c r="AW162" s="96">
        <f t="shared" si="103"/>
        <v>142874.22282161788</v>
      </c>
      <c r="AX162" s="96">
        <f t="shared" si="104"/>
        <v>8152.5387071135383</v>
      </c>
      <c r="AY162" s="96">
        <f t="shared" si="105"/>
        <v>74905.714704093843</v>
      </c>
      <c r="AZ162" s="96">
        <f t="shared" si="106"/>
        <v>224717144.11228153</v>
      </c>
      <c r="BA162" s="97">
        <f t="shared" si="107"/>
        <v>253129.01428552848</v>
      </c>
      <c r="BB162" s="102">
        <f t="shared" si="108"/>
        <v>62.963439594841091</v>
      </c>
      <c r="BC162" s="98">
        <f t="shared" si="109"/>
        <v>391.43622690854215</v>
      </c>
      <c r="BD162" s="98">
        <f t="shared" si="110"/>
        <v>22.33572248524257</v>
      </c>
      <c r="BE162" s="98">
        <f t="shared" si="111"/>
        <v>205.22113617559955</v>
      </c>
      <c r="BF162" s="98">
        <f t="shared" si="112"/>
        <v>615663.40852679871</v>
      </c>
      <c r="BG162" s="103">
        <f t="shared" si="113"/>
        <v>693.50414872747524</v>
      </c>
      <c r="BH162">
        <v>0.1</v>
      </c>
      <c r="BI162">
        <f t="shared" si="93"/>
        <v>11704.017922514664</v>
      </c>
      <c r="BJ162">
        <v>0.1</v>
      </c>
      <c r="BK162">
        <f t="shared" si="94"/>
        <v>9507.3827203389847</v>
      </c>
      <c r="BL162" s="114">
        <v>187.562005220738</v>
      </c>
      <c r="BM162" s="114">
        <v>1012.03746873145</v>
      </c>
      <c r="BN162" s="114">
        <v>69.555897325915296</v>
      </c>
      <c r="BO162" s="114">
        <v>256</v>
      </c>
      <c r="BP162" s="114">
        <v>384000</v>
      </c>
      <c r="BQ162" s="107">
        <f t="shared" si="95"/>
        <v>2.5741799999999998E-7</v>
      </c>
      <c r="BR162" s="107">
        <f t="shared" si="96"/>
        <v>2.2072259335007473E-2</v>
      </c>
      <c r="BS162" s="107">
        <f t="shared" si="97"/>
        <v>0.11930761545278999</v>
      </c>
      <c r="BT162" s="107">
        <f t="shared" si="98"/>
        <v>8.181554150064994E-3</v>
      </c>
      <c r="BU162" s="107">
        <f t="shared" si="99"/>
        <v>3.0884417368736088E-2</v>
      </c>
      <c r="BV162" s="107">
        <f t="shared" si="100"/>
        <v>50.248280994467812</v>
      </c>
      <c r="BW162" s="117">
        <f t="shared" si="101"/>
        <v>3.5797848503272736E-2</v>
      </c>
    </row>
    <row r="163" spans="1:75" ht="30" customHeight="1" x14ac:dyDescent="0.25">
      <c r="A163" s="108">
        <v>4.6244577848555402</v>
      </c>
      <c r="B163" s="108">
        <v>-74.0971544803092</v>
      </c>
      <c r="C163" s="119">
        <v>29</v>
      </c>
      <c r="D163" s="119">
        <v>27</v>
      </c>
      <c r="E163" s="119">
        <v>2344</v>
      </c>
      <c r="F163" s="16" t="s">
        <v>484</v>
      </c>
      <c r="G163" s="14" t="s">
        <v>485</v>
      </c>
      <c r="H163" s="16" t="s">
        <v>486</v>
      </c>
      <c r="I163" s="14" t="s">
        <v>133</v>
      </c>
      <c r="J163" s="14" t="s">
        <v>41</v>
      </c>
      <c r="K163" s="14">
        <v>30</v>
      </c>
      <c r="L163" s="14"/>
      <c r="M163" s="14">
        <v>2000</v>
      </c>
      <c r="N163" s="15" t="s">
        <v>43</v>
      </c>
      <c r="O163" s="15" t="s">
        <v>44</v>
      </c>
      <c r="P163" s="28">
        <v>4.2689148957375835E-3</v>
      </c>
      <c r="Q163" s="18">
        <v>10295</v>
      </c>
      <c r="R163" s="18">
        <v>10472.303393472706</v>
      </c>
      <c r="S163" s="15" t="s">
        <v>45</v>
      </c>
      <c r="T163" s="15"/>
      <c r="U163" s="15"/>
      <c r="V163" s="14">
        <v>365</v>
      </c>
      <c r="W163" s="80"/>
      <c r="X163" s="14"/>
      <c r="Y163" s="14">
        <v>8136</v>
      </c>
      <c r="Z163" s="76" t="s">
        <v>487</v>
      </c>
      <c r="AA163" s="76" t="s">
        <v>488</v>
      </c>
      <c r="AB163" s="19" t="s">
        <v>49</v>
      </c>
      <c r="AC163" s="19">
        <v>46.3856216091623</v>
      </c>
      <c r="AD163" s="19">
        <v>1074.85364414012</v>
      </c>
      <c r="AE163" s="19">
        <v>5.4109910208389103</v>
      </c>
      <c r="AF163" s="19">
        <v>1344</v>
      </c>
      <c r="AG163" s="19">
        <v>1920000</v>
      </c>
      <c r="AH163" s="23">
        <v>10295</v>
      </c>
      <c r="AI163" s="24">
        <v>8.7999999999999994E-8</v>
      </c>
      <c r="AJ163" s="21">
        <f t="shared" si="120"/>
        <v>4.8576430258597127E-4</v>
      </c>
      <c r="AK163" s="21">
        <f t="shared" si="121"/>
        <v>1.1256193465015083E-2</v>
      </c>
      <c r="AL163" s="21">
        <f t="shared" si="122"/>
        <v>5.6665539629581661E-5</v>
      </c>
      <c r="AM163" s="21">
        <f t="shared" si="123"/>
        <v>1.4074775760827317E-2</v>
      </c>
      <c r="AN163" s="21">
        <f t="shared" si="124"/>
        <v>20.106822515467599</v>
      </c>
      <c r="AO163" s="86">
        <f t="shared" si="86"/>
        <v>9.2156269862559814E-4</v>
      </c>
      <c r="AP163" s="88">
        <f t="shared" si="87"/>
        <v>1.3308611029752638E-6</v>
      </c>
      <c r="AQ163" s="89">
        <f t="shared" si="88"/>
        <v>3.0838886205520776E-5</v>
      </c>
      <c r="AR163" s="89">
        <f t="shared" si="89"/>
        <v>1.552480537796758E-7</v>
      </c>
      <c r="AS163" s="89">
        <f t="shared" si="90"/>
        <v>3.8561029481718681E-5</v>
      </c>
      <c r="AT163" s="89">
        <f t="shared" si="91"/>
        <v>5.5087184973883832E-2</v>
      </c>
      <c r="AU163" s="91">
        <f t="shared" si="92"/>
        <v>2.5248293113030088E-6</v>
      </c>
      <c r="AV163" s="95">
        <f t="shared" si="102"/>
        <v>485.76430258597128</v>
      </c>
      <c r="AW163" s="96">
        <f t="shared" si="103"/>
        <v>11256.193465015083</v>
      </c>
      <c r="AX163" s="96">
        <f t="shared" si="104"/>
        <v>56.665539629581659</v>
      </c>
      <c r="AY163" s="96">
        <f t="shared" si="105"/>
        <v>14074.775760827317</v>
      </c>
      <c r="AZ163" s="96">
        <f t="shared" si="106"/>
        <v>20106822.515467599</v>
      </c>
      <c r="BA163" s="97">
        <f t="shared" si="107"/>
        <v>921.56269862559816</v>
      </c>
      <c r="BB163" s="102">
        <f t="shared" si="108"/>
        <v>1.3308611029752637</v>
      </c>
      <c r="BC163" s="98">
        <f t="shared" si="109"/>
        <v>30.838886205520776</v>
      </c>
      <c r="BD163" s="98">
        <f t="shared" si="110"/>
        <v>0.15524805377967579</v>
      </c>
      <c r="BE163" s="98">
        <f t="shared" si="111"/>
        <v>38.561029481718684</v>
      </c>
      <c r="BF163" s="98">
        <f t="shared" si="112"/>
        <v>55087.184973883835</v>
      </c>
      <c r="BG163" s="103">
        <f t="shared" si="113"/>
        <v>2.5248293113030087</v>
      </c>
      <c r="BH163">
        <v>0.1</v>
      </c>
      <c r="BI163">
        <f t="shared" si="93"/>
        <v>1047.2303393472707</v>
      </c>
      <c r="BJ163">
        <v>0.1</v>
      </c>
      <c r="BK163">
        <f t="shared" si="94"/>
        <v>1029.5</v>
      </c>
      <c r="BL163" s="114">
        <v>17.6498016718255</v>
      </c>
      <c r="BM163" s="114">
        <v>910.91550745517998</v>
      </c>
      <c r="BN163" s="114">
        <v>5.3109910208389097</v>
      </c>
      <c r="BO163" s="114">
        <v>537.6</v>
      </c>
      <c r="BP163" s="114">
        <v>384000</v>
      </c>
      <c r="BQ163" s="107">
        <f t="shared" si="95"/>
        <v>8.7999999999999994E-9</v>
      </c>
      <c r="BR163" s="107">
        <f t="shared" si="96"/>
        <v>1.91110716458627E-4</v>
      </c>
      <c r="BS163" s="107">
        <f t="shared" si="97"/>
        <v>9.6055638884926572E-3</v>
      </c>
      <c r="BT163" s="107">
        <f t="shared" si="98"/>
        <v>5.5906226505813186E-5</v>
      </c>
      <c r="BU163" s="107">
        <f t="shared" si="99"/>
        <v>5.8031787118774207E-3</v>
      </c>
      <c r="BV163" s="107">
        <f t="shared" si="100"/>
        <v>4.4960221956108875</v>
      </c>
      <c r="BW163" s="117">
        <f t="shared" si="101"/>
        <v>1.3032864669734704E-4</v>
      </c>
    </row>
    <row r="164" spans="1:75" ht="30" customHeight="1" x14ac:dyDescent="0.25">
      <c r="A164" s="108">
        <v>4.6407549958184404</v>
      </c>
      <c r="B164" s="108">
        <v>-74.117744288541104</v>
      </c>
      <c r="C164" s="119">
        <v>27</v>
      </c>
      <c r="D164" s="119">
        <v>28</v>
      </c>
      <c r="E164" s="119">
        <v>1862</v>
      </c>
      <c r="F164" s="16" t="s">
        <v>489</v>
      </c>
      <c r="G164" s="14" t="s">
        <v>490</v>
      </c>
      <c r="H164" s="16" t="s">
        <v>491</v>
      </c>
      <c r="I164" s="14" t="s">
        <v>133</v>
      </c>
      <c r="J164" s="14" t="s">
        <v>41</v>
      </c>
      <c r="K164" s="14">
        <v>250</v>
      </c>
      <c r="L164" s="14"/>
      <c r="M164" s="14">
        <v>1992</v>
      </c>
      <c r="N164" s="15" t="s">
        <v>43</v>
      </c>
      <c r="O164" s="15" t="s">
        <v>86</v>
      </c>
      <c r="P164" s="22">
        <v>8.4286353981658756E-3</v>
      </c>
      <c r="Q164" s="18">
        <v>345312.5</v>
      </c>
      <c r="R164" s="18">
        <v>357153.03012268862</v>
      </c>
      <c r="S164" s="15" t="s">
        <v>45</v>
      </c>
      <c r="T164" s="15"/>
      <c r="U164" s="15"/>
      <c r="V164" s="14">
        <v>365</v>
      </c>
      <c r="W164" s="80"/>
      <c r="X164" s="14"/>
      <c r="Y164" s="14">
        <v>8760</v>
      </c>
      <c r="Z164" s="76" t="s">
        <v>492</v>
      </c>
      <c r="AA164" s="76" t="s">
        <v>493</v>
      </c>
      <c r="AB164" s="19" t="s">
        <v>49</v>
      </c>
      <c r="AC164" s="19">
        <v>589.42211574465</v>
      </c>
      <c r="AD164" s="19">
        <v>6395.3771199333296</v>
      </c>
      <c r="AE164" s="19">
        <v>22.425616220874101</v>
      </c>
      <c r="AF164" s="19">
        <v>1344</v>
      </c>
      <c r="AG164" s="19">
        <v>1920000</v>
      </c>
      <c r="AH164" s="23">
        <v>345312.5</v>
      </c>
      <c r="AI164" s="24">
        <v>8.7999999999999994E-8</v>
      </c>
      <c r="AJ164" s="21">
        <f t="shared" si="120"/>
        <v>0.21051389465952783</v>
      </c>
      <c r="AK164" s="21">
        <f t="shared" si="121"/>
        <v>2.2841283171615019</v>
      </c>
      <c r="AL164" s="21">
        <f t="shared" si="122"/>
        <v>8.0093767856537022E-3</v>
      </c>
      <c r="AM164" s="21">
        <f t="shared" si="123"/>
        <v>0.48001367248489352</v>
      </c>
      <c r="AN164" s="21">
        <f t="shared" si="124"/>
        <v>685.73381783556215</v>
      </c>
      <c r="AO164" s="86">
        <f t="shared" si="86"/>
        <v>3.14294666507966E-2</v>
      </c>
      <c r="AP164" s="88">
        <f t="shared" si="87"/>
        <v>5.7675039632747345E-4</v>
      </c>
      <c r="AQ164" s="89">
        <f t="shared" si="88"/>
        <v>6.2578858004424713E-3</v>
      </c>
      <c r="AR164" s="89">
        <f t="shared" si="89"/>
        <v>2.1943498042886856E-5</v>
      </c>
      <c r="AS164" s="89">
        <f t="shared" si="90"/>
        <v>1.3151059520134069E-3</v>
      </c>
      <c r="AT164" s="89">
        <f t="shared" si="91"/>
        <v>1.8787227885905813</v>
      </c>
      <c r="AU164" s="91">
        <f t="shared" si="92"/>
        <v>8.6108127810401649E-5</v>
      </c>
      <c r="AV164" s="95">
        <f t="shared" si="102"/>
        <v>210513.89465952784</v>
      </c>
      <c r="AW164" s="96">
        <f t="shared" si="103"/>
        <v>2284128.3171615019</v>
      </c>
      <c r="AX164" s="96">
        <f t="shared" si="104"/>
        <v>8009.3767856537024</v>
      </c>
      <c r="AY164" s="96">
        <f t="shared" si="105"/>
        <v>480013.67248489353</v>
      </c>
      <c r="AZ164" s="96">
        <f t="shared" si="106"/>
        <v>685733817.83556211</v>
      </c>
      <c r="BA164" s="97">
        <f t="shared" si="107"/>
        <v>31429.466650796599</v>
      </c>
      <c r="BB164" s="102">
        <f t="shared" si="108"/>
        <v>576.75039632747348</v>
      </c>
      <c r="BC164" s="98">
        <f t="shared" si="109"/>
        <v>6257.885800442471</v>
      </c>
      <c r="BD164" s="98">
        <f t="shared" si="110"/>
        <v>21.943498042886855</v>
      </c>
      <c r="BE164" s="98">
        <f t="shared" si="111"/>
        <v>1315.105952013407</v>
      </c>
      <c r="BF164" s="98">
        <f t="shared" si="112"/>
        <v>1878722.7885905814</v>
      </c>
      <c r="BG164" s="103">
        <f t="shared" si="113"/>
        <v>86.108127810401655</v>
      </c>
      <c r="BH164">
        <v>0.1</v>
      </c>
      <c r="BI164">
        <f t="shared" si="93"/>
        <v>35715.303012268865</v>
      </c>
      <c r="BJ164">
        <v>0.1</v>
      </c>
      <c r="BK164">
        <f t="shared" si="94"/>
        <v>34531.25</v>
      </c>
      <c r="BL164" s="114">
        <v>491.49252207956101</v>
      </c>
      <c r="BM164" s="114">
        <v>4911.7599692228896</v>
      </c>
      <c r="BN164" s="114">
        <v>16.278520514623899</v>
      </c>
      <c r="BO164" s="114">
        <v>537.6</v>
      </c>
      <c r="BP164" s="114">
        <v>384000</v>
      </c>
      <c r="BQ164" s="107">
        <f t="shared" si="95"/>
        <v>8.7999999999999994E-9</v>
      </c>
      <c r="BR164" s="107">
        <f t="shared" si="96"/>
        <v>0.17679583063374812</v>
      </c>
      <c r="BS164" s="107">
        <f t="shared" si="97"/>
        <v>1.7690577522150417</v>
      </c>
      <c r="BT164" s="107">
        <f t="shared" si="98"/>
        <v>5.8688330163946699E-3</v>
      </c>
      <c r="BU164" s="107">
        <f t="shared" si="99"/>
        <v>0.1979147073395858</v>
      </c>
      <c r="BV164" s="107">
        <f t="shared" si="100"/>
        <v>153.33474311507749</v>
      </c>
      <c r="BW164" s="117">
        <f t="shared" si="101"/>
        <v>4.4447977995709454E-3</v>
      </c>
    </row>
    <row r="165" spans="1:75" ht="30" customHeight="1" x14ac:dyDescent="0.25">
      <c r="A165" s="108">
        <v>4.6407549958184404</v>
      </c>
      <c r="B165" s="108">
        <v>-74.117744288541104</v>
      </c>
      <c r="C165" s="119">
        <v>27</v>
      </c>
      <c r="D165" s="119">
        <v>28</v>
      </c>
      <c r="E165" s="119">
        <v>1862</v>
      </c>
      <c r="F165" s="16" t="s">
        <v>489</v>
      </c>
      <c r="G165" s="14" t="s">
        <v>490</v>
      </c>
      <c r="H165" s="16" t="s">
        <v>491</v>
      </c>
      <c r="I165" s="14" t="s">
        <v>133</v>
      </c>
      <c r="J165" s="14" t="s">
        <v>53</v>
      </c>
      <c r="K165" s="14">
        <v>11.19</v>
      </c>
      <c r="L165" s="14"/>
      <c r="M165" s="14">
        <v>1991</v>
      </c>
      <c r="N165" s="15" t="s">
        <v>43</v>
      </c>
      <c r="O165" s="15" t="s">
        <v>397</v>
      </c>
      <c r="P165" s="22">
        <v>8.4286353981658756E-3</v>
      </c>
      <c r="Q165" s="18">
        <v>323700</v>
      </c>
      <c r="R165" s="18">
        <v>334799.45223736274</v>
      </c>
      <c r="S165" s="15" t="s">
        <v>45</v>
      </c>
      <c r="T165" s="15"/>
      <c r="U165" s="15"/>
      <c r="V165" s="14">
        <v>365</v>
      </c>
      <c r="W165" s="80"/>
      <c r="X165" s="14"/>
      <c r="Y165" s="14">
        <v>8760</v>
      </c>
      <c r="Z165" s="76" t="s">
        <v>494</v>
      </c>
      <c r="AA165" s="76" t="s">
        <v>493</v>
      </c>
      <c r="AB165" s="19" t="s">
        <v>49</v>
      </c>
      <c r="AC165" s="19">
        <v>196.35697419693699</v>
      </c>
      <c r="AD165" s="19">
        <v>1220.7279907421801</v>
      </c>
      <c r="AE165" s="19">
        <v>0.1</v>
      </c>
      <c r="AF165" s="19">
        <v>640</v>
      </c>
      <c r="AG165" s="19">
        <v>1920000</v>
      </c>
      <c r="AH165" s="18">
        <v>323700</v>
      </c>
      <c r="AI165" s="33">
        <v>8.7999999999999994E-8</v>
      </c>
      <c r="AJ165" s="21">
        <f t="shared" si="120"/>
        <v>6.5740207404120468E-2</v>
      </c>
      <c r="AK165" s="21">
        <f t="shared" si="121"/>
        <v>0.40869906263129829</v>
      </c>
      <c r="AL165" s="21">
        <f t="shared" si="122"/>
        <v>3.347994522373628E-5</v>
      </c>
      <c r="AM165" s="21">
        <f t="shared" si="123"/>
        <v>0.21427164943191215</v>
      </c>
      <c r="AN165" s="21">
        <f t="shared" si="124"/>
        <v>642.81494829573649</v>
      </c>
      <c r="AO165" s="86">
        <f t="shared" si="86"/>
        <v>2.9462351796887915E-2</v>
      </c>
      <c r="AP165" s="88">
        <f t="shared" si="87"/>
        <v>1.8011015727156291E-4</v>
      </c>
      <c r="AQ165" s="89">
        <f t="shared" si="88"/>
        <v>1.1197234592638309E-3</v>
      </c>
      <c r="AR165" s="89">
        <f t="shared" si="89"/>
        <v>9.172587732530487E-8</v>
      </c>
      <c r="AS165" s="89">
        <f t="shared" si="90"/>
        <v>5.8704561488195114E-4</v>
      </c>
      <c r="AT165" s="89">
        <f t="shared" si="91"/>
        <v>1.7611368446458533</v>
      </c>
      <c r="AU165" s="91">
        <f t="shared" si="92"/>
        <v>8.071877204626826E-5</v>
      </c>
      <c r="AV165" s="95">
        <f t="shared" si="102"/>
        <v>65740.207404120461</v>
      </c>
      <c r="AW165" s="96">
        <f t="shared" si="103"/>
        <v>408699.06263129832</v>
      </c>
      <c r="AX165" s="96">
        <f t="shared" si="104"/>
        <v>33.47994522373628</v>
      </c>
      <c r="AY165" s="96">
        <f t="shared" si="105"/>
        <v>214271.64943191214</v>
      </c>
      <c r="AZ165" s="96">
        <f t="shared" si="106"/>
        <v>642814948.29573643</v>
      </c>
      <c r="BA165" s="97">
        <f t="shared" si="107"/>
        <v>29462.351796887913</v>
      </c>
      <c r="BB165" s="102">
        <f t="shared" si="108"/>
        <v>180.11015727156291</v>
      </c>
      <c r="BC165" s="98">
        <f t="shared" si="109"/>
        <v>1119.723459263831</v>
      </c>
      <c r="BD165" s="98">
        <f t="shared" si="110"/>
        <v>9.1725877325304864E-2</v>
      </c>
      <c r="BE165" s="98">
        <f t="shared" si="111"/>
        <v>587.04561488195111</v>
      </c>
      <c r="BF165" s="98">
        <f t="shared" si="112"/>
        <v>1761136.8446458534</v>
      </c>
      <c r="BG165" s="103">
        <f t="shared" si="113"/>
        <v>80.718772046268256</v>
      </c>
      <c r="BH165">
        <v>0.1</v>
      </c>
      <c r="BI165">
        <f t="shared" si="93"/>
        <v>33479.945223736278</v>
      </c>
      <c r="BJ165">
        <v>0.1</v>
      </c>
      <c r="BK165">
        <f t="shared" si="94"/>
        <v>32370</v>
      </c>
      <c r="BL165" s="114">
        <v>187.562005220738</v>
      </c>
      <c r="BM165" s="114">
        <v>1012.03746873145</v>
      </c>
      <c r="BN165" s="114">
        <v>0</v>
      </c>
      <c r="BO165" s="114">
        <v>256</v>
      </c>
      <c r="BP165" s="114">
        <v>384000</v>
      </c>
      <c r="BQ165" s="107">
        <f t="shared" si="95"/>
        <v>8.7999999999999994E-9</v>
      </c>
      <c r="BR165" s="107">
        <f t="shared" si="96"/>
        <v>6.3138833039430187E-2</v>
      </c>
      <c r="BS165" s="107">
        <f t="shared" si="97"/>
        <v>0.34128557018441258</v>
      </c>
      <c r="BT165" s="107">
        <f t="shared" si="98"/>
        <v>3.3479945223736286E-6</v>
      </c>
      <c r="BU165" s="107">
        <f t="shared" si="99"/>
        <v>8.834646431830924E-2</v>
      </c>
      <c r="BV165" s="107">
        <f t="shared" si="100"/>
        <v>143.73779213422796</v>
      </c>
      <c r="BW165" s="117">
        <f t="shared" si="101"/>
        <v>4.1666057490566226E-3</v>
      </c>
    </row>
    <row r="166" spans="1:75" ht="30" customHeight="1" x14ac:dyDescent="0.25">
      <c r="A166" s="108">
        <v>4.6407549958184404</v>
      </c>
      <c r="B166" s="108">
        <v>-74.117744288541104</v>
      </c>
      <c r="C166" s="119">
        <v>27</v>
      </c>
      <c r="D166" s="119">
        <v>28</v>
      </c>
      <c r="E166" s="119">
        <v>1862</v>
      </c>
      <c r="F166" s="16" t="s">
        <v>489</v>
      </c>
      <c r="G166" s="14" t="s">
        <v>490</v>
      </c>
      <c r="H166" s="16" t="s">
        <v>491</v>
      </c>
      <c r="I166" s="14" t="s">
        <v>133</v>
      </c>
      <c r="J166" s="14" t="s">
        <v>41</v>
      </c>
      <c r="K166" s="14">
        <v>150</v>
      </c>
      <c r="L166" s="14"/>
      <c r="M166" s="14">
        <v>1970</v>
      </c>
      <c r="N166" s="15" t="s">
        <v>43</v>
      </c>
      <c r="O166" s="15" t="s">
        <v>86</v>
      </c>
      <c r="P166" s="22">
        <v>8.4286353981658756E-3</v>
      </c>
      <c r="Q166" s="18">
        <v>207187.5</v>
      </c>
      <c r="R166" s="18">
        <v>214291.81807361319</v>
      </c>
      <c r="S166" s="15" t="s">
        <v>45</v>
      </c>
      <c r="T166" s="15"/>
      <c r="U166" s="15"/>
      <c r="V166" s="14">
        <v>365</v>
      </c>
      <c r="W166" s="80"/>
      <c r="X166" s="14"/>
      <c r="Y166" s="14">
        <v>8760</v>
      </c>
      <c r="Z166" s="76" t="s">
        <v>492</v>
      </c>
      <c r="AA166" s="76" t="s">
        <v>493</v>
      </c>
      <c r="AB166" s="19" t="s">
        <v>49</v>
      </c>
      <c r="AC166" s="19">
        <v>589.42211574465</v>
      </c>
      <c r="AD166" s="19">
        <v>6395.3771199333296</v>
      </c>
      <c r="AE166" s="19">
        <v>22.425616220874101</v>
      </c>
      <c r="AF166" s="19">
        <v>1344</v>
      </c>
      <c r="AG166" s="19">
        <v>1920000</v>
      </c>
      <c r="AH166" s="23">
        <v>207187.5</v>
      </c>
      <c r="AI166" s="24">
        <v>8.7999999999999994E-8</v>
      </c>
      <c r="AJ166" s="21">
        <f t="shared" si="120"/>
        <v>0.12630833679571671</v>
      </c>
      <c r="AK166" s="21">
        <f t="shared" si="121"/>
        <v>1.3704769902969014</v>
      </c>
      <c r="AL166" s="21">
        <f t="shared" si="122"/>
        <v>4.8056260713922215E-3</v>
      </c>
      <c r="AM166" s="21">
        <f t="shared" si="123"/>
        <v>0.28800820349093609</v>
      </c>
      <c r="AN166" s="21">
        <f t="shared" si="124"/>
        <v>411.44029070133735</v>
      </c>
      <c r="AO166" s="86">
        <f t="shared" si="86"/>
        <v>1.8857679990477959E-2</v>
      </c>
      <c r="AP166" s="88">
        <f t="shared" si="87"/>
        <v>3.4605023779648415E-4</v>
      </c>
      <c r="AQ166" s="89">
        <f t="shared" si="88"/>
        <v>3.7547314802654835E-3</v>
      </c>
      <c r="AR166" s="89">
        <f t="shared" si="89"/>
        <v>1.3166098825732114E-5</v>
      </c>
      <c r="AS166" s="89">
        <f t="shared" si="90"/>
        <v>7.8906357120804408E-4</v>
      </c>
      <c r="AT166" s="89">
        <f t="shared" si="91"/>
        <v>1.1272336731543489</v>
      </c>
      <c r="AU166" s="91">
        <f t="shared" si="92"/>
        <v>5.1664876686240983E-5</v>
      </c>
      <c r="AV166" s="95">
        <f t="shared" si="102"/>
        <v>126308.33679571671</v>
      </c>
      <c r="AW166" s="96">
        <f t="shared" si="103"/>
        <v>1370476.9902969014</v>
      </c>
      <c r="AX166" s="96">
        <f t="shared" si="104"/>
        <v>4805.6260713922211</v>
      </c>
      <c r="AY166" s="96">
        <f t="shared" si="105"/>
        <v>288008.20349093608</v>
      </c>
      <c r="AZ166" s="96">
        <f t="shared" si="106"/>
        <v>411440290.70133734</v>
      </c>
      <c r="BA166" s="97">
        <f t="shared" si="107"/>
        <v>18857.679990477958</v>
      </c>
      <c r="BB166" s="102">
        <f t="shared" si="108"/>
        <v>346.05023779648417</v>
      </c>
      <c r="BC166" s="98">
        <f t="shared" si="109"/>
        <v>3754.7314802654837</v>
      </c>
      <c r="BD166" s="98">
        <f t="shared" si="110"/>
        <v>13.166098825732114</v>
      </c>
      <c r="BE166" s="98">
        <f t="shared" si="111"/>
        <v>789.0635712080441</v>
      </c>
      <c r="BF166" s="98">
        <f t="shared" si="112"/>
        <v>1127233.673154349</v>
      </c>
      <c r="BG166" s="103">
        <f t="shared" si="113"/>
        <v>51.66487668624098</v>
      </c>
      <c r="BH166">
        <v>0.1</v>
      </c>
      <c r="BI166">
        <f t="shared" si="93"/>
        <v>21429.181807361321</v>
      </c>
      <c r="BJ166">
        <v>0.1</v>
      </c>
      <c r="BK166">
        <f t="shared" si="94"/>
        <v>20718.75</v>
      </c>
      <c r="BL166" s="114">
        <v>491.49252207956101</v>
      </c>
      <c r="BM166" s="114">
        <v>4911.7599692228896</v>
      </c>
      <c r="BN166" s="114">
        <v>16.278520514623899</v>
      </c>
      <c r="BO166" s="114">
        <v>537.6</v>
      </c>
      <c r="BP166" s="114">
        <v>384000</v>
      </c>
      <c r="BQ166" s="107">
        <f t="shared" si="95"/>
        <v>8.7999999999999994E-9</v>
      </c>
      <c r="BR166" s="107">
        <f t="shared" si="96"/>
        <v>0.10607749838024889</v>
      </c>
      <c r="BS166" s="107">
        <f t="shared" si="97"/>
        <v>1.0614346513290251</v>
      </c>
      <c r="BT166" s="107">
        <f t="shared" si="98"/>
        <v>3.5212998098368017E-3</v>
      </c>
      <c r="BU166" s="107">
        <f t="shared" si="99"/>
        <v>0.11874882440375148</v>
      </c>
      <c r="BV166" s="107">
        <f t="shared" si="100"/>
        <v>92.000845869046501</v>
      </c>
      <c r="BW166" s="117">
        <f t="shared" si="101"/>
        <v>2.6668786797425671E-3</v>
      </c>
    </row>
    <row r="167" spans="1:75" ht="30" customHeight="1" x14ac:dyDescent="0.25">
      <c r="A167" s="108">
        <v>4.6422222222222214</v>
      </c>
      <c r="B167" s="108">
        <v>-74.119027777777774</v>
      </c>
      <c r="C167" s="119">
        <v>27</v>
      </c>
      <c r="D167" s="119">
        <v>29</v>
      </c>
      <c r="E167" s="119">
        <v>1875</v>
      </c>
      <c r="F167" s="16" t="s">
        <v>495</v>
      </c>
      <c r="G167" s="14" t="s">
        <v>496</v>
      </c>
      <c r="H167" s="16" t="s">
        <v>497</v>
      </c>
      <c r="I167" s="14" t="s">
        <v>133</v>
      </c>
      <c r="J167" s="14" t="s">
        <v>41</v>
      </c>
      <c r="K167" s="14">
        <v>100</v>
      </c>
      <c r="L167" s="14"/>
      <c r="M167" s="14">
        <v>2004</v>
      </c>
      <c r="N167" s="15" t="s">
        <v>43</v>
      </c>
      <c r="O167" s="15" t="s">
        <v>44</v>
      </c>
      <c r="P167" s="28">
        <v>4.2689148957375835E-3</v>
      </c>
      <c r="Q167" s="18">
        <v>350459.2</v>
      </c>
      <c r="R167" s="18">
        <v>356494.90718151821</v>
      </c>
      <c r="S167" s="15" t="s">
        <v>45</v>
      </c>
      <c r="T167" s="15"/>
      <c r="U167" s="15"/>
      <c r="V167" s="14">
        <v>365</v>
      </c>
      <c r="W167" s="80"/>
      <c r="X167" s="14"/>
      <c r="Y167" s="14">
        <v>8760</v>
      </c>
      <c r="Z167" s="76" t="s">
        <v>498</v>
      </c>
      <c r="AA167" s="76" t="s">
        <v>499</v>
      </c>
      <c r="AB167" s="19" t="s">
        <v>49</v>
      </c>
      <c r="AC167" s="19">
        <v>46.3856216091623</v>
      </c>
      <c r="AD167" s="19">
        <v>1074.85364414012</v>
      </c>
      <c r="AE167" s="19">
        <v>5.4109910208389103</v>
      </c>
      <c r="AF167" s="19">
        <v>1344</v>
      </c>
      <c r="AG167" s="19">
        <v>1920000</v>
      </c>
      <c r="AH167" s="23">
        <v>350459.2</v>
      </c>
      <c r="AI167" s="24">
        <v>8.7999999999999994E-8</v>
      </c>
      <c r="AJ167" s="21">
        <f t="shared" si="120"/>
        <v>1.653623787011534E-2</v>
      </c>
      <c r="AK167" s="21">
        <f t="shared" si="121"/>
        <v>0.38317985010144867</v>
      </c>
      <c r="AL167" s="21">
        <f t="shared" si="122"/>
        <v>1.9289907417339958E-3</v>
      </c>
      <c r="AM167" s="21">
        <f t="shared" si="123"/>
        <v>0.47912915525196048</v>
      </c>
      <c r="AN167" s="21">
        <f t="shared" si="124"/>
        <v>684.470221788515</v>
      </c>
      <c r="AO167" s="86">
        <f t="shared" si="86"/>
        <v>3.1371551831973606E-2</v>
      </c>
      <c r="AP167" s="88">
        <f t="shared" si="87"/>
        <v>4.5304761287987231E-5</v>
      </c>
      <c r="AQ167" s="89">
        <f t="shared" si="88"/>
        <v>1.0498078084971196E-3</v>
      </c>
      <c r="AR167" s="89">
        <f t="shared" si="89"/>
        <v>5.2849061417369747E-6</v>
      </c>
      <c r="AS167" s="89">
        <f t="shared" si="90"/>
        <v>1.3126826171286589E-3</v>
      </c>
      <c r="AT167" s="89">
        <f t="shared" si="91"/>
        <v>1.8752608816123699</v>
      </c>
      <c r="AU167" s="91">
        <f t="shared" si="92"/>
        <v>8.5949457073900294E-5</v>
      </c>
      <c r="AV167" s="95">
        <f t="shared" si="102"/>
        <v>16536.237870115339</v>
      </c>
      <c r="AW167" s="96">
        <f t="shared" si="103"/>
        <v>383179.85010144865</v>
      </c>
      <c r="AX167" s="96">
        <f t="shared" si="104"/>
        <v>1928.9907417339959</v>
      </c>
      <c r="AY167" s="96">
        <f t="shared" si="105"/>
        <v>479129.1552519605</v>
      </c>
      <c r="AZ167" s="96">
        <f t="shared" si="106"/>
        <v>684470221.78851497</v>
      </c>
      <c r="BA167" s="97">
        <f t="shared" si="107"/>
        <v>31371.551831973604</v>
      </c>
      <c r="BB167" s="102">
        <f t="shared" si="108"/>
        <v>45.304761287987233</v>
      </c>
      <c r="BC167" s="98">
        <f t="shared" si="109"/>
        <v>1049.8078084971196</v>
      </c>
      <c r="BD167" s="98">
        <f t="shared" si="110"/>
        <v>5.2849061417369745</v>
      </c>
      <c r="BE167" s="98">
        <f t="shared" si="111"/>
        <v>1312.6826171286589</v>
      </c>
      <c r="BF167" s="98">
        <f t="shared" si="112"/>
        <v>1875260.88161237</v>
      </c>
      <c r="BG167" s="103">
        <f t="shared" si="113"/>
        <v>85.949457073900291</v>
      </c>
      <c r="BH167">
        <v>0.1</v>
      </c>
      <c r="BI167">
        <f t="shared" si="93"/>
        <v>35649.490718151821</v>
      </c>
      <c r="BJ167">
        <v>0.1</v>
      </c>
      <c r="BK167">
        <f t="shared" si="94"/>
        <v>35045.920000000006</v>
      </c>
      <c r="BL167" s="114">
        <v>17.6498016718255</v>
      </c>
      <c r="BM167" s="114">
        <v>910.91550745517998</v>
      </c>
      <c r="BN167" s="114">
        <v>5.3109910208389097</v>
      </c>
      <c r="BO167" s="114">
        <v>537.6</v>
      </c>
      <c r="BP167" s="114">
        <v>384000</v>
      </c>
      <c r="BQ167" s="107">
        <f t="shared" si="95"/>
        <v>8.7999999999999994E-9</v>
      </c>
      <c r="BR167" s="107">
        <f t="shared" si="96"/>
        <v>6.5057317922794806E-3</v>
      </c>
      <c r="BS167" s="107">
        <f t="shared" si="97"/>
        <v>0.32698962952015792</v>
      </c>
      <c r="BT167" s="107">
        <f t="shared" si="98"/>
        <v>1.9031424396547924E-3</v>
      </c>
      <c r="BU167" s="107">
        <f t="shared" si="99"/>
        <v>0.19755001154167962</v>
      </c>
      <c r="BV167" s="107">
        <f t="shared" si="100"/>
        <v>153.05219444934775</v>
      </c>
      <c r="BW167" s="117">
        <f t="shared" si="101"/>
        <v>4.43660740734676E-3</v>
      </c>
    </row>
    <row r="168" spans="1:75" ht="30" customHeight="1" x14ac:dyDescent="0.25">
      <c r="A168" s="108">
        <v>4.6197559057961604</v>
      </c>
      <c r="B168" s="108">
        <v>-74.140360818806997</v>
      </c>
      <c r="C168" s="119">
        <v>25</v>
      </c>
      <c r="D168" s="119">
        <v>26</v>
      </c>
      <c r="E168" s="119">
        <v>1834</v>
      </c>
      <c r="F168" s="16" t="s">
        <v>500</v>
      </c>
      <c r="G168" s="14" t="s">
        <v>501</v>
      </c>
      <c r="H168" s="16" t="s">
        <v>502</v>
      </c>
      <c r="I168" s="14" t="s">
        <v>195</v>
      </c>
      <c r="J168" s="14" t="s">
        <v>41</v>
      </c>
      <c r="K168" s="27"/>
      <c r="L168" s="27"/>
      <c r="M168" s="27"/>
      <c r="N168" s="15" t="s">
        <v>43</v>
      </c>
      <c r="O168" s="15" t="s">
        <v>397</v>
      </c>
      <c r="P168" s="25">
        <v>0.01</v>
      </c>
      <c r="Q168" s="18">
        <v>3080</v>
      </c>
      <c r="R168" s="18">
        <v>3205.6971845125559</v>
      </c>
      <c r="S168" s="15" t="s">
        <v>45</v>
      </c>
      <c r="T168" s="15"/>
      <c r="U168" s="15"/>
      <c r="V168" s="14">
        <v>365</v>
      </c>
      <c r="W168" s="76" t="s">
        <v>76</v>
      </c>
      <c r="X168" s="14"/>
      <c r="Y168" s="14">
        <v>2920</v>
      </c>
      <c r="Z168" s="76" t="s">
        <v>503</v>
      </c>
      <c r="AA168" s="76" t="s">
        <v>504</v>
      </c>
      <c r="AB168" s="19" t="s">
        <v>49</v>
      </c>
      <c r="AC168" s="19">
        <v>196.35697419693699</v>
      </c>
      <c r="AD168" s="19">
        <v>1220.7279907421801</v>
      </c>
      <c r="AE168" s="19">
        <v>0.1</v>
      </c>
      <c r="AF168" s="19">
        <v>640</v>
      </c>
      <c r="AG168" s="19">
        <v>1920000</v>
      </c>
      <c r="AH168" s="23">
        <v>3080</v>
      </c>
      <c r="AI168" s="24">
        <v>8.7999999999999994E-8</v>
      </c>
      <c r="AJ168" s="21">
        <f t="shared" si="120"/>
        <v>6.2946099934252549E-4</v>
      </c>
      <c r="AK168" s="21">
        <f t="shared" si="121"/>
        <v>3.9132842829778759E-3</v>
      </c>
      <c r="AL168" s="21">
        <f t="shared" si="122"/>
        <v>3.2056971845125559E-7</v>
      </c>
      <c r="AM168" s="21">
        <f t="shared" si="123"/>
        <v>2.0516461980880358E-3</v>
      </c>
      <c r="AN168" s="21">
        <f t="shared" si="124"/>
        <v>6.1549385942641077</v>
      </c>
      <c r="AO168" s="86">
        <f t="shared" si="86"/>
        <v>2.8210135223710492E-4</v>
      </c>
      <c r="AP168" s="88">
        <f t="shared" si="87"/>
        <v>1.7245506831302069E-6</v>
      </c>
      <c r="AQ168" s="89">
        <f t="shared" si="88"/>
        <v>1.0721326802679112E-5</v>
      </c>
      <c r="AR168" s="89">
        <f t="shared" si="89"/>
        <v>8.7827320123631665E-10</v>
      </c>
      <c r="AS168" s="89">
        <f t="shared" si="90"/>
        <v>5.6209484879124273E-6</v>
      </c>
      <c r="AT168" s="89">
        <f t="shared" si="91"/>
        <v>1.6862845463737283E-2</v>
      </c>
      <c r="AU168" s="91">
        <f t="shared" si="92"/>
        <v>7.7288041708795871E-7</v>
      </c>
      <c r="AV168" s="95">
        <f t="shared" si="102"/>
        <v>629.4609993425255</v>
      </c>
      <c r="AW168" s="96">
        <f t="shared" si="103"/>
        <v>3913.284282977876</v>
      </c>
      <c r="AX168" s="96">
        <f t="shared" si="104"/>
        <v>0.32056971845125559</v>
      </c>
      <c r="AY168" s="96">
        <f t="shared" si="105"/>
        <v>2051.6461980880358</v>
      </c>
      <c r="AZ168" s="96">
        <f t="shared" si="106"/>
        <v>6154938.5942641078</v>
      </c>
      <c r="BA168" s="97">
        <f t="shared" si="107"/>
        <v>282.10135223710495</v>
      </c>
      <c r="BB168" s="102">
        <f t="shared" si="108"/>
        <v>1.7245506831302069</v>
      </c>
      <c r="BC168" s="98">
        <f t="shared" si="109"/>
        <v>10.721326802679112</v>
      </c>
      <c r="BD168" s="98">
        <f t="shared" si="110"/>
        <v>8.7827320123631662E-4</v>
      </c>
      <c r="BE168" s="98">
        <f t="shared" si="111"/>
        <v>5.6209484879124272</v>
      </c>
      <c r="BF168" s="98">
        <f t="shared" si="112"/>
        <v>16862.845463737282</v>
      </c>
      <c r="BG168" s="103">
        <f t="shared" si="113"/>
        <v>0.77288041708795874</v>
      </c>
      <c r="BH168">
        <v>0.1</v>
      </c>
      <c r="BI168">
        <f t="shared" si="93"/>
        <v>320.5697184512556</v>
      </c>
      <c r="BJ168">
        <v>0.1</v>
      </c>
      <c r="BK168">
        <f t="shared" si="94"/>
        <v>308</v>
      </c>
      <c r="BL168" s="114">
        <v>187.562005220738</v>
      </c>
      <c r="BM168" s="114">
        <v>1012.03746873145</v>
      </c>
      <c r="BN168" s="114">
        <v>0</v>
      </c>
      <c r="BO168" s="114">
        <v>256</v>
      </c>
      <c r="BP168" s="114">
        <v>384000</v>
      </c>
      <c r="BQ168" s="107">
        <f t="shared" si="95"/>
        <v>8.7999999999999994E-9</v>
      </c>
      <c r="BR168" s="107">
        <f t="shared" si="96"/>
        <v>6.0455289862425276E-4</v>
      </c>
      <c r="BS168" s="107">
        <f t="shared" si="97"/>
        <v>3.2678016171880692E-3</v>
      </c>
      <c r="BT168" s="107">
        <f t="shared" si="98"/>
        <v>3.2056971845125563E-8</v>
      </c>
      <c r="BU168" s="107">
        <f t="shared" si="99"/>
        <v>8.4591539811138667E-4</v>
      </c>
      <c r="BV168" s="107">
        <f t="shared" si="100"/>
        <v>1.3762861094111543</v>
      </c>
      <c r="BW168" s="117">
        <f t="shared" si="101"/>
        <v>3.9895155829750352E-5</v>
      </c>
    </row>
    <row r="169" spans="1:75" ht="15" customHeight="1" x14ac:dyDescent="0.25">
      <c r="A169" s="108">
        <v>4.6218068284434501</v>
      </c>
      <c r="B169" s="108">
        <v>-74.121822112792898</v>
      </c>
      <c r="C169" s="119">
        <v>27</v>
      </c>
      <c r="D169" s="119">
        <v>26</v>
      </c>
      <c r="E169" s="119">
        <v>1836</v>
      </c>
      <c r="F169" s="16" t="s">
        <v>505</v>
      </c>
      <c r="G169" s="14" t="s">
        <v>506</v>
      </c>
      <c r="H169" s="16" t="s">
        <v>507</v>
      </c>
      <c r="I169" s="14" t="s">
        <v>133</v>
      </c>
      <c r="J169" s="14" t="s">
        <v>53</v>
      </c>
      <c r="K169" s="14">
        <v>2.98</v>
      </c>
      <c r="L169" s="14"/>
      <c r="M169" s="14">
        <v>1974</v>
      </c>
      <c r="N169" s="15" t="s">
        <v>62</v>
      </c>
      <c r="O169" s="15" t="s">
        <v>63</v>
      </c>
      <c r="P169" s="22">
        <v>-1.5549305289660951E-2</v>
      </c>
      <c r="Q169" s="18">
        <v>40000</v>
      </c>
      <c r="R169" s="18">
        <v>37587.90161107578</v>
      </c>
      <c r="S169" s="15" t="s">
        <v>64</v>
      </c>
      <c r="T169" s="15">
        <f>((R169*6933000)/1000)/8460</f>
        <v>30803.418660707845</v>
      </c>
      <c r="U169" s="15" t="s">
        <v>45</v>
      </c>
      <c r="V169" s="14">
        <v>365</v>
      </c>
      <c r="W169" s="76" t="s">
        <v>76</v>
      </c>
      <c r="X169" s="14"/>
      <c r="Y169" s="14">
        <v>2920</v>
      </c>
      <c r="Z169" s="76" t="s">
        <v>508</v>
      </c>
      <c r="AA169" s="76" t="s">
        <v>292</v>
      </c>
      <c r="AB169" s="19" t="s">
        <v>226</v>
      </c>
      <c r="AC169" s="19">
        <v>12.7152226842523</v>
      </c>
      <c r="AD169" s="19">
        <v>4.5638248573294096</v>
      </c>
      <c r="AE169" s="19">
        <v>12.0799261022882</v>
      </c>
      <c r="AF169" s="19">
        <v>6.25</v>
      </c>
      <c r="AG169" s="19">
        <v>2343</v>
      </c>
      <c r="AH169" s="20">
        <v>26143.981481481482</v>
      </c>
      <c r="AI169" s="20">
        <v>2.9999999999999997E-8</v>
      </c>
      <c r="AJ169" s="21">
        <f>AC169*R169/1000000</f>
        <v>0.4779385392185943</v>
      </c>
      <c r="AK169" s="21">
        <f>AD169*R169/1000000</f>
        <v>0.17154459970747979</v>
      </c>
      <c r="AL169" s="21">
        <f>AE169*R169/1000000</f>
        <v>0.45405907380187499</v>
      </c>
      <c r="AM169" s="21">
        <f>AF169*R169/1000000</f>
        <v>0.23492438506922361</v>
      </c>
      <c r="AN169" s="21">
        <f>AG169*R169/1000000</f>
        <v>88.068453474750555</v>
      </c>
      <c r="AO169" s="86">
        <f t="shared" si="86"/>
        <v>7.3702305273578477E-4</v>
      </c>
      <c r="AP169" s="88">
        <f t="shared" si="87"/>
        <v>1.309420655393409E-3</v>
      </c>
      <c r="AQ169" s="89">
        <f t="shared" si="88"/>
        <v>4.6998520467802683E-4</v>
      </c>
      <c r="AR169" s="89">
        <f t="shared" si="89"/>
        <v>1.2439974624708903E-3</v>
      </c>
      <c r="AS169" s="89">
        <f t="shared" si="90"/>
        <v>6.436284522444482E-4</v>
      </c>
      <c r="AT169" s="89">
        <f t="shared" si="91"/>
        <v>0.24128343417739878</v>
      </c>
      <c r="AU169" s="91">
        <f t="shared" si="92"/>
        <v>2.0192412403720132E-6</v>
      </c>
      <c r="AV169" s="95">
        <f t="shared" si="102"/>
        <v>477938.53921859432</v>
      </c>
      <c r="AW169" s="96">
        <f t="shared" si="103"/>
        <v>171544.59970747979</v>
      </c>
      <c r="AX169" s="96">
        <f t="shared" si="104"/>
        <v>454059.073801875</v>
      </c>
      <c r="AY169" s="96">
        <f t="shared" si="105"/>
        <v>234924.38506922362</v>
      </c>
      <c r="AZ169" s="96">
        <f t="shared" si="106"/>
        <v>88068453.474750549</v>
      </c>
      <c r="BA169" s="97">
        <f t="shared" si="107"/>
        <v>737.02305273578474</v>
      </c>
      <c r="BB169" s="102">
        <f t="shared" si="108"/>
        <v>1309.4206553934089</v>
      </c>
      <c r="BC169" s="98">
        <f t="shared" si="109"/>
        <v>469.98520467802683</v>
      </c>
      <c r="BD169" s="98">
        <f t="shared" si="110"/>
        <v>1243.9974624708902</v>
      </c>
      <c r="BE169" s="98">
        <f t="shared" si="111"/>
        <v>643.62845224444823</v>
      </c>
      <c r="BF169" s="98">
        <f t="shared" si="112"/>
        <v>241283.43417739877</v>
      </c>
      <c r="BG169" s="103">
        <f t="shared" si="113"/>
        <v>2.019241240372013</v>
      </c>
      <c r="BH169">
        <v>0.1</v>
      </c>
      <c r="BI169">
        <f t="shared" si="93"/>
        <v>3758.7901611075781</v>
      </c>
      <c r="BJ169">
        <v>0.1</v>
      </c>
      <c r="BK169">
        <f t="shared" si="94"/>
        <v>2614.3981481481483</v>
      </c>
      <c r="BL169" s="114">
        <v>8.7974410932361504</v>
      </c>
      <c r="BM169" s="114">
        <v>3.6268345072346699</v>
      </c>
      <c r="BN169" s="114">
        <v>10.053852918428399</v>
      </c>
      <c r="BO169" s="114">
        <v>12.5</v>
      </c>
      <c r="BP169" s="114">
        <v>2343</v>
      </c>
      <c r="BQ169" s="107">
        <f t="shared" si="95"/>
        <v>3E-9</v>
      </c>
      <c r="BR169" s="107">
        <f t="shared" si="96"/>
        <v>0.33411339756980574</v>
      </c>
      <c r="BS169" s="107">
        <f t="shared" si="97"/>
        <v>0.13740017470870983</v>
      </c>
      <c r="BT169" s="107">
        <f t="shared" si="98"/>
        <v>0.38062126967244342</v>
      </c>
      <c r="BU169" s="107">
        <f t="shared" si="99"/>
        <v>0.47043571448988963</v>
      </c>
      <c r="BV169" s="107">
        <f t="shared" si="100"/>
        <v>88.50770035657149</v>
      </c>
      <c r="BW169" s="117">
        <f t="shared" si="101"/>
        <v>1.0423079969605678E-4</v>
      </c>
    </row>
    <row r="170" spans="1:75" ht="15" customHeight="1" x14ac:dyDescent="0.25">
      <c r="A170" s="108">
        <v>4.6235954900674603</v>
      </c>
      <c r="B170" s="108">
        <v>-74.118884134514005</v>
      </c>
      <c r="C170" s="119">
        <v>27</v>
      </c>
      <c r="D170" s="119">
        <v>27</v>
      </c>
      <c r="E170" s="119">
        <v>1849</v>
      </c>
      <c r="F170" s="16" t="s">
        <v>509</v>
      </c>
      <c r="G170" s="14" t="s">
        <v>510</v>
      </c>
      <c r="H170" s="16" t="s">
        <v>511</v>
      </c>
      <c r="I170" s="14" t="s">
        <v>133</v>
      </c>
      <c r="J170" s="14" t="s">
        <v>41</v>
      </c>
      <c r="K170" s="14">
        <v>30</v>
      </c>
      <c r="L170" s="14"/>
      <c r="M170" s="14">
        <v>1997</v>
      </c>
      <c r="N170" s="15" t="s">
        <v>43</v>
      </c>
      <c r="O170" s="15" t="s">
        <v>44</v>
      </c>
      <c r="P170" s="28">
        <v>4.2689148957375835E-3</v>
      </c>
      <c r="Q170" s="18">
        <v>7256.25</v>
      </c>
      <c r="R170" s="18">
        <v>7381.2191839617608</v>
      </c>
      <c r="S170" s="15" t="s">
        <v>45</v>
      </c>
      <c r="T170" s="15"/>
      <c r="U170" s="15"/>
      <c r="V170" s="14">
        <v>365</v>
      </c>
      <c r="W170" s="76" t="s">
        <v>76</v>
      </c>
      <c r="X170" s="14"/>
      <c r="Y170" s="14">
        <v>2920</v>
      </c>
      <c r="Z170" s="76" t="s">
        <v>512</v>
      </c>
      <c r="AA170" s="76" t="s">
        <v>513</v>
      </c>
      <c r="AB170" s="19" t="s">
        <v>49</v>
      </c>
      <c r="AC170" s="19">
        <v>46.3856216091623</v>
      </c>
      <c r="AD170" s="19">
        <v>1074.85364414012</v>
      </c>
      <c r="AE170" s="19">
        <v>5.4109910208389103</v>
      </c>
      <c r="AF170" s="19">
        <v>1344</v>
      </c>
      <c r="AG170" s="19">
        <v>1920000</v>
      </c>
      <c r="AH170" s="20">
        <v>22291.8</v>
      </c>
      <c r="AI170" s="20">
        <v>8.9999999999999999E-8</v>
      </c>
      <c r="AJ170" s="21">
        <f t="shared" ref="AJ170:AJ179" si="125">AC170*R170/1000000000</f>
        <v>3.4238244008153997E-4</v>
      </c>
      <c r="AK170" s="21">
        <f t="shared" ref="AK170:AK179" si="126">AD170*R170/1000000000</f>
        <v>7.9337303380782615E-3</v>
      </c>
      <c r="AL170" s="21">
        <f t="shared" ref="AL170:AL179" si="127">AE170*R170/1000000000</f>
        <v>3.9939710727260991E-5</v>
      </c>
      <c r="AM170" s="21">
        <f t="shared" ref="AM170:AM179" si="128">AF170*R170/1000000000</f>
        <v>9.920358583244606E-3</v>
      </c>
      <c r="AN170" s="21">
        <f t="shared" ref="AN170:AN179" si="129">AG170*R170/1000000000</f>
        <v>14.17194083320658</v>
      </c>
      <c r="AO170" s="86">
        <f t="shared" si="86"/>
        <v>2.0408144099849771E-3</v>
      </c>
      <c r="AP170" s="88">
        <f t="shared" si="87"/>
        <v>9.3803408241517799E-7</v>
      </c>
      <c r="AQ170" s="89">
        <f t="shared" si="88"/>
        <v>2.1736247501584277E-5</v>
      </c>
      <c r="AR170" s="89">
        <f t="shared" si="89"/>
        <v>1.094238650061945E-7</v>
      </c>
      <c r="AS170" s="89">
        <f t="shared" si="90"/>
        <v>2.7179064611629057E-5</v>
      </c>
      <c r="AT170" s="89">
        <f t="shared" si="91"/>
        <v>3.8827235159470085E-2</v>
      </c>
      <c r="AU170" s="91">
        <f t="shared" si="92"/>
        <v>5.5912723561232249E-6</v>
      </c>
      <c r="AV170" s="95">
        <f t="shared" si="102"/>
        <v>342.38244008153998</v>
      </c>
      <c r="AW170" s="96">
        <f t="shared" si="103"/>
        <v>7933.7303380782614</v>
      </c>
      <c r="AX170" s="96">
        <f t="shared" si="104"/>
        <v>39.939710727260994</v>
      </c>
      <c r="AY170" s="96">
        <f t="shared" si="105"/>
        <v>9920.3585832446061</v>
      </c>
      <c r="AZ170" s="96">
        <f t="shared" si="106"/>
        <v>14171940.833206581</v>
      </c>
      <c r="BA170" s="97">
        <f t="shared" si="107"/>
        <v>2040.8144099849771</v>
      </c>
      <c r="BB170" s="102">
        <f t="shared" si="108"/>
        <v>0.93803408241517794</v>
      </c>
      <c r="BC170" s="98">
        <f t="shared" si="109"/>
        <v>21.736247501584277</v>
      </c>
      <c r="BD170" s="98">
        <f t="shared" si="110"/>
        <v>0.1094238650061945</v>
      </c>
      <c r="BE170" s="98">
        <f t="shared" si="111"/>
        <v>27.179064611629059</v>
      </c>
      <c r="BF170" s="98">
        <f t="shared" si="112"/>
        <v>38827.235159470081</v>
      </c>
      <c r="BG170" s="103">
        <f t="shared" si="113"/>
        <v>5.5912723561232252</v>
      </c>
      <c r="BH170">
        <v>0.1</v>
      </c>
      <c r="BI170">
        <f t="shared" si="93"/>
        <v>738.12191839617617</v>
      </c>
      <c r="BJ170">
        <v>0.1</v>
      </c>
      <c r="BK170">
        <f t="shared" si="94"/>
        <v>2229.1799999999998</v>
      </c>
      <c r="BL170" s="114">
        <v>17.6498016718255</v>
      </c>
      <c r="BM170" s="114">
        <v>910.91550745517998</v>
      </c>
      <c r="BN170" s="114">
        <v>5.3109910208389097</v>
      </c>
      <c r="BO170" s="114">
        <v>537.6</v>
      </c>
      <c r="BP170" s="114">
        <v>384000</v>
      </c>
      <c r="BQ170" s="107">
        <f t="shared" si="95"/>
        <v>9.0000000000000012E-9</v>
      </c>
      <c r="BR170" s="107">
        <f t="shared" si="96"/>
        <v>1.3470103315229841E-4</v>
      </c>
      <c r="BS170" s="107">
        <f t="shared" si="97"/>
        <v>6.7703130612797322E-3</v>
      </c>
      <c r="BT170" s="107">
        <f t="shared" si="98"/>
        <v>3.940452220328382E-5</v>
      </c>
      <c r="BU170" s="107">
        <f t="shared" si="99"/>
        <v>4.0902686282720284E-3</v>
      </c>
      <c r="BV170" s="107">
        <f t="shared" si="100"/>
        <v>3.1689423076154926</v>
      </c>
      <c r="BW170" s="117">
        <f t="shared" si="101"/>
        <v>2.8861474168872012E-4</v>
      </c>
    </row>
    <row r="171" spans="1:75" ht="30" customHeight="1" x14ac:dyDescent="0.25">
      <c r="A171" s="108">
        <v>4.6269968097933702</v>
      </c>
      <c r="B171" s="108">
        <v>-74.124788620423203</v>
      </c>
      <c r="C171" s="119">
        <v>26</v>
      </c>
      <c r="D171" s="119">
        <v>27</v>
      </c>
      <c r="E171" s="119">
        <v>1848</v>
      </c>
      <c r="F171" s="16" t="s">
        <v>514</v>
      </c>
      <c r="G171" s="14" t="s">
        <v>515</v>
      </c>
      <c r="H171" s="16" t="s">
        <v>516</v>
      </c>
      <c r="I171" s="14" t="s">
        <v>133</v>
      </c>
      <c r="J171" s="14" t="s">
        <v>53</v>
      </c>
      <c r="K171" s="27"/>
      <c r="L171" s="27"/>
      <c r="M171" s="14">
        <v>1970</v>
      </c>
      <c r="N171" s="15" t="s">
        <v>43</v>
      </c>
      <c r="O171" s="15" t="s">
        <v>123</v>
      </c>
      <c r="P171" s="28">
        <v>4.2689148957375835E-3</v>
      </c>
      <c r="Q171" s="18">
        <v>166400</v>
      </c>
      <c r="R171" s="18">
        <v>169265.78772936945</v>
      </c>
      <c r="S171" s="15" t="s">
        <v>45</v>
      </c>
      <c r="T171" s="15"/>
      <c r="U171" s="15"/>
      <c r="V171" s="14">
        <v>365</v>
      </c>
      <c r="W171" s="76" t="s">
        <v>517</v>
      </c>
      <c r="X171" s="14">
        <v>20</v>
      </c>
      <c r="Y171" s="14">
        <v>2760</v>
      </c>
      <c r="Z171" s="76" t="s">
        <v>518</v>
      </c>
      <c r="AA171" s="76" t="s">
        <v>292</v>
      </c>
      <c r="AB171" s="19" t="s">
        <v>49</v>
      </c>
      <c r="AC171" s="19">
        <v>196.35697419693699</v>
      </c>
      <c r="AD171" s="19">
        <v>1220.7279907421801</v>
      </c>
      <c r="AE171" s="19">
        <v>69.655897325915305</v>
      </c>
      <c r="AF171" s="19">
        <v>640</v>
      </c>
      <c r="AG171" s="19">
        <v>1920000</v>
      </c>
      <c r="AH171" s="20">
        <v>2.9803032786885244</v>
      </c>
      <c r="AI171" s="20">
        <v>1.362E-5</v>
      </c>
      <c r="AJ171" s="21">
        <f t="shared" si="125"/>
        <v>3.3236517913600008E-2</v>
      </c>
      <c r="AK171" s="21">
        <f t="shared" si="126"/>
        <v>0.20662748495626551</v>
      </c>
      <c r="AL171" s="21">
        <f t="shared" si="127"/>
        <v>1.1790360330867132E-2</v>
      </c>
      <c r="AM171" s="21">
        <f t="shared" si="128"/>
        <v>0.10833010414679645</v>
      </c>
      <c r="AN171" s="21">
        <f t="shared" si="129"/>
        <v>324.99031244038935</v>
      </c>
      <c r="AO171" s="86">
        <f t="shared" si="86"/>
        <v>4.1290812889073531E-5</v>
      </c>
      <c r="AP171" s="88">
        <f t="shared" si="87"/>
        <v>9.1058953187945222E-5</v>
      </c>
      <c r="AQ171" s="89">
        <f t="shared" si="88"/>
        <v>5.661026985103165E-4</v>
      </c>
      <c r="AR171" s="89">
        <f t="shared" si="89"/>
        <v>3.2302357070868855E-5</v>
      </c>
      <c r="AS171" s="89">
        <f t="shared" si="90"/>
        <v>2.9679480588163412E-4</v>
      </c>
      <c r="AT171" s="89">
        <f t="shared" si="91"/>
        <v>0.89038441764490228</v>
      </c>
      <c r="AU171" s="91">
        <f t="shared" si="92"/>
        <v>1.1312551476458501E-7</v>
      </c>
      <c r="AV171" s="95">
        <f t="shared" si="102"/>
        <v>33236.517913600008</v>
      </c>
      <c r="AW171" s="96">
        <f t="shared" si="103"/>
        <v>206627.48495626551</v>
      </c>
      <c r="AX171" s="96">
        <f t="shared" si="104"/>
        <v>11790.360330867132</v>
      </c>
      <c r="AY171" s="96">
        <f t="shared" si="105"/>
        <v>108330.10414679645</v>
      </c>
      <c r="AZ171" s="96">
        <f t="shared" si="106"/>
        <v>324990312.44038934</v>
      </c>
      <c r="BA171" s="97">
        <f t="shared" si="107"/>
        <v>41.290812889073528</v>
      </c>
      <c r="BB171" s="102">
        <f t="shared" si="108"/>
        <v>91.058953187945221</v>
      </c>
      <c r="BC171" s="98">
        <f t="shared" si="109"/>
        <v>566.10269851031649</v>
      </c>
      <c r="BD171" s="98">
        <f t="shared" si="110"/>
        <v>32.302357070868858</v>
      </c>
      <c r="BE171" s="98">
        <f t="shared" si="111"/>
        <v>296.79480588163415</v>
      </c>
      <c r="BF171" s="98">
        <f t="shared" si="112"/>
        <v>890384.41764490225</v>
      </c>
      <c r="BG171" s="103">
        <f t="shared" si="113"/>
        <v>0.11312551476458502</v>
      </c>
      <c r="BH171">
        <v>0.1</v>
      </c>
      <c r="BI171">
        <f t="shared" si="93"/>
        <v>16926.578772936944</v>
      </c>
      <c r="BJ171">
        <v>0.1</v>
      </c>
      <c r="BK171">
        <f t="shared" si="94"/>
        <v>0.29803032786885247</v>
      </c>
      <c r="BL171" s="114">
        <v>187.562005220738</v>
      </c>
      <c r="BM171" s="114">
        <v>1012.03746873145</v>
      </c>
      <c r="BN171" s="114">
        <v>69.555897325915296</v>
      </c>
      <c r="BO171" s="114">
        <v>256</v>
      </c>
      <c r="BP171" s="114">
        <v>384000</v>
      </c>
      <c r="BQ171" s="107">
        <f t="shared" si="95"/>
        <v>1.362E-6</v>
      </c>
      <c r="BR171" s="107">
        <f t="shared" si="96"/>
        <v>3.1921331529405711E-2</v>
      </c>
      <c r="BS171" s="107">
        <f t="shared" si="97"/>
        <v>0.17254499818289978</v>
      </c>
      <c r="BT171" s="107">
        <f t="shared" si="98"/>
        <v>1.1832323029830937E-2</v>
      </c>
      <c r="BU171" s="107">
        <f t="shared" si="99"/>
        <v>4.4665646183140353E-2</v>
      </c>
      <c r="BV171" s="107">
        <f t="shared" si="100"/>
        <v>72.670043064560616</v>
      </c>
      <c r="BW171" s="117">
        <f t="shared" si="101"/>
        <v>5.8394027589137601E-6</v>
      </c>
    </row>
    <row r="172" spans="1:75" ht="30" customHeight="1" x14ac:dyDescent="0.25">
      <c r="A172" s="108">
        <v>4.6269968097933702</v>
      </c>
      <c r="B172" s="108">
        <v>-74.124788620423203</v>
      </c>
      <c r="C172" s="119">
        <v>26</v>
      </c>
      <c r="D172" s="119">
        <v>27</v>
      </c>
      <c r="E172" s="119">
        <v>1848</v>
      </c>
      <c r="F172" s="16" t="s">
        <v>514</v>
      </c>
      <c r="G172" s="14" t="s">
        <v>515</v>
      </c>
      <c r="H172" s="16" t="s">
        <v>516</v>
      </c>
      <c r="I172" s="14" t="s">
        <v>133</v>
      </c>
      <c r="J172" s="14" t="s">
        <v>53</v>
      </c>
      <c r="K172" s="27"/>
      <c r="L172" s="27"/>
      <c r="M172" s="14">
        <v>1985</v>
      </c>
      <c r="N172" s="15" t="s">
        <v>43</v>
      </c>
      <c r="O172" s="15" t="s">
        <v>123</v>
      </c>
      <c r="P172" s="28">
        <v>4.2689148957375835E-3</v>
      </c>
      <c r="Q172" s="18">
        <v>41600</v>
      </c>
      <c r="R172" s="18">
        <v>42316.446932342362</v>
      </c>
      <c r="S172" s="15" t="s">
        <v>45</v>
      </c>
      <c r="T172" s="15"/>
      <c r="U172" s="15"/>
      <c r="V172" s="14">
        <v>365</v>
      </c>
      <c r="W172" s="76" t="s">
        <v>76</v>
      </c>
      <c r="X172" s="14"/>
      <c r="Y172" s="14">
        <v>2920</v>
      </c>
      <c r="Z172" s="76" t="s">
        <v>518</v>
      </c>
      <c r="AA172" s="76" t="s">
        <v>292</v>
      </c>
      <c r="AB172" s="19" t="s">
        <v>49</v>
      </c>
      <c r="AC172" s="19">
        <v>196.35697419693699</v>
      </c>
      <c r="AD172" s="19">
        <v>1220.7279907421801</v>
      </c>
      <c r="AE172" s="19">
        <v>69.655897325915305</v>
      </c>
      <c r="AF172" s="19">
        <v>640</v>
      </c>
      <c r="AG172" s="19">
        <v>1920000</v>
      </c>
      <c r="AH172" s="20">
        <v>2.9803032786885244</v>
      </c>
      <c r="AI172" s="20">
        <v>1.362E-5</v>
      </c>
      <c r="AJ172" s="21">
        <f t="shared" si="125"/>
        <v>8.3091294784000021E-3</v>
      </c>
      <c r="AK172" s="21">
        <f t="shared" si="126"/>
        <v>5.1656871239066378E-2</v>
      </c>
      <c r="AL172" s="21">
        <f t="shared" si="127"/>
        <v>2.947590082716783E-3</v>
      </c>
      <c r="AM172" s="21">
        <f t="shared" si="128"/>
        <v>2.7082526036699112E-2</v>
      </c>
      <c r="AN172" s="21">
        <f t="shared" si="129"/>
        <v>81.247578110097336</v>
      </c>
      <c r="AO172" s="86">
        <f t="shared" si="86"/>
        <v>4.1290812889073531E-5</v>
      </c>
      <c r="AP172" s="88">
        <f t="shared" si="87"/>
        <v>2.2764738296986305E-5</v>
      </c>
      <c r="AQ172" s="89">
        <f t="shared" si="88"/>
        <v>1.4152567462757913E-4</v>
      </c>
      <c r="AR172" s="89">
        <f t="shared" si="89"/>
        <v>8.0755892677172137E-6</v>
      </c>
      <c r="AS172" s="89">
        <f t="shared" si="90"/>
        <v>7.419870147040853E-5</v>
      </c>
      <c r="AT172" s="89">
        <f t="shared" si="91"/>
        <v>0.22259610441122557</v>
      </c>
      <c r="AU172" s="91">
        <f t="shared" si="92"/>
        <v>1.1312551476458501E-7</v>
      </c>
      <c r="AV172" s="95">
        <f t="shared" si="102"/>
        <v>8309.129478400002</v>
      </c>
      <c r="AW172" s="96">
        <f t="shared" si="103"/>
        <v>51656.871239066379</v>
      </c>
      <c r="AX172" s="96">
        <f t="shared" si="104"/>
        <v>2947.5900827167829</v>
      </c>
      <c r="AY172" s="96">
        <f t="shared" si="105"/>
        <v>27082.526036699113</v>
      </c>
      <c r="AZ172" s="96">
        <f t="shared" si="106"/>
        <v>81247578.110097334</v>
      </c>
      <c r="BA172" s="97">
        <f t="shared" si="107"/>
        <v>41.290812889073528</v>
      </c>
      <c r="BB172" s="102">
        <f t="shared" si="108"/>
        <v>22.764738296986305</v>
      </c>
      <c r="BC172" s="98">
        <f t="shared" si="109"/>
        <v>141.52567462757912</v>
      </c>
      <c r="BD172" s="98">
        <f t="shared" si="110"/>
        <v>8.0755892677172145</v>
      </c>
      <c r="BE172" s="98">
        <f t="shared" si="111"/>
        <v>74.198701470408537</v>
      </c>
      <c r="BF172" s="98">
        <f t="shared" si="112"/>
        <v>222596.10441122556</v>
      </c>
      <c r="BG172" s="103">
        <f t="shared" si="113"/>
        <v>0.11312551476458502</v>
      </c>
      <c r="BH172">
        <v>0.1</v>
      </c>
      <c r="BI172">
        <f t="shared" si="93"/>
        <v>4231.644693234236</v>
      </c>
      <c r="BJ172">
        <v>0.1</v>
      </c>
      <c r="BK172">
        <f t="shared" si="94"/>
        <v>0.29803032786885247</v>
      </c>
      <c r="BL172" s="114">
        <v>187.562005220738</v>
      </c>
      <c r="BM172" s="114">
        <v>1012.03746873145</v>
      </c>
      <c r="BN172" s="114">
        <v>69.555897325915296</v>
      </c>
      <c r="BO172" s="114">
        <v>256</v>
      </c>
      <c r="BP172" s="114">
        <v>384000</v>
      </c>
      <c r="BQ172" s="107">
        <f t="shared" si="95"/>
        <v>1.362E-6</v>
      </c>
      <c r="BR172" s="107">
        <f t="shared" si="96"/>
        <v>7.9803328823514277E-3</v>
      </c>
      <c r="BS172" s="107">
        <f t="shared" si="97"/>
        <v>4.3136249545724946E-2</v>
      </c>
      <c r="BT172" s="107">
        <f t="shared" si="98"/>
        <v>2.9580807574577342E-3</v>
      </c>
      <c r="BU172" s="107">
        <f t="shared" si="99"/>
        <v>1.1166411545785088E-2</v>
      </c>
      <c r="BV172" s="107">
        <f t="shared" si="100"/>
        <v>18.167510766140154</v>
      </c>
      <c r="BW172" s="117">
        <f t="shared" si="101"/>
        <v>5.8394027589137601E-6</v>
      </c>
    </row>
    <row r="173" spans="1:75" ht="30" customHeight="1" x14ac:dyDescent="0.25">
      <c r="A173" s="108">
        <v>4.6269968097933702</v>
      </c>
      <c r="B173" s="108">
        <v>-74.124788620423203</v>
      </c>
      <c r="C173" s="119">
        <v>26</v>
      </c>
      <c r="D173" s="119">
        <v>27</v>
      </c>
      <c r="E173" s="119">
        <v>1848</v>
      </c>
      <c r="F173" s="16" t="s">
        <v>514</v>
      </c>
      <c r="G173" s="14" t="s">
        <v>515</v>
      </c>
      <c r="H173" s="16" t="s">
        <v>516</v>
      </c>
      <c r="I173" s="14" t="s">
        <v>133</v>
      </c>
      <c r="J173" s="14" t="s">
        <v>53</v>
      </c>
      <c r="K173" s="27"/>
      <c r="L173" s="27"/>
      <c r="M173" s="14">
        <v>1985</v>
      </c>
      <c r="N173" s="15" t="s">
        <v>43</v>
      </c>
      <c r="O173" s="15" t="s">
        <v>123</v>
      </c>
      <c r="P173" s="28">
        <v>4.2689148957375835E-3</v>
      </c>
      <c r="Q173" s="18">
        <v>41600</v>
      </c>
      <c r="R173" s="18">
        <v>42316.446932342362</v>
      </c>
      <c r="S173" s="15" t="s">
        <v>45</v>
      </c>
      <c r="T173" s="15"/>
      <c r="U173" s="15"/>
      <c r="V173" s="14">
        <v>365</v>
      </c>
      <c r="W173" s="76" t="s">
        <v>76</v>
      </c>
      <c r="X173" s="14"/>
      <c r="Y173" s="14">
        <v>2920</v>
      </c>
      <c r="Z173" s="76" t="s">
        <v>518</v>
      </c>
      <c r="AA173" s="76" t="s">
        <v>292</v>
      </c>
      <c r="AB173" s="19" t="s">
        <v>49</v>
      </c>
      <c r="AC173" s="19">
        <v>196.35697419693699</v>
      </c>
      <c r="AD173" s="19">
        <v>1220.7279907421801</v>
      </c>
      <c r="AE173" s="19">
        <v>69.655897325915305</v>
      </c>
      <c r="AF173" s="19">
        <v>640</v>
      </c>
      <c r="AG173" s="19">
        <v>1920000</v>
      </c>
      <c r="AH173" s="20">
        <v>2.9803032786885244</v>
      </c>
      <c r="AI173" s="20">
        <v>1.362E-5</v>
      </c>
      <c r="AJ173" s="21">
        <f t="shared" si="125"/>
        <v>8.3091294784000021E-3</v>
      </c>
      <c r="AK173" s="21">
        <f t="shared" si="126"/>
        <v>5.1656871239066378E-2</v>
      </c>
      <c r="AL173" s="21">
        <f t="shared" si="127"/>
        <v>2.947590082716783E-3</v>
      </c>
      <c r="AM173" s="21">
        <f t="shared" si="128"/>
        <v>2.7082526036699112E-2</v>
      </c>
      <c r="AN173" s="21">
        <f t="shared" si="129"/>
        <v>81.247578110097336</v>
      </c>
      <c r="AO173" s="86">
        <f t="shared" si="86"/>
        <v>4.1290812889073531E-5</v>
      </c>
      <c r="AP173" s="88">
        <f t="shared" si="87"/>
        <v>2.2764738296986305E-5</v>
      </c>
      <c r="AQ173" s="89">
        <f t="shared" si="88"/>
        <v>1.4152567462757913E-4</v>
      </c>
      <c r="AR173" s="89">
        <f t="shared" si="89"/>
        <v>8.0755892677172137E-6</v>
      </c>
      <c r="AS173" s="89">
        <f t="shared" si="90"/>
        <v>7.419870147040853E-5</v>
      </c>
      <c r="AT173" s="89">
        <f t="shared" si="91"/>
        <v>0.22259610441122557</v>
      </c>
      <c r="AU173" s="91">
        <f t="shared" si="92"/>
        <v>1.1312551476458501E-7</v>
      </c>
      <c r="AV173" s="95">
        <f t="shared" si="102"/>
        <v>8309.129478400002</v>
      </c>
      <c r="AW173" s="96">
        <f t="shared" si="103"/>
        <v>51656.871239066379</v>
      </c>
      <c r="AX173" s="96">
        <f t="shared" si="104"/>
        <v>2947.5900827167829</v>
      </c>
      <c r="AY173" s="96">
        <f t="shared" si="105"/>
        <v>27082.526036699113</v>
      </c>
      <c r="AZ173" s="96">
        <f t="shared" si="106"/>
        <v>81247578.110097334</v>
      </c>
      <c r="BA173" s="97">
        <f t="shared" si="107"/>
        <v>41.290812889073528</v>
      </c>
      <c r="BB173" s="102">
        <f t="shared" si="108"/>
        <v>22.764738296986305</v>
      </c>
      <c r="BC173" s="98">
        <f t="shared" si="109"/>
        <v>141.52567462757912</v>
      </c>
      <c r="BD173" s="98">
        <f t="shared" si="110"/>
        <v>8.0755892677172145</v>
      </c>
      <c r="BE173" s="98">
        <f t="shared" si="111"/>
        <v>74.198701470408537</v>
      </c>
      <c r="BF173" s="98">
        <f t="shared" si="112"/>
        <v>222596.10441122556</v>
      </c>
      <c r="BG173" s="103">
        <f t="shared" si="113"/>
        <v>0.11312551476458502</v>
      </c>
      <c r="BH173">
        <v>0.1</v>
      </c>
      <c r="BI173">
        <f t="shared" si="93"/>
        <v>4231.644693234236</v>
      </c>
      <c r="BJ173">
        <v>0.1</v>
      </c>
      <c r="BK173">
        <f t="shared" si="94"/>
        <v>0.29803032786885247</v>
      </c>
      <c r="BL173" s="114">
        <v>187.562005220738</v>
      </c>
      <c r="BM173" s="114">
        <v>1012.03746873145</v>
      </c>
      <c r="BN173" s="114">
        <v>69.555897325915296</v>
      </c>
      <c r="BO173" s="114">
        <v>256</v>
      </c>
      <c r="BP173" s="114">
        <v>384000</v>
      </c>
      <c r="BQ173" s="107">
        <f t="shared" si="95"/>
        <v>1.362E-6</v>
      </c>
      <c r="BR173" s="107">
        <f t="shared" si="96"/>
        <v>7.9803328823514277E-3</v>
      </c>
      <c r="BS173" s="107">
        <f t="shared" si="97"/>
        <v>4.3136249545724946E-2</v>
      </c>
      <c r="BT173" s="107">
        <f t="shared" si="98"/>
        <v>2.9580807574577342E-3</v>
      </c>
      <c r="BU173" s="107">
        <f t="shared" si="99"/>
        <v>1.1166411545785088E-2</v>
      </c>
      <c r="BV173" s="107">
        <f t="shared" si="100"/>
        <v>18.167510766140154</v>
      </c>
      <c r="BW173" s="117">
        <f t="shared" si="101"/>
        <v>5.8394027589137601E-6</v>
      </c>
    </row>
    <row r="174" spans="1:75" ht="30" customHeight="1" x14ac:dyDescent="0.25">
      <c r="A174" s="108">
        <v>4.6296052745391698</v>
      </c>
      <c r="B174" s="108">
        <v>-74.120687452601203</v>
      </c>
      <c r="C174" s="119">
        <v>27</v>
      </c>
      <c r="D174" s="119">
        <v>27</v>
      </c>
      <c r="E174" s="119">
        <v>1849</v>
      </c>
      <c r="F174" s="16" t="s">
        <v>519</v>
      </c>
      <c r="G174" s="14" t="s">
        <v>520</v>
      </c>
      <c r="H174" s="16" t="s">
        <v>521</v>
      </c>
      <c r="I174" s="14" t="s">
        <v>133</v>
      </c>
      <c r="J174" s="14" t="s">
        <v>53</v>
      </c>
      <c r="K174" s="14">
        <v>31185</v>
      </c>
      <c r="L174" s="14"/>
      <c r="M174" s="14">
        <v>1990</v>
      </c>
      <c r="N174" s="15" t="s">
        <v>43</v>
      </c>
      <c r="O174" s="15" t="s">
        <v>123</v>
      </c>
      <c r="P174" s="22">
        <v>1.192780523187394E-2</v>
      </c>
      <c r="Q174" s="18">
        <v>38571.428571428602</v>
      </c>
      <c r="R174" s="18">
        <v>40456.326363625798</v>
      </c>
      <c r="S174" s="15" t="s">
        <v>45</v>
      </c>
      <c r="T174" s="15"/>
      <c r="U174" s="15"/>
      <c r="V174" s="14">
        <v>365</v>
      </c>
      <c r="W174" s="76" t="s">
        <v>76</v>
      </c>
      <c r="X174" s="14"/>
      <c r="Y174" s="14">
        <v>2920</v>
      </c>
      <c r="Z174" s="76" t="s">
        <v>522</v>
      </c>
      <c r="AA174" s="76" t="s">
        <v>523</v>
      </c>
      <c r="AB174" s="19" t="s">
        <v>49</v>
      </c>
      <c r="AC174" s="19">
        <v>196.35697419693699</v>
      </c>
      <c r="AD174" s="19">
        <v>1220.7279907421801</v>
      </c>
      <c r="AE174" s="19">
        <v>69.655897325915305</v>
      </c>
      <c r="AF174" s="19">
        <v>640</v>
      </c>
      <c r="AG174" s="19">
        <v>1920000</v>
      </c>
      <c r="AH174" s="20">
        <v>26143.981481481482</v>
      </c>
      <c r="AI174" s="20">
        <v>2.9999999999999997E-8</v>
      </c>
      <c r="AJ174" s="21">
        <f t="shared" si="125"/>
        <v>7.943881831885333E-3</v>
      </c>
      <c r="AK174" s="21">
        <f t="shared" si="126"/>
        <v>4.9386169994678812E-2</v>
      </c>
      <c r="AL174" s="21">
        <f t="shared" si="127"/>
        <v>2.8180217153684389E-3</v>
      </c>
      <c r="AM174" s="21">
        <f t="shared" si="128"/>
        <v>2.5892048872720511E-2</v>
      </c>
      <c r="AN174" s="21">
        <f t="shared" si="129"/>
        <v>77.676146618161525</v>
      </c>
      <c r="AO174" s="86">
        <f t="shared" si="86"/>
        <v>8.2264734786842452E-4</v>
      </c>
      <c r="AP174" s="88">
        <f t="shared" si="87"/>
        <v>2.1764059813384474E-5</v>
      </c>
      <c r="AQ174" s="89">
        <f t="shared" si="88"/>
        <v>1.3530457532788716E-4</v>
      </c>
      <c r="AR174" s="89">
        <f t="shared" si="89"/>
        <v>7.720607439365586E-6</v>
      </c>
      <c r="AS174" s="89">
        <f t="shared" si="90"/>
        <v>7.0937120199234276E-5</v>
      </c>
      <c r="AT174" s="89">
        <f t="shared" si="91"/>
        <v>0.21281136059770281</v>
      </c>
      <c r="AU174" s="91">
        <f t="shared" si="92"/>
        <v>2.2538283503244509E-6</v>
      </c>
      <c r="AV174" s="95">
        <f t="shared" si="102"/>
        <v>7943.8818318853328</v>
      </c>
      <c r="AW174" s="96">
        <f t="shared" si="103"/>
        <v>49386.169994678814</v>
      </c>
      <c r="AX174" s="96">
        <f t="shared" si="104"/>
        <v>2818.0217153684389</v>
      </c>
      <c r="AY174" s="96">
        <f t="shared" si="105"/>
        <v>25892.048872720512</v>
      </c>
      <c r="AZ174" s="96">
        <f t="shared" si="106"/>
        <v>77676146.618161529</v>
      </c>
      <c r="BA174" s="97">
        <f t="shared" si="107"/>
        <v>822.6473478684245</v>
      </c>
      <c r="BB174" s="102">
        <f t="shared" si="108"/>
        <v>21.764059813384474</v>
      </c>
      <c r="BC174" s="98">
        <f t="shared" si="109"/>
        <v>135.30457532788716</v>
      </c>
      <c r="BD174" s="98">
        <f t="shared" si="110"/>
        <v>7.7206074393655859</v>
      </c>
      <c r="BE174" s="98">
        <f t="shared" si="111"/>
        <v>70.937120199234272</v>
      </c>
      <c r="BF174" s="98">
        <f t="shared" si="112"/>
        <v>212811.36059770282</v>
      </c>
      <c r="BG174" s="103">
        <f t="shared" si="113"/>
        <v>2.2538283503244507</v>
      </c>
      <c r="BH174">
        <v>0.1</v>
      </c>
      <c r="BI174">
        <f t="shared" si="93"/>
        <v>4045.6326363625799</v>
      </c>
      <c r="BJ174">
        <v>0.1</v>
      </c>
      <c r="BK174">
        <f t="shared" si="94"/>
        <v>2614.3981481481483</v>
      </c>
      <c r="BL174" s="114">
        <v>187.562005220738</v>
      </c>
      <c r="BM174" s="114">
        <v>1012.03746873145</v>
      </c>
      <c r="BN174" s="114">
        <v>69.555897325915296</v>
      </c>
      <c r="BO174" s="114">
        <v>256</v>
      </c>
      <c r="BP174" s="114">
        <v>384000</v>
      </c>
      <c r="BQ174" s="107">
        <f t="shared" si="95"/>
        <v>3E-9</v>
      </c>
      <c r="BR174" s="107">
        <f t="shared" si="96"/>
        <v>7.629538276098192E-3</v>
      </c>
      <c r="BS174" s="107">
        <f t="shared" si="97"/>
        <v>4.1240092593663666E-2</v>
      </c>
      <c r="BT174" s="107">
        <f t="shared" si="98"/>
        <v>2.8280512474265804E-3</v>
      </c>
      <c r="BU174" s="107">
        <f t="shared" si="99"/>
        <v>1.0675565236588136E-2</v>
      </c>
      <c r="BV174" s="107">
        <f t="shared" si="100"/>
        <v>17.368914406844958</v>
      </c>
      <c r="BW174" s="117">
        <f t="shared" si="101"/>
        <v>1.1633990364057837E-4</v>
      </c>
    </row>
    <row r="175" spans="1:75" ht="30" customHeight="1" x14ac:dyDescent="0.25">
      <c r="A175" s="108">
        <v>4.6296052745391698</v>
      </c>
      <c r="B175" s="108">
        <v>-74.120687452601203</v>
      </c>
      <c r="C175" s="119">
        <v>27</v>
      </c>
      <c r="D175" s="119">
        <v>27</v>
      </c>
      <c r="E175" s="119">
        <v>1849</v>
      </c>
      <c r="F175" s="16" t="s">
        <v>519</v>
      </c>
      <c r="G175" s="14" t="s">
        <v>520</v>
      </c>
      <c r="H175" s="16" t="s">
        <v>521</v>
      </c>
      <c r="I175" s="14" t="s">
        <v>133</v>
      </c>
      <c r="J175" s="14" t="s">
        <v>53</v>
      </c>
      <c r="K175" s="14">
        <v>31185</v>
      </c>
      <c r="L175" s="14"/>
      <c r="M175" s="14">
        <v>1990</v>
      </c>
      <c r="N175" s="15" t="s">
        <v>43</v>
      </c>
      <c r="O175" s="15" t="s">
        <v>123</v>
      </c>
      <c r="P175" s="22">
        <v>1.192780523187394E-2</v>
      </c>
      <c r="Q175" s="18">
        <v>38571.428571428602</v>
      </c>
      <c r="R175" s="18">
        <v>40456.326363625798</v>
      </c>
      <c r="S175" s="15" t="s">
        <v>45</v>
      </c>
      <c r="T175" s="15"/>
      <c r="U175" s="15"/>
      <c r="V175" s="14">
        <v>365</v>
      </c>
      <c r="W175" s="76" t="s">
        <v>76</v>
      </c>
      <c r="X175" s="14"/>
      <c r="Y175" s="14">
        <v>2920</v>
      </c>
      <c r="Z175" s="76" t="s">
        <v>522</v>
      </c>
      <c r="AA175" s="76" t="s">
        <v>523</v>
      </c>
      <c r="AB175" s="19" t="s">
        <v>49</v>
      </c>
      <c r="AC175" s="19">
        <v>196.35697419693699</v>
      </c>
      <c r="AD175" s="19">
        <v>1220.7279907421801</v>
      </c>
      <c r="AE175" s="19">
        <v>69.655897325915305</v>
      </c>
      <c r="AF175" s="19">
        <v>640</v>
      </c>
      <c r="AG175" s="19">
        <v>1920000</v>
      </c>
      <c r="AH175" s="20">
        <v>26143.981481481482</v>
      </c>
      <c r="AI175" s="20">
        <v>2.9999999999999997E-8</v>
      </c>
      <c r="AJ175" s="21">
        <f t="shared" si="125"/>
        <v>7.943881831885333E-3</v>
      </c>
      <c r="AK175" s="21">
        <f t="shared" si="126"/>
        <v>4.9386169994678812E-2</v>
      </c>
      <c r="AL175" s="21">
        <f t="shared" si="127"/>
        <v>2.8180217153684389E-3</v>
      </c>
      <c r="AM175" s="21">
        <f t="shared" si="128"/>
        <v>2.5892048872720511E-2</v>
      </c>
      <c r="AN175" s="21">
        <f t="shared" si="129"/>
        <v>77.676146618161525</v>
      </c>
      <c r="AO175" s="86">
        <f t="shared" si="86"/>
        <v>8.2264734786842452E-4</v>
      </c>
      <c r="AP175" s="88">
        <f t="shared" si="87"/>
        <v>2.1764059813384474E-5</v>
      </c>
      <c r="AQ175" s="89">
        <f t="shared" si="88"/>
        <v>1.3530457532788716E-4</v>
      </c>
      <c r="AR175" s="89">
        <f t="shared" si="89"/>
        <v>7.720607439365586E-6</v>
      </c>
      <c r="AS175" s="89">
        <f t="shared" si="90"/>
        <v>7.0937120199234276E-5</v>
      </c>
      <c r="AT175" s="89">
        <f t="shared" si="91"/>
        <v>0.21281136059770281</v>
      </c>
      <c r="AU175" s="91">
        <f t="shared" si="92"/>
        <v>2.2538283503244509E-6</v>
      </c>
      <c r="AV175" s="95">
        <f t="shared" si="102"/>
        <v>7943.8818318853328</v>
      </c>
      <c r="AW175" s="96">
        <f t="shared" si="103"/>
        <v>49386.169994678814</v>
      </c>
      <c r="AX175" s="96">
        <f t="shared" si="104"/>
        <v>2818.0217153684389</v>
      </c>
      <c r="AY175" s="96">
        <f t="shared" si="105"/>
        <v>25892.048872720512</v>
      </c>
      <c r="AZ175" s="96">
        <f t="shared" si="106"/>
        <v>77676146.618161529</v>
      </c>
      <c r="BA175" s="97">
        <f t="shared" si="107"/>
        <v>822.6473478684245</v>
      </c>
      <c r="BB175" s="102">
        <f t="shared" si="108"/>
        <v>21.764059813384474</v>
      </c>
      <c r="BC175" s="98">
        <f t="shared" si="109"/>
        <v>135.30457532788716</v>
      </c>
      <c r="BD175" s="98">
        <f t="shared" si="110"/>
        <v>7.7206074393655859</v>
      </c>
      <c r="BE175" s="98">
        <f t="shared" si="111"/>
        <v>70.937120199234272</v>
      </c>
      <c r="BF175" s="98">
        <f t="shared" si="112"/>
        <v>212811.36059770282</v>
      </c>
      <c r="BG175" s="103">
        <f t="shared" si="113"/>
        <v>2.2538283503244507</v>
      </c>
      <c r="BH175">
        <v>0.1</v>
      </c>
      <c r="BI175">
        <f t="shared" si="93"/>
        <v>4045.6326363625799</v>
      </c>
      <c r="BJ175">
        <v>0.1</v>
      </c>
      <c r="BK175">
        <f t="shared" si="94"/>
        <v>2614.3981481481483</v>
      </c>
      <c r="BL175" s="114">
        <v>187.562005220738</v>
      </c>
      <c r="BM175" s="114">
        <v>1012.03746873145</v>
      </c>
      <c r="BN175" s="114">
        <v>69.555897325915296</v>
      </c>
      <c r="BO175" s="114">
        <v>256</v>
      </c>
      <c r="BP175" s="114">
        <v>384000</v>
      </c>
      <c r="BQ175" s="107">
        <f t="shared" si="95"/>
        <v>3E-9</v>
      </c>
      <c r="BR175" s="107">
        <f t="shared" si="96"/>
        <v>7.629538276098192E-3</v>
      </c>
      <c r="BS175" s="107">
        <f t="shared" si="97"/>
        <v>4.1240092593663666E-2</v>
      </c>
      <c r="BT175" s="107">
        <f t="shared" si="98"/>
        <v>2.8280512474265804E-3</v>
      </c>
      <c r="BU175" s="107">
        <f t="shared" si="99"/>
        <v>1.0675565236588136E-2</v>
      </c>
      <c r="BV175" s="107">
        <f t="shared" si="100"/>
        <v>17.368914406844958</v>
      </c>
      <c r="BW175" s="117">
        <f t="shared" si="101"/>
        <v>1.1633990364057837E-4</v>
      </c>
    </row>
    <row r="176" spans="1:75" ht="30" customHeight="1" x14ac:dyDescent="0.25">
      <c r="A176" s="108">
        <v>4.6296052745391698</v>
      </c>
      <c r="B176" s="108">
        <v>-74.120687452601203</v>
      </c>
      <c r="C176" s="119">
        <v>27</v>
      </c>
      <c r="D176" s="119">
        <v>27</v>
      </c>
      <c r="E176" s="119">
        <v>1849</v>
      </c>
      <c r="F176" s="16" t="s">
        <v>519</v>
      </c>
      <c r="G176" s="14" t="s">
        <v>520</v>
      </c>
      <c r="H176" s="16" t="s">
        <v>521</v>
      </c>
      <c r="I176" s="14" t="s">
        <v>133</v>
      </c>
      <c r="J176" s="14" t="s">
        <v>53</v>
      </c>
      <c r="K176" s="14">
        <v>31185</v>
      </c>
      <c r="L176" s="14"/>
      <c r="M176" s="14">
        <v>1990</v>
      </c>
      <c r="N176" s="15" t="s">
        <v>43</v>
      </c>
      <c r="O176" s="15" t="s">
        <v>123</v>
      </c>
      <c r="P176" s="22">
        <v>1.192780523187394E-2</v>
      </c>
      <c r="Q176" s="18">
        <v>38571.428571428602</v>
      </c>
      <c r="R176" s="18">
        <v>40456.326363625798</v>
      </c>
      <c r="S176" s="15" t="s">
        <v>45</v>
      </c>
      <c r="T176" s="15"/>
      <c r="U176" s="15"/>
      <c r="V176" s="14">
        <v>365</v>
      </c>
      <c r="W176" s="76" t="s">
        <v>76</v>
      </c>
      <c r="X176" s="14"/>
      <c r="Y176" s="14">
        <v>2920</v>
      </c>
      <c r="Z176" s="76" t="s">
        <v>522</v>
      </c>
      <c r="AA176" s="76" t="s">
        <v>523</v>
      </c>
      <c r="AB176" s="19" t="s">
        <v>49</v>
      </c>
      <c r="AC176" s="19">
        <v>196.35697419693699</v>
      </c>
      <c r="AD176" s="19">
        <v>1220.7279907421801</v>
      </c>
      <c r="AE176" s="19">
        <v>69.655897325915305</v>
      </c>
      <c r="AF176" s="19">
        <v>640</v>
      </c>
      <c r="AG176" s="19">
        <v>1920000</v>
      </c>
      <c r="AH176" s="20">
        <v>26143.981481481482</v>
      </c>
      <c r="AI176" s="20">
        <v>2.9999999999999997E-8</v>
      </c>
      <c r="AJ176" s="21">
        <f t="shared" si="125"/>
        <v>7.943881831885333E-3</v>
      </c>
      <c r="AK176" s="21">
        <f t="shared" si="126"/>
        <v>4.9386169994678812E-2</v>
      </c>
      <c r="AL176" s="21">
        <f t="shared" si="127"/>
        <v>2.8180217153684389E-3</v>
      </c>
      <c r="AM176" s="21">
        <f t="shared" si="128"/>
        <v>2.5892048872720511E-2</v>
      </c>
      <c r="AN176" s="21">
        <f t="shared" si="129"/>
        <v>77.676146618161525</v>
      </c>
      <c r="AO176" s="86">
        <f t="shared" si="86"/>
        <v>8.2264734786842452E-4</v>
      </c>
      <c r="AP176" s="88">
        <f t="shared" si="87"/>
        <v>2.1764059813384474E-5</v>
      </c>
      <c r="AQ176" s="89">
        <f t="shared" si="88"/>
        <v>1.3530457532788716E-4</v>
      </c>
      <c r="AR176" s="89">
        <f t="shared" si="89"/>
        <v>7.720607439365586E-6</v>
      </c>
      <c r="AS176" s="89">
        <f t="shared" si="90"/>
        <v>7.0937120199234276E-5</v>
      </c>
      <c r="AT176" s="89">
        <f t="shared" si="91"/>
        <v>0.21281136059770281</v>
      </c>
      <c r="AU176" s="91">
        <f t="shared" si="92"/>
        <v>2.2538283503244509E-6</v>
      </c>
      <c r="AV176" s="95">
        <f t="shared" si="102"/>
        <v>7943.8818318853328</v>
      </c>
      <c r="AW176" s="96">
        <f t="shared" si="103"/>
        <v>49386.169994678814</v>
      </c>
      <c r="AX176" s="96">
        <f t="shared" si="104"/>
        <v>2818.0217153684389</v>
      </c>
      <c r="AY176" s="96">
        <f t="shared" si="105"/>
        <v>25892.048872720512</v>
      </c>
      <c r="AZ176" s="96">
        <f t="shared" si="106"/>
        <v>77676146.618161529</v>
      </c>
      <c r="BA176" s="97">
        <f t="shared" si="107"/>
        <v>822.6473478684245</v>
      </c>
      <c r="BB176" s="102">
        <f t="shared" si="108"/>
        <v>21.764059813384474</v>
      </c>
      <c r="BC176" s="98">
        <f t="shared" si="109"/>
        <v>135.30457532788716</v>
      </c>
      <c r="BD176" s="98">
        <f t="shared" si="110"/>
        <v>7.7206074393655859</v>
      </c>
      <c r="BE176" s="98">
        <f t="shared" si="111"/>
        <v>70.937120199234272</v>
      </c>
      <c r="BF176" s="98">
        <f t="shared" si="112"/>
        <v>212811.36059770282</v>
      </c>
      <c r="BG176" s="103">
        <f t="shared" si="113"/>
        <v>2.2538283503244507</v>
      </c>
      <c r="BH176">
        <v>0.1</v>
      </c>
      <c r="BI176">
        <f t="shared" si="93"/>
        <v>4045.6326363625799</v>
      </c>
      <c r="BJ176">
        <v>0.1</v>
      </c>
      <c r="BK176">
        <f t="shared" si="94"/>
        <v>2614.3981481481483</v>
      </c>
      <c r="BL176" s="114">
        <v>187.562005220738</v>
      </c>
      <c r="BM176" s="114">
        <v>1012.03746873145</v>
      </c>
      <c r="BN176" s="114">
        <v>69.555897325915296</v>
      </c>
      <c r="BO176" s="114">
        <v>256</v>
      </c>
      <c r="BP176" s="114">
        <v>384000</v>
      </c>
      <c r="BQ176" s="107">
        <f t="shared" si="95"/>
        <v>3E-9</v>
      </c>
      <c r="BR176" s="107">
        <f t="shared" si="96"/>
        <v>7.629538276098192E-3</v>
      </c>
      <c r="BS176" s="107">
        <f t="shared" si="97"/>
        <v>4.1240092593663666E-2</v>
      </c>
      <c r="BT176" s="107">
        <f t="shared" si="98"/>
        <v>2.8280512474265804E-3</v>
      </c>
      <c r="BU176" s="107">
        <f t="shared" si="99"/>
        <v>1.0675565236588136E-2</v>
      </c>
      <c r="BV176" s="107">
        <f t="shared" si="100"/>
        <v>17.368914406844958</v>
      </c>
      <c r="BW176" s="117">
        <f t="shared" si="101"/>
        <v>1.1633990364057837E-4</v>
      </c>
    </row>
    <row r="177" spans="1:75" ht="30" customHeight="1" x14ac:dyDescent="0.25">
      <c r="A177" s="108">
        <v>4.6296052745391698</v>
      </c>
      <c r="B177" s="108">
        <v>-74.120687452601203</v>
      </c>
      <c r="C177" s="119">
        <v>27</v>
      </c>
      <c r="D177" s="119">
        <v>27</v>
      </c>
      <c r="E177" s="119">
        <v>1849</v>
      </c>
      <c r="F177" s="16" t="s">
        <v>519</v>
      </c>
      <c r="G177" s="14" t="s">
        <v>520</v>
      </c>
      <c r="H177" s="16" t="s">
        <v>521</v>
      </c>
      <c r="I177" s="14" t="s">
        <v>133</v>
      </c>
      <c r="J177" s="14" t="s">
        <v>53</v>
      </c>
      <c r="K177" s="14">
        <v>31185</v>
      </c>
      <c r="L177" s="14"/>
      <c r="M177" s="14">
        <v>1990</v>
      </c>
      <c r="N177" s="15" t="s">
        <v>43</v>
      </c>
      <c r="O177" s="15" t="s">
        <v>123</v>
      </c>
      <c r="P177" s="22">
        <v>1.192780523187394E-2</v>
      </c>
      <c r="Q177" s="18">
        <v>38571.428571428602</v>
      </c>
      <c r="R177" s="18">
        <v>40456.326363625798</v>
      </c>
      <c r="S177" s="15" t="s">
        <v>45</v>
      </c>
      <c r="T177" s="15"/>
      <c r="U177" s="15"/>
      <c r="V177" s="14">
        <v>365</v>
      </c>
      <c r="W177" s="76" t="s">
        <v>76</v>
      </c>
      <c r="X177" s="14"/>
      <c r="Y177" s="14">
        <v>2920</v>
      </c>
      <c r="Z177" s="76" t="s">
        <v>522</v>
      </c>
      <c r="AA177" s="76" t="s">
        <v>523</v>
      </c>
      <c r="AB177" s="19" t="s">
        <v>49</v>
      </c>
      <c r="AC177" s="19">
        <v>196.35697419693699</v>
      </c>
      <c r="AD177" s="19">
        <v>1220.7279907421801</v>
      </c>
      <c r="AE177" s="19">
        <v>69.655897325915305</v>
      </c>
      <c r="AF177" s="19">
        <v>640</v>
      </c>
      <c r="AG177" s="19">
        <v>1920000</v>
      </c>
      <c r="AH177" s="20">
        <v>26143.981481481482</v>
      </c>
      <c r="AI177" s="20">
        <v>2.9999999999999997E-8</v>
      </c>
      <c r="AJ177" s="21">
        <f t="shared" si="125"/>
        <v>7.943881831885333E-3</v>
      </c>
      <c r="AK177" s="21">
        <f t="shared" si="126"/>
        <v>4.9386169994678812E-2</v>
      </c>
      <c r="AL177" s="21">
        <f t="shared" si="127"/>
        <v>2.8180217153684389E-3</v>
      </c>
      <c r="AM177" s="21">
        <f t="shared" si="128"/>
        <v>2.5892048872720511E-2</v>
      </c>
      <c r="AN177" s="21">
        <f t="shared" si="129"/>
        <v>77.676146618161525</v>
      </c>
      <c r="AO177" s="86">
        <f t="shared" si="86"/>
        <v>8.2264734786842452E-4</v>
      </c>
      <c r="AP177" s="88">
        <f t="shared" si="87"/>
        <v>2.1764059813384474E-5</v>
      </c>
      <c r="AQ177" s="89">
        <f t="shared" si="88"/>
        <v>1.3530457532788716E-4</v>
      </c>
      <c r="AR177" s="89">
        <f t="shared" si="89"/>
        <v>7.720607439365586E-6</v>
      </c>
      <c r="AS177" s="89">
        <f t="shared" si="90"/>
        <v>7.0937120199234276E-5</v>
      </c>
      <c r="AT177" s="89">
        <f t="shared" si="91"/>
        <v>0.21281136059770281</v>
      </c>
      <c r="AU177" s="91">
        <f t="shared" si="92"/>
        <v>2.2538283503244509E-6</v>
      </c>
      <c r="AV177" s="95">
        <f t="shared" si="102"/>
        <v>7943.8818318853328</v>
      </c>
      <c r="AW177" s="96">
        <f t="shared" si="103"/>
        <v>49386.169994678814</v>
      </c>
      <c r="AX177" s="96">
        <f t="shared" si="104"/>
        <v>2818.0217153684389</v>
      </c>
      <c r="AY177" s="96">
        <f t="shared" si="105"/>
        <v>25892.048872720512</v>
      </c>
      <c r="AZ177" s="96">
        <f t="shared" si="106"/>
        <v>77676146.618161529</v>
      </c>
      <c r="BA177" s="97">
        <f t="shared" si="107"/>
        <v>822.6473478684245</v>
      </c>
      <c r="BB177" s="102">
        <f t="shared" si="108"/>
        <v>21.764059813384474</v>
      </c>
      <c r="BC177" s="98">
        <f t="shared" si="109"/>
        <v>135.30457532788716</v>
      </c>
      <c r="BD177" s="98">
        <f t="shared" si="110"/>
        <v>7.7206074393655859</v>
      </c>
      <c r="BE177" s="98">
        <f t="shared" si="111"/>
        <v>70.937120199234272</v>
      </c>
      <c r="BF177" s="98">
        <f t="shared" si="112"/>
        <v>212811.36059770282</v>
      </c>
      <c r="BG177" s="103">
        <f t="shared" si="113"/>
        <v>2.2538283503244507</v>
      </c>
      <c r="BH177">
        <v>0.1</v>
      </c>
      <c r="BI177">
        <f t="shared" si="93"/>
        <v>4045.6326363625799</v>
      </c>
      <c r="BJ177">
        <v>0.1</v>
      </c>
      <c r="BK177">
        <f t="shared" si="94"/>
        <v>2614.3981481481483</v>
      </c>
      <c r="BL177" s="114">
        <v>187.562005220738</v>
      </c>
      <c r="BM177" s="114">
        <v>1012.03746873145</v>
      </c>
      <c r="BN177" s="114">
        <v>69.555897325915296</v>
      </c>
      <c r="BO177" s="114">
        <v>256</v>
      </c>
      <c r="BP177" s="114">
        <v>384000</v>
      </c>
      <c r="BQ177" s="107">
        <f t="shared" si="95"/>
        <v>3E-9</v>
      </c>
      <c r="BR177" s="107">
        <f t="shared" si="96"/>
        <v>7.629538276098192E-3</v>
      </c>
      <c r="BS177" s="107">
        <f t="shared" si="97"/>
        <v>4.1240092593663666E-2</v>
      </c>
      <c r="BT177" s="107">
        <f t="shared" si="98"/>
        <v>2.8280512474265804E-3</v>
      </c>
      <c r="BU177" s="107">
        <f t="shared" si="99"/>
        <v>1.0675565236588136E-2</v>
      </c>
      <c r="BV177" s="107">
        <f t="shared" si="100"/>
        <v>17.368914406844958</v>
      </c>
      <c r="BW177" s="117">
        <f t="shared" si="101"/>
        <v>1.1633990364057837E-4</v>
      </c>
    </row>
    <row r="178" spans="1:75" ht="30" customHeight="1" x14ac:dyDescent="0.25">
      <c r="A178" s="108">
        <v>4.6305157273789996</v>
      </c>
      <c r="B178" s="108">
        <v>-74.116151383858593</v>
      </c>
      <c r="C178" s="119">
        <v>27</v>
      </c>
      <c r="D178" s="119">
        <v>27</v>
      </c>
      <c r="E178" s="119">
        <v>1849</v>
      </c>
      <c r="F178" s="16" t="s">
        <v>524</v>
      </c>
      <c r="G178" s="14" t="s">
        <v>318</v>
      </c>
      <c r="H178" s="16" t="s">
        <v>525</v>
      </c>
      <c r="I178" s="14" t="s">
        <v>133</v>
      </c>
      <c r="J178" s="14" t="s">
        <v>41</v>
      </c>
      <c r="K178" s="14">
        <v>50</v>
      </c>
      <c r="L178" s="14"/>
      <c r="M178" s="14">
        <v>1992</v>
      </c>
      <c r="N178" s="15" t="s">
        <v>54</v>
      </c>
      <c r="O178" s="15" t="s">
        <v>54</v>
      </c>
      <c r="P178" s="28">
        <v>4.2689148957375835E-3</v>
      </c>
      <c r="Q178" s="18">
        <v>12.302683877806</v>
      </c>
      <c r="R178" s="18">
        <v>12.514564169244268</v>
      </c>
      <c r="S178" s="15" t="s">
        <v>45</v>
      </c>
      <c r="T178" s="15"/>
      <c r="U178" s="15"/>
      <c r="V178" s="14">
        <v>365</v>
      </c>
      <c r="W178" s="76" t="s">
        <v>76</v>
      </c>
      <c r="X178" s="14"/>
      <c r="Y178" s="14">
        <v>2920</v>
      </c>
      <c r="Z178" s="76" t="s">
        <v>526</v>
      </c>
      <c r="AA178" s="76" t="s">
        <v>292</v>
      </c>
      <c r="AB178" s="19" t="s">
        <v>49</v>
      </c>
      <c r="AC178" s="19">
        <v>24000</v>
      </c>
      <c r="AD178" s="19">
        <v>2261000</v>
      </c>
      <c r="AE178" s="19">
        <v>1200</v>
      </c>
      <c r="AF178" s="19">
        <v>381000</v>
      </c>
      <c r="AG178" s="19">
        <v>1500000000</v>
      </c>
      <c r="AH178" s="23">
        <v>12.302683877806</v>
      </c>
      <c r="AI178" s="20">
        <v>2.4E-2</v>
      </c>
      <c r="AJ178" s="21">
        <f t="shared" si="125"/>
        <v>3.0034954006186247E-4</v>
      </c>
      <c r="AK178" s="21">
        <f t="shared" si="126"/>
        <v>2.8295429586661289E-2</v>
      </c>
      <c r="AL178" s="21">
        <f t="shared" si="127"/>
        <v>1.5017477003093121E-5</v>
      </c>
      <c r="AM178" s="21">
        <f t="shared" si="128"/>
        <v>4.7680489484820667E-3</v>
      </c>
      <c r="AN178" s="21">
        <f t="shared" si="129"/>
        <v>18.7718462538664</v>
      </c>
      <c r="AO178" s="86">
        <f t="shared" si="86"/>
        <v>0.30034954006186243</v>
      </c>
      <c r="AP178" s="88">
        <f t="shared" si="87"/>
        <v>8.2287545222428076E-7</v>
      </c>
      <c r="AQ178" s="89">
        <f t="shared" si="88"/>
        <v>7.7521724894962434E-5</v>
      </c>
      <c r="AR178" s="89">
        <f t="shared" si="89"/>
        <v>4.1143772611214026E-8</v>
      </c>
      <c r="AS178" s="89">
        <f t="shared" si="90"/>
        <v>1.3063147804060458E-5</v>
      </c>
      <c r="AT178" s="89">
        <f t="shared" si="91"/>
        <v>5.1429715764017531E-2</v>
      </c>
      <c r="AU178" s="91">
        <f t="shared" si="92"/>
        <v>8.2287545222428063E-4</v>
      </c>
      <c r="AV178" s="95">
        <f t="shared" si="102"/>
        <v>300.34954006186246</v>
      </c>
      <c r="AW178" s="96">
        <f t="shared" si="103"/>
        <v>28295.429586661288</v>
      </c>
      <c r="AX178" s="96">
        <f t="shared" si="104"/>
        <v>15.01747700309312</v>
      </c>
      <c r="AY178" s="96">
        <f t="shared" si="105"/>
        <v>4768.0489484820664</v>
      </c>
      <c r="AZ178" s="96">
        <f t="shared" si="106"/>
        <v>18771846.253866401</v>
      </c>
      <c r="BA178" s="97">
        <f t="shared" si="107"/>
        <v>300349.54006186244</v>
      </c>
      <c r="BB178" s="102">
        <f t="shared" si="108"/>
        <v>0.82287545222428071</v>
      </c>
      <c r="BC178" s="98">
        <f t="shared" si="109"/>
        <v>77.521724894962432</v>
      </c>
      <c r="BD178" s="98">
        <f t="shared" si="110"/>
        <v>4.1143772611214026E-2</v>
      </c>
      <c r="BE178" s="98">
        <f t="shared" si="111"/>
        <v>13.063147804060458</v>
      </c>
      <c r="BF178" s="98">
        <f t="shared" si="112"/>
        <v>51429.715764017528</v>
      </c>
      <c r="BG178" s="103">
        <f t="shared" si="113"/>
        <v>822.87545222428059</v>
      </c>
      <c r="BH178">
        <v>0.1</v>
      </c>
      <c r="BI178">
        <f t="shared" si="93"/>
        <v>1.2514564169244269</v>
      </c>
      <c r="BJ178">
        <v>0.1</v>
      </c>
      <c r="BK178">
        <f t="shared" si="94"/>
        <v>1.2302683877806002</v>
      </c>
      <c r="BL178" s="114">
        <v>0</v>
      </c>
      <c r="BM178" s="114">
        <v>0</v>
      </c>
      <c r="BN178" s="114">
        <v>0</v>
      </c>
      <c r="BO178" s="114">
        <v>0</v>
      </c>
      <c r="BP178" s="114">
        <v>0</v>
      </c>
      <c r="BQ178" s="107">
        <f t="shared" si="95"/>
        <v>2.4000000000000002E-3</v>
      </c>
      <c r="BR178" s="107">
        <f t="shared" si="96"/>
        <v>3.0034954006186248E-5</v>
      </c>
      <c r="BS178" s="107">
        <f t="shared" si="97"/>
        <v>2.8295429586661291E-3</v>
      </c>
      <c r="BT178" s="107">
        <f t="shared" si="98"/>
        <v>1.5017477003093121E-6</v>
      </c>
      <c r="BU178" s="107">
        <f t="shared" si="99"/>
        <v>4.7680489484820671E-4</v>
      </c>
      <c r="BV178" s="107">
        <f t="shared" si="100"/>
        <v>1.87718462538664</v>
      </c>
      <c r="BW178" s="117">
        <f t="shared" si="101"/>
        <v>4.2475839300800719E-2</v>
      </c>
    </row>
    <row r="179" spans="1:75" ht="30" customHeight="1" x14ac:dyDescent="0.25">
      <c r="A179" s="108">
        <v>4.6305157273789996</v>
      </c>
      <c r="B179" s="108">
        <v>-74.116151383858593</v>
      </c>
      <c r="C179" s="119">
        <v>27</v>
      </c>
      <c r="D179" s="119">
        <v>27</v>
      </c>
      <c r="E179" s="119">
        <v>1849</v>
      </c>
      <c r="F179" s="16" t="s">
        <v>524</v>
      </c>
      <c r="G179" s="14" t="s">
        <v>318</v>
      </c>
      <c r="H179" s="16" t="s">
        <v>525</v>
      </c>
      <c r="I179" s="14" t="s">
        <v>133</v>
      </c>
      <c r="J179" s="14" t="s">
        <v>41</v>
      </c>
      <c r="K179" s="14">
        <v>200</v>
      </c>
      <c r="L179" s="14"/>
      <c r="M179" s="14">
        <v>2004</v>
      </c>
      <c r="N179" s="15" t="s">
        <v>43</v>
      </c>
      <c r="O179" s="15" t="s">
        <v>82</v>
      </c>
      <c r="P179" s="28">
        <v>4.2689148957375835E-3</v>
      </c>
      <c r="Q179" s="18">
        <v>312000</v>
      </c>
      <c r="R179" s="18">
        <v>317373.35199256771</v>
      </c>
      <c r="S179" s="15" t="s">
        <v>45</v>
      </c>
      <c r="T179" s="15"/>
      <c r="U179" s="15"/>
      <c r="V179" s="14">
        <v>365</v>
      </c>
      <c r="W179" s="76" t="s">
        <v>76</v>
      </c>
      <c r="X179" s="14"/>
      <c r="Y179" s="14">
        <v>2920</v>
      </c>
      <c r="Z179" s="76" t="s">
        <v>526</v>
      </c>
      <c r="AA179" s="76" t="s">
        <v>292</v>
      </c>
      <c r="AB179" s="19" t="s">
        <v>49</v>
      </c>
      <c r="AC179" s="19">
        <v>237.18055687712899</v>
      </c>
      <c r="AD179" s="19">
        <v>787.65812200543303</v>
      </c>
      <c r="AE179" s="19">
        <v>0.50440070906507495</v>
      </c>
      <c r="AF179" s="19">
        <v>1344</v>
      </c>
      <c r="AG179" s="19">
        <v>1920000</v>
      </c>
      <c r="AH179" s="23">
        <v>312000</v>
      </c>
      <c r="AI179" s="24">
        <v>8.7999999999999994E-8</v>
      </c>
      <c r="AJ179" s="21">
        <f t="shared" si="125"/>
        <v>7.527478836355829E-2</v>
      </c>
      <c r="AK179" s="21">
        <f t="shared" si="126"/>
        <v>0.24998169840503515</v>
      </c>
      <c r="AL179" s="21">
        <f t="shared" si="127"/>
        <v>1.6008334378341075E-4</v>
      </c>
      <c r="AM179" s="21">
        <f t="shared" si="128"/>
        <v>0.426549785078011</v>
      </c>
      <c r="AN179" s="21">
        <f t="shared" si="129"/>
        <v>609.35683582572995</v>
      </c>
      <c r="AO179" s="86">
        <f t="shared" si="86"/>
        <v>2.7928854975345956E-2</v>
      </c>
      <c r="AP179" s="88">
        <f t="shared" si="87"/>
        <v>2.0623229688646107E-4</v>
      </c>
      <c r="AQ179" s="89">
        <f t="shared" si="88"/>
        <v>6.8488136549324703E-4</v>
      </c>
      <c r="AR179" s="89">
        <f t="shared" si="89"/>
        <v>4.3858450351619382E-7</v>
      </c>
      <c r="AS179" s="89">
        <f t="shared" si="90"/>
        <v>1.1686295481589343E-3</v>
      </c>
      <c r="AT179" s="89">
        <f t="shared" si="91"/>
        <v>1.6694707830841917</v>
      </c>
      <c r="AU179" s="91">
        <f t="shared" si="92"/>
        <v>7.6517410891358779E-5</v>
      </c>
      <c r="AV179" s="95">
        <f t="shared" si="102"/>
        <v>75274.788363558284</v>
      </c>
      <c r="AW179" s="96">
        <f t="shared" si="103"/>
        <v>249981.69840503516</v>
      </c>
      <c r="AX179" s="96">
        <f t="shared" si="104"/>
        <v>160.08334378341075</v>
      </c>
      <c r="AY179" s="96">
        <f t="shared" si="105"/>
        <v>426549.78507801099</v>
      </c>
      <c r="AZ179" s="96">
        <f t="shared" si="106"/>
        <v>609356835.82572997</v>
      </c>
      <c r="BA179" s="97">
        <f t="shared" si="107"/>
        <v>27928.854975345956</v>
      </c>
      <c r="BB179" s="102">
        <f t="shared" si="108"/>
        <v>206.23229688646106</v>
      </c>
      <c r="BC179" s="98">
        <f t="shared" si="109"/>
        <v>684.88136549324702</v>
      </c>
      <c r="BD179" s="98">
        <f t="shared" si="110"/>
        <v>0.43858450351619382</v>
      </c>
      <c r="BE179" s="98">
        <f t="shared" si="111"/>
        <v>1168.6295481589343</v>
      </c>
      <c r="BF179" s="98">
        <f t="shared" si="112"/>
        <v>1669470.7830841916</v>
      </c>
      <c r="BG179" s="103">
        <f t="shared" si="113"/>
        <v>76.517410891358779</v>
      </c>
      <c r="BH179">
        <v>0.1</v>
      </c>
      <c r="BI179">
        <f t="shared" si="93"/>
        <v>31737.335199256773</v>
      </c>
      <c r="BJ179">
        <v>0.1</v>
      </c>
      <c r="BK179">
        <f t="shared" si="94"/>
        <v>31200</v>
      </c>
      <c r="BL179" s="114">
        <v>233.99671804194799</v>
      </c>
      <c r="BM179" s="114">
        <v>664.65923848889599</v>
      </c>
      <c r="BN179" s="114">
        <v>0.40440070906507503</v>
      </c>
      <c r="BO179" s="114">
        <v>537.6</v>
      </c>
      <c r="BP179" s="114">
        <v>384000</v>
      </c>
      <c r="BQ179" s="107">
        <f t="shared" si="95"/>
        <v>8.7999999999999994E-9</v>
      </c>
      <c r="BR179" s="107">
        <f t="shared" si="96"/>
        <v>7.4644842907382505E-2</v>
      </c>
      <c r="BS179" s="107">
        <f t="shared" si="97"/>
        <v>0.21242117727949436</v>
      </c>
      <c r="BT179" s="107">
        <f t="shared" si="98"/>
        <v>1.2934049902892949E-4</v>
      </c>
      <c r="BU179" s="107">
        <f t="shared" si="99"/>
        <v>0.17587098184611516</v>
      </c>
      <c r="BV179" s="107">
        <f t="shared" si="100"/>
        <v>136.25633074605116</v>
      </c>
      <c r="BW179" s="117">
        <f t="shared" si="101"/>
        <v>3.9497365487685555E-3</v>
      </c>
    </row>
    <row r="180" spans="1:75" ht="45" customHeight="1" x14ac:dyDescent="0.25">
      <c r="A180" s="108">
        <v>4.6331355055552299</v>
      </c>
      <c r="B180" s="108">
        <v>-74.119649782966704</v>
      </c>
      <c r="C180" s="119">
        <v>27</v>
      </c>
      <c r="D180" s="119">
        <v>28</v>
      </c>
      <c r="E180" s="119">
        <v>1862</v>
      </c>
      <c r="F180" s="16" t="s">
        <v>527</v>
      </c>
      <c r="G180" s="14" t="s">
        <v>528</v>
      </c>
      <c r="H180" s="16" t="s">
        <v>529</v>
      </c>
      <c r="I180" s="14" t="s">
        <v>133</v>
      </c>
      <c r="J180" s="14" t="s">
        <v>41</v>
      </c>
      <c r="K180" s="14">
        <v>80</v>
      </c>
      <c r="L180" s="14"/>
      <c r="M180" s="14">
        <v>2006</v>
      </c>
      <c r="N180" s="15" t="s">
        <v>150</v>
      </c>
      <c r="O180" s="15" t="s">
        <v>151</v>
      </c>
      <c r="P180" s="28">
        <v>4.2689148957375835E-3</v>
      </c>
      <c r="Q180" s="18">
        <v>72000</v>
      </c>
      <c r="R180" s="18">
        <v>73240.004305977156</v>
      </c>
      <c r="S180" s="15" t="s">
        <v>64</v>
      </c>
      <c r="T180" s="15">
        <f>((R180*6933000)/1000)/8460</f>
        <v>60020.443245075607</v>
      </c>
      <c r="U180" s="15" t="s">
        <v>45</v>
      </c>
      <c r="V180" s="14">
        <v>365</v>
      </c>
      <c r="W180" s="76" t="s">
        <v>76</v>
      </c>
      <c r="X180" s="14"/>
      <c r="Y180" s="14">
        <v>2920</v>
      </c>
      <c r="Z180" s="76" t="s">
        <v>530</v>
      </c>
      <c r="AA180" s="76" t="s">
        <v>292</v>
      </c>
      <c r="AB180" s="19" t="s">
        <v>226</v>
      </c>
      <c r="AC180" s="19">
        <v>10.477442018542</v>
      </c>
      <c r="AD180" s="19">
        <v>4.47117624426805</v>
      </c>
      <c r="AE180" s="19">
        <v>11.595186881052699</v>
      </c>
      <c r="AF180" s="19">
        <v>0.3</v>
      </c>
      <c r="AG180" s="19">
        <v>2840</v>
      </c>
      <c r="AH180" s="20">
        <v>1159.0914634146341</v>
      </c>
      <c r="AI180" s="20">
        <v>1.4200000000000001E-4</v>
      </c>
      <c r="AJ180" s="21">
        <f>AC180*R180/1000000</f>
        <v>0.76736789855364207</v>
      </c>
      <c r="AK180" s="21">
        <f>AD180*R180/1000000</f>
        <v>0.32746896738297476</v>
      </c>
      <c r="AL180" s="21">
        <f>AE180*R180/1000000</f>
        <v>0.84923153709690946</v>
      </c>
      <c r="AM180" s="21">
        <f>AF180*R180/1000000</f>
        <v>2.1972001291793147E-2</v>
      </c>
      <c r="AN180" s="21">
        <f>AG180*R180/1000000</f>
        <v>208.00161222897512</v>
      </c>
      <c r="AO180" s="86">
        <f t="shared" si="86"/>
        <v>0.16742562021603197</v>
      </c>
      <c r="AP180" s="88">
        <f t="shared" si="87"/>
        <v>2.1023778042565536E-3</v>
      </c>
      <c r="AQ180" s="89">
        <f t="shared" si="88"/>
        <v>8.9717525310404049E-4</v>
      </c>
      <c r="AR180" s="89">
        <f t="shared" si="89"/>
        <v>2.3266617454709847E-3</v>
      </c>
      <c r="AS180" s="89">
        <f t="shared" si="90"/>
        <v>6.019726381313191E-5</v>
      </c>
      <c r="AT180" s="89">
        <f t="shared" si="91"/>
        <v>0.56986743076431534</v>
      </c>
      <c r="AU180" s="91">
        <f t="shared" si="92"/>
        <v>4.5870032935899167E-4</v>
      </c>
      <c r="AV180" s="95">
        <f t="shared" si="102"/>
        <v>767367.8985536421</v>
      </c>
      <c r="AW180" s="96">
        <f t="shared" si="103"/>
        <v>327468.96738297475</v>
      </c>
      <c r="AX180" s="96">
        <f t="shared" si="104"/>
        <v>849231.53709690948</v>
      </c>
      <c r="AY180" s="96">
        <f t="shared" si="105"/>
        <v>21972.001291793145</v>
      </c>
      <c r="AZ180" s="96">
        <f t="shared" si="106"/>
        <v>208001612.22897512</v>
      </c>
      <c r="BA180" s="97">
        <f t="shared" si="107"/>
        <v>167425.62021603197</v>
      </c>
      <c r="BB180" s="102">
        <f t="shared" si="108"/>
        <v>2102.3778042565536</v>
      </c>
      <c r="BC180" s="98">
        <f t="shared" si="109"/>
        <v>897.17525310404051</v>
      </c>
      <c r="BD180" s="98">
        <f t="shared" si="110"/>
        <v>2326.6617454709849</v>
      </c>
      <c r="BE180" s="98">
        <f t="shared" si="111"/>
        <v>60.197263813131912</v>
      </c>
      <c r="BF180" s="98">
        <f t="shared" si="112"/>
        <v>569867.4307643153</v>
      </c>
      <c r="BG180" s="103">
        <f t="shared" si="113"/>
        <v>458.70032935899167</v>
      </c>
      <c r="BH180">
        <v>0.1</v>
      </c>
      <c r="BI180">
        <f t="shared" si="93"/>
        <v>7324.0004305977163</v>
      </c>
      <c r="BJ180">
        <v>0.1</v>
      </c>
      <c r="BK180">
        <f t="shared" si="94"/>
        <v>115.90914634146341</v>
      </c>
      <c r="BL180" s="114">
        <v>8.3383603103149202</v>
      </c>
      <c r="BM180" s="114">
        <v>2.3066001534352201</v>
      </c>
      <c r="BN180" s="114">
        <v>3.9560616152376098</v>
      </c>
      <c r="BO180" s="114">
        <v>0.12</v>
      </c>
      <c r="BP180" s="114">
        <v>2840</v>
      </c>
      <c r="BQ180" s="107">
        <f t="shared" si="95"/>
        <v>1.4200000000000001E-5</v>
      </c>
      <c r="BR180" s="107">
        <f t="shared" si="96"/>
        <v>0.61550378717119858</v>
      </c>
      <c r="BS180" s="107">
        <f t="shared" si="97"/>
        <v>0.17208001152330488</v>
      </c>
      <c r="BT180" s="107">
        <f t="shared" si="98"/>
        <v>0.30193103693020928</v>
      </c>
      <c r="BU180" s="107">
        <f t="shared" si="99"/>
        <v>9.059288213227084E-3</v>
      </c>
      <c r="BV180" s="107">
        <f t="shared" si="100"/>
        <v>209.03903318938177</v>
      </c>
      <c r="BW180" s="117">
        <f t="shared" si="101"/>
        <v>2.367755827982395E-2</v>
      </c>
    </row>
    <row r="181" spans="1:75" ht="45" customHeight="1" x14ac:dyDescent="0.25">
      <c r="A181" s="108">
        <v>4.6353830350935201</v>
      </c>
      <c r="B181" s="108">
        <v>-74.117646317444098</v>
      </c>
      <c r="C181" s="119">
        <v>27</v>
      </c>
      <c r="D181" s="119">
        <v>28</v>
      </c>
      <c r="E181" s="119">
        <v>1862</v>
      </c>
      <c r="F181" s="16" t="s">
        <v>531</v>
      </c>
      <c r="G181" s="14" t="s">
        <v>532</v>
      </c>
      <c r="H181" s="16" t="s">
        <v>533</v>
      </c>
      <c r="I181" s="14" t="s">
        <v>133</v>
      </c>
      <c r="J181" s="14" t="s">
        <v>41</v>
      </c>
      <c r="K181" s="14">
        <v>50</v>
      </c>
      <c r="L181" s="14"/>
      <c r="M181" s="14">
        <v>1988</v>
      </c>
      <c r="N181" s="15" t="s">
        <v>43</v>
      </c>
      <c r="O181" s="15" t="s">
        <v>44</v>
      </c>
      <c r="P181" s="28">
        <v>4.2689148957375835E-3</v>
      </c>
      <c r="Q181" s="18">
        <v>38190</v>
      </c>
      <c r="R181" s="18">
        <v>38847.718950628718</v>
      </c>
      <c r="S181" s="15" t="s">
        <v>45</v>
      </c>
      <c r="T181" s="15"/>
      <c r="U181" s="15"/>
      <c r="V181" s="14">
        <v>365</v>
      </c>
      <c r="W181" s="76"/>
      <c r="X181" s="14">
        <v>15</v>
      </c>
      <c r="Y181" s="14">
        <v>8760</v>
      </c>
      <c r="Z181" s="76" t="s">
        <v>534</v>
      </c>
      <c r="AA181" s="76" t="s">
        <v>292</v>
      </c>
      <c r="AB181" s="19" t="s">
        <v>49</v>
      </c>
      <c r="AC181" s="19">
        <v>46.3856216091623</v>
      </c>
      <c r="AD181" s="19">
        <v>1074.85364414012</v>
      </c>
      <c r="AE181" s="19">
        <v>5.4109910208389103</v>
      </c>
      <c r="AF181" s="19">
        <v>1344</v>
      </c>
      <c r="AG181" s="19">
        <v>1920000</v>
      </c>
      <c r="AH181" s="20">
        <v>1159.0914634146341</v>
      </c>
      <c r="AI181" s="20">
        <v>1.4200000000000001E-4</v>
      </c>
      <c r="AJ181" s="21">
        <f t="shared" ref="AJ181:AJ195" si="130">AC181*R181/1000000000</f>
        <v>1.8019755916229472E-3</v>
      </c>
      <c r="AK181" s="21">
        <f t="shared" ref="AK181:AK195" si="131">AD181*R181/1000000000</f>
        <v>4.1755612280614474E-2</v>
      </c>
      <c r="AL181" s="21">
        <f t="shared" ref="AL181:AL195" si="132">AE181*R181/1000000000</f>
        <v>2.1020465842192556E-4</v>
      </c>
      <c r="AM181" s="21">
        <f t="shared" ref="AM181:AM195" si="133">AF181*R181/1000000000</f>
        <v>5.2211334269644999E-2</v>
      </c>
      <c r="AN181" s="21">
        <f t="shared" ref="AN181:AN195" si="134">AG181*R181/1000000000</f>
        <v>74.587620385207131</v>
      </c>
      <c r="AO181" s="86">
        <f t="shared" si="86"/>
        <v>0.16742562021603197</v>
      </c>
      <c r="AP181" s="88">
        <f t="shared" si="87"/>
        <v>4.936919429103965E-6</v>
      </c>
      <c r="AQ181" s="89">
        <f t="shared" si="88"/>
        <v>1.1439893775510814E-4</v>
      </c>
      <c r="AR181" s="89">
        <f t="shared" si="89"/>
        <v>5.7590317375870015E-7</v>
      </c>
      <c r="AS181" s="89">
        <f t="shared" si="90"/>
        <v>1.4304475142368493E-4</v>
      </c>
      <c r="AT181" s="89">
        <f t="shared" si="91"/>
        <v>0.20434964489097845</v>
      </c>
      <c r="AU181" s="91">
        <f t="shared" si="92"/>
        <v>4.5870032935899167E-4</v>
      </c>
      <c r="AV181" s="95">
        <f t="shared" si="102"/>
        <v>1801.9755916229471</v>
      </c>
      <c r="AW181" s="96">
        <f t="shared" si="103"/>
        <v>41755.61228061447</v>
      </c>
      <c r="AX181" s="96">
        <f t="shared" si="104"/>
        <v>210.20465842192556</v>
      </c>
      <c r="AY181" s="96">
        <f t="shared" si="105"/>
        <v>52211.334269644998</v>
      </c>
      <c r="AZ181" s="96">
        <f t="shared" si="106"/>
        <v>74587620.385207132</v>
      </c>
      <c r="BA181" s="97">
        <f t="shared" si="107"/>
        <v>167425.62021603197</v>
      </c>
      <c r="BB181" s="102">
        <f t="shared" si="108"/>
        <v>4.9369194291039653</v>
      </c>
      <c r="BC181" s="98">
        <f t="shared" si="109"/>
        <v>114.39893775510814</v>
      </c>
      <c r="BD181" s="98">
        <f t="shared" si="110"/>
        <v>0.57590317375870015</v>
      </c>
      <c r="BE181" s="98">
        <f t="shared" si="111"/>
        <v>143.04475142368494</v>
      </c>
      <c r="BF181" s="98">
        <f t="shared" si="112"/>
        <v>204349.64489097847</v>
      </c>
      <c r="BG181" s="103">
        <f t="shared" si="113"/>
        <v>458.70032935899167</v>
      </c>
      <c r="BH181">
        <v>0.1</v>
      </c>
      <c r="BI181">
        <f t="shared" si="93"/>
        <v>3884.7718950628719</v>
      </c>
      <c r="BJ181">
        <v>0.1</v>
      </c>
      <c r="BK181">
        <f t="shared" si="94"/>
        <v>115.90914634146341</v>
      </c>
      <c r="BL181" s="114">
        <v>17.6498016718255</v>
      </c>
      <c r="BM181" s="114">
        <v>910.91550745517998</v>
      </c>
      <c r="BN181" s="114">
        <v>5.3109910208389097</v>
      </c>
      <c r="BO181" s="114">
        <v>537.6</v>
      </c>
      <c r="BP181" s="114">
        <v>384000</v>
      </c>
      <c r="BQ181" s="107">
        <f t="shared" si="95"/>
        <v>1.4200000000000001E-5</v>
      </c>
      <c r="BR181" s="107">
        <f t="shared" si="96"/>
        <v>7.0893815070956429E-4</v>
      </c>
      <c r="BS181" s="107">
        <f t="shared" si="97"/>
        <v>3.563249003414614E-2</v>
      </c>
      <c r="BT181" s="107">
        <f t="shared" si="98"/>
        <v>2.0738793494482814E-4</v>
      </c>
      <c r="BU181" s="107">
        <f t="shared" si="99"/>
        <v>2.1527284604817749E-2</v>
      </c>
      <c r="BV181" s="107">
        <f t="shared" si="100"/>
        <v>16.678298946127221</v>
      </c>
      <c r="BW181" s="117">
        <f t="shared" si="101"/>
        <v>2.367755827982395E-2</v>
      </c>
    </row>
    <row r="182" spans="1:75" ht="30" x14ac:dyDescent="0.25">
      <c r="A182" s="108">
        <v>4.6360286121593601</v>
      </c>
      <c r="B182" s="108">
        <v>-74.1220781585412</v>
      </c>
      <c r="C182" s="119">
        <v>27</v>
      </c>
      <c r="D182" s="119">
        <v>28</v>
      </c>
      <c r="E182" s="119">
        <v>1862</v>
      </c>
      <c r="F182" s="16" t="s">
        <v>535</v>
      </c>
      <c r="G182" s="14" t="s">
        <v>536</v>
      </c>
      <c r="H182" s="16" t="s">
        <v>537</v>
      </c>
      <c r="I182" s="14" t="s">
        <v>195</v>
      </c>
      <c r="J182" s="14" t="s">
        <v>41</v>
      </c>
      <c r="K182" s="14">
        <v>30</v>
      </c>
      <c r="L182" s="14"/>
      <c r="M182" s="14">
        <v>1990</v>
      </c>
      <c r="N182" s="15" t="s">
        <v>102</v>
      </c>
      <c r="O182" s="15" t="s">
        <v>103</v>
      </c>
      <c r="P182" s="28">
        <v>4.2689148957375835E-3</v>
      </c>
      <c r="Q182" s="18">
        <v>5.4510353181663298</v>
      </c>
      <c r="R182" s="18">
        <v>5.5449145857574385</v>
      </c>
      <c r="S182" s="2" t="s">
        <v>45</v>
      </c>
      <c r="T182" s="2"/>
      <c r="U182" s="2"/>
      <c r="V182" s="14">
        <v>365</v>
      </c>
      <c r="W182" s="76"/>
      <c r="X182" s="14"/>
      <c r="Y182" s="14">
        <v>8760</v>
      </c>
      <c r="Z182" s="76" t="s">
        <v>538</v>
      </c>
      <c r="AA182" s="76" t="s">
        <v>292</v>
      </c>
      <c r="AB182" s="19" t="s">
        <v>49</v>
      </c>
      <c r="AC182" s="19">
        <v>840000</v>
      </c>
      <c r="AD182" s="19">
        <v>2400000</v>
      </c>
      <c r="AE182" s="19">
        <v>1800000</v>
      </c>
      <c r="AF182" s="19">
        <v>600000</v>
      </c>
      <c r="AG182" s="19">
        <v>2676000000</v>
      </c>
      <c r="AH182" s="23">
        <v>5.4510353181663298</v>
      </c>
      <c r="AI182" s="20">
        <v>9.1200000000000003E-2</v>
      </c>
      <c r="AJ182" s="21">
        <f t="shared" si="130"/>
        <v>4.6577282520362485E-3</v>
      </c>
      <c r="AK182" s="21">
        <f t="shared" si="131"/>
        <v>1.3307795005817852E-2</v>
      </c>
      <c r="AL182" s="21">
        <f t="shared" si="132"/>
        <v>9.9808462543633895E-3</v>
      </c>
      <c r="AM182" s="21">
        <f t="shared" si="133"/>
        <v>3.326948751454463E-3</v>
      </c>
      <c r="AN182" s="21">
        <f t="shared" si="134"/>
        <v>14.838191431486907</v>
      </c>
      <c r="AO182" s="86">
        <f t="shared" si="86"/>
        <v>0.50569621022107847</v>
      </c>
      <c r="AP182" s="88">
        <f t="shared" si="87"/>
        <v>1.2760899320647257E-5</v>
      </c>
      <c r="AQ182" s="89">
        <f t="shared" si="88"/>
        <v>3.6459712344706447E-5</v>
      </c>
      <c r="AR182" s="89">
        <f t="shared" si="89"/>
        <v>2.7344784258529833E-5</v>
      </c>
      <c r="AS182" s="89">
        <f t="shared" si="90"/>
        <v>9.1149280861766117E-6</v>
      </c>
      <c r="AT182" s="89">
        <f t="shared" si="91"/>
        <v>4.0652579264347691E-2</v>
      </c>
      <c r="AU182" s="91">
        <f t="shared" si="92"/>
        <v>1.3854690690988452E-3</v>
      </c>
      <c r="AV182" s="95">
        <f t="shared" si="102"/>
        <v>4657.7282520362487</v>
      </c>
      <c r="AW182" s="96">
        <f t="shared" si="103"/>
        <v>13307.795005817852</v>
      </c>
      <c r="AX182" s="96">
        <f t="shared" si="104"/>
        <v>9980.8462543633887</v>
      </c>
      <c r="AY182" s="96">
        <f t="shared" si="105"/>
        <v>3326.948751454463</v>
      </c>
      <c r="AZ182" s="96">
        <f t="shared" si="106"/>
        <v>14838191.431486906</v>
      </c>
      <c r="BA182" s="97">
        <f t="shared" si="107"/>
        <v>505696.21022107848</v>
      </c>
      <c r="BB182" s="102">
        <f t="shared" si="108"/>
        <v>12.760899320647257</v>
      </c>
      <c r="BC182" s="98">
        <f t="shared" si="109"/>
        <v>36.459712344706446</v>
      </c>
      <c r="BD182" s="98">
        <f t="shared" si="110"/>
        <v>27.344784258529835</v>
      </c>
      <c r="BE182" s="98">
        <f t="shared" si="111"/>
        <v>9.1149280861766115</v>
      </c>
      <c r="BF182" s="98">
        <f t="shared" si="112"/>
        <v>40652.579264347689</v>
      </c>
      <c r="BG182" s="103">
        <f t="shared" si="113"/>
        <v>1385.4690690988452</v>
      </c>
      <c r="BH182">
        <v>0.1</v>
      </c>
      <c r="BI182">
        <f t="shared" si="93"/>
        <v>0.55449145857574389</v>
      </c>
      <c r="BJ182">
        <v>0.1</v>
      </c>
      <c r="BK182">
        <f t="shared" si="94"/>
        <v>0.54510353181663296</v>
      </c>
      <c r="BL182" s="114">
        <v>336000</v>
      </c>
      <c r="BM182" s="114">
        <v>480000</v>
      </c>
      <c r="BN182" s="114">
        <v>360000</v>
      </c>
      <c r="BO182" s="114">
        <v>120000</v>
      </c>
      <c r="BP182" s="114">
        <v>1070400000</v>
      </c>
      <c r="BQ182" s="107">
        <f t="shared" si="95"/>
        <v>9.1200000000000014E-3</v>
      </c>
      <c r="BR182" s="107">
        <f t="shared" si="96"/>
        <v>1.9204305558568973E-3</v>
      </c>
      <c r="BS182" s="107">
        <f t="shared" si="97"/>
        <v>2.975713426364093E-3</v>
      </c>
      <c r="BT182" s="107">
        <f t="shared" si="98"/>
        <v>2.2317850697730697E-3</v>
      </c>
      <c r="BU182" s="107">
        <f t="shared" si="99"/>
        <v>7.4392835659102324E-4</v>
      </c>
      <c r="BV182" s="107">
        <f t="shared" si="100"/>
        <v>6.1179430565155446</v>
      </c>
      <c r="BW182" s="117">
        <f t="shared" si="101"/>
        <v>7.1516243893532491E-2</v>
      </c>
    </row>
    <row r="183" spans="1:75" ht="30" customHeight="1" x14ac:dyDescent="0.25">
      <c r="A183" s="108">
        <v>4.6338189717521603</v>
      </c>
      <c r="B183" s="108">
        <v>-74.1221509051597</v>
      </c>
      <c r="C183" s="119">
        <v>27</v>
      </c>
      <c r="D183" s="119">
        <v>28</v>
      </c>
      <c r="E183" s="119">
        <v>1862</v>
      </c>
      <c r="F183" s="16" t="s">
        <v>539</v>
      </c>
      <c r="G183" s="14" t="s">
        <v>540</v>
      </c>
      <c r="H183" s="16" t="s">
        <v>541</v>
      </c>
      <c r="I183" s="14" t="s">
        <v>133</v>
      </c>
      <c r="J183" s="14" t="s">
        <v>41</v>
      </c>
      <c r="K183" s="14">
        <v>200</v>
      </c>
      <c r="L183" s="14"/>
      <c r="M183" s="14">
        <v>1979</v>
      </c>
      <c r="N183" s="15" t="s">
        <v>43</v>
      </c>
      <c r="O183" s="15" t="s">
        <v>86</v>
      </c>
      <c r="P183" s="22">
        <v>8.4286353981658756E-3</v>
      </c>
      <c r="Q183" s="18">
        <v>230011.5</v>
      </c>
      <c r="R183" s="18">
        <v>237898.43746769897</v>
      </c>
      <c r="S183" s="15" t="s">
        <v>45</v>
      </c>
      <c r="T183" s="15"/>
      <c r="U183" s="15"/>
      <c r="V183" s="14">
        <v>365</v>
      </c>
      <c r="W183" s="76" t="s">
        <v>76</v>
      </c>
      <c r="X183" s="14"/>
      <c r="Y183" s="14">
        <v>2920</v>
      </c>
      <c r="Z183" s="76" t="s">
        <v>542</v>
      </c>
      <c r="AA183" s="76" t="s">
        <v>543</v>
      </c>
      <c r="AB183" s="19" t="s">
        <v>49</v>
      </c>
      <c r="AC183" s="19">
        <v>589.42211574465</v>
      </c>
      <c r="AD183" s="19">
        <v>6395.3771199333296</v>
      </c>
      <c r="AE183" s="19">
        <v>22.425616220874101</v>
      </c>
      <c r="AF183" s="19">
        <v>1344</v>
      </c>
      <c r="AG183" s="19">
        <v>1920000</v>
      </c>
      <c r="AH183" s="23">
        <v>230011.5</v>
      </c>
      <c r="AI183" s="24">
        <v>8.7999999999999994E-8</v>
      </c>
      <c r="AJ183" s="21">
        <f t="shared" si="130"/>
        <v>0.14022260034455744</v>
      </c>
      <c r="AK183" s="21">
        <f t="shared" si="131"/>
        <v>1.5214502238488119</v>
      </c>
      <c r="AL183" s="21">
        <f t="shared" si="132"/>
        <v>5.3350190581962324E-3</v>
      </c>
      <c r="AM183" s="21">
        <f t="shared" si="133"/>
        <v>0.31973549995658745</v>
      </c>
      <c r="AN183" s="21">
        <f t="shared" si="134"/>
        <v>456.764999937982</v>
      </c>
      <c r="AO183" s="86">
        <f t="shared" si="86"/>
        <v>2.0935062497157507E-2</v>
      </c>
      <c r="AP183" s="88">
        <f t="shared" si="87"/>
        <v>3.8417150779330804E-4</v>
      </c>
      <c r="AQ183" s="89">
        <f t="shared" si="88"/>
        <v>4.1683567776679776E-3</v>
      </c>
      <c r="AR183" s="89">
        <f t="shared" si="89"/>
        <v>1.4616490570400637E-5</v>
      </c>
      <c r="AS183" s="89">
        <f t="shared" si="90"/>
        <v>8.7598767111393824E-4</v>
      </c>
      <c r="AT183" s="89">
        <f t="shared" si="91"/>
        <v>1.2514109587341973</v>
      </c>
      <c r="AU183" s="91">
        <f t="shared" si="92"/>
        <v>5.7356335608650704E-5</v>
      </c>
      <c r="AV183" s="95">
        <f t="shared" si="102"/>
        <v>140222.60034455743</v>
      </c>
      <c r="AW183" s="96">
        <f t="shared" si="103"/>
        <v>1521450.2238488118</v>
      </c>
      <c r="AX183" s="96">
        <f t="shared" si="104"/>
        <v>5335.0190581962324</v>
      </c>
      <c r="AY183" s="96">
        <f t="shared" si="105"/>
        <v>319735.49995658745</v>
      </c>
      <c r="AZ183" s="96">
        <f t="shared" si="106"/>
        <v>456764999.93798202</v>
      </c>
      <c r="BA183" s="97">
        <f t="shared" si="107"/>
        <v>20935.062497157505</v>
      </c>
      <c r="BB183" s="102">
        <f t="shared" si="108"/>
        <v>384.17150779330802</v>
      </c>
      <c r="BC183" s="98">
        <f t="shared" si="109"/>
        <v>4168.3567776679774</v>
      </c>
      <c r="BD183" s="98">
        <f t="shared" si="110"/>
        <v>14.616490570400638</v>
      </c>
      <c r="BE183" s="98">
        <f t="shared" si="111"/>
        <v>875.98767111393829</v>
      </c>
      <c r="BF183" s="98">
        <f t="shared" si="112"/>
        <v>1251410.9587341973</v>
      </c>
      <c r="BG183" s="103">
        <f t="shared" si="113"/>
        <v>57.356335608650703</v>
      </c>
      <c r="BH183">
        <v>0.1</v>
      </c>
      <c r="BI183">
        <f t="shared" si="93"/>
        <v>23789.843746769897</v>
      </c>
      <c r="BJ183">
        <v>0.1</v>
      </c>
      <c r="BK183">
        <f t="shared" si="94"/>
        <v>23001.15</v>
      </c>
      <c r="BL183" s="114">
        <v>491.49252207956101</v>
      </c>
      <c r="BM183" s="114">
        <v>4911.7599692228896</v>
      </c>
      <c r="BN183" s="114">
        <v>16.278520514623899</v>
      </c>
      <c r="BO183" s="114">
        <v>537.6</v>
      </c>
      <c r="BP183" s="114">
        <v>384000</v>
      </c>
      <c r="BQ183" s="107">
        <f t="shared" si="95"/>
        <v>8.7999999999999994E-9</v>
      </c>
      <c r="BR183" s="107">
        <f t="shared" si="96"/>
        <v>0.11776311079910042</v>
      </c>
      <c r="BS183" s="107">
        <f t="shared" si="97"/>
        <v>1.1783634452086447</v>
      </c>
      <c r="BT183" s="107">
        <f t="shared" si="98"/>
        <v>3.9092100209244165E-3</v>
      </c>
      <c r="BU183" s="107">
        <f t="shared" si="99"/>
        <v>0.13183032385806812</v>
      </c>
      <c r="BV183" s="107">
        <f t="shared" si="100"/>
        <v>102.1357589604015</v>
      </c>
      <c r="BW183" s="117">
        <f t="shared" si="101"/>
        <v>2.9606649312608506E-3</v>
      </c>
    </row>
    <row r="184" spans="1:75" ht="30" customHeight="1" x14ac:dyDescent="0.25">
      <c r="A184" s="108">
        <v>4.6344166666666666</v>
      </c>
      <c r="B184" s="108">
        <v>-74.122483333333335</v>
      </c>
      <c r="C184" s="119">
        <v>27</v>
      </c>
      <c r="D184" s="119">
        <v>28</v>
      </c>
      <c r="E184" s="119">
        <v>1862</v>
      </c>
      <c r="F184" s="16" t="s">
        <v>544</v>
      </c>
      <c r="G184" s="14" t="s">
        <v>545</v>
      </c>
      <c r="H184" s="16" t="s">
        <v>546</v>
      </c>
      <c r="I184" s="14" t="s">
        <v>133</v>
      </c>
      <c r="J184" s="14" t="s">
        <v>41</v>
      </c>
      <c r="K184" s="14">
        <v>40</v>
      </c>
      <c r="L184" s="14"/>
      <c r="M184" s="14">
        <v>1968</v>
      </c>
      <c r="N184" s="15" t="s">
        <v>43</v>
      </c>
      <c r="O184" s="15" t="s">
        <v>44</v>
      </c>
      <c r="P184" s="17">
        <v>3.8352293606559062E-2</v>
      </c>
      <c r="Q184" s="18">
        <v>44000</v>
      </c>
      <c r="R184" s="18">
        <v>51295.283498236735</v>
      </c>
      <c r="S184" s="15" t="s">
        <v>45</v>
      </c>
      <c r="T184" s="15"/>
      <c r="U184" s="15"/>
      <c r="V184" s="14">
        <v>365</v>
      </c>
      <c r="W184" s="76" t="s">
        <v>76</v>
      </c>
      <c r="X184" s="14"/>
      <c r="Y184" s="14">
        <v>2920</v>
      </c>
      <c r="Z184" s="76" t="s">
        <v>547</v>
      </c>
      <c r="AA184" s="76" t="s">
        <v>292</v>
      </c>
      <c r="AB184" s="19" t="s">
        <v>49</v>
      </c>
      <c r="AC184" s="19">
        <v>46.3856216091623</v>
      </c>
      <c r="AD184" s="19">
        <v>1074.85364414012</v>
      </c>
      <c r="AE184" s="19">
        <v>5.4109910208389103</v>
      </c>
      <c r="AF184" s="19">
        <v>1344</v>
      </c>
      <c r="AG184" s="19">
        <v>1920000</v>
      </c>
      <c r="AH184" s="23">
        <v>44000</v>
      </c>
      <c r="AI184" s="24">
        <v>8.7999999999999994E-8</v>
      </c>
      <c r="AJ184" s="21">
        <f t="shared" si="130"/>
        <v>2.379363610683916E-3</v>
      </c>
      <c r="AK184" s="21">
        <f t="shared" si="131"/>
        <v>5.5134922395280318E-2</v>
      </c>
      <c r="AL184" s="21">
        <f t="shared" si="132"/>
        <v>2.7755831842034534E-4</v>
      </c>
      <c r="AM184" s="21">
        <f t="shared" si="133"/>
        <v>6.8940861021630162E-2</v>
      </c>
      <c r="AN184" s="21">
        <f t="shared" si="134"/>
        <v>98.486944316614526</v>
      </c>
      <c r="AO184" s="86">
        <f t="shared" si="86"/>
        <v>4.5139849478448317E-3</v>
      </c>
      <c r="AP184" s="88">
        <f t="shared" si="87"/>
        <v>6.5188044128326466E-6</v>
      </c>
      <c r="AQ184" s="89">
        <f t="shared" si="88"/>
        <v>1.5105458190487758E-4</v>
      </c>
      <c r="AR184" s="89">
        <f t="shared" si="89"/>
        <v>7.6043374909683649E-7</v>
      </c>
      <c r="AS184" s="89">
        <f t="shared" si="90"/>
        <v>1.8887907129213743E-4</v>
      </c>
      <c r="AT184" s="89">
        <f t="shared" si="91"/>
        <v>0.26982724470305347</v>
      </c>
      <c r="AU184" s="91">
        <f t="shared" si="92"/>
        <v>1.236708204888995E-5</v>
      </c>
      <c r="AV184" s="95">
        <f t="shared" si="102"/>
        <v>2379.3636106839158</v>
      </c>
      <c r="AW184" s="96">
        <f t="shared" si="103"/>
        <v>55134.922395280315</v>
      </c>
      <c r="AX184" s="96">
        <f t="shared" si="104"/>
        <v>277.55831842034536</v>
      </c>
      <c r="AY184" s="96">
        <f t="shared" si="105"/>
        <v>68940.86102163016</v>
      </c>
      <c r="AZ184" s="96">
        <f t="shared" si="106"/>
        <v>98486944.316614524</v>
      </c>
      <c r="BA184" s="97">
        <f t="shared" si="107"/>
        <v>4513.9849478448314</v>
      </c>
      <c r="BB184" s="102">
        <f t="shared" si="108"/>
        <v>6.5188044128326466</v>
      </c>
      <c r="BC184" s="98">
        <f t="shared" si="109"/>
        <v>151.05458190487758</v>
      </c>
      <c r="BD184" s="98">
        <f t="shared" si="110"/>
        <v>0.76043374909683648</v>
      </c>
      <c r="BE184" s="98">
        <f t="shared" si="111"/>
        <v>188.87907129213744</v>
      </c>
      <c r="BF184" s="98">
        <f t="shared" si="112"/>
        <v>269827.2447030535</v>
      </c>
      <c r="BG184" s="103">
        <f t="shared" si="113"/>
        <v>12.36708204888995</v>
      </c>
      <c r="BH184">
        <v>0.1</v>
      </c>
      <c r="BI184">
        <f t="shared" si="93"/>
        <v>5129.528349823674</v>
      </c>
      <c r="BJ184">
        <v>0.1</v>
      </c>
      <c r="BK184">
        <f t="shared" si="94"/>
        <v>4400</v>
      </c>
      <c r="BL184" s="114">
        <v>17.6498016718255</v>
      </c>
      <c r="BM184" s="114">
        <v>910.91550745517998</v>
      </c>
      <c r="BN184" s="114">
        <v>5.3109910208389097</v>
      </c>
      <c r="BO184" s="114">
        <v>537.6</v>
      </c>
      <c r="BP184" s="114">
        <v>384000</v>
      </c>
      <c r="BQ184" s="107">
        <f t="shared" si="95"/>
        <v>8.7999999999999994E-9</v>
      </c>
      <c r="BR184" s="107">
        <f t="shared" si="96"/>
        <v>9.3609571953449889E-4</v>
      </c>
      <c r="BS184" s="107">
        <f t="shared" si="97"/>
        <v>4.7049832716627001E-2</v>
      </c>
      <c r="BT184" s="107">
        <f t="shared" si="98"/>
        <v>2.7383906196985785E-4</v>
      </c>
      <c r="BU184" s="107">
        <f t="shared" si="99"/>
        <v>2.8425045191320868E-2</v>
      </c>
      <c r="BV184" s="107">
        <f t="shared" si="100"/>
        <v>22.022350238818667</v>
      </c>
      <c r="BW184" s="117">
        <f t="shared" si="101"/>
        <v>6.3837387335901707E-4</v>
      </c>
    </row>
    <row r="185" spans="1:75" ht="30" customHeight="1" x14ac:dyDescent="0.25">
      <c r="A185" s="108">
        <v>4.6344166666666666</v>
      </c>
      <c r="B185" s="108">
        <v>-74.122483333333335</v>
      </c>
      <c r="C185" s="119">
        <v>27</v>
      </c>
      <c r="D185" s="119">
        <v>28</v>
      </c>
      <c r="E185" s="119">
        <v>1862</v>
      </c>
      <c r="F185" s="16" t="s">
        <v>544</v>
      </c>
      <c r="G185" s="14" t="s">
        <v>545</v>
      </c>
      <c r="H185" s="16" t="s">
        <v>546</v>
      </c>
      <c r="I185" s="14" t="s">
        <v>133</v>
      </c>
      <c r="J185" s="14" t="s">
        <v>41</v>
      </c>
      <c r="K185" s="14">
        <v>40</v>
      </c>
      <c r="L185" s="14"/>
      <c r="M185" s="14">
        <v>1995</v>
      </c>
      <c r="N185" s="15" t="s">
        <v>43</v>
      </c>
      <c r="O185" s="15" t="s">
        <v>44</v>
      </c>
      <c r="P185" s="17">
        <v>3.8352293606559062E-2</v>
      </c>
      <c r="Q185" s="18">
        <v>4.28571428571429</v>
      </c>
      <c r="R185" s="18">
        <v>4.9962938472308558</v>
      </c>
      <c r="S185" s="15" t="s">
        <v>45</v>
      </c>
      <c r="T185" s="15"/>
      <c r="U185" s="15"/>
      <c r="V185" s="14">
        <v>365</v>
      </c>
      <c r="W185" s="76" t="s">
        <v>76</v>
      </c>
      <c r="X185" s="14"/>
      <c r="Y185" s="14">
        <v>2920</v>
      </c>
      <c r="Z185" s="76" t="s">
        <v>548</v>
      </c>
      <c r="AA185" s="76" t="s">
        <v>292</v>
      </c>
      <c r="AB185" s="19" t="s">
        <v>49</v>
      </c>
      <c r="AC185" s="19">
        <v>46.3856216091623</v>
      </c>
      <c r="AD185" s="19">
        <v>1074.85364414012</v>
      </c>
      <c r="AE185" s="19">
        <v>5.4109910208389103</v>
      </c>
      <c r="AF185" s="19">
        <v>1344</v>
      </c>
      <c r="AG185" s="19">
        <v>1920000</v>
      </c>
      <c r="AH185" s="23">
        <v>4.28571428571429</v>
      </c>
      <c r="AI185" s="24">
        <v>8.7999999999999994E-8</v>
      </c>
      <c r="AJ185" s="21">
        <f t="shared" si="130"/>
        <v>2.3175619584583624E-7</v>
      </c>
      <c r="AK185" s="21">
        <f t="shared" si="131"/>
        <v>5.3702846488909451E-6</v>
      </c>
      <c r="AL185" s="21">
        <f t="shared" si="132"/>
        <v>2.7034901144838854E-8</v>
      </c>
      <c r="AM185" s="21">
        <f t="shared" si="133"/>
        <v>6.71501893067827E-6</v>
      </c>
      <c r="AN185" s="21">
        <f t="shared" si="134"/>
        <v>9.592884186683243E-3</v>
      </c>
      <c r="AO185" s="86">
        <f t="shared" si="86"/>
        <v>4.3967385855631524E-7</v>
      </c>
      <c r="AP185" s="88">
        <f t="shared" si="87"/>
        <v>6.3494848176941441E-10</v>
      </c>
      <c r="AQ185" s="89">
        <f t="shared" si="88"/>
        <v>1.4713108627098481E-8</v>
      </c>
      <c r="AR185" s="89">
        <f t="shared" si="89"/>
        <v>7.4068222314627003E-11</v>
      </c>
      <c r="AS185" s="89">
        <f t="shared" si="90"/>
        <v>1.8397312138844575E-8</v>
      </c>
      <c r="AT185" s="89">
        <f t="shared" si="91"/>
        <v>2.6281874484063678E-5</v>
      </c>
      <c r="AU185" s="91">
        <f t="shared" si="92"/>
        <v>1.2045859138529184E-9</v>
      </c>
      <c r="AV185" s="95">
        <f t="shared" si="102"/>
        <v>0.23175619584583623</v>
      </c>
      <c r="AW185" s="96">
        <f t="shared" si="103"/>
        <v>5.3702846488909453</v>
      </c>
      <c r="AX185" s="96">
        <f t="shared" si="104"/>
        <v>2.7034901144838853E-2</v>
      </c>
      <c r="AY185" s="96">
        <f t="shared" si="105"/>
        <v>6.7150189306782702</v>
      </c>
      <c r="AZ185" s="96">
        <f t="shared" si="106"/>
        <v>9592.8841866832427</v>
      </c>
      <c r="BA185" s="97">
        <f t="shared" si="107"/>
        <v>0.43967385855631524</v>
      </c>
      <c r="BB185" s="102">
        <f t="shared" si="108"/>
        <v>6.3494848176941438E-4</v>
      </c>
      <c r="BC185" s="98">
        <f t="shared" si="109"/>
        <v>1.471310862709848E-2</v>
      </c>
      <c r="BD185" s="98">
        <f t="shared" si="110"/>
        <v>7.4068222314627004E-5</v>
      </c>
      <c r="BE185" s="98">
        <f t="shared" si="111"/>
        <v>1.8397312138844574E-2</v>
      </c>
      <c r="BF185" s="98">
        <f t="shared" si="112"/>
        <v>26.281874484063678</v>
      </c>
      <c r="BG185" s="103">
        <f t="shared" si="113"/>
        <v>1.2045859138529185E-3</v>
      </c>
      <c r="BH185">
        <v>0.1</v>
      </c>
      <c r="BI185">
        <f t="shared" si="93"/>
        <v>0.4996293847230856</v>
      </c>
      <c r="BJ185">
        <v>0.1</v>
      </c>
      <c r="BK185">
        <f t="shared" si="94"/>
        <v>0.42857142857142905</v>
      </c>
      <c r="BL185" s="114">
        <v>17.6498016718255</v>
      </c>
      <c r="BM185" s="114">
        <v>910.91550745517998</v>
      </c>
      <c r="BN185" s="114">
        <v>5.3109910208389097</v>
      </c>
      <c r="BO185" s="114">
        <v>537.6</v>
      </c>
      <c r="BP185" s="114">
        <v>384000</v>
      </c>
      <c r="BQ185" s="107">
        <f t="shared" si="95"/>
        <v>8.7999999999999994E-9</v>
      </c>
      <c r="BR185" s="107">
        <f t="shared" si="96"/>
        <v>9.1178154500113637E-8</v>
      </c>
      <c r="BS185" s="107">
        <f t="shared" si="97"/>
        <v>4.5827759139571792E-6</v>
      </c>
      <c r="BT185" s="107">
        <f t="shared" si="98"/>
        <v>2.6672635906155006E-8</v>
      </c>
      <c r="BU185" s="107">
        <f t="shared" si="99"/>
        <v>2.7686732329208669E-6</v>
      </c>
      <c r="BV185" s="107">
        <f t="shared" si="100"/>
        <v>2.1450341141706518E-3</v>
      </c>
      <c r="BW185" s="117">
        <f t="shared" si="101"/>
        <v>6.2179273379125106E-8</v>
      </c>
    </row>
    <row r="186" spans="1:75" ht="30" customHeight="1" x14ac:dyDescent="0.25">
      <c r="A186" s="108">
        <v>4.6344166666666666</v>
      </c>
      <c r="B186" s="108">
        <v>-74.122483333333335</v>
      </c>
      <c r="C186" s="119">
        <v>27</v>
      </c>
      <c r="D186" s="119">
        <v>28</v>
      </c>
      <c r="E186" s="119">
        <v>1862</v>
      </c>
      <c r="F186" s="16" t="s">
        <v>544</v>
      </c>
      <c r="G186" s="14" t="s">
        <v>545</v>
      </c>
      <c r="H186" s="16" t="s">
        <v>546</v>
      </c>
      <c r="I186" s="14" t="s">
        <v>133</v>
      </c>
      <c r="J186" s="14" t="s">
        <v>53</v>
      </c>
      <c r="K186" s="14">
        <v>1.8</v>
      </c>
      <c r="L186" s="14"/>
      <c r="M186" s="14">
        <v>2001</v>
      </c>
      <c r="N186" s="15" t="s">
        <v>43</v>
      </c>
      <c r="O186" s="15" t="s">
        <v>397</v>
      </c>
      <c r="P186" s="25">
        <v>0.01</v>
      </c>
      <c r="Q186" s="18">
        <v>720</v>
      </c>
      <c r="R186" s="18">
        <v>749.38375741851951</v>
      </c>
      <c r="S186" s="15" t="s">
        <v>45</v>
      </c>
      <c r="T186" s="15"/>
      <c r="U186" s="15"/>
      <c r="V186" s="14">
        <v>365</v>
      </c>
      <c r="W186" s="76" t="s">
        <v>76</v>
      </c>
      <c r="X186" s="14"/>
      <c r="Y186" s="14">
        <v>2920</v>
      </c>
      <c r="Z186" s="76" t="s">
        <v>547</v>
      </c>
      <c r="AA186" s="76" t="s">
        <v>292</v>
      </c>
      <c r="AB186" s="19" t="s">
        <v>49</v>
      </c>
      <c r="AC186" s="19">
        <v>196.35697419693699</v>
      </c>
      <c r="AD186" s="19">
        <v>1220.7279907421801</v>
      </c>
      <c r="AE186" s="19">
        <v>0.1</v>
      </c>
      <c r="AF186" s="19">
        <v>640</v>
      </c>
      <c r="AG186" s="19">
        <v>1920000</v>
      </c>
      <c r="AH186" s="23">
        <v>720</v>
      </c>
      <c r="AI186" s="24">
        <v>8.7999999999999994E-8</v>
      </c>
      <c r="AJ186" s="21">
        <f t="shared" si="130"/>
        <v>1.4714672711903191E-4</v>
      </c>
      <c r="AK186" s="21">
        <f t="shared" si="131"/>
        <v>9.1479372848833455E-4</v>
      </c>
      <c r="AL186" s="21">
        <f t="shared" si="132"/>
        <v>7.4938375741851959E-8</v>
      </c>
      <c r="AM186" s="21">
        <f t="shared" si="133"/>
        <v>4.7960560474785246E-4</v>
      </c>
      <c r="AN186" s="21">
        <f t="shared" si="134"/>
        <v>1.4388168142435576</v>
      </c>
      <c r="AO186" s="86">
        <f t="shared" si="86"/>
        <v>6.5945770652829712E-5</v>
      </c>
      <c r="AP186" s="88">
        <f t="shared" si="87"/>
        <v>4.0314171813433401E-7</v>
      </c>
      <c r="AQ186" s="89">
        <f t="shared" si="88"/>
        <v>2.5062841876392727E-6</v>
      </c>
      <c r="AR186" s="89">
        <f t="shared" si="89"/>
        <v>2.053106184708273E-10</v>
      </c>
      <c r="AS186" s="89">
        <f t="shared" si="90"/>
        <v>1.3139879582132945E-6</v>
      </c>
      <c r="AT186" s="89">
        <f t="shared" si="91"/>
        <v>3.9419638746398837E-3</v>
      </c>
      <c r="AU186" s="91">
        <f t="shared" si="92"/>
        <v>1.8067334425432797E-7</v>
      </c>
      <c r="AV186" s="95">
        <f t="shared" si="102"/>
        <v>147.14672711903191</v>
      </c>
      <c r="AW186" s="96">
        <f t="shared" si="103"/>
        <v>914.79372848833452</v>
      </c>
      <c r="AX186" s="96">
        <f t="shared" si="104"/>
        <v>7.4938375741851956E-2</v>
      </c>
      <c r="AY186" s="96">
        <f t="shared" si="105"/>
        <v>479.60560474785245</v>
      </c>
      <c r="AZ186" s="96">
        <f t="shared" si="106"/>
        <v>1438816.8142435576</v>
      </c>
      <c r="BA186" s="97">
        <f t="shared" si="107"/>
        <v>65.945770652829708</v>
      </c>
      <c r="BB186" s="102">
        <f t="shared" si="108"/>
        <v>0.40314171813433403</v>
      </c>
      <c r="BC186" s="98">
        <f t="shared" si="109"/>
        <v>2.5062841876392725</v>
      </c>
      <c r="BD186" s="98">
        <f t="shared" si="110"/>
        <v>2.0531061847082728E-4</v>
      </c>
      <c r="BE186" s="98">
        <f t="shared" si="111"/>
        <v>1.3139879582132945</v>
      </c>
      <c r="BF186" s="98">
        <f t="shared" si="112"/>
        <v>3941.9638746398837</v>
      </c>
      <c r="BG186" s="103">
        <f t="shared" si="113"/>
        <v>0.18067334425432796</v>
      </c>
      <c r="BH186">
        <v>0.1</v>
      </c>
      <c r="BI186">
        <f t="shared" si="93"/>
        <v>74.938375741851956</v>
      </c>
      <c r="BJ186">
        <v>0.1</v>
      </c>
      <c r="BK186">
        <f t="shared" si="94"/>
        <v>72</v>
      </c>
      <c r="BL186" s="114">
        <v>187.562005220738</v>
      </c>
      <c r="BM186" s="114">
        <v>1012.03746873145</v>
      </c>
      <c r="BN186" s="114">
        <v>0</v>
      </c>
      <c r="BO186" s="114">
        <v>256</v>
      </c>
      <c r="BP186" s="114">
        <v>384000</v>
      </c>
      <c r="BQ186" s="107">
        <f t="shared" si="95"/>
        <v>8.7999999999999994E-9</v>
      </c>
      <c r="BR186" s="107">
        <f t="shared" si="96"/>
        <v>1.4132405422385128E-4</v>
      </c>
      <c r="BS186" s="107">
        <f t="shared" si="97"/>
        <v>7.639016767452629E-4</v>
      </c>
      <c r="BT186" s="107">
        <f t="shared" si="98"/>
        <v>7.4938375741851956E-9</v>
      </c>
      <c r="BU186" s="107">
        <f t="shared" si="99"/>
        <v>1.9774645670136309E-4</v>
      </c>
      <c r="BV186" s="107">
        <f t="shared" si="100"/>
        <v>0.32172922038182827</v>
      </c>
      <c r="BW186" s="117">
        <f t="shared" si="101"/>
        <v>9.3261403238377429E-6</v>
      </c>
    </row>
    <row r="187" spans="1:75" ht="30" customHeight="1" x14ac:dyDescent="0.25">
      <c r="A187" s="108">
        <v>4.6344166666666666</v>
      </c>
      <c r="B187" s="108">
        <v>-74.122483333333335</v>
      </c>
      <c r="C187" s="119">
        <v>27</v>
      </c>
      <c r="D187" s="119">
        <v>28</v>
      </c>
      <c r="E187" s="119">
        <v>1862</v>
      </c>
      <c r="F187" s="16" t="s">
        <v>544</v>
      </c>
      <c r="G187" s="14" t="s">
        <v>545</v>
      </c>
      <c r="H187" s="16" t="s">
        <v>546</v>
      </c>
      <c r="I187" s="14" t="s">
        <v>133</v>
      </c>
      <c r="J187" s="14" t="s">
        <v>53</v>
      </c>
      <c r="K187" s="14">
        <v>1.8</v>
      </c>
      <c r="L187" s="14"/>
      <c r="M187" s="14">
        <v>1998</v>
      </c>
      <c r="N187" s="15" t="s">
        <v>43</v>
      </c>
      <c r="O187" s="15" t="s">
        <v>397</v>
      </c>
      <c r="P187" s="25">
        <v>0.01</v>
      </c>
      <c r="Q187" s="18">
        <v>720</v>
      </c>
      <c r="R187" s="18">
        <v>749.38375741851951</v>
      </c>
      <c r="S187" s="15" t="s">
        <v>45</v>
      </c>
      <c r="T187" s="15"/>
      <c r="U187" s="15"/>
      <c r="V187" s="14">
        <v>365</v>
      </c>
      <c r="W187" s="76" t="s">
        <v>76</v>
      </c>
      <c r="X187" s="14"/>
      <c r="Y187" s="14">
        <v>2920</v>
      </c>
      <c r="Z187" s="76" t="s">
        <v>547</v>
      </c>
      <c r="AA187" s="76" t="s">
        <v>292</v>
      </c>
      <c r="AB187" s="19" t="s">
        <v>49</v>
      </c>
      <c r="AC187" s="19">
        <v>196.35697419693699</v>
      </c>
      <c r="AD187" s="19">
        <v>1220.7279907421801</v>
      </c>
      <c r="AE187" s="19">
        <v>0.1</v>
      </c>
      <c r="AF187" s="19">
        <v>640</v>
      </c>
      <c r="AG187" s="19">
        <v>1920000</v>
      </c>
      <c r="AH187" s="23">
        <v>720</v>
      </c>
      <c r="AI187" s="24">
        <v>8.7999999999999994E-8</v>
      </c>
      <c r="AJ187" s="21">
        <f t="shared" si="130"/>
        <v>1.4714672711903191E-4</v>
      </c>
      <c r="AK187" s="21">
        <f t="shared" si="131"/>
        <v>9.1479372848833455E-4</v>
      </c>
      <c r="AL187" s="21">
        <f t="shared" si="132"/>
        <v>7.4938375741851959E-8</v>
      </c>
      <c r="AM187" s="21">
        <f t="shared" si="133"/>
        <v>4.7960560474785246E-4</v>
      </c>
      <c r="AN187" s="21">
        <f t="shared" si="134"/>
        <v>1.4388168142435576</v>
      </c>
      <c r="AO187" s="86">
        <f t="shared" si="86"/>
        <v>6.5945770652829712E-5</v>
      </c>
      <c r="AP187" s="88">
        <f t="shared" si="87"/>
        <v>4.0314171813433401E-7</v>
      </c>
      <c r="AQ187" s="89">
        <f t="shared" si="88"/>
        <v>2.5062841876392727E-6</v>
      </c>
      <c r="AR187" s="89">
        <f t="shared" si="89"/>
        <v>2.053106184708273E-10</v>
      </c>
      <c r="AS187" s="89">
        <f t="shared" si="90"/>
        <v>1.3139879582132945E-6</v>
      </c>
      <c r="AT187" s="89">
        <f t="shared" si="91"/>
        <v>3.9419638746398837E-3</v>
      </c>
      <c r="AU187" s="91">
        <f t="shared" si="92"/>
        <v>1.8067334425432797E-7</v>
      </c>
      <c r="AV187" s="95">
        <f t="shared" si="102"/>
        <v>147.14672711903191</v>
      </c>
      <c r="AW187" s="96">
        <f t="shared" si="103"/>
        <v>914.79372848833452</v>
      </c>
      <c r="AX187" s="96">
        <f t="shared" si="104"/>
        <v>7.4938375741851956E-2</v>
      </c>
      <c r="AY187" s="96">
        <f t="shared" si="105"/>
        <v>479.60560474785245</v>
      </c>
      <c r="AZ187" s="96">
        <f t="shared" si="106"/>
        <v>1438816.8142435576</v>
      </c>
      <c r="BA187" s="97">
        <f t="shared" si="107"/>
        <v>65.945770652829708</v>
      </c>
      <c r="BB187" s="102">
        <f t="shared" si="108"/>
        <v>0.40314171813433403</v>
      </c>
      <c r="BC187" s="98">
        <f t="shared" si="109"/>
        <v>2.5062841876392725</v>
      </c>
      <c r="BD187" s="98">
        <f t="shared" si="110"/>
        <v>2.0531061847082728E-4</v>
      </c>
      <c r="BE187" s="98">
        <f t="shared" si="111"/>
        <v>1.3139879582132945</v>
      </c>
      <c r="BF187" s="98">
        <f t="shared" si="112"/>
        <v>3941.9638746398837</v>
      </c>
      <c r="BG187" s="103">
        <f t="shared" si="113"/>
        <v>0.18067334425432796</v>
      </c>
      <c r="BH187">
        <v>0.1</v>
      </c>
      <c r="BI187">
        <f t="shared" si="93"/>
        <v>74.938375741851956</v>
      </c>
      <c r="BJ187">
        <v>0.1</v>
      </c>
      <c r="BK187">
        <f t="shared" si="94"/>
        <v>72</v>
      </c>
      <c r="BL187" s="114">
        <v>187.562005220738</v>
      </c>
      <c r="BM187" s="114">
        <v>1012.03746873145</v>
      </c>
      <c r="BN187" s="114">
        <v>0</v>
      </c>
      <c r="BO187" s="114">
        <v>256</v>
      </c>
      <c r="BP187" s="114">
        <v>384000</v>
      </c>
      <c r="BQ187" s="107">
        <f t="shared" si="95"/>
        <v>8.7999999999999994E-9</v>
      </c>
      <c r="BR187" s="107">
        <f t="shared" si="96"/>
        <v>1.4132405422385128E-4</v>
      </c>
      <c r="BS187" s="107">
        <f t="shared" si="97"/>
        <v>7.639016767452629E-4</v>
      </c>
      <c r="BT187" s="107">
        <f t="shared" si="98"/>
        <v>7.4938375741851956E-9</v>
      </c>
      <c r="BU187" s="107">
        <f t="shared" si="99"/>
        <v>1.9774645670136309E-4</v>
      </c>
      <c r="BV187" s="107">
        <f t="shared" si="100"/>
        <v>0.32172922038182827</v>
      </c>
      <c r="BW187" s="117">
        <f t="shared" si="101"/>
        <v>9.3261403238377429E-6</v>
      </c>
    </row>
    <row r="188" spans="1:75" ht="30" customHeight="1" x14ac:dyDescent="0.25">
      <c r="A188" s="108">
        <v>4.6344166666666666</v>
      </c>
      <c r="B188" s="108">
        <v>-74.122483333333335</v>
      </c>
      <c r="C188" s="119">
        <v>27</v>
      </c>
      <c r="D188" s="119">
        <v>28</v>
      </c>
      <c r="E188" s="119">
        <v>1862</v>
      </c>
      <c r="F188" s="16" t="s">
        <v>544</v>
      </c>
      <c r="G188" s="14" t="s">
        <v>545</v>
      </c>
      <c r="H188" s="16" t="s">
        <v>546</v>
      </c>
      <c r="I188" s="14" t="s">
        <v>133</v>
      </c>
      <c r="J188" s="14" t="s">
        <v>53</v>
      </c>
      <c r="K188" s="14">
        <v>1.8</v>
      </c>
      <c r="L188" s="14"/>
      <c r="M188" s="14">
        <v>1998</v>
      </c>
      <c r="N188" s="15" t="s">
        <v>43</v>
      </c>
      <c r="O188" s="15" t="s">
        <v>397</v>
      </c>
      <c r="P188" s="25">
        <v>0.01</v>
      </c>
      <c r="Q188" s="18">
        <v>3080</v>
      </c>
      <c r="R188" s="18">
        <v>3205.6971845125559</v>
      </c>
      <c r="S188" s="15" t="s">
        <v>45</v>
      </c>
      <c r="T188" s="15"/>
      <c r="U188" s="15"/>
      <c r="V188" s="14">
        <v>365</v>
      </c>
      <c r="W188" s="76" t="s">
        <v>76</v>
      </c>
      <c r="X188" s="14"/>
      <c r="Y188" s="14">
        <v>2920</v>
      </c>
      <c r="Z188" s="76" t="s">
        <v>547</v>
      </c>
      <c r="AA188" s="76" t="s">
        <v>292</v>
      </c>
      <c r="AB188" s="19" t="s">
        <v>49</v>
      </c>
      <c r="AC188" s="19">
        <v>196.35697419693699</v>
      </c>
      <c r="AD188" s="19">
        <v>1220.7279907421801</v>
      </c>
      <c r="AE188" s="19">
        <v>0.1</v>
      </c>
      <c r="AF188" s="19">
        <v>640</v>
      </c>
      <c r="AG188" s="19">
        <v>1920000</v>
      </c>
      <c r="AH188" s="23">
        <v>3080</v>
      </c>
      <c r="AI188" s="24">
        <v>8.7999999999999994E-8</v>
      </c>
      <c r="AJ188" s="21">
        <f t="shared" si="130"/>
        <v>6.2946099934252549E-4</v>
      </c>
      <c r="AK188" s="21">
        <f t="shared" si="131"/>
        <v>3.9132842829778759E-3</v>
      </c>
      <c r="AL188" s="21">
        <f t="shared" si="132"/>
        <v>3.2056971845125559E-7</v>
      </c>
      <c r="AM188" s="21">
        <f t="shared" si="133"/>
        <v>2.0516461980880358E-3</v>
      </c>
      <c r="AN188" s="21">
        <f t="shared" si="134"/>
        <v>6.1549385942641077</v>
      </c>
      <c r="AO188" s="86">
        <f t="shared" si="86"/>
        <v>2.8210135223710492E-4</v>
      </c>
      <c r="AP188" s="88">
        <f t="shared" si="87"/>
        <v>1.7245506831302069E-6</v>
      </c>
      <c r="AQ188" s="89">
        <f t="shared" si="88"/>
        <v>1.0721326802679112E-5</v>
      </c>
      <c r="AR188" s="89">
        <f t="shared" si="89"/>
        <v>8.7827320123631665E-10</v>
      </c>
      <c r="AS188" s="89">
        <f t="shared" si="90"/>
        <v>5.6209484879124273E-6</v>
      </c>
      <c r="AT188" s="89">
        <f t="shared" si="91"/>
        <v>1.6862845463737283E-2</v>
      </c>
      <c r="AU188" s="91">
        <f t="shared" si="92"/>
        <v>7.7288041708795871E-7</v>
      </c>
      <c r="AV188" s="95">
        <f t="shared" si="102"/>
        <v>629.4609993425255</v>
      </c>
      <c r="AW188" s="96">
        <f t="shared" si="103"/>
        <v>3913.284282977876</v>
      </c>
      <c r="AX188" s="96">
        <f t="shared" si="104"/>
        <v>0.32056971845125559</v>
      </c>
      <c r="AY188" s="96">
        <f t="shared" si="105"/>
        <v>2051.6461980880358</v>
      </c>
      <c r="AZ188" s="96">
        <f t="shared" si="106"/>
        <v>6154938.5942641078</v>
      </c>
      <c r="BA188" s="97">
        <f t="shared" si="107"/>
        <v>282.10135223710495</v>
      </c>
      <c r="BB188" s="102">
        <f t="shared" si="108"/>
        <v>1.7245506831302069</v>
      </c>
      <c r="BC188" s="98">
        <f t="shared" si="109"/>
        <v>10.721326802679112</v>
      </c>
      <c r="BD188" s="98">
        <f t="shared" si="110"/>
        <v>8.7827320123631662E-4</v>
      </c>
      <c r="BE188" s="98">
        <f t="shared" si="111"/>
        <v>5.6209484879124272</v>
      </c>
      <c r="BF188" s="98">
        <f t="shared" si="112"/>
        <v>16862.845463737282</v>
      </c>
      <c r="BG188" s="103">
        <f t="shared" si="113"/>
        <v>0.77288041708795874</v>
      </c>
      <c r="BH188">
        <v>0.1</v>
      </c>
      <c r="BI188">
        <f t="shared" si="93"/>
        <v>320.5697184512556</v>
      </c>
      <c r="BJ188">
        <v>0.1</v>
      </c>
      <c r="BK188">
        <f t="shared" si="94"/>
        <v>308</v>
      </c>
      <c r="BL188" s="114">
        <v>187.562005220738</v>
      </c>
      <c r="BM188" s="114">
        <v>1012.03746873145</v>
      </c>
      <c r="BN188" s="114">
        <v>0</v>
      </c>
      <c r="BO188" s="114">
        <v>256</v>
      </c>
      <c r="BP188" s="114">
        <v>384000</v>
      </c>
      <c r="BQ188" s="107">
        <f t="shared" si="95"/>
        <v>8.7999999999999994E-9</v>
      </c>
      <c r="BR188" s="107">
        <f t="shared" si="96"/>
        <v>6.0455289862425276E-4</v>
      </c>
      <c r="BS188" s="107">
        <f t="shared" si="97"/>
        <v>3.2678016171880692E-3</v>
      </c>
      <c r="BT188" s="107">
        <f t="shared" si="98"/>
        <v>3.2056971845125563E-8</v>
      </c>
      <c r="BU188" s="107">
        <f t="shared" si="99"/>
        <v>8.4591539811138667E-4</v>
      </c>
      <c r="BV188" s="107">
        <f t="shared" si="100"/>
        <v>1.3762861094111543</v>
      </c>
      <c r="BW188" s="117">
        <f t="shared" si="101"/>
        <v>3.9895155829750352E-5</v>
      </c>
    </row>
    <row r="189" spans="1:75" ht="30" customHeight="1" x14ac:dyDescent="0.25">
      <c r="A189" s="108">
        <v>4.6344166666666666</v>
      </c>
      <c r="B189" s="108">
        <v>-74.122483333333335</v>
      </c>
      <c r="C189" s="119">
        <v>27</v>
      </c>
      <c r="D189" s="119">
        <v>28</v>
      </c>
      <c r="E189" s="119">
        <v>1862</v>
      </c>
      <c r="F189" s="16" t="s">
        <v>544</v>
      </c>
      <c r="G189" s="14" t="s">
        <v>545</v>
      </c>
      <c r="H189" s="16" t="s">
        <v>546</v>
      </c>
      <c r="I189" s="14" t="s">
        <v>133</v>
      </c>
      <c r="J189" s="14" t="s">
        <v>53</v>
      </c>
      <c r="K189" s="14">
        <v>1.8</v>
      </c>
      <c r="L189" s="14"/>
      <c r="M189" s="14">
        <v>1998</v>
      </c>
      <c r="N189" s="15" t="s">
        <v>43</v>
      </c>
      <c r="O189" s="15" t="s">
        <v>397</v>
      </c>
      <c r="P189" s="25">
        <v>0.01</v>
      </c>
      <c r="Q189" s="18">
        <v>3080</v>
      </c>
      <c r="R189" s="18">
        <v>3205.6971845125559</v>
      </c>
      <c r="S189" s="15" t="s">
        <v>45</v>
      </c>
      <c r="T189" s="15"/>
      <c r="U189" s="15"/>
      <c r="V189" s="14">
        <v>365</v>
      </c>
      <c r="W189" s="76" t="s">
        <v>76</v>
      </c>
      <c r="X189" s="14"/>
      <c r="Y189" s="14">
        <v>2920</v>
      </c>
      <c r="Z189" s="76" t="s">
        <v>547</v>
      </c>
      <c r="AA189" s="76" t="s">
        <v>292</v>
      </c>
      <c r="AB189" s="19" t="s">
        <v>49</v>
      </c>
      <c r="AC189" s="19">
        <v>196.35697419693699</v>
      </c>
      <c r="AD189" s="19">
        <v>1220.7279907421801</v>
      </c>
      <c r="AE189" s="19">
        <v>0.1</v>
      </c>
      <c r="AF189" s="19">
        <v>640</v>
      </c>
      <c r="AG189" s="19">
        <v>1920000</v>
      </c>
      <c r="AH189" s="23">
        <v>3080</v>
      </c>
      <c r="AI189" s="24">
        <v>8.7999999999999994E-8</v>
      </c>
      <c r="AJ189" s="21">
        <f t="shared" si="130"/>
        <v>6.2946099934252549E-4</v>
      </c>
      <c r="AK189" s="21">
        <f t="shared" si="131"/>
        <v>3.9132842829778759E-3</v>
      </c>
      <c r="AL189" s="21">
        <f t="shared" si="132"/>
        <v>3.2056971845125559E-7</v>
      </c>
      <c r="AM189" s="21">
        <f t="shared" si="133"/>
        <v>2.0516461980880358E-3</v>
      </c>
      <c r="AN189" s="21">
        <f t="shared" si="134"/>
        <v>6.1549385942641077</v>
      </c>
      <c r="AO189" s="86">
        <f t="shared" si="86"/>
        <v>2.8210135223710492E-4</v>
      </c>
      <c r="AP189" s="88">
        <f t="shared" si="87"/>
        <v>1.7245506831302069E-6</v>
      </c>
      <c r="AQ189" s="89">
        <f t="shared" si="88"/>
        <v>1.0721326802679112E-5</v>
      </c>
      <c r="AR189" s="89">
        <f t="shared" si="89"/>
        <v>8.7827320123631665E-10</v>
      </c>
      <c r="AS189" s="89">
        <f t="shared" si="90"/>
        <v>5.6209484879124273E-6</v>
      </c>
      <c r="AT189" s="89">
        <f t="shared" si="91"/>
        <v>1.6862845463737283E-2</v>
      </c>
      <c r="AU189" s="91">
        <f t="shared" si="92"/>
        <v>7.7288041708795871E-7</v>
      </c>
      <c r="AV189" s="95">
        <f t="shared" si="102"/>
        <v>629.4609993425255</v>
      </c>
      <c r="AW189" s="96">
        <f t="shared" si="103"/>
        <v>3913.284282977876</v>
      </c>
      <c r="AX189" s="96">
        <f t="shared" si="104"/>
        <v>0.32056971845125559</v>
      </c>
      <c r="AY189" s="96">
        <f t="shared" si="105"/>
        <v>2051.6461980880358</v>
      </c>
      <c r="AZ189" s="96">
        <f t="shared" si="106"/>
        <v>6154938.5942641078</v>
      </c>
      <c r="BA189" s="97">
        <f t="shared" si="107"/>
        <v>282.10135223710495</v>
      </c>
      <c r="BB189" s="102">
        <f t="shared" si="108"/>
        <v>1.7245506831302069</v>
      </c>
      <c r="BC189" s="98">
        <f t="shared" si="109"/>
        <v>10.721326802679112</v>
      </c>
      <c r="BD189" s="98">
        <f t="shared" si="110"/>
        <v>8.7827320123631662E-4</v>
      </c>
      <c r="BE189" s="98">
        <f t="shared" si="111"/>
        <v>5.6209484879124272</v>
      </c>
      <c r="BF189" s="98">
        <f t="shared" si="112"/>
        <v>16862.845463737282</v>
      </c>
      <c r="BG189" s="103">
        <f t="shared" si="113"/>
        <v>0.77288041708795874</v>
      </c>
      <c r="BH189">
        <v>0.1</v>
      </c>
      <c r="BI189">
        <f t="shared" si="93"/>
        <v>320.5697184512556</v>
      </c>
      <c r="BJ189">
        <v>0.1</v>
      </c>
      <c r="BK189">
        <f t="shared" si="94"/>
        <v>308</v>
      </c>
      <c r="BL189" s="114">
        <v>187.562005220738</v>
      </c>
      <c r="BM189" s="114">
        <v>1012.03746873145</v>
      </c>
      <c r="BN189" s="114">
        <v>0</v>
      </c>
      <c r="BO189" s="114">
        <v>256</v>
      </c>
      <c r="BP189" s="114">
        <v>384000</v>
      </c>
      <c r="BQ189" s="107">
        <f t="shared" si="95"/>
        <v>8.7999999999999994E-9</v>
      </c>
      <c r="BR189" s="107">
        <f t="shared" si="96"/>
        <v>6.0455289862425276E-4</v>
      </c>
      <c r="BS189" s="107">
        <f t="shared" si="97"/>
        <v>3.2678016171880692E-3</v>
      </c>
      <c r="BT189" s="107">
        <f t="shared" si="98"/>
        <v>3.2056971845125563E-8</v>
      </c>
      <c r="BU189" s="107">
        <f t="shared" si="99"/>
        <v>8.4591539811138667E-4</v>
      </c>
      <c r="BV189" s="107">
        <f t="shared" si="100"/>
        <v>1.3762861094111543</v>
      </c>
      <c r="BW189" s="117">
        <f t="shared" si="101"/>
        <v>3.9895155829750352E-5</v>
      </c>
    </row>
    <row r="190" spans="1:75" ht="30" customHeight="1" x14ac:dyDescent="0.25">
      <c r="A190" s="108">
        <v>4.6344166666666666</v>
      </c>
      <c r="B190" s="108">
        <v>-74.122483333333335</v>
      </c>
      <c r="C190" s="119">
        <v>27</v>
      </c>
      <c r="D190" s="119">
        <v>28</v>
      </c>
      <c r="E190" s="119">
        <v>1862</v>
      </c>
      <c r="F190" s="16" t="s">
        <v>544</v>
      </c>
      <c r="G190" s="14" t="s">
        <v>545</v>
      </c>
      <c r="H190" s="16" t="s">
        <v>546</v>
      </c>
      <c r="I190" s="14" t="s">
        <v>133</v>
      </c>
      <c r="J190" s="14" t="s">
        <v>53</v>
      </c>
      <c r="K190" s="14">
        <v>1.8</v>
      </c>
      <c r="L190" s="14"/>
      <c r="M190" s="14">
        <v>1998</v>
      </c>
      <c r="N190" s="15" t="s">
        <v>43</v>
      </c>
      <c r="O190" s="15" t="s">
        <v>397</v>
      </c>
      <c r="P190" s="25">
        <v>0.01</v>
      </c>
      <c r="Q190" s="18">
        <v>3080</v>
      </c>
      <c r="R190" s="18">
        <v>3205.6971845125559</v>
      </c>
      <c r="S190" s="15" t="s">
        <v>45</v>
      </c>
      <c r="T190" s="15"/>
      <c r="U190" s="15"/>
      <c r="V190" s="14">
        <v>365</v>
      </c>
      <c r="W190" s="76" t="s">
        <v>76</v>
      </c>
      <c r="X190" s="14"/>
      <c r="Y190" s="14">
        <v>2920</v>
      </c>
      <c r="Z190" s="76" t="s">
        <v>547</v>
      </c>
      <c r="AA190" s="76" t="s">
        <v>292</v>
      </c>
      <c r="AB190" s="19" t="s">
        <v>49</v>
      </c>
      <c r="AC190" s="19">
        <v>196.35697419693699</v>
      </c>
      <c r="AD190" s="19">
        <v>1220.7279907421801</v>
      </c>
      <c r="AE190" s="19">
        <v>0.1</v>
      </c>
      <c r="AF190" s="19">
        <v>640</v>
      </c>
      <c r="AG190" s="19">
        <v>1920000</v>
      </c>
      <c r="AH190" s="23">
        <v>3080</v>
      </c>
      <c r="AI190" s="24">
        <v>8.7999999999999994E-8</v>
      </c>
      <c r="AJ190" s="21">
        <f t="shared" si="130"/>
        <v>6.2946099934252549E-4</v>
      </c>
      <c r="AK190" s="21">
        <f t="shared" si="131"/>
        <v>3.9132842829778759E-3</v>
      </c>
      <c r="AL190" s="21">
        <f t="shared" si="132"/>
        <v>3.2056971845125559E-7</v>
      </c>
      <c r="AM190" s="21">
        <f t="shared" si="133"/>
        <v>2.0516461980880358E-3</v>
      </c>
      <c r="AN190" s="21">
        <f t="shared" si="134"/>
        <v>6.1549385942641077</v>
      </c>
      <c r="AO190" s="86">
        <f t="shared" si="86"/>
        <v>2.8210135223710492E-4</v>
      </c>
      <c r="AP190" s="88">
        <f t="shared" si="87"/>
        <v>1.7245506831302069E-6</v>
      </c>
      <c r="AQ190" s="89">
        <f t="shared" si="88"/>
        <v>1.0721326802679112E-5</v>
      </c>
      <c r="AR190" s="89">
        <f t="shared" si="89"/>
        <v>8.7827320123631665E-10</v>
      </c>
      <c r="AS190" s="89">
        <f t="shared" si="90"/>
        <v>5.6209484879124273E-6</v>
      </c>
      <c r="AT190" s="89">
        <f t="shared" si="91"/>
        <v>1.6862845463737283E-2</v>
      </c>
      <c r="AU190" s="91">
        <f t="shared" si="92"/>
        <v>7.7288041708795871E-7</v>
      </c>
      <c r="AV190" s="95">
        <f t="shared" si="102"/>
        <v>629.4609993425255</v>
      </c>
      <c r="AW190" s="96">
        <f t="shared" si="103"/>
        <v>3913.284282977876</v>
      </c>
      <c r="AX190" s="96">
        <f t="shared" si="104"/>
        <v>0.32056971845125559</v>
      </c>
      <c r="AY190" s="96">
        <f t="shared" si="105"/>
        <v>2051.6461980880358</v>
      </c>
      <c r="AZ190" s="96">
        <f t="shared" si="106"/>
        <v>6154938.5942641078</v>
      </c>
      <c r="BA190" s="97">
        <f t="shared" si="107"/>
        <v>282.10135223710495</v>
      </c>
      <c r="BB190" s="102">
        <f t="shared" si="108"/>
        <v>1.7245506831302069</v>
      </c>
      <c r="BC190" s="98">
        <f t="shared" si="109"/>
        <v>10.721326802679112</v>
      </c>
      <c r="BD190" s="98">
        <f t="shared" si="110"/>
        <v>8.7827320123631662E-4</v>
      </c>
      <c r="BE190" s="98">
        <f t="shared" si="111"/>
        <v>5.6209484879124272</v>
      </c>
      <c r="BF190" s="98">
        <f t="shared" si="112"/>
        <v>16862.845463737282</v>
      </c>
      <c r="BG190" s="103">
        <f t="shared" si="113"/>
        <v>0.77288041708795874</v>
      </c>
      <c r="BH190">
        <v>0.1</v>
      </c>
      <c r="BI190">
        <f t="shared" si="93"/>
        <v>320.5697184512556</v>
      </c>
      <c r="BJ190">
        <v>0.1</v>
      </c>
      <c r="BK190">
        <f t="shared" si="94"/>
        <v>308</v>
      </c>
      <c r="BL190" s="114">
        <v>187.562005220738</v>
      </c>
      <c r="BM190" s="114">
        <v>1012.03746873145</v>
      </c>
      <c r="BN190" s="114">
        <v>0</v>
      </c>
      <c r="BO190" s="114">
        <v>256</v>
      </c>
      <c r="BP190" s="114">
        <v>384000</v>
      </c>
      <c r="BQ190" s="107">
        <f t="shared" si="95"/>
        <v>8.7999999999999994E-9</v>
      </c>
      <c r="BR190" s="107">
        <f t="shared" si="96"/>
        <v>6.0455289862425276E-4</v>
      </c>
      <c r="BS190" s="107">
        <f t="shared" si="97"/>
        <v>3.2678016171880692E-3</v>
      </c>
      <c r="BT190" s="107">
        <f t="shared" si="98"/>
        <v>3.2056971845125563E-8</v>
      </c>
      <c r="BU190" s="107">
        <f t="shared" si="99"/>
        <v>8.4591539811138667E-4</v>
      </c>
      <c r="BV190" s="107">
        <f t="shared" si="100"/>
        <v>1.3762861094111543</v>
      </c>
      <c r="BW190" s="117">
        <f t="shared" si="101"/>
        <v>3.9895155829750352E-5</v>
      </c>
    </row>
    <row r="191" spans="1:75" ht="30" customHeight="1" x14ac:dyDescent="0.25">
      <c r="A191" s="108">
        <v>4.6344166666666666</v>
      </c>
      <c r="B191" s="108">
        <v>-74.122483333333335</v>
      </c>
      <c r="C191" s="119">
        <v>27</v>
      </c>
      <c r="D191" s="119">
        <v>28</v>
      </c>
      <c r="E191" s="119">
        <v>1862</v>
      </c>
      <c r="F191" s="16" t="s">
        <v>544</v>
      </c>
      <c r="G191" s="14" t="s">
        <v>545</v>
      </c>
      <c r="H191" s="16" t="s">
        <v>546</v>
      </c>
      <c r="I191" s="14" t="s">
        <v>133</v>
      </c>
      <c r="J191" s="14" t="s">
        <v>53</v>
      </c>
      <c r="K191" s="14">
        <v>1.8</v>
      </c>
      <c r="L191" s="14"/>
      <c r="M191" s="14">
        <v>1998</v>
      </c>
      <c r="N191" s="15" t="s">
        <v>43</v>
      </c>
      <c r="O191" s="15" t="s">
        <v>397</v>
      </c>
      <c r="P191" s="25">
        <v>0.01</v>
      </c>
      <c r="Q191" s="18">
        <v>3080</v>
      </c>
      <c r="R191" s="18">
        <v>3205.6971845125559</v>
      </c>
      <c r="S191" s="15" t="s">
        <v>45</v>
      </c>
      <c r="T191" s="15"/>
      <c r="U191" s="15"/>
      <c r="V191" s="14">
        <v>365</v>
      </c>
      <c r="W191" s="76" t="s">
        <v>76</v>
      </c>
      <c r="X191" s="14"/>
      <c r="Y191" s="14">
        <v>2920</v>
      </c>
      <c r="Z191" s="76" t="s">
        <v>547</v>
      </c>
      <c r="AA191" s="76" t="s">
        <v>292</v>
      </c>
      <c r="AB191" s="19" t="s">
        <v>49</v>
      </c>
      <c r="AC191" s="19">
        <v>196.35697419693699</v>
      </c>
      <c r="AD191" s="19">
        <v>1220.7279907421801</v>
      </c>
      <c r="AE191" s="19">
        <v>0.1</v>
      </c>
      <c r="AF191" s="19">
        <v>640</v>
      </c>
      <c r="AG191" s="19">
        <v>1920000</v>
      </c>
      <c r="AH191" s="23">
        <v>3080</v>
      </c>
      <c r="AI191" s="24">
        <v>8.7999999999999994E-8</v>
      </c>
      <c r="AJ191" s="21">
        <f t="shared" si="130"/>
        <v>6.2946099934252549E-4</v>
      </c>
      <c r="AK191" s="21">
        <f t="shared" si="131"/>
        <v>3.9132842829778759E-3</v>
      </c>
      <c r="AL191" s="21">
        <f t="shared" si="132"/>
        <v>3.2056971845125559E-7</v>
      </c>
      <c r="AM191" s="21">
        <f t="shared" si="133"/>
        <v>2.0516461980880358E-3</v>
      </c>
      <c r="AN191" s="21">
        <f t="shared" si="134"/>
        <v>6.1549385942641077</v>
      </c>
      <c r="AO191" s="86">
        <f t="shared" si="86"/>
        <v>2.8210135223710492E-4</v>
      </c>
      <c r="AP191" s="88">
        <f t="shared" si="87"/>
        <v>1.7245506831302069E-6</v>
      </c>
      <c r="AQ191" s="89">
        <f t="shared" si="88"/>
        <v>1.0721326802679112E-5</v>
      </c>
      <c r="AR191" s="89">
        <f t="shared" si="89"/>
        <v>8.7827320123631665E-10</v>
      </c>
      <c r="AS191" s="89">
        <f t="shared" si="90"/>
        <v>5.6209484879124273E-6</v>
      </c>
      <c r="AT191" s="89">
        <f t="shared" si="91"/>
        <v>1.6862845463737283E-2</v>
      </c>
      <c r="AU191" s="91">
        <f t="shared" si="92"/>
        <v>7.7288041708795871E-7</v>
      </c>
      <c r="AV191" s="95">
        <f t="shared" si="102"/>
        <v>629.4609993425255</v>
      </c>
      <c r="AW191" s="96">
        <f t="shared" si="103"/>
        <v>3913.284282977876</v>
      </c>
      <c r="AX191" s="96">
        <f t="shared" si="104"/>
        <v>0.32056971845125559</v>
      </c>
      <c r="AY191" s="96">
        <f t="shared" si="105"/>
        <v>2051.6461980880358</v>
      </c>
      <c r="AZ191" s="96">
        <f t="shared" si="106"/>
        <v>6154938.5942641078</v>
      </c>
      <c r="BA191" s="97">
        <f t="shared" si="107"/>
        <v>282.10135223710495</v>
      </c>
      <c r="BB191" s="102">
        <f t="shared" si="108"/>
        <v>1.7245506831302069</v>
      </c>
      <c r="BC191" s="98">
        <f t="shared" si="109"/>
        <v>10.721326802679112</v>
      </c>
      <c r="BD191" s="98">
        <f t="shared" si="110"/>
        <v>8.7827320123631662E-4</v>
      </c>
      <c r="BE191" s="98">
        <f t="shared" si="111"/>
        <v>5.6209484879124272</v>
      </c>
      <c r="BF191" s="98">
        <f t="shared" si="112"/>
        <v>16862.845463737282</v>
      </c>
      <c r="BG191" s="103">
        <f t="shared" si="113"/>
        <v>0.77288041708795874</v>
      </c>
      <c r="BH191">
        <v>0.1</v>
      </c>
      <c r="BI191">
        <f t="shared" si="93"/>
        <v>320.5697184512556</v>
      </c>
      <c r="BJ191">
        <v>0.1</v>
      </c>
      <c r="BK191">
        <f t="shared" si="94"/>
        <v>308</v>
      </c>
      <c r="BL191" s="114">
        <v>187.562005220738</v>
      </c>
      <c r="BM191" s="114">
        <v>1012.03746873145</v>
      </c>
      <c r="BN191" s="114">
        <v>0</v>
      </c>
      <c r="BO191" s="114">
        <v>256</v>
      </c>
      <c r="BP191" s="114">
        <v>384000</v>
      </c>
      <c r="BQ191" s="107">
        <f t="shared" si="95"/>
        <v>8.7999999999999994E-9</v>
      </c>
      <c r="BR191" s="107">
        <f t="shared" si="96"/>
        <v>6.0455289862425276E-4</v>
      </c>
      <c r="BS191" s="107">
        <f t="shared" si="97"/>
        <v>3.2678016171880692E-3</v>
      </c>
      <c r="BT191" s="107">
        <f t="shared" si="98"/>
        <v>3.2056971845125563E-8</v>
      </c>
      <c r="BU191" s="107">
        <f t="shared" si="99"/>
        <v>8.4591539811138667E-4</v>
      </c>
      <c r="BV191" s="107">
        <f t="shared" si="100"/>
        <v>1.3762861094111543</v>
      </c>
      <c r="BW191" s="117">
        <f t="shared" si="101"/>
        <v>3.9895155829750352E-5</v>
      </c>
    </row>
    <row r="192" spans="1:75" ht="30" customHeight="1" x14ac:dyDescent="0.25">
      <c r="A192" s="108">
        <v>4.6344166666666666</v>
      </c>
      <c r="B192" s="108">
        <v>-74.122483333333335</v>
      </c>
      <c r="C192" s="119">
        <v>27</v>
      </c>
      <c r="D192" s="119">
        <v>28</v>
      </c>
      <c r="E192" s="119">
        <v>1862</v>
      </c>
      <c r="F192" s="16" t="s">
        <v>544</v>
      </c>
      <c r="G192" s="14" t="s">
        <v>545</v>
      </c>
      <c r="H192" s="16" t="s">
        <v>546</v>
      </c>
      <c r="I192" s="14" t="s">
        <v>133</v>
      </c>
      <c r="J192" s="14" t="s">
        <v>53</v>
      </c>
      <c r="K192" s="14">
        <v>1.8</v>
      </c>
      <c r="L192" s="14"/>
      <c r="M192" s="14">
        <v>1998</v>
      </c>
      <c r="N192" s="15" t="s">
        <v>43</v>
      </c>
      <c r="O192" s="15" t="s">
        <v>397</v>
      </c>
      <c r="P192" s="25">
        <v>0.01</v>
      </c>
      <c r="Q192" s="18">
        <v>3080</v>
      </c>
      <c r="R192" s="18">
        <v>3205.6971845125559</v>
      </c>
      <c r="S192" s="15" t="s">
        <v>45</v>
      </c>
      <c r="T192" s="15"/>
      <c r="U192" s="15"/>
      <c r="V192" s="14">
        <v>365</v>
      </c>
      <c r="W192" s="76" t="s">
        <v>76</v>
      </c>
      <c r="X192" s="14"/>
      <c r="Y192" s="14">
        <v>2920</v>
      </c>
      <c r="Z192" s="76" t="s">
        <v>547</v>
      </c>
      <c r="AA192" s="76" t="s">
        <v>292</v>
      </c>
      <c r="AB192" s="19" t="s">
        <v>49</v>
      </c>
      <c r="AC192" s="19">
        <v>196.35697419693699</v>
      </c>
      <c r="AD192" s="19">
        <v>1220.7279907421801</v>
      </c>
      <c r="AE192" s="19">
        <v>0.1</v>
      </c>
      <c r="AF192" s="19">
        <v>640</v>
      </c>
      <c r="AG192" s="19">
        <v>1920000</v>
      </c>
      <c r="AH192" s="23">
        <v>3080</v>
      </c>
      <c r="AI192" s="24">
        <v>8.7999999999999994E-8</v>
      </c>
      <c r="AJ192" s="21">
        <f t="shared" si="130"/>
        <v>6.2946099934252549E-4</v>
      </c>
      <c r="AK192" s="21">
        <f t="shared" si="131"/>
        <v>3.9132842829778759E-3</v>
      </c>
      <c r="AL192" s="21">
        <f t="shared" si="132"/>
        <v>3.2056971845125559E-7</v>
      </c>
      <c r="AM192" s="21">
        <f t="shared" si="133"/>
        <v>2.0516461980880358E-3</v>
      </c>
      <c r="AN192" s="21">
        <f t="shared" si="134"/>
        <v>6.1549385942641077</v>
      </c>
      <c r="AO192" s="86">
        <f t="shared" si="86"/>
        <v>2.8210135223710492E-4</v>
      </c>
      <c r="AP192" s="88">
        <f t="shared" si="87"/>
        <v>1.7245506831302069E-6</v>
      </c>
      <c r="AQ192" s="89">
        <f t="shared" si="88"/>
        <v>1.0721326802679112E-5</v>
      </c>
      <c r="AR192" s="89">
        <f t="shared" si="89"/>
        <v>8.7827320123631665E-10</v>
      </c>
      <c r="AS192" s="89">
        <f t="shared" si="90"/>
        <v>5.6209484879124273E-6</v>
      </c>
      <c r="AT192" s="89">
        <f t="shared" si="91"/>
        <v>1.6862845463737283E-2</v>
      </c>
      <c r="AU192" s="91">
        <f t="shared" si="92"/>
        <v>7.7288041708795871E-7</v>
      </c>
      <c r="AV192" s="95">
        <f t="shared" si="102"/>
        <v>629.4609993425255</v>
      </c>
      <c r="AW192" s="96">
        <f t="shared" si="103"/>
        <v>3913.284282977876</v>
      </c>
      <c r="AX192" s="96">
        <f t="shared" si="104"/>
        <v>0.32056971845125559</v>
      </c>
      <c r="AY192" s="96">
        <f t="shared" si="105"/>
        <v>2051.6461980880358</v>
      </c>
      <c r="AZ192" s="96">
        <f t="shared" si="106"/>
        <v>6154938.5942641078</v>
      </c>
      <c r="BA192" s="97">
        <f t="shared" si="107"/>
        <v>282.10135223710495</v>
      </c>
      <c r="BB192" s="102">
        <f t="shared" si="108"/>
        <v>1.7245506831302069</v>
      </c>
      <c r="BC192" s="98">
        <f t="shared" si="109"/>
        <v>10.721326802679112</v>
      </c>
      <c r="BD192" s="98">
        <f t="shared" si="110"/>
        <v>8.7827320123631662E-4</v>
      </c>
      <c r="BE192" s="98">
        <f t="shared" si="111"/>
        <v>5.6209484879124272</v>
      </c>
      <c r="BF192" s="98">
        <f t="shared" si="112"/>
        <v>16862.845463737282</v>
      </c>
      <c r="BG192" s="103">
        <f t="shared" si="113"/>
        <v>0.77288041708795874</v>
      </c>
      <c r="BH192">
        <v>0.1</v>
      </c>
      <c r="BI192">
        <f t="shared" si="93"/>
        <v>320.5697184512556</v>
      </c>
      <c r="BJ192">
        <v>0.1</v>
      </c>
      <c r="BK192">
        <f t="shared" si="94"/>
        <v>308</v>
      </c>
      <c r="BL192" s="114">
        <v>187.562005220738</v>
      </c>
      <c r="BM192" s="114">
        <v>1012.03746873145</v>
      </c>
      <c r="BN192" s="114">
        <v>0</v>
      </c>
      <c r="BO192" s="114">
        <v>256</v>
      </c>
      <c r="BP192" s="114">
        <v>384000</v>
      </c>
      <c r="BQ192" s="107">
        <f t="shared" si="95"/>
        <v>8.7999999999999994E-9</v>
      </c>
      <c r="BR192" s="107">
        <f t="shared" si="96"/>
        <v>6.0455289862425276E-4</v>
      </c>
      <c r="BS192" s="107">
        <f t="shared" si="97"/>
        <v>3.2678016171880692E-3</v>
      </c>
      <c r="BT192" s="107">
        <f t="shared" si="98"/>
        <v>3.2056971845125563E-8</v>
      </c>
      <c r="BU192" s="107">
        <f t="shared" si="99"/>
        <v>8.4591539811138667E-4</v>
      </c>
      <c r="BV192" s="107">
        <f t="shared" si="100"/>
        <v>1.3762861094111543</v>
      </c>
      <c r="BW192" s="117">
        <f t="shared" si="101"/>
        <v>3.9895155829750352E-5</v>
      </c>
    </row>
    <row r="193" spans="1:75" ht="30" customHeight="1" x14ac:dyDescent="0.25">
      <c r="A193" s="108">
        <v>4.6344166666666666</v>
      </c>
      <c r="B193" s="108">
        <v>-74.122483333333335</v>
      </c>
      <c r="C193" s="119">
        <v>27</v>
      </c>
      <c r="D193" s="119">
        <v>28</v>
      </c>
      <c r="E193" s="119">
        <v>1862</v>
      </c>
      <c r="F193" s="16" t="s">
        <v>544</v>
      </c>
      <c r="G193" s="14" t="s">
        <v>545</v>
      </c>
      <c r="H193" s="16" t="s">
        <v>546</v>
      </c>
      <c r="I193" s="14" t="s">
        <v>133</v>
      </c>
      <c r="J193" s="14" t="s">
        <v>53</v>
      </c>
      <c r="K193" s="14">
        <v>1.8</v>
      </c>
      <c r="L193" s="14"/>
      <c r="M193" s="14">
        <v>1998</v>
      </c>
      <c r="N193" s="15" t="s">
        <v>43</v>
      </c>
      <c r="O193" s="15" t="s">
        <v>397</v>
      </c>
      <c r="P193" s="25">
        <v>0.01</v>
      </c>
      <c r="Q193" s="18">
        <v>3080</v>
      </c>
      <c r="R193" s="18">
        <v>3205.6971845125559</v>
      </c>
      <c r="S193" s="15" t="s">
        <v>45</v>
      </c>
      <c r="T193" s="15"/>
      <c r="U193" s="15"/>
      <c r="V193" s="14">
        <v>365</v>
      </c>
      <c r="W193" s="76" t="s">
        <v>76</v>
      </c>
      <c r="X193" s="14"/>
      <c r="Y193" s="14">
        <v>2920</v>
      </c>
      <c r="Z193" s="76" t="s">
        <v>547</v>
      </c>
      <c r="AA193" s="76" t="s">
        <v>292</v>
      </c>
      <c r="AB193" s="19" t="s">
        <v>49</v>
      </c>
      <c r="AC193" s="19">
        <v>196.35697419693699</v>
      </c>
      <c r="AD193" s="19">
        <v>1220.7279907421801</v>
      </c>
      <c r="AE193" s="19">
        <v>0.1</v>
      </c>
      <c r="AF193" s="19">
        <v>640</v>
      </c>
      <c r="AG193" s="19">
        <v>1920000</v>
      </c>
      <c r="AH193" s="23">
        <v>3080</v>
      </c>
      <c r="AI193" s="24">
        <v>8.7999999999999994E-8</v>
      </c>
      <c r="AJ193" s="21">
        <f t="shared" si="130"/>
        <v>6.2946099934252549E-4</v>
      </c>
      <c r="AK193" s="21">
        <f t="shared" si="131"/>
        <v>3.9132842829778759E-3</v>
      </c>
      <c r="AL193" s="21">
        <f t="shared" si="132"/>
        <v>3.2056971845125559E-7</v>
      </c>
      <c r="AM193" s="21">
        <f t="shared" si="133"/>
        <v>2.0516461980880358E-3</v>
      </c>
      <c r="AN193" s="21">
        <f t="shared" si="134"/>
        <v>6.1549385942641077</v>
      </c>
      <c r="AO193" s="86">
        <f t="shared" si="86"/>
        <v>2.8210135223710492E-4</v>
      </c>
      <c r="AP193" s="88">
        <f t="shared" si="87"/>
        <v>1.7245506831302069E-6</v>
      </c>
      <c r="AQ193" s="89">
        <f t="shared" si="88"/>
        <v>1.0721326802679112E-5</v>
      </c>
      <c r="AR193" s="89">
        <f t="shared" si="89"/>
        <v>8.7827320123631665E-10</v>
      </c>
      <c r="AS193" s="89">
        <f t="shared" si="90"/>
        <v>5.6209484879124273E-6</v>
      </c>
      <c r="AT193" s="89">
        <f t="shared" si="91"/>
        <v>1.6862845463737283E-2</v>
      </c>
      <c r="AU193" s="91">
        <f t="shared" si="92"/>
        <v>7.7288041708795871E-7</v>
      </c>
      <c r="AV193" s="95">
        <f t="shared" si="102"/>
        <v>629.4609993425255</v>
      </c>
      <c r="AW193" s="96">
        <f t="shared" si="103"/>
        <v>3913.284282977876</v>
      </c>
      <c r="AX193" s="96">
        <f t="shared" si="104"/>
        <v>0.32056971845125559</v>
      </c>
      <c r="AY193" s="96">
        <f t="shared" si="105"/>
        <v>2051.6461980880358</v>
      </c>
      <c r="AZ193" s="96">
        <f t="shared" si="106"/>
        <v>6154938.5942641078</v>
      </c>
      <c r="BA193" s="97">
        <f t="shared" si="107"/>
        <v>282.10135223710495</v>
      </c>
      <c r="BB193" s="102">
        <f t="shared" si="108"/>
        <v>1.7245506831302069</v>
      </c>
      <c r="BC193" s="98">
        <f t="shared" si="109"/>
        <v>10.721326802679112</v>
      </c>
      <c r="BD193" s="98">
        <f t="shared" si="110"/>
        <v>8.7827320123631662E-4</v>
      </c>
      <c r="BE193" s="98">
        <f t="shared" si="111"/>
        <v>5.6209484879124272</v>
      </c>
      <c r="BF193" s="98">
        <f t="shared" si="112"/>
        <v>16862.845463737282</v>
      </c>
      <c r="BG193" s="103">
        <f t="shared" si="113"/>
        <v>0.77288041708795874</v>
      </c>
      <c r="BH193">
        <v>0.1</v>
      </c>
      <c r="BI193">
        <f t="shared" si="93"/>
        <v>320.5697184512556</v>
      </c>
      <c r="BJ193">
        <v>0.1</v>
      </c>
      <c r="BK193">
        <f t="shared" si="94"/>
        <v>308</v>
      </c>
      <c r="BL193" s="114">
        <v>187.562005220738</v>
      </c>
      <c r="BM193" s="114">
        <v>1012.03746873145</v>
      </c>
      <c r="BN193" s="114">
        <v>0</v>
      </c>
      <c r="BO193" s="114">
        <v>256</v>
      </c>
      <c r="BP193" s="114">
        <v>384000</v>
      </c>
      <c r="BQ193" s="107">
        <f t="shared" si="95"/>
        <v>8.7999999999999994E-9</v>
      </c>
      <c r="BR193" s="107">
        <f t="shared" si="96"/>
        <v>6.0455289862425276E-4</v>
      </c>
      <c r="BS193" s="107">
        <f t="shared" si="97"/>
        <v>3.2678016171880692E-3</v>
      </c>
      <c r="BT193" s="107">
        <f t="shared" si="98"/>
        <v>3.2056971845125563E-8</v>
      </c>
      <c r="BU193" s="107">
        <f t="shared" si="99"/>
        <v>8.4591539811138667E-4</v>
      </c>
      <c r="BV193" s="107">
        <f t="shared" si="100"/>
        <v>1.3762861094111543</v>
      </c>
      <c r="BW193" s="117">
        <f t="shared" si="101"/>
        <v>3.9895155829750352E-5</v>
      </c>
    </row>
    <row r="194" spans="1:75" ht="30" customHeight="1" x14ac:dyDescent="0.25">
      <c r="A194" s="108">
        <v>4.6344166666666666</v>
      </c>
      <c r="B194" s="108">
        <v>-74.122483333333335</v>
      </c>
      <c r="C194" s="119">
        <v>27</v>
      </c>
      <c r="D194" s="119">
        <v>28</v>
      </c>
      <c r="E194" s="119">
        <v>1862</v>
      </c>
      <c r="F194" s="16" t="s">
        <v>544</v>
      </c>
      <c r="G194" s="14" t="s">
        <v>545</v>
      </c>
      <c r="H194" s="16" t="s">
        <v>546</v>
      </c>
      <c r="I194" s="14" t="s">
        <v>133</v>
      </c>
      <c r="J194" s="14" t="s">
        <v>53</v>
      </c>
      <c r="K194" s="14">
        <v>1.8</v>
      </c>
      <c r="L194" s="14"/>
      <c r="M194" s="14">
        <v>1998</v>
      </c>
      <c r="N194" s="15" t="s">
        <v>43</v>
      </c>
      <c r="O194" s="15" t="s">
        <v>397</v>
      </c>
      <c r="P194" s="25">
        <v>0.01</v>
      </c>
      <c r="Q194" s="18">
        <v>3080</v>
      </c>
      <c r="R194" s="18">
        <v>3205.6971845125559</v>
      </c>
      <c r="S194" s="15" t="s">
        <v>45</v>
      </c>
      <c r="T194" s="15"/>
      <c r="U194" s="15"/>
      <c r="V194" s="14">
        <v>365</v>
      </c>
      <c r="W194" s="76" t="s">
        <v>76</v>
      </c>
      <c r="X194" s="14"/>
      <c r="Y194" s="14">
        <v>2920</v>
      </c>
      <c r="Z194" s="76" t="s">
        <v>547</v>
      </c>
      <c r="AA194" s="76" t="s">
        <v>292</v>
      </c>
      <c r="AB194" s="19" t="s">
        <v>49</v>
      </c>
      <c r="AC194" s="19">
        <v>196.35697419693699</v>
      </c>
      <c r="AD194" s="19">
        <v>1220.7279907421801</v>
      </c>
      <c r="AE194" s="19">
        <v>0.1</v>
      </c>
      <c r="AF194" s="19">
        <v>640</v>
      </c>
      <c r="AG194" s="19">
        <v>1920000</v>
      </c>
      <c r="AH194" s="23">
        <v>3080</v>
      </c>
      <c r="AI194" s="24">
        <v>8.7999999999999994E-8</v>
      </c>
      <c r="AJ194" s="21">
        <f t="shared" si="130"/>
        <v>6.2946099934252549E-4</v>
      </c>
      <c r="AK194" s="21">
        <f t="shared" si="131"/>
        <v>3.9132842829778759E-3</v>
      </c>
      <c r="AL194" s="21">
        <f t="shared" si="132"/>
        <v>3.2056971845125559E-7</v>
      </c>
      <c r="AM194" s="21">
        <f t="shared" si="133"/>
        <v>2.0516461980880358E-3</v>
      </c>
      <c r="AN194" s="21">
        <f t="shared" si="134"/>
        <v>6.1549385942641077</v>
      </c>
      <c r="AO194" s="86">
        <f t="shared" si="86"/>
        <v>2.8210135223710492E-4</v>
      </c>
      <c r="AP194" s="88">
        <f t="shared" si="87"/>
        <v>1.7245506831302069E-6</v>
      </c>
      <c r="AQ194" s="89">
        <f t="shared" si="88"/>
        <v>1.0721326802679112E-5</v>
      </c>
      <c r="AR194" s="89">
        <f t="shared" si="89"/>
        <v>8.7827320123631665E-10</v>
      </c>
      <c r="AS194" s="89">
        <f t="shared" si="90"/>
        <v>5.6209484879124273E-6</v>
      </c>
      <c r="AT194" s="89">
        <f t="shared" si="91"/>
        <v>1.6862845463737283E-2</v>
      </c>
      <c r="AU194" s="91">
        <f t="shared" si="92"/>
        <v>7.7288041708795871E-7</v>
      </c>
      <c r="AV194" s="95">
        <f t="shared" si="102"/>
        <v>629.4609993425255</v>
      </c>
      <c r="AW194" s="96">
        <f t="shared" si="103"/>
        <v>3913.284282977876</v>
      </c>
      <c r="AX194" s="96">
        <f t="shared" si="104"/>
        <v>0.32056971845125559</v>
      </c>
      <c r="AY194" s="96">
        <f t="shared" si="105"/>
        <v>2051.6461980880358</v>
      </c>
      <c r="AZ194" s="96">
        <f t="shared" si="106"/>
        <v>6154938.5942641078</v>
      </c>
      <c r="BA194" s="97">
        <f t="shared" si="107"/>
        <v>282.10135223710495</v>
      </c>
      <c r="BB194" s="102">
        <f t="shared" si="108"/>
        <v>1.7245506831302069</v>
      </c>
      <c r="BC194" s="98">
        <f t="shared" si="109"/>
        <v>10.721326802679112</v>
      </c>
      <c r="BD194" s="98">
        <f t="shared" si="110"/>
        <v>8.7827320123631662E-4</v>
      </c>
      <c r="BE194" s="98">
        <f t="shared" si="111"/>
        <v>5.6209484879124272</v>
      </c>
      <c r="BF194" s="98">
        <f t="shared" si="112"/>
        <v>16862.845463737282</v>
      </c>
      <c r="BG194" s="103">
        <f t="shared" si="113"/>
        <v>0.77288041708795874</v>
      </c>
      <c r="BH194">
        <v>0.1</v>
      </c>
      <c r="BI194">
        <f t="shared" si="93"/>
        <v>320.5697184512556</v>
      </c>
      <c r="BJ194">
        <v>0.1</v>
      </c>
      <c r="BK194">
        <f t="shared" si="94"/>
        <v>308</v>
      </c>
      <c r="BL194" s="114">
        <v>187.562005220738</v>
      </c>
      <c r="BM194" s="114">
        <v>1012.03746873145</v>
      </c>
      <c r="BN194" s="114">
        <v>0</v>
      </c>
      <c r="BO194" s="114">
        <v>256</v>
      </c>
      <c r="BP194" s="114">
        <v>384000</v>
      </c>
      <c r="BQ194" s="107">
        <f t="shared" si="95"/>
        <v>8.7999999999999994E-9</v>
      </c>
      <c r="BR194" s="107">
        <f t="shared" si="96"/>
        <v>6.0455289862425276E-4</v>
      </c>
      <c r="BS194" s="107">
        <f t="shared" si="97"/>
        <v>3.2678016171880692E-3</v>
      </c>
      <c r="BT194" s="107">
        <f t="shared" si="98"/>
        <v>3.2056971845125563E-8</v>
      </c>
      <c r="BU194" s="107">
        <f t="shared" si="99"/>
        <v>8.4591539811138667E-4</v>
      </c>
      <c r="BV194" s="107">
        <f t="shared" si="100"/>
        <v>1.3762861094111543</v>
      </c>
      <c r="BW194" s="117">
        <f t="shared" si="101"/>
        <v>3.9895155829750352E-5</v>
      </c>
    </row>
    <row r="195" spans="1:75" ht="30" customHeight="1" x14ac:dyDescent="0.25">
      <c r="A195" s="108">
        <v>4.6368478444542696</v>
      </c>
      <c r="B195" s="108">
        <v>-74.123579856168803</v>
      </c>
      <c r="C195" s="119">
        <v>26</v>
      </c>
      <c r="D195" s="119">
        <v>28</v>
      </c>
      <c r="E195" s="119">
        <v>1861</v>
      </c>
      <c r="F195" s="16" t="s">
        <v>549</v>
      </c>
      <c r="G195" s="14" t="s">
        <v>550</v>
      </c>
      <c r="H195" s="16" t="s">
        <v>551</v>
      </c>
      <c r="I195" s="14" t="s">
        <v>133</v>
      </c>
      <c r="J195" s="14" t="s">
        <v>41</v>
      </c>
      <c r="K195" s="14">
        <v>100</v>
      </c>
      <c r="L195" s="14"/>
      <c r="M195" s="14">
        <v>1999</v>
      </c>
      <c r="N195" s="15" t="s">
        <v>43</v>
      </c>
      <c r="O195" s="15" t="s">
        <v>44</v>
      </c>
      <c r="P195" s="25">
        <v>1.3557806644477E-2</v>
      </c>
      <c r="Q195" s="18">
        <v>71526</v>
      </c>
      <c r="R195" s="18">
        <v>75512.05002816522</v>
      </c>
      <c r="S195" s="15" t="s">
        <v>45</v>
      </c>
      <c r="T195" s="15"/>
      <c r="U195" s="15"/>
      <c r="V195" s="14">
        <v>365</v>
      </c>
      <c r="W195" s="76" t="s">
        <v>76</v>
      </c>
      <c r="X195" s="14"/>
      <c r="Y195" s="14">
        <v>2920</v>
      </c>
      <c r="Z195" s="76" t="s">
        <v>46</v>
      </c>
      <c r="AA195" s="76" t="s">
        <v>292</v>
      </c>
      <c r="AB195" s="19" t="s">
        <v>49</v>
      </c>
      <c r="AC195" s="19">
        <v>46.3856216091623</v>
      </c>
      <c r="AD195" s="19">
        <v>1074.85364414012</v>
      </c>
      <c r="AE195" s="19">
        <v>5.4109910208389103</v>
      </c>
      <c r="AF195" s="19">
        <v>1344</v>
      </c>
      <c r="AG195" s="19">
        <v>1920000</v>
      </c>
      <c r="AH195" s="23">
        <v>71526</v>
      </c>
      <c r="AI195" s="24">
        <v>8.7999999999999994E-8</v>
      </c>
      <c r="AJ195" s="21">
        <f t="shared" si="130"/>
        <v>3.5026733795386054E-3</v>
      </c>
      <c r="AK195" s="21">
        <f t="shared" si="131"/>
        <v>8.1164402149264445E-2</v>
      </c>
      <c r="AL195" s="21">
        <f t="shared" si="132"/>
        <v>4.0859502466754057E-4</v>
      </c>
      <c r="AM195" s="21">
        <f t="shared" si="133"/>
        <v>0.10148819523785406</v>
      </c>
      <c r="AN195" s="21">
        <f t="shared" si="134"/>
        <v>144.98313605407722</v>
      </c>
      <c r="AO195" s="86">
        <f t="shared" si="86"/>
        <v>6.6450604024785379E-3</v>
      </c>
      <c r="AP195" s="88">
        <f t="shared" si="87"/>
        <v>9.5963654233934398E-6</v>
      </c>
      <c r="AQ195" s="89">
        <f t="shared" si="88"/>
        <v>2.2236822506647793E-4</v>
      </c>
      <c r="AR195" s="89">
        <f t="shared" si="89"/>
        <v>1.1194384237466864E-6</v>
      </c>
      <c r="AS195" s="89">
        <f t="shared" si="90"/>
        <v>2.7804984996672346E-4</v>
      </c>
      <c r="AT195" s="89">
        <f t="shared" si="91"/>
        <v>0.39721407138103348</v>
      </c>
      <c r="AU195" s="91">
        <f t="shared" si="92"/>
        <v>1.8205644938297364E-5</v>
      </c>
      <c r="AV195" s="95">
        <f t="shared" si="102"/>
        <v>3502.6733795386053</v>
      </c>
      <c r="AW195" s="96">
        <f t="shared" si="103"/>
        <v>81164.402149264439</v>
      </c>
      <c r="AX195" s="96">
        <f t="shared" si="104"/>
        <v>408.59502466754054</v>
      </c>
      <c r="AY195" s="96">
        <f t="shared" si="105"/>
        <v>101488.19523785406</v>
      </c>
      <c r="AZ195" s="96">
        <f t="shared" si="106"/>
        <v>144983136.05407721</v>
      </c>
      <c r="BA195" s="97">
        <f t="shared" si="107"/>
        <v>6645.060402478538</v>
      </c>
      <c r="BB195" s="102">
        <f t="shared" si="108"/>
        <v>9.5963654233934399</v>
      </c>
      <c r="BC195" s="98">
        <f t="shared" si="109"/>
        <v>222.36822506647792</v>
      </c>
      <c r="BD195" s="98">
        <f t="shared" si="110"/>
        <v>1.1194384237466863</v>
      </c>
      <c r="BE195" s="98">
        <f t="shared" si="111"/>
        <v>278.04984996672346</v>
      </c>
      <c r="BF195" s="98">
        <f t="shared" si="112"/>
        <v>397214.07138103346</v>
      </c>
      <c r="BG195" s="103">
        <f t="shared" si="113"/>
        <v>18.205644938297365</v>
      </c>
      <c r="BH195">
        <v>0.1</v>
      </c>
      <c r="BI195">
        <f t="shared" si="93"/>
        <v>7551.2050028165222</v>
      </c>
      <c r="BJ195">
        <v>0.1</v>
      </c>
      <c r="BK195">
        <f t="shared" si="94"/>
        <v>7152.6</v>
      </c>
      <c r="BL195" s="114">
        <v>17.6498016718255</v>
      </c>
      <c r="BM195" s="114">
        <v>910.91550745517998</v>
      </c>
      <c r="BN195" s="114">
        <v>5.3109910208389097</v>
      </c>
      <c r="BO195" s="114">
        <v>537.6</v>
      </c>
      <c r="BP195" s="114">
        <v>384000</v>
      </c>
      <c r="BQ195" s="107">
        <f t="shared" si="95"/>
        <v>8.7999999999999994E-9</v>
      </c>
      <c r="BR195" s="107">
        <f t="shared" si="96"/>
        <v>1.3780313117300587E-3</v>
      </c>
      <c r="BS195" s="107">
        <f t="shared" si="97"/>
        <v>6.9262300149620398E-2</v>
      </c>
      <c r="BT195" s="107">
        <f t="shared" si="98"/>
        <v>4.0311988816368552E-4</v>
      </c>
      <c r="BU195" s="107">
        <f t="shared" si="99"/>
        <v>4.1844654871897959E-2</v>
      </c>
      <c r="BV195" s="107">
        <f t="shared" si="100"/>
        <v>32.419214780801731</v>
      </c>
      <c r="BW195" s="117">
        <f t="shared" si="101"/>
        <v>9.3975345439735675E-4</v>
      </c>
    </row>
    <row r="196" spans="1:75" ht="30" customHeight="1" x14ac:dyDescent="0.25">
      <c r="A196" s="108">
        <v>4.6368478444542696</v>
      </c>
      <c r="B196" s="108">
        <v>-74.123579856168803</v>
      </c>
      <c r="C196" s="119">
        <v>26</v>
      </c>
      <c r="D196" s="119">
        <v>28</v>
      </c>
      <c r="E196" s="119">
        <v>1861</v>
      </c>
      <c r="F196" s="16" t="s">
        <v>549</v>
      </c>
      <c r="G196" s="14" t="s">
        <v>550</v>
      </c>
      <c r="H196" s="16" t="s">
        <v>551</v>
      </c>
      <c r="I196" s="14" t="s">
        <v>133</v>
      </c>
      <c r="J196" s="14" t="s">
        <v>41</v>
      </c>
      <c r="K196" s="14">
        <v>200</v>
      </c>
      <c r="L196" s="14"/>
      <c r="M196" s="14">
        <v>2002</v>
      </c>
      <c r="N196" s="15" t="s">
        <v>150</v>
      </c>
      <c r="O196" s="15" t="s">
        <v>224</v>
      </c>
      <c r="P196" s="25">
        <v>1.3557806644477E-2</v>
      </c>
      <c r="Q196" s="18">
        <v>640000</v>
      </c>
      <c r="R196" s="18">
        <v>675666.359338223</v>
      </c>
      <c r="S196" s="15" t="s">
        <v>64</v>
      </c>
      <c r="T196" s="15">
        <f>((R196*6933000)/1000)/8460</f>
        <v>553710.97745767143</v>
      </c>
      <c r="U196" s="15" t="s">
        <v>45</v>
      </c>
      <c r="V196" s="14">
        <v>365</v>
      </c>
      <c r="W196" s="76" t="s">
        <v>76</v>
      </c>
      <c r="X196" s="14"/>
      <c r="Y196" s="14">
        <v>2920</v>
      </c>
      <c r="Z196" s="76" t="s">
        <v>552</v>
      </c>
      <c r="AA196" s="76" t="s">
        <v>292</v>
      </c>
      <c r="AB196" s="19" t="s">
        <v>226</v>
      </c>
      <c r="AC196" s="19">
        <v>5.8778764320498897</v>
      </c>
      <c r="AD196" s="19">
        <v>7.6168169581462903</v>
      </c>
      <c r="AE196" s="19">
        <v>22.1296397414769</v>
      </c>
      <c r="AF196" s="19">
        <v>0.3</v>
      </c>
      <c r="AG196" s="19">
        <v>2840</v>
      </c>
      <c r="AH196" s="23">
        <v>640000</v>
      </c>
      <c r="AI196" s="20">
        <v>2.0000000000000002E-5</v>
      </c>
      <c r="AJ196" s="21">
        <f>AC196*R196/1000000</f>
        <v>3.9714833694830927</v>
      </c>
      <c r="AK196" s="21">
        <f>AD196*R196/1000000</f>
        <v>5.1464269838563421</v>
      </c>
      <c r="AL196" s="21">
        <f>AE196*R196/1000000</f>
        <v>14.952253117590152</v>
      </c>
      <c r="AM196" s="21">
        <f>AF196*R196/1000000</f>
        <v>0.20269990780146691</v>
      </c>
      <c r="AN196" s="21">
        <f>AG196*R196/1000000</f>
        <v>1918.8924605205534</v>
      </c>
      <c r="AO196" s="86">
        <f t="shared" ref="AO196:AO259" si="135">AI196*AH196*EXP(P196*4)</f>
        <v>13.51332718676446</v>
      </c>
      <c r="AP196" s="88">
        <f t="shared" ref="AP196:AP259" si="136">AJ196/V196</f>
        <v>1.08807763547482E-2</v>
      </c>
      <c r="AQ196" s="89">
        <f t="shared" ref="AQ196:AQ259" si="137">AK196/V196</f>
        <v>1.4099799955770801E-2</v>
      </c>
      <c r="AR196" s="89">
        <f t="shared" ref="AR196:AR259" si="138">AL196/V196</f>
        <v>4.0965077034493563E-2</v>
      </c>
      <c r="AS196" s="89">
        <f t="shared" ref="AS196:AS259" si="139">AM196/V196</f>
        <v>5.5534221315470386E-4</v>
      </c>
      <c r="AT196" s="89">
        <f t="shared" ref="AT196:AT259" si="140">AN196/V196</f>
        <v>5.2572396178645295</v>
      </c>
      <c r="AU196" s="91">
        <f t="shared" ref="AU196:AU259" si="141">AO196/V196</f>
        <v>3.7022814210313587E-2</v>
      </c>
      <c r="AV196" s="95">
        <f t="shared" si="102"/>
        <v>3971483.3694830928</v>
      </c>
      <c r="AW196" s="96">
        <f t="shared" si="103"/>
        <v>5146426.9838563418</v>
      </c>
      <c r="AX196" s="96">
        <f t="shared" si="104"/>
        <v>14952253.117590152</v>
      </c>
      <c r="AY196" s="96">
        <f t="shared" si="105"/>
        <v>202699.90780146691</v>
      </c>
      <c r="AZ196" s="96">
        <f t="shared" si="106"/>
        <v>1918892460.5205534</v>
      </c>
      <c r="BA196" s="97">
        <f t="shared" si="107"/>
        <v>13513327.18676446</v>
      </c>
      <c r="BB196" s="102">
        <f t="shared" si="108"/>
        <v>10880.776354748199</v>
      </c>
      <c r="BC196" s="98">
        <f t="shared" si="109"/>
        <v>14099.799955770801</v>
      </c>
      <c r="BD196" s="98">
        <f t="shared" si="110"/>
        <v>40965.077034493566</v>
      </c>
      <c r="BE196" s="98">
        <f t="shared" si="111"/>
        <v>555.34221315470381</v>
      </c>
      <c r="BF196" s="98">
        <f t="shared" si="112"/>
        <v>5257239.6178645296</v>
      </c>
      <c r="BG196" s="103">
        <f t="shared" si="113"/>
        <v>37022.814210313591</v>
      </c>
      <c r="BH196">
        <v>0.1</v>
      </c>
      <c r="BI196">
        <f t="shared" ref="BI196:BI259" si="142">R196*BH196</f>
        <v>67566.635933822297</v>
      </c>
      <c r="BJ196">
        <v>0.1</v>
      </c>
      <c r="BK196">
        <f t="shared" ref="BK196:BK259" si="143">AH196*BJ196</f>
        <v>64000</v>
      </c>
      <c r="BL196" s="114">
        <v>4.1247646050424898</v>
      </c>
      <c r="BM196" s="114">
        <v>5.0304179232934398</v>
      </c>
      <c r="BN196" s="114">
        <v>17.597190734642901</v>
      </c>
      <c r="BO196" s="114">
        <v>0.12</v>
      </c>
      <c r="BP196" s="114">
        <v>2840</v>
      </c>
      <c r="BQ196" s="107">
        <f t="shared" ref="BQ196:BQ259" si="144">AI196*0.1</f>
        <v>2.0000000000000003E-6</v>
      </c>
      <c r="BR196" s="107">
        <f t="shared" ref="BR196:BR259" si="145">((((BI196/R196)^2)+((BL196/AC196)^2))^(1/2))*AJ196</f>
        <v>2.8151197044494687</v>
      </c>
      <c r="BS196" s="107">
        <f t="shared" ref="BS196:BS259" si="146">((((BI196/R196)^2)+((BM196/AD196)^2))^(1/2))*AK196</f>
        <v>3.437625731304224</v>
      </c>
      <c r="BT196" s="107">
        <f t="shared" ref="BT196:BT259" si="147">((((BI196/R196)^2)+((BN196/AE196)^2))^(1/2))*AL196</f>
        <v>11.98347826653149</v>
      </c>
      <c r="BU196" s="107">
        <f t="shared" ref="BU196:BU259" si="148">((((BI196/R196)^2)+((BO196/AF196)^2))^(1/2))*AM196</f>
        <v>8.3575313016840944E-2</v>
      </c>
      <c r="BV196" s="107">
        <f t="shared" ref="BV196:BV259" si="149">((((BI196/R196)^2)+((BP196/AG196)^2))^(1/2))*AN196</f>
        <v>1928.4630558538188</v>
      </c>
      <c r="BW196" s="117">
        <f t="shared" ref="BW196:BW259" si="150">((((BK196/AH196)^2)+((BQ196/AI196)^2))^(1/2))*AO196</f>
        <v>1.9110730580307365</v>
      </c>
    </row>
    <row r="197" spans="1:75" ht="45" customHeight="1" x14ac:dyDescent="0.25">
      <c r="A197" s="108">
        <v>4.6368478444542696</v>
      </c>
      <c r="B197" s="108">
        <v>-74.123579856168803</v>
      </c>
      <c r="C197" s="119">
        <v>26</v>
      </c>
      <c r="D197" s="119">
        <v>28</v>
      </c>
      <c r="E197" s="119">
        <v>1861</v>
      </c>
      <c r="F197" s="16" t="s">
        <v>549</v>
      </c>
      <c r="G197" s="14" t="s">
        <v>550</v>
      </c>
      <c r="H197" s="16" t="s">
        <v>551</v>
      </c>
      <c r="I197" s="14" t="s">
        <v>133</v>
      </c>
      <c r="J197" s="14" t="s">
        <v>53</v>
      </c>
      <c r="K197" s="14">
        <v>85.5</v>
      </c>
      <c r="L197" s="14"/>
      <c r="M197" s="14">
        <v>2008</v>
      </c>
      <c r="N197" s="15" t="s">
        <v>43</v>
      </c>
      <c r="O197" s="15" t="s">
        <v>123</v>
      </c>
      <c r="P197" s="25">
        <v>1.3557806644477E-2</v>
      </c>
      <c r="Q197" s="18">
        <v>1200</v>
      </c>
      <c r="R197" s="18">
        <v>1266.8744237591682</v>
      </c>
      <c r="S197" s="15" t="s">
        <v>45</v>
      </c>
      <c r="T197" s="15"/>
      <c r="U197" s="15"/>
      <c r="V197" s="14">
        <v>365</v>
      </c>
      <c r="W197" s="76" t="s">
        <v>76</v>
      </c>
      <c r="X197" s="14"/>
      <c r="Y197" s="14">
        <v>2920</v>
      </c>
      <c r="Z197" s="76" t="s">
        <v>553</v>
      </c>
      <c r="AA197" s="76" t="s">
        <v>292</v>
      </c>
      <c r="AB197" s="19" t="s">
        <v>49</v>
      </c>
      <c r="AC197" s="19">
        <v>196.35697419693699</v>
      </c>
      <c r="AD197" s="19">
        <v>1220.7279907421801</v>
      </c>
      <c r="AE197" s="19">
        <v>69.655897325915305</v>
      </c>
      <c r="AF197" s="19">
        <v>640</v>
      </c>
      <c r="AG197" s="19">
        <v>1920000</v>
      </c>
      <c r="AH197" s="20">
        <v>1159.0914634146341</v>
      </c>
      <c r="AI197" s="20">
        <v>1.4200000000000001E-4</v>
      </c>
      <c r="AJ197" s="21">
        <f t="shared" ref="AJ197:AJ228" si="151">AC197*R197/1000000000</f>
        <v>2.4875962853683839E-4</v>
      </c>
      <c r="AK197" s="21">
        <f t="shared" ref="AK197:AK228" si="152">AD197*R197/1000000000</f>
        <v>1.5465090698381864E-3</v>
      </c>
      <c r="AL197" s="21">
        <f t="shared" ref="AL197:AL228" si="153">AE197*R197/1000000000</f>
        <v>8.8245274786196733E-5</v>
      </c>
      <c r="AM197" s="21">
        <f t="shared" ref="AM197:AM228" si="154">AF197*R197/1000000000</f>
        <v>8.1079963120586759E-4</v>
      </c>
      <c r="AN197" s="21">
        <f t="shared" ref="AN197:AN228" si="155">AG197*R197/1000000000</f>
        <v>2.4323988936176026</v>
      </c>
      <c r="AO197" s="86">
        <f t="shared" si="135"/>
        <v>0.17376342735938094</v>
      </c>
      <c r="AP197" s="88">
        <f t="shared" si="136"/>
        <v>6.8153322886805037E-7</v>
      </c>
      <c r="AQ197" s="89">
        <f t="shared" si="137"/>
        <v>4.2370111502416062E-6</v>
      </c>
      <c r="AR197" s="89">
        <f t="shared" si="138"/>
        <v>2.4176787612656641E-7</v>
      </c>
      <c r="AS197" s="89">
        <f t="shared" si="139"/>
        <v>2.2213688526188153E-6</v>
      </c>
      <c r="AT197" s="89">
        <f t="shared" si="140"/>
        <v>6.6641065578564454E-3</v>
      </c>
      <c r="AU197" s="91">
        <f t="shared" si="141"/>
        <v>4.7606418454624916E-4</v>
      </c>
      <c r="AV197" s="95">
        <f t="shared" ref="AV197:AV260" si="156">AJ197*1000000</f>
        <v>248.75962853683839</v>
      </c>
      <c r="AW197" s="96">
        <f t="shared" ref="AW197:AW260" si="157">AK197*1000000</f>
        <v>1546.5090698381864</v>
      </c>
      <c r="AX197" s="96">
        <f t="shared" ref="AX197:AX260" si="158">AL197*1000000</f>
        <v>88.245274786196731</v>
      </c>
      <c r="AY197" s="96">
        <f t="shared" ref="AY197:AY260" si="159">AM197*1000000</f>
        <v>810.79963120586763</v>
      </c>
      <c r="AZ197" s="96">
        <f t="shared" ref="AZ197:AZ260" si="160">AN197*1000000</f>
        <v>2432398.8936176025</v>
      </c>
      <c r="BA197" s="97">
        <f t="shared" ref="BA197:BA260" si="161">AO197*1000000</f>
        <v>173763.42735938093</v>
      </c>
      <c r="BB197" s="102">
        <f t="shared" ref="BB197:BB260" si="162">AP197*1000000</f>
        <v>0.68153322886805034</v>
      </c>
      <c r="BC197" s="98">
        <f t="shared" ref="BC197:BC260" si="163">AQ197*1000000</f>
        <v>4.2370111502416066</v>
      </c>
      <c r="BD197" s="98">
        <f t="shared" ref="BD197:BD260" si="164">AR197*1000000</f>
        <v>0.24176787612656642</v>
      </c>
      <c r="BE197" s="98">
        <f t="shared" ref="BE197:BE260" si="165">AS197*1000000</f>
        <v>2.2213688526188151</v>
      </c>
      <c r="BF197" s="98">
        <f t="shared" ref="BF197:BF260" si="166">AT197*1000000</f>
        <v>6664.1065578564458</v>
      </c>
      <c r="BG197" s="103">
        <f t="shared" ref="BG197:BG260" si="167">AU197*1000000</f>
        <v>476.06418454624918</v>
      </c>
      <c r="BH197">
        <v>0.1</v>
      </c>
      <c r="BI197">
        <f t="shared" si="142"/>
        <v>126.68744237591682</v>
      </c>
      <c r="BJ197">
        <v>0.1</v>
      </c>
      <c r="BK197">
        <f t="shared" si="143"/>
        <v>115.90914634146341</v>
      </c>
      <c r="BL197" s="114">
        <v>187.562005220738</v>
      </c>
      <c r="BM197" s="114">
        <v>1012.03746873145</v>
      </c>
      <c r="BN197" s="114">
        <v>69.555897325915296</v>
      </c>
      <c r="BO197" s="114">
        <v>256</v>
      </c>
      <c r="BP197" s="114">
        <v>384000</v>
      </c>
      <c r="BQ197" s="107">
        <f t="shared" si="144"/>
        <v>1.4200000000000001E-5</v>
      </c>
      <c r="BR197" s="107">
        <f t="shared" si="145"/>
        <v>2.3891608002675187E-4</v>
      </c>
      <c r="BS197" s="107">
        <f t="shared" si="146"/>
        <v>1.2914177642027991E-3</v>
      </c>
      <c r="BT197" s="107">
        <f t="shared" si="147"/>
        <v>8.8559345755778301E-5</v>
      </c>
      <c r="BU197" s="107">
        <f t="shared" si="148"/>
        <v>3.3430125206736379E-4</v>
      </c>
      <c r="BV197" s="107">
        <f t="shared" si="149"/>
        <v>0.54390092745242391</v>
      </c>
      <c r="BW197" s="117">
        <f t="shared" si="150"/>
        <v>2.4573859561606869E-2</v>
      </c>
    </row>
    <row r="198" spans="1:75" x14ac:dyDescent="0.25">
      <c r="A198" s="108">
        <v>4.6349583313590896</v>
      </c>
      <c r="B198" s="108">
        <v>-74.123248668140306</v>
      </c>
      <c r="C198" s="119">
        <v>26</v>
      </c>
      <c r="D198" s="119">
        <v>28</v>
      </c>
      <c r="E198" s="119">
        <v>1861</v>
      </c>
      <c r="F198" s="16" t="s">
        <v>554</v>
      </c>
      <c r="G198" s="14" t="s">
        <v>555</v>
      </c>
      <c r="H198" s="16" t="s">
        <v>556</v>
      </c>
      <c r="I198" s="14" t="s">
        <v>133</v>
      </c>
      <c r="J198" s="14" t="s">
        <v>41</v>
      </c>
      <c r="K198" s="14">
        <v>15</v>
      </c>
      <c r="L198" s="14"/>
      <c r="M198" s="14">
        <v>1984</v>
      </c>
      <c r="N198" s="15" t="s">
        <v>102</v>
      </c>
      <c r="O198" s="15" t="s">
        <v>103</v>
      </c>
      <c r="P198" s="22">
        <v>8.4286353981658756E-3</v>
      </c>
      <c r="Q198" s="18">
        <v>1</v>
      </c>
      <c r="R198" s="18">
        <v>1.0342893180023562</v>
      </c>
      <c r="S198" s="2" t="s">
        <v>45</v>
      </c>
      <c r="T198" s="2"/>
      <c r="U198" s="2"/>
      <c r="V198" s="14">
        <v>365</v>
      </c>
      <c r="W198" s="76"/>
      <c r="X198" s="14"/>
      <c r="Y198" s="14" t="e">
        <v>#VALUE!</v>
      </c>
      <c r="Z198" s="76" t="s">
        <v>557</v>
      </c>
      <c r="AA198" s="76" t="s">
        <v>292</v>
      </c>
      <c r="AB198" s="19" t="s">
        <v>49</v>
      </c>
      <c r="AC198" s="19">
        <v>840000</v>
      </c>
      <c r="AD198" s="19">
        <v>2400000</v>
      </c>
      <c r="AE198" s="19">
        <v>1800000</v>
      </c>
      <c r="AF198" s="19">
        <v>600000</v>
      </c>
      <c r="AG198" s="19">
        <v>2676000000</v>
      </c>
      <c r="AH198" s="23">
        <v>1</v>
      </c>
      <c r="AI198" s="20">
        <v>9.1200000000000003E-2</v>
      </c>
      <c r="AJ198" s="21">
        <f t="shared" si="151"/>
        <v>8.6880302712197927E-4</v>
      </c>
      <c r="AK198" s="21">
        <f t="shared" si="152"/>
        <v>2.4822943632056551E-3</v>
      </c>
      <c r="AL198" s="21">
        <f t="shared" si="153"/>
        <v>1.8617207724042411E-3</v>
      </c>
      <c r="AM198" s="21">
        <f t="shared" si="154"/>
        <v>6.2057359080141378E-4</v>
      </c>
      <c r="AN198" s="21">
        <f t="shared" si="155"/>
        <v>2.7677582149743052</v>
      </c>
      <c r="AO198" s="86">
        <f t="shared" si="135"/>
        <v>9.4327185801814886E-2</v>
      </c>
      <c r="AP198" s="88">
        <f t="shared" si="136"/>
        <v>2.3802822660876143E-6</v>
      </c>
      <c r="AQ198" s="89">
        <f t="shared" si="137"/>
        <v>6.8008064745360411E-6</v>
      </c>
      <c r="AR198" s="89">
        <f t="shared" si="138"/>
        <v>5.1006048559020302E-6</v>
      </c>
      <c r="AS198" s="89">
        <f t="shared" si="139"/>
        <v>1.7002016186340103E-6</v>
      </c>
      <c r="AT198" s="89">
        <f t="shared" si="140"/>
        <v>7.5828992191076857E-3</v>
      </c>
      <c r="AU198" s="91">
        <f t="shared" si="141"/>
        <v>2.5843064603236956E-4</v>
      </c>
      <c r="AV198" s="95">
        <f t="shared" si="156"/>
        <v>868.80302712197931</v>
      </c>
      <c r="AW198" s="96">
        <f t="shared" si="157"/>
        <v>2482.2943632056549</v>
      </c>
      <c r="AX198" s="96">
        <f t="shared" si="158"/>
        <v>1861.7207724042412</v>
      </c>
      <c r="AY198" s="96">
        <f t="shared" si="159"/>
        <v>620.57359080141373</v>
      </c>
      <c r="AZ198" s="96">
        <f t="shared" si="160"/>
        <v>2767758.2149743051</v>
      </c>
      <c r="BA198" s="97">
        <f t="shared" si="161"/>
        <v>94327.185801814892</v>
      </c>
      <c r="BB198" s="102">
        <f t="shared" si="162"/>
        <v>2.3802822660876144</v>
      </c>
      <c r="BC198" s="98">
        <f t="shared" si="163"/>
        <v>6.8008064745360413</v>
      </c>
      <c r="BD198" s="98">
        <f t="shared" si="164"/>
        <v>5.1006048559020298</v>
      </c>
      <c r="BE198" s="98">
        <f t="shared" si="165"/>
        <v>1.7002016186340103</v>
      </c>
      <c r="BF198" s="98">
        <f t="shared" si="166"/>
        <v>7582.8992191076859</v>
      </c>
      <c r="BG198" s="103">
        <f t="shared" si="167"/>
        <v>258.43064603236957</v>
      </c>
      <c r="BH198">
        <v>0.1</v>
      </c>
      <c r="BI198">
        <f t="shared" si="142"/>
        <v>0.10342893180023563</v>
      </c>
      <c r="BJ198">
        <v>0.1</v>
      </c>
      <c r="BK198">
        <f t="shared" si="143"/>
        <v>0.1</v>
      </c>
      <c r="BL198" s="114">
        <v>336000</v>
      </c>
      <c r="BM198" s="114">
        <v>480000</v>
      </c>
      <c r="BN198" s="114">
        <v>360000</v>
      </c>
      <c r="BO198" s="114">
        <v>120000</v>
      </c>
      <c r="BP198" s="114">
        <v>1070400000</v>
      </c>
      <c r="BQ198" s="107">
        <f t="shared" si="144"/>
        <v>9.1200000000000014E-3</v>
      </c>
      <c r="BR198" s="107">
        <f t="shared" si="145"/>
        <v>3.5821666486802865E-4</v>
      </c>
      <c r="BS198" s="107">
        <f t="shared" si="146"/>
        <v>5.550578936292398E-4</v>
      </c>
      <c r="BT198" s="107">
        <f t="shared" si="147"/>
        <v>4.1629342022192982E-4</v>
      </c>
      <c r="BU198" s="107">
        <f t="shared" si="148"/>
        <v>1.3876447340730995E-4</v>
      </c>
      <c r="BV198" s="107">
        <f t="shared" si="149"/>
        <v>1.1411759466510054</v>
      </c>
      <c r="BW198" s="117">
        <f t="shared" si="150"/>
        <v>1.3339878546141349E-2</v>
      </c>
    </row>
    <row r="199" spans="1:75" ht="15" customHeight="1" x14ac:dyDescent="0.25">
      <c r="A199" s="108">
        <v>4.6349583313590896</v>
      </c>
      <c r="B199" s="108">
        <v>-74.123248668140306</v>
      </c>
      <c r="C199" s="119">
        <v>26</v>
      </c>
      <c r="D199" s="119">
        <v>28</v>
      </c>
      <c r="E199" s="119">
        <v>1861</v>
      </c>
      <c r="F199" s="16" t="s">
        <v>554</v>
      </c>
      <c r="G199" s="14" t="s">
        <v>555</v>
      </c>
      <c r="H199" s="16" t="s">
        <v>556</v>
      </c>
      <c r="I199" s="14" t="s">
        <v>133</v>
      </c>
      <c r="J199" s="14" t="s">
        <v>41</v>
      </c>
      <c r="K199" s="14">
        <v>30</v>
      </c>
      <c r="L199" s="14"/>
      <c r="M199" s="14">
        <v>1983</v>
      </c>
      <c r="N199" s="15" t="s">
        <v>43</v>
      </c>
      <c r="O199" s="15" t="s">
        <v>44</v>
      </c>
      <c r="P199" s="22">
        <v>8.4286353981658756E-3</v>
      </c>
      <c r="Q199" s="18">
        <v>78000</v>
      </c>
      <c r="R199" s="18">
        <v>80674.566804183793</v>
      </c>
      <c r="S199" s="15" t="s">
        <v>45</v>
      </c>
      <c r="T199" s="15"/>
      <c r="U199" s="15"/>
      <c r="V199" s="14">
        <v>365</v>
      </c>
      <c r="W199" s="76" t="s">
        <v>76</v>
      </c>
      <c r="X199" s="14"/>
      <c r="Y199" s="14">
        <v>2920</v>
      </c>
      <c r="Z199" s="76" t="s">
        <v>558</v>
      </c>
      <c r="AA199" s="76" t="s">
        <v>292</v>
      </c>
      <c r="AB199" s="19" t="s">
        <v>49</v>
      </c>
      <c r="AC199" s="19">
        <v>46.3856216091623</v>
      </c>
      <c r="AD199" s="19">
        <v>1074.85364414012</v>
      </c>
      <c r="AE199" s="19">
        <v>5.4109910208389103</v>
      </c>
      <c r="AF199" s="19">
        <v>1344</v>
      </c>
      <c r="AG199" s="19">
        <v>1920000</v>
      </c>
      <c r="AH199" s="23">
        <v>78000</v>
      </c>
      <c r="AI199" s="24">
        <v>8.7999999999999994E-8</v>
      </c>
      <c r="AJ199" s="21">
        <f t="shared" si="151"/>
        <v>3.7421399292619554E-3</v>
      </c>
      <c r="AK199" s="21">
        <f t="shared" si="152"/>
        <v>8.6713352118902506E-2</v>
      </c>
      <c r="AL199" s="21">
        <f t="shared" si="153"/>
        <v>4.3652935658750731E-4</v>
      </c>
      <c r="AM199" s="21">
        <f t="shared" si="154"/>
        <v>0.10842661778482302</v>
      </c>
      <c r="AN199" s="21">
        <f t="shared" si="155"/>
        <v>154.89516826403286</v>
      </c>
      <c r="AO199" s="86">
        <f t="shared" si="135"/>
        <v>7.099361878768173E-3</v>
      </c>
      <c r="AP199" s="88">
        <f t="shared" si="136"/>
        <v>1.0252438162361521E-5</v>
      </c>
      <c r="AQ199" s="89">
        <f t="shared" si="137"/>
        <v>2.3757082772302057E-4</v>
      </c>
      <c r="AR199" s="89">
        <f t="shared" si="138"/>
        <v>1.1959708399657735E-6</v>
      </c>
      <c r="AS199" s="89">
        <f t="shared" si="139"/>
        <v>2.9705922680773429E-4</v>
      </c>
      <c r="AT199" s="89">
        <f t="shared" si="140"/>
        <v>0.42437032401104896</v>
      </c>
      <c r="AU199" s="91">
        <f t="shared" si="141"/>
        <v>1.9450306517173078E-5</v>
      </c>
      <c r="AV199" s="95">
        <f t="shared" si="156"/>
        <v>3742.1399292619553</v>
      </c>
      <c r="AW199" s="96">
        <f t="shared" si="157"/>
        <v>86713.352118902505</v>
      </c>
      <c r="AX199" s="96">
        <f t="shared" si="158"/>
        <v>436.52935658750732</v>
      </c>
      <c r="AY199" s="96">
        <f t="shared" si="159"/>
        <v>108426.61778482301</v>
      </c>
      <c r="AZ199" s="96">
        <f t="shared" si="160"/>
        <v>154895168.26403287</v>
      </c>
      <c r="BA199" s="97">
        <f t="shared" si="161"/>
        <v>7099.3618787681726</v>
      </c>
      <c r="BB199" s="102">
        <f t="shared" si="162"/>
        <v>10.252438162361521</v>
      </c>
      <c r="BC199" s="98">
        <f t="shared" si="163"/>
        <v>237.57082772302056</v>
      </c>
      <c r="BD199" s="98">
        <f t="shared" si="164"/>
        <v>1.1959708399657736</v>
      </c>
      <c r="BE199" s="98">
        <f t="shared" si="165"/>
        <v>297.05922680773426</v>
      </c>
      <c r="BF199" s="98">
        <f t="shared" si="166"/>
        <v>424370.32401104894</v>
      </c>
      <c r="BG199" s="103">
        <f t="shared" si="167"/>
        <v>19.450306517173079</v>
      </c>
      <c r="BH199">
        <v>0.1</v>
      </c>
      <c r="BI199">
        <f t="shared" si="142"/>
        <v>8067.4566804183796</v>
      </c>
      <c r="BJ199">
        <v>0.1</v>
      </c>
      <c r="BK199">
        <f t="shared" si="143"/>
        <v>7800</v>
      </c>
      <c r="BL199" s="114">
        <v>17.6498016718255</v>
      </c>
      <c r="BM199" s="114">
        <v>910.91550745517998</v>
      </c>
      <c r="BN199" s="114">
        <v>5.3109910208389097</v>
      </c>
      <c r="BO199" s="114">
        <v>537.6</v>
      </c>
      <c r="BP199" s="114">
        <v>384000</v>
      </c>
      <c r="BQ199" s="107">
        <f t="shared" si="144"/>
        <v>8.7999999999999994E-9</v>
      </c>
      <c r="BR199" s="107">
        <f t="shared" si="145"/>
        <v>1.4722428946765133E-3</v>
      </c>
      <c r="BS199" s="107">
        <f t="shared" si="146"/>
        <v>7.3997541562542957E-2</v>
      </c>
      <c r="BT199" s="107">
        <f t="shared" si="147"/>
        <v>4.3067990255364743E-4</v>
      </c>
      <c r="BU199" s="107">
        <f t="shared" si="148"/>
        <v>4.4705439775529973E-2</v>
      </c>
      <c r="BV199" s="107">
        <f t="shared" si="149"/>
        <v>34.635612562464559</v>
      </c>
      <c r="BW199" s="117">
        <f t="shared" si="150"/>
        <v>1.0040013853148488E-3</v>
      </c>
    </row>
    <row r="200" spans="1:75" ht="15" customHeight="1" x14ac:dyDescent="0.25">
      <c r="A200" s="108">
        <v>4.60558738445991</v>
      </c>
      <c r="B200" s="108">
        <v>-74.104430698000201</v>
      </c>
      <c r="C200" s="119">
        <v>29</v>
      </c>
      <c r="D200" s="119">
        <v>25</v>
      </c>
      <c r="E200" s="119">
        <v>2318</v>
      </c>
      <c r="F200" s="16" t="s">
        <v>559</v>
      </c>
      <c r="G200" s="14" t="s">
        <v>310</v>
      </c>
      <c r="H200" s="16" t="s">
        <v>560</v>
      </c>
      <c r="I200" s="14" t="s">
        <v>133</v>
      </c>
      <c r="J200" s="14" t="s">
        <v>53</v>
      </c>
      <c r="K200" s="27"/>
      <c r="L200" s="27"/>
      <c r="M200" s="14">
        <v>2000</v>
      </c>
      <c r="N200" s="15" t="s">
        <v>43</v>
      </c>
      <c r="O200" s="15" t="s">
        <v>123</v>
      </c>
      <c r="P200" s="17">
        <v>1.4131626950323477E-2</v>
      </c>
      <c r="Q200" s="18">
        <v>12250</v>
      </c>
      <c r="R200" s="18">
        <v>12962.394631329889</v>
      </c>
      <c r="S200" s="15" t="s">
        <v>45</v>
      </c>
      <c r="T200" s="15"/>
      <c r="U200" s="15"/>
      <c r="V200" s="14">
        <v>365</v>
      </c>
      <c r="W200" s="76" t="s">
        <v>76</v>
      </c>
      <c r="X200" s="14"/>
      <c r="Y200" s="14">
        <v>2920</v>
      </c>
      <c r="Z200" s="76" t="s">
        <v>561</v>
      </c>
      <c r="AA200" s="76" t="s">
        <v>46</v>
      </c>
      <c r="AB200" s="19" t="s">
        <v>49</v>
      </c>
      <c r="AC200" s="19">
        <v>196.35697419693699</v>
      </c>
      <c r="AD200" s="19">
        <v>1220.7279907421801</v>
      </c>
      <c r="AE200" s="19">
        <v>69.655897325915305</v>
      </c>
      <c r="AF200" s="19">
        <v>640</v>
      </c>
      <c r="AG200" s="19">
        <v>1920000</v>
      </c>
      <c r="AH200" s="23">
        <f>Q200</f>
        <v>12250</v>
      </c>
      <c r="AI200" s="29">
        <v>8.7999999999999994E-8</v>
      </c>
      <c r="AJ200" s="21">
        <f t="shared" si="151"/>
        <v>2.5452565881545577E-3</v>
      </c>
      <c r="AK200" s="21">
        <f t="shared" si="152"/>
        <v>1.5823557953510557E-2</v>
      </c>
      <c r="AL200" s="21">
        <f t="shared" si="153"/>
        <v>9.0290722953791059E-4</v>
      </c>
      <c r="AM200" s="21">
        <f t="shared" si="154"/>
        <v>8.2959325640511294E-3</v>
      </c>
      <c r="AN200" s="21">
        <f t="shared" si="155"/>
        <v>24.887797692153388</v>
      </c>
      <c r="AO200" s="86">
        <f t="shared" si="135"/>
        <v>1.1406907275570302E-3</v>
      </c>
      <c r="AP200" s="88">
        <f t="shared" si="136"/>
        <v>6.9733057209713912E-6</v>
      </c>
      <c r="AQ200" s="89">
        <f t="shared" si="137"/>
        <v>4.3352213571261798E-5</v>
      </c>
      <c r="AR200" s="89">
        <f t="shared" si="138"/>
        <v>2.4737184370901658E-6</v>
      </c>
      <c r="AS200" s="89">
        <f t="shared" si="139"/>
        <v>2.2728582367263368E-5</v>
      </c>
      <c r="AT200" s="89">
        <f t="shared" si="140"/>
        <v>6.8185747101790109E-2</v>
      </c>
      <c r="AU200" s="91">
        <f t="shared" si="141"/>
        <v>3.1251800754987131E-6</v>
      </c>
      <c r="AV200" s="95">
        <f t="shared" si="156"/>
        <v>2545.2565881545579</v>
      </c>
      <c r="AW200" s="96">
        <f t="shared" si="157"/>
        <v>15823.557953510557</v>
      </c>
      <c r="AX200" s="96">
        <f t="shared" si="158"/>
        <v>902.90722953791055</v>
      </c>
      <c r="AY200" s="96">
        <f t="shared" si="159"/>
        <v>8295.9325640511288</v>
      </c>
      <c r="AZ200" s="96">
        <f t="shared" si="160"/>
        <v>24887797.692153387</v>
      </c>
      <c r="BA200" s="97">
        <f t="shared" si="161"/>
        <v>1140.6907275570302</v>
      </c>
      <c r="BB200" s="102">
        <f t="shared" si="162"/>
        <v>6.9733057209713909</v>
      </c>
      <c r="BC200" s="98">
        <f t="shared" si="163"/>
        <v>43.3522135712618</v>
      </c>
      <c r="BD200" s="98">
        <f t="shared" si="164"/>
        <v>2.4737184370901657</v>
      </c>
      <c r="BE200" s="98">
        <f t="shared" si="165"/>
        <v>22.728582367263368</v>
      </c>
      <c r="BF200" s="98">
        <f t="shared" si="166"/>
        <v>68185.747101790112</v>
      </c>
      <c r="BG200" s="103">
        <f t="shared" si="167"/>
        <v>3.1251800754987129</v>
      </c>
      <c r="BH200">
        <v>0.1</v>
      </c>
      <c r="BI200">
        <f t="shared" si="142"/>
        <v>1296.2394631329889</v>
      </c>
      <c r="BJ200">
        <v>0.1</v>
      </c>
      <c r="BK200">
        <f t="shared" si="143"/>
        <v>1225</v>
      </c>
      <c r="BL200" s="114">
        <v>187.562005220738</v>
      </c>
      <c r="BM200" s="114">
        <v>1012.03746873145</v>
      </c>
      <c r="BN200" s="114">
        <v>69.555897325915296</v>
      </c>
      <c r="BO200" s="114">
        <v>256</v>
      </c>
      <c r="BP200" s="114">
        <v>384000</v>
      </c>
      <c r="BQ200" s="107">
        <f t="shared" si="144"/>
        <v>8.7999999999999994E-9</v>
      </c>
      <c r="BR200" s="107">
        <f t="shared" si="145"/>
        <v>2.4445394547375232E-3</v>
      </c>
      <c r="BS200" s="107">
        <f t="shared" si="146"/>
        <v>1.3213516967083904E-2</v>
      </c>
      <c r="BT200" s="107">
        <f t="shared" si="147"/>
        <v>9.0612073813324599E-4</v>
      </c>
      <c r="BU200" s="107">
        <f t="shared" si="148"/>
        <v>3.420500622458396E-3</v>
      </c>
      <c r="BV200" s="107">
        <f t="shared" si="149"/>
        <v>5.5650807449917368</v>
      </c>
      <c r="BW200" s="117">
        <f t="shared" si="150"/>
        <v>1.6131802973843858E-4</v>
      </c>
    </row>
    <row r="201" spans="1:75" ht="45" customHeight="1" x14ac:dyDescent="0.25">
      <c r="A201" s="108">
        <v>4.6027777777777779</v>
      </c>
      <c r="B201" s="108">
        <v>-74.107222222222219</v>
      </c>
      <c r="C201" s="119">
        <v>28</v>
      </c>
      <c r="D201" s="119">
        <v>24</v>
      </c>
      <c r="E201" s="119">
        <v>1811</v>
      </c>
      <c r="F201" s="16" t="s">
        <v>562</v>
      </c>
      <c r="G201" s="14" t="s">
        <v>563</v>
      </c>
      <c r="H201" s="16" t="s">
        <v>564</v>
      </c>
      <c r="I201" s="14" t="s">
        <v>133</v>
      </c>
      <c r="J201" s="14" t="s">
        <v>53</v>
      </c>
      <c r="K201" s="27"/>
      <c r="L201" s="27"/>
      <c r="M201" s="14">
        <v>1995</v>
      </c>
      <c r="N201" s="15" t="s">
        <v>43</v>
      </c>
      <c r="O201" s="15" t="s">
        <v>397</v>
      </c>
      <c r="P201" s="17">
        <v>8.124879750918957E-3</v>
      </c>
      <c r="Q201" s="18">
        <v>42273.958333333299</v>
      </c>
      <c r="R201" s="18">
        <v>43670.410750377283</v>
      </c>
      <c r="S201" s="15" t="s">
        <v>45</v>
      </c>
      <c r="T201" s="15"/>
      <c r="U201" s="15"/>
      <c r="V201" s="14">
        <v>365</v>
      </c>
      <c r="W201" s="76" t="s">
        <v>76</v>
      </c>
      <c r="X201" s="14"/>
      <c r="Y201" s="14">
        <v>2920</v>
      </c>
      <c r="Z201" s="76" t="s">
        <v>565</v>
      </c>
      <c r="AA201" s="76" t="s">
        <v>566</v>
      </c>
      <c r="AB201" s="19" t="s">
        <v>49</v>
      </c>
      <c r="AC201" s="19">
        <v>196.35697419693699</v>
      </c>
      <c r="AD201" s="19">
        <v>1220.7279907421801</v>
      </c>
      <c r="AE201" s="19">
        <v>0.1</v>
      </c>
      <c r="AF201" s="19">
        <v>640</v>
      </c>
      <c r="AG201" s="19">
        <v>1920000</v>
      </c>
      <c r="AH201" s="20">
        <v>95073.827203389839</v>
      </c>
      <c r="AI201" s="20">
        <v>2.5741799999999997E-6</v>
      </c>
      <c r="AJ201" s="21">
        <f t="shared" si="151"/>
        <v>8.5749897168814725E-3</v>
      </c>
      <c r="AK201" s="21">
        <f t="shared" si="152"/>
        <v>5.3309692770193762E-2</v>
      </c>
      <c r="AL201" s="21">
        <f t="shared" si="153"/>
        <v>4.3670410750377284E-6</v>
      </c>
      <c r="AM201" s="21">
        <f t="shared" si="154"/>
        <v>2.794906288024146E-2</v>
      </c>
      <c r="AN201" s="21">
        <f t="shared" si="155"/>
        <v>83.847188640724383</v>
      </c>
      <c r="AO201" s="86">
        <f t="shared" si="135"/>
        <v>0.25282164358422982</v>
      </c>
      <c r="AP201" s="88">
        <f t="shared" si="136"/>
        <v>2.3493122512004034E-5</v>
      </c>
      <c r="AQ201" s="89">
        <f t="shared" si="137"/>
        <v>1.460539527950514E-4</v>
      </c>
      <c r="AR201" s="89">
        <f t="shared" si="138"/>
        <v>1.1964496095993777E-8</v>
      </c>
      <c r="AS201" s="89">
        <f t="shared" si="139"/>
        <v>7.6572775014360168E-5</v>
      </c>
      <c r="AT201" s="89">
        <f t="shared" si="140"/>
        <v>0.22971832504308051</v>
      </c>
      <c r="AU201" s="91">
        <f t="shared" si="141"/>
        <v>6.92662037217068E-4</v>
      </c>
      <c r="AV201" s="95">
        <f t="shared" si="156"/>
        <v>8574.9897168814732</v>
      </c>
      <c r="AW201" s="96">
        <f t="shared" si="157"/>
        <v>53309.69277019376</v>
      </c>
      <c r="AX201" s="96">
        <f t="shared" si="158"/>
        <v>4.3670410750377284</v>
      </c>
      <c r="AY201" s="96">
        <f t="shared" si="159"/>
        <v>27949.062880241461</v>
      </c>
      <c r="AZ201" s="96">
        <f t="shared" si="160"/>
        <v>83847188.640724376</v>
      </c>
      <c r="BA201" s="97">
        <f t="shared" si="161"/>
        <v>252821.64358422981</v>
      </c>
      <c r="BB201" s="102">
        <f t="shared" si="162"/>
        <v>23.493122512004035</v>
      </c>
      <c r="BC201" s="98">
        <f t="shared" si="163"/>
        <v>146.0539527950514</v>
      </c>
      <c r="BD201" s="98">
        <f t="shared" si="164"/>
        <v>1.1964496095993777E-2</v>
      </c>
      <c r="BE201" s="98">
        <f t="shared" si="165"/>
        <v>76.572775014360161</v>
      </c>
      <c r="BF201" s="98">
        <f t="shared" si="166"/>
        <v>229718.32504308052</v>
      </c>
      <c r="BG201" s="103">
        <f t="shared" si="167"/>
        <v>692.66203721706802</v>
      </c>
      <c r="BH201">
        <v>0.1</v>
      </c>
      <c r="BI201">
        <f t="shared" si="142"/>
        <v>4367.0410750377287</v>
      </c>
      <c r="BJ201">
        <v>0.1</v>
      </c>
      <c r="BK201">
        <f t="shared" si="143"/>
        <v>9507.3827203389847</v>
      </c>
      <c r="BL201" s="114">
        <v>187.562005220738</v>
      </c>
      <c r="BM201" s="114">
        <v>1012.03746873145</v>
      </c>
      <c r="BN201" s="114">
        <v>0</v>
      </c>
      <c r="BO201" s="114">
        <v>256</v>
      </c>
      <c r="BP201" s="114">
        <v>384000</v>
      </c>
      <c r="BQ201" s="107">
        <f t="shared" si="144"/>
        <v>2.5741799999999998E-7</v>
      </c>
      <c r="BR201" s="107">
        <f t="shared" si="145"/>
        <v>8.2356728922500354E-3</v>
      </c>
      <c r="BS201" s="107">
        <f t="shared" si="146"/>
        <v>4.4516443899566084E-2</v>
      </c>
      <c r="BT201" s="107">
        <f t="shared" si="147"/>
        <v>4.3670410750377285E-7</v>
      </c>
      <c r="BU201" s="107">
        <f t="shared" si="148"/>
        <v>1.1523693839226532E-2</v>
      </c>
      <c r="BV201" s="107">
        <f t="shared" si="149"/>
        <v>18.748801352290794</v>
      </c>
      <c r="BW201" s="117">
        <f t="shared" si="150"/>
        <v>3.5754379721827469E-2</v>
      </c>
    </row>
    <row r="202" spans="1:75" ht="45" customHeight="1" x14ac:dyDescent="0.25">
      <c r="A202" s="108">
        <v>4.6027777777777779</v>
      </c>
      <c r="B202" s="108">
        <v>-74.107222222222219</v>
      </c>
      <c r="C202" s="119">
        <v>28</v>
      </c>
      <c r="D202" s="119">
        <v>24</v>
      </c>
      <c r="E202" s="119">
        <v>1811</v>
      </c>
      <c r="F202" s="16" t="s">
        <v>562</v>
      </c>
      <c r="G202" s="14" t="s">
        <v>563</v>
      </c>
      <c r="H202" s="16" t="s">
        <v>564</v>
      </c>
      <c r="I202" s="14" t="s">
        <v>133</v>
      </c>
      <c r="J202" s="14" t="s">
        <v>53</v>
      </c>
      <c r="K202" s="27"/>
      <c r="L202" s="27"/>
      <c r="M202" s="14">
        <v>1995</v>
      </c>
      <c r="N202" s="15" t="s">
        <v>43</v>
      </c>
      <c r="O202" s="15" t="s">
        <v>397</v>
      </c>
      <c r="P202" s="17">
        <v>8.124879750918957E-3</v>
      </c>
      <c r="Q202" s="18">
        <v>42273.958333333299</v>
      </c>
      <c r="R202" s="18">
        <v>43670.410750377283</v>
      </c>
      <c r="S202" s="15" t="s">
        <v>45</v>
      </c>
      <c r="T202" s="15"/>
      <c r="U202" s="15"/>
      <c r="V202" s="14">
        <v>365</v>
      </c>
      <c r="W202" s="76" t="s">
        <v>76</v>
      </c>
      <c r="X202" s="14"/>
      <c r="Y202" s="14">
        <v>2920</v>
      </c>
      <c r="Z202" s="76" t="s">
        <v>565</v>
      </c>
      <c r="AA202" s="76" t="s">
        <v>566</v>
      </c>
      <c r="AB202" s="19" t="s">
        <v>49</v>
      </c>
      <c r="AC202" s="19">
        <v>196.35697419693699</v>
      </c>
      <c r="AD202" s="19">
        <v>1220.7279907421801</v>
      </c>
      <c r="AE202" s="19">
        <v>0.1</v>
      </c>
      <c r="AF202" s="19">
        <v>640</v>
      </c>
      <c r="AG202" s="19">
        <v>1920000</v>
      </c>
      <c r="AH202" s="20">
        <v>95073.827203389839</v>
      </c>
      <c r="AI202" s="20">
        <v>2.5741799999999997E-6</v>
      </c>
      <c r="AJ202" s="21">
        <f t="shared" si="151"/>
        <v>8.5749897168814725E-3</v>
      </c>
      <c r="AK202" s="21">
        <f t="shared" si="152"/>
        <v>5.3309692770193762E-2</v>
      </c>
      <c r="AL202" s="21">
        <f t="shared" si="153"/>
        <v>4.3670410750377284E-6</v>
      </c>
      <c r="AM202" s="21">
        <f t="shared" si="154"/>
        <v>2.794906288024146E-2</v>
      </c>
      <c r="AN202" s="21">
        <f t="shared" si="155"/>
        <v>83.847188640724383</v>
      </c>
      <c r="AO202" s="86">
        <f t="shared" si="135"/>
        <v>0.25282164358422982</v>
      </c>
      <c r="AP202" s="88">
        <f t="shared" si="136"/>
        <v>2.3493122512004034E-5</v>
      </c>
      <c r="AQ202" s="89">
        <f t="shared" si="137"/>
        <v>1.460539527950514E-4</v>
      </c>
      <c r="AR202" s="89">
        <f t="shared" si="138"/>
        <v>1.1964496095993777E-8</v>
      </c>
      <c r="AS202" s="89">
        <f t="shared" si="139"/>
        <v>7.6572775014360168E-5</v>
      </c>
      <c r="AT202" s="89">
        <f t="shared" si="140"/>
        <v>0.22971832504308051</v>
      </c>
      <c r="AU202" s="91">
        <f t="shared" si="141"/>
        <v>6.92662037217068E-4</v>
      </c>
      <c r="AV202" s="95">
        <f t="shared" si="156"/>
        <v>8574.9897168814732</v>
      </c>
      <c r="AW202" s="96">
        <f t="shared" si="157"/>
        <v>53309.69277019376</v>
      </c>
      <c r="AX202" s="96">
        <f t="shared" si="158"/>
        <v>4.3670410750377284</v>
      </c>
      <c r="AY202" s="96">
        <f t="shared" si="159"/>
        <v>27949.062880241461</v>
      </c>
      <c r="AZ202" s="96">
        <f t="shared" si="160"/>
        <v>83847188.640724376</v>
      </c>
      <c r="BA202" s="97">
        <f t="shared" si="161"/>
        <v>252821.64358422981</v>
      </c>
      <c r="BB202" s="102">
        <f t="shared" si="162"/>
        <v>23.493122512004035</v>
      </c>
      <c r="BC202" s="98">
        <f t="shared" si="163"/>
        <v>146.0539527950514</v>
      </c>
      <c r="BD202" s="98">
        <f t="shared" si="164"/>
        <v>1.1964496095993777E-2</v>
      </c>
      <c r="BE202" s="98">
        <f t="shared" si="165"/>
        <v>76.572775014360161</v>
      </c>
      <c r="BF202" s="98">
        <f t="shared" si="166"/>
        <v>229718.32504308052</v>
      </c>
      <c r="BG202" s="103">
        <f t="shared" si="167"/>
        <v>692.66203721706802</v>
      </c>
      <c r="BH202">
        <v>0.1</v>
      </c>
      <c r="BI202">
        <f t="shared" si="142"/>
        <v>4367.0410750377287</v>
      </c>
      <c r="BJ202">
        <v>0.1</v>
      </c>
      <c r="BK202">
        <f t="shared" si="143"/>
        <v>9507.3827203389847</v>
      </c>
      <c r="BL202" s="114">
        <v>187.562005220738</v>
      </c>
      <c r="BM202" s="114">
        <v>1012.03746873145</v>
      </c>
      <c r="BN202" s="114">
        <v>0</v>
      </c>
      <c r="BO202" s="114">
        <v>256</v>
      </c>
      <c r="BP202" s="114">
        <v>384000</v>
      </c>
      <c r="BQ202" s="107">
        <f t="shared" si="144"/>
        <v>2.5741799999999998E-7</v>
      </c>
      <c r="BR202" s="107">
        <f t="shared" si="145"/>
        <v>8.2356728922500354E-3</v>
      </c>
      <c r="BS202" s="107">
        <f t="shared" si="146"/>
        <v>4.4516443899566084E-2</v>
      </c>
      <c r="BT202" s="107">
        <f t="shared" si="147"/>
        <v>4.3670410750377285E-7</v>
      </c>
      <c r="BU202" s="107">
        <f t="shared" si="148"/>
        <v>1.1523693839226532E-2</v>
      </c>
      <c r="BV202" s="107">
        <f t="shared" si="149"/>
        <v>18.748801352290794</v>
      </c>
      <c r="BW202" s="117">
        <f t="shared" si="150"/>
        <v>3.5754379721827469E-2</v>
      </c>
    </row>
    <row r="203" spans="1:75" ht="45" customHeight="1" x14ac:dyDescent="0.25">
      <c r="A203" s="108">
        <v>4.6027777777777779</v>
      </c>
      <c r="B203" s="108">
        <v>-74.107222222222219</v>
      </c>
      <c r="C203" s="119">
        <v>28</v>
      </c>
      <c r="D203" s="119">
        <v>24</v>
      </c>
      <c r="E203" s="119">
        <v>1811</v>
      </c>
      <c r="F203" s="16" t="s">
        <v>562</v>
      </c>
      <c r="G203" s="14" t="s">
        <v>563</v>
      </c>
      <c r="H203" s="16" t="s">
        <v>564</v>
      </c>
      <c r="I203" s="14" t="s">
        <v>133</v>
      </c>
      <c r="J203" s="14" t="s">
        <v>53</v>
      </c>
      <c r="K203" s="27"/>
      <c r="L203" s="27"/>
      <c r="M203" s="14">
        <v>1995</v>
      </c>
      <c r="N203" s="15" t="s">
        <v>43</v>
      </c>
      <c r="O203" s="15" t="s">
        <v>397</v>
      </c>
      <c r="P203" s="17">
        <v>8.124879750918957E-3</v>
      </c>
      <c r="Q203" s="18">
        <v>42273.958333333299</v>
      </c>
      <c r="R203" s="18">
        <v>43670.410750377283</v>
      </c>
      <c r="S203" s="15" t="s">
        <v>45</v>
      </c>
      <c r="T203" s="15"/>
      <c r="U203" s="15"/>
      <c r="V203" s="14">
        <v>365</v>
      </c>
      <c r="W203" s="76" t="s">
        <v>76</v>
      </c>
      <c r="X203" s="14"/>
      <c r="Y203" s="14">
        <v>2920</v>
      </c>
      <c r="Z203" s="76" t="s">
        <v>565</v>
      </c>
      <c r="AA203" s="76" t="s">
        <v>566</v>
      </c>
      <c r="AB203" s="19" t="s">
        <v>49</v>
      </c>
      <c r="AC203" s="19">
        <v>196.35697419693699</v>
      </c>
      <c r="AD203" s="19">
        <v>1220.7279907421801</v>
      </c>
      <c r="AE203" s="19">
        <v>0.1</v>
      </c>
      <c r="AF203" s="19">
        <v>640</v>
      </c>
      <c r="AG203" s="19">
        <v>1920000</v>
      </c>
      <c r="AH203" s="20">
        <v>95073.827203389839</v>
      </c>
      <c r="AI203" s="20">
        <v>2.5741799999999997E-6</v>
      </c>
      <c r="AJ203" s="21">
        <f t="shared" si="151"/>
        <v>8.5749897168814725E-3</v>
      </c>
      <c r="AK203" s="21">
        <f t="shared" si="152"/>
        <v>5.3309692770193762E-2</v>
      </c>
      <c r="AL203" s="21">
        <f t="shared" si="153"/>
        <v>4.3670410750377284E-6</v>
      </c>
      <c r="AM203" s="21">
        <f t="shared" si="154"/>
        <v>2.794906288024146E-2</v>
      </c>
      <c r="AN203" s="21">
        <f t="shared" si="155"/>
        <v>83.847188640724383</v>
      </c>
      <c r="AO203" s="86">
        <f t="shared" si="135"/>
        <v>0.25282164358422982</v>
      </c>
      <c r="AP203" s="88">
        <f t="shared" si="136"/>
        <v>2.3493122512004034E-5</v>
      </c>
      <c r="AQ203" s="89">
        <f t="shared" si="137"/>
        <v>1.460539527950514E-4</v>
      </c>
      <c r="AR203" s="89">
        <f t="shared" si="138"/>
        <v>1.1964496095993777E-8</v>
      </c>
      <c r="AS203" s="89">
        <f t="shared" si="139"/>
        <v>7.6572775014360168E-5</v>
      </c>
      <c r="AT203" s="89">
        <f t="shared" si="140"/>
        <v>0.22971832504308051</v>
      </c>
      <c r="AU203" s="91">
        <f t="shared" si="141"/>
        <v>6.92662037217068E-4</v>
      </c>
      <c r="AV203" s="95">
        <f t="shared" si="156"/>
        <v>8574.9897168814732</v>
      </c>
      <c r="AW203" s="96">
        <f t="shared" si="157"/>
        <v>53309.69277019376</v>
      </c>
      <c r="AX203" s="96">
        <f t="shared" si="158"/>
        <v>4.3670410750377284</v>
      </c>
      <c r="AY203" s="96">
        <f t="shared" si="159"/>
        <v>27949.062880241461</v>
      </c>
      <c r="AZ203" s="96">
        <f t="shared" si="160"/>
        <v>83847188.640724376</v>
      </c>
      <c r="BA203" s="97">
        <f t="shared" si="161"/>
        <v>252821.64358422981</v>
      </c>
      <c r="BB203" s="102">
        <f t="shared" si="162"/>
        <v>23.493122512004035</v>
      </c>
      <c r="BC203" s="98">
        <f t="shared" si="163"/>
        <v>146.0539527950514</v>
      </c>
      <c r="BD203" s="98">
        <f t="shared" si="164"/>
        <v>1.1964496095993777E-2</v>
      </c>
      <c r="BE203" s="98">
        <f t="shared" si="165"/>
        <v>76.572775014360161</v>
      </c>
      <c r="BF203" s="98">
        <f t="shared" si="166"/>
        <v>229718.32504308052</v>
      </c>
      <c r="BG203" s="103">
        <f t="shared" si="167"/>
        <v>692.66203721706802</v>
      </c>
      <c r="BH203">
        <v>0.1</v>
      </c>
      <c r="BI203">
        <f t="shared" si="142"/>
        <v>4367.0410750377287</v>
      </c>
      <c r="BJ203">
        <v>0.1</v>
      </c>
      <c r="BK203">
        <f t="shared" si="143"/>
        <v>9507.3827203389847</v>
      </c>
      <c r="BL203" s="114">
        <v>187.562005220738</v>
      </c>
      <c r="BM203" s="114">
        <v>1012.03746873145</v>
      </c>
      <c r="BN203" s="114">
        <v>0</v>
      </c>
      <c r="BO203" s="114">
        <v>256</v>
      </c>
      <c r="BP203" s="114">
        <v>384000</v>
      </c>
      <c r="BQ203" s="107">
        <f t="shared" si="144"/>
        <v>2.5741799999999998E-7</v>
      </c>
      <c r="BR203" s="107">
        <f t="shared" si="145"/>
        <v>8.2356728922500354E-3</v>
      </c>
      <c r="BS203" s="107">
        <f t="shared" si="146"/>
        <v>4.4516443899566084E-2</v>
      </c>
      <c r="BT203" s="107">
        <f t="shared" si="147"/>
        <v>4.3670410750377285E-7</v>
      </c>
      <c r="BU203" s="107">
        <f t="shared" si="148"/>
        <v>1.1523693839226532E-2</v>
      </c>
      <c r="BV203" s="107">
        <f t="shared" si="149"/>
        <v>18.748801352290794</v>
      </c>
      <c r="BW203" s="117">
        <f t="shared" si="150"/>
        <v>3.5754379721827469E-2</v>
      </c>
    </row>
    <row r="204" spans="1:75" ht="30" customHeight="1" x14ac:dyDescent="0.25">
      <c r="A204" s="108">
        <v>4.6072724808975902</v>
      </c>
      <c r="B204" s="108">
        <v>-74.105329801376598</v>
      </c>
      <c r="C204" s="119">
        <v>28</v>
      </c>
      <c r="D204" s="119">
        <v>25</v>
      </c>
      <c r="E204" s="119">
        <v>1824</v>
      </c>
      <c r="F204" s="16" t="s">
        <v>567</v>
      </c>
      <c r="G204" s="14" t="s">
        <v>568</v>
      </c>
      <c r="H204" s="16" t="s">
        <v>569</v>
      </c>
      <c r="I204" s="14" t="s">
        <v>133</v>
      </c>
      <c r="J204" s="14" t="s">
        <v>41</v>
      </c>
      <c r="K204" s="14">
        <v>30</v>
      </c>
      <c r="L204" s="14"/>
      <c r="M204" s="14">
        <v>1996</v>
      </c>
      <c r="N204" s="15" t="s">
        <v>43</v>
      </c>
      <c r="O204" s="15" t="s">
        <v>44</v>
      </c>
      <c r="P204" s="17">
        <v>3.567100458653237E-2</v>
      </c>
      <c r="Q204" s="18">
        <v>9412.5</v>
      </c>
      <c r="R204" s="18">
        <v>10856.050903247351</v>
      </c>
      <c r="S204" s="15" t="s">
        <v>45</v>
      </c>
      <c r="T204" s="15"/>
      <c r="U204" s="15"/>
      <c r="V204" s="14">
        <v>365</v>
      </c>
      <c r="W204" s="80"/>
      <c r="X204" s="14"/>
      <c r="Y204" s="14">
        <v>8760</v>
      </c>
      <c r="Z204" s="76" t="s">
        <v>570</v>
      </c>
      <c r="AA204" s="76" t="s">
        <v>46</v>
      </c>
      <c r="AB204" s="19" t="s">
        <v>49</v>
      </c>
      <c r="AC204" s="19">
        <v>46.3856216091623</v>
      </c>
      <c r="AD204" s="19">
        <v>1074.85364414012</v>
      </c>
      <c r="AE204" s="19">
        <v>5.4109910208389103</v>
      </c>
      <c r="AF204" s="19">
        <v>1344</v>
      </c>
      <c r="AG204" s="19">
        <v>1920000</v>
      </c>
      <c r="AH204" s="20">
        <v>29509.162765957444</v>
      </c>
      <c r="AI204" s="20">
        <v>1.9976E-5</v>
      </c>
      <c r="AJ204" s="21">
        <f t="shared" si="151"/>
        <v>5.0356466936783619E-4</v>
      </c>
      <c r="AK204" s="21">
        <f t="shared" si="152"/>
        <v>1.1668665874326056E-2</v>
      </c>
      <c r="AL204" s="21">
        <f t="shared" si="153"/>
        <v>5.8741993959241559E-5</v>
      </c>
      <c r="AM204" s="21">
        <f t="shared" si="154"/>
        <v>1.4590532413964439E-2</v>
      </c>
      <c r="AN204" s="21">
        <f t="shared" si="155"/>
        <v>20.843617734234911</v>
      </c>
      <c r="AO204" s="86">
        <f t="shared" si="135"/>
        <v>0.67988005212584557</v>
      </c>
      <c r="AP204" s="88">
        <f t="shared" si="136"/>
        <v>1.3796292311447566E-6</v>
      </c>
      <c r="AQ204" s="89">
        <f t="shared" si="137"/>
        <v>3.1968947600893304E-5</v>
      </c>
      <c r="AR204" s="89">
        <f t="shared" si="138"/>
        <v>1.6093696975134673E-7</v>
      </c>
      <c r="AS204" s="89">
        <f t="shared" si="139"/>
        <v>3.9974061408121752E-5</v>
      </c>
      <c r="AT204" s="89">
        <f t="shared" si="140"/>
        <v>5.7105802011602494E-2</v>
      </c>
      <c r="AU204" s="91">
        <f t="shared" si="141"/>
        <v>1.8626850743173851E-3</v>
      </c>
      <c r="AV204" s="95">
        <f t="shared" si="156"/>
        <v>503.56466936783619</v>
      </c>
      <c r="AW204" s="96">
        <f t="shared" si="157"/>
        <v>11668.665874326056</v>
      </c>
      <c r="AX204" s="96">
        <f t="shared" si="158"/>
        <v>58.741993959241562</v>
      </c>
      <c r="AY204" s="96">
        <f t="shared" si="159"/>
        <v>14590.532413964438</v>
      </c>
      <c r="AZ204" s="96">
        <f t="shared" si="160"/>
        <v>20843617.73423491</v>
      </c>
      <c r="BA204" s="97">
        <f t="shared" si="161"/>
        <v>679880.05212584557</v>
      </c>
      <c r="BB204" s="102">
        <f t="shared" si="162"/>
        <v>1.3796292311447567</v>
      </c>
      <c r="BC204" s="98">
        <f t="shared" si="163"/>
        <v>31.968947600893305</v>
      </c>
      <c r="BD204" s="98">
        <f t="shared" si="164"/>
        <v>0.16093696975134672</v>
      </c>
      <c r="BE204" s="98">
        <f t="shared" si="165"/>
        <v>39.974061408121749</v>
      </c>
      <c r="BF204" s="98">
        <f t="shared" si="166"/>
        <v>57105.802011602493</v>
      </c>
      <c r="BG204" s="103">
        <f t="shared" si="167"/>
        <v>1862.6850743173852</v>
      </c>
      <c r="BH204">
        <v>0.1</v>
      </c>
      <c r="BI204">
        <f t="shared" si="142"/>
        <v>1085.6050903247351</v>
      </c>
      <c r="BJ204">
        <v>0.1</v>
      </c>
      <c r="BK204">
        <f t="shared" si="143"/>
        <v>2950.9162765957444</v>
      </c>
      <c r="BL204" s="114">
        <v>17.6498016718255</v>
      </c>
      <c r="BM204" s="114">
        <v>910.91550745517998</v>
      </c>
      <c r="BN204" s="114">
        <v>5.3109910208389097</v>
      </c>
      <c r="BO204" s="114">
        <v>537.6</v>
      </c>
      <c r="BP204" s="114">
        <v>384000</v>
      </c>
      <c r="BQ204" s="107">
        <f t="shared" si="144"/>
        <v>1.9976000000000002E-6</v>
      </c>
      <c r="BR204" s="107">
        <f t="shared" si="145"/>
        <v>1.9811378529427181E-4</v>
      </c>
      <c r="BS204" s="107">
        <f t="shared" si="146"/>
        <v>9.957550560735922E-3</v>
      </c>
      <c r="BT204" s="107">
        <f t="shared" si="147"/>
        <v>5.7954856534606575E-5</v>
      </c>
      <c r="BU204" s="107">
        <f t="shared" si="148"/>
        <v>6.0158306276773613E-3</v>
      </c>
      <c r="BV204" s="107">
        <f t="shared" si="149"/>
        <v>4.6607746150769414</v>
      </c>
      <c r="BW204" s="117">
        <f t="shared" si="150"/>
        <v>9.6149559050329778E-2</v>
      </c>
    </row>
    <row r="205" spans="1:75" ht="15" customHeight="1" x14ac:dyDescent="0.25">
      <c r="A205" s="108">
        <v>4.6203060913631404</v>
      </c>
      <c r="B205" s="108">
        <v>-74.105373282259606</v>
      </c>
      <c r="C205" s="119">
        <v>28</v>
      </c>
      <c r="D205" s="119">
        <v>26</v>
      </c>
      <c r="E205" s="119">
        <v>1837</v>
      </c>
      <c r="F205" s="16" t="s">
        <v>571</v>
      </c>
      <c r="G205" s="14" t="s">
        <v>572</v>
      </c>
      <c r="H205" s="16" t="s">
        <v>573</v>
      </c>
      <c r="I205" s="14" t="s">
        <v>133</v>
      </c>
      <c r="J205" s="14" t="s">
        <v>53</v>
      </c>
      <c r="K205" s="27"/>
      <c r="L205" s="27"/>
      <c r="M205" s="14">
        <v>2006</v>
      </c>
      <c r="N205" s="15" t="s">
        <v>43</v>
      </c>
      <c r="O205" s="15" t="s">
        <v>397</v>
      </c>
      <c r="P205" s="22">
        <v>8.124879750918957E-3</v>
      </c>
      <c r="Q205" s="18">
        <v>3457.22</v>
      </c>
      <c r="R205" s="18">
        <v>3571.423718213111</v>
      </c>
      <c r="S205" s="15" t="s">
        <v>45</v>
      </c>
      <c r="T205" s="15"/>
      <c r="U205" s="15"/>
      <c r="V205" s="14">
        <v>365</v>
      </c>
      <c r="W205" s="80"/>
      <c r="X205" s="14"/>
      <c r="Y205" s="14">
        <v>8760</v>
      </c>
      <c r="Z205" s="76" t="s">
        <v>574</v>
      </c>
      <c r="AA205" s="76" t="s">
        <v>46</v>
      </c>
      <c r="AB205" s="19" t="s">
        <v>49</v>
      </c>
      <c r="AC205" s="19">
        <v>196.35697419693699</v>
      </c>
      <c r="AD205" s="19">
        <v>1220.7279907421801</v>
      </c>
      <c r="AE205" s="19">
        <v>0.1</v>
      </c>
      <c r="AF205" s="19">
        <v>640</v>
      </c>
      <c r="AG205" s="19">
        <v>1920000</v>
      </c>
      <c r="AH205" s="20">
        <v>95073.827203389839</v>
      </c>
      <c r="AI205" s="20">
        <v>2.5741799999999997E-6</v>
      </c>
      <c r="AJ205" s="21">
        <f t="shared" si="151"/>
        <v>7.0127395488350059E-4</v>
      </c>
      <c r="AK205" s="21">
        <f t="shared" si="152"/>
        <v>4.3597368996232573E-3</v>
      </c>
      <c r="AL205" s="21">
        <f t="shared" si="153"/>
        <v>3.5714237182131116E-7</v>
      </c>
      <c r="AM205" s="21">
        <f t="shared" si="154"/>
        <v>2.2857111796563911E-3</v>
      </c>
      <c r="AN205" s="21">
        <f t="shared" si="155"/>
        <v>6.8571335389691734</v>
      </c>
      <c r="AO205" s="86">
        <f t="shared" si="135"/>
        <v>0.25282164358422982</v>
      </c>
      <c r="AP205" s="88">
        <f t="shared" si="136"/>
        <v>1.9212985065301385E-6</v>
      </c>
      <c r="AQ205" s="89">
        <f t="shared" si="137"/>
        <v>1.1944484656502075E-5</v>
      </c>
      <c r="AR205" s="89">
        <f t="shared" si="138"/>
        <v>9.7847225156523595E-10</v>
      </c>
      <c r="AS205" s="89">
        <f t="shared" si="139"/>
        <v>6.2622224100175096E-6</v>
      </c>
      <c r="AT205" s="89">
        <f t="shared" si="140"/>
        <v>1.8786667230052529E-2</v>
      </c>
      <c r="AU205" s="91">
        <f t="shared" si="141"/>
        <v>6.92662037217068E-4</v>
      </c>
      <c r="AV205" s="95">
        <f t="shared" si="156"/>
        <v>701.27395488350055</v>
      </c>
      <c r="AW205" s="96">
        <f t="shared" si="157"/>
        <v>4359.7368996232572</v>
      </c>
      <c r="AX205" s="96">
        <f t="shared" si="158"/>
        <v>0.35714237182131114</v>
      </c>
      <c r="AY205" s="96">
        <f t="shared" si="159"/>
        <v>2285.7111796563909</v>
      </c>
      <c r="AZ205" s="96">
        <f t="shared" si="160"/>
        <v>6857133.5389691731</v>
      </c>
      <c r="BA205" s="97">
        <f t="shared" si="161"/>
        <v>252821.64358422981</v>
      </c>
      <c r="BB205" s="102">
        <f t="shared" si="162"/>
        <v>1.9212985065301385</v>
      </c>
      <c r="BC205" s="98">
        <f t="shared" si="163"/>
        <v>11.944484656502075</v>
      </c>
      <c r="BD205" s="98">
        <f t="shared" si="164"/>
        <v>9.7847225156523585E-4</v>
      </c>
      <c r="BE205" s="98">
        <f t="shared" si="165"/>
        <v>6.2622224100175092</v>
      </c>
      <c r="BF205" s="98">
        <f t="shared" si="166"/>
        <v>18786.667230052528</v>
      </c>
      <c r="BG205" s="103">
        <f t="shared" si="167"/>
        <v>692.66203721706802</v>
      </c>
      <c r="BH205">
        <v>0.1</v>
      </c>
      <c r="BI205">
        <f t="shared" si="142"/>
        <v>357.14237182131114</v>
      </c>
      <c r="BJ205">
        <v>0.1</v>
      </c>
      <c r="BK205">
        <f t="shared" si="143"/>
        <v>9507.3827203389847</v>
      </c>
      <c r="BL205" s="114">
        <v>187.562005220738</v>
      </c>
      <c r="BM205" s="114">
        <v>1012.03746873145</v>
      </c>
      <c r="BN205" s="114">
        <v>0</v>
      </c>
      <c r="BO205" s="114">
        <v>256</v>
      </c>
      <c r="BP205" s="114">
        <v>384000</v>
      </c>
      <c r="BQ205" s="107">
        <f t="shared" si="144"/>
        <v>2.5741799999999998E-7</v>
      </c>
      <c r="BR205" s="107">
        <f t="shared" si="145"/>
        <v>6.735241779829707E-4</v>
      </c>
      <c r="BS205" s="107">
        <f t="shared" si="146"/>
        <v>3.6406134236335328E-3</v>
      </c>
      <c r="BT205" s="107">
        <f t="shared" si="147"/>
        <v>3.571423718213112E-8</v>
      </c>
      <c r="BU205" s="107">
        <f t="shared" si="148"/>
        <v>9.4242286233784463E-4</v>
      </c>
      <c r="BV205" s="107">
        <f t="shared" si="149"/>
        <v>1.5333016723928776</v>
      </c>
      <c r="BW205" s="117">
        <f t="shared" si="150"/>
        <v>3.5754379721827469E-2</v>
      </c>
    </row>
    <row r="206" spans="1:75" ht="15" customHeight="1" x14ac:dyDescent="0.25">
      <c r="A206" s="108">
        <v>4.6203060913631404</v>
      </c>
      <c r="B206" s="108">
        <v>-74.105373282259606</v>
      </c>
      <c r="C206" s="119">
        <v>28</v>
      </c>
      <c r="D206" s="119">
        <v>26</v>
      </c>
      <c r="E206" s="119">
        <v>1837</v>
      </c>
      <c r="F206" s="16" t="s">
        <v>571</v>
      </c>
      <c r="G206" s="14" t="s">
        <v>572</v>
      </c>
      <c r="H206" s="16" t="s">
        <v>573</v>
      </c>
      <c r="I206" s="14" t="s">
        <v>133</v>
      </c>
      <c r="J206" s="14" t="s">
        <v>53</v>
      </c>
      <c r="K206" s="27"/>
      <c r="L206" s="27"/>
      <c r="M206" s="14">
        <v>2006</v>
      </c>
      <c r="N206" s="15" t="s">
        <v>43</v>
      </c>
      <c r="O206" s="15" t="s">
        <v>397</v>
      </c>
      <c r="P206" s="22">
        <v>8.124879750918957E-3</v>
      </c>
      <c r="Q206" s="18">
        <v>3457.22</v>
      </c>
      <c r="R206" s="18">
        <v>3571.423718213111</v>
      </c>
      <c r="S206" s="15" t="s">
        <v>45</v>
      </c>
      <c r="T206" s="15"/>
      <c r="U206" s="15"/>
      <c r="V206" s="14">
        <v>365</v>
      </c>
      <c r="W206" s="80"/>
      <c r="X206" s="14"/>
      <c r="Y206" s="14">
        <v>8760</v>
      </c>
      <c r="Z206" s="76" t="s">
        <v>574</v>
      </c>
      <c r="AA206" s="76" t="s">
        <v>46</v>
      </c>
      <c r="AB206" s="19" t="s">
        <v>49</v>
      </c>
      <c r="AC206" s="19">
        <v>196.35697419693699</v>
      </c>
      <c r="AD206" s="19">
        <v>1220.7279907421801</v>
      </c>
      <c r="AE206" s="19">
        <v>0.1</v>
      </c>
      <c r="AF206" s="19">
        <v>640</v>
      </c>
      <c r="AG206" s="19">
        <v>1920000</v>
      </c>
      <c r="AH206" s="20">
        <v>95073.827203389839</v>
      </c>
      <c r="AI206" s="20">
        <v>2.5741799999999997E-6</v>
      </c>
      <c r="AJ206" s="21">
        <f t="shared" si="151"/>
        <v>7.0127395488350059E-4</v>
      </c>
      <c r="AK206" s="21">
        <f t="shared" si="152"/>
        <v>4.3597368996232573E-3</v>
      </c>
      <c r="AL206" s="21">
        <f t="shared" si="153"/>
        <v>3.5714237182131116E-7</v>
      </c>
      <c r="AM206" s="21">
        <f t="shared" si="154"/>
        <v>2.2857111796563911E-3</v>
      </c>
      <c r="AN206" s="21">
        <f t="shared" si="155"/>
        <v>6.8571335389691734</v>
      </c>
      <c r="AO206" s="86">
        <f t="shared" si="135"/>
        <v>0.25282164358422982</v>
      </c>
      <c r="AP206" s="88">
        <f t="shared" si="136"/>
        <v>1.9212985065301385E-6</v>
      </c>
      <c r="AQ206" s="89">
        <f t="shared" si="137"/>
        <v>1.1944484656502075E-5</v>
      </c>
      <c r="AR206" s="89">
        <f t="shared" si="138"/>
        <v>9.7847225156523595E-10</v>
      </c>
      <c r="AS206" s="89">
        <f t="shared" si="139"/>
        <v>6.2622224100175096E-6</v>
      </c>
      <c r="AT206" s="89">
        <f t="shared" si="140"/>
        <v>1.8786667230052529E-2</v>
      </c>
      <c r="AU206" s="91">
        <f t="shared" si="141"/>
        <v>6.92662037217068E-4</v>
      </c>
      <c r="AV206" s="95">
        <f t="shared" si="156"/>
        <v>701.27395488350055</v>
      </c>
      <c r="AW206" s="96">
        <f t="shared" si="157"/>
        <v>4359.7368996232572</v>
      </c>
      <c r="AX206" s="96">
        <f t="shared" si="158"/>
        <v>0.35714237182131114</v>
      </c>
      <c r="AY206" s="96">
        <f t="shared" si="159"/>
        <v>2285.7111796563909</v>
      </c>
      <c r="AZ206" s="96">
        <f t="shared" si="160"/>
        <v>6857133.5389691731</v>
      </c>
      <c r="BA206" s="97">
        <f t="shared" si="161"/>
        <v>252821.64358422981</v>
      </c>
      <c r="BB206" s="102">
        <f t="shared" si="162"/>
        <v>1.9212985065301385</v>
      </c>
      <c r="BC206" s="98">
        <f t="shared" si="163"/>
        <v>11.944484656502075</v>
      </c>
      <c r="BD206" s="98">
        <f t="shared" si="164"/>
        <v>9.7847225156523585E-4</v>
      </c>
      <c r="BE206" s="98">
        <f t="shared" si="165"/>
        <v>6.2622224100175092</v>
      </c>
      <c r="BF206" s="98">
        <f t="shared" si="166"/>
        <v>18786.667230052528</v>
      </c>
      <c r="BG206" s="103">
        <f t="shared" si="167"/>
        <v>692.66203721706802</v>
      </c>
      <c r="BH206">
        <v>0.1</v>
      </c>
      <c r="BI206">
        <f t="shared" si="142"/>
        <v>357.14237182131114</v>
      </c>
      <c r="BJ206">
        <v>0.1</v>
      </c>
      <c r="BK206">
        <f t="shared" si="143"/>
        <v>9507.3827203389847</v>
      </c>
      <c r="BL206" s="114">
        <v>187.562005220738</v>
      </c>
      <c r="BM206" s="114">
        <v>1012.03746873145</v>
      </c>
      <c r="BN206" s="114">
        <v>0</v>
      </c>
      <c r="BO206" s="114">
        <v>256</v>
      </c>
      <c r="BP206" s="114">
        <v>384000</v>
      </c>
      <c r="BQ206" s="107">
        <f t="shared" si="144"/>
        <v>2.5741799999999998E-7</v>
      </c>
      <c r="BR206" s="107">
        <f t="shared" si="145"/>
        <v>6.735241779829707E-4</v>
      </c>
      <c r="BS206" s="107">
        <f t="shared" si="146"/>
        <v>3.6406134236335328E-3</v>
      </c>
      <c r="BT206" s="107">
        <f t="shared" si="147"/>
        <v>3.571423718213112E-8</v>
      </c>
      <c r="BU206" s="107">
        <f t="shared" si="148"/>
        <v>9.4242286233784463E-4</v>
      </c>
      <c r="BV206" s="107">
        <f t="shared" si="149"/>
        <v>1.5333016723928776</v>
      </c>
      <c r="BW206" s="117">
        <f t="shared" si="150"/>
        <v>3.5754379721827469E-2</v>
      </c>
    </row>
    <row r="207" spans="1:75" ht="15" customHeight="1" x14ac:dyDescent="0.25">
      <c r="A207" s="108">
        <v>4.6203060913631404</v>
      </c>
      <c r="B207" s="108">
        <v>-74.105373282259606</v>
      </c>
      <c r="C207" s="119">
        <v>28</v>
      </c>
      <c r="D207" s="119">
        <v>26</v>
      </c>
      <c r="E207" s="119">
        <v>1837</v>
      </c>
      <c r="F207" s="16" t="s">
        <v>571</v>
      </c>
      <c r="G207" s="14" t="s">
        <v>572</v>
      </c>
      <c r="H207" s="16" t="s">
        <v>573</v>
      </c>
      <c r="I207" s="14" t="s">
        <v>133</v>
      </c>
      <c r="J207" s="14" t="s">
        <v>53</v>
      </c>
      <c r="K207" s="27"/>
      <c r="L207" s="27"/>
      <c r="M207" s="14">
        <v>2006</v>
      </c>
      <c r="N207" s="15" t="s">
        <v>43</v>
      </c>
      <c r="O207" s="15" t="s">
        <v>397</v>
      </c>
      <c r="P207" s="22">
        <v>8.124879750918957E-3</v>
      </c>
      <c r="Q207" s="18">
        <v>3457.22</v>
      </c>
      <c r="R207" s="18">
        <v>3571.423718213111</v>
      </c>
      <c r="S207" s="15" t="s">
        <v>45</v>
      </c>
      <c r="T207" s="15"/>
      <c r="U207" s="15"/>
      <c r="V207" s="14">
        <v>365</v>
      </c>
      <c r="W207" s="80"/>
      <c r="X207" s="14"/>
      <c r="Y207" s="14">
        <v>8760</v>
      </c>
      <c r="Z207" s="76" t="s">
        <v>574</v>
      </c>
      <c r="AA207" s="76" t="s">
        <v>46</v>
      </c>
      <c r="AB207" s="19" t="s">
        <v>49</v>
      </c>
      <c r="AC207" s="19">
        <v>196.35697419693699</v>
      </c>
      <c r="AD207" s="19">
        <v>1220.7279907421801</v>
      </c>
      <c r="AE207" s="19">
        <v>0.1</v>
      </c>
      <c r="AF207" s="19">
        <v>640</v>
      </c>
      <c r="AG207" s="19">
        <v>1920000</v>
      </c>
      <c r="AH207" s="20">
        <v>95073.827203389839</v>
      </c>
      <c r="AI207" s="20">
        <v>2.5741799999999997E-6</v>
      </c>
      <c r="AJ207" s="21">
        <f t="shared" si="151"/>
        <v>7.0127395488350059E-4</v>
      </c>
      <c r="AK207" s="21">
        <f t="shared" si="152"/>
        <v>4.3597368996232573E-3</v>
      </c>
      <c r="AL207" s="21">
        <f t="shared" si="153"/>
        <v>3.5714237182131116E-7</v>
      </c>
      <c r="AM207" s="21">
        <f t="shared" si="154"/>
        <v>2.2857111796563911E-3</v>
      </c>
      <c r="AN207" s="21">
        <f t="shared" si="155"/>
        <v>6.8571335389691734</v>
      </c>
      <c r="AO207" s="86">
        <f t="shared" si="135"/>
        <v>0.25282164358422982</v>
      </c>
      <c r="AP207" s="88">
        <f t="shared" si="136"/>
        <v>1.9212985065301385E-6</v>
      </c>
      <c r="AQ207" s="89">
        <f t="shared" si="137"/>
        <v>1.1944484656502075E-5</v>
      </c>
      <c r="AR207" s="89">
        <f t="shared" si="138"/>
        <v>9.7847225156523595E-10</v>
      </c>
      <c r="AS207" s="89">
        <f t="shared" si="139"/>
        <v>6.2622224100175096E-6</v>
      </c>
      <c r="AT207" s="89">
        <f t="shared" si="140"/>
        <v>1.8786667230052529E-2</v>
      </c>
      <c r="AU207" s="91">
        <f t="shared" si="141"/>
        <v>6.92662037217068E-4</v>
      </c>
      <c r="AV207" s="95">
        <f t="shared" si="156"/>
        <v>701.27395488350055</v>
      </c>
      <c r="AW207" s="96">
        <f t="shared" si="157"/>
        <v>4359.7368996232572</v>
      </c>
      <c r="AX207" s="96">
        <f t="shared" si="158"/>
        <v>0.35714237182131114</v>
      </c>
      <c r="AY207" s="96">
        <f t="shared" si="159"/>
        <v>2285.7111796563909</v>
      </c>
      <c r="AZ207" s="96">
        <f t="shared" si="160"/>
        <v>6857133.5389691731</v>
      </c>
      <c r="BA207" s="97">
        <f t="shared" si="161"/>
        <v>252821.64358422981</v>
      </c>
      <c r="BB207" s="102">
        <f t="shared" si="162"/>
        <v>1.9212985065301385</v>
      </c>
      <c r="BC207" s="98">
        <f t="shared" si="163"/>
        <v>11.944484656502075</v>
      </c>
      <c r="BD207" s="98">
        <f t="shared" si="164"/>
        <v>9.7847225156523585E-4</v>
      </c>
      <c r="BE207" s="98">
        <f t="shared" si="165"/>
        <v>6.2622224100175092</v>
      </c>
      <c r="BF207" s="98">
        <f t="shared" si="166"/>
        <v>18786.667230052528</v>
      </c>
      <c r="BG207" s="103">
        <f t="shared" si="167"/>
        <v>692.66203721706802</v>
      </c>
      <c r="BH207">
        <v>0.1</v>
      </c>
      <c r="BI207">
        <f t="shared" si="142"/>
        <v>357.14237182131114</v>
      </c>
      <c r="BJ207">
        <v>0.1</v>
      </c>
      <c r="BK207">
        <f t="shared" si="143"/>
        <v>9507.3827203389847</v>
      </c>
      <c r="BL207" s="114">
        <v>187.562005220738</v>
      </c>
      <c r="BM207" s="114">
        <v>1012.03746873145</v>
      </c>
      <c r="BN207" s="114">
        <v>0</v>
      </c>
      <c r="BO207" s="114">
        <v>256</v>
      </c>
      <c r="BP207" s="114">
        <v>384000</v>
      </c>
      <c r="BQ207" s="107">
        <f t="shared" si="144"/>
        <v>2.5741799999999998E-7</v>
      </c>
      <c r="BR207" s="107">
        <f t="shared" si="145"/>
        <v>6.735241779829707E-4</v>
      </c>
      <c r="BS207" s="107">
        <f t="shared" si="146"/>
        <v>3.6406134236335328E-3</v>
      </c>
      <c r="BT207" s="107">
        <f t="shared" si="147"/>
        <v>3.571423718213112E-8</v>
      </c>
      <c r="BU207" s="107">
        <f t="shared" si="148"/>
        <v>9.4242286233784463E-4</v>
      </c>
      <c r="BV207" s="107">
        <f t="shared" si="149"/>
        <v>1.5333016723928776</v>
      </c>
      <c r="BW207" s="117">
        <f t="shared" si="150"/>
        <v>3.5754379721827469E-2</v>
      </c>
    </row>
    <row r="208" spans="1:75" ht="15" customHeight="1" x14ac:dyDescent="0.25">
      <c r="A208" s="108">
        <v>4.6203060913631404</v>
      </c>
      <c r="B208" s="108">
        <v>-74.105373282259606</v>
      </c>
      <c r="C208" s="119">
        <v>28</v>
      </c>
      <c r="D208" s="119">
        <v>26</v>
      </c>
      <c r="E208" s="119">
        <v>1837</v>
      </c>
      <c r="F208" s="16" t="s">
        <v>571</v>
      </c>
      <c r="G208" s="14" t="s">
        <v>572</v>
      </c>
      <c r="H208" s="16" t="s">
        <v>573</v>
      </c>
      <c r="I208" s="14" t="s">
        <v>133</v>
      </c>
      <c r="J208" s="14" t="s">
        <v>53</v>
      </c>
      <c r="K208" s="27"/>
      <c r="L208" s="27"/>
      <c r="M208" s="14">
        <v>1988</v>
      </c>
      <c r="N208" s="15" t="s">
        <v>43</v>
      </c>
      <c r="O208" s="15" t="s">
        <v>397</v>
      </c>
      <c r="P208" s="22">
        <v>8.124879750918957E-3</v>
      </c>
      <c r="Q208" s="18">
        <v>3457.22</v>
      </c>
      <c r="R208" s="18">
        <v>3571.423718213111</v>
      </c>
      <c r="S208" s="15" t="s">
        <v>45</v>
      </c>
      <c r="T208" s="15"/>
      <c r="U208" s="15"/>
      <c r="V208" s="14">
        <v>365</v>
      </c>
      <c r="W208" s="80"/>
      <c r="X208" s="14"/>
      <c r="Y208" s="14">
        <v>8760</v>
      </c>
      <c r="Z208" s="76" t="s">
        <v>574</v>
      </c>
      <c r="AA208" s="76" t="s">
        <v>46</v>
      </c>
      <c r="AB208" s="19" t="s">
        <v>49</v>
      </c>
      <c r="AC208" s="19">
        <v>196.35697419693699</v>
      </c>
      <c r="AD208" s="19">
        <v>1220.7279907421801</v>
      </c>
      <c r="AE208" s="19">
        <v>0.1</v>
      </c>
      <c r="AF208" s="19">
        <v>640</v>
      </c>
      <c r="AG208" s="19">
        <v>1920000</v>
      </c>
      <c r="AH208" s="20">
        <v>95073.827203389839</v>
      </c>
      <c r="AI208" s="20">
        <v>2.5741799999999997E-6</v>
      </c>
      <c r="AJ208" s="21">
        <f t="shared" si="151"/>
        <v>7.0127395488350059E-4</v>
      </c>
      <c r="AK208" s="21">
        <f t="shared" si="152"/>
        <v>4.3597368996232573E-3</v>
      </c>
      <c r="AL208" s="21">
        <f t="shared" si="153"/>
        <v>3.5714237182131116E-7</v>
      </c>
      <c r="AM208" s="21">
        <f t="shared" si="154"/>
        <v>2.2857111796563911E-3</v>
      </c>
      <c r="AN208" s="21">
        <f t="shared" si="155"/>
        <v>6.8571335389691734</v>
      </c>
      <c r="AO208" s="86">
        <f t="shared" si="135"/>
        <v>0.25282164358422982</v>
      </c>
      <c r="AP208" s="88">
        <f t="shared" si="136"/>
        <v>1.9212985065301385E-6</v>
      </c>
      <c r="AQ208" s="89">
        <f t="shared" si="137"/>
        <v>1.1944484656502075E-5</v>
      </c>
      <c r="AR208" s="89">
        <f t="shared" si="138"/>
        <v>9.7847225156523595E-10</v>
      </c>
      <c r="AS208" s="89">
        <f t="shared" si="139"/>
        <v>6.2622224100175096E-6</v>
      </c>
      <c r="AT208" s="89">
        <f t="shared" si="140"/>
        <v>1.8786667230052529E-2</v>
      </c>
      <c r="AU208" s="91">
        <f t="shared" si="141"/>
        <v>6.92662037217068E-4</v>
      </c>
      <c r="AV208" s="95">
        <f t="shared" si="156"/>
        <v>701.27395488350055</v>
      </c>
      <c r="AW208" s="96">
        <f t="shared" si="157"/>
        <v>4359.7368996232572</v>
      </c>
      <c r="AX208" s="96">
        <f t="shared" si="158"/>
        <v>0.35714237182131114</v>
      </c>
      <c r="AY208" s="96">
        <f t="shared" si="159"/>
        <v>2285.7111796563909</v>
      </c>
      <c r="AZ208" s="96">
        <f t="shared" si="160"/>
        <v>6857133.5389691731</v>
      </c>
      <c r="BA208" s="97">
        <f t="shared" si="161"/>
        <v>252821.64358422981</v>
      </c>
      <c r="BB208" s="102">
        <f t="shared" si="162"/>
        <v>1.9212985065301385</v>
      </c>
      <c r="BC208" s="98">
        <f t="shared" si="163"/>
        <v>11.944484656502075</v>
      </c>
      <c r="BD208" s="98">
        <f t="shared" si="164"/>
        <v>9.7847225156523585E-4</v>
      </c>
      <c r="BE208" s="98">
        <f t="shared" si="165"/>
        <v>6.2622224100175092</v>
      </c>
      <c r="BF208" s="98">
        <f t="shared" si="166"/>
        <v>18786.667230052528</v>
      </c>
      <c r="BG208" s="103">
        <f t="shared" si="167"/>
        <v>692.66203721706802</v>
      </c>
      <c r="BH208">
        <v>0.1</v>
      </c>
      <c r="BI208">
        <f t="shared" si="142"/>
        <v>357.14237182131114</v>
      </c>
      <c r="BJ208">
        <v>0.1</v>
      </c>
      <c r="BK208">
        <f t="shared" si="143"/>
        <v>9507.3827203389847</v>
      </c>
      <c r="BL208" s="114">
        <v>187.562005220738</v>
      </c>
      <c r="BM208" s="114">
        <v>1012.03746873145</v>
      </c>
      <c r="BN208" s="114">
        <v>0</v>
      </c>
      <c r="BO208" s="114">
        <v>256</v>
      </c>
      <c r="BP208" s="114">
        <v>384000</v>
      </c>
      <c r="BQ208" s="107">
        <f t="shared" si="144"/>
        <v>2.5741799999999998E-7</v>
      </c>
      <c r="BR208" s="107">
        <f t="shared" si="145"/>
        <v>6.735241779829707E-4</v>
      </c>
      <c r="BS208" s="107">
        <f t="shared" si="146"/>
        <v>3.6406134236335328E-3</v>
      </c>
      <c r="BT208" s="107">
        <f t="shared" si="147"/>
        <v>3.571423718213112E-8</v>
      </c>
      <c r="BU208" s="107">
        <f t="shared" si="148"/>
        <v>9.4242286233784463E-4</v>
      </c>
      <c r="BV208" s="107">
        <f t="shared" si="149"/>
        <v>1.5333016723928776</v>
      </c>
      <c r="BW208" s="117">
        <f t="shared" si="150"/>
        <v>3.5754379721827469E-2</v>
      </c>
    </row>
    <row r="209" spans="1:75" ht="15" customHeight="1" x14ac:dyDescent="0.25">
      <c r="A209" s="108">
        <v>4.6203060913631404</v>
      </c>
      <c r="B209" s="108">
        <v>-74.105373282259606</v>
      </c>
      <c r="C209" s="119">
        <v>28</v>
      </c>
      <c r="D209" s="119">
        <v>26</v>
      </c>
      <c r="E209" s="119">
        <v>1837</v>
      </c>
      <c r="F209" s="16" t="s">
        <v>571</v>
      </c>
      <c r="G209" s="14" t="s">
        <v>572</v>
      </c>
      <c r="H209" s="16" t="s">
        <v>573</v>
      </c>
      <c r="I209" s="14" t="s">
        <v>133</v>
      </c>
      <c r="J209" s="14" t="s">
        <v>53</v>
      </c>
      <c r="K209" s="27"/>
      <c r="L209" s="27"/>
      <c r="M209" s="14">
        <v>1988</v>
      </c>
      <c r="N209" s="15" t="s">
        <v>43</v>
      </c>
      <c r="O209" s="15" t="s">
        <v>397</v>
      </c>
      <c r="P209" s="22">
        <v>8.124879750918957E-3</v>
      </c>
      <c r="Q209" s="18">
        <v>3457.22</v>
      </c>
      <c r="R209" s="18">
        <v>3571.423718213111</v>
      </c>
      <c r="S209" s="15" t="s">
        <v>45</v>
      </c>
      <c r="T209" s="15"/>
      <c r="U209" s="15"/>
      <c r="V209" s="14">
        <v>365</v>
      </c>
      <c r="W209" s="80"/>
      <c r="X209" s="14"/>
      <c r="Y209" s="14">
        <v>8760</v>
      </c>
      <c r="Z209" s="76" t="s">
        <v>574</v>
      </c>
      <c r="AA209" s="76" t="s">
        <v>46</v>
      </c>
      <c r="AB209" s="19" t="s">
        <v>49</v>
      </c>
      <c r="AC209" s="19">
        <v>196.35697419693699</v>
      </c>
      <c r="AD209" s="19">
        <v>1220.7279907421801</v>
      </c>
      <c r="AE209" s="19">
        <v>0.1</v>
      </c>
      <c r="AF209" s="19">
        <v>640</v>
      </c>
      <c r="AG209" s="19">
        <v>1920000</v>
      </c>
      <c r="AH209" s="20">
        <v>95073.827203389839</v>
      </c>
      <c r="AI209" s="20">
        <v>2.5741799999999997E-6</v>
      </c>
      <c r="AJ209" s="21">
        <f t="shared" si="151"/>
        <v>7.0127395488350059E-4</v>
      </c>
      <c r="AK209" s="21">
        <f t="shared" si="152"/>
        <v>4.3597368996232573E-3</v>
      </c>
      <c r="AL209" s="21">
        <f t="shared" si="153"/>
        <v>3.5714237182131116E-7</v>
      </c>
      <c r="AM209" s="21">
        <f t="shared" si="154"/>
        <v>2.2857111796563911E-3</v>
      </c>
      <c r="AN209" s="21">
        <f t="shared" si="155"/>
        <v>6.8571335389691734</v>
      </c>
      <c r="AO209" s="86">
        <f t="shared" si="135"/>
        <v>0.25282164358422982</v>
      </c>
      <c r="AP209" s="88">
        <f t="shared" si="136"/>
        <v>1.9212985065301385E-6</v>
      </c>
      <c r="AQ209" s="89">
        <f t="shared" si="137"/>
        <v>1.1944484656502075E-5</v>
      </c>
      <c r="AR209" s="89">
        <f t="shared" si="138"/>
        <v>9.7847225156523595E-10</v>
      </c>
      <c r="AS209" s="89">
        <f t="shared" si="139"/>
        <v>6.2622224100175096E-6</v>
      </c>
      <c r="AT209" s="89">
        <f t="shared" si="140"/>
        <v>1.8786667230052529E-2</v>
      </c>
      <c r="AU209" s="91">
        <f t="shared" si="141"/>
        <v>6.92662037217068E-4</v>
      </c>
      <c r="AV209" s="95">
        <f t="shared" si="156"/>
        <v>701.27395488350055</v>
      </c>
      <c r="AW209" s="96">
        <f t="shared" si="157"/>
        <v>4359.7368996232572</v>
      </c>
      <c r="AX209" s="96">
        <f t="shared" si="158"/>
        <v>0.35714237182131114</v>
      </c>
      <c r="AY209" s="96">
        <f t="shared" si="159"/>
        <v>2285.7111796563909</v>
      </c>
      <c r="AZ209" s="96">
        <f t="shared" si="160"/>
        <v>6857133.5389691731</v>
      </c>
      <c r="BA209" s="97">
        <f t="shared" si="161"/>
        <v>252821.64358422981</v>
      </c>
      <c r="BB209" s="102">
        <f t="shared" si="162"/>
        <v>1.9212985065301385</v>
      </c>
      <c r="BC209" s="98">
        <f t="shared" si="163"/>
        <v>11.944484656502075</v>
      </c>
      <c r="BD209" s="98">
        <f t="shared" si="164"/>
        <v>9.7847225156523585E-4</v>
      </c>
      <c r="BE209" s="98">
        <f t="shared" si="165"/>
        <v>6.2622224100175092</v>
      </c>
      <c r="BF209" s="98">
        <f t="shared" si="166"/>
        <v>18786.667230052528</v>
      </c>
      <c r="BG209" s="103">
        <f t="shared" si="167"/>
        <v>692.66203721706802</v>
      </c>
      <c r="BH209">
        <v>0.1</v>
      </c>
      <c r="BI209">
        <f t="shared" si="142"/>
        <v>357.14237182131114</v>
      </c>
      <c r="BJ209">
        <v>0.1</v>
      </c>
      <c r="BK209">
        <f t="shared" si="143"/>
        <v>9507.3827203389847</v>
      </c>
      <c r="BL209" s="114">
        <v>187.562005220738</v>
      </c>
      <c r="BM209" s="114">
        <v>1012.03746873145</v>
      </c>
      <c r="BN209" s="114">
        <v>0</v>
      </c>
      <c r="BO209" s="114">
        <v>256</v>
      </c>
      <c r="BP209" s="114">
        <v>384000</v>
      </c>
      <c r="BQ209" s="107">
        <f t="shared" si="144"/>
        <v>2.5741799999999998E-7</v>
      </c>
      <c r="BR209" s="107">
        <f t="shared" si="145"/>
        <v>6.735241779829707E-4</v>
      </c>
      <c r="BS209" s="107">
        <f t="shared" si="146"/>
        <v>3.6406134236335328E-3</v>
      </c>
      <c r="BT209" s="107">
        <f t="shared" si="147"/>
        <v>3.571423718213112E-8</v>
      </c>
      <c r="BU209" s="107">
        <f t="shared" si="148"/>
        <v>9.4242286233784463E-4</v>
      </c>
      <c r="BV209" s="107">
        <f t="shared" si="149"/>
        <v>1.5333016723928776</v>
      </c>
      <c r="BW209" s="117">
        <f t="shared" si="150"/>
        <v>3.5754379721827469E-2</v>
      </c>
    </row>
    <row r="210" spans="1:75" ht="15" customHeight="1" x14ac:dyDescent="0.25">
      <c r="A210" s="108">
        <v>4.6203060913631404</v>
      </c>
      <c r="B210" s="108">
        <v>-74.105373282259606</v>
      </c>
      <c r="C210" s="119">
        <v>28</v>
      </c>
      <c r="D210" s="119">
        <v>26</v>
      </c>
      <c r="E210" s="119">
        <v>1837</v>
      </c>
      <c r="F210" s="16" t="s">
        <v>571</v>
      </c>
      <c r="G210" s="14" t="s">
        <v>572</v>
      </c>
      <c r="H210" s="16" t="s">
        <v>573</v>
      </c>
      <c r="I210" s="14" t="s">
        <v>133</v>
      </c>
      <c r="J210" s="14" t="s">
        <v>53</v>
      </c>
      <c r="K210" s="27"/>
      <c r="L210" s="27"/>
      <c r="M210" s="14">
        <v>1988</v>
      </c>
      <c r="N210" s="15" t="s">
        <v>43</v>
      </c>
      <c r="O210" s="15" t="s">
        <v>397</v>
      </c>
      <c r="P210" s="22">
        <v>8.124879750918957E-3</v>
      </c>
      <c r="Q210" s="18">
        <v>3457.22</v>
      </c>
      <c r="R210" s="18">
        <v>3571.423718213111</v>
      </c>
      <c r="S210" s="15" t="s">
        <v>45</v>
      </c>
      <c r="T210" s="15"/>
      <c r="U210" s="15"/>
      <c r="V210" s="14">
        <v>365</v>
      </c>
      <c r="W210" s="80"/>
      <c r="X210" s="14"/>
      <c r="Y210" s="14">
        <v>8760</v>
      </c>
      <c r="Z210" s="76" t="s">
        <v>574</v>
      </c>
      <c r="AA210" s="76" t="s">
        <v>46</v>
      </c>
      <c r="AB210" s="19" t="s">
        <v>49</v>
      </c>
      <c r="AC210" s="19">
        <v>196.35697419693699</v>
      </c>
      <c r="AD210" s="19">
        <v>1220.7279907421801</v>
      </c>
      <c r="AE210" s="19">
        <v>0.1</v>
      </c>
      <c r="AF210" s="19">
        <v>640</v>
      </c>
      <c r="AG210" s="19">
        <v>1920000</v>
      </c>
      <c r="AH210" s="20">
        <v>95073.827203389839</v>
      </c>
      <c r="AI210" s="20">
        <v>2.5741799999999997E-6</v>
      </c>
      <c r="AJ210" s="21">
        <f t="shared" si="151"/>
        <v>7.0127395488350059E-4</v>
      </c>
      <c r="AK210" s="21">
        <f t="shared" si="152"/>
        <v>4.3597368996232573E-3</v>
      </c>
      <c r="AL210" s="21">
        <f t="shared" si="153"/>
        <v>3.5714237182131116E-7</v>
      </c>
      <c r="AM210" s="21">
        <f t="shared" si="154"/>
        <v>2.2857111796563911E-3</v>
      </c>
      <c r="AN210" s="21">
        <f t="shared" si="155"/>
        <v>6.8571335389691734</v>
      </c>
      <c r="AO210" s="86">
        <f t="shared" si="135"/>
        <v>0.25282164358422982</v>
      </c>
      <c r="AP210" s="88">
        <f t="shared" si="136"/>
        <v>1.9212985065301385E-6</v>
      </c>
      <c r="AQ210" s="89">
        <f t="shared" si="137"/>
        <v>1.1944484656502075E-5</v>
      </c>
      <c r="AR210" s="89">
        <f t="shared" si="138"/>
        <v>9.7847225156523595E-10</v>
      </c>
      <c r="AS210" s="89">
        <f t="shared" si="139"/>
        <v>6.2622224100175096E-6</v>
      </c>
      <c r="AT210" s="89">
        <f t="shared" si="140"/>
        <v>1.8786667230052529E-2</v>
      </c>
      <c r="AU210" s="91">
        <f t="shared" si="141"/>
        <v>6.92662037217068E-4</v>
      </c>
      <c r="AV210" s="95">
        <f t="shared" si="156"/>
        <v>701.27395488350055</v>
      </c>
      <c r="AW210" s="96">
        <f t="shared" si="157"/>
        <v>4359.7368996232572</v>
      </c>
      <c r="AX210" s="96">
        <f t="shared" si="158"/>
        <v>0.35714237182131114</v>
      </c>
      <c r="AY210" s="96">
        <f t="shared" si="159"/>
        <v>2285.7111796563909</v>
      </c>
      <c r="AZ210" s="96">
        <f t="shared" si="160"/>
        <v>6857133.5389691731</v>
      </c>
      <c r="BA210" s="97">
        <f t="shared" si="161"/>
        <v>252821.64358422981</v>
      </c>
      <c r="BB210" s="102">
        <f t="shared" si="162"/>
        <v>1.9212985065301385</v>
      </c>
      <c r="BC210" s="98">
        <f t="shared" si="163"/>
        <v>11.944484656502075</v>
      </c>
      <c r="BD210" s="98">
        <f t="shared" si="164"/>
        <v>9.7847225156523585E-4</v>
      </c>
      <c r="BE210" s="98">
        <f t="shared" si="165"/>
        <v>6.2622224100175092</v>
      </c>
      <c r="BF210" s="98">
        <f t="shared" si="166"/>
        <v>18786.667230052528</v>
      </c>
      <c r="BG210" s="103">
        <f t="shared" si="167"/>
        <v>692.66203721706802</v>
      </c>
      <c r="BH210">
        <v>0.1</v>
      </c>
      <c r="BI210">
        <f t="shared" si="142"/>
        <v>357.14237182131114</v>
      </c>
      <c r="BJ210">
        <v>0.1</v>
      </c>
      <c r="BK210">
        <f t="shared" si="143"/>
        <v>9507.3827203389847</v>
      </c>
      <c r="BL210" s="114">
        <v>187.562005220738</v>
      </c>
      <c r="BM210" s="114">
        <v>1012.03746873145</v>
      </c>
      <c r="BN210" s="114">
        <v>0</v>
      </c>
      <c r="BO210" s="114">
        <v>256</v>
      </c>
      <c r="BP210" s="114">
        <v>384000</v>
      </c>
      <c r="BQ210" s="107">
        <f t="shared" si="144"/>
        <v>2.5741799999999998E-7</v>
      </c>
      <c r="BR210" s="107">
        <f t="shared" si="145"/>
        <v>6.735241779829707E-4</v>
      </c>
      <c r="BS210" s="107">
        <f t="shared" si="146"/>
        <v>3.6406134236335328E-3</v>
      </c>
      <c r="BT210" s="107">
        <f t="shared" si="147"/>
        <v>3.571423718213112E-8</v>
      </c>
      <c r="BU210" s="107">
        <f t="shared" si="148"/>
        <v>9.4242286233784463E-4</v>
      </c>
      <c r="BV210" s="107">
        <f t="shared" si="149"/>
        <v>1.5333016723928776</v>
      </c>
      <c r="BW210" s="117">
        <f t="shared" si="150"/>
        <v>3.5754379721827469E-2</v>
      </c>
    </row>
    <row r="211" spans="1:75" ht="15" customHeight="1" x14ac:dyDescent="0.25">
      <c r="A211" s="108">
        <v>4.6203060913631404</v>
      </c>
      <c r="B211" s="108">
        <v>-74.105373282259606</v>
      </c>
      <c r="C211" s="119">
        <v>28</v>
      </c>
      <c r="D211" s="119">
        <v>26</v>
      </c>
      <c r="E211" s="119">
        <v>1837</v>
      </c>
      <c r="F211" s="16" t="s">
        <v>571</v>
      </c>
      <c r="G211" s="14" t="s">
        <v>572</v>
      </c>
      <c r="H211" s="16" t="s">
        <v>573</v>
      </c>
      <c r="I211" s="14" t="s">
        <v>133</v>
      </c>
      <c r="J211" s="14" t="s">
        <v>53</v>
      </c>
      <c r="K211" s="27"/>
      <c r="L211" s="27"/>
      <c r="M211" s="14">
        <v>1988</v>
      </c>
      <c r="N211" s="15" t="s">
        <v>43</v>
      </c>
      <c r="O211" s="15" t="s">
        <v>397</v>
      </c>
      <c r="P211" s="22">
        <v>8.124879750918957E-3</v>
      </c>
      <c r="Q211" s="18">
        <v>3457.22</v>
      </c>
      <c r="R211" s="18">
        <v>3571.423718213111</v>
      </c>
      <c r="S211" s="15" t="s">
        <v>45</v>
      </c>
      <c r="T211" s="15"/>
      <c r="U211" s="15"/>
      <c r="V211" s="14">
        <v>365</v>
      </c>
      <c r="W211" s="80"/>
      <c r="X211" s="14"/>
      <c r="Y211" s="14">
        <v>8760</v>
      </c>
      <c r="Z211" s="76" t="s">
        <v>574</v>
      </c>
      <c r="AA211" s="76" t="s">
        <v>46</v>
      </c>
      <c r="AB211" s="19" t="s">
        <v>49</v>
      </c>
      <c r="AC211" s="19">
        <v>196.35697419693699</v>
      </c>
      <c r="AD211" s="19">
        <v>1220.7279907421801</v>
      </c>
      <c r="AE211" s="19">
        <v>0.1</v>
      </c>
      <c r="AF211" s="19">
        <v>640</v>
      </c>
      <c r="AG211" s="19">
        <v>1920000</v>
      </c>
      <c r="AH211" s="20">
        <v>95073.827203389839</v>
      </c>
      <c r="AI211" s="20">
        <v>2.5741799999999997E-6</v>
      </c>
      <c r="AJ211" s="21">
        <f t="shared" si="151"/>
        <v>7.0127395488350059E-4</v>
      </c>
      <c r="AK211" s="21">
        <f t="shared" si="152"/>
        <v>4.3597368996232573E-3</v>
      </c>
      <c r="AL211" s="21">
        <f t="shared" si="153"/>
        <v>3.5714237182131116E-7</v>
      </c>
      <c r="AM211" s="21">
        <f t="shared" si="154"/>
        <v>2.2857111796563911E-3</v>
      </c>
      <c r="AN211" s="21">
        <f t="shared" si="155"/>
        <v>6.8571335389691734</v>
      </c>
      <c r="AO211" s="86">
        <f t="shared" si="135"/>
        <v>0.25282164358422982</v>
      </c>
      <c r="AP211" s="88">
        <f t="shared" si="136"/>
        <v>1.9212985065301385E-6</v>
      </c>
      <c r="AQ211" s="89">
        <f t="shared" si="137"/>
        <v>1.1944484656502075E-5</v>
      </c>
      <c r="AR211" s="89">
        <f t="shared" si="138"/>
        <v>9.7847225156523595E-10</v>
      </c>
      <c r="AS211" s="89">
        <f t="shared" si="139"/>
        <v>6.2622224100175096E-6</v>
      </c>
      <c r="AT211" s="89">
        <f t="shared" si="140"/>
        <v>1.8786667230052529E-2</v>
      </c>
      <c r="AU211" s="91">
        <f t="shared" si="141"/>
        <v>6.92662037217068E-4</v>
      </c>
      <c r="AV211" s="95">
        <f t="shared" si="156"/>
        <v>701.27395488350055</v>
      </c>
      <c r="AW211" s="96">
        <f t="shared" si="157"/>
        <v>4359.7368996232572</v>
      </c>
      <c r="AX211" s="96">
        <f t="shared" si="158"/>
        <v>0.35714237182131114</v>
      </c>
      <c r="AY211" s="96">
        <f t="shared" si="159"/>
        <v>2285.7111796563909</v>
      </c>
      <c r="AZ211" s="96">
        <f t="shared" si="160"/>
        <v>6857133.5389691731</v>
      </c>
      <c r="BA211" s="97">
        <f t="shared" si="161"/>
        <v>252821.64358422981</v>
      </c>
      <c r="BB211" s="102">
        <f t="shared" si="162"/>
        <v>1.9212985065301385</v>
      </c>
      <c r="BC211" s="98">
        <f t="shared" si="163"/>
        <v>11.944484656502075</v>
      </c>
      <c r="BD211" s="98">
        <f t="shared" si="164"/>
        <v>9.7847225156523585E-4</v>
      </c>
      <c r="BE211" s="98">
        <f t="shared" si="165"/>
        <v>6.2622224100175092</v>
      </c>
      <c r="BF211" s="98">
        <f t="shared" si="166"/>
        <v>18786.667230052528</v>
      </c>
      <c r="BG211" s="103">
        <f t="shared" si="167"/>
        <v>692.66203721706802</v>
      </c>
      <c r="BH211">
        <v>0.1</v>
      </c>
      <c r="BI211">
        <f t="shared" si="142"/>
        <v>357.14237182131114</v>
      </c>
      <c r="BJ211">
        <v>0.1</v>
      </c>
      <c r="BK211">
        <f t="shared" si="143"/>
        <v>9507.3827203389847</v>
      </c>
      <c r="BL211" s="114">
        <v>187.562005220738</v>
      </c>
      <c r="BM211" s="114">
        <v>1012.03746873145</v>
      </c>
      <c r="BN211" s="114">
        <v>0</v>
      </c>
      <c r="BO211" s="114">
        <v>256</v>
      </c>
      <c r="BP211" s="114">
        <v>384000</v>
      </c>
      <c r="BQ211" s="107">
        <f t="shared" si="144"/>
        <v>2.5741799999999998E-7</v>
      </c>
      <c r="BR211" s="107">
        <f t="shared" si="145"/>
        <v>6.735241779829707E-4</v>
      </c>
      <c r="BS211" s="107">
        <f t="shared" si="146"/>
        <v>3.6406134236335328E-3</v>
      </c>
      <c r="BT211" s="107">
        <f t="shared" si="147"/>
        <v>3.571423718213112E-8</v>
      </c>
      <c r="BU211" s="107">
        <f t="shared" si="148"/>
        <v>9.4242286233784463E-4</v>
      </c>
      <c r="BV211" s="107">
        <f t="shared" si="149"/>
        <v>1.5333016723928776</v>
      </c>
      <c r="BW211" s="117">
        <f t="shared" si="150"/>
        <v>3.5754379721827469E-2</v>
      </c>
    </row>
    <row r="212" spans="1:75" ht="15" customHeight="1" x14ac:dyDescent="0.25">
      <c r="A212" s="108">
        <v>4.6203060913631404</v>
      </c>
      <c r="B212" s="108">
        <v>-74.105373282259606</v>
      </c>
      <c r="C212" s="119">
        <v>28</v>
      </c>
      <c r="D212" s="119">
        <v>26</v>
      </c>
      <c r="E212" s="119">
        <v>1837</v>
      </c>
      <c r="F212" s="16" t="s">
        <v>571</v>
      </c>
      <c r="G212" s="14" t="s">
        <v>572</v>
      </c>
      <c r="H212" s="16" t="s">
        <v>573</v>
      </c>
      <c r="I212" s="14" t="s">
        <v>133</v>
      </c>
      <c r="J212" s="14" t="s">
        <v>53</v>
      </c>
      <c r="K212" s="27"/>
      <c r="L212" s="27"/>
      <c r="M212" s="14">
        <v>1988</v>
      </c>
      <c r="N212" s="15" t="s">
        <v>43</v>
      </c>
      <c r="O212" s="15" t="s">
        <v>397</v>
      </c>
      <c r="P212" s="22">
        <v>8.124879750918957E-3</v>
      </c>
      <c r="Q212" s="18">
        <v>3457.22</v>
      </c>
      <c r="R212" s="18">
        <v>3571.423718213111</v>
      </c>
      <c r="S212" s="15" t="s">
        <v>45</v>
      </c>
      <c r="T212" s="15"/>
      <c r="U212" s="15"/>
      <c r="V212" s="14">
        <v>365</v>
      </c>
      <c r="W212" s="80"/>
      <c r="X212" s="14"/>
      <c r="Y212" s="14">
        <v>8760</v>
      </c>
      <c r="Z212" s="76" t="s">
        <v>574</v>
      </c>
      <c r="AA212" s="76" t="s">
        <v>46</v>
      </c>
      <c r="AB212" s="19" t="s">
        <v>49</v>
      </c>
      <c r="AC212" s="19">
        <v>196.35697419693699</v>
      </c>
      <c r="AD212" s="19">
        <v>1220.7279907421801</v>
      </c>
      <c r="AE212" s="19">
        <v>0.1</v>
      </c>
      <c r="AF212" s="19">
        <v>640</v>
      </c>
      <c r="AG212" s="19">
        <v>1920000</v>
      </c>
      <c r="AH212" s="20">
        <v>95073.827203389839</v>
      </c>
      <c r="AI212" s="20">
        <v>2.5741799999999997E-6</v>
      </c>
      <c r="AJ212" s="21">
        <f t="shared" si="151"/>
        <v>7.0127395488350059E-4</v>
      </c>
      <c r="AK212" s="21">
        <f t="shared" si="152"/>
        <v>4.3597368996232573E-3</v>
      </c>
      <c r="AL212" s="21">
        <f t="shared" si="153"/>
        <v>3.5714237182131116E-7</v>
      </c>
      <c r="AM212" s="21">
        <f t="shared" si="154"/>
        <v>2.2857111796563911E-3</v>
      </c>
      <c r="AN212" s="21">
        <f t="shared" si="155"/>
        <v>6.8571335389691734</v>
      </c>
      <c r="AO212" s="86">
        <f t="shared" si="135"/>
        <v>0.25282164358422982</v>
      </c>
      <c r="AP212" s="88">
        <f t="shared" si="136"/>
        <v>1.9212985065301385E-6</v>
      </c>
      <c r="AQ212" s="89">
        <f t="shared" si="137"/>
        <v>1.1944484656502075E-5</v>
      </c>
      <c r="AR212" s="89">
        <f t="shared" si="138"/>
        <v>9.7847225156523595E-10</v>
      </c>
      <c r="AS212" s="89">
        <f t="shared" si="139"/>
        <v>6.2622224100175096E-6</v>
      </c>
      <c r="AT212" s="89">
        <f t="shared" si="140"/>
        <v>1.8786667230052529E-2</v>
      </c>
      <c r="AU212" s="91">
        <f t="shared" si="141"/>
        <v>6.92662037217068E-4</v>
      </c>
      <c r="AV212" s="95">
        <f t="shared" si="156"/>
        <v>701.27395488350055</v>
      </c>
      <c r="AW212" s="96">
        <f t="shared" si="157"/>
        <v>4359.7368996232572</v>
      </c>
      <c r="AX212" s="96">
        <f t="shared" si="158"/>
        <v>0.35714237182131114</v>
      </c>
      <c r="AY212" s="96">
        <f t="shared" si="159"/>
        <v>2285.7111796563909</v>
      </c>
      <c r="AZ212" s="96">
        <f t="shared" si="160"/>
        <v>6857133.5389691731</v>
      </c>
      <c r="BA212" s="97">
        <f t="shared" si="161"/>
        <v>252821.64358422981</v>
      </c>
      <c r="BB212" s="102">
        <f t="shared" si="162"/>
        <v>1.9212985065301385</v>
      </c>
      <c r="BC212" s="98">
        <f t="shared" si="163"/>
        <v>11.944484656502075</v>
      </c>
      <c r="BD212" s="98">
        <f t="shared" si="164"/>
        <v>9.7847225156523585E-4</v>
      </c>
      <c r="BE212" s="98">
        <f t="shared" si="165"/>
        <v>6.2622224100175092</v>
      </c>
      <c r="BF212" s="98">
        <f t="shared" si="166"/>
        <v>18786.667230052528</v>
      </c>
      <c r="BG212" s="103">
        <f t="shared" si="167"/>
        <v>692.66203721706802</v>
      </c>
      <c r="BH212">
        <v>0.1</v>
      </c>
      <c r="BI212">
        <f t="shared" si="142"/>
        <v>357.14237182131114</v>
      </c>
      <c r="BJ212">
        <v>0.1</v>
      </c>
      <c r="BK212">
        <f t="shared" si="143"/>
        <v>9507.3827203389847</v>
      </c>
      <c r="BL212" s="114">
        <v>187.562005220738</v>
      </c>
      <c r="BM212" s="114">
        <v>1012.03746873145</v>
      </c>
      <c r="BN212" s="114">
        <v>0</v>
      </c>
      <c r="BO212" s="114">
        <v>256</v>
      </c>
      <c r="BP212" s="114">
        <v>384000</v>
      </c>
      <c r="BQ212" s="107">
        <f t="shared" si="144"/>
        <v>2.5741799999999998E-7</v>
      </c>
      <c r="BR212" s="107">
        <f t="shared" si="145"/>
        <v>6.735241779829707E-4</v>
      </c>
      <c r="BS212" s="107">
        <f t="shared" si="146"/>
        <v>3.6406134236335328E-3</v>
      </c>
      <c r="BT212" s="107">
        <f t="shared" si="147"/>
        <v>3.571423718213112E-8</v>
      </c>
      <c r="BU212" s="107">
        <f t="shared" si="148"/>
        <v>9.4242286233784463E-4</v>
      </c>
      <c r="BV212" s="107">
        <f t="shared" si="149"/>
        <v>1.5333016723928776</v>
      </c>
      <c r="BW212" s="117">
        <f t="shared" si="150"/>
        <v>3.5754379721827469E-2</v>
      </c>
    </row>
    <row r="213" spans="1:75" ht="15" customHeight="1" x14ac:dyDescent="0.25">
      <c r="A213" s="108">
        <v>4.6203060913631404</v>
      </c>
      <c r="B213" s="108">
        <v>-74.105373282259606</v>
      </c>
      <c r="C213" s="119">
        <v>28</v>
      </c>
      <c r="D213" s="119">
        <v>26</v>
      </c>
      <c r="E213" s="119">
        <v>1837</v>
      </c>
      <c r="F213" s="16" t="s">
        <v>571</v>
      </c>
      <c r="G213" s="14" t="s">
        <v>572</v>
      </c>
      <c r="H213" s="16" t="s">
        <v>573</v>
      </c>
      <c r="I213" s="14" t="s">
        <v>133</v>
      </c>
      <c r="J213" s="14" t="s">
        <v>53</v>
      </c>
      <c r="K213" s="27"/>
      <c r="L213" s="27"/>
      <c r="M213" s="14">
        <v>2006</v>
      </c>
      <c r="N213" s="15" t="s">
        <v>43</v>
      </c>
      <c r="O213" s="15" t="s">
        <v>397</v>
      </c>
      <c r="P213" s="22">
        <v>8.124879750918957E-3</v>
      </c>
      <c r="Q213" s="18">
        <v>3457.22</v>
      </c>
      <c r="R213" s="18">
        <v>3571.423718213111</v>
      </c>
      <c r="S213" s="15" t="s">
        <v>45</v>
      </c>
      <c r="T213" s="15"/>
      <c r="U213" s="15"/>
      <c r="V213" s="14">
        <v>365</v>
      </c>
      <c r="W213" s="80"/>
      <c r="X213" s="14"/>
      <c r="Y213" s="14">
        <v>8760</v>
      </c>
      <c r="Z213" s="76" t="s">
        <v>574</v>
      </c>
      <c r="AA213" s="76" t="s">
        <v>46</v>
      </c>
      <c r="AB213" s="19" t="s">
        <v>49</v>
      </c>
      <c r="AC213" s="19">
        <v>196.35697419693699</v>
      </c>
      <c r="AD213" s="19">
        <v>1220.7279907421801</v>
      </c>
      <c r="AE213" s="19">
        <v>0.1</v>
      </c>
      <c r="AF213" s="19">
        <v>640</v>
      </c>
      <c r="AG213" s="19">
        <v>1920000</v>
      </c>
      <c r="AH213" s="20">
        <v>95073.827203389839</v>
      </c>
      <c r="AI213" s="20">
        <v>2.5741799999999997E-6</v>
      </c>
      <c r="AJ213" s="21">
        <f t="shared" si="151"/>
        <v>7.0127395488350059E-4</v>
      </c>
      <c r="AK213" s="21">
        <f t="shared" si="152"/>
        <v>4.3597368996232573E-3</v>
      </c>
      <c r="AL213" s="21">
        <f t="shared" si="153"/>
        <v>3.5714237182131116E-7</v>
      </c>
      <c r="AM213" s="21">
        <f t="shared" si="154"/>
        <v>2.2857111796563911E-3</v>
      </c>
      <c r="AN213" s="21">
        <f t="shared" si="155"/>
        <v>6.8571335389691734</v>
      </c>
      <c r="AO213" s="86">
        <f t="shared" si="135"/>
        <v>0.25282164358422982</v>
      </c>
      <c r="AP213" s="88">
        <f t="shared" si="136"/>
        <v>1.9212985065301385E-6</v>
      </c>
      <c r="AQ213" s="89">
        <f t="shared" si="137"/>
        <v>1.1944484656502075E-5</v>
      </c>
      <c r="AR213" s="89">
        <f t="shared" si="138"/>
        <v>9.7847225156523595E-10</v>
      </c>
      <c r="AS213" s="89">
        <f t="shared" si="139"/>
        <v>6.2622224100175096E-6</v>
      </c>
      <c r="AT213" s="89">
        <f t="shared" si="140"/>
        <v>1.8786667230052529E-2</v>
      </c>
      <c r="AU213" s="91">
        <f t="shared" si="141"/>
        <v>6.92662037217068E-4</v>
      </c>
      <c r="AV213" s="95">
        <f t="shared" si="156"/>
        <v>701.27395488350055</v>
      </c>
      <c r="AW213" s="96">
        <f t="shared" si="157"/>
        <v>4359.7368996232572</v>
      </c>
      <c r="AX213" s="96">
        <f t="shared" si="158"/>
        <v>0.35714237182131114</v>
      </c>
      <c r="AY213" s="96">
        <f t="shared" si="159"/>
        <v>2285.7111796563909</v>
      </c>
      <c r="AZ213" s="96">
        <f t="shared" si="160"/>
        <v>6857133.5389691731</v>
      </c>
      <c r="BA213" s="97">
        <f t="shared" si="161"/>
        <v>252821.64358422981</v>
      </c>
      <c r="BB213" s="102">
        <f t="shared" si="162"/>
        <v>1.9212985065301385</v>
      </c>
      <c r="BC213" s="98">
        <f t="shared" si="163"/>
        <v>11.944484656502075</v>
      </c>
      <c r="BD213" s="98">
        <f t="shared" si="164"/>
        <v>9.7847225156523585E-4</v>
      </c>
      <c r="BE213" s="98">
        <f t="shared" si="165"/>
        <v>6.2622224100175092</v>
      </c>
      <c r="BF213" s="98">
        <f t="shared" si="166"/>
        <v>18786.667230052528</v>
      </c>
      <c r="BG213" s="103">
        <f t="shared" si="167"/>
        <v>692.66203721706802</v>
      </c>
      <c r="BH213">
        <v>0.1</v>
      </c>
      <c r="BI213">
        <f t="shared" si="142"/>
        <v>357.14237182131114</v>
      </c>
      <c r="BJ213">
        <v>0.1</v>
      </c>
      <c r="BK213">
        <f t="shared" si="143"/>
        <v>9507.3827203389847</v>
      </c>
      <c r="BL213" s="114">
        <v>187.562005220738</v>
      </c>
      <c r="BM213" s="114">
        <v>1012.03746873145</v>
      </c>
      <c r="BN213" s="114">
        <v>0</v>
      </c>
      <c r="BO213" s="114">
        <v>256</v>
      </c>
      <c r="BP213" s="114">
        <v>384000</v>
      </c>
      <c r="BQ213" s="107">
        <f t="shared" si="144"/>
        <v>2.5741799999999998E-7</v>
      </c>
      <c r="BR213" s="107">
        <f t="shared" si="145"/>
        <v>6.735241779829707E-4</v>
      </c>
      <c r="BS213" s="107">
        <f t="shared" si="146"/>
        <v>3.6406134236335328E-3</v>
      </c>
      <c r="BT213" s="107">
        <f t="shared" si="147"/>
        <v>3.571423718213112E-8</v>
      </c>
      <c r="BU213" s="107">
        <f t="shared" si="148"/>
        <v>9.4242286233784463E-4</v>
      </c>
      <c r="BV213" s="107">
        <f t="shared" si="149"/>
        <v>1.5333016723928776</v>
      </c>
      <c r="BW213" s="117">
        <f t="shared" si="150"/>
        <v>3.5754379721827469E-2</v>
      </c>
    </row>
    <row r="214" spans="1:75" ht="15" customHeight="1" x14ac:dyDescent="0.25">
      <c r="A214" s="108">
        <v>4.6203060913631404</v>
      </c>
      <c r="B214" s="108">
        <v>-74.105373282259606</v>
      </c>
      <c r="C214" s="119">
        <v>28</v>
      </c>
      <c r="D214" s="119">
        <v>26</v>
      </c>
      <c r="E214" s="119">
        <v>1837</v>
      </c>
      <c r="F214" s="16" t="s">
        <v>571</v>
      </c>
      <c r="G214" s="14" t="s">
        <v>572</v>
      </c>
      <c r="H214" s="16" t="s">
        <v>573</v>
      </c>
      <c r="I214" s="14" t="s">
        <v>133</v>
      </c>
      <c r="J214" s="14" t="s">
        <v>53</v>
      </c>
      <c r="K214" s="27"/>
      <c r="L214" s="27"/>
      <c r="M214" s="14">
        <v>1988</v>
      </c>
      <c r="N214" s="15" t="s">
        <v>43</v>
      </c>
      <c r="O214" s="15" t="s">
        <v>397</v>
      </c>
      <c r="P214" s="22">
        <v>8.124879750918957E-3</v>
      </c>
      <c r="Q214" s="18">
        <v>3457.22</v>
      </c>
      <c r="R214" s="18">
        <v>3571.423718213111</v>
      </c>
      <c r="S214" s="15" t="s">
        <v>45</v>
      </c>
      <c r="T214" s="15"/>
      <c r="U214" s="15"/>
      <c r="V214" s="14">
        <v>365</v>
      </c>
      <c r="W214" s="80"/>
      <c r="X214" s="14"/>
      <c r="Y214" s="14">
        <v>8760</v>
      </c>
      <c r="Z214" s="76" t="s">
        <v>574</v>
      </c>
      <c r="AA214" s="76" t="s">
        <v>46</v>
      </c>
      <c r="AB214" s="19" t="s">
        <v>49</v>
      </c>
      <c r="AC214" s="19">
        <v>196.35697419693699</v>
      </c>
      <c r="AD214" s="19">
        <v>1220.7279907421801</v>
      </c>
      <c r="AE214" s="19">
        <v>0.1</v>
      </c>
      <c r="AF214" s="19">
        <v>640</v>
      </c>
      <c r="AG214" s="19">
        <v>1920000</v>
      </c>
      <c r="AH214" s="20">
        <v>95073.827203389839</v>
      </c>
      <c r="AI214" s="20">
        <v>2.5741799999999997E-6</v>
      </c>
      <c r="AJ214" s="21">
        <f t="shared" si="151"/>
        <v>7.0127395488350059E-4</v>
      </c>
      <c r="AK214" s="21">
        <f t="shared" si="152"/>
        <v>4.3597368996232573E-3</v>
      </c>
      <c r="AL214" s="21">
        <f t="shared" si="153"/>
        <v>3.5714237182131116E-7</v>
      </c>
      <c r="AM214" s="21">
        <f t="shared" si="154"/>
        <v>2.2857111796563911E-3</v>
      </c>
      <c r="AN214" s="21">
        <f t="shared" si="155"/>
        <v>6.8571335389691734</v>
      </c>
      <c r="AO214" s="86">
        <f t="shared" si="135"/>
        <v>0.25282164358422982</v>
      </c>
      <c r="AP214" s="88">
        <f t="shared" si="136"/>
        <v>1.9212985065301385E-6</v>
      </c>
      <c r="AQ214" s="89">
        <f t="shared" si="137"/>
        <v>1.1944484656502075E-5</v>
      </c>
      <c r="AR214" s="89">
        <f t="shared" si="138"/>
        <v>9.7847225156523595E-10</v>
      </c>
      <c r="AS214" s="89">
        <f t="shared" si="139"/>
        <v>6.2622224100175096E-6</v>
      </c>
      <c r="AT214" s="89">
        <f t="shared" si="140"/>
        <v>1.8786667230052529E-2</v>
      </c>
      <c r="AU214" s="91">
        <f t="shared" si="141"/>
        <v>6.92662037217068E-4</v>
      </c>
      <c r="AV214" s="95">
        <f t="shared" si="156"/>
        <v>701.27395488350055</v>
      </c>
      <c r="AW214" s="96">
        <f t="shared" si="157"/>
        <v>4359.7368996232572</v>
      </c>
      <c r="AX214" s="96">
        <f t="shared" si="158"/>
        <v>0.35714237182131114</v>
      </c>
      <c r="AY214" s="96">
        <f t="shared" si="159"/>
        <v>2285.7111796563909</v>
      </c>
      <c r="AZ214" s="96">
        <f t="shared" si="160"/>
        <v>6857133.5389691731</v>
      </c>
      <c r="BA214" s="97">
        <f t="shared" si="161"/>
        <v>252821.64358422981</v>
      </c>
      <c r="BB214" s="102">
        <f t="shared" si="162"/>
        <v>1.9212985065301385</v>
      </c>
      <c r="BC214" s="98">
        <f t="shared" si="163"/>
        <v>11.944484656502075</v>
      </c>
      <c r="BD214" s="98">
        <f t="shared" si="164"/>
        <v>9.7847225156523585E-4</v>
      </c>
      <c r="BE214" s="98">
        <f t="shared" si="165"/>
        <v>6.2622224100175092</v>
      </c>
      <c r="BF214" s="98">
        <f t="shared" si="166"/>
        <v>18786.667230052528</v>
      </c>
      <c r="BG214" s="103">
        <f t="shared" si="167"/>
        <v>692.66203721706802</v>
      </c>
      <c r="BH214">
        <v>0.1</v>
      </c>
      <c r="BI214">
        <f t="shared" si="142"/>
        <v>357.14237182131114</v>
      </c>
      <c r="BJ214">
        <v>0.1</v>
      </c>
      <c r="BK214">
        <f t="shared" si="143"/>
        <v>9507.3827203389847</v>
      </c>
      <c r="BL214" s="114">
        <v>187.562005220738</v>
      </c>
      <c r="BM214" s="114">
        <v>1012.03746873145</v>
      </c>
      <c r="BN214" s="114">
        <v>0</v>
      </c>
      <c r="BO214" s="114">
        <v>256</v>
      </c>
      <c r="BP214" s="114">
        <v>384000</v>
      </c>
      <c r="BQ214" s="107">
        <f t="shared" si="144"/>
        <v>2.5741799999999998E-7</v>
      </c>
      <c r="BR214" s="107">
        <f t="shared" si="145"/>
        <v>6.735241779829707E-4</v>
      </c>
      <c r="BS214" s="107">
        <f t="shared" si="146"/>
        <v>3.6406134236335328E-3</v>
      </c>
      <c r="BT214" s="107">
        <f t="shared" si="147"/>
        <v>3.571423718213112E-8</v>
      </c>
      <c r="BU214" s="107">
        <f t="shared" si="148"/>
        <v>9.4242286233784463E-4</v>
      </c>
      <c r="BV214" s="107">
        <f t="shared" si="149"/>
        <v>1.5333016723928776</v>
      </c>
      <c r="BW214" s="117">
        <f t="shared" si="150"/>
        <v>3.5754379721827469E-2</v>
      </c>
    </row>
    <row r="215" spans="1:75" ht="15" customHeight="1" x14ac:dyDescent="0.25">
      <c r="A215" s="108">
        <v>4.6203060913631404</v>
      </c>
      <c r="B215" s="108">
        <v>-74.105373282259606</v>
      </c>
      <c r="C215" s="119">
        <v>28</v>
      </c>
      <c r="D215" s="119">
        <v>26</v>
      </c>
      <c r="E215" s="119">
        <v>1837</v>
      </c>
      <c r="F215" s="16" t="s">
        <v>571</v>
      </c>
      <c r="G215" s="14" t="s">
        <v>572</v>
      </c>
      <c r="H215" s="16" t="s">
        <v>573</v>
      </c>
      <c r="I215" s="14" t="s">
        <v>133</v>
      </c>
      <c r="J215" s="14" t="s">
        <v>53</v>
      </c>
      <c r="K215" s="27"/>
      <c r="L215" s="27"/>
      <c r="M215" s="14">
        <v>1988</v>
      </c>
      <c r="N215" s="15" t="s">
        <v>43</v>
      </c>
      <c r="O215" s="15" t="s">
        <v>397</v>
      </c>
      <c r="P215" s="22">
        <v>8.124879750918957E-3</v>
      </c>
      <c r="Q215" s="18">
        <v>3457.22</v>
      </c>
      <c r="R215" s="18">
        <v>3571.423718213111</v>
      </c>
      <c r="S215" s="15" t="s">
        <v>45</v>
      </c>
      <c r="T215" s="15"/>
      <c r="U215" s="15"/>
      <c r="V215" s="14">
        <v>365</v>
      </c>
      <c r="W215" s="80"/>
      <c r="X215" s="14"/>
      <c r="Y215" s="14">
        <v>8760</v>
      </c>
      <c r="Z215" s="76" t="s">
        <v>574</v>
      </c>
      <c r="AA215" s="76" t="s">
        <v>46</v>
      </c>
      <c r="AB215" s="19" t="s">
        <v>49</v>
      </c>
      <c r="AC215" s="19">
        <v>196.35697419693699</v>
      </c>
      <c r="AD215" s="19">
        <v>1220.7279907421801</v>
      </c>
      <c r="AE215" s="19">
        <v>0.1</v>
      </c>
      <c r="AF215" s="19">
        <v>640</v>
      </c>
      <c r="AG215" s="19">
        <v>1920000</v>
      </c>
      <c r="AH215" s="20">
        <v>95073.827203389839</v>
      </c>
      <c r="AI215" s="20">
        <v>2.5741799999999997E-6</v>
      </c>
      <c r="AJ215" s="21">
        <f t="shared" si="151"/>
        <v>7.0127395488350059E-4</v>
      </c>
      <c r="AK215" s="21">
        <f t="shared" si="152"/>
        <v>4.3597368996232573E-3</v>
      </c>
      <c r="AL215" s="21">
        <f t="shared" si="153"/>
        <v>3.5714237182131116E-7</v>
      </c>
      <c r="AM215" s="21">
        <f t="shared" si="154"/>
        <v>2.2857111796563911E-3</v>
      </c>
      <c r="AN215" s="21">
        <f t="shared" si="155"/>
        <v>6.8571335389691734</v>
      </c>
      <c r="AO215" s="86">
        <f t="shared" si="135"/>
        <v>0.25282164358422982</v>
      </c>
      <c r="AP215" s="88">
        <f t="shared" si="136"/>
        <v>1.9212985065301385E-6</v>
      </c>
      <c r="AQ215" s="89">
        <f t="shared" si="137"/>
        <v>1.1944484656502075E-5</v>
      </c>
      <c r="AR215" s="89">
        <f t="shared" si="138"/>
        <v>9.7847225156523595E-10</v>
      </c>
      <c r="AS215" s="89">
        <f t="shared" si="139"/>
        <v>6.2622224100175096E-6</v>
      </c>
      <c r="AT215" s="89">
        <f t="shared" si="140"/>
        <v>1.8786667230052529E-2</v>
      </c>
      <c r="AU215" s="91">
        <f t="shared" si="141"/>
        <v>6.92662037217068E-4</v>
      </c>
      <c r="AV215" s="95">
        <f t="shared" si="156"/>
        <v>701.27395488350055</v>
      </c>
      <c r="AW215" s="96">
        <f t="shared" si="157"/>
        <v>4359.7368996232572</v>
      </c>
      <c r="AX215" s="96">
        <f t="shared" si="158"/>
        <v>0.35714237182131114</v>
      </c>
      <c r="AY215" s="96">
        <f t="shared" si="159"/>
        <v>2285.7111796563909</v>
      </c>
      <c r="AZ215" s="96">
        <f t="shared" si="160"/>
        <v>6857133.5389691731</v>
      </c>
      <c r="BA215" s="97">
        <f t="shared" si="161"/>
        <v>252821.64358422981</v>
      </c>
      <c r="BB215" s="102">
        <f t="shared" si="162"/>
        <v>1.9212985065301385</v>
      </c>
      <c r="BC215" s="98">
        <f t="shared" si="163"/>
        <v>11.944484656502075</v>
      </c>
      <c r="BD215" s="98">
        <f t="shared" si="164"/>
        <v>9.7847225156523585E-4</v>
      </c>
      <c r="BE215" s="98">
        <f t="shared" si="165"/>
        <v>6.2622224100175092</v>
      </c>
      <c r="BF215" s="98">
        <f t="shared" si="166"/>
        <v>18786.667230052528</v>
      </c>
      <c r="BG215" s="103">
        <f t="shared" si="167"/>
        <v>692.66203721706802</v>
      </c>
      <c r="BH215">
        <v>0.1</v>
      </c>
      <c r="BI215">
        <f t="shared" si="142"/>
        <v>357.14237182131114</v>
      </c>
      <c r="BJ215">
        <v>0.1</v>
      </c>
      <c r="BK215">
        <f t="shared" si="143"/>
        <v>9507.3827203389847</v>
      </c>
      <c r="BL215" s="114">
        <v>187.562005220738</v>
      </c>
      <c r="BM215" s="114">
        <v>1012.03746873145</v>
      </c>
      <c r="BN215" s="114">
        <v>0</v>
      </c>
      <c r="BO215" s="114">
        <v>256</v>
      </c>
      <c r="BP215" s="114">
        <v>384000</v>
      </c>
      <c r="BQ215" s="107">
        <f t="shared" si="144"/>
        <v>2.5741799999999998E-7</v>
      </c>
      <c r="BR215" s="107">
        <f t="shared" si="145"/>
        <v>6.735241779829707E-4</v>
      </c>
      <c r="BS215" s="107">
        <f t="shared" si="146"/>
        <v>3.6406134236335328E-3</v>
      </c>
      <c r="BT215" s="107">
        <f t="shared" si="147"/>
        <v>3.571423718213112E-8</v>
      </c>
      <c r="BU215" s="107">
        <f t="shared" si="148"/>
        <v>9.4242286233784463E-4</v>
      </c>
      <c r="BV215" s="107">
        <f t="shared" si="149"/>
        <v>1.5333016723928776</v>
      </c>
      <c r="BW215" s="117">
        <f t="shared" si="150"/>
        <v>3.5754379721827469E-2</v>
      </c>
    </row>
    <row r="216" spans="1:75" ht="15" customHeight="1" x14ac:dyDescent="0.25">
      <c r="A216" s="108">
        <v>4.6203060913631404</v>
      </c>
      <c r="B216" s="108">
        <v>-74.105373282259606</v>
      </c>
      <c r="C216" s="119">
        <v>28</v>
      </c>
      <c r="D216" s="119">
        <v>26</v>
      </c>
      <c r="E216" s="119">
        <v>1837</v>
      </c>
      <c r="F216" s="16" t="s">
        <v>571</v>
      </c>
      <c r="G216" s="14" t="s">
        <v>572</v>
      </c>
      <c r="H216" s="16" t="s">
        <v>573</v>
      </c>
      <c r="I216" s="14" t="s">
        <v>133</v>
      </c>
      <c r="J216" s="14" t="s">
        <v>53</v>
      </c>
      <c r="K216" s="27"/>
      <c r="L216" s="27"/>
      <c r="M216" s="14">
        <v>2006</v>
      </c>
      <c r="N216" s="15" t="s">
        <v>43</v>
      </c>
      <c r="O216" s="15" t="s">
        <v>397</v>
      </c>
      <c r="P216" s="22">
        <v>8.124879750918957E-3</v>
      </c>
      <c r="Q216" s="18">
        <v>3457.22</v>
      </c>
      <c r="R216" s="18">
        <v>3571.423718213111</v>
      </c>
      <c r="S216" s="15" t="s">
        <v>45</v>
      </c>
      <c r="T216" s="15"/>
      <c r="U216" s="15"/>
      <c r="V216" s="14">
        <v>365</v>
      </c>
      <c r="W216" s="80"/>
      <c r="X216" s="14"/>
      <c r="Y216" s="14">
        <v>8760</v>
      </c>
      <c r="Z216" s="76" t="s">
        <v>574</v>
      </c>
      <c r="AA216" s="76" t="s">
        <v>46</v>
      </c>
      <c r="AB216" s="19" t="s">
        <v>49</v>
      </c>
      <c r="AC216" s="19">
        <v>196.35697419693699</v>
      </c>
      <c r="AD216" s="19">
        <v>1220.7279907421801</v>
      </c>
      <c r="AE216" s="19">
        <v>0.1</v>
      </c>
      <c r="AF216" s="19">
        <v>640</v>
      </c>
      <c r="AG216" s="19">
        <v>1920000</v>
      </c>
      <c r="AH216" s="20">
        <v>95073.827203389839</v>
      </c>
      <c r="AI216" s="20">
        <v>2.5741799999999997E-6</v>
      </c>
      <c r="AJ216" s="21">
        <f t="shared" si="151"/>
        <v>7.0127395488350059E-4</v>
      </c>
      <c r="AK216" s="21">
        <f t="shared" si="152"/>
        <v>4.3597368996232573E-3</v>
      </c>
      <c r="AL216" s="21">
        <f t="shared" si="153"/>
        <v>3.5714237182131116E-7</v>
      </c>
      <c r="AM216" s="21">
        <f t="shared" si="154"/>
        <v>2.2857111796563911E-3</v>
      </c>
      <c r="AN216" s="21">
        <f t="shared" si="155"/>
        <v>6.8571335389691734</v>
      </c>
      <c r="AO216" s="86">
        <f t="shared" si="135"/>
        <v>0.25282164358422982</v>
      </c>
      <c r="AP216" s="88">
        <f t="shared" si="136"/>
        <v>1.9212985065301385E-6</v>
      </c>
      <c r="AQ216" s="89">
        <f t="shared" si="137"/>
        <v>1.1944484656502075E-5</v>
      </c>
      <c r="AR216" s="89">
        <f t="shared" si="138"/>
        <v>9.7847225156523595E-10</v>
      </c>
      <c r="AS216" s="89">
        <f t="shared" si="139"/>
        <v>6.2622224100175096E-6</v>
      </c>
      <c r="AT216" s="89">
        <f t="shared" si="140"/>
        <v>1.8786667230052529E-2</v>
      </c>
      <c r="AU216" s="91">
        <f t="shared" si="141"/>
        <v>6.92662037217068E-4</v>
      </c>
      <c r="AV216" s="95">
        <f t="shared" si="156"/>
        <v>701.27395488350055</v>
      </c>
      <c r="AW216" s="96">
        <f t="shared" si="157"/>
        <v>4359.7368996232572</v>
      </c>
      <c r="AX216" s="96">
        <f t="shared" si="158"/>
        <v>0.35714237182131114</v>
      </c>
      <c r="AY216" s="96">
        <f t="shared" si="159"/>
        <v>2285.7111796563909</v>
      </c>
      <c r="AZ216" s="96">
        <f t="shared" si="160"/>
        <v>6857133.5389691731</v>
      </c>
      <c r="BA216" s="97">
        <f t="shared" si="161"/>
        <v>252821.64358422981</v>
      </c>
      <c r="BB216" s="102">
        <f t="shared" si="162"/>
        <v>1.9212985065301385</v>
      </c>
      <c r="BC216" s="98">
        <f t="shared" si="163"/>
        <v>11.944484656502075</v>
      </c>
      <c r="BD216" s="98">
        <f t="shared" si="164"/>
        <v>9.7847225156523585E-4</v>
      </c>
      <c r="BE216" s="98">
        <f t="shared" si="165"/>
        <v>6.2622224100175092</v>
      </c>
      <c r="BF216" s="98">
        <f t="shared" si="166"/>
        <v>18786.667230052528</v>
      </c>
      <c r="BG216" s="103">
        <f t="shared" si="167"/>
        <v>692.66203721706802</v>
      </c>
      <c r="BH216">
        <v>0.1</v>
      </c>
      <c r="BI216">
        <f t="shared" si="142"/>
        <v>357.14237182131114</v>
      </c>
      <c r="BJ216">
        <v>0.1</v>
      </c>
      <c r="BK216">
        <f t="shared" si="143"/>
        <v>9507.3827203389847</v>
      </c>
      <c r="BL216" s="114">
        <v>187.562005220738</v>
      </c>
      <c r="BM216" s="114">
        <v>1012.03746873145</v>
      </c>
      <c r="BN216" s="114">
        <v>0</v>
      </c>
      <c r="BO216" s="114">
        <v>256</v>
      </c>
      <c r="BP216" s="114">
        <v>384000</v>
      </c>
      <c r="BQ216" s="107">
        <f t="shared" si="144"/>
        <v>2.5741799999999998E-7</v>
      </c>
      <c r="BR216" s="107">
        <f t="shared" si="145"/>
        <v>6.735241779829707E-4</v>
      </c>
      <c r="BS216" s="107">
        <f t="shared" si="146"/>
        <v>3.6406134236335328E-3</v>
      </c>
      <c r="BT216" s="107">
        <f t="shared" si="147"/>
        <v>3.571423718213112E-8</v>
      </c>
      <c r="BU216" s="107">
        <f t="shared" si="148"/>
        <v>9.4242286233784463E-4</v>
      </c>
      <c r="BV216" s="107">
        <f t="shared" si="149"/>
        <v>1.5333016723928776</v>
      </c>
      <c r="BW216" s="117">
        <f t="shared" si="150"/>
        <v>3.5754379721827469E-2</v>
      </c>
    </row>
    <row r="217" spans="1:75" ht="15" customHeight="1" x14ac:dyDescent="0.25">
      <c r="A217" s="108">
        <v>4.6203060913631404</v>
      </c>
      <c r="B217" s="108">
        <v>-74.105373282259606</v>
      </c>
      <c r="C217" s="119">
        <v>28</v>
      </c>
      <c r="D217" s="119">
        <v>26</v>
      </c>
      <c r="E217" s="119">
        <v>1837</v>
      </c>
      <c r="F217" s="16" t="s">
        <v>571</v>
      </c>
      <c r="G217" s="14" t="s">
        <v>572</v>
      </c>
      <c r="H217" s="16" t="s">
        <v>573</v>
      </c>
      <c r="I217" s="14" t="s">
        <v>133</v>
      </c>
      <c r="J217" s="14" t="s">
        <v>53</v>
      </c>
      <c r="K217" s="27"/>
      <c r="L217" s="27"/>
      <c r="M217" s="14">
        <v>2006</v>
      </c>
      <c r="N217" s="15" t="s">
        <v>43</v>
      </c>
      <c r="O217" s="15" t="s">
        <v>397</v>
      </c>
      <c r="P217" s="22">
        <v>8.124879750918957E-3</v>
      </c>
      <c r="Q217" s="18">
        <v>3457.22</v>
      </c>
      <c r="R217" s="18">
        <v>3571.423718213111</v>
      </c>
      <c r="S217" s="15" t="s">
        <v>45</v>
      </c>
      <c r="T217" s="15"/>
      <c r="U217" s="15"/>
      <c r="V217" s="14">
        <v>365</v>
      </c>
      <c r="W217" s="80"/>
      <c r="X217" s="14"/>
      <c r="Y217" s="14">
        <v>8760</v>
      </c>
      <c r="Z217" s="76" t="s">
        <v>574</v>
      </c>
      <c r="AA217" s="76" t="s">
        <v>46</v>
      </c>
      <c r="AB217" s="19" t="s">
        <v>49</v>
      </c>
      <c r="AC217" s="19">
        <v>196.35697419693699</v>
      </c>
      <c r="AD217" s="19">
        <v>1220.7279907421801</v>
      </c>
      <c r="AE217" s="19">
        <v>0.1</v>
      </c>
      <c r="AF217" s="19">
        <v>640</v>
      </c>
      <c r="AG217" s="19">
        <v>1920000</v>
      </c>
      <c r="AH217" s="20">
        <v>95073.827203389839</v>
      </c>
      <c r="AI217" s="20">
        <v>2.5741799999999997E-6</v>
      </c>
      <c r="AJ217" s="21">
        <f t="shared" si="151"/>
        <v>7.0127395488350059E-4</v>
      </c>
      <c r="AK217" s="21">
        <f t="shared" si="152"/>
        <v>4.3597368996232573E-3</v>
      </c>
      <c r="AL217" s="21">
        <f t="shared" si="153"/>
        <v>3.5714237182131116E-7</v>
      </c>
      <c r="AM217" s="21">
        <f t="shared" si="154"/>
        <v>2.2857111796563911E-3</v>
      </c>
      <c r="AN217" s="21">
        <f t="shared" si="155"/>
        <v>6.8571335389691734</v>
      </c>
      <c r="AO217" s="86">
        <f t="shared" si="135"/>
        <v>0.25282164358422982</v>
      </c>
      <c r="AP217" s="88">
        <f t="shared" si="136"/>
        <v>1.9212985065301385E-6</v>
      </c>
      <c r="AQ217" s="89">
        <f t="shared" si="137"/>
        <v>1.1944484656502075E-5</v>
      </c>
      <c r="AR217" s="89">
        <f t="shared" si="138"/>
        <v>9.7847225156523595E-10</v>
      </c>
      <c r="AS217" s="89">
        <f t="shared" si="139"/>
        <v>6.2622224100175096E-6</v>
      </c>
      <c r="AT217" s="89">
        <f t="shared" si="140"/>
        <v>1.8786667230052529E-2</v>
      </c>
      <c r="AU217" s="91">
        <f t="shared" si="141"/>
        <v>6.92662037217068E-4</v>
      </c>
      <c r="AV217" s="95">
        <f t="shared" si="156"/>
        <v>701.27395488350055</v>
      </c>
      <c r="AW217" s="96">
        <f t="shared" si="157"/>
        <v>4359.7368996232572</v>
      </c>
      <c r="AX217" s="96">
        <f t="shared" si="158"/>
        <v>0.35714237182131114</v>
      </c>
      <c r="AY217" s="96">
        <f t="shared" si="159"/>
        <v>2285.7111796563909</v>
      </c>
      <c r="AZ217" s="96">
        <f t="shared" si="160"/>
        <v>6857133.5389691731</v>
      </c>
      <c r="BA217" s="97">
        <f t="shared" si="161"/>
        <v>252821.64358422981</v>
      </c>
      <c r="BB217" s="102">
        <f t="shared" si="162"/>
        <v>1.9212985065301385</v>
      </c>
      <c r="BC217" s="98">
        <f t="shared" si="163"/>
        <v>11.944484656502075</v>
      </c>
      <c r="BD217" s="98">
        <f t="shared" si="164"/>
        <v>9.7847225156523585E-4</v>
      </c>
      <c r="BE217" s="98">
        <f t="shared" si="165"/>
        <v>6.2622224100175092</v>
      </c>
      <c r="BF217" s="98">
        <f t="shared" si="166"/>
        <v>18786.667230052528</v>
      </c>
      <c r="BG217" s="103">
        <f t="shared" si="167"/>
        <v>692.66203721706802</v>
      </c>
      <c r="BH217">
        <v>0.1</v>
      </c>
      <c r="BI217">
        <f t="shared" si="142"/>
        <v>357.14237182131114</v>
      </c>
      <c r="BJ217">
        <v>0.1</v>
      </c>
      <c r="BK217">
        <f t="shared" si="143"/>
        <v>9507.3827203389847</v>
      </c>
      <c r="BL217" s="114">
        <v>187.562005220738</v>
      </c>
      <c r="BM217" s="114">
        <v>1012.03746873145</v>
      </c>
      <c r="BN217" s="114">
        <v>0</v>
      </c>
      <c r="BO217" s="114">
        <v>256</v>
      </c>
      <c r="BP217" s="114">
        <v>384000</v>
      </c>
      <c r="BQ217" s="107">
        <f t="shared" si="144"/>
        <v>2.5741799999999998E-7</v>
      </c>
      <c r="BR217" s="107">
        <f t="shared" si="145"/>
        <v>6.735241779829707E-4</v>
      </c>
      <c r="BS217" s="107">
        <f t="shared" si="146"/>
        <v>3.6406134236335328E-3</v>
      </c>
      <c r="BT217" s="107">
        <f t="shared" si="147"/>
        <v>3.571423718213112E-8</v>
      </c>
      <c r="BU217" s="107">
        <f t="shared" si="148"/>
        <v>9.4242286233784463E-4</v>
      </c>
      <c r="BV217" s="107">
        <f t="shared" si="149"/>
        <v>1.5333016723928776</v>
      </c>
      <c r="BW217" s="117">
        <f t="shared" si="150"/>
        <v>3.5754379721827469E-2</v>
      </c>
    </row>
    <row r="218" spans="1:75" ht="15" customHeight="1" x14ac:dyDescent="0.25">
      <c r="A218" s="108">
        <v>4.6203060913631404</v>
      </c>
      <c r="B218" s="108">
        <v>-74.105373282259606</v>
      </c>
      <c r="C218" s="119">
        <v>28</v>
      </c>
      <c r="D218" s="119">
        <v>26</v>
      </c>
      <c r="E218" s="119">
        <v>1837</v>
      </c>
      <c r="F218" s="16" t="s">
        <v>571</v>
      </c>
      <c r="G218" s="14" t="s">
        <v>572</v>
      </c>
      <c r="H218" s="16" t="s">
        <v>573</v>
      </c>
      <c r="I218" s="14" t="s">
        <v>133</v>
      </c>
      <c r="J218" s="14" t="s">
        <v>53</v>
      </c>
      <c r="K218" s="27"/>
      <c r="L218" s="27"/>
      <c r="M218" s="14">
        <v>2006</v>
      </c>
      <c r="N218" s="15" t="s">
        <v>43</v>
      </c>
      <c r="O218" s="15" t="s">
        <v>397</v>
      </c>
      <c r="P218" s="22">
        <v>8.124879750918957E-3</v>
      </c>
      <c r="Q218" s="18">
        <v>3457.22</v>
      </c>
      <c r="R218" s="18">
        <v>3571.423718213111</v>
      </c>
      <c r="S218" s="15" t="s">
        <v>45</v>
      </c>
      <c r="T218" s="15"/>
      <c r="U218" s="15"/>
      <c r="V218" s="14">
        <v>365</v>
      </c>
      <c r="W218" s="80"/>
      <c r="X218" s="14"/>
      <c r="Y218" s="14">
        <v>8760</v>
      </c>
      <c r="Z218" s="76" t="s">
        <v>574</v>
      </c>
      <c r="AA218" s="76" t="s">
        <v>46</v>
      </c>
      <c r="AB218" s="19" t="s">
        <v>49</v>
      </c>
      <c r="AC218" s="19">
        <v>196.35697419693699</v>
      </c>
      <c r="AD218" s="19">
        <v>1220.7279907421801</v>
      </c>
      <c r="AE218" s="19">
        <v>0.1</v>
      </c>
      <c r="AF218" s="19">
        <v>640</v>
      </c>
      <c r="AG218" s="19">
        <v>1920000</v>
      </c>
      <c r="AH218" s="20">
        <v>95073.827203389839</v>
      </c>
      <c r="AI218" s="20">
        <v>2.5741799999999997E-6</v>
      </c>
      <c r="AJ218" s="21">
        <f t="shared" si="151"/>
        <v>7.0127395488350059E-4</v>
      </c>
      <c r="AK218" s="21">
        <f t="shared" si="152"/>
        <v>4.3597368996232573E-3</v>
      </c>
      <c r="AL218" s="21">
        <f t="shared" si="153"/>
        <v>3.5714237182131116E-7</v>
      </c>
      <c r="AM218" s="21">
        <f t="shared" si="154"/>
        <v>2.2857111796563911E-3</v>
      </c>
      <c r="AN218" s="21">
        <f t="shared" si="155"/>
        <v>6.8571335389691734</v>
      </c>
      <c r="AO218" s="86">
        <f t="shared" si="135"/>
        <v>0.25282164358422982</v>
      </c>
      <c r="AP218" s="88">
        <f t="shared" si="136"/>
        <v>1.9212985065301385E-6</v>
      </c>
      <c r="AQ218" s="89">
        <f t="shared" si="137"/>
        <v>1.1944484656502075E-5</v>
      </c>
      <c r="AR218" s="89">
        <f t="shared" si="138"/>
        <v>9.7847225156523595E-10</v>
      </c>
      <c r="AS218" s="89">
        <f t="shared" si="139"/>
        <v>6.2622224100175096E-6</v>
      </c>
      <c r="AT218" s="89">
        <f t="shared" si="140"/>
        <v>1.8786667230052529E-2</v>
      </c>
      <c r="AU218" s="91">
        <f t="shared" si="141"/>
        <v>6.92662037217068E-4</v>
      </c>
      <c r="AV218" s="95">
        <f t="shared" si="156"/>
        <v>701.27395488350055</v>
      </c>
      <c r="AW218" s="96">
        <f t="shared" si="157"/>
        <v>4359.7368996232572</v>
      </c>
      <c r="AX218" s="96">
        <f t="shared" si="158"/>
        <v>0.35714237182131114</v>
      </c>
      <c r="AY218" s="96">
        <f t="shared" si="159"/>
        <v>2285.7111796563909</v>
      </c>
      <c r="AZ218" s="96">
        <f t="shared" si="160"/>
        <v>6857133.5389691731</v>
      </c>
      <c r="BA218" s="97">
        <f t="shared" si="161"/>
        <v>252821.64358422981</v>
      </c>
      <c r="BB218" s="102">
        <f t="shared" si="162"/>
        <v>1.9212985065301385</v>
      </c>
      <c r="BC218" s="98">
        <f t="shared" si="163"/>
        <v>11.944484656502075</v>
      </c>
      <c r="BD218" s="98">
        <f t="shared" si="164"/>
        <v>9.7847225156523585E-4</v>
      </c>
      <c r="BE218" s="98">
        <f t="shared" si="165"/>
        <v>6.2622224100175092</v>
      </c>
      <c r="BF218" s="98">
        <f t="shared" si="166"/>
        <v>18786.667230052528</v>
      </c>
      <c r="BG218" s="103">
        <f t="shared" si="167"/>
        <v>692.66203721706802</v>
      </c>
      <c r="BH218">
        <v>0.1</v>
      </c>
      <c r="BI218">
        <f t="shared" si="142"/>
        <v>357.14237182131114</v>
      </c>
      <c r="BJ218">
        <v>0.1</v>
      </c>
      <c r="BK218">
        <f t="shared" si="143"/>
        <v>9507.3827203389847</v>
      </c>
      <c r="BL218" s="114">
        <v>187.562005220738</v>
      </c>
      <c r="BM218" s="114">
        <v>1012.03746873145</v>
      </c>
      <c r="BN218" s="114">
        <v>0</v>
      </c>
      <c r="BO218" s="114">
        <v>256</v>
      </c>
      <c r="BP218" s="114">
        <v>384000</v>
      </c>
      <c r="BQ218" s="107">
        <f t="shared" si="144"/>
        <v>2.5741799999999998E-7</v>
      </c>
      <c r="BR218" s="107">
        <f t="shared" si="145"/>
        <v>6.735241779829707E-4</v>
      </c>
      <c r="BS218" s="107">
        <f t="shared" si="146"/>
        <v>3.6406134236335328E-3</v>
      </c>
      <c r="BT218" s="107">
        <f t="shared" si="147"/>
        <v>3.571423718213112E-8</v>
      </c>
      <c r="BU218" s="107">
        <f t="shared" si="148"/>
        <v>9.4242286233784463E-4</v>
      </c>
      <c r="BV218" s="107">
        <f t="shared" si="149"/>
        <v>1.5333016723928776</v>
      </c>
      <c r="BW218" s="117">
        <f t="shared" si="150"/>
        <v>3.5754379721827469E-2</v>
      </c>
    </row>
    <row r="219" spans="1:75" ht="45" customHeight="1" x14ac:dyDescent="0.25">
      <c r="A219" s="108">
        <v>4.6206472137960999</v>
      </c>
      <c r="B219" s="108">
        <v>-74.102072407074104</v>
      </c>
      <c r="C219" s="119">
        <v>29</v>
      </c>
      <c r="D219" s="119">
        <v>26</v>
      </c>
      <c r="E219" s="119">
        <v>2331</v>
      </c>
      <c r="F219" s="16" t="s">
        <v>575</v>
      </c>
      <c r="G219" s="14" t="s">
        <v>576</v>
      </c>
      <c r="H219" s="16" t="s">
        <v>577</v>
      </c>
      <c r="I219" s="14" t="s">
        <v>133</v>
      </c>
      <c r="J219" s="14" t="s">
        <v>41</v>
      </c>
      <c r="K219" s="14">
        <v>10</v>
      </c>
      <c r="L219" s="14"/>
      <c r="M219" s="14">
        <v>2005</v>
      </c>
      <c r="N219" s="15" t="s">
        <v>43</v>
      </c>
      <c r="O219" s="15" t="s">
        <v>44</v>
      </c>
      <c r="P219" s="28">
        <v>4.2689148957375835E-3</v>
      </c>
      <c r="Q219" s="18">
        <v>6803.29</v>
      </c>
      <c r="R219" s="18">
        <v>6920.4581790946022</v>
      </c>
      <c r="S219" s="15" t="s">
        <v>45</v>
      </c>
      <c r="T219" s="15"/>
      <c r="U219" s="15"/>
      <c r="V219" s="14">
        <v>365</v>
      </c>
      <c r="W219" s="76" t="s">
        <v>76</v>
      </c>
      <c r="X219" s="14"/>
      <c r="Y219" s="14">
        <v>2920</v>
      </c>
      <c r="Z219" s="76" t="s">
        <v>578</v>
      </c>
      <c r="AA219" s="76" t="s">
        <v>46</v>
      </c>
      <c r="AB219" s="19" t="s">
        <v>49</v>
      </c>
      <c r="AC219" s="19">
        <v>46.3856216091623</v>
      </c>
      <c r="AD219" s="19">
        <v>1074.85364414012</v>
      </c>
      <c r="AE219" s="19">
        <v>5.4109910208389103</v>
      </c>
      <c r="AF219" s="19">
        <v>1344</v>
      </c>
      <c r="AG219" s="19">
        <v>1920000</v>
      </c>
      <c r="AH219" s="20">
        <v>1159.0914634146341</v>
      </c>
      <c r="AI219" s="20">
        <v>1.4200000000000001E-4</v>
      </c>
      <c r="AJ219" s="21">
        <f t="shared" si="151"/>
        <v>3.2100975445751456E-4</v>
      </c>
      <c r="AK219" s="21">
        <f t="shared" si="152"/>
        <v>7.4384796929191322E-3</v>
      </c>
      <c r="AL219" s="21">
        <f t="shared" si="153"/>
        <v>3.7446537067172087E-5</v>
      </c>
      <c r="AM219" s="21">
        <f t="shared" si="154"/>
        <v>9.3010957927031467E-3</v>
      </c>
      <c r="AN219" s="21">
        <f t="shared" si="155"/>
        <v>13.287279703861637</v>
      </c>
      <c r="AO219" s="86">
        <f t="shared" si="135"/>
        <v>0.16742562021603197</v>
      </c>
      <c r="AP219" s="88">
        <f t="shared" si="136"/>
        <v>8.7947877933565629E-7</v>
      </c>
      <c r="AQ219" s="89">
        <f t="shared" si="137"/>
        <v>2.0379396418956525E-5</v>
      </c>
      <c r="AR219" s="89">
        <f t="shared" si="138"/>
        <v>1.0259325223882763E-7</v>
      </c>
      <c r="AS219" s="89">
        <f t="shared" si="139"/>
        <v>2.5482454226583962E-5</v>
      </c>
      <c r="AT219" s="89">
        <f t="shared" si="140"/>
        <v>3.6403506037977089E-2</v>
      </c>
      <c r="AU219" s="91">
        <f t="shared" si="141"/>
        <v>4.5870032935899167E-4</v>
      </c>
      <c r="AV219" s="95">
        <f t="shared" si="156"/>
        <v>321.00975445751453</v>
      </c>
      <c r="AW219" s="96">
        <f t="shared" si="157"/>
        <v>7438.4796929191325</v>
      </c>
      <c r="AX219" s="96">
        <f t="shared" si="158"/>
        <v>37.446537067172088</v>
      </c>
      <c r="AY219" s="96">
        <f t="shared" si="159"/>
        <v>9301.0957927031468</v>
      </c>
      <c r="AZ219" s="96">
        <f t="shared" si="160"/>
        <v>13287279.703861637</v>
      </c>
      <c r="BA219" s="97">
        <f t="shared" si="161"/>
        <v>167425.62021603197</v>
      </c>
      <c r="BB219" s="102">
        <f t="shared" si="162"/>
        <v>0.87947877933565632</v>
      </c>
      <c r="BC219" s="98">
        <f t="shared" si="163"/>
        <v>20.379396418956524</v>
      </c>
      <c r="BD219" s="98">
        <f t="shared" si="164"/>
        <v>0.10259325223882763</v>
      </c>
      <c r="BE219" s="98">
        <f t="shared" si="165"/>
        <v>25.482454226583961</v>
      </c>
      <c r="BF219" s="98">
        <f t="shared" si="166"/>
        <v>36403.506037977088</v>
      </c>
      <c r="BG219" s="103">
        <f t="shared" si="167"/>
        <v>458.70032935899167</v>
      </c>
      <c r="BH219">
        <v>0.1</v>
      </c>
      <c r="BI219">
        <f t="shared" si="142"/>
        <v>692.04581790946031</v>
      </c>
      <c r="BJ219">
        <v>0.1</v>
      </c>
      <c r="BK219">
        <f t="shared" si="143"/>
        <v>115.90914634146341</v>
      </c>
      <c r="BL219" s="114">
        <v>17.6498016718255</v>
      </c>
      <c r="BM219" s="114">
        <v>910.91550745517998</v>
      </c>
      <c r="BN219" s="114">
        <v>5.3109910208389097</v>
      </c>
      <c r="BO219" s="114">
        <v>537.6</v>
      </c>
      <c r="BP219" s="114">
        <v>384000</v>
      </c>
      <c r="BQ219" s="107">
        <f t="shared" si="144"/>
        <v>1.4200000000000001E-5</v>
      </c>
      <c r="BR219" s="107">
        <f t="shared" si="145"/>
        <v>1.2629253289711632E-4</v>
      </c>
      <c r="BS219" s="107">
        <f t="shared" si="146"/>
        <v>6.347686910824984E-3</v>
      </c>
      <c r="BT219" s="107">
        <f t="shared" si="147"/>
        <v>3.6944756845530242E-5</v>
      </c>
      <c r="BU219" s="107">
        <f t="shared" si="148"/>
        <v>3.8349400387303104E-3</v>
      </c>
      <c r="BV219" s="107">
        <f t="shared" si="149"/>
        <v>2.9711260653887899</v>
      </c>
      <c r="BW219" s="117">
        <f t="shared" si="150"/>
        <v>2.367755827982395E-2</v>
      </c>
    </row>
    <row r="220" spans="1:75" ht="15" customHeight="1" x14ac:dyDescent="0.25">
      <c r="A220" s="108">
        <v>4.6221171643363599</v>
      </c>
      <c r="B220" s="108">
        <v>-74.103721393386195</v>
      </c>
      <c r="C220" s="119">
        <v>29</v>
      </c>
      <c r="D220" s="119">
        <v>26</v>
      </c>
      <c r="E220" s="119">
        <v>2331</v>
      </c>
      <c r="F220" s="16" t="s">
        <v>579</v>
      </c>
      <c r="G220" s="14" t="s">
        <v>580</v>
      </c>
      <c r="H220" s="16" t="s">
        <v>581</v>
      </c>
      <c r="I220" s="14" t="s">
        <v>133</v>
      </c>
      <c r="J220" s="14" t="s">
        <v>53</v>
      </c>
      <c r="K220" s="27"/>
      <c r="L220" s="27"/>
      <c r="M220" s="14">
        <v>2002</v>
      </c>
      <c r="N220" s="15" t="s">
        <v>54</v>
      </c>
      <c r="O220" s="15" t="s">
        <v>54</v>
      </c>
      <c r="P220" s="22">
        <v>8.4286353981658756E-3</v>
      </c>
      <c r="Q220" s="18">
        <v>245</v>
      </c>
      <c r="R220" s="18">
        <v>253.40088291057728</v>
      </c>
      <c r="S220" s="15" t="s">
        <v>45</v>
      </c>
      <c r="T220" s="15"/>
      <c r="U220" s="15"/>
      <c r="V220" s="14">
        <v>365</v>
      </c>
      <c r="W220" s="85"/>
      <c r="X220" s="14"/>
      <c r="Y220" s="14">
        <v>8760</v>
      </c>
      <c r="Z220" s="76" t="s">
        <v>582</v>
      </c>
      <c r="AA220" s="76" t="s">
        <v>46</v>
      </c>
      <c r="AB220" s="19" t="s">
        <v>49</v>
      </c>
      <c r="AC220" s="19">
        <v>24000</v>
      </c>
      <c r="AD220" s="19">
        <v>2261000</v>
      </c>
      <c r="AE220" s="19">
        <v>1200</v>
      </c>
      <c r="AF220" s="19">
        <v>381000</v>
      </c>
      <c r="AG220" s="19">
        <v>1500000000</v>
      </c>
      <c r="AH220" s="23">
        <v>245</v>
      </c>
      <c r="AI220" s="20">
        <v>2.4E-2</v>
      </c>
      <c r="AJ220" s="21">
        <f t="shared" si="151"/>
        <v>6.0816211898538546E-3</v>
      </c>
      <c r="AK220" s="21">
        <f t="shared" si="152"/>
        <v>0.57293939626081525</v>
      </c>
      <c r="AL220" s="21">
        <f t="shared" si="153"/>
        <v>3.0408105949269277E-4</v>
      </c>
      <c r="AM220" s="21">
        <f t="shared" si="154"/>
        <v>9.6545736388929951E-2</v>
      </c>
      <c r="AN220" s="21">
        <f t="shared" si="155"/>
        <v>380.10132436586588</v>
      </c>
      <c r="AO220" s="86">
        <f t="shared" si="135"/>
        <v>6.0816211898538546</v>
      </c>
      <c r="AP220" s="88">
        <f t="shared" si="136"/>
        <v>1.6661975862613301E-5</v>
      </c>
      <c r="AQ220" s="89">
        <f t="shared" si="137"/>
        <v>1.5696969760570282E-3</v>
      </c>
      <c r="AR220" s="89">
        <f t="shared" si="138"/>
        <v>8.3309879313066508E-7</v>
      </c>
      <c r="AS220" s="89">
        <f t="shared" si="139"/>
        <v>2.6450886681898616E-4</v>
      </c>
      <c r="AT220" s="89">
        <f t="shared" si="140"/>
        <v>1.0413734914133312</v>
      </c>
      <c r="AU220" s="91">
        <f t="shared" si="141"/>
        <v>1.6661975862613299E-2</v>
      </c>
      <c r="AV220" s="95">
        <f t="shared" si="156"/>
        <v>6081.621189853855</v>
      </c>
      <c r="AW220" s="96">
        <f t="shared" si="157"/>
        <v>572939.39626081521</v>
      </c>
      <c r="AX220" s="96">
        <f t="shared" si="158"/>
        <v>304.08105949269276</v>
      </c>
      <c r="AY220" s="96">
        <f t="shared" si="159"/>
        <v>96545.736388929945</v>
      </c>
      <c r="AZ220" s="96">
        <f t="shared" si="160"/>
        <v>380101324.36586589</v>
      </c>
      <c r="BA220" s="97">
        <f t="shared" si="161"/>
        <v>6081621.1898538545</v>
      </c>
      <c r="BB220" s="102">
        <f t="shared" si="162"/>
        <v>16.6619758626133</v>
      </c>
      <c r="BC220" s="98">
        <f t="shared" si="163"/>
        <v>1569.6969760570282</v>
      </c>
      <c r="BD220" s="98">
        <f t="shared" si="164"/>
        <v>0.83309879313066504</v>
      </c>
      <c r="BE220" s="98">
        <f t="shared" si="165"/>
        <v>264.50886681898618</v>
      </c>
      <c r="BF220" s="98">
        <f t="shared" si="166"/>
        <v>1041373.4914133312</v>
      </c>
      <c r="BG220" s="103">
        <f t="shared" si="167"/>
        <v>16661.975862613301</v>
      </c>
      <c r="BH220">
        <v>0.1</v>
      </c>
      <c r="BI220">
        <f t="shared" si="142"/>
        <v>25.340088291057729</v>
      </c>
      <c r="BJ220">
        <v>0.1</v>
      </c>
      <c r="BK220">
        <f t="shared" si="143"/>
        <v>24.5</v>
      </c>
      <c r="BL220" s="114">
        <v>0</v>
      </c>
      <c r="BM220" s="114">
        <v>0</v>
      </c>
      <c r="BN220" s="114">
        <v>0</v>
      </c>
      <c r="BO220" s="114">
        <v>0</v>
      </c>
      <c r="BP220" s="114">
        <v>0</v>
      </c>
      <c r="BQ220" s="107">
        <f t="shared" si="144"/>
        <v>2.4000000000000002E-3</v>
      </c>
      <c r="BR220" s="107">
        <f t="shared" si="145"/>
        <v>6.0816211898538555E-4</v>
      </c>
      <c r="BS220" s="107">
        <f t="shared" si="146"/>
        <v>5.7293939626081529E-2</v>
      </c>
      <c r="BT220" s="107">
        <f t="shared" si="147"/>
        <v>3.040810594926928E-5</v>
      </c>
      <c r="BU220" s="107">
        <f t="shared" si="148"/>
        <v>9.6545736388929954E-3</v>
      </c>
      <c r="BV220" s="107">
        <f t="shared" si="149"/>
        <v>38.010132436586588</v>
      </c>
      <c r="BW220" s="117">
        <f t="shared" si="150"/>
        <v>0.86007111679069226</v>
      </c>
    </row>
    <row r="221" spans="1:75" ht="30" customHeight="1" x14ac:dyDescent="0.25">
      <c r="A221" s="108">
        <v>4.6205031942963002</v>
      </c>
      <c r="B221" s="108">
        <v>-74.102236543607603</v>
      </c>
      <c r="C221" s="119">
        <v>29</v>
      </c>
      <c r="D221" s="119">
        <v>26</v>
      </c>
      <c r="E221" s="119">
        <v>2331</v>
      </c>
      <c r="F221" s="16" t="s">
        <v>583</v>
      </c>
      <c r="G221" s="14" t="s">
        <v>584</v>
      </c>
      <c r="H221" s="16" t="s">
        <v>585</v>
      </c>
      <c r="I221" s="14" t="s">
        <v>133</v>
      </c>
      <c r="J221" s="14" t="s">
        <v>41</v>
      </c>
      <c r="K221" s="14">
        <v>10</v>
      </c>
      <c r="L221" s="14"/>
      <c r="M221" s="14">
        <v>2002</v>
      </c>
      <c r="N221" s="15" t="s">
        <v>43</v>
      </c>
      <c r="O221" s="15" t="s">
        <v>44</v>
      </c>
      <c r="P221" s="22">
        <v>8.4286353981658756E-3</v>
      </c>
      <c r="Q221" s="18">
        <v>367.5</v>
      </c>
      <c r="R221" s="18">
        <v>380.10132436586593</v>
      </c>
      <c r="S221" s="15" t="s">
        <v>45</v>
      </c>
      <c r="T221" s="15"/>
      <c r="U221" s="15"/>
      <c r="V221" s="14">
        <v>365</v>
      </c>
      <c r="W221" s="76" t="s">
        <v>76</v>
      </c>
      <c r="X221" s="14"/>
      <c r="Y221" s="14">
        <v>2920</v>
      </c>
      <c r="Z221" s="76" t="s">
        <v>46</v>
      </c>
      <c r="AA221" s="76" t="s">
        <v>46</v>
      </c>
      <c r="AB221" s="19" t="s">
        <v>49</v>
      </c>
      <c r="AC221" s="19">
        <v>46.3856216091623</v>
      </c>
      <c r="AD221" s="19">
        <v>1074.85364414012</v>
      </c>
      <c r="AE221" s="19">
        <v>5.4109910208389103</v>
      </c>
      <c r="AF221" s="19">
        <v>1344</v>
      </c>
      <c r="AG221" s="19">
        <v>1920000</v>
      </c>
      <c r="AH221" s="23">
        <v>367.5</v>
      </c>
      <c r="AI221" s="24">
        <v>8.7999999999999994E-8</v>
      </c>
      <c r="AJ221" s="21">
        <f t="shared" si="151"/>
        <v>1.763123620517652E-5</v>
      </c>
      <c r="AK221" s="21">
        <f t="shared" si="152"/>
        <v>4.0855329363713677E-4</v>
      </c>
      <c r="AL221" s="21">
        <f t="shared" si="153"/>
        <v>2.0567248531526789E-6</v>
      </c>
      <c r="AM221" s="21">
        <f t="shared" si="154"/>
        <v>5.1085617994772378E-4</v>
      </c>
      <c r="AN221" s="21">
        <f t="shared" si="155"/>
        <v>0.72979454278246259</v>
      </c>
      <c r="AO221" s="86">
        <f t="shared" si="135"/>
        <v>3.34489165441962E-5</v>
      </c>
      <c r="AP221" s="88">
        <f t="shared" si="136"/>
        <v>4.8304756726511015E-8</v>
      </c>
      <c r="AQ221" s="89">
        <f t="shared" si="137"/>
        <v>1.1193240921565391E-6</v>
      </c>
      <c r="AR221" s="89">
        <f t="shared" si="138"/>
        <v>5.6348626113772023E-9</v>
      </c>
      <c r="AS221" s="89">
        <f t="shared" si="139"/>
        <v>1.3996059724595173E-6</v>
      </c>
      <c r="AT221" s="89">
        <f t="shared" si="140"/>
        <v>1.9994371035135963E-3</v>
      </c>
      <c r="AU221" s="91">
        <f t="shared" si="141"/>
        <v>9.1640867244373148E-8</v>
      </c>
      <c r="AV221" s="95">
        <f t="shared" si="156"/>
        <v>17.631236205176521</v>
      </c>
      <c r="AW221" s="96">
        <f t="shared" si="157"/>
        <v>408.55329363713679</v>
      </c>
      <c r="AX221" s="96">
        <f t="shared" si="158"/>
        <v>2.0567248531526787</v>
      </c>
      <c r="AY221" s="96">
        <f t="shared" si="159"/>
        <v>510.85617994772377</v>
      </c>
      <c r="AZ221" s="96">
        <f t="shared" si="160"/>
        <v>729794.54278246255</v>
      </c>
      <c r="BA221" s="97">
        <f t="shared" si="161"/>
        <v>33.448916544196202</v>
      </c>
      <c r="BB221" s="102">
        <f t="shared" si="162"/>
        <v>4.8304756726511015E-2</v>
      </c>
      <c r="BC221" s="98">
        <f t="shared" si="163"/>
        <v>1.1193240921565391</v>
      </c>
      <c r="BD221" s="98">
        <f t="shared" si="164"/>
        <v>5.6348626113772024E-3</v>
      </c>
      <c r="BE221" s="98">
        <f t="shared" si="165"/>
        <v>1.3996059724595173</v>
      </c>
      <c r="BF221" s="98">
        <f t="shared" si="166"/>
        <v>1999.4371035135964</v>
      </c>
      <c r="BG221" s="103">
        <f t="shared" si="167"/>
        <v>9.1640867244373148E-2</v>
      </c>
      <c r="BH221">
        <v>0.1</v>
      </c>
      <c r="BI221">
        <f t="shared" si="142"/>
        <v>38.010132436586595</v>
      </c>
      <c r="BJ221">
        <v>0.1</v>
      </c>
      <c r="BK221">
        <f t="shared" si="143"/>
        <v>36.75</v>
      </c>
      <c r="BL221" s="114">
        <v>17.6498016718255</v>
      </c>
      <c r="BM221" s="114">
        <v>910.91550745517998</v>
      </c>
      <c r="BN221" s="114">
        <v>5.3109910208389097</v>
      </c>
      <c r="BO221" s="114">
        <v>537.6</v>
      </c>
      <c r="BP221" s="114">
        <v>384000</v>
      </c>
      <c r="BQ221" s="107">
        <f t="shared" si="144"/>
        <v>8.7999999999999994E-9</v>
      </c>
      <c r="BR221" s="107">
        <f t="shared" si="145"/>
        <v>6.9365290229951104E-6</v>
      </c>
      <c r="BS221" s="107">
        <f t="shared" si="146"/>
        <v>3.48642263131212E-4</v>
      </c>
      <c r="BT221" s="107">
        <f t="shared" si="147"/>
        <v>2.0291649254931469E-6</v>
      </c>
      <c r="BU221" s="107">
        <f t="shared" si="148"/>
        <v>2.1063139894240081E-4</v>
      </c>
      <c r="BV221" s="107">
        <f t="shared" si="149"/>
        <v>0.16318702072699651</v>
      </c>
      <c r="BW221" s="117">
        <f t="shared" si="150"/>
        <v>4.7303911423488072E-6</v>
      </c>
    </row>
    <row r="222" spans="1:75" ht="45" customHeight="1" x14ac:dyDescent="0.25">
      <c r="A222" s="108">
        <v>4.6194413364529403</v>
      </c>
      <c r="B222" s="108">
        <v>-74.105336994088404</v>
      </c>
      <c r="C222" s="119">
        <v>28</v>
      </c>
      <c r="D222" s="119">
        <v>26</v>
      </c>
      <c r="E222" s="119">
        <v>1837</v>
      </c>
      <c r="F222" s="16" t="s">
        <v>586</v>
      </c>
      <c r="G222" s="14" t="s">
        <v>587</v>
      </c>
      <c r="H222" s="16" t="s">
        <v>588</v>
      </c>
      <c r="I222" s="14" t="s">
        <v>133</v>
      </c>
      <c r="J222" s="14" t="s">
        <v>41</v>
      </c>
      <c r="K222" s="14">
        <v>60</v>
      </c>
      <c r="L222" s="14"/>
      <c r="M222" s="14">
        <v>1999</v>
      </c>
      <c r="N222" s="15" t="s">
        <v>43</v>
      </c>
      <c r="O222" s="15" t="s">
        <v>44</v>
      </c>
      <c r="P222" s="28">
        <v>4.2689148957375835E-3</v>
      </c>
      <c r="Q222" s="18">
        <v>112550</v>
      </c>
      <c r="R222" s="18">
        <v>114488.36784219068</v>
      </c>
      <c r="S222" s="15" t="s">
        <v>45</v>
      </c>
      <c r="T222" s="15"/>
      <c r="U222" s="15"/>
      <c r="V222" s="14">
        <v>365</v>
      </c>
      <c r="W222" s="80"/>
      <c r="X222" s="14"/>
      <c r="Y222" s="14">
        <v>8760</v>
      </c>
      <c r="Z222" s="76" t="s">
        <v>589</v>
      </c>
      <c r="AA222" s="76" t="s">
        <v>46</v>
      </c>
      <c r="AB222" s="19" t="s">
        <v>49</v>
      </c>
      <c r="AC222" s="19">
        <v>46.3856216091623</v>
      </c>
      <c r="AD222" s="19">
        <v>1074.85364414012</v>
      </c>
      <c r="AE222" s="19">
        <v>5.4109910208389103</v>
      </c>
      <c r="AF222" s="19">
        <v>1344</v>
      </c>
      <c r="AG222" s="19">
        <v>1920000</v>
      </c>
      <c r="AH222" s="20">
        <v>1159.0914634146341</v>
      </c>
      <c r="AI222" s="20">
        <v>1.4200000000000001E-4</v>
      </c>
      <c r="AJ222" s="21">
        <f t="shared" si="151"/>
        <v>5.310614109378442E-3</v>
      </c>
      <c r="AK222" s="21">
        <f t="shared" si="152"/>
        <v>0.12305823938683318</v>
      </c>
      <c r="AL222" s="21">
        <f t="shared" si="153"/>
        <v>6.1949553038459601E-4</v>
      </c>
      <c r="AM222" s="21">
        <f t="shared" si="154"/>
        <v>0.15387236637990426</v>
      </c>
      <c r="AN222" s="21">
        <f t="shared" si="155"/>
        <v>219.8176662570061</v>
      </c>
      <c r="AO222" s="86">
        <f t="shared" si="135"/>
        <v>0.16742562021603197</v>
      </c>
      <c r="AP222" s="88">
        <f t="shared" si="136"/>
        <v>1.4549627696927238E-5</v>
      </c>
      <c r="AQ222" s="89">
        <f t="shared" si="137"/>
        <v>3.3714586133378951E-4</v>
      </c>
      <c r="AR222" s="89">
        <f t="shared" si="138"/>
        <v>1.697248028450948E-6</v>
      </c>
      <c r="AS222" s="89">
        <f t="shared" si="139"/>
        <v>4.2156812706823082E-4</v>
      </c>
      <c r="AT222" s="89">
        <f t="shared" si="140"/>
        <v>0.60224018152604408</v>
      </c>
      <c r="AU222" s="91">
        <f t="shared" si="141"/>
        <v>4.5870032935899167E-4</v>
      </c>
      <c r="AV222" s="95">
        <f t="shared" si="156"/>
        <v>5310.6141093784418</v>
      </c>
      <c r="AW222" s="96">
        <f t="shared" si="157"/>
        <v>123058.23938683317</v>
      </c>
      <c r="AX222" s="96">
        <f t="shared" si="158"/>
        <v>619.49553038459601</v>
      </c>
      <c r="AY222" s="96">
        <f t="shared" si="159"/>
        <v>153872.36637990427</v>
      </c>
      <c r="AZ222" s="96">
        <f t="shared" si="160"/>
        <v>219817666.25700611</v>
      </c>
      <c r="BA222" s="97">
        <f t="shared" si="161"/>
        <v>167425.62021603197</v>
      </c>
      <c r="BB222" s="102">
        <f t="shared" si="162"/>
        <v>14.549627696927237</v>
      </c>
      <c r="BC222" s="98">
        <f t="shared" si="163"/>
        <v>337.14586133378953</v>
      </c>
      <c r="BD222" s="98">
        <f t="shared" si="164"/>
        <v>1.6972480284509481</v>
      </c>
      <c r="BE222" s="98">
        <f t="shared" si="165"/>
        <v>421.56812706823081</v>
      </c>
      <c r="BF222" s="98">
        <f t="shared" si="166"/>
        <v>602240.18152604403</v>
      </c>
      <c r="BG222" s="103">
        <f t="shared" si="167"/>
        <v>458.70032935899167</v>
      </c>
      <c r="BH222">
        <v>0.1</v>
      </c>
      <c r="BI222">
        <f t="shared" si="142"/>
        <v>11448.836784219069</v>
      </c>
      <c r="BJ222">
        <v>0.1</v>
      </c>
      <c r="BK222">
        <f t="shared" si="143"/>
        <v>115.90914634146341</v>
      </c>
      <c r="BL222" s="114">
        <v>17.6498016718255</v>
      </c>
      <c r="BM222" s="114">
        <v>910.91550745517998</v>
      </c>
      <c r="BN222" s="114">
        <v>5.3109910208389097</v>
      </c>
      <c r="BO222" s="114">
        <v>537.6</v>
      </c>
      <c r="BP222" s="114">
        <v>384000</v>
      </c>
      <c r="BQ222" s="107">
        <f t="shared" si="144"/>
        <v>1.4200000000000001E-5</v>
      </c>
      <c r="BR222" s="107">
        <f t="shared" si="145"/>
        <v>2.0893162833820755E-3</v>
      </c>
      <c r="BS222" s="107">
        <f t="shared" si="146"/>
        <v>0.10501274557065066</v>
      </c>
      <c r="BT222" s="107">
        <f t="shared" si="147"/>
        <v>6.1119434611260561E-4</v>
      </c>
      <c r="BU222" s="107">
        <f t="shared" si="148"/>
        <v>6.3443201944808514E-2</v>
      </c>
      <c r="BV222" s="107">
        <f t="shared" si="149"/>
        <v>49.152724440602746</v>
      </c>
      <c r="BW222" s="117">
        <f t="shared" si="150"/>
        <v>2.367755827982395E-2</v>
      </c>
    </row>
    <row r="223" spans="1:75" ht="15" customHeight="1" x14ac:dyDescent="0.25">
      <c r="A223" s="108">
        <v>4.6223509420383797</v>
      </c>
      <c r="B223" s="108">
        <v>-74.104206495082394</v>
      </c>
      <c r="C223" s="119">
        <v>29</v>
      </c>
      <c r="D223" s="119">
        <v>26</v>
      </c>
      <c r="E223" s="119">
        <v>2331</v>
      </c>
      <c r="F223" s="16" t="s">
        <v>590</v>
      </c>
      <c r="G223" s="14" t="s">
        <v>591</v>
      </c>
      <c r="H223" s="16" t="s">
        <v>592</v>
      </c>
      <c r="I223" s="14" t="s">
        <v>133</v>
      </c>
      <c r="J223" s="14" t="s">
        <v>53</v>
      </c>
      <c r="K223" s="27"/>
      <c r="L223" s="27"/>
      <c r="M223" s="14">
        <v>2008</v>
      </c>
      <c r="N223" s="15" t="s">
        <v>54</v>
      </c>
      <c r="O223" s="15" t="s">
        <v>54</v>
      </c>
      <c r="P223" s="22">
        <v>1.192780523187394E-2</v>
      </c>
      <c r="Q223" s="18">
        <v>2450</v>
      </c>
      <c r="R223" s="18">
        <v>2569.7259153191922</v>
      </c>
      <c r="S223" s="15" t="s">
        <v>45</v>
      </c>
      <c r="T223" s="15"/>
      <c r="U223" s="15"/>
      <c r="V223" s="14">
        <v>365</v>
      </c>
      <c r="W223" s="76" t="s">
        <v>76</v>
      </c>
      <c r="X223" s="14"/>
      <c r="Y223" s="14">
        <v>2920</v>
      </c>
      <c r="Z223" s="76" t="s">
        <v>593</v>
      </c>
      <c r="AA223" s="76" t="s">
        <v>46</v>
      </c>
      <c r="AB223" s="19" t="s">
        <v>49</v>
      </c>
      <c r="AC223" s="19">
        <v>24000</v>
      </c>
      <c r="AD223" s="19">
        <v>2261000</v>
      </c>
      <c r="AE223" s="19">
        <v>1200</v>
      </c>
      <c r="AF223" s="19">
        <v>381000</v>
      </c>
      <c r="AG223" s="19">
        <v>1500000000</v>
      </c>
      <c r="AH223" s="20">
        <v>2.9803032786885244</v>
      </c>
      <c r="AI223" s="20">
        <v>1.362E-5</v>
      </c>
      <c r="AJ223" s="21">
        <f t="shared" si="151"/>
        <v>6.167342196766061E-2</v>
      </c>
      <c r="AK223" s="21">
        <f t="shared" si="152"/>
        <v>5.8101502945366938</v>
      </c>
      <c r="AL223" s="21">
        <f t="shared" si="153"/>
        <v>3.0836710983830305E-3</v>
      </c>
      <c r="AM223" s="21">
        <f t="shared" si="154"/>
        <v>0.97906557373661218</v>
      </c>
      <c r="AN223" s="21">
        <f t="shared" si="155"/>
        <v>3854.588872978788</v>
      </c>
      <c r="AO223" s="86">
        <f t="shared" si="135"/>
        <v>4.257535600559415E-5</v>
      </c>
      <c r="AP223" s="88">
        <f t="shared" si="136"/>
        <v>1.6896827936345373E-4</v>
      </c>
      <c r="AQ223" s="89">
        <f t="shared" si="137"/>
        <v>1.5918219985032039E-2</v>
      </c>
      <c r="AR223" s="89">
        <f t="shared" si="138"/>
        <v>8.4484139681726864E-6</v>
      </c>
      <c r="AS223" s="89">
        <f t="shared" si="139"/>
        <v>2.6823714348948278E-3</v>
      </c>
      <c r="AT223" s="89">
        <f t="shared" si="140"/>
        <v>10.560517460215857</v>
      </c>
      <c r="AU223" s="91">
        <f t="shared" si="141"/>
        <v>1.1664481097423054E-7</v>
      </c>
      <c r="AV223" s="95">
        <f t="shared" si="156"/>
        <v>61673.421967660608</v>
      </c>
      <c r="AW223" s="96">
        <f t="shared" si="157"/>
        <v>5810150.294536694</v>
      </c>
      <c r="AX223" s="96">
        <f t="shared" si="158"/>
        <v>3083.6710983830303</v>
      </c>
      <c r="AY223" s="96">
        <f t="shared" si="159"/>
        <v>979065.57373661222</v>
      </c>
      <c r="AZ223" s="96">
        <f t="shared" si="160"/>
        <v>3854588872.9787879</v>
      </c>
      <c r="BA223" s="97">
        <f t="shared" si="161"/>
        <v>42.575356005594152</v>
      </c>
      <c r="BB223" s="102">
        <f t="shared" si="162"/>
        <v>168.96827936345372</v>
      </c>
      <c r="BC223" s="98">
        <f t="shared" si="163"/>
        <v>15918.219985032039</v>
      </c>
      <c r="BD223" s="98">
        <f t="shared" si="164"/>
        <v>8.4484139681726873</v>
      </c>
      <c r="BE223" s="98">
        <f t="shared" si="165"/>
        <v>2682.3714348948279</v>
      </c>
      <c r="BF223" s="98">
        <f t="shared" si="166"/>
        <v>10560517.460215857</v>
      </c>
      <c r="BG223" s="103">
        <f t="shared" si="167"/>
        <v>0.11664481097423055</v>
      </c>
      <c r="BH223">
        <v>0.1</v>
      </c>
      <c r="BI223">
        <f t="shared" si="142"/>
        <v>256.97259153191925</v>
      </c>
      <c r="BJ223">
        <v>0.1</v>
      </c>
      <c r="BK223">
        <f t="shared" si="143"/>
        <v>0.29803032786885247</v>
      </c>
      <c r="BL223" s="114">
        <v>0</v>
      </c>
      <c r="BM223" s="114">
        <v>0</v>
      </c>
      <c r="BN223" s="114">
        <v>0</v>
      </c>
      <c r="BO223" s="114">
        <v>0</v>
      </c>
      <c r="BP223" s="114">
        <v>0</v>
      </c>
      <c r="BQ223" s="107">
        <f t="shared" si="144"/>
        <v>1.362E-6</v>
      </c>
      <c r="BR223" s="107">
        <f t="shared" si="145"/>
        <v>6.1673421967660619E-3</v>
      </c>
      <c r="BS223" s="107">
        <f t="shared" si="146"/>
        <v>0.58101502945366945</v>
      </c>
      <c r="BT223" s="107">
        <f t="shared" si="147"/>
        <v>3.083671098383031E-4</v>
      </c>
      <c r="BU223" s="107">
        <f t="shared" si="148"/>
        <v>9.7906557373661232E-2</v>
      </c>
      <c r="BV223" s="107">
        <f t="shared" si="149"/>
        <v>385.4588872978789</v>
      </c>
      <c r="BW223" s="117">
        <f t="shared" si="150"/>
        <v>6.0210645885974061E-6</v>
      </c>
    </row>
    <row r="224" spans="1:75" ht="15" customHeight="1" x14ac:dyDescent="0.25">
      <c r="A224" s="108">
        <v>4.620166666666667</v>
      </c>
      <c r="B224" s="108">
        <v>-74.105055555555552</v>
      </c>
      <c r="C224" s="119">
        <v>28</v>
      </c>
      <c r="D224" s="119">
        <v>26</v>
      </c>
      <c r="E224" s="119">
        <v>1837</v>
      </c>
      <c r="F224" s="16" t="s">
        <v>594</v>
      </c>
      <c r="G224" s="14" t="s">
        <v>595</v>
      </c>
      <c r="H224" s="16" t="s">
        <v>596</v>
      </c>
      <c r="I224" s="14" t="s">
        <v>133</v>
      </c>
      <c r="J224" s="14" t="s">
        <v>53</v>
      </c>
      <c r="K224" s="14">
        <v>117.22</v>
      </c>
      <c r="L224" s="14"/>
      <c r="M224" s="14">
        <v>1993</v>
      </c>
      <c r="N224" s="15" t="s">
        <v>43</v>
      </c>
      <c r="O224" s="15" t="s">
        <v>123</v>
      </c>
      <c r="P224" s="17">
        <v>1.192780523187394E-2</v>
      </c>
      <c r="Q224" s="18">
        <v>1721.125</v>
      </c>
      <c r="R224" s="18">
        <v>1805.2324555117325</v>
      </c>
      <c r="S224" s="15" t="s">
        <v>45</v>
      </c>
      <c r="T224" s="15"/>
      <c r="U224" s="15"/>
      <c r="V224" s="14">
        <v>365</v>
      </c>
      <c r="W224" s="80"/>
      <c r="X224" s="14"/>
      <c r="Y224" s="14">
        <v>8760</v>
      </c>
      <c r="Z224" s="76" t="s">
        <v>597</v>
      </c>
      <c r="AA224" s="76" t="s">
        <v>46</v>
      </c>
      <c r="AB224" s="19" t="s">
        <v>49</v>
      </c>
      <c r="AC224" s="19">
        <v>196.35697419693699</v>
      </c>
      <c r="AD224" s="19">
        <v>1220.7279907421801</v>
      </c>
      <c r="AE224" s="19">
        <v>69.655897325915305</v>
      </c>
      <c r="AF224" s="19">
        <v>640</v>
      </c>
      <c r="AG224" s="19">
        <v>1920000</v>
      </c>
      <c r="AH224" s="20">
        <v>2.9803032786885244</v>
      </c>
      <c r="AI224" s="20">
        <v>1.362E-5</v>
      </c>
      <c r="AJ224" s="21">
        <f t="shared" si="151"/>
        <v>3.5446998268639048E-4</v>
      </c>
      <c r="AK224" s="21">
        <f t="shared" si="152"/>
        <v>2.2036977882394092E-3</v>
      </c>
      <c r="AL224" s="21">
        <f t="shared" si="153"/>
        <v>1.2574508657053521E-4</v>
      </c>
      <c r="AM224" s="21">
        <f t="shared" si="154"/>
        <v>1.1553487715275088E-3</v>
      </c>
      <c r="AN224" s="21">
        <f t="shared" si="155"/>
        <v>3.4660463145825262</v>
      </c>
      <c r="AO224" s="86">
        <f t="shared" si="135"/>
        <v>4.257535600559415E-5</v>
      </c>
      <c r="AP224" s="88">
        <f t="shared" si="136"/>
        <v>9.7115063749696026E-7</v>
      </c>
      <c r="AQ224" s="89">
        <f t="shared" si="137"/>
        <v>6.0375281869572851E-6</v>
      </c>
      <c r="AR224" s="89">
        <f t="shared" si="138"/>
        <v>3.4450708649461702E-7</v>
      </c>
      <c r="AS224" s="89">
        <f t="shared" si="139"/>
        <v>3.1653391000753664E-6</v>
      </c>
      <c r="AT224" s="89">
        <f t="shared" si="140"/>
        <v>9.4960173002260999E-3</v>
      </c>
      <c r="AU224" s="91">
        <f t="shared" si="141"/>
        <v>1.1664481097423054E-7</v>
      </c>
      <c r="AV224" s="95">
        <f t="shared" si="156"/>
        <v>354.46998268639049</v>
      </c>
      <c r="AW224" s="96">
        <f t="shared" si="157"/>
        <v>2203.6977882394094</v>
      </c>
      <c r="AX224" s="96">
        <f t="shared" si="158"/>
        <v>125.74508657053522</v>
      </c>
      <c r="AY224" s="96">
        <f t="shared" si="159"/>
        <v>1155.3487715275089</v>
      </c>
      <c r="AZ224" s="96">
        <f t="shared" si="160"/>
        <v>3466046.3145825262</v>
      </c>
      <c r="BA224" s="97">
        <f t="shared" si="161"/>
        <v>42.575356005594152</v>
      </c>
      <c r="BB224" s="102">
        <f t="shared" si="162"/>
        <v>0.97115063749696029</v>
      </c>
      <c r="BC224" s="98">
        <f t="shared" si="163"/>
        <v>6.0375281869572852</v>
      </c>
      <c r="BD224" s="98">
        <f t="shared" si="164"/>
        <v>0.34450708649461703</v>
      </c>
      <c r="BE224" s="98">
        <f t="shared" si="165"/>
        <v>3.1653391000753666</v>
      </c>
      <c r="BF224" s="98">
        <f t="shared" si="166"/>
        <v>9496.0173002260999</v>
      </c>
      <c r="BG224" s="103">
        <f t="shared" si="167"/>
        <v>0.11664481097423055</v>
      </c>
      <c r="BH224">
        <v>0.1</v>
      </c>
      <c r="BI224">
        <f t="shared" si="142"/>
        <v>180.52324555117326</v>
      </c>
      <c r="BJ224">
        <v>0.1</v>
      </c>
      <c r="BK224">
        <f t="shared" si="143"/>
        <v>0.29803032786885247</v>
      </c>
      <c r="BL224" s="114">
        <v>187.562005220738</v>
      </c>
      <c r="BM224" s="114">
        <v>1012.03746873145</v>
      </c>
      <c r="BN224" s="114">
        <v>69.555897325915296</v>
      </c>
      <c r="BO224" s="114">
        <v>256</v>
      </c>
      <c r="BP224" s="114">
        <v>384000</v>
      </c>
      <c r="BQ224" s="107">
        <f t="shared" si="144"/>
        <v>1.362E-6</v>
      </c>
      <c r="BR224" s="107">
        <f t="shared" si="145"/>
        <v>3.4044342021535715E-4</v>
      </c>
      <c r="BS224" s="107">
        <f t="shared" si="146"/>
        <v>1.8402054835440192E-3</v>
      </c>
      <c r="BT224" s="107">
        <f t="shared" si="147"/>
        <v>1.2619262193551664E-4</v>
      </c>
      <c r="BU224" s="107">
        <f t="shared" si="148"/>
        <v>4.7636250194355256E-4</v>
      </c>
      <c r="BV224" s="107">
        <f t="shared" si="149"/>
        <v>0.77503151725691499</v>
      </c>
      <c r="BW224" s="117">
        <f t="shared" si="150"/>
        <v>6.0210645885974061E-6</v>
      </c>
    </row>
    <row r="225" spans="1:75" ht="15" customHeight="1" x14ac:dyDescent="0.25">
      <c r="A225" s="108">
        <v>4.620166666666667</v>
      </c>
      <c r="B225" s="108">
        <v>-74.105055555555552</v>
      </c>
      <c r="C225" s="119">
        <v>28</v>
      </c>
      <c r="D225" s="119">
        <v>26</v>
      </c>
      <c r="E225" s="119">
        <v>1837</v>
      </c>
      <c r="F225" s="16" t="s">
        <v>594</v>
      </c>
      <c r="G225" s="14" t="s">
        <v>595</v>
      </c>
      <c r="H225" s="16" t="s">
        <v>596</v>
      </c>
      <c r="I225" s="14" t="s">
        <v>133</v>
      </c>
      <c r="J225" s="14" t="s">
        <v>53</v>
      </c>
      <c r="K225" s="14">
        <v>117.22</v>
      </c>
      <c r="L225" s="14"/>
      <c r="M225" s="14">
        <v>1996</v>
      </c>
      <c r="N225" s="15" t="s">
        <v>43</v>
      </c>
      <c r="O225" s="15" t="s">
        <v>123</v>
      </c>
      <c r="P225" s="17">
        <v>1.192780523187394E-2</v>
      </c>
      <c r="Q225" s="18">
        <v>1721.125</v>
      </c>
      <c r="R225" s="18">
        <v>1805.2324555117325</v>
      </c>
      <c r="S225" s="15" t="s">
        <v>45</v>
      </c>
      <c r="T225" s="15"/>
      <c r="U225" s="15"/>
      <c r="V225" s="14">
        <v>365</v>
      </c>
      <c r="W225" s="80"/>
      <c r="X225" s="14"/>
      <c r="Y225" s="14">
        <v>8760</v>
      </c>
      <c r="Z225" s="76" t="s">
        <v>597</v>
      </c>
      <c r="AA225" s="76" t="s">
        <v>46</v>
      </c>
      <c r="AB225" s="19" t="s">
        <v>49</v>
      </c>
      <c r="AC225" s="19">
        <v>196.35697419693699</v>
      </c>
      <c r="AD225" s="19">
        <v>1220.7279907421801</v>
      </c>
      <c r="AE225" s="19">
        <v>69.655897325915305</v>
      </c>
      <c r="AF225" s="19">
        <v>640</v>
      </c>
      <c r="AG225" s="19">
        <v>1920000</v>
      </c>
      <c r="AH225" s="20">
        <v>2.9803032786885244</v>
      </c>
      <c r="AI225" s="20">
        <v>1.362E-5</v>
      </c>
      <c r="AJ225" s="21">
        <f t="shared" si="151"/>
        <v>3.5446998268639048E-4</v>
      </c>
      <c r="AK225" s="21">
        <f t="shared" si="152"/>
        <v>2.2036977882394092E-3</v>
      </c>
      <c r="AL225" s="21">
        <f t="shared" si="153"/>
        <v>1.2574508657053521E-4</v>
      </c>
      <c r="AM225" s="21">
        <f t="shared" si="154"/>
        <v>1.1553487715275088E-3</v>
      </c>
      <c r="AN225" s="21">
        <f t="shared" si="155"/>
        <v>3.4660463145825262</v>
      </c>
      <c r="AO225" s="86">
        <f t="shared" si="135"/>
        <v>4.257535600559415E-5</v>
      </c>
      <c r="AP225" s="88">
        <f t="shared" si="136"/>
        <v>9.7115063749696026E-7</v>
      </c>
      <c r="AQ225" s="89">
        <f t="shared" si="137"/>
        <v>6.0375281869572851E-6</v>
      </c>
      <c r="AR225" s="89">
        <f t="shared" si="138"/>
        <v>3.4450708649461702E-7</v>
      </c>
      <c r="AS225" s="89">
        <f t="shared" si="139"/>
        <v>3.1653391000753664E-6</v>
      </c>
      <c r="AT225" s="89">
        <f t="shared" si="140"/>
        <v>9.4960173002260999E-3</v>
      </c>
      <c r="AU225" s="91">
        <f t="shared" si="141"/>
        <v>1.1664481097423054E-7</v>
      </c>
      <c r="AV225" s="95">
        <f t="shared" si="156"/>
        <v>354.46998268639049</v>
      </c>
      <c r="AW225" s="96">
        <f t="shared" si="157"/>
        <v>2203.6977882394094</v>
      </c>
      <c r="AX225" s="96">
        <f t="shared" si="158"/>
        <v>125.74508657053522</v>
      </c>
      <c r="AY225" s="96">
        <f t="shared" si="159"/>
        <v>1155.3487715275089</v>
      </c>
      <c r="AZ225" s="96">
        <f t="shared" si="160"/>
        <v>3466046.3145825262</v>
      </c>
      <c r="BA225" s="97">
        <f t="shared" si="161"/>
        <v>42.575356005594152</v>
      </c>
      <c r="BB225" s="102">
        <f t="shared" si="162"/>
        <v>0.97115063749696029</v>
      </c>
      <c r="BC225" s="98">
        <f t="shared" si="163"/>
        <v>6.0375281869572852</v>
      </c>
      <c r="BD225" s="98">
        <f t="shared" si="164"/>
        <v>0.34450708649461703</v>
      </c>
      <c r="BE225" s="98">
        <f t="shared" si="165"/>
        <v>3.1653391000753666</v>
      </c>
      <c r="BF225" s="98">
        <f t="shared" si="166"/>
        <v>9496.0173002260999</v>
      </c>
      <c r="BG225" s="103">
        <f t="shared" si="167"/>
        <v>0.11664481097423055</v>
      </c>
      <c r="BH225">
        <v>0.1</v>
      </c>
      <c r="BI225">
        <f t="shared" si="142"/>
        <v>180.52324555117326</v>
      </c>
      <c r="BJ225">
        <v>0.1</v>
      </c>
      <c r="BK225">
        <f t="shared" si="143"/>
        <v>0.29803032786885247</v>
      </c>
      <c r="BL225" s="114">
        <v>187.562005220738</v>
      </c>
      <c r="BM225" s="114">
        <v>1012.03746873145</v>
      </c>
      <c r="BN225" s="114">
        <v>69.555897325915296</v>
      </c>
      <c r="BO225" s="114">
        <v>256</v>
      </c>
      <c r="BP225" s="114">
        <v>384000</v>
      </c>
      <c r="BQ225" s="107">
        <f t="shared" si="144"/>
        <v>1.362E-6</v>
      </c>
      <c r="BR225" s="107">
        <f t="shared" si="145"/>
        <v>3.4044342021535715E-4</v>
      </c>
      <c r="BS225" s="107">
        <f t="shared" si="146"/>
        <v>1.8402054835440192E-3</v>
      </c>
      <c r="BT225" s="107">
        <f t="shared" si="147"/>
        <v>1.2619262193551664E-4</v>
      </c>
      <c r="BU225" s="107">
        <f t="shared" si="148"/>
        <v>4.7636250194355256E-4</v>
      </c>
      <c r="BV225" s="107">
        <f t="shared" si="149"/>
        <v>0.77503151725691499</v>
      </c>
      <c r="BW225" s="117">
        <f t="shared" si="150"/>
        <v>6.0210645885974061E-6</v>
      </c>
    </row>
    <row r="226" spans="1:75" ht="30" customHeight="1" x14ac:dyDescent="0.25">
      <c r="A226" s="108">
        <v>4.62097733604387</v>
      </c>
      <c r="B226" s="108">
        <v>-74.1048369235167</v>
      </c>
      <c r="C226" s="119">
        <v>28</v>
      </c>
      <c r="D226" s="119">
        <v>26</v>
      </c>
      <c r="E226" s="119">
        <v>1837</v>
      </c>
      <c r="F226" s="16" t="s">
        <v>598</v>
      </c>
      <c r="G226" s="14" t="s">
        <v>599</v>
      </c>
      <c r="H226" s="16" t="s">
        <v>600</v>
      </c>
      <c r="I226" s="14" t="s">
        <v>133</v>
      </c>
      <c r="J226" s="14" t="s">
        <v>53</v>
      </c>
      <c r="K226" s="27"/>
      <c r="L226" s="27"/>
      <c r="M226" s="14">
        <v>2006</v>
      </c>
      <c r="N226" s="15" t="s">
        <v>43</v>
      </c>
      <c r="O226" s="15" t="s">
        <v>123</v>
      </c>
      <c r="P226" s="28">
        <v>4.2689148957375835E-3</v>
      </c>
      <c r="Q226" s="18">
        <v>3361.9444444444398</v>
      </c>
      <c r="R226" s="18">
        <v>3419.8447998273164</v>
      </c>
      <c r="S226" s="15" t="s">
        <v>45</v>
      </c>
      <c r="T226" s="15"/>
      <c r="U226" s="15"/>
      <c r="V226" s="14">
        <v>365</v>
      </c>
      <c r="W226" s="80"/>
      <c r="X226" s="14"/>
      <c r="Y226" s="14">
        <v>8760</v>
      </c>
      <c r="Z226" s="76" t="s">
        <v>601</v>
      </c>
      <c r="AA226" s="76" t="s">
        <v>46</v>
      </c>
      <c r="AB226" s="19" t="s">
        <v>49</v>
      </c>
      <c r="AC226" s="19">
        <v>196.35697419693699</v>
      </c>
      <c r="AD226" s="19">
        <v>1220.7279907421801</v>
      </c>
      <c r="AE226" s="19">
        <v>69.655897325915305</v>
      </c>
      <c r="AF226" s="19">
        <v>640</v>
      </c>
      <c r="AG226" s="19">
        <v>1920000</v>
      </c>
      <c r="AH226" s="20">
        <v>2.9803032786885244</v>
      </c>
      <c r="AI226" s="20">
        <v>1.362E-5</v>
      </c>
      <c r="AJ226" s="21">
        <f t="shared" si="151"/>
        <v>6.7151037711722151E-4</v>
      </c>
      <c r="AK226" s="21">
        <f t="shared" si="152"/>
        <v>4.1747002711432927E-3</v>
      </c>
      <c r="AL226" s="21">
        <f t="shared" si="153"/>
        <v>2.3821235824733692E-4</v>
      </c>
      <c r="AM226" s="21">
        <f t="shared" si="154"/>
        <v>2.1887006718894824E-3</v>
      </c>
      <c r="AN226" s="21">
        <f t="shared" si="155"/>
        <v>6.5661020156684478</v>
      </c>
      <c r="AO226" s="86">
        <f t="shared" si="135"/>
        <v>4.1290812889073531E-5</v>
      </c>
      <c r="AP226" s="88">
        <f t="shared" si="136"/>
        <v>1.8397544578554014E-6</v>
      </c>
      <c r="AQ226" s="89">
        <f t="shared" si="137"/>
        <v>1.1437534989433678E-5</v>
      </c>
      <c r="AR226" s="89">
        <f t="shared" si="138"/>
        <v>6.5263659793790941E-7</v>
      </c>
      <c r="AS226" s="89">
        <f t="shared" si="139"/>
        <v>5.9964401969574865E-6</v>
      </c>
      <c r="AT226" s="89">
        <f t="shared" si="140"/>
        <v>1.7989320590872458E-2</v>
      </c>
      <c r="AU226" s="91">
        <f t="shared" si="141"/>
        <v>1.1312551476458501E-7</v>
      </c>
      <c r="AV226" s="95">
        <f t="shared" si="156"/>
        <v>671.51037711722154</v>
      </c>
      <c r="AW226" s="96">
        <f t="shared" si="157"/>
        <v>4174.7002711432924</v>
      </c>
      <c r="AX226" s="96">
        <f t="shared" si="158"/>
        <v>238.21235824733691</v>
      </c>
      <c r="AY226" s="96">
        <f t="shared" si="159"/>
        <v>2188.7006718894822</v>
      </c>
      <c r="AZ226" s="96">
        <f t="shared" si="160"/>
        <v>6566102.0156684481</v>
      </c>
      <c r="BA226" s="97">
        <f t="shared" si="161"/>
        <v>41.290812889073528</v>
      </c>
      <c r="BB226" s="102">
        <f t="shared" si="162"/>
        <v>1.8397544578554015</v>
      </c>
      <c r="BC226" s="98">
        <f t="shared" si="163"/>
        <v>11.437534989433678</v>
      </c>
      <c r="BD226" s="98">
        <f t="shared" si="164"/>
        <v>0.6526365979379094</v>
      </c>
      <c r="BE226" s="98">
        <f t="shared" si="165"/>
        <v>5.9964401969574865</v>
      </c>
      <c r="BF226" s="98">
        <f t="shared" si="166"/>
        <v>17989.320590872459</v>
      </c>
      <c r="BG226" s="103">
        <f t="shared" si="167"/>
        <v>0.11312551476458502</v>
      </c>
      <c r="BH226">
        <v>0.1</v>
      </c>
      <c r="BI226">
        <f t="shared" si="142"/>
        <v>341.98447998273167</v>
      </c>
      <c r="BJ226">
        <v>0.1</v>
      </c>
      <c r="BK226">
        <f t="shared" si="143"/>
        <v>0.29803032786885247</v>
      </c>
      <c r="BL226" s="114">
        <v>187.562005220738</v>
      </c>
      <c r="BM226" s="114">
        <v>1012.03746873145</v>
      </c>
      <c r="BN226" s="114">
        <v>69.555897325915296</v>
      </c>
      <c r="BO226" s="114">
        <v>256</v>
      </c>
      <c r="BP226" s="114">
        <v>384000</v>
      </c>
      <c r="BQ226" s="107">
        <f t="shared" si="144"/>
        <v>1.362E-6</v>
      </c>
      <c r="BR226" s="107">
        <f t="shared" si="145"/>
        <v>6.4493836054419873E-4</v>
      </c>
      <c r="BS226" s="107">
        <f t="shared" si="146"/>
        <v>3.4860979450581486E-3</v>
      </c>
      <c r="BT226" s="107">
        <f t="shared" si="147"/>
        <v>2.3906017232579402E-4</v>
      </c>
      <c r="BU226" s="107">
        <f t="shared" si="148"/>
        <v>9.0242440530606798E-4</v>
      </c>
      <c r="BV226" s="107">
        <f t="shared" si="149"/>
        <v>1.4682250454233039</v>
      </c>
      <c r="BW226" s="117">
        <f t="shared" si="150"/>
        <v>5.8394027589137601E-6</v>
      </c>
    </row>
    <row r="227" spans="1:75" ht="30" customHeight="1" x14ac:dyDescent="0.25">
      <c r="A227" s="108">
        <v>4.62097733604387</v>
      </c>
      <c r="B227" s="108">
        <v>-74.1048369235167</v>
      </c>
      <c r="C227" s="119">
        <v>28</v>
      </c>
      <c r="D227" s="119">
        <v>26</v>
      </c>
      <c r="E227" s="119">
        <v>1837</v>
      </c>
      <c r="F227" s="16" t="s">
        <v>598</v>
      </c>
      <c r="G227" s="14" t="s">
        <v>599</v>
      </c>
      <c r="H227" s="16" t="s">
        <v>600</v>
      </c>
      <c r="I227" s="14" t="s">
        <v>133</v>
      </c>
      <c r="J227" s="14" t="s">
        <v>53</v>
      </c>
      <c r="K227" s="27"/>
      <c r="L227" s="27"/>
      <c r="M227" s="14">
        <v>2006</v>
      </c>
      <c r="N227" s="15" t="s">
        <v>43</v>
      </c>
      <c r="O227" s="15" t="s">
        <v>120</v>
      </c>
      <c r="P227" s="22">
        <v>1.192780523187394E-2</v>
      </c>
      <c r="Q227" s="18">
        <v>6723.86</v>
      </c>
      <c r="R227" s="18">
        <v>7052.4397114196336</v>
      </c>
      <c r="S227" s="15" t="s">
        <v>45</v>
      </c>
      <c r="T227" s="15"/>
      <c r="U227" s="15"/>
      <c r="V227" s="14">
        <v>365</v>
      </c>
      <c r="W227" s="80"/>
      <c r="X227" s="14"/>
      <c r="Y227" s="14">
        <v>8760</v>
      </c>
      <c r="Z227" s="76" t="s">
        <v>601</v>
      </c>
      <c r="AA227" s="76" t="s">
        <v>46</v>
      </c>
      <c r="AB227" s="19" t="s">
        <v>49</v>
      </c>
      <c r="AC227" s="19">
        <v>30.4</v>
      </c>
      <c r="AD227" s="19">
        <v>1504</v>
      </c>
      <c r="AE227" s="19">
        <v>9.6</v>
      </c>
      <c r="AF227" s="19">
        <v>640</v>
      </c>
      <c r="AG227" s="19">
        <v>1920000</v>
      </c>
      <c r="AH227" s="20">
        <v>32831.976744186046</v>
      </c>
      <c r="AI227" s="20">
        <v>1.0442E-8</v>
      </c>
      <c r="AJ227" s="21">
        <f t="shared" si="151"/>
        <v>2.1439416722715684E-4</v>
      </c>
      <c r="AK227" s="21">
        <f t="shared" si="152"/>
        <v>1.060686932597513E-2</v>
      </c>
      <c r="AL227" s="21">
        <f t="shared" si="153"/>
        <v>6.7703421229628488E-5</v>
      </c>
      <c r="AM227" s="21">
        <f t="shared" si="154"/>
        <v>4.5135614153085655E-3</v>
      </c>
      <c r="AN227" s="21">
        <f t="shared" si="155"/>
        <v>13.540684245925698</v>
      </c>
      <c r="AO227" s="86">
        <f t="shared" si="135"/>
        <v>3.5958489515338981E-4</v>
      </c>
      <c r="AP227" s="88">
        <f t="shared" si="136"/>
        <v>5.8738128007440226E-7</v>
      </c>
      <c r="AQ227" s="89">
        <f t="shared" si="137"/>
        <v>2.9059915961575699E-5</v>
      </c>
      <c r="AR227" s="89">
        <f t="shared" si="138"/>
        <v>1.8548882528665339E-7</v>
      </c>
      <c r="AS227" s="89">
        <f t="shared" si="139"/>
        <v>1.2365921685776892E-5</v>
      </c>
      <c r="AT227" s="89">
        <f t="shared" si="140"/>
        <v>3.709776505733068E-2</v>
      </c>
      <c r="AU227" s="91">
        <f t="shared" si="141"/>
        <v>9.8516409631065706E-7</v>
      </c>
      <c r="AV227" s="95">
        <f t="shared" si="156"/>
        <v>214.39416722715683</v>
      </c>
      <c r="AW227" s="96">
        <f t="shared" si="157"/>
        <v>10606.869325975131</v>
      </c>
      <c r="AX227" s="96">
        <f t="shared" si="158"/>
        <v>67.703421229628489</v>
      </c>
      <c r="AY227" s="96">
        <f t="shared" si="159"/>
        <v>4513.5614153085653</v>
      </c>
      <c r="AZ227" s="96">
        <f t="shared" si="160"/>
        <v>13540684.245925698</v>
      </c>
      <c r="BA227" s="97">
        <f t="shared" si="161"/>
        <v>359.58489515338982</v>
      </c>
      <c r="BB227" s="102">
        <f t="shared" si="162"/>
        <v>0.58738128007440227</v>
      </c>
      <c r="BC227" s="98">
        <f t="shared" si="163"/>
        <v>29.059915961575697</v>
      </c>
      <c r="BD227" s="98">
        <f t="shared" si="164"/>
        <v>0.18548882528665339</v>
      </c>
      <c r="BE227" s="98">
        <f t="shared" si="165"/>
        <v>12.365921685776891</v>
      </c>
      <c r="BF227" s="98">
        <f t="shared" si="166"/>
        <v>37097.765057330682</v>
      </c>
      <c r="BG227" s="103">
        <f t="shared" si="167"/>
        <v>0.98516409631065704</v>
      </c>
      <c r="BH227">
        <v>0.1</v>
      </c>
      <c r="BI227">
        <f t="shared" si="142"/>
        <v>705.24397114196336</v>
      </c>
      <c r="BJ227">
        <v>0.1</v>
      </c>
      <c r="BK227">
        <f t="shared" si="143"/>
        <v>3283.1976744186049</v>
      </c>
      <c r="BL227" s="114">
        <v>12.16</v>
      </c>
      <c r="BM227" s="114">
        <v>601.6</v>
      </c>
      <c r="BN227" s="114">
        <v>1.92</v>
      </c>
      <c r="BO227" s="114">
        <v>256</v>
      </c>
      <c r="BP227" s="114">
        <v>384000</v>
      </c>
      <c r="BQ227" s="107">
        <f t="shared" si="144"/>
        <v>1.0442E-9</v>
      </c>
      <c r="BR227" s="107">
        <f t="shared" si="145"/>
        <v>8.8396979699390405E-5</v>
      </c>
      <c r="BS227" s="107">
        <f t="shared" si="146"/>
        <v>4.3733242588119472E-3</v>
      </c>
      <c r="BT227" s="107">
        <f t="shared" si="147"/>
        <v>1.5138945217875171E-5</v>
      </c>
      <c r="BU227" s="107">
        <f t="shared" si="148"/>
        <v>1.860989046302956E-3</v>
      </c>
      <c r="BV227" s="107">
        <f t="shared" si="149"/>
        <v>3.0277890435750345</v>
      </c>
      <c r="BW227" s="117">
        <f t="shared" si="150"/>
        <v>5.0852983555043129E-5</v>
      </c>
    </row>
    <row r="228" spans="1:75" ht="45" customHeight="1" x14ac:dyDescent="0.25">
      <c r="A228" s="108">
        <v>4.6213333333333342</v>
      </c>
      <c r="B228" s="108">
        <v>-74.10455555555555</v>
      </c>
      <c r="C228" s="119">
        <v>29</v>
      </c>
      <c r="D228" s="119">
        <v>26</v>
      </c>
      <c r="E228" s="119">
        <v>2331</v>
      </c>
      <c r="F228" s="16" t="s">
        <v>602</v>
      </c>
      <c r="G228" s="14" t="s">
        <v>603</v>
      </c>
      <c r="H228" s="16" t="s">
        <v>604</v>
      </c>
      <c r="I228" s="14" t="s">
        <v>133</v>
      </c>
      <c r="J228" s="14" t="s">
        <v>53</v>
      </c>
      <c r="K228" s="27"/>
      <c r="L228" s="27"/>
      <c r="M228" s="14">
        <v>2005</v>
      </c>
      <c r="N228" s="15" t="s">
        <v>43</v>
      </c>
      <c r="O228" s="15" t="s">
        <v>123</v>
      </c>
      <c r="P228" s="28">
        <v>4.2689148957375835E-3</v>
      </c>
      <c r="Q228" s="18">
        <v>922.79250000000002</v>
      </c>
      <c r="R228" s="18">
        <v>938.68509268782543</v>
      </c>
      <c r="S228" s="15" t="s">
        <v>45</v>
      </c>
      <c r="T228" s="15"/>
      <c r="U228" s="15"/>
      <c r="V228" s="14">
        <v>365</v>
      </c>
      <c r="W228" s="80"/>
      <c r="X228" s="14"/>
      <c r="Y228" s="14">
        <v>8760</v>
      </c>
      <c r="Z228" s="76" t="s">
        <v>605</v>
      </c>
      <c r="AA228" s="76" t="s">
        <v>46</v>
      </c>
      <c r="AB228" s="19" t="s">
        <v>49</v>
      </c>
      <c r="AC228" s="19">
        <v>196.35697419693699</v>
      </c>
      <c r="AD228" s="19">
        <v>1220.7279907421801</v>
      </c>
      <c r="AE228" s="19">
        <v>69.655897325915305</v>
      </c>
      <c r="AF228" s="19">
        <v>640</v>
      </c>
      <c r="AG228" s="19">
        <v>1920000</v>
      </c>
      <c r="AH228" s="20">
        <v>1159.0914634146341</v>
      </c>
      <c r="AI228" s="20">
        <v>1.4200000000000001E-4</v>
      </c>
      <c r="AJ228" s="21">
        <f t="shared" si="151"/>
        <v>1.8431736452395275E-4</v>
      </c>
      <c r="AK228" s="21">
        <f t="shared" si="152"/>
        <v>1.1458791671364462E-3</v>
      </c>
      <c r="AL228" s="21">
        <f t="shared" si="153"/>
        <v>6.5384952437630455E-5</v>
      </c>
      <c r="AM228" s="21">
        <f t="shared" si="154"/>
        <v>6.0075845932020834E-4</v>
      </c>
      <c r="AN228" s="21">
        <f t="shared" si="155"/>
        <v>1.8022753779606249</v>
      </c>
      <c r="AO228" s="86">
        <f t="shared" si="135"/>
        <v>0.16742562021603197</v>
      </c>
      <c r="AP228" s="88">
        <f t="shared" si="136"/>
        <v>5.0497908088754173E-7</v>
      </c>
      <c r="AQ228" s="89">
        <f t="shared" si="137"/>
        <v>3.1393949784560169E-6</v>
      </c>
      <c r="AR228" s="89">
        <f t="shared" si="138"/>
        <v>1.7913685599350811E-7</v>
      </c>
      <c r="AS228" s="89">
        <f t="shared" si="139"/>
        <v>1.6459135871786531E-6</v>
      </c>
      <c r="AT228" s="89">
        <f t="shared" si="140"/>
        <v>4.9377407615359588E-3</v>
      </c>
      <c r="AU228" s="91">
        <f t="shared" si="141"/>
        <v>4.5870032935899167E-4</v>
      </c>
      <c r="AV228" s="95">
        <f t="shared" si="156"/>
        <v>184.31736452395276</v>
      </c>
      <c r="AW228" s="96">
        <f t="shared" si="157"/>
        <v>1145.8791671364463</v>
      </c>
      <c r="AX228" s="96">
        <f t="shared" si="158"/>
        <v>65.38495243763046</v>
      </c>
      <c r="AY228" s="96">
        <f t="shared" si="159"/>
        <v>600.75845932020832</v>
      </c>
      <c r="AZ228" s="96">
        <f t="shared" si="160"/>
        <v>1802275.3779606249</v>
      </c>
      <c r="BA228" s="97">
        <f t="shared" si="161"/>
        <v>167425.62021603197</v>
      </c>
      <c r="BB228" s="102">
        <f t="shared" si="162"/>
        <v>0.50497908088754173</v>
      </c>
      <c r="BC228" s="98">
        <f t="shared" si="163"/>
        <v>3.1393949784560169</v>
      </c>
      <c r="BD228" s="98">
        <f t="shared" si="164"/>
        <v>0.17913685599350809</v>
      </c>
      <c r="BE228" s="98">
        <f t="shared" si="165"/>
        <v>1.645913587178653</v>
      </c>
      <c r="BF228" s="98">
        <f t="shared" si="166"/>
        <v>4937.7407615359589</v>
      </c>
      <c r="BG228" s="103">
        <f t="shared" si="167"/>
        <v>458.70032935899167</v>
      </c>
      <c r="BH228">
        <v>0.1</v>
      </c>
      <c r="BI228">
        <f t="shared" si="142"/>
        <v>93.868509268782546</v>
      </c>
      <c r="BJ228">
        <v>0.1</v>
      </c>
      <c r="BK228">
        <f t="shared" si="143"/>
        <v>115.90914634146341</v>
      </c>
      <c r="BL228" s="114">
        <v>187.562005220738</v>
      </c>
      <c r="BM228" s="114">
        <v>1012.03746873145</v>
      </c>
      <c r="BN228" s="114">
        <v>69.555897325915296</v>
      </c>
      <c r="BO228" s="114">
        <v>256</v>
      </c>
      <c r="BP228" s="114">
        <v>384000</v>
      </c>
      <c r="BQ228" s="107">
        <f t="shared" si="144"/>
        <v>1.4200000000000001E-5</v>
      </c>
      <c r="BR228" s="107">
        <f t="shared" si="145"/>
        <v>1.7702383008022309E-4</v>
      </c>
      <c r="BS228" s="107">
        <f t="shared" si="146"/>
        <v>9.568703740125815E-4</v>
      </c>
      <c r="BT228" s="107">
        <f t="shared" si="147"/>
        <v>6.5617661956161454E-5</v>
      </c>
      <c r="BU228" s="107">
        <f t="shared" si="148"/>
        <v>2.4769905832605497E-4</v>
      </c>
      <c r="BV228" s="107">
        <f t="shared" si="149"/>
        <v>0.4030010259294084</v>
      </c>
      <c r="BW228" s="117">
        <f t="shared" si="150"/>
        <v>2.367755827982395E-2</v>
      </c>
    </row>
    <row r="229" spans="1:75" ht="45" customHeight="1" x14ac:dyDescent="0.25">
      <c r="A229" s="108">
        <v>4.6213333333333342</v>
      </c>
      <c r="B229" s="108">
        <v>-74.10455555555555</v>
      </c>
      <c r="C229" s="119">
        <v>29</v>
      </c>
      <c r="D229" s="119">
        <v>26</v>
      </c>
      <c r="E229" s="119">
        <v>2331</v>
      </c>
      <c r="F229" s="16" t="s">
        <v>602</v>
      </c>
      <c r="G229" s="14" t="s">
        <v>603</v>
      </c>
      <c r="H229" s="16" t="s">
        <v>604</v>
      </c>
      <c r="I229" s="14" t="s">
        <v>133</v>
      </c>
      <c r="J229" s="14" t="s">
        <v>53</v>
      </c>
      <c r="K229" s="27"/>
      <c r="L229" s="27"/>
      <c r="M229" s="14">
        <v>2005</v>
      </c>
      <c r="N229" s="15" t="s">
        <v>43</v>
      </c>
      <c r="O229" s="15" t="s">
        <v>123</v>
      </c>
      <c r="P229" s="28">
        <v>4.2689148957375835E-3</v>
      </c>
      <c r="Q229" s="18">
        <v>3600</v>
      </c>
      <c r="R229" s="18">
        <v>3662.0002152988582</v>
      </c>
      <c r="S229" s="15" t="s">
        <v>45</v>
      </c>
      <c r="T229" s="15"/>
      <c r="U229" s="15"/>
      <c r="V229" s="14">
        <v>365</v>
      </c>
      <c r="W229" s="80"/>
      <c r="X229" s="14"/>
      <c r="Y229" s="14">
        <v>8760</v>
      </c>
      <c r="Z229" s="76" t="s">
        <v>606</v>
      </c>
      <c r="AA229" s="76" t="s">
        <v>46</v>
      </c>
      <c r="AB229" s="19" t="s">
        <v>49</v>
      </c>
      <c r="AC229" s="19">
        <v>196.35697419693699</v>
      </c>
      <c r="AD229" s="19">
        <v>1220.7279907421801</v>
      </c>
      <c r="AE229" s="19">
        <v>69.655897325915305</v>
      </c>
      <c r="AF229" s="19">
        <v>640</v>
      </c>
      <c r="AG229" s="19">
        <v>1920000</v>
      </c>
      <c r="AH229" s="20">
        <v>1159.0914634146341</v>
      </c>
      <c r="AI229" s="20">
        <v>1.4200000000000001E-4</v>
      </c>
      <c r="AJ229" s="21">
        <f t="shared" ref="AJ229:AJ260" si="168">AC229*R229/1000000000</f>
        <v>7.1905928178461558E-4</v>
      </c>
      <c r="AK229" s="21">
        <f t="shared" ref="AK229:AK260" si="169">AD229*R229/1000000000</f>
        <v>4.4703061649192062E-3</v>
      </c>
      <c r="AL229" s="21">
        <f t="shared" ref="AL229:AL260" si="170">AE229*R229/1000000000</f>
        <v>2.5507991100433703E-4</v>
      </c>
      <c r="AM229" s="21">
        <f t="shared" ref="AM229:AM260" si="171">AF229*R229/1000000000</f>
        <v>2.3436801377912696E-3</v>
      </c>
      <c r="AN229" s="21">
        <f t="shared" ref="AN229:AN260" si="172">AG229*R229/1000000000</f>
        <v>7.031040413373808</v>
      </c>
      <c r="AO229" s="86">
        <f t="shared" si="135"/>
        <v>0.16742562021603197</v>
      </c>
      <c r="AP229" s="88">
        <f t="shared" si="136"/>
        <v>1.9700254295468919E-6</v>
      </c>
      <c r="AQ229" s="89">
        <f t="shared" si="137"/>
        <v>1.2247414150463579E-5</v>
      </c>
      <c r="AR229" s="89">
        <f t="shared" si="138"/>
        <v>6.9884907124475896E-7</v>
      </c>
      <c r="AS229" s="89">
        <f t="shared" si="139"/>
        <v>6.4210414734007389E-6</v>
      </c>
      <c r="AT229" s="89">
        <f t="shared" si="140"/>
        <v>1.9263124420202213E-2</v>
      </c>
      <c r="AU229" s="91">
        <f t="shared" si="141"/>
        <v>4.5870032935899167E-4</v>
      </c>
      <c r="AV229" s="95">
        <f t="shared" si="156"/>
        <v>719.05928178461556</v>
      </c>
      <c r="AW229" s="96">
        <f t="shared" si="157"/>
        <v>4470.3061649192059</v>
      </c>
      <c r="AX229" s="96">
        <f t="shared" si="158"/>
        <v>255.07991100433702</v>
      </c>
      <c r="AY229" s="96">
        <f t="shared" si="159"/>
        <v>2343.6801377912698</v>
      </c>
      <c r="AZ229" s="96">
        <f t="shared" si="160"/>
        <v>7031040.4133738084</v>
      </c>
      <c r="BA229" s="97">
        <f t="shared" si="161"/>
        <v>167425.62021603197</v>
      </c>
      <c r="BB229" s="102">
        <f t="shared" si="162"/>
        <v>1.970025429546892</v>
      </c>
      <c r="BC229" s="98">
        <f t="shared" si="163"/>
        <v>12.247414150463579</v>
      </c>
      <c r="BD229" s="98">
        <f t="shared" si="164"/>
        <v>0.69884907124475892</v>
      </c>
      <c r="BE229" s="98">
        <f t="shared" si="165"/>
        <v>6.4210414734007388</v>
      </c>
      <c r="BF229" s="98">
        <f t="shared" si="166"/>
        <v>19263.124420202214</v>
      </c>
      <c r="BG229" s="103">
        <f t="shared" si="167"/>
        <v>458.70032935899167</v>
      </c>
      <c r="BH229">
        <v>0.1</v>
      </c>
      <c r="BI229">
        <f t="shared" si="142"/>
        <v>366.20002152988582</v>
      </c>
      <c r="BJ229">
        <v>0.1</v>
      </c>
      <c r="BK229">
        <f t="shared" si="143"/>
        <v>115.90914634146341</v>
      </c>
      <c r="BL229" s="114">
        <v>187.562005220738</v>
      </c>
      <c r="BM229" s="114">
        <v>1012.03746873145</v>
      </c>
      <c r="BN229" s="114">
        <v>69.555897325915296</v>
      </c>
      <c r="BO229" s="114">
        <v>256</v>
      </c>
      <c r="BP229" s="114">
        <v>384000</v>
      </c>
      <c r="BQ229" s="107">
        <f t="shared" si="144"/>
        <v>1.4200000000000001E-5</v>
      </c>
      <c r="BR229" s="107">
        <f t="shared" si="145"/>
        <v>6.9060573020348899E-4</v>
      </c>
      <c r="BS229" s="107">
        <f t="shared" si="146"/>
        <v>3.7329446722261976E-3</v>
      </c>
      <c r="BT229" s="107">
        <f t="shared" si="147"/>
        <v>2.5598775785691936E-4</v>
      </c>
      <c r="BU229" s="107">
        <f t="shared" si="148"/>
        <v>9.6632407607755589E-4</v>
      </c>
      <c r="BV229" s="107">
        <f t="shared" si="149"/>
        <v>1.5721884316852057</v>
      </c>
      <c r="BW229" s="117">
        <f t="shared" si="150"/>
        <v>2.367755827982395E-2</v>
      </c>
    </row>
    <row r="230" spans="1:75" ht="45" customHeight="1" x14ac:dyDescent="0.25">
      <c r="A230" s="108">
        <v>4.6213333333333342</v>
      </c>
      <c r="B230" s="108">
        <v>-74.10455555555555</v>
      </c>
      <c r="C230" s="119">
        <v>29</v>
      </c>
      <c r="D230" s="119">
        <v>26</v>
      </c>
      <c r="E230" s="119">
        <v>2331</v>
      </c>
      <c r="F230" s="16" t="s">
        <v>602</v>
      </c>
      <c r="G230" s="14" t="s">
        <v>603</v>
      </c>
      <c r="H230" s="16" t="s">
        <v>604</v>
      </c>
      <c r="I230" s="14" t="s">
        <v>133</v>
      </c>
      <c r="J230" s="14" t="s">
        <v>53</v>
      </c>
      <c r="K230" s="27"/>
      <c r="L230" s="27"/>
      <c r="M230" s="14">
        <v>2005</v>
      </c>
      <c r="N230" s="15" t="s">
        <v>43</v>
      </c>
      <c r="O230" s="15" t="s">
        <v>123</v>
      </c>
      <c r="P230" s="28">
        <v>4.2689148957375835E-3</v>
      </c>
      <c r="Q230" s="18">
        <v>3600</v>
      </c>
      <c r="R230" s="18">
        <v>3662.0002152988582</v>
      </c>
      <c r="S230" s="15" t="s">
        <v>45</v>
      </c>
      <c r="T230" s="15"/>
      <c r="U230" s="15"/>
      <c r="V230" s="14">
        <v>365</v>
      </c>
      <c r="W230" s="80"/>
      <c r="X230" s="14"/>
      <c r="Y230" s="14">
        <v>8760</v>
      </c>
      <c r="Z230" s="76" t="s">
        <v>606</v>
      </c>
      <c r="AA230" s="76" t="s">
        <v>46</v>
      </c>
      <c r="AB230" s="19" t="s">
        <v>49</v>
      </c>
      <c r="AC230" s="19">
        <v>196.35697419693699</v>
      </c>
      <c r="AD230" s="19">
        <v>1220.7279907421801</v>
      </c>
      <c r="AE230" s="19">
        <v>69.655897325915305</v>
      </c>
      <c r="AF230" s="19">
        <v>640</v>
      </c>
      <c r="AG230" s="19">
        <v>1920000</v>
      </c>
      <c r="AH230" s="20">
        <v>1159.0914634146341</v>
      </c>
      <c r="AI230" s="20">
        <v>1.4200000000000001E-4</v>
      </c>
      <c r="AJ230" s="21">
        <f t="shared" si="168"/>
        <v>7.1905928178461558E-4</v>
      </c>
      <c r="AK230" s="21">
        <f t="shared" si="169"/>
        <v>4.4703061649192062E-3</v>
      </c>
      <c r="AL230" s="21">
        <f t="shared" si="170"/>
        <v>2.5507991100433703E-4</v>
      </c>
      <c r="AM230" s="21">
        <f t="shared" si="171"/>
        <v>2.3436801377912696E-3</v>
      </c>
      <c r="AN230" s="21">
        <f t="shared" si="172"/>
        <v>7.031040413373808</v>
      </c>
      <c r="AO230" s="86">
        <f t="shared" si="135"/>
        <v>0.16742562021603197</v>
      </c>
      <c r="AP230" s="88">
        <f t="shared" si="136"/>
        <v>1.9700254295468919E-6</v>
      </c>
      <c r="AQ230" s="89">
        <f t="shared" si="137"/>
        <v>1.2247414150463579E-5</v>
      </c>
      <c r="AR230" s="89">
        <f t="shared" si="138"/>
        <v>6.9884907124475896E-7</v>
      </c>
      <c r="AS230" s="89">
        <f t="shared" si="139"/>
        <v>6.4210414734007389E-6</v>
      </c>
      <c r="AT230" s="89">
        <f t="shared" si="140"/>
        <v>1.9263124420202213E-2</v>
      </c>
      <c r="AU230" s="91">
        <f t="shared" si="141"/>
        <v>4.5870032935899167E-4</v>
      </c>
      <c r="AV230" s="95">
        <f t="shared" si="156"/>
        <v>719.05928178461556</v>
      </c>
      <c r="AW230" s="96">
        <f t="shared" si="157"/>
        <v>4470.3061649192059</v>
      </c>
      <c r="AX230" s="96">
        <f t="shared" si="158"/>
        <v>255.07991100433702</v>
      </c>
      <c r="AY230" s="96">
        <f t="shared" si="159"/>
        <v>2343.6801377912698</v>
      </c>
      <c r="AZ230" s="96">
        <f t="shared" si="160"/>
        <v>7031040.4133738084</v>
      </c>
      <c r="BA230" s="97">
        <f t="shared" si="161"/>
        <v>167425.62021603197</v>
      </c>
      <c r="BB230" s="102">
        <f t="shared" si="162"/>
        <v>1.970025429546892</v>
      </c>
      <c r="BC230" s="98">
        <f t="shared" si="163"/>
        <v>12.247414150463579</v>
      </c>
      <c r="BD230" s="98">
        <f t="shared" si="164"/>
        <v>0.69884907124475892</v>
      </c>
      <c r="BE230" s="98">
        <f t="shared" si="165"/>
        <v>6.4210414734007388</v>
      </c>
      <c r="BF230" s="98">
        <f t="shared" si="166"/>
        <v>19263.124420202214</v>
      </c>
      <c r="BG230" s="103">
        <f t="shared" si="167"/>
        <v>458.70032935899167</v>
      </c>
      <c r="BH230">
        <v>0.1</v>
      </c>
      <c r="BI230">
        <f t="shared" si="142"/>
        <v>366.20002152988582</v>
      </c>
      <c r="BJ230">
        <v>0.1</v>
      </c>
      <c r="BK230">
        <f t="shared" si="143"/>
        <v>115.90914634146341</v>
      </c>
      <c r="BL230" s="114">
        <v>187.562005220738</v>
      </c>
      <c r="BM230" s="114">
        <v>1012.03746873145</v>
      </c>
      <c r="BN230" s="114">
        <v>69.555897325915296</v>
      </c>
      <c r="BO230" s="114">
        <v>256</v>
      </c>
      <c r="BP230" s="114">
        <v>384000</v>
      </c>
      <c r="BQ230" s="107">
        <f t="shared" si="144"/>
        <v>1.4200000000000001E-5</v>
      </c>
      <c r="BR230" s="107">
        <f t="shared" si="145"/>
        <v>6.9060573020348899E-4</v>
      </c>
      <c r="BS230" s="107">
        <f t="shared" si="146"/>
        <v>3.7329446722261976E-3</v>
      </c>
      <c r="BT230" s="107">
        <f t="shared" si="147"/>
        <v>2.5598775785691936E-4</v>
      </c>
      <c r="BU230" s="107">
        <f t="shared" si="148"/>
        <v>9.6632407607755589E-4</v>
      </c>
      <c r="BV230" s="107">
        <f t="shared" si="149"/>
        <v>1.5721884316852057</v>
      </c>
      <c r="BW230" s="117">
        <f t="shared" si="150"/>
        <v>2.367755827982395E-2</v>
      </c>
    </row>
    <row r="231" spans="1:75" ht="15" customHeight="1" x14ac:dyDescent="0.25">
      <c r="A231" s="108">
        <v>4.6245646772601798</v>
      </c>
      <c r="B231" s="108">
        <v>-74.108047559777205</v>
      </c>
      <c r="C231" s="119">
        <v>28</v>
      </c>
      <c r="D231" s="119">
        <v>27</v>
      </c>
      <c r="E231" s="119">
        <v>1850</v>
      </c>
      <c r="F231" s="16" t="s">
        <v>607</v>
      </c>
      <c r="G231" s="14" t="s">
        <v>608</v>
      </c>
      <c r="H231" s="16" t="s">
        <v>609</v>
      </c>
      <c r="I231" s="14" t="s">
        <v>133</v>
      </c>
      <c r="J231" s="14" t="s">
        <v>53</v>
      </c>
      <c r="K231" s="27"/>
      <c r="L231" s="27"/>
      <c r="M231" s="14">
        <v>2005</v>
      </c>
      <c r="N231" s="15" t="s">
        <v>43</v>
      </c>
      <c r="O231" s="15" t="s">
        <v>123</v>
      </c>
      <c r="P231" s="28">
        <v>4.2689148957375835E-3</v>
      </c>
      <c r="Q231" s="18">
        <v>13787.5</v>
      </c>
      <c r="R231" s="18">
        <v>14024.952213453613</v>
      </c>
      <c r="S231" s="15" t="s">
        <v>45</v>
      </c>
      <c r="T231" s="15"/>
      <c r="U231" s="15"/>
      <c r="V231" s="14">
        <v>365</v>
      </c>
      <c r="W231" s="80"/>
      <c r="X231" s="14"/>
      <c r="Y231" s="14">
        <v>8760</v>
      </c>
      <c r="Z231" s="76" t="s">
        <v>610</v>
      </c>
      <c r="AA231" s="76" t="s">
        <v>46</v>
      </c>
      <c r="AB231" s="19" t="s">
        <v>49</v>
      </c>
      <c r="AC231" s="19">
        <v>196.35697419693699</v>
      </c>
      <c r="AD231" s="19">
        <v>1220.7279907421801</v>
      </c>
      <c r="AE231" s="19">
        <v>69.655897325915305</v>
      </c>
      <c r="AF231" s="19">
        <v>640</v>
      </c>
      <c r="AG231" s="19">
        <v>1920000</v>
      </c>
      <c r="AH231" s="20">
        <v>2.9803032786885244</v>
      </c>
      <c r="AI231" s="20">
        <v>1.362E-5</v>
      </c>
      <c r="AJ231" s="21">
        <f t="shared" si="168"/>
        <v>2.7538971798903855E-3</v>
      </c>
      <c r="AK231" s="21">
        <f t="shared" si="169"/>
        <v>1.712065173578432E-2</v>
      </c>
      <c r="AL231" s="21">
        <f t="shared" si="170"/>
        <v>9.7692063138119347E-4</v>
      </c>
      <c r="AM231" s="21">
        <f t="shared" si="171"/>
        <v>8.9759694166103125E-3</v>
      </c>
      <c r="AN231" s="21">
        <f t="shared" si="172"/>
        <v>26.927908249830935</v>
      </c>
      <c r="AO231" s="86">
        <f t="shared" si="135"/>
        <v>4.1290812889073531E-5</v>
      </c>
      <c r="AP231" s="88">
        <f t="shared" si="136"/>
        <v>7.5449237805216044E-6</v>
      </c>
      <c r="AQ231" s="89">
        <f t="shared" si="137"/>
        <v>4.6905895166532384E-5</v>
      </c>
      <c r="AR231" s="89">
        <f t="shared" si="138"/>
        <v>2.6764948804964204E-6</v>
      </c>
      <c r="AS231" s="89">
        <f t="shared" si="139"/>
        <v>2.4591697031809074E-5</v>
      </c>
      <c r="AT231" s="89">
        <f t="shared" si="140"/>
        <v>7.3775091095427223E-2</v>
      </c>
      <c r="AU231" s="91">
        <f t="shared" si="141"/>
        <v>1.1312551476458501E-7</v>
      </c>
      <c r="AV231" s="95">
        <f t="shared" si="156"/>
        <v>2753.8971798903854</v>
      </c>
      <c r="AW231" s="96">
        <f t="shared" si="157"/>
        <v>17120.651735784319</v>
      </c>
      <c r="AX231" s="96">
        <f t="shared" si="158"/>
        <v>976.92063138119352</v>
      </c>
      <c r="AY231" s="96">
        <f t="shared" si="159"/>
        <v>8975.9694166103127</v>
      </c>
      <c r="AZ231" s="96">
        <f t="shared" si="160"/>
        <v>26927908.249830935</v>
      </c>
      <c r="BA231" s="97">
        <f t="shared" si="161"/>
        <v>41.290812889073528</v>
      </c>
      <c r="BB231" s="102">
        <f t="shared" si="162"/>
        <v>7.5449237805216045</v>
      </c>
      <c r="BC231" s="98">
        <f t="shared" si="163"/>
        <v>46.905895166532382</v>
      </c>
      <c r="BD231" s="98">
        <f t="shared" si="164"/>
        <v>2.6764948804964201</v>
      </c>
      <c r="BE231" s="98">
        <f t="shared" si="165"/>
        <v>24.591697031809073</v>
      </c>
      <c r="BF231" s="98">
        <f t="shared" si="166"/>
        <v>73775.091095427226</v>
      </c>
      <c r="BG231" s="103">
        <f t="shared" si="167"/>
        <v>0.11312551476458502</v>
      </c>
      <c r="BH231">
        <v>0.1</v>
      </c>
      <c r="BI231">
        <f t="shared" si="142"/>
        <v>1402.4952213453614</v>
      </c>
      <c r="BJ231">
        <v>0.1</v>
      </c>
      <c r="BK231">
        <f t="shared" si="143"/>
        <v>0.29803032786885247</v>
      </c>
      <c r="BL231" s="114">
        <v>187.562005220738</v>
      </c>
      <c r="BM231" s="114">
        <v>1012.03746873145</v>
      </c>
      <c r="BN231" s="114">
        <v>69.555897325915296</v>
      </c>
      <c r="BO231" s="114">
        <v>256</v>
      </c>
      <c r="BP231" s="114">
        <v>384000</v>
      </c>
      <c r="BQ231" s="107">
        <f t="shared" si="144"/>
        <v>1.362E-6</v>
      </c>
      <c r="BR231" s="107">
        <f t="shared" si="145"/>
        <v>2.6449240292168346E-3</v>
      </c>
      <c r="BS231" s="107">
        <f t="shared" si="146"/>
        <v>1.4296659630088526E-2</v>
      </c>
      <c r="BT231" s="107">
        <f t="shared" si="147"/>
        <v>9.8039755873674311E-4</v>
      </c>
      <c r="BU231" s="107">
        <f t="shared" si="148"/>
        <v>3.7008869996998056E-3</v>
      </c>
      <c r="BV231" s="107">
        <f t="shared" si="149"/>
        <v>6.0212633338499364</v>
      </c>
      <c r="BW231" s="117">
        <f t="shared" si="150"/>
        <v>5.8394027589137601E-6</v>
      </c>
    </row>
    <row r="232" spans="1:75" ht="45" customHeight="1" x14ac:dyDescent="0.25">
      <c r="A232" s="108">
        <v>4.6355043171542896</v>
      </c>
      <c r="B232" s="108">
        <v>-74.113414452780901</v>
      </c>
      <c r="C232" s="119">
        <v>28</v>
      </c>
      <c r="D232" s="119">
        <v>28</v>
      </c>
      <c r="E232" s="119">
        <v>1863</v>
      </c>
      <c r="F232" s="16" t="s">
        <v>611</v>
      </c>
      <c r="G232" s="14" t="s">
        <v>612</v>
      </c>
      <c r="H232" s="16" t="s">
        <v>613</v>
      </c>
      <c r="I232" s="14" t="s">
        <v>133</v>
      </c>
      <c r="J232" s="14" t="s">
        <v>41</v>
      </c>
      <c r="K232" s="14">
        <v>150</v>
      </c>
      <c r="L232" s="14"/>
      <c r="M232" s="14">
        <v>2005</v>
      </c>
      <c r="N232" s="15" t="s">
        <v>43</v>
      </c>
      <c r="O232" s="15" t="s">
        <v>82</v>
      </c>
      <c r="P232" s="28">
        <v>4.2689148957375835E-3</v>
      </c>
      <c r="Q232" s="18">
        <v>561.6</v>
      </c>
      <c r="R232" s="18">
        <v>571.27203358662189</v>
      </c>
      <c r="S232" s="15" t="s">
        <v>45</v>
      </c>
      <c r="T232" s="15"/>
      <c r="U232" s="15"/>
      <c r="V232" s="14">
        <v>365</v>
      </c>
      <c r="W232" s="80"/>
      <c r="X232" s="14"/>
      <c r="Y232" s="14">
        <v>8760</v>
      </c>
      <c r="Z232" s="76" t="s">
        <v>614</v>
      </c>
      <c r="AA232" s="76" t="s">
        <v>46</v>
      </c>
      <c r="AB232" s="19" t="s">
        <v>49</v>
      </c>
      <c r="AC232" s="19">
        <v>237.18055687712899</v>
      </c>
      <c r="AD232" s="19">
        <v>787.65812200543303</v>
      </c>
      <c r="AE232" s="19">
        <v>0.50440070906507495</v>
      </c>
      <c r="AF232" s="19">
        <v>1344</v>
      </c>
      <c r="AG232" s="19">
        <v>1920000</v>
      </c>
      <c r="AH232" s="20">
        <v>1159.0914634146341</v>
      </c>
      <c r="AI232" s="20">
        <v>1.4200000000000001E-4</v>
      </c>
      <c r="AJ232" s="21">
        <f t="shared" si="168"/>
        <v>1.3549461905440491E-4</v>
      </c>
      <c r="AK232" s="21">
        <f t="shared" si="169"/>
        <v>4.4996705712906321E-4</v>
      </c>
      <c r="AL232" s="21">
        <f t="shared" si="170"/>
        <v>2.8815001881013938E-7</v>
      </c>
      <c r="AM232" s="21">
        <f t="shared" si="171"/>
        <v>7.6778961314041979E-4</v>
      </c>
      <c r="AN232" s="21">
        <f t="shared" si="172"/>
        <v>1.096842304486314</v>
      </c>
      <c r="AO232" s="86">
        <f t="shared" si="135"/>
        <v>0.16742562021603197</v>
      </c>
      <c r="AP232" s="88">
        <f t="shared" si="136"/>
        <v>3.7121813439562989E-7</v>
      </c>
      <c r="AQ232" s="89">
        <f t="shared" si="137"/>
        <v>1.2327864578878445E-6</v>
      </c>
      <c r="AR232" s="89">
        <f t="shared" si="138"/>
        <v>7.8945210632914893E-10</v>
      </c>
      <c r="AS232" s="89">
        <f t="shared" si="139"/>
        <v>2.1035331866860816E-6</v>
      </c>
      <c r="AT232" s="89">
        <f t="shared" si="140"/>
        <v>3.0050474095515453E-3</v>
      </c>
      <c r="AU232" s="91">
        <f t="shared" si="141"/>
        <v>4.5870032935899167E-4</v>
      </c>
      <c r="AV232" s="95">
        <f t="shared" si="156"/>
        <v>135.49461905440489</v>
      </c>
      <c r="AW232" s="96">
        <f t="shared" si="157"/>
        <v>449.96705712906322</v>
      </c>
      <c r="AX232" s="96">
        <f t="shared" si="158"/>
        <v>0.28815001881013935</v>
      </c>
      <c r="AY232" s="96">
        <f t="shared" si="159"/>
        <v>767.78961314041976</v>
      </c>
      <c r="AZ232" s="96">
        <f t="shared" si="160"/>
        <v>1096842.3044863141</v>
      </c>
      <c r="BA232" s="97">
        <f t="shared" si="161"/>
        <v>167425.62021603197</v>
      </c>
      <c r="BB232" s="102">
        <f t="shared" si="162"/>
        <v>0.3712181343956299</v>
      </c>
      <c r="BC232" s="98">
        <f t="shared" si="163"/>
        <v>1.2327864578878445</v>
      </c>
      <c r="BD232" s="98">
        <f t="shared" si="164"/>
        <v>7.8945210632914889E-4</v>
      </c>
      <c r="BE232" s="98">
        <f t="shared" si="165"/>
        <v>2.1035331866860818</v>
      </c>
      <c r="BF232" s="98">
        <f t="shared" si="166"/>
        <v>3005.0474095515451</v>
      </c>
      <c r="BG232" s="103">
        <f t="shared" si="167"/>
        <v>458.70032935899167</v>
      </c>
      <c r="BH232">
        <v>0.1</v>
      </c>
      <c r="BI232">
        <f t="shared" si="142"/>
        <v>57.127203358662193</v>
      </c>
      <c r="BJ232">
        <v>0.1</v>
      </c>
      <c r="BK232">
        <f t="shared" si="143"/>
        <v>115.90914634146341</v>
      </c>
      <c r="BL232" s="114">
        <v>233.99671804194799</v>
      </c>
      <c r="BM232" s="114">
        <v>664.65923848889599</v>
      </c>
      <c r="BN232" s="114">
        <v>0.40440070906507503</v>
      </c>
      <c r="BO232" s="114">
        <v>537.6</v>
      </c>
      <c r="BP232" s="114">
        <v>384000</v>
      </c>
      <c r="BQ232" s="107">
        <f t="shared" si="144"/>
        <v>1.4200000000000001E-5</v>
      </c>
      <c r="BR232" s="107">
        <f t="shared" si="145"/>
        <v>1.343607172332885E-4</v>
      </c>
      <c r="BS232" s="107">
        <f t="shared" si="146"/>
        <v>3.8235811910308982E-4</v>
      </c>
      <c r="BT232" s="107">
        <f t="shared" si="147"/>
        <v>2.3281289825207312E-7</v>
      </c>
      <c r="BU232" s="107">
        <f t="shared" si="148"/>
        <v>3.1656776732300724E-4</v>
      </c>
      <c r="BV232" s="107">
        <f t="shared" si="149"/>
        <v>0.2452613953428921</v>
      </c>
      <c r="BW232" s="117">
        <f t="shared" si="150"/>
        <v>2.367755827982395E-2</v>
      </c>
    </row>
    <row r="233" spans="1:75" x14ac:dyDescent="0.25">
      <c r="A233" s="108">
        <v>4.6235382904240403</v>
      </c>
      <c r="B233" s="108">
        <v>-74.096121865581793</v>
      </c>
      <c r="C233" s="119">
        <v>29</v>
      </c>
      <c r="D233" s="119">
        <v>27</v>
      </c>
      <c r="E233" s="119">
        <v>2344</v>
      </c>
      <c r="F233" s="16" t="s">
        <v>615</v>
      </c>
      <c r="G233" s="14" t="s">
        <v>616</v>
      </c>
      <c r="H233" s="16" t="s">
        <v>617</v>
      </c>
      <c r="I233" s="14" t="s">
        <v>133</v>
      </c>
      <c r="J233" s="14" t="s">
        <v>41</v>
      </c>
      <c r="K233" s="14">
        <v>2</v>
      </c>
      <c r="L233" s="14"/>
      <c r="M233" s="14">
        <v>2002</v>
      </c>
      <c r="N233" s="15" t="s">
        <v>102</v>
      </c>
      <c r="O233" s="15" t="s">
        <v>103</v>
      </c>
      <c r="P233" s="17">
        <v>-6.4746611082948987E-3</v>
      </c>
      <c r="Q233" s="18">
        <v>0.12302683877806</v>
      </c>
      <c r="R233" s="18">
        <v>0.11988151602836293</v>
      </c>
      <c r="S233" s="2" t="s">
        <v>45</v>
      </c>
      <c r="T233" s="2"/>
      <c r="U233" s="2"/>
      <c r="V233" s="14">
        <v>365</v>
      </c>
      <c r="W233" s="80"/>
      <c r="X233" s="14"/>
      <c r="Y233" s="14">
        <v>8760</v>
      </c>
      <c r="Z233" s="76" t="s">
        <v>618</v>
      </c>
      <c r="AA233" s="76" t="s">
        <v>292</v>
      </c>
      <c r="AB233" s="19" t="s">
        <v>49</v>
      </c>
      <c r="AC233" s="19">
        <v>840000</v>
      </c>
      <c r="AD233" s="19">
        <v>2400000</v>
      </c>
      <c r="AE233" s="19">
        <v>1800000</v>
      </c>
      <c r="AF233" s="19">
        <v>600000</v>
      </c>
      <c r="AG233" s="19">
        <v>2676000000</v>
      </c>
      <c r="AH233" s="23">
        <v>0.12302683877806</v>
      </c>
      <c r="AI233" s="20">
        <v>9.1200000000000003E-2</v>
      </c>
      <c r="AJ233" s="21">
        <f t="shared" si="168"/>
        <v>1.0070047346382486E-4</v>
      </c>
      <c r="AK233" s="21">
        <f t="shared" si="169"/>
        <v>2.8771563846807108E-4</v>
      </c>
      <c r="AL233" s="21">
        <f t="shared" si="170"/>
        <v>2.1578672885105328E-4</v>
      </c>
      <c r="AM233" s="21">
        <f t="shared" si="171"/>
        <v>7.1928909617017769E-5</v>
      </c>
      <c r="AN233" s="21">
        <f t="shared" si="172"/>
        <v>0.3208029368918992</v>
      </c>
      <c r="AO233" s="86">
        <f t="shared" si="135"/>
        <v>1.09331942617867E-2</v>
      </c>
      <c r="AP233" s="88">
        <f t="shared" si="136"/>
        <v>2.758917081200681E-7</v>
      </c>
      <c r="AQ233" s="89">
        <f t="shared" si="137"/>
        <v>7.8826202320019467E-7</v>
      </c>
      <c r="AR233" s="89">
        <f t="shared" si="138"/>
        <v>5.9119651740014601E-7</v>
      </c>
      <c r="AS233" s="89">
        <f t="shared" si="139"/>
        <v>1.9706550580004867E-7</v>
      </c>
      <c r="AT233" s="89">
        <f t="shared" si="140"/>
        <v>8.7891215586821702E-4</v>
      </c>
      <c r="AU233" s="91">
        <f t="shared" si="141"/>
        <v>2.9953956881607397E-5</v>
      </c>
      <c r="AV233" s="95">
        <f t="shared" si="156"/>
        <v>100.70047346382486</v>
      </c>
      <c r="AW233" s="96">
        <f t="shared" si="157"/>
        <v>287.71563846807106</v>
      </c>
      <c r="AX233" s="96">
        <f t="shared" si="158"/>
        <v>215.78672885105328</v>
      </c>
      <c r="AY233" s="96">
        <f t="shared" si="159"/>
        <v>71.928909617017766</v>
      </c>
      <c r="AZ233" s="96">
        <f t="shared" si="160"/>
        <v>320802.93689189921</v>
      </c>
      <c r="BA233" s="97">
        <f t="shared" si="161"/>
        <v>10933.194261786701</v>
      </c>
      <c r="BB233" s="102">
        <f t="shared" si="162"/>
        <v>0.27589170812006808</v>
      </c>
      <c r="BC233" s="98">
        <f t="shared" si="163"/>
        <v>0.78826202320019467</v>
      </c>
      <c r="BD233" s="98">
        <f t="shared" si="164"/>
        <v>0.591196517400146</v>
      </c>
      <c r="BE233" s="98">
        <f t="shared" si="165"/>
        <v>0.19706550580004867</v>
      </c>
      <c r="BF233" s="98">
        <f t="shared" si="166"/>
        <v>878.91215586821704</v>
      </c>
      <c r="BG233" s="103">
        <f t="shared" si="167"/>
        <v>29.953956881607397</v>
      </c>
      <c r="BH233">
        <v>0.1</v>
      </c>
      <c r="BI233">
        <f t="shared" si="142"/>
        <v>1.1988151602836294E-2</v>
      </c>
      <c r="BJ233">
        <v>0.1</v>
      </c>
      <c r="BK233">
        <f t="shared" si="143"/>
        <v>1.2302683877806002E-2</v>
      </c>
      <c r="BL233" s="114">
        <v>336000</v>
      </c>
      <c r="BM233" s="114">
        <v>480000</v>
      </c>
      <c r="BN233" s="114">
        <v>360000</v>
      </c>
      <c r="BO233" s="114">
        <v>120000</v>
      </c>
      <c r="BP233" s="114">
        <v>1070400000</v>
      </c>
      <c r="BQ233" s="107">
        <f t="shared" si="144"/>
        <v>9.1200000000000014E-3</v>
      </c>
      <c r="BR233" s="107">
        <f t="shared" si="145"/>
        <v>4.1519868864105833E-5</v>
      </c>
      <c r="BS233" s="107">
        <f t="shared" si="146"/>
        <v>6.4335172580436039E-5</v>
      </c>
      <c r="BT233" s="107">
        <f t="shared" si="147"/>
        <v>4.8251379435327026E-5</v>
      </c>
      <c r="BU233" s="107">
        <f t="shared" si="148"/>
        <v>1.608379314510901E-5</v>
      </c>
      <c r="BV233" s="107">
        <f t="shared" si="149"/>
        <v>0.13227043938136571</v>
      </c>
      <c r="BW233" s="117">
        <f t="shared" si="150"/>
        <v>1.5461871605078454E-3</v>
      </c>
    </row>
    <row r="234" spans="1:75" ht="15" customHeight="1" x14ac:dyDescent="0.25">
      <c r="A234" s="108">
        <v>4.6241073057558504</v>
      </c>
      <c r="B234" s="108">
        <v>-74.097308641439199</v>
      </c>
      <c r="C234" s="119">
        <v>29</v>
      </c>
      <c r="D234" s="119">
        <v>27</v>
      </c>
      <c r="E234" s="119">
        <v>2344</v>
      </c>
      <c r="F234" s="16" t="s">
        <v>619</v>
      </c>
      <c r="G234" s="14" t="s">
        <v>620</v>
      </c>
      <c r="H234" s="16" t="s">
        <v>621</v>
      </c>
      <c r="I234" s="14" t="s">
        <v>133</v>
      </c>
      <c r="J234" s="14" t="s">
        <v>41</v>
      </c>
      <c r="K234" s="14">
        <v>0.37</v>
      </c>
      <c r="L234" s="14"/>
      <c r="M234" s="14">
        <v>2005</v>
      </c>
      <c r="N234" s="15" t="s">
        <v>43</v>
      </c>
      <c r="O234" s="15" t="s">
        <v>44</v>
      </c>
      <c r="P234" s="25">
        <v>0.01</v>
      </c>
      <c r="Q234" s="18">
        <v>3857.1428571428601</v>
      </c>
      <c r="R234" s="18">
        <v>4014.5558433135006</v>
      </c>
      <c r="S234" s="15" t="s">
        <v>45</v>
      </c>
      <c r="T234" s="15"/>
      <c r="U234" s="15"/>
      <c r="V234" s="14">
        <v>365</v>
      </c>
      <c r="W234" s="80"/>
      <c r="X234" s="14"/>
      <c r="Y234" s="14">
        <v>8760</v>
      </c>
      <c r="Z234" s="76" t="s">
        <v>622</v>
      </c>
      <c r="AA234" s="76" t="s">
        <v>623</v>
      </c>
      <c r="AB234" s="19" t="s">
        <v>49</v>
      </c>
      <c r="AC234" s="19">
        <v>46.3856216091623</v>
      </c>
      <c r="AD234" s="19">
        <v>1074.85364414012</v>
      </c>
      <c r="AE234" s="19">
        <v>5.4109910208389103</v>
      </c>
      <c r="AF234" s="19">
        <v>1344</v>
      </c>
      <c r="AG234" s="19">
        <v>1920000</v>
      </c>
      <c r="AH234" s="23">
        <v>3857.1428571428601</v>
      </c>
      <c r="AI234" s="24">
        <v>8.7999999999999994E-8</v>
      </c>
      <c r="AJ234" s="21">
        <f t="shared" si="168"/>
        <v>1.8621766827679149E-4</v>
      </c>
      <c r="AK234" s="21">
        <f t="shared" si="169"/>
        <v>4.3150599777895286E-3</v>
      </c>
      <c r="AL234" s="21">
        <f t="shared" si="170"/>
        <v>2.1722725620825731E-5</v>
      </c>
      <c r="AM234" s="21">
        <f t="shared" si="171"/>
        <v>5.3955630534133448E-3</v>
      </c>
      <c r="AN234" s="21">
        <f t="shared" si="172"/>
        <v>7.7079472191619214</v>
      </c>
      <c r="AO234" s="86">
        <f t="shared" si="135"/>
        <v>3.5328091421158803E-4</v>
      </c>
      <c r="AP234" s="88">
        <f t="shared" si="136"/>
        <v>5.1018539253915474E-7</v>
      </c>
      <c r="AQ234" s="89">
        <f t="shared" si="137"/>
        <v>1.1822082130930215E-5</v>
      </c>
      <c r="AR234" s="89">
        <f t="shared" si="138"/>
        <v>5.9514316769385564E-8</v>
      </c>
      <c r="AS234" s="89">
        <f t="shared" si="139"/>
        <v>1.4782364529899576E-5</v>
      </c>
      <c r="AT234" s="89">
        <f t="shared" si="140"/>
        <v>2.1117663614142249E-2</v>
      </c>
      <c r="AU234" s="91">
        <f t="shared" si="141"/>
        <v>9.6789291564818636E-7</v>
      </c>
      <c r="AV234" s="95">
        <f t="shared" si="156"/>
        <v>186.21766827679147</v>
      </c>
      <c r="AW234" s="96">
        <f t="shared" si="157"/>
        <v>4315.0599777895286</v>
      </c>
      <c r="AX234" s="96">
        <f t="shared" si="158"/>
        <v>21.722725620825731</v>
      </c>
      <c r="AY234" s="96">
        <f t="shared" si="159"/>
        <v>5395.5630534133452</v>
      </c>
      <c r="AZ234" s="96">
        <f t="shared" si="160"/>
        <v>7707947.2191619212</v>
      </c>
      <c r="BA234" s="97">
        <f t="shared" si="161"/>
        <v>353.28091421158803</v>
      </c>
      <c r="BB234" s="102">
        <f t="shared" si="162"/>
        <v>0.51018539253915474</v>
      </c>
      <c r="BC234" s="98">
        <f t="shared" si="163"/>
        <v>11.822082130930214</v>
      </c>
      <c r="BD234" s="98">
        <f t="shared" si="164"/>
        <v>5.9514316769385567E-2</v>
      </c>
      <c r="BE234" s="98">
        <f t="shared" si="165"/>
        <v>14.782364529899576</v>
      </c>
      <c r="BF234" s="98">
        <f t="shared" si="166"/>
        <v>21117.66361414225</v>
      </c>
      <c r="BG234" s="103">
        <f t="shared" si="167"/>
        <v>0.96789291564818636</v>
      </c>
      <c r="BH234">
        <v>0.1</v>
      </c>
      <c r="BI234">
        <f t="shared" si="142"/>
        <v>401.45558433135011</v>
      </c>
      <c r="BJ234">
        <v>0.1</v>
      </c>
      <c r="BK234">
        <f t="shared" si="143"/>
        <v>385.71428571428601</v>
      </c>
      <c r="BL234" s="114">
        <v>17.6498016718255</v>
      </c>
      <c r="BM234" s="114">
        <v>910.91550745517998</v>
      </c>
      <c r="BN234" s="114">
        <v>5.3109910208389097</v>
      </c>
      <c r="BO234" s="114">
        <v>537.6</v>
      </c>
      <c r="BP234" s="114">
        <v>384000</v>
      </c>
      <c r="BQ234" s="107">
        <f t="shared" si="144"/>
        <v>8.7999999999999994E-9</v>
      </c>
      <c r="BR234" s="107">
        <f t="shared" si="145"/>
        <v>7.3262262813834718E-5</v>
      </c>
      <c r="BS234" s="107">
        <f t="shared" si="146"/>
        <v>3.6822913916822486E-3</v>
      </c>
      <c r="BT234" s="107">
        <f t="shared" si="147"/>
        <v>2.1431643055377013E-5</v>
      </c>
      <c r="BU234" s="107">
        <f t="shared" si="148"/>
        <v>2.2246476378903366E-3</v>
      </c>
      <c r="BV234" s="107">
        <f t="shared" si="149"/>
        <v>1.7235493949026528</v>
      </c>
      <c r="BW234" s="117">
        <f t="shared" si="150"/>
        <v>4.996146602055938E-5</v>
      </c>
    </row>
    <row r="235" spans="1:75" ht="15" customHeight="1" x14ac:dyDescent="0.25">
      <c r="A235" s="108">
        <v>4.6241073057558504</v>
      </c>
      <c r="B235" s="108">
        <v>-74.097308641439199</v>
      </c>
      <c r="C235" s="119">
        <v>29</v>
      </c>
      <c r="D235" s="119">
        <v>27</v>
      </c>
      <c r="E235" s="119">
        <v>2344</v>
      </c>
      <c r="F235" s="16" t="s">
        <v>619</v>
      </c>
      <c r="G235" s="14" t="s">
        <v>620</v>
      </c>
      <c r="H235" s="16" t="s">
        <v>621</v>
      </c>
      <c r="I235" s="14" t="s">
        <v>133</v>
      </c>
      <c r="J235" s="14" t="s">
        <v>41</v>
      </c>
      <c r="K235" s="14">
        <v>30</v>
      </c>
      <c r="L235" s="14"/>
      <c r="M235" s="14">
        <v>2007</v>
      </c>
      <c r="N235" s="15" t="s">
        <v>43</v>
      </c>
      <c r="O235" s="15" t="s">
        <v>44</v>
      </c>
      <c r="P235" s="25">
        <v>0.01</v>
      </c>
      <c r="Q235" s="18">
        <v>11514.375</v>
      </c>
      <c r="R235" s="18">
        <v>11984.28555809148</v>
      </c>
      <c r="S235" s="15" t="s">
        <v>45</v>
      </c>
      <c r="T235" s="15"/>
      <c r="U235" s="15"/>
      <c r="V235" s="14">
        <v>365</v>
      </c>
      <c r="W235" s="80"/>
      <c r="X235" s="14"/>
      <c r="Y235" s="14">
        <v>8760</v>
      </c>
      <c r="Z235" s="76" t="s">
        <v>622</v>
      </c>
      <c r="AA235" s="76" t="s">
        <v>623</v>
      </c>
      <c r="AB235" s="19" t="s">
        <v>49</v>
      </c>
      <c r="AC235" s="19">
        <v>46.3856216091623</v>
      </c>
      <c r="AD235" s="19">
        <v>1074.85364414012</v>
      </c>
      <c r="AE235" s="19">
        <v>5.4109910208389103</v>
      </c>
      <c r="AF235" s="19">
        <v>1344</v>
      </c>
      <c r="AG235" s="19">
        <v>1920000</v>
      </c>
      <c r="AH235" s="23">
        <v>11514.375</v>
      </c>
      <c r="AI235" s="24">
        <v>8.7999999999999994E-8</v>
      </c>
      <c r="AJ235" s="21">
        <f t="shared" si="168"/>
        <v>5.5589853515377978E-4</v>
      </c>
      <c r="AK235" s="21">
        <f t="shared" si="169"/>
        <v>1.2881353004530438E-2</v>
      </c>
      <c r="AL235" s="21">
        <f t="shared" si="170"/>
        <v>6.4846861546002436E-5</v>
      </c>
      <c r="AM235" s="21">
        <f t="shared" si="171"/>
        <v>1.6106879790074951E-2</v>
      </c>
      <c r="AN235" s="21">
        <f t="shared" si="172"/>
        <v>23.009828271535639</v>
      </c>
      <c r="AO235" s="86">
        <f t="shared" si="135"/>
        <v>1.0546171291120501E-3</v>
      </c>
      <c r="AP235" s="88">
        <f t="shared" si="136"/>
        <v>1.5230096853528214E-6</v>
      </c>
      <c r="AQ235" s="89">
        <f t="shared" si="137"/>
        <v>3.5291378094603943E-5</v>
      </c>
      <c r="AR235" s="89">
        <f t="shared" si="138"/>
        <v>1.7766263437260941E-7</v>
      </c>
      <c r="AS235" s="89">
        <f t="shared" si="139"/>
        <v>4.4128437781027265E-5</v>
      </c>
      <c r="AT235" s="89">
        <f t="shared" si="140"/>
        <v>6.3040625401467501E-2</v>
      </c>
      <c r="AU235" s="91">
        <f t="shared" si="141"/>
        <v>2.8893619975672608E-6</v>
      </c>
      <c r="AV235" s="95">
        <f t="shared" si="156"/>
        <v>555.89853515377979</v>
      </c>
      <c r="AW235" s="96">
        <f t="shared" si="157"/>
        <v>12881.353004530438</v>
      </c>
      <c r="AX235" s="96">
        <f t="shared" si="158"/>
        <v>64.84686154600243</v>
      </c>
      <c r="AY235" s="96">
        <f t="shared" si="159"/>
        <v>16106.879790074951</v>
      </c>
      <c r="AZ235" s="96">
        <f t="shared" si="160"/>
        <v>23009828.271535639</v>
      </c>
      <c r="BA235" s="97">
        <f t="shared" si="161"/>
        <v>1054.6171291120502</v>
      </c>
      <c r="BB235" s="102">
        <f t="shared" si="162"/>
        <v>1.5230096853528214</v>
      </c>
      <c r="BC235" s="98">
        <f t="shared" si="163"/>
        <v>35.291378094603942</v>
      </c>
      <c r="BD235" s="98">
        <f t="shared" si="164"/>
        <v>0.1776626343726094</v>
      </c>
      <c r="BE235" s="98">
        <f t="shared" si="165"/>
        <v>44.128437781027266</v>
      </c>
      <c r="BF235" s="98">
        <f t="shared" si="166"/>
        <v>63040.6254014675</v>
      </c>
      <c r="BG235" s="103">
        <f t="shared" si="167"/>
        <v>2.8893619975672609</v>
      </c>
      <c r="BH235">
        <v>0.1</v>
      </c>
      <c r="BI235">
        <f t="shared" si="142"/>
        <v>1198.4285558091481</v>
      </c>
      <c r="BJ235">
        <v>0.1</v>
      </c>
      <c r="BK235">
        <f t="shared" si="143"/>
        <v>1151.4375</v>
      </c>
      <c r="BL235" s="114">
        <v>17.6498016718255</v>
      </c>
      <c r="BM235" s="114">
        <v>910.91550745517998</v>
      </c>
      <c r="BN235" s="114">
        <v>5.3109910208389097</v>
      </c>
      <c r="BO235" s="114">
        <v>537.6</v>
      </c>
      <c r="BP235" s="114">
        <v>384000</v>
      </c>
      <c r="BQ235" s="107">
        <f t="shared" si="144"/>
        <v>8.7999999999999994E-9</v>
      </c>
      <c r="BR235" s="107">
        <f t="shared" si="145"/>
        <v>2.1870311747071599E-4</v>
      </c>
      <c r="BS235" s="107">
        <f t="shared" si="146"/>
        <v>1.0992406948211436E-2</v>
      </c>
      <c r="BT235" s="107">
        <f t="shared" si="147"/>
        <v>6.3977919445936882E-5</v>
      </c>
      <c r="BU235" s="107">
        <f t="shared" si="148"/>
        <v>6.6410366673605448E-3</v>
      </c>
      <c r="BV235" s="107">
        <f t="shared" si="149"/>
        <v>5.1451540165750185</v>
      </c>
      <c r="BW235" s="117">
        <f t="shared" si="150"/>
        <v>1.4914538471012391E-4</v>
      </c>
    </row>
    <row r="236" spans="1:75" ht="15" customHeight="1" x14ac:dyDescent="0.25">
      <c r="A236" s="108">
        <v>4.6241073057558504</v>
      </c>
      <c r="B236" s="108">
        <v>-74.097308641439199</v>
      </c>
      <c r="C236" s="119">
        <v>29</v>
      </c>
      <c r="D236" s="119">
        <v>27</v>
      </c>
      <c r="E236" s="119">
        <v>2344</v>
      </c>
      <c r="F236" s="16" t="s">
        <v>619</v>
      </c>
      <c r="G236" s="14" t="s">
        <v>620</v>
      </c>
      <c r="H236" s="16" t="s">
        <v>621</v>
      </c>
      <c r="I236" s="14" t="s">
        <v>133</v>
      </c>
      <c r="J236" s="14" t="s">
        <v>53</v>
      </c>
      <c r="K236" s="14">
        <v>320</v>
      </c>
      <c r="L236" s="14"/>
      <c r="M236" s="14">
        <v>2005</v>
      </c>
      <c r="N236" s="15" t="s">
        <v>43</v>
      </c>
      <c r="O236" s="15" t="s">
        <v>397</v>
      </c>
      <c r="P236" s="25">
        <v>0.01</v>
      </c>
      <c r="Q236" s="18">
        <v>11514.375</v>
      </c>
      <c r="R236" s="18">
        <v>11984.28555809148</v>
      </c>
      <c r="S236" s="15" t="s">
        <v>45</v>
      </c>
      <c r="T236" s="15"/>
      <c r="U236" s="15"/>
      <c r="V236" s="14">
        <v>365</v>
      </c>
      <c r="W236" s="80"/>
      <c r="X236" s="14"/>
      <c r="Y236" s="14">
        <v>8760</v>
      </c>
      <c r="Z236" s="76" t="s">
        <v>622</v>
      </c>
      <c r="AA236" s="76" t="s">
        <v>623</v>
      </c>
      <c r="AB236" s="19" t="s">
        <v>49</v>
      </c>
      <c r="AC236" s="19">
        <v>196.35697419693699</v>
      </c>
      <c r="AD236" s="19">
        <v>1220.7279907421801</v>
      </c>
      <c r="AE236" s="19">
        <v>0.1</v>
      </c>
      <c r="AF236" s="19">
        <v>640</v>
      </c>
      <c r="AG236" s="19">
        <v>1920000</v>
      </c>
      <c r="AH236" s="20">
        <v>95073.827203389839</v>
      </c>
      <c r="AI236" s="20">
        <v>2.5741799999999997E-6</v>
      </c>
      <c r="AJ236" s="21">
        <f t="shared" si="168"/>
        <v>2.3531980500988933E-3</v>
      </c>
      <c r="AK236" s="21">
        <f t="shared" si="169"/>
        <v>1.4629552829809539E-2</v>
      </c>
      <c r="AL236" s="21">
        <f t="shared" si="170"/>
        <v>1.1984285558091481E-6</v>
      </c>
      <c r="AM236" s="21">
        <f t="shared" si="171"/>
        <v>7.6699427571785472E-3</v>
      </c>
      <c r="AN236" s="21">
        <f t="shared" si="172"/>
        <v>23.009828271535639</v>
      </c>
      <c r="AO236" s="86">
        <f t="shared" si="135"/>
        <v>0.25472505685152674</v>
      </c>
      <c r="AP236" s="88">
        <f t="shared" si="136"/>
        <v>6.4471179454764203E-6</v>
      </c>
      <c r="AQ236" s="89">
        <f t="shared" si="137"/>
        <v>4.0080966657012434E-5</v>
      </c>
      <c r="AR236" s="89">
        <f t="shared" si="138"/>
        <v>3.2833659063264332E-9</v>
      </c>
      <c r="AS236" s="89">
        <f t="shared" si="139"/>
        <v>2.1013541800489171E-5</v>
      </c>
      <c r="AT236" s="89">
        <f t="shared" si="140"/>
        <v>6.3040625401467501E-2</v>
      </c>
      <c r="AU236" s="91">
        <f t="shared" si="141"/>
        <v>6.9787686808637465E-4</v>
      </c>
      <c r="AV236" s="95">
        <f t="shared" si="156"/>
        <v>2353.1980500988934</v>
      </c>
      <c r="AW236" s="96">
        <f t="shared" si="157"/>
        <v>14629.55282980954</v>
      </c>
      <c r="AX236" s="96">
        <f t="shared" si="158"/>
        <v>1.1984285558091481</v>
      </c>
      <c r="AY236" s="96">
        <f t="shared" si="159"/>
        <v>7669.9427571785473</v>
      </c>
      <c r="AZ236" s="96">
        <f t="shared" si="160"/>
        <v>23009828.271535639</v>
      </c>
      <c r="BA236" s="97">
        <f t="shared" si="161"/>
        <v>254725.05685152675</v>
      </c>
      <c r="BB236" s="102">
        <f t="shared" si="162"/>
        <v>6.4471179454764203</v>
      </c>
      <c r="BC236" s="98">
        <f t="shared" si="163"/>
        <v>40.080966657012432</v>
      </c>
      <c r="BD236" s="98">
        <f t="shared" si="164"/>
        <v>3.2833659063264331E-3</v>
      </c>
      <c r="BE236" s="98">
        <f t="shared" si="165"/>
        <v>21.013541800489172</v>
      </c>
      <c r="BF236" s="98">
        <f t="shared" si="166"/>
        <v>63040.6254014675</v>
      </c>
      <c r="BG236" s="103">
        <f t="shared" si="167"/>
        <v>697.87686808637466</v>
      </c>
      <c r="BH236">
        <v>0.1</v>
      </c>
      <c r="BI236">
        <f t="shared" si="142"/>
        <v>1198.4285558091481</v>
      </c>
      <c r="BJ236">
        <v>0.1</v>
      </c>
      <c r="BK236">
        <f t="shared" si="143"/>
        <v>9507.3827203389847</v>
      </c>
      <c r="BL236" s="114">
        <v>187.562005220738</v>
      </c>
      <c r="BM236" s="114">
        <v>1012.03746873145</v>
      </c>
      <c r="BN236" s="114">
        <v>0</v>
      </c>
      <c r="BO236" s="114">
        <v>256</v>
      </c>
      <c r="BP236" s="114">
        <v>384000</v>
      </c>
      <c r="BQ236" s="107">
        <f t="shared" si="144"/>
        <v>2.5741799999999998E-7</v>
      </c>
      <c r="BR236" s="107">
        <f t="shared" si="145"/>
        <v>2.2600807734079967E-3</v>
      </c>
      <c r="BS236" s="107">
        <f t="shared" si="146"/>
        <v>1.2216458846074635E-2</v>
      </c>
      <c r="BT236" s="107">
        <f t="shared" si="147"/>
        <v>1.1984285558091481E-7</v>
      </c>
      <c r="BU236" s="107">
        <f t="shared" si="148"/>
        <v>3.1623984130288302E-3</v>
      </c>
      <c r="BV236" s="107">
        <f t="shared" si="149"/>
        <v>5.1451540165750185</v>
      </c>
      <c r="BW236" s="117">
        <f t="shared" si="150"/>
        <v>3.6023563007568683E-2</v>
      </c>
    </row>
    <row r="237" spans="1:75" ht="45" customHeight="1" x14ac:dyDescent="0.25">
      <c r="A237" s="108">
        <v>4.6202500551082801</v>
      </c>
      <c r="B237" s="108">
        <v>-74.096266477825594</v>
      </c>
      <c r="C237" s="119">
        <v>29</v>
      </c>
      <c r="D237" s="119">
        <v>26</v>
      </c>
      <c r="E237" s="119">
        <v>2331</v>
      </c>
      <c r="F237" s="16" t="s">
        <v>624</v>
      </c>
      <c r="G237" s="14" t="s">
        <v>625</v>
      </c>
      <c r="H237" s="16" t="s">
        <v>626</v>
      </c>
      <c r="I237" s="14" t="s">
        <v>133</v>
      </c>
      <c r="J237" s="14" t="s">
        <v>53</v>
      </c>
      <c r="K237" s="27"/>
      <c r="L237" s="27"/>
      <c r="M237" s="14">
        <v>1997</v>
      </c>
      <c r="N237" s="15" t="s">
        <v>102</v>
      </c>
      <c r="O237" s="15" t="s">
        <v>627</v>
      </c>
      <c r="P237" s="28">
        <v>4.2689148957375835E-3</v>
      </c>
      <c r="Q237" s="18">
        <v>14.7632206533671</v>
      </c>
      <c r="R237" s="18">
        <v>15.017477003093019</v>
      </c>
      <c r="S237" s="2" t="s">
        <v>45</v>
      </c>
      <c r="T237" s="2"/>
      <c r="U237" s="2"/>
      <c r="V237" s="14">
        <v>365</v>
      </c>
      <c r="W237" s="80"/>
      <c r="X237" s="14"/>
      <c r="Y237" s="14">
        <v>8760</v>
      </c>
      <c r="Z237" s="76" t="s">
        <v>628</v>
      </c>
      <c r="AA237" s="76" t="s">
        <v>623</v>
      </c>
      <c r="AB237" s="19" t="s">
        <v>49</v>
      </c>
      <c r="AC237" s="19">
        <v>476000</v>
      </c>
      <c r="AD237" s="19">
        <v>2142000</v>
      </c>
      <c r="AE237" s="19">
        <v>1704000</v>
      </c>
      <c r="AF237" s="19">
        <v>595000</v>
      </c>
      <c r="AG237" s="19">
        <v>2676000000</v>
      </c>
      <c r="AH237" s="20">
        <v>2.9803032786885244</v>
      </c>
      <c r="AI237" s="20">
        <v>1.362E-5</v>
      </c>
      <c r="AJ237" s="21">
        <f t="shared" si="168"/>
        <v>7.1483190534722772E-3</v>
      </c>
      <c r="AK237" s="21">
        <f t="shared" si="169"/>
        <v>3.216743574062525E-2</v>
      </c>
      <c r="AL237" s="21">
        <f t="shared" si="170"/>
        <v>2.5589780813270506E-2</v>
      </c>
      <c r="AM237" s="21">
        <f t="shared" si="171"/>
        <v>8.9353988168403477E-3</v>
      </c>
      <c r="AN237" s="21">
        <f t="shared" si="172"/>
        <v>40.186768460276916</v>
      </c>
      <c r="AO237" s="86">
        <f t="shared" si="135"/>
        <v>4.1290812889073531E-5</v>
      </c>
      <c r="AP237" s="88">
        <f t="shared" si="136"/>
        <v>1.9584435762937745E-5</v>
      </c>
      <c r="AQ237" s="89">
        <f t="shared" si="137"/>
        <v>8.812996093321986E-5</v>
      </c>
      <c r="AR237" s="89">
        <f t="shared" si="138"/>
        <v>7.0108988529508237E-5</v>
      </c>
      <c r="AS237" s="89">
        <f t="shared" si="139"/>
        <v>2.4480544703672185E-5</v>
      </c>
      <c r="AT237" s="89">
        <f t="shared" si="140"/>
        <v>0.11010073550760799</v>
      </c>
      <c r="AU237" s="91">
        <f t="shared" si="141"/>
        <v>1.1312551476458501E-7</v>
      </c>
      <c r="AV237" s="95">
        <f t="shared" si="156"/>
        <v>7148.3190534722771</v>
      </c>
      <c r="AW237" s="96">
        <f t="shared" si="157"/>
        <v>32167.435740625249</v>
      </c>
      <c r="AX237" s="96">
        <f t="shared" si="158"/>
        <v>25589.780813270507</v>
      </c>
      <c r="AY237" s="96">
        <f t="shared" si="159"/>
        <v>8935.3988168403484</v>
      </c>
      <c r="AZ237" s="96">
        <f t="shared" si="160"/>
        <v>40186768.460276917</v>
      </c>
      <c r="BA237" s="97">
        <f t="shared" si="161"/>
        <v>41.290812889073528</v>
      </c>
      <c r="BB237" s="102">
        <f t="shared" si="162"/>
        <v>19.584435762937744</v>
      </c>
      <c r="BC237" s="98">
        <f t="shared" si="163"/>
        <v>88.129960933219863</v>
      </c>
      <c r="BD237" s="98">
        <f t="shared" si="164"/>
        <v>70.108988529508238</v>
      </c>
      <c r="BE237" s="98">
        <f t="shared" si="165"/>
        <v>24.480544703672184</v>
      </c>
      <c r="BF237" s="98">
        <f t="shared" si="166"/>
        <v>110100.73550760798</v>
      </c>
      <c r="BG237" s="103">
        <f t="shared" si="167"/>
        <v>0.11312551476458502</v>
      </c>
      <c r="BH237">
        <v>0.1</v>
      </c>
      <c r="BI237">
        <f t="shared" si="142"/>
        <v>1.501747700309302</v>
      </c>
      <c r="BJ237">
        <v>0.1</v>
      </c>
      <c r="BK237">
        <f t="shared" si="143"/>
        <v>0.29803032786885247</v>
      </c>
      <c r="BL237" s="114">
        <v>190400</v>
      </c>
      <c r="BM237" s="114">
        <v>428400</v>
      </c>
      <c r="BN237" s="114">
        <v>340800</v>
      </c>
      <c r="BO237" s="114">
        <v>119000</v>
      </c>
      <c r="BP237" s="114">
        <v>1070400000</v>
      </c>
      <c r="BQ237" s="107">
        <f t="shared" si="144"/>
        <v>1.362E-6</v>
      </c>
      <c r="BR237" s="107">
        <f t="shared" si="145"/>
        <v>2.9473274503081463E-3</v>
      </c>
      <c r="BS237" s="107">
        <f t="shared" si="146"/>
        <v>7.1928572977894359E-3</v>
      </c>
      <c r="BT237" s="107">
        <f t="shared" si="147"/>
        <v>5.7220489427792709E-3</v>
      </c>
      <c r="BU237" s="107">
        <f t="shared" si="148"/>
        <v>1.998015916052621E-3</v>
      </c>
      <c r="BV237" s="107">
        <f t="shared" si="149"/>
        <v>16.569429111396214</v>
      </c>
      <c r="BW237" s="117">
        <f t="shared" si="150"/>
        <v>5.8394027589137601E-6</v>
      </c>
    </row>
    <row r="238" spans="1:75" x14ac:dyDescent="0.25">
      <c r="A238" s="108">
        <v>4.6205796725750901</v>
      </c>
      <c r="B238" s="108">
        <v>-74.095329766592599</v>
      </c>
      <c r="C238" s="119">
        <v>30</v>
      </c>
      <c r="D238" s="119">
        <v>26</v>
      </c>
      <c r="E238" s="119">
        <v>2332</v>
      </c>
      <c r="F238" s="16" t="s">
        <v>629</v>
      </c>
      <c r="G238" s="14" t="s">
        <v>630</v>
      </c>
      <c r="H238" s="16" t="s">
        <v>631</v>
      </c>
      <c r="I238" s="14" t="s">
        <v>133</v>
      </c>
      <c r="J238" s="14" t="s">
        <v>41</v>
      </c>
      <c r="K238" s="14">
        <v>20</v>
      </c>
      <c r="L238" s="14"/>
      <c r="M238" s="14">
        <v>1987</v>
      </c>
      <c r="N238" s="15" t="s">
        <v>102</v>
      </c>
      <c r="O238" s="15" t="s">
        <v>103</v>
      </c>
      <c r="P238" s="22">
        <v>-3.781810267385731E-2</v>
      </c>
      <c r="Q238" s="18">
        <v>2.1804141272665301</v>
      </c>
      <c r="R238" s="18">
        <v>1.8743134168823474</v>
      </c>
      <c r="S238" s="2" t="s">
        <v>45</v>
      </c>
      <c r="T238" s="2"/>
      <c r="U238" s="2"/>
      <c r="V238" s="14">
        <v>365</v>
      </c>
      <c r="W238" s="80"/>
      <c r="X238" s="14"/>
      <c r="Y238" s="14">
        <v>8760</v>
      </c>
      <c r="Z238" s="76" t="s">
        <v>46</v>
      </c>
      <c r="AA238" s="76" t="s">
        <v>292</v>
      </c>
      <c r="AB238" s="19" t="s">
        <v>49</v>
      </c>
      <c r="AC238" s="19">
        <v>840000</v>
      </c>
      <c r="AD238" s="19">
        <v>2400000</v>
      </c>
      <c r="AE238" s="19">
        <v>1800000</v>
      </c>
      <c r="AF238" s="19">
        <v>600000</v>
      </c>
      <c r="AG238" s="19">
        <v>2676000000</v>
      </c>
      <c r="AH238" s="23">
        <v>2.1804141272665301</v>
      </c>
      <c r="AI238" s="20">
        <v>9.1200000000000003E-2</v>
      </c>
      <c r="AJ238" s="21">
        <f t="shared" si="168"/>
        <v>1.5744232701811718E-3</v>
      </c>
      <c r="AK238" s="21">
        <f t="shared" si="169"/>
        <v>4.4983522005176343E-3</v>
      </c>
      <c r="AL238" s="21">
        <f t="shared" si="170"/>
        <v>3.3737641503882253E-3</v>
      </c>
      <c r="AM238" s="21">
        <f t="shared" si="171"/>
        <v>1.1245880501294086E-3</v>
      </c>
      <c r="AN238" s="21">
        <f t="shared" si="172"/>
        <v>5.0156627035771617</v>
      </c>
      <c r="AO238" s="86">
        <f t="shared" si="135"/>
        <v>0.17093738361967009</v>
      </c>
      <c r="AP238" s="88">
        <f t="shared" si="136"/>
        <v>4.3134884114552657E-6</v>
      </c>
      <c r="AQ238" s="89">
        <f t="shared" si="137"/>
        <v>1.2324252604157902E-5</v>
      </c>
      <c r="AR238" s="89">
        <f t="shared" si="138"/>
        <v>9.243189453118425E-6</v>
      </c>
      <c r="AS238" s="89">
        <f t="shared" si="139"/>
        <v>3.0810631510394754E-6</v>
      </c>
      <c r="AT238" s="89">
        <f t="shared" si="140"/>
        <v>1.374154165363606E-2</v>
      </c>
      <c r="AU238" s="91">
        <f t="shared" si="141"/>
        <v>4.6832159895800023E-4</v>
      </c>
      <c r="AV238" s="95">
        <f t="shared" si="156"/>
        <v>1574.4232701811718</v>
      </c>
      <c r="AW238" s="96">
        <f t="shared" si="157"/>
        <v>4498.3522005176346</v>
      </c>
      <c r="AX238" s="96">
        <f t="shared" si="158"/>
        <v>3373.7641503882255</v>
      </c>
      <c r="AY238" s="96">
        <f t="shared" si="159"/>
        <v>1124.5880501294087</v>
      </c>
      <c r="AZ238" s="96">
        <f t="shared" si="160"/>
        <v>5015662.7035771618</v>
      </c>
      <c r="BA238" s="97">
        <f t="shared" si="161"/>
        <v>170937.38361967009</v>
      </c>
      <c r="BB238" s="102">
        <f t="shared" si="162"/>
        <v>4.3134884114552658</v>
      </c>
      <c r="BC238" s="98">
        <f t="shared" si="163"/>
        <v>12.324252604157902</v>
      </c>
      <c r="BD238" s="98">
        <f t="shared" si="164"/>
        <v>9.2431894531184255</v>
      </c>
      <c r="BE238" s="98">
        <f t="shared" si="165"/>
        <v>3.0810631510394755</v>
      </c>
      <c r="BF238" s="98">
        <f t="shared" si="166"/>
        <v>13741.541653636059</v>
      </c>
      <c r="BG238" s="103">
        <f t="shared" si="167"/>
        <v>468.32159895800021</v>
      </c>
      <c r="BH238">
        <v>0.1</v>
      </c>
      <c r="BI238">
        <f t="shared" si="142"/>
        <v>0.18743134168823475</v>
      </c>
      <c r="BJ238">
        <v>0.1</v>
      </c>
      <c r="BK238">
        <f t="shared" si="143"/>
        <v>0.21804141272665301</v>
      </c>
      <c r="BL238" s="114">
        <v>336000</v>
      </c>
      <c r="BM238" s="114">
        <v>480000</v>
      </c>
      <c r="BN238" s="114">
        <v>360000</v>
      </c>
      <c r="BO238" s="114">
        <v>120000</v>
      </c>
      <c r="BP238" s="114">
        <v>1070400000</v>
      </c>
      <c r="BQ238" s="107">
        <f t="shared" si="144"/>
        <v>9.1200000000000014E-3</v>
      </c>
      <c r="BR238" s="107">
        <f t="shared" si="145"/>
        <v>6.4915134423873446E-4</v>
      </c>
      <c r="BS238" s="107">
        <f t="shared" si="146"/>
        <v>1.0058621307093196E-3</v>
      </c>
      <c r="BT238" s="107">
        <f t="shared" si="147"/>
        <v>7.5439659803198966E-4</v>
      </c>
      <c r="BU238" s="107">
        <f t="shared" si="148"/>
        <v>2.514655326773299E-4</v>
      </c>
      <c r="BV238" s="107">
        <f t="shared" si="149"/>
        <v>2.0680107109319685</v>
      </c>
      <c r="BW238" s="117">
        <f t="shared" si="150"/>
        <v>2.4174196623151002E-2</v>
      </c>
    </row>
    <row r="239" spans="1:75" ht="30" customHeight="1" x14ac:dyDescent="0.25">
      <c r="A239" s="108">
        <v>4.6238541353291804</v>
      </c>
      <c r="B239" s="108">
        <v>-74.098430040984596</v>
      </c>
      <c r="C239" s="119">
        <v>29</v>
      </c>
      <c r="D239" s="119">
        <v>27</v>
      </c>
      <c r="E239" s="119">
        <v>2344</v>
      </c>
      <c r="F239" s="16" t="s">
        <v>632</v>
      </c>
      <c r="G239" s="14" t="s">
        <v>633</v>
      </c>
      <c r="H239" s="16" t="s">
        <v>634</v>
      </c>
      <c r="I239" s="14" t="s">
        <v>133</v>
      </c>
      <c r="J239" s="14" t="s">
        <v>41</v>
      </c>
      <c r="K239" s="14">
        <v>10</v>
      </c>
      <c r="L239" s="14"/>
      <c r="M239" s="14">
        <v>1994</v>
      </c>
      <c r="N239" s="15" t="s">
        <v>43</v>
      </c>
      <c r="O239" s="15" t="s">
        <v>44</v>
      </c>
      <c r="P239" s="28">
        <v>4.2689148957375835E-3</v>
      </c>
      <c r="Q239" s="18">
        <v>540</v>
      </c>
      <c r="R239" s="18">
        <v>549.30003229482872</v>
      </c>
      <c r="S239" s="15" t="s">
        <v>45</v>
      </c>
      <c r="T239" s="15"/>
      <c r="U239" s="15"/>
      <c r="V239" s="14">
        <v>365</v>
      </c>
      <c r="W239" s="76" t="s">
        <v>76</v>
      </c>
      <c r="X239" s="14"/>
      <c r="Y239" s="14">
        <v>2920</v>
      </c>
      <c r="Z239" s="76" t="s">
        <v>635</v>
      </c>
      <c r="AA239" s="76" t="s">
        <v>623</v>
      </c>
      <c r="AB239" s="19" t="s">
        <v>49</v>
      </c>
      <c r="AC239" s="19">
        <v>46.3856216091623</v>
      </c>
      <c r="AD239" s="19">
        <v>1074.85364414012</v>
      </c>
      <c r="AE239" s="19">
        <v>5.4109910208389103</v>
      </c>
      <c r="AF239" s="19">
        <v>1344</v>
      </c>
      <c r="AG239" s="19">
        <v>1920000</v>
      </c>
      <c r="AH239" s="23">
        <v>540</v>
      </c>
      <c r="AI239" s="24">
        <v>8.7999999999999994E-8</v>
      </c>
      <c r="AJ239" s="21">
        <f t="shared" si="168"/>
        <v>2.5479623447928555E-5</v>
      </c>
      <c r="AK239" s="21">
        <f t="shared" si="169"/>
        <v>5.9041714143838226E-4</v>
      </c>
      <c r="AL239" s="21">
        <f t="shared" si="170"/>
        <v>2.9722575424938416E-6</v>
      </c>
      <c r="AM239" s="21">
        <f t="shared" si="171"/>
        <v>7.3825924340424978E-4</v>
      </c>
      <c r="AN239" s="21">
        <f t="shared" si="172"/>
        <v>1.0546560620060712</v>
      </c>
      <c r="AO239" s="86">
        <f t="shared" si="135"/>
        <v>4.8338402841944925E-5</v>
      </c>
      <c r="AP239" s="88">
        <f t="shared" si="136"/>
        <v>6.9807187528571377E-8</v>
      </c>
      <c r="AQ239" s="89">
        <f t="shared" si="137"/>
        <v>1.6175812094202254E-6</v>
      </c>
      <c r="AR239" s="89">
        <f t="shared" si="138"/>
        <v>8.1431713492981965E-9</v>
      </c>
      <c r="AS239" s="89">
        <f t="shared" si="139"/>
        <v>2.0226280641212321E-6</v>
      </c>
      <c r="AT239" s="89">
        <f t="shared" si="140"/>
        <v>2.8894686630303321E-3</v>
      </c>
      <c r="AU239" s="91">
        <f t="shared" si="141"/>
        <v>1.324339803888902E-7</v>
      </c>
      <c r="AV239" s="95">
        <f t="shared" si="156"/>
        <v>25.479623447928553</v>
      </c>
      <c r="AW239" s="96">
        <f t="shared" si="157"/>
        <v>590.41714143838226</v>
      </c>
      <c r="AX239" s="96">
        <f t="shared" si="158"/>
        <v>2.9722575424938418</v>
      </c>
      <c r="AY239" s="96">
        <f t="shared" si="159"/>
        <v>738.25924340424979</v>
      </c>
      <c r="AZ239" s="96">
        <f t="shared" si="160"/>
        <v>1054656.0620060712</v>
      </c>
      <c r="BA239" s="97">
        <f t="shared" si="161"/>
        <v>48.338402841944927</v>
      </c>
      <c r="BB239" s="102">
        <f t="shared" si="162"/>
        <v>6.9807187528571374E-2</v>
      </c>
      <c r="BC239" s="98">
        <f t="shared" si="163"/>
        <v>1.6175812094202255</v>
      </c>
      <c r="BD239" s="98">
        <f t="shared" si="164"/>
        <v>8.1431713492981957E-3</v>
      </c>
      <c r="BE239" s="98">
        <f t="shared" si="165"/>
        <v>2.022628064121232</v>
      </c>
      <c r="BF239" s="98">
        <f t="shared" si="166"/>
        <v>2889.4686630303322</v>
      </c>
      <c r="BG239" s="103">
        <f t="shared" si="167"/>
        <v>0.1324339803888902</v>
      </c>
      <c r="BH239">
        <v>0.1</v>
      </c>
      <c r="BI239">
        <f t="shared" si="142"/>
        <v>54.930003229482878</v>
      </c>
      <c r="BJ239">
        <v>0.1</v>
      </c>
      <c r="BK239">
        <f t="shared" si="143"/>
        <v>54</v>
      </c>
      <c r="BL239" s="114">
        <v>17.6498016718255</v>
      </c>
      <c r="BM239" s="114">
        <v>910.91550745517998</v>
      </c>
      <c r="BN239" s="114">
        <v>5.3109910208389097</v>
      </c>
      <c r="BO239" s="114">
        <v>537.6</v>
      </c>
      <c r="BP239" s="114">
        <v>384000</v>
      </c>
      <c r="BQ239" s="107">
        <f t="shared" si="144"/>
        <v>8.7999999999999994E-9</v>
      </c>
      <c r="BR239" s="107">
        <f t="shared" si="145"/>
        <v>1.0024262932264066E-5</v>
      </c>
      <c r="BS239" s="107">
        <f t="shared" si="146"/>
        <v>5.0383725107198008E-4</v>
      </c>
      <c r="BT239" s="107">
        <f t="shared" si="147"/>
        <v>2.9324295593141453E-6</v>
      </c>
      <c r="BU239" s="107">
        <f t="shared" si="148"/>
        <v>3.0439208396443004E-4</v>
      </c>
      <c r="BV239" s="107">
        <f t="shared" si="149"/>
        <v>0.23582826475278088</v>
      </c>
      <c r="BW239" s="117">
        <f t="shared" si="150"/>
        <v>6.8360824882532684E-6</v>
      </c>
    </row>
    <row r="240" spans="1:75" ht="45" customHeight="1" x14ac:dyDescent="0.25">
      <c r="A240" s="108">
        <v>4.6240414357126198</v>
      </c>
      <c r="B240" s="108">
        <v>-74.096213601460093</v>
      </c>
      <c r="C240" s="119">
        <v>29</v>
      </c>
      <c r="D240" s="119">
        <v>27</v>
      </c>
      <c r="E240" s="119">
        <v>2344</v>
      </c>
      <c r="F240" s="16" t="s">
        <v>636</v>
      </c>
      <c r="G240" s="14" t="s">
        <v>637</v>
      </c>
      <c r="H240" s="16" t="s">
        <v>638</v>
      </c>
      <c r="I240" s="14" t="s">
        <v>133</v>
      </c>
      <c r="J240" s="14" t="s">
        <v>41</v>
      </c>
      <c r="K240" s="14">
        <v>30</v>
      </c>
      <c r="L240" s="14"/>
      <c r="M240" s="14">
        <v>1979</v>
      </c>
      <c r="N240" s="15" t="s">
        <v>43</v>
      </c>
      <c r="O240" s="15" t="s">
        <v>44</v>
      </c>
      <c r="P240" s="17">
        <v>-2.5800163440120989E-4</v>
      </c>
      <c r="Q240" s="18">
        <v>29748.712500000001</v>
      </c>
      <c r="R240" s="18">
        <v>29718.027470513585</v>
      </c>
      <c r="S240" s="15" t="s">
        <v>45</v>
      </c>
      <c r="T240" s="15"/>
      <c r="U240" s="15"/>
      <c r="V240" s="14">
        <v>365</v>
      </c>
      <c r="W240" s="76" t="s">
        <v>76</v>
      </c>
      <c r="X240" s="14"/>
      <c r="Y240" s="14">
        <v>2920</v>
      </c>
      <c r="Z240" s="76" t="s">
        <v>639</v>
      </c>
      <c r="AA240" s="76" t="s">
        <v>292</v>
      </c>
      <c r="AB240" s="19" t="s">
        <v>49</v>
      </c>
      <c r="AC240" s="19">
        <v>46.3856216091623</v>
      </c>
      <c r="AD240" s="19">
        <v>1074.85364414012</v>
      </c>
      <c r="AE240" s="19">
        <v>5.4109910208389103</v>
      </c>
      <c r="AF240" s="19">
        <v>1344</v>
      </c>
      <c r="AG240" s="19">
        <v>1920000</v>
      </c>
      <c r="AH240" s="20">
        <v>1159.0914634146341</v>
      </c>
      <c r="AI240" s="20">
        <v>1.4200000000000001E-4</v>
      </c>
      <c r="AJ240" s="21">
        <f t="shared" si="168"/>
        <v>1.3784891772179338E-3</v>
      </c>
      <c r="AK240" s="21">
        <f t="shared" si="169"/>
        <v>3.1942530123337719E-2</v>
      </c>
      <c r="AL240" s="21">
        <f t="shared" si="170"/>
        <v>1.6080397979999306E-4</v>
      </c>
      <c r="AM240" s="21">
        <f t="shared" si="171"/>
        <v>3.9941028920370256E-2</v>
      </c>
      <c r="AN240" s="21">
        <f t="shared" si="172"/>
        <v>57.058612743386085</v>
      </c>
      <c r="AO240" s="86">
        <f t="shared" si="135"/>
        <v>0.16442121644707589</v>
      </c>
      <c r="AP240" s="88">
        <f t="shared" si="136"/>
        <v>3.7766826773094075E-6</v>
      </c>
      <c r="AQ240" s="89">
        <f t="shared" si="137"/>
        <v>8.7513781159829368E-5</v>
      </c>
      <c r="AR240" s="89">
        <f t="shared" si="138"/>
        <v>4.405588487671043E-7</v>
      </c>
      <c r="AS240" s="89">
        <f t="shared" si="139"/>
        <v>1.0942747649416508E-4</v>
      </c>
      <c r="AT240" s="89">
        <f t="shared" si="140"/>
        <v>0.15632496642023586</v>
      </c>
      <c r="AU240" s="91">
        <f t="shared" si="141"/>
        <v>4.5046908615637229E-4</v>
      </c>
      <c r="AV240" s="95">
        <f t="shared" si="156"/>
        <v>1378.4891772179337</v>
      </c>
      <c r="AW240" s="96">
        <f t="shared" si="157"/>
        <v>31942.530123337718</v>
      </c>
      <c r="AX240" s="96">
        <f t="shared" si="158"/>
        <v>160.80397979999307</v>
      </c>
      <c r="AY240" s="96">
        <f t="shared" si="159"/>
        <v>39941.028920370256</v>
      </c>
      <c r="AZ240" s="96">
        <f t="shared" si="160"/>
        <v>57058612.743386082</v>
      </c>
      <c r="BA240" s="97">
        <f t="shared" si="161"/>
        <v>164421.21644707589</v>
      </c>
      <c r="BB240" s="102">
        <f t="shared" si="162"/>
        <v>3.7766826773094073</v>
      </c>
      <c r="BC240" s="98">
        <f t="shared" si="163"/>
        <v>87.513781159829364</v>
      </c>
      <c r="BD240" s="98">
        <f t="shared" si="164"/>
        <v>0.44055884876710427</v>
      </c>
      <c r="BE240" s="98">
        <f t="shared" si="165"/>
        <v>109.42747649416508</v>
      </c>
      <c r="BF240" s="98">
        <f t="shared" si="166"/>
        <v>156324.96642023587</v>
      </c>
      <c r="BG240" s="103">
        <f t="shared" si="167"/>
        <v>450.46908615637227</v>
      </c>
      <c r="BH240">
        <v>0.1</v>
      </c>
      <c r="BI240">
        <f t="shared" si="142"/>
        <v>2971.8027470513589</v>
      </c>
      <c r="BJ240">
        <v>0.1</v>
      </c>
      <c r="BK240">
        <f t="shared" si="143"/>
        <v>115.90914634146341</v>
      </c>
      <c r="BL240" s="114">
        <v>17.6498016718255</v>
      </c>
      <c r="BM240" s="114">
        <v>910.91550745517998</v>
      </c>
      <c r="BN240" s="114">
        <v>5.3109910208389097</v>
      </c>
      <c r="BO240" s="114">
        <v>537.6</v>
      </c>
      <c r="BP240" s="114">
        <v>384000</v>
      </c>
      <c r="BQ240" s="107">
        <f t="shared" si="144"/>
        <v>1.4200000000000001E-5</v>
      </c>
      <c r="BR240" s="107">
        <f t="shared" si="145"/>
        <v>5.4232897083242922E-4</v>
      </c>
      <c r="BS240" s="107">
        <f t="shared" si="146"/>
        <v>2.7258416871871926E-2</v>
      </c>
      <c r="BT240" s="107">
        <f t="shared" si="147"/>
        <v>1.5864922096394391E-4</v>
      </c>
      <c r="BU240" s="107">
        <f t="shared" si="148"/>
        <v>1.646810810345363E-2</v>
      </c>
      <c r="BV240" s="107">
        <f t="shared" si="149"/>
        <v>12.758693679604706</v>
      </c>
      <c r="BW240" s="117">
        <f t="shared" si="150"/>
        <v>2.3252671424133696E-2</v>
      </c>
    </row>
    <row r="241" spans="1:75" ht="15" customHeight="1" x14ac:dyDescent="0.25">
      <c r="A241" s="108">
        <v>4.6222354021547396</v>
      </c>
      <c r="B241" s="108">
        <v>-74.101970944299495</v>
      </c>
      <c r="C241" s="119">
        <v>29</v>
      </c>
      <c r="D241" s="119">
        <v>26</v>
      </c>
      <c r="E241" s="119">
        <v>2331</v>
      </c>
      <c r="F241" s="16" t="s">
        <v>640</v>
      </c>
      <c r="G241" s="14" t="s">
        <v>620</v>
      </c>
      <c r="H241" s="16" t="s">
        <v>641</v>
      </c>
      <c r="I241" s="14" t="s">
        <v>133</v>
      </c>
      <c r="J241" s="14" t="s">
        <v>53</v>
      </c>
      <c r="K241" s="27"/>
      <c r="L241" s="27"/>
      <c r="M241" s="14">
        <v>1995</v>
      </c>
      <c r="N241" s="15" t="s">
        <v>43</v>
      </c>
      <c r="O241" s="15" t="s">
        <v>397</v>
      </c>
      <c r="P241" s="25">
        <v>0.01</v>
      </c>
      <c r="Q241" s="18">
        <v>20956</v>
      </c>
      <c r="R241" s="18">
        <v>21811.230583975688</v>
      </c>
      <c r="S241" s="15" t="s">
        <v>45</v>
      </c>
      <c r="T241" s="15"/>
      <c r="U241" s="15"/>
      <c r="V241" s="14">
        <v>365</v>
      </c>
      <c r="W241" s="80"/>
      <c r="X241" s="14"/>
      <c r="Y241" s="14">
        <v>8760</v>
      </c>
      <c r="Z241" s="76" t="s">
        <v>642</v>
      </c>
      <c r="AA241" s="76" t="s">
        <v>623</v>
      </c>
      <c r="AB241" s="19" t="s">
        <v>49</v>
      </c>
      <c r="AC241" s="19">
        <v>196.35697419693699</v>
      </c>
      <c r="AD241" s="19">
        <v>1220.7279907421801</v>
      </c>
      <c r="AE241" s="19">
        <v>0.1</v>
      </c>
      <c r="AF241" s="19">
        <v>640</v>
      </c>
      <c r="AG241" s="19">
        <v>1920000</v>
      </c>
      <c r="AH241" s="20">
        <v>95073.827203389839</v>
      </c>
      <c r="AI241" s="20">
        <v>2.5741799999999997E-6</v>
      </c>
      <c r="AJ241" s="21">
        <f t="shared" si="168"/>
        <v>4.2827872409811566E-3</v>
      </c>
      <c r="AK241" s="21">
        <f t="shared" si="169"/>
        <v>2.6625579686391031E-2</v>
      </c>
      <c r="AL241" s="21">
        <f t="shared" si="170"/>
        <v>2.1811230583975691E-6</v>
      </c>
      <c r="AM241" s="21">
        <f t="shared" si="171"/>
        <v>1.395918757374444E-2</v>
      </c>
      <c r="AN241" s="21">
        <f t="shared" si="172"/>
        <v>41.877562721233325</v>
      </c>
      <c r="AO241" s="86">
        <f t="shared" si="135"/>
        <v>0.25472505685152674</v>
      </c>
      <c r="AP241" s="88">
        <f t="shared" si="136"/>
        <v>1.1733663673920976E-5</v>
      </c>
      <c r="AQ241" s="89">
        <f t="shared" si="137"/>
        <v>7.2946793661345292E-5</v>
      </c>
      <c r="AR241" s="89">
        <f t="shared" si="138"/>
        <v>5.9756796120481343E-9</v>
      </c>
      <c r="AS241" s="89">
        <f t="shared" si="139"/>
        <v>3.8244349517108054E-5</v>
      </c>
      <c r="AT241" s="89">
        <f t="shared" si="140"/>
        <v>0.11473304855132417</v>
      </c>
      <c r="AU241" s="91">
        <f t="shared" si="141"/>
        <v>6.9787686808637465E-4</v>
      </c>
      <c r="AV241" s="95">
        <f t="shared" si="156"/>
        <v>4282.7872409811562</v>
      </c>
      <c r="AW241" s="96">
        <f t="shared" si="157"/>
        <v>26625.579686391029</v>
      </c>
      <c r="AX241" s="96">
        <f t="shared" si="158"/>
        <v>2.1811230583975689</v>
      </c>
      <c r="AY241" s="96">
        <f t="shared" si="159"/>
        <v>13959.187573744441</v>
      </c>
      <c r="AZ241" s="96">
        <f t="shared" si="160"/>
        <v>41877562.721233323</v>
      </c>
      <c r="BA241" s="97">
        <f t="shared" si="161"/>
        <v>254725.05685152675</v>
      </c>
      <c r="BB241" s="102">
        <f t="shared" si="162"/>
        <v>11.733663673920976</v>
      </c>
      <c r="BC241" s="98">
        <f t="shared" si="163"/>
        <v>72.946793661345296</v>
      </c>
      <c r="BD241" s="98">
        <f t="shared" si="164"/>
        <v>5.9756796120481346E-3</v>
      </c>
      <c r="BE241" s="98">
        <f t="shared" si="165"/>
        <v>38.244349517108056</v>
      </c>
      <c r="BF241" s="98">
        <f t="shared" si="166"/>
        <v>114733.04855132417</v>
      </c>
      <c r="BG241" s="103">
        <f t="shared" si="167"/>
        <v>697.87686808637466</v>
      </c>
      <c r="BH241">
        <v>0.1</v>
      </c>
      <c r="BI241">
        <f t="shared" si="142"/>
        <v>2181.1230583975689</v>
      </c>
      <c r="BJ241">
        <v>0.1</v>
      </c>
      <c r="BK241">
        <f t="shared" si="143"/>
        <v>9507.3827203389847</v>
      </c>
      <c r="BL241" s="114">
        <v>187.562005220738</v>
      </c>
      <c r="BM241" s="114">
        <v>1012.03746873145</v>
      </c>
      <c r="BN241" s="114">
        <v>0</v>
      </c>
      <c r="BO241" s="114">
        <v>256</v>
      </c>
      <c r="BP241" s="114">
        <v>384000</v>
      </c>
      <c r="BQ241" s="107">
        <f t="shared" si="144"/>
        <v>2.5741799999999998E-7</v>
      </c>
      <c r="BR241" s="107">
        <f t="shared" si="145"/>
        <v>4.113315111548649E-3</v>
      </c>
      <c r="BS241" s="107">
        <f t="shared" si="146"/>
        <v>2.2233782691491295E-2</v>
      </c>
      <c r="BT241" s="107">
        <f t="shared" si="147"/>
        <v>2.1811230583975692E-7</v>
      </c>
      <c r="BU241" s="107">
        <f t="shared" si="148"/>
        <v>5.7555204814357854E-3</v>
      </c>
      <c r="BV241" s="107">
        <f t="shared" si="149"/>
        <v>9.3641076976688797</v>
      </c>
      <c r="BW241" s="117">
        <f t="shared" si="150"/>
        <v>3.6023563007568683E-2</v>
      </c>
    </row>
    <row r="242" spans="1:75" ht="15" customHeight="1" x14ac:dyDescent="0.25">
      <c r="A242" s="108">
        <v>4.6222354021547396</v>
      </c>
      <c r="B242" s="108">
        <v>-74.101970944299495</v>
      </c>
      <c r="C242" s="119">
        <v>29</v>
      </c>
      <c r="D242" s="119">
        <v>26</v>
      </c>
      <c r="E242" s="119">
        <v>2331</v>
      </c>
      <c r="F242" s="16" t="s">
        <v>640</v>
      </c>
      <c r="G242" s="14" t="s">
        <v>620</v>
      </c>
      <c r="H242" s="16" t="s">
        <v>641</v>
      </c>
      <c r="I242" s="14" t="s">
        <v>133</v>
      </c>
      <c r="J242" s="14" t="s">
        <v>53</v>
      </c>
      <c r="K242" s="27"/>
      <c r="L242" s="27"/>
      <c r="M242" s="14">
        <v>1995</v>
      </c>
      <c r="N242" s="15" t="s">
        <v>43</v>
      </c>
      <c r="O242" s="15" t="s">
        <v>397</v>
      </c>
      <c r="P242" s="25">
        <v>0.01</v>
      </c>
      <c r="Q242" s="18">
        <v>20956</v>
      </c>
      <c r="R242" s="18">
        <v>21811.230583975688</v>
      </c>
      <c r="S242" s="15" t="s">
        <v>45</v>
      </c>
      <c r="T242" s="15"/>
      <c r="U242" s="15"/>
      <c r="V242" s="14">
        <v>365</v>
      </c>
      <c r="W242" s="80"/>
      <c r="X242" s="14"/>
      <c r="Y242" s="14">
        <v>8760</v>
      </c>
      <c r="Z242" s="76" t="s">
        <v>642</v>
      </c>
      <c r="AA242" s="76" t="s">
        <v>623</v>
      </c>
      <c r="AB242" s="19" t="s">
        <v>49</v>
      </c>
      <c r="AC242" s="19">
        <v>196.35697419693699</v>
      </c>
      <c r="AD242" s="19">
        <v>1220.7279907421801</v>
      </c>
      <c r="AE242" s="19">
        <v>0.1</v>
      </c>
      <c r="AF242" s="19">
        <v>640</v>
      </c>
      <c r="AG242" s="19">
        <v>1920000</v>
      </c>
      <c r="AH242" s="20">
        <v>95073.827203389839</v>
      </c>
      <c r="AI242" s="20">
        <v>2.5741799999999997E-6</v>
      </c>
      <c r="AJ242" s="21">
        <f t="shared" si="168"/>
        <v>4.2827872409811566E-3</v>
      </c>
      <c r="AK242" s="21">
        <f t="shared" si="169"/>
        <v>2.6625579686391031E-2</v>
      </c>
      <c r="AL242" s="21">
        <f t="shared" si="170"/>
        <v>2.1811230583975691E-6</v>
      </c>
      <c r="AM242" s="21">
        <f t="shared" si="171"/>
        <v>1.395918757374444E-2</v>
      </c>
      <c r="AN242" s="21">
        <f t="shared" si="172"/>
        <v>41.877562721233325</v>
      </c>
      <c r="AO242" s="86">
        <f t="shared" si="135"/>
        <v>0.25472505685152674</v>
      </c>
      <c r="AP242" s="88">
        <f t="shared" si="136"/>
        <v>1.1733663673920976E-5</v>
      </c>
      <c r="AQ242" s="89">
        <f t="shared" si="137"/>
        <v>7.2946793661345292E-5</v>
      </c>
      <c r="AR242" s="89">
        <f t="shared" si="138"/>
        <v>5.9756796120481343E-9</v>
      </c>
      <c r="AS242" s="89">
        <f t="shared" si="139"/>
        <v>3.8244349517108054E-5</v>
      </c>
      <c r="AT242" s="89">
        <f t="shared" si="140"/>
        <v>0.11473304855132417</v>
      </c>
      <c r="AU242" s="91">
        <f t="shared" si="141"/>
        <v>6.9787686808637465E-4</v>
      </c>
      <c r="AV242" s="95">
        <f t="shared" si="156"/>
        <v>4282.7872409811562</v>
      </c>
      <c r="AW242" s="96">
        <f t="shared" si="157"/>
        <v>26625.579686391029</v>
      </c>
      <c r="AX242" s="96">
        <f t="shared" si="158"/>
        <v>2.1811230583975689</v>
      </c>
      <c r="AY242" s="96">
        <f t="shared" si="159"/>
        <v>13959.187573744441</v>
      </c>
      <c r="AZ242" s="96">
        <f t="shared" si="160"/>
        <v>41877562.721233323</v>
      </c>
      <c r="BA242" s="97">
        <f t="shared" si="161"/>
        <v>254725.05685152675</v>
      </c>
      <c r="BB242" s="102">
        <f t="shared" si="162"/>
        <v>11.733663673920976</v>
      </c>
      <c r="BC242" s="98">
        <f t="shared" si="163"/>
        <v>72.946793661345296</v>
      </c>
      <c r="BD242" s="98">
        <f t="shared" si="164"/>
        <v>5.9756796120481346E-3</v>
      </c>
      <c r="BE242" s="98">
        <f t="shared" si="165"/>
        <v>38.244349517108056</v>
      </c>
      <c r="BF242" s="98">
        <f t="shared" si="166"/>
        <v>114733.04855132417</v>
      </c>
      <c r="BG242" s="103">
        <f t="shared" si="167"/>
        <v>697.87686808637466</v>
      </c>
      <c r="BH242">
        <v>0.1</v>
      </c>
      <c r="BI242">
        <f t="shared" si="142"/>
        <v>2181.1230583975689</v>
      </c>
      <c r="BJ242">
        <v>0.1</v>
      </c>
      <c r="BK242">
        <f t="shared" si="143"/>
        <v>9507.3827203389847</v>
      </c>
      <c r="BL242" s="114">
        <v>187.562005220738</v>
      </c>
      <c r="BM242" s="114">
        <v>1012.03746873145</v>
      </c>
      <c r="BN242" s="114">
        <v>0</v>
      </c>
      <c r="BO242" s="114">
        <v>256</v>
      </c>
      <c r="BP242" s="114">
        <v>384000</v>
      </c>
      <c r="BQ242" s="107">
        <f t="shared" si="144"/>
        <v>2.5741799999999998E-7</v>
      </c>
      <c r="BR242" s="107">
        <f t="shared" si="145"/>
        <v>4.113315111548649E-3</v>
      </c>
      <c r="BS242" s="107">
        <f t="shared" si="146"/>
        <v>2.2233782691491295E-2</v>
      </c>
      <c r="BT242" s="107">
        <f t="shared" si="147"/>
        <v>2.1811230583975692E-7</v>
      </c>
      <c r="BU242" s="107">
        <f t="shared" si="148"/>
        <v>5.7555204814357854E-3</v>
      </c>
      <c r="BV242" s="107">
        <f t="shared" si="149"/>
        <v>9.3641076976688797</v>
      </c>
      <c r="BW242" s="117">
        <f t="shared" si="150"/>
        <v>3.6023563007568683E-2</v>
      </c>
    </row>
    <row r="243" spans="1:75" ht="30" customHeight="1" x14ac:dyDescent="0.25">
      <c r="A243" s="108">
        <v>4.6249474969103996</v>
      </c>
      <c r="B243" s="108">
        <v>-74.109297372644605</v>
      </c>
      <c r="C243" s="119">
        <v>28</v>
      </c>
      <c r="D243" s="119">
        <v>27</v>
      </c>
      <c r="E243" s="119">
        <v>1850</v>
      </c>
      <c r="F243" s="16" t="s">
        <v>643</v>
      </c>
      <c r="G243" s="14" t="s">
        <v>644</v>
      </c>
      <c r="H243" s="16" t="s">
        <v>645</v>
      </c>
      <c r="I243" s="14" t="s">
        <v>133</v>
      </c>
      <c r="J243" s="14" t="s">
        <v>53</v>
      </c>
      <c r="K243" s="14">
        <v>200</v>
      </c>
      <c r="L243" s="14"/>
      <c r="M243" s="14">
        <v>2007</v>
      </c>
      <c r="N243" s="15" t="s">
        <v>43</v>
      </c>
      <c r="O243" s="15" t="s">
        <v>123</v>
      </c>
      <c r="P243" s="22">
        <v>1.192780523187394E-2</v>
      </c>
      <c r="Q243" s="18">
        <v>23172</v>
      </c>
      <c r="R243" s="18">
        <v>24304.362820316866</v>
      </c>
      <c r="S243" s="15" t="s">
        <v>45</v>
      </c>
      <c r="T243" s="15"/>
      <c r="U243" s="15"/>
      <c r="V243" s="14">
        <v>365</v>
      </c>
      <c r="W243" s="76" t="s">
        <v>76</v>
      </c>
      <c r="X243" s="14"/>
      <c r="Y243" s="14">
        <v>2920</v>
      </c>
      <c r="Z243" s="76" t="s">
        <v>646</v>
      </c>
      <c r="AA243" s="76" t="s">
        <v>647</v>
      </c>
      <c r="AB243" s="19" t="s">
        <v>49</v>
      </c>
      <c r="AC243" s="19">
        <v>196.35697419693699</v>
      </c>
      <c r="AD243" s="19">
        <v>1220.7279907421801</v>
      </c>
      <c r="AE243" s="19">
        <v>69.655897325915305</v>
      </c>
      <c r="AF243" s="19">
        <v>640</v>
      </c>
      <c r="AG243" s="19">
        <v>1920000</v>
      </c>
      <c r="AH243" s="20">
        <v>26143.981481481482</v>
      </c>
      <c r="AI243" s="20">
        <v>2.9999999999999997E-8</v>
      </c>
      <c r="AJ243" s="21">
        <f t="shared" si="168"/>
        <v>4.7723311431819536E-3</v>
      </c>
      <c r="AK243" s="21">
        <f t="shared" si="169"/>
        <v>2.9669015991914353E-2</v>
      </c>
      <c r="AL243" s="21">
        <f t="shared" si="170"/>
        <v>1.6929422011837849E-3</v>
      </c>
      <c r="AM243" s="21">
        <f t="shared" si="171"/>
        <v>1.5554792205002794E-2</v>
      </c>
      <c r="AN243" s="21">
        <f t="shared" si="172"/>
        <v>46.664376615008386</v>
      </c>
      <c r="AO243" s="86">
        <f t="shared" si="135"/>
        <v>8.2264734786842452E-4</v>
      </c>
      <c r="AP243" s="88">
        <f t="shared" si="136"/>
        <v>1.3074879844334119E-5</v>
      </c>
      <c r="AQ243" s="89">
        <f t="shared" si="137"/>
        <v>8.1284975320313298E-5</v>
      </c>
      <c r="AR243" s="89">
        <f t="shared" si="138"/>
        <v>4.6381978114624246E-6</v>
      </c>
      <c r="AS243" s="89">
        <f t="shared" si="139"/>
        <v>4.2615869054802173E-5</v>
      </c>
      <c r="AT243" s="89">
        <f t="shared" si="140"/>
        <v>0.12784760716440655</v>
      </c>
      <c r="AU243" s="91">
        <f t="shared" si="141"/>
        <v>2.2538283503244509E-6</v>
      </c>
      <c r="AV243" s="95">
        <f t="shared" si="156"/>
        <v>4772.3311431819538</v>
      </c>
      <c r="AW243" s="96">
        <f t="shared" si="157"/>
        <v>29669.015991914352</v>
      </c>
      <c r="AX243" s="96">
        <f t="shared" si="158"/>
        <v>1692.9422011837848</v>
      </c>
      <c r="AY243" s="96">
        <f t="shared" si="159"/>
        <v>15554.792205002794</v>
      </c>
      <c r="AZ243" s="96">
        <f t="shared" si="160"/>
        <v>46664376.615008384</v>
      </c>
      <c r="BA243" s="97">
        <f t="shared" si="161"/>
        <v>822.6473478684245</v>
      </c>
      <c r="BB243" s="102">
        <f t="shared" si="162"/>
        <v>13.074879844334118</v>
      </c>
      <c r="BC243" s="98">
        <f t="shared" si="163"/>
        <v>81.284975320313293</v>
      </c>
      <c r="BD243" s="98">
        <f t="shared" si="164"/>
        <v>4.6381978114624243</v>
      </c>
      <c r="BE243" s="98">
        <f t="shared" si="165"/>
        <v>42.615869054802175</v>
      </c>
      <c r="BF243" s="98">
        <f t="shared" si="166"/>
        <v>127847.60716440655</v>
      </c>
      <c r="BG243" s="103">
        <f t="shared" si="167"/>
        <v>2.2538283503244507</v>
      </c>
      <c r="BH243">
        <v>0.1</v>
      </c>
      <c r="BI243">
        <f t="shared" si="142"/>
        <v>2430.4362820316869</v>
      </c>
      <c r="BJ243">
        <v>0.1</v>
      </c>
      <c r="BK243">
        <f t="shared" si="143"/>
        <v>2614.3981481481483</v>
      </c>
      <c r="BL243" s="114">
        <v>187.562005220738</v>
      </c>
      <c r="BM243" s="114">
        <v>1012.03746873145</v>
      </c>
      <c r="BN243" s="114">
        <v>69.555897325915296</v>
      </c>
      <c r="BO243" s="114">
        <v>256</v>
      </c>
      <c r="BP243" s="114">
        <v>384000</v>
      </c>
      <c r="BQ243" s="107">
        <f t="shared" si="144"/>
        <v>3E-9</v>
      </c>
      <c r="BR243" s="107">
        <f t="shared" si="145"/>
        <v>4.5834875056897408E-3</v>
      </c>
      <c r="BS243" s="107">
        <f t="shared" si="146"/>
        <v>2.4775214737268944E-2</v>
      </c>
      <c r="BT243" s="107">
        <f t="shared" si="147"/>
        <v>1.6989674982873361E-3</v>
      </c>
      <c r="BU243" s="107">
        <f t="shared" si="148"/>
        <v>6.4134051245760765E-3</v>
      </c>
      <c r="BV243" s="107">
        <f t="shared" si="149"/>
        <v>10.434471823881029</v>
      </c>
      <c r="BW243" s="117">
        <f t="shared" si="150"/>
        <v>1.1633990364057837E-4</v>
      </c>
    </row>
    <row r="244" spans="1:75" ht="30" customHeight="1" x14ac:dyDescent="0.25">
      <c r="A244" s="108">
        <v>4.6249474969103996</v>
      </c>
      <c r="B244" s="108">
        <v>-74.109297372644605</v>
      </c>
      <c r="C244" s="119">
        <v>28</v>
      </c>
      <c r="D244" s="119">
        <v>27</v>
      </c>
      <c r="E244" s="119">
        <v>1850</v>
      </c>
      <c r="F244" s="16" t="s">
        <v>643</v>
      </c>
      <c r="G244" s="14" t="s">
        <v>644</v>
      </c>
      <c r="H244" s="16" t="s">
        <v>645</v>
      </c>
      <c r="I244" s="14" t="s">
        <v>133</v>
      </c>
      <c r="J244" s="14" t="s">
        <v>53</v>
      </c>
      <c r="K244" s="14">
        <v>200</v>
      </c>
      <c r="L244" s="14"/>
      <c r="M244" s="14">
        <v>1995</v>
      </c>
      <c r="N244" s="15" t="s">
        <v>43</v>
      </c>
      <c r="O244" s="15" t="s">
        <v>123</v>
      </c>
      <c r="P244" s="22">
        <v>1.192780523187394E-2</v>
      </c>
      <c r="Q244" s="18">
        <v>23172</v>
      </c>
      <c r="R244" s="18">
        <v>24304.362820316866</v>
      </c>
      <c r="S244" s="15" t="s">
        <v>45</v>
      </c>
      <c r="T244" s="15"/>
      <c r="U244" s="15"/>
      <c r="V244" s="14">
        <v>365</v>
      </c>
      <c r="W244" s="76" t="s">
        <v>76</v>
      </c>
      <c r="X244" s="14"/>
      <c r="Y244" s="14">
        <v>2920</v>
      </c>
      <c r="Z244" s="76" t="s">
        <v>646</v>
      </c>
      <c r="AA244" s="76" t="s">
        <v>647</v>
      </c>
      <c r="AB244" s="19" t="s">
        <v>49</v>
      </c>
      <c r="AC244" s="19">
        <v>196.35697419693699</v>
      </c>
      <c r="AD244" s="19">
        <v>1220.7279907421801</v>
      </c>
      <c r="AE244" s="19">
        <v>69.655897325915305</v>
      </c>
      <c r="AF244" s="19">
        <v>640</v>
      </c>
      <c r="AG244" s="19">
        <v>1920000</v>
      </c>
      <c r="AH244" s="20">
        <v>2.9803032786885244</v>
      </c>
      <c r="AI244" s="20">
        <v>1.362E-5</v>
      </c>
      <c r="AJ244" s="21">
        <f t="shared" si="168"/>
        <v>4.7723311431819536E-3</v>
      </c>
      <c r="AK244" s="21">
        <f t="shared" si="169"/>
        <v>2.9669015991914353E-2</v>
      </c>
      <c r="AL244" s="21">
        <f t="shared" si="170"/>
        <v>1.6929422011837849E-3</v>
      </c>
      <c r="AM244" s="21">
        <f t="shared" si="171"/>
        <v>1.5554792205002794E-2</v>
      </c>
      <c r="AN244" s="21">
        <f t="shared" si="172"/>
        <v>46.664376615008386</v>
      </c>
      <c r="AO244" s="86">
        <f t="shared" si="135"/>
        <v>4.257535600559415E-5</v>
      </c>
      <c r="AP244" s="88">
        <f t="shared" si="136"/>
        <v>1.3074879844334119E-5</v>
      </c>
      <c r="AQ244" s="89">
        <f t="shared" si="137"/>
        <v>8.1284975320313298E-5</v>
      </c>
      <c r="AR244" s="89">
        <f t="shared" si="138"/>
        <v>4.6381978114624246E-6</v>
      </c>
      <c r="AS244" s="89">
        <f t="shared" si="139"/>
        <v>4.2615869054802173E-5</v>
      </c>
      <c r="AT244" s="89">
        <f t="shared" si="140"/>
        <v>0.12784760716440655</v>
      </c>
      <c r="AU244" s="91">
        <f t="shared" si="141"/>
        <v>1.1664481097423054E-7</v>
      </c>
      <c r="AV244" s="95">
        <f t="shared" si="156"/>
        <v>4772.3311431819538</v>
      </c>
      <c r="AW244" s="96">
        <f t="shared" si="157"/>
        <v>29669.015991914352</v>
      </c>
      <c r="AX244" s="96">
        <f t="shared" si="158"/>
        <v>1692.9422011837848</v>
      </c>
      <c r="AY244" s="96">
        <f t="shared" si="159"/>
        <v>15554.792205002794</v>
      </c>
      <c r="AZ244" s="96">
        <f t="shared" si="160"/>
        <v>46664376.615008384</v>
      </c>
      <c r="BA244" s="97">
        <f t="shared" si="161"/>
        <v>42.575356005594152</v>
      </c>
      <c r="BB244" s="102">
        <f t="shared" si="162"/>
        <v>13.074879844334118</v>
      </c>
      <c r="BC244" s="98">
        <f t="shared" si="163"/>
        <v>81.284975320313293</v>
      </c>
      <c r="BD244" s="98">
        <f t="shared" si="164"/>
        <v>4.6381978114624243</v>
      </c>
      <c r="BE244" s="98">
        <f t="shared" si="165"/>
        <v>42.615869054802175</v>
      </c>
      <c r="BF244" s="98">
        <f t="shared" si="166"/>
        <v>127847.60716440655</v>
      </c>
      <c r="BG244" s="103">
        <f t="shared" si="167"/>
        <v>0.11664481097423055</v>
      </c>
      <c r="BH244">
        <v>0.1</v>
      </c>
      <c r="BI244">
        <f t="shared" si="142"/>
        <v>2430.4362820316869</v>
      </c>
      <c r="BJ244">
        <v>0.1</v>
      </c>
      <c r="BK244">
        <f t="shared" si="143"/>
        <v>0.29803032786885247</v>
      </c>
      <c r="BL244" s="114">
        <v>187.562005220738</v>
      </c>
      <c r="BM244" s="114">
        <v>1012.03746873145</v>
      </c>
      <c r="BN244" s="114">
        <v>69.555897325915296</v>
      </c>
      <c r="BO244" s="114">
        <v>256</v>
      </c>
      <c r="BP244" s="114">
        <v>384000</v>
      </c>
      <c r="BQ244" s="107">
        <f t="shared" si="144"/>
        <v>1.362E-6</v>
      </c>
      <c r="BR244" s="107">
        <f t="shared" si="145"/>
        <v>4.5834875056897408E-3</v>
      </c>
      <c r="BS244" s="107">
        <f t="shared" si="146"/>
        <v>2.4775214737268944E-2</v>
      </c>
      <c r="BT244" s="107">
        <f t="shared" si="147"/>
        <v>1.6989674982873361E-3</v>
      </c>
      <c r="BU244" s="107">
        <f t="shared" si="148"/>
        <v>6.4134051245760765E-3</v>
      </c>
      <c r="BV244" s="107">
        <f t="shared" si="149"/>
        <v>10.434471823881029</v>
      </c>
      <c r="BW244" s="117">
        <f t="shared" si="150"/>
        <v>6.0210645885974061E-6</v>
      </c>
    </row>
    <row r="245" spans="1:75" ht="30" customHeight="1" x14ac:dyDescent="0.25">
      <c r="A245" s="108">
        <v>4.6249474969103996</v>
      </c>
      <c r="B245" s="108">
        <v>-74.109297372644605</v>
      </c>
      <c r="C245" s="119">
        <v>28</v>
      </c>
      <c r="D245" s="119">
        <v>27</v>
      </c>
      <c r="E245" s="119">
        <v>1850</v>
      </c>
      <c r="F245" s="16" t="s">
        <v>643</v>
      </c>
      <c r="G245" s="14" t="s">
        <v>644</v>
      </c>
      <c r="H245" s="16" t="s">
        <v>645</v>
      </c>
      <c r="I245" s="14" t="s">
        <v>133</v>
      </c>
      <c r="J245" s="14" t="s">
        <v>53</v>
      </c>
      <c r="K245" s="14">
        <v>200</v>
      </c>
      <c r="L245" s="14"/>
      <c r="M245" s="14">
        <v>2007</v>
      </c>
      <c r="N245" s="15" t="s">
        <v>43</v>
      </c>
      <c r="O245" s="15" t="s">
        <v>123</v>
      </c>
      <c r="P245" s="22">
        <v>1.192780523187394E-2</v>
      </c>
      <c r="Q245" s="18">
        <v>23172</v>
      </c>
      <c r="R245" s="18">
        <v>24304.362820316866</v>
      </c>
      <c r="S245" s="15" t="s">
        <v>45</v>
      </c>
      <c r="T245" s="15"/>
      <c r="U245" s="15"/>
      <c r="V245" s="14">
        <v>365</v>
      </c>
      <c r="W245" s="76" t="s">
        <v>76</v>
      </c>
      <c r="X245" s="14"/>
      <c r="Y245" s="14">
        <v>2920</v>
      </c>
      <c r="Z245" s="76" t="s">
        <v>646</v>
      </c>
      <c r="AA245" s="76" t="s">
        <v>647</v>
      </c>
      <c r="AB245" s="19" t="s">
        <v>49</v>
      </c>
      <c r="AC245" s="19">
        <v>196.35697419693699</v>
      </c>
      <c r="AD245" s="19">
        <v>1220.7279907421801</v>
      </c>
      <c r="AE245" s="19">
        <v>69.655897325915305</v>
      </c>
      <c r="AF245" s="19">
        <v>640</v>
      </c>
      <c r="AG245" s="19">
        <v>1920000</v>
      </c>
      <c r="AH245" s="20">
        <v>26143.981481481482</v>
      </c>
      <c r="AI245" s="20">
        <v>2.9999999999999997E-8</v>
      </c>
      <c r="AJ245" s="21">
        <f t="shared" si="168"/>
        <v>4.7723311431819536E-3</v>
      </c>
      <c r="AK245" s="21">
        <f t="shared" si="169"/>
        <v>2.9669015991914353E-2</v>
      </c>
      <c r="AL245" s="21">
        <f t="shared" si="170"/>
        <v>1.6929422011837849E-3</v>
      </c>
      <c r="AM245" s="21">
        <f t="shared" si="171"/>
        <v>1.5554792205002794E-2</v>
      </c>
      <c r="AN245" s="21">
        <f t="shared" si="172"/>
        <v>46.664376615008386</v>
      </c>
      <c r="AO245" s="86">
        <f t="shared" si="135"/>
        <v>8.2264734786842452E-4</v>
      </c>
      <c r="AP245" s="88">
        <f t="shared" si="136"/>
        <v>1.3074879844334119E-5</v>
      </c>
      <c r="AQ245" s="89">
        <f t="shared" si="137"/>
        <v>8.1284975320313298E-5</v>
      </c>
      <c r="AR245" s="89">
        <f t="shared" si="138"/>
        <v>4.6381978114624246E-6</v>
      </c>
      <c r="AS245" s="89">
        <f t="shared" si="139"/>
        <v>4.2615869054802173E-5</v>
      </c>
      <c r="AT245" s="89">
        <f t="shared" si="140"/>
        <v>0.12784760716440655</v>
      </c>
      <c r="AU245" s="91">
        <f t="shared" si="141"/>
        <v>2.2538283503244509E-6</v>
      </c>
      <c r="AV245" s="95">
        <f t="shared" si="156"/>
        <v>4772.3311431819538</v>
      </c>
      <c r="AW245" s="96">
        <f t="shared" si="157"/>
        <v>29669.015991914352</v>
      </c>
      <c r="AX245" s="96">
        <f t="shared" si="158"/>
        <v>1692.9422011837848</v>
      </c>
      <c r="AY245" s="96">
        <f t="shared" si="159"/>
        <v>15554.792205002794</v>
      </c>
      <c r="AZ245" s="96">
        <f t="shared" si="160"/>
        <v>46664376.615008384</v>
      </c>
      <c r="BA245" s="97">
        <f t="shared" si="161"/>
        <v>822.6473478684245</v>
      </c>
      <c r="BB245" s="102">
        <f t="shared" si="162"/>
        <v>13.074879844334118</v>
      </c>
      <c r="BC245" s="98">
        <f t="shared" si="163"/>
        <v>81.284975320313293</v>
      </c>
      <c r="BD245" s="98">
        <f t="shared" si="164"/>
        <v>4.6381978114624243</v>
      </c>
      <c r="BE245" s="98">
        <f t="shared" si="165"/>
        <v>42.615869054802175</v>
      </c>
      <c r="BF245" s="98">
        <f t="shared" si="166"/>
        <v>127847.60716440655</v>
      </c>
      <c r="BG245" s="103">
        <f t="shared" si="167"/>
        <v>2.2538283503244507</v>
      </c>
      <c r="BH245">
        <v>0.1</v>
      </c>
      <c r="BI245">
        <f t="shared" si="142"/>
        <v>2430.4362820316869</v>
      </c>
      <c r="BJ245">
        <v>0.1</v>
      </c>
      <c r="BK245">
        <f t="shared" si="143"/>
        <v>2614.3981481481483</v>
      </c>
      <c r="BL245" s="114">
        <v>187.562005220738</v>
      </c>
      <c r="BM245" s="114">
        <v>1012.03746873145</v>
      </c>
      <c r="BN245" s="114">
        <v>69.555897325915296</v>
      </c>
      <c r="BO245" s="114">
        <v>256</v>
      </c>
      <c r="BP245" s="114">
        <v>384000</v>
      </c>
      <c r="BQ245" s="107">
        <f t="shared" si="144"/>
        <v>3E-9</v>
      </c>
      <c r="BR245" s="107">
        <f t="shared" si="145"/>
        <v>4.5834875056897408E-3</v>
      </c>
      <c r="BS245" s="107">
        <f t="shared" si="146"/>
        <v>2.4775214737268944E-2</v>
      </c>
      <c r="BT245" s="107">
        <f t="shared" si="147"/>
        <v>1.6989674982873361E-3</v>
      </c>
      <c r="BU245" s="107">
        <f t="shared" si="148"/>
        <v>6.4134051245760765E-3</v>
      </c>
      <c r="BV245" s="107">
        <f t="shared" si="149"/>
        <v>10.434471823881029</v>
      </c>
      <c r="BW245" s="117">
        <f t="shared" si="150"/>
        <v>1.1633990364057837E-4</v>
      </c>
    </row>
    <row r="246" spans="1:75" ht="30" customHeight="1" x14ac:dyDescent="0.25">
      <c r="A246" s="108">
        <v>4.6249474969103996</v>
      </c>
      <c r="B246" s="108">
        <v>-74.109297372644605</v>
      </c>
      <c r="C246" s="119">
        <v>28</v>
      </c>
      <c r="D246" s="119">
        <v>27</v>
      </c>
      <c r="E246" s="119">
        <v>1850</v>
      </c>
      <c r="F246" s="16" t="s">
        <v>643</v>
      </c>
      <c r="G246" s="14" t="s">
        <v>644</v>
      </c>
      <c r="H246" s="16" t="s">
        <v>645</v>
      </c>
      <c r="I246" s="14" t="s">
        <v>133</v>
      </c>
      <c r="J246" s="14" t="s">
        <v>53</v>
      </c>
      <c r="K246" s="14">
        <v>200</v>
      </c>
      <c r="L246" s="14"/>
      <c r="M246" s="14">
        <v>2007</v>
      </c>
      <c r="N246" s="15" t="s">
        <v>43</v>
      </c>
      <c r="O246" s="15" t="s">
        <v>123</v>
      </c>
      <c r="P246" s="22">
        <v>1.192780523187394E-2</v>
      </c>
      <c r="Q246" s="18">
        <v>23172</v>
      </c>
      <c r="R246" s="18">
        <v>24304.362820316866</v>
      </c>
      <c r="S246" s="15" t="s">
        <v>45</v>
      </c>
      <c r="T246" s="15"/>
      <c r="U246" s="15"/>
      <c r="V246" s="14">
        <v>365</v>
      </c>
      <c r="W246" s="76" t="s">
        <v>76</v>
      </c>
      <c r="X246" s="14"/>
      <c r="Y246" s="14">
        <v>2920</v>
      </c>
      <c r="Z246" s="76" t="s">
        <v>646</v>
      </c>
      <c r="AA246" s="76" t="s">
        <v>647</v>
      </c>
      <c r="AB246" s="19" t="s">
        <v>49</v>
      </c>
      <c r="AC246" s="19">
        <v>196.35697419693699</v>
      </c>
      <c r="AD246" s="19">
        <v>1220.7279907421801</v>
      </c>
      <c r="AE246" s="19">
        <v>69.655897325915305</v>
      </c>
      <c r="AF246" s="19">
        <v>640</v>
      </c>
      <c r="AG246" s="19">
        <v>1920000</v>
      </c>
      <c r="AH246" s="20">
        <v>26143.981481481482</v>
      </c>
      <c r="AI246" s="20">
        <v>2.9999999999999997E-8</v>
      </c>
      <c r="AJ246" s="21">
        <f t="shared" si="168"/>
        <v>4.7723311431819536E-3</v>
      </c>
      <c r="AK246" s="21">
        <f t="shared" si="169"/>
        <v>2.9669015991914353E-2</v>
      </c>
      <c r="AL246" s="21">
        <f t="shared" si="170"/>
        <v>1.6929422011837849E-3</v>
      </c>
      <c r="AM246" s="21">
        <f t="shared" si="171"/>
        <v>1.5554792205002794E-2</v>
      </c>
      <c r="AN246" s="21">
        <f t="shared" si="172"/>
        <v>46.664376615008386</v>
      </c>
      <c r="AO246" s="86">
        <f t="shared" si="135"/>
        <v>8.2264734786842452E-4</v>
      </c>
      <c r="AP246" s="88">
        <f t="shared" si="136"/>
        <v>1.3074879844334119E-5</v>
      </c>
      <c r="AQ246" s="89">
        <f t="shared" si="137"/>
        <v>8.1284975320313298E-5</v>
      </c>
      <c r="AR246" s="89">
        <f t="shared" si="138"/>
        <v>4.6381978114624246E-6</v>
      </c>
      <c r="AS246" s="89">
        <f t="shared" si="139"/>
        <v>4.2615869054802173E-5</v>
      </c>
      <c r="AT246" s="89">
        <f t="shared" si="140"/>
        <v>0.12784760716440655</v>
      </c>
      <c r="AU246" s="91">
        <f t="shared" si="141"/>
        <v>2.2538283503244509E-6</v>
      </c>
      <c r="AV246" s="95">
        <f t="shared" si="156"/>
        <v>4772.3311431819538</v>
      </c>
      <c r="AW246" s="96">
        <f t="shared" si="157"/>
        <v>29669.015991914352</v>
      </c>
      <c r="AX246" s="96">
        <f t="shared" si="158"/>
        <v>1692.9422011837848</v>
      </c>
      <c r="AY246" s="96">
        <f t="shared" si="159"/>
        <v>15554.792205002794</v>
      </c>
      <c r="AZ246" s="96">
        <f t="shared" si="160"/>
        <v>46664376.615008384</v>
      </c>
      <c r="BA246" s="97">
        <f t="shared" si="161"/>
        <v>822.6473478684245</v>
      </c>
      <c r="BB246" s="102">
        <f t="shared" si="162"/>
        <v>13.074879844334118</v>
      </c>
      <c r="BC246" s="98">
        <f t="shared" si="163"/>
        <v>81.284975320313293</v>
      </c>
      <c r="BD246" s="98">
        <f t="shared" si="164"/>
        <v>4.6381978114624243</v>
      </c>
      <c r="BE246" s="98">
        <f t="shared" si="165"/>
        <v>42.615869054802175</v>
      </c>
      <c r="BF246" s="98">
        <f t="shared" si="166"/>
        <v>127847.60716440655</v>
      </c>
      <c r="BG246" s="103">
        <f t="shared" si="167"/>
        <v>2.2538283503244507</v>
      </c>
      <c r="BH246">
        <v>0.1</v>
      </c>
      <c r="BI246">
        <f t="shared" si="142"/>
        <v>2430.4362820316869</v>
      </c>
      <c r="BJ246">
        <v>0.1</v>
      </c>
      <c r="BK246">
        <f t="shared" si="143"/>
        <v>2614.3981481481483</v>
      </c>
      <c r="BL246" s="114">
        <v>187.562005220738</v>
      </c>
      <c r="BM246" s="114">
        <v>1012.03746873145</v>
      </c>
      <c r="BN246" s="114">
        <v>69.555897325915296</v>
      </c>
      <c r="BO246" s="114">
        <v>256</v>
      </c>
      <c r="BP246" s="114">
        <v>384000</v>
      </c>
      <c r="BQ246" s="107">
        <f t="shared" si="144"/>
        <v>3E-9</v>
      </c>
      <c r="BR246" s="107">
        <f t="shared" si="145"/>
        <v>4.5834875056897408E-3</v>
      </c>
      <c r="BS246" s="107">
        <f t="shared" si="146"/>
        <v>2.4775214737268944E-2</v>
      </c>
      <c r="BT246" s="107">
        <f t="shared" si="147"/>
        <v>1.6989674982873361E-3</v>
      </c>
      <c r="BU246" s="107">
        <f t="shared" si="148"/>
        <v>6.4134051245760765E-3</v>
      </c>
      <c r="BV246" s="107">
        <f t="shared" si="149"/>
        <v>10.434471823881029</v>
      </c>
      <c r="BW246" s="117">
        <f t="shared" si="150"/>
        <v>1.1633990364057837E-4</v>
      </c>
    </row>
    <row r="247" spans="1:75" ht="30" x14ac:dyDescent="0.25">
      <c r="A247" s="108">
        <v>4.6084821429512104</v>
      </c>
      <c r="B247" s="108">
        <v>-74.106866919820504</v>
      </c>
      <c r="C247" s="119">
        <v>28</v>
      </c>
      <c r="D247" s="119">
        <v>25</v>
      </c>
      <c r="E247" s="119">
        <v>1824</v>
      </c>
      <c r="F247" s="16" t="s">
        <v>648</v>
      </c>
      <c r="G247" s="14" t="s">
        <v>649</v>
      </c>
      <c r="H247" s="16" t="s">
        <v>650</v>
      </c>
      <c r="I247" s="14" t="s">
        <v>133</v>
      </c>
      <c r="J247" s="14" t="s">
        <v>41</v>
      </c>
      <c r="K247" s="14">
        <v>20</v>
      </c>
      <c r="L247" s="14"/>
      <c r="M247" s="14">
        <v>1982</v>
      </c>
      <c r="N247" s="15" t="s">
        <v>102</v>
      </c>
      <c r="O247" s="15" t="s">
        <v>103</v>
      </c>
      <c r="P247" s="17">
        <v>-5.5890559934594797E-2</v>
      </c>
      <c r="Q247" s="18">
        <v>80.266495059999201</v>
      </c>
      <c r="R247" s="18">
        <v>64.186316353636244</v>
      </c>
      <c r="S247" s="2" t="s">
        <v>45</v>
      </c>
      <c r="T247" s="2"/>
      <c r="U247" s="2"/>
      <c r="V247" s="14">
        <v>365</v>
      </c>
      <c r="W247" s="76" t="s">
        <v>76</v>
      </c>
      <c r="X247" s="14"/>
      <c r="Y247" s="14">
        <v>2920</v>
      </c>
      <c r="Z247" s="76" t="s">
        <v>348</v>
      </c>
      <c r="AA247" s="76" t="s">
        <v>651</v>
      </c>
      <c r="AB247" s="19" t="s">
        <v>49</v>
      </c>
      <c r="AC247" s="19">
        <v>840000</v>
      </c>
      <c r="AD247" s="19">
        <v>2400000</v>
      </c>
      <c r="AE247" s="19">
        <v>1800000</v>
      </c>
      <c r="AF247" s="19">
        <v>600000</v>
      </c>
      <c r="AG247" s="19">
        <v>2676000000</v>
      </c>
      <c r="AH247" s="23">
        <v>80.266495059999201</v>
      </c>
      <c r="AI247" s="20">
        <v>9.1200000000000003E-2</v>
      </c>
      <c r="AJ247" s="21">
        <f t="shared" si="168"/>
        <v>5.3916505737054442E-2</v>
      </c>
      <c r="AK247" s="21">
        <f t="shared" si="169"/>
        <v>0.154047159248727</v>
      </c>
      <c r="AL247" s="21">
        <f t="shared" si="170"/>
        <v>0.11553536943654524</v>
      </c>
      <c r="AM247" s="21">
        <f t="shared" si="171"/>
        <v>3.851178981218175E-2</v>
      </c>
      <c r="AN247" s="21">
        <f t="shared" si="172"/>
        <v>171.76258256233061</v>
      </c>
      <c r="AO247" s="86">
        <f t="shared" si="135"/>
        <v>5.8537920514516255</v>
      </c>
      <c r="AP247" s="88">
        <f t="shared" si="136"/>
        <v>1.4771645407412175E-4</v>
      </c>
      <c r="AQ247" s="89">
        <f t="shared" si="137"/>
        <v>4.2204701164034797E-4</v>
      </c>
      <c r="AR247" s="89">
        <f t="shared" si="138"/>
        <v>3.1653525873026096E-4</v>
      </c>
      <c r="AS247" s="89">
        <f t="shared" si="139"/>
        <v>1.0551175291008699E-4</v>
      </c>
      <c r="AT247" s="89">
        <f t="shared" si="140"/>
        <v>0.47058241797898798</v>
      </c>
      <c r="AU247" s="91">
        <f t="shared" si="141"/>
        <v>1.603778644233322E-2</v>
      </c>
      <c r="AV247" s="95">
        <f t="shared" si="156"/>
        <v>53916.505737054438</v>
      </c>
      <c r="AW247" s="96">
        <f t="shared" si="157"/>
        <v>154047.159248727</v>
      </c>
      <c r="AX247" s="96">
        <f t="shared" si="158"/>
        <v>115535.36943654524</v>
      </c>
      <c r="AY247" s="96">
        <f t="shared" si="159"/>
        <v>38511.789812181749</v>
      </c>
      <c r="AZ247" s="96">
        <f t="shared" si="160"/>
        <v>171762582.5623306</v>
      </c>
      <c r="BA247" s="97">
        <f t="shared" si="161"/>
        <v>5853792.0514516253</v>
      </c>
      <c r="BB247" s="102">
        <f t="shared" si="162"/>
        <v>147.71645407412174</v>
      </c>
      <c r="BC247" s="98">
        <f t="shared" si="163"/>
        <v>422.04701164034799</v>
      </c>
      <c r="BD247" s="98">
        <f t="shared" si="164"/>
        <v>316.53525873026098</v>
      </c>
      <c r="BE247" s="98">
        <f t="shared" si="165"/>
        <v>105.511752910087</v>
      </c>
      <c r="BF247" s="98">
        <f t="shared" si="166"/>
        <v>470582.41797898797</v>
      </c>
      <c r="BG247" s="103">
        <f t="shared" si="167"/>
        <v>16037.786442333221</v>
      </c>
      <c r="BH247">
        <v>0.1</v>
      </c>
      <c r="BI247">
        <f t="shared" si="142"/>
        <v>6.4186316353636244</v>
      </c>
      <c r="BJ247">
        <v>0.1</v>
      </c>
      <c r="BK247">
        <f t="shared" si="143"/>
        <v>8.0266495059999201</v>
      </c>
      <c r="BL247" s="114">
        <v>336000</v>
      </c>
      <c r="BM247" s="114">
        <v>480000</v>
      </c>
      <c r="BN247" s="114">
        <v>360000</v>
      </c>
      <c r="BO247" s="114">
        <v>120000</v>
      </c>
      <c r="BP247" s="114">
        <v>1070400000</v>
      </c>
      <c r="BQ247" s="107">
        <f t="shared" si="144"/>
        <v>9.1200000000000014E-3</v>
      </c>
      <c r="BR247" s="107">
        <f t="shared" si="145"/>
        <v>2.2230344811809608E-2</v>
      </c>
      <c r="BS247" s="107">
        <f t="shared" si="146"/>
        <v>3.4445991982088905E-2</v>
      </c>
      <c r="BT247" s="107">
        <f t="shared" si="147"/>
        <v>2.5834493986566676E-2</v>
      </c>
      <c r="BU247" s="107">
        <f t="shared" si="148"/>
        <v>8.6114979955222264E-3</v>
      </c>
      <c r="BV247" s="107">
        <f t="shared" si="149"/>
        <v>70.819527043336336</v>
      </c>
      <c r="BW247" s="117">
        <f t="shared" si="150"/>
        <v>0.82785121104747128</v>
      </c>
    </row>
    <row r="248" spans="1:75" ht="30" customHeight="1" x14ac:dyDescent="0.25">
      <c r="A248" s="108">
        <v>4.6175000000000006</v>
      </c>
      <c r="B248" s="108">
        <v>-74.113277777777768</v>
      </c>
      <c r="C248" s="119">
        <v>28</v>
      </c>
      <c r="D248" s="119">
        <v>26</v>
      </c>
      <c r="E248" s="119">
        <v>1837</v>
      </c>
      <c r="F248" s="16" t="s">
        <v>652</v>
      </c>
      <c r="G248" s="14" t="s">
        <v>653</v>
      </c>
      <c r="H248" s="16" t="s">
        <v>654</v>
      </c>
      <c r="I248" s="14" t="s">
        <v>133</v>
      </c>
      <c r="J248" s="14" t="s">
        <v>53</v>
      </c>
      <c r="K248" s="14">
        <v>351.65</v>
      </c>
      <c r="L248" s="14"/>
      <c r="M248" s="14">
        <v>2002</v>
      </c>
      <c r="N248" s="15" t="s">
        <v>43</v>
      </c>
      <c r="O248" s="15" t="s">
        <v>123</v>
      </c>
      <c r="P248" s="17">
        <v>9.3713787353998934E-3</v>
      </c>
      <c r="Q248" s="18">
        <v>19555.983606557402</v>
      </c>
      <c r="R248" s="18">
        <v>20302.962703332971</v>
      </c>
      <c r="S248" s="15" t="s">
        <v>45</v>
      </c>
      <c r="T248" s="15"/>
      <c r="U248" s="15"/>
      <c r="V248" s="14">
        <v>365</v>
      </c>
      <c r="W248" s="76" t="s">
        <v>76</v>
      </c>
      <c r="X248" s="14"/>
      <c r="Y248" s="14">
        <v>2920</v>
      </c>
      <c r="Z248" s="76" t="s">
        <v>655</v>
      </c>
      <c r="AA248" s="76" t="s">
        <v>292</v>
      </c>
      <c r="AB248" s="19" t="s">
        <v>49</v>
      </c>
      <c r="AC248" s="19">
        <v>196.35697419693699</v>
      </c>
      <c r="AD248" s="19">
        <v>1220.7279907421801</v>
      </c>
      <c r="AE248" s="19">
        <v>69.655897325915305</v>
      </c>
      <c r="AF248" s="19">
        <v>640</v>
      </c>
      <c r="AG248" s="19">
        <v>1920000</v>
      </c>
      <c r="AH248" s="20">
        <v>2.9803032786885244</v>
      </c>
      <c r="AI248" s="20">
        <v>1.362E-5</v>
      </c>
      <c r="AJ248" s="21">
        <f t="shared" si="168"/>
        <v>3.9866283236597256E-3</v>
      </c>
      <c r="AK248" s="21">
        <f t="shared" si="169"/>
        <v>2.478439486695308E-2</v>
      </c>
      <c r="AL248" s="21">
        <f t="shared" si="170"/>
        <v>1.4142210854752493E-3</v>
      </c>
      <c r="AM248" s="21">
        <f t="shared" si="171"/>
        <v>1.2993896130133102E-2</v>
      </c>
      <c r="AN248" s="21">
        <f t="shared" si="172"/>
        <v>38.981688390399306</v>
      </c>
      <c r="AO248" s="86">
        <f t="shared" si="135"/>
        <v>4.2142211312287903E-5</v>
      </c>
      <c r="AP248" s="88">
        <f t="shared" si="136"/>
        <v>1.0922269379889659E-5</v>
      </c>
      <c r="AQ248" s="89">
        <f t="shared" si="137"/>
        <v>6.7902451690282414E-5</v>
      </c>
      <c r="AR248" s="89">
        <f t="shared" si="138"/>
        <v>3.8745783163705463E-6</v>
      </c>
      <c r="AS248" s="89">
        <f t="shared" si="139"/>
        <v>3.5599715425022198E-5</v>
      </c>
      <c r="AT248" s="89">
        <f t="shared" si="140"/>
        <v>0.10679914627506659</v>
      </c>
      <c r="AU248" s="91">
        <f t="shared" si="141"/>
        <v>1.1545811318435042E-7</v>
      </c>
      <c r="AV248" s="95">
        <f t="shared" si="156"/>
        <v>3986.6283236597255</v>
      </c>
      <c r="AW248" s="96">
        <f t="shared" si="157"/>
        <v>24784.39486695308</v>
      </c>
      <c r="AX248" s="96">
        <f t="shared" si="158"/>
        <v>1414.2210854752493</v>
      </c>
      <c r="AY248" s="96">
        <f t="shared" si="159"/>
        <v>12993.896130133102</v>
      </c>
      <c r="AZ248" s="96">
        <f t="shared" si="160"/>
        <v>38981688.390399307</v>
      </c>
      <c r="BA248" s="97">
        <f t="shared" si="161"/>
        <v>42.142211312287905</v>
      </c>
      <c r="BB248" s="102">
        <f t="shared" si="162"/>
        <v>10.922269379889659</v>
      </c>
      <c r="BC248" s="98">
        <f t="shared" si="163"/>
        <v>67.902451690282419</v>
      </c>
      <c r="BD248" s="98">
        <f t="shared" si="164"/>
        <v>3.8745783163705463</v>
      </c>
      <c r="BE248" s="98">
        <f t="shared" si="165"/>
        <v>35.599715425022197</v>
      </c>
      <c r="BF248" s="98">
        <f t="shared" si="166"/>
        <v>106799.1462750666</v>
      </c>
      <c r="BG248" s="103">
        <f t="shared" si="167"/>
        <v>0.11545811318435042</v>
      </c>
      <c r="BH248">
        <v>0.1</v>
      </c>
      <c r="BI248">
        <f t="shared" si="142"/>
        <v>2030.2962703332971</v>
      </c>
      <c r="BJ248">
        <v>0.1</v>
      </c>
      <c r="BK248">
        <f t="shared" si="143"/>
        <v>0.29803032786885247</v>
      </c>
      <c r="BL248" s="114">
        <v>187.562005220738</v>
      </c>
      <c r="BM248" s="114">
        <v>1012.03746873145</v>
      </c>
      <c r="BN248" s="114">
        <v>69.555897325915296</v>
      </c>
      <c r="BO248" s="114">
        <v>256</v>
      </c>
      <c r="BP248" s="114">
        <v>384000</v>
      </c>
      <c r="BQ248" s="107">
        <f t="shared" si="144"/>
        <v>1.362E-6</v>
      </c>
      <c r="BR248" s="107">
        <f t="shared" si="145"/>
        <v>3.8288753573667324E-3</v>
      </c>
      <c r="BS248" s="107">
        <f t="shared" si="146"/>
        <v>2.0696294920241765E-2</v>
      </c>
      <c r="BT248" s="107">
        <f t="shared" si="147"/>
        <v>1.4192543950614458E-3</v>
      </c>
      <c r="BU248" s="107">
        <f t="shared" si="148"/>
        <v>5.3575206232843349E-3</v>
      </c>
      <c r="BV248" s="107">
        <f t="shared" si="149"/>
        <v>8.7165705118647221</v>
      </c>
      <c r="BW248" s="117">
        <f t="shared" si="150"/>
        <v>5.9598086786230432E-6</v>
      </c>
    </row>
    <row r="249" spans="1:75" ht="30" customHeight="1" x14ac:dyDescent="0.25">
      <c r="A249" s="108">
        <v>4.6175000000000006</v>
      </c>
      <c r="B249" s="108">
        <v>-74.113277777777768</v>
      </c>
      <c r="C249" s="119">
        <v>28</v>
      </c>
      <c r="D249" s="119">
        <v>26</v>
      </c>
      <c r="E249" s="119">
        <v>1837</v>
      </c>
      <c r="F249" s="16" t="s">
        <v>652</v>
      </c>
      <c r="G249" s="14" t="s">
        <v>653</v>
      </c>
      <c r="H249" s="16" t="s">
        <v>654</v>
      </c>
      <c r="I249" s="14" t="s">
        <v>133</v>
      </c>
      <c r="J249" s="14" t="s">
        <v>53</v>
      </c>
      <c r="K249" s="14">
        <v>73.260000000000005</v>
      </c>
      <c r="L249" s="14"/>
      <c r="M249" s="14">
        <v>1998</v>
      </c>
      <c r="N249" s="15" t="s">
        <v>43</v>
      </c>
      <c r="O249" s="15" t="s">
        <v>123</v>
      </c>
      <c r="P249" s="17">
        <v>9.3713787353998934E-3</v>
      </c>
      <c r="Q249" s="18">
        <v>3600</v>
      </c>
      <c r="R249" s="18">
        <v>3737.5090510655955</v>
      </c>
      <c r="S249" s="15" t="s">
        <v>45</v>
      </c>
      <c r="T249" s="15"/>
      <c r="U249" s="15"/>
      <c r="V249" s="14">
        <v>365</v>
      </c>
      <c r="W249" s="76" t="s">
        <v>76</v>
      </c>
      <c r="X249" s="14"/>
      <c r="Y249" s="14">
        <v>2920</v>
      </c>
      <c r="Z249" s="76" t="s">
        <v>655</v>
      </c>
      <c r="AA249" s="76" t="s">
        <v>292</v>
      </c>
      <c r="AB249" s="19" t="s">
        <v>49</v>
      </c>
      <c r="AC249" s="19">
        <v>196.35697419693699</v>
      </c>
      <c r="AD249" s="19">
        <v>1220.7279907421801</v>
      </c>
      <c r="AE249" s="19">
        <v>69.655897325915305</v>
      </c>
      <c r="AF249" s="19">
        <v>640</v>
      </c>
      <c r="AG249" s="19">
        <v>1920000</v>
      </c>
      <c r="AH249" s="20">
        <v>2.9803032786885244</v>
      </c>
      <c r="AI249" s="20">
        <v>1.362E-5</v>
      </c>
      <c r="AJ249" s="21">
        <f t="shared" si="168"/>
        <v>7.3388596830090559E-4</v>
      </c>
      <c r="AK249" s="21">
        <f t="shared" si="169"/>
        <v>4.5624819142880161E-3</v>
      </c>
      <c r="AL249" s="21">
        <f t="shared" si="170"/>
        <v>2.6033954671570423E-4</v>
      </c>
      <c r="AM249" s="21">
        <f t="shared" si="171"/>
        <v>2.3920057926819808E-3</v>
      </c>
      <c r="AN249" s="21">
        <f t="shared" si="172"/>
        <v>7.1760173780459429</v>
      </c>
      <c r="AO249" s="86">
        <f t="shared" si="135"/>
        <v>4.2142211312287903E-5</v>
      </c>
      <c r="AP249" s="88">
        <f t="shared" si="136"/>
        <v>2.0106464884956319E-6</v>
      </c>
      <c r="AQ249" s="89">
        <f t="shared" si="137"/>
        <v>1.2499950450104154E-5</v>
      </c>
      <c r="AR249" s="89">
        <f t="shared" si="138"/>
        <v>7.1325903209781976E-7</v>
      </c>
      <c r="AS249" s="89">
        <f t="shared" si="139"/>
        <v>6.5534405278958381E-6</v>
      </c>
      <c r="AT249" s="89">
        <f t="shared" si="140"/>
        <v>1.9660321583687516E-2</v>
      </c>
      <c r="AU249" s="91">
        <f t="shared" si="141"/>
        <v>1.1545811318435042E-7</v>
      </c>
      <c r="AV249" s="95">
        <f t="shared" si="156"/>
        <v>733.88596830090557</v>
      </c>
      <c r="AW249" s="96">
        <f t="shared" si="157"/>
        <v>4562.481914288016</v>
      </c>
      <c r="AX249" s="96">
        <f t="shared" si="158"/>
        <v>260.33954671570422</v>
      </c>
      <c r="AY249" s="96">
        <f t="shared" si="159"/>
        <v>2392.0057926819809</v>
      </c>
      <c r="AZ249" s="96">
        <f t="shared" si="160"/>
        <v>7176017.3780459426</v>
      </c>
      <c r="BA249" s="97">
        <f t="shared" si="161"/>
        <v>42.142211312287905</v>
      </c>
      <c r="BB249" s="102">
        <f t="shared" si="162"/>
        <v>2.0106464884956319</v>
      </c>
      <c r="BC249" s="98">
        <f t="shared" si="163"/>
        <v>12.499950450104153</v>
      </c>
      <c r="BD249" s="98">
        <f t="shared" si="164"/>
        <v>0.71325903209781971</v>
      </c>
      <c r="BE249" s="98">
        <f t="shared" si="165"/>
        <v>6.5534405278958383</v>
      </c>
      <c r="BF249" s="98">
        <f t="shared" si="166"/>
        <v>19660.321583687517</v>
      </c>
      <c r="BG249" s="103">
        <f t="shared" si="167"/>
        <v>0.11545811318435042</v>
      </c>
      <c r="BH249">
        <v>0.1</v>
      </c>
      <c r="BI249">
        <f t="shared" si="142"/>
        <v>373.75090510655957</v>
      </c>
      <c r="BJ249">
        <v>0.1</v>
      </c>
      <c r="BK249">
        <f t="shared" si="143"/>
        <v>0.29803032786885247</v>
      </c>
      <c r="BL249" s="114">
        <v>187.562005220738</v>
      </c>
      <c r="BM249" s="114">
        <v>1012.03746873145</v>
      </c>
      <c r="BN249" s="114">
        <v>69.555897325915296</v>
      </c>
      <c r="BO249" s="114">
        <v>256</v>
      </c>
      <c r="BP249" s="114">
        <v>384000</v>
      </c>
      <c r="BQ249" s="107">
        <f t="shared" si="144"/>
        <v>1.362E-6</v>
      </c>
      <c r="BR249" s="107">
        <f t="shared" si="145"/>
        <v>7.0484571698547973E-4</v>
      </c>
      <c r="BS249" s="107">
        <f t="shared" si="146"/>
        <v>3.8099163515297281E-3</v>
      </c>
      <c r="BT249" s="107">
        <f t="shared" si="147"/>
        <v>2.6126611297158057E-4</v>
      </c>
      <c r="BU249" s="107">
        <f t="shared" si="148"/>
        <v>9.8624925403171084E-4</v>
      </c>
      <c r="BV249" s="107">
        <f t="shared" si="149"/>
        <v>1.6046062665030536</v>
      </c>
      <c r="BW249" s="117">
        <f t="shared" si="150"/>
        <v>5.9598086786230432E-6</v>
      </c>
    </row>
    <row r="250" spans="1:75" ht="30" customHeight="1" x14ac:dyDescent="0.25">
      <c r="A250" s="108">
        <v>4.6175000000000006</v>
      </c>
      <c r="B250" s="108">
        <v>-74.113277777777768</v>
      </c>
      <c r="C250" s="119">
        <v>28</v>
      </c>
      <c r="D250" s="119">
        <v>26</v>
      </c>
      <c r="E250" s="119">
        <v>1837</v>
      </c>
      <c r="F250" s="16" t="s">
        <v>652</v>
      </c>
      <c r="G250" s="14" t="s">
        <v>653</v>
      </c>
      <c r="H250" s="16" t="s">
        <v>654</v>
      </c>
      <c r="I250" s="14" t="s">
        <v>133</v>
      </c>
      <c r="J250" s="14" t="s">
        <v>53</v>
      </c>
      <c r="K250" s="14">
        <v>5.86</v>
      </c>
      <c r="L250" s="14"/>
      <c r="M250" s="14">
        <v>2000</v>
      </c>
      <c r="N250" s="15" t="s">
        <v>43</v>
      </c>
      <c r="O250" s="15" t="s">
        <v>123</v>
      </c>
      <c r="P250" s="17">
        <v>9.3713787353998934E-3</v>
      </c>
      <c r="Q250" s="18">
        <v>325.93306010929001</v>
      </c>
      <c r="R250" s="18">
        <v>338.38271172221613</v>
      </c>
      <c r="S250" s="15" t="s">
        <v>45</v>
      </c>
      <c r="T250" s="15"/>
      <c r="U250" s="15"/>
      <c r="V250" s="14">
        <v>365</v>
      </c>
      <c r="W250" s="76" t="s">
        <v>76</v>
      </c>
      <c r="X250" s="14"/>
      <c r="Y250" s="14">
        <v>2920</v>
      </c>
      <c r="Z250" s="76" t="s">
        <v>655</v>
      </c>
      <c r="AA250" s="76" t="s">
        <v>292</v>
      </c>
      <c r="AB250" s="19" t="s">
        <v>49</v>
      </c>
      <c r="AC250" s="19">
        <v>196.35697419693699</v>
      </c>
      <c r="AD250" s="19">
        <v>1220.7279907421801</v>
      </c>
      <c r="AE250" s="19">
        <v>69.655897325915305</v>
      </c>
      <c r="AF250" s="19">
        <v>640</v>
      </c>
      <c r="AG250" s="19">
        <v>1920000</v>
      </c>
      <c r="AH250" s="20">
        <v>2.9803032786885244</v>
      </c>
      <c r="AI250" s="20">
        <v>1.362E-5</v>
      </c>
      <c r="AJ250" s="21">
        <f t="shared" si="168"/>
        <v>6.6443805394328771E-5</v>
      </c>
      <c r="AK250" s="21">
        <f t="shared" si="169"/>
        <v>4.1307324778255123E-4</v>
      </c>
      <c r="AL250" s="21">
        <f t="shared" si="170"/>
        <v>2.3570351424587482E-5</v>
      </c>
      <c r="AM250" s="21">
        <f t="shared" si="171"/>
        <v>2.1656493550221832E-4</v>
      </c>
      <c r="AN250" s="21">
        <f t="shared" si="172"/>
        <v>0.64969480650665501</v>
      </c>
      <c r="AO250" s="86">
        <f t="shared" si="135"/>
        <v>4.2142211312287903E-5</v>
      </c>
      <c r="AP250" s="88">
        <f t="shared" si="136"/>
        <v>1.8203782299816101E-7</v>
      </c>
      <c r="AQ250" s="89">
        <f t="shared" si="137"/>
        <v>1.1317075281713733E-6</v>
      </c>
      <c r="AR250" s="89">
        <f t="shared" si="138"/>
        <v>6.4576305272842418E-8</v>
      </c>
      <c r="AS250" s="89">
        <f t="shared" si="139"/>
        <v>5.9332859041703651E-7</v>
      </c>
      <c r="AT250" s="89">
        <f t="shared" si="140"/>
        <v>1.7799857712511096E-3</v>
      </c>
      <c r="AU250" s="91">
        <f t="shared" si="141"/>
        <v>1.1545811318435042E-7</v>
      </c>
      <c r="AV250" s="95">
        <f t="shared" si="156"/>
        <v>66.443805394328777</v>
      </c>
      <c r="AW250" s="96">
        <f t="shared" si="157"/>
        <v>413.07324778255122</v>
      </c>
      <c r="AX250" s="96">
        <f t="shared" si="158"/>
        <v>23.570351424587482</v>
      </c>
      <c r="AY250" s="96">
        <f t="shared" si="159"/>
        <v>216.5649355022183</v>
      </c>
      <c r="AZ250" s="96">
        <f t="shared" si="160"/>
        <v>649694.80650665506</v>
      </c>
      <c r="BA250" s="97">
        <f t="shared" si="161"/>
        <v>42.142211312287905</v>
      </c>
      <c r="BB250" s="102">
        <f t="shared" si="162"/>
        <v>0.18203782299816101</v>
      </c>
      <c r="BC250" s="98">
        <f t="shared" si="163"/>
        <v>1.1317075281713733</v>
      </c>
      <c r="BD250" s="98">
        <f t="shared" si="164"/>
        <v>6.4576305272842416E-2</v>
      </c>
      <c r="BE250" s="98">
        <f t="shared" si="165"/>
        <v>0.59332859041703656</v>
      </c>
      <c r="BF250" s="98">
        <f t="shared" si="166"/>
        <v>1779.9857712511096</v>
      </c>
      <c r="BG250" s="103">
        <f t="shared" si="167"/>
        <v>0.11545811318435042</v>
      </c>
      <c r="BH250">
        <v>0.1</v>
      </c>
      <c r="BI250">
        <f t="shared" si="142"/>
        <v>33.838271172221617</v>
      </c>
      <c r="BJ250">
        <v>0.1</v>
      </c>
      <c r="BK250">
        <f t="shared" si="143"/>
        <v>0.29803032786885247</v>
      </c>
      <c r="BL250" s="114">
        <v>187.562005220738</v>
      </c>
      <c r="BM250" s="114">
        <v>1012.03746873145</v>
      </c>
      <c r="BN250" s="114">
        <v>69.555897325915296</v>
      </c>
      <c r="BO250" s="114">
        <v>256</v>
      </c>
      <c r="BP250" s="114">
        <v>384000</v>
      </c>
      <c r="BQ250" s="107">
        <f t="shared" si="144"/>
        <v>1.362E-6</v>
      </c>
      <c r="BR250" s="107">
        <f t="shared" si="145"/>
        <v>6.3814589289445551E-5</v>
      </c>
      <c r="BS250" s="107">
        <f t="shared" si="146"/>
        <v>3.44938248670696E-4</v>
      </c>
      <c r="BT250" s="107">
        <f t="shared" si="147"/>
        <v>2.3654239917690757E-5</v>
      </c>
      <c r="BU250" s="107">
        <f t="shared" si="148"/>
        <v>8.9292010388072237E-5</v>
      </c>
      <c r="BV250" s="107">
        <f t="shared" si="149"/>
        <v>0.14527617519774536</v>
      </c>
      <c r="BW250" s="117">
        <f t="shared" si="150"/>
        <v>5.9598086786230432E-6</v>
      </c>
    </row>
    <row r="251" spans="1:75" ht="30" customHeight="1" x14ac:dyDescent="0.25">
      <c r="A251" s="108">
        <v>4.6196666666666673</v>
      </c>
      <c r="B251" s="108">
        <v>-74.11611111111111</v>
      </c>
      <c r="C251" s="119">
        <v>27</v>
      </c>
      <c r="D251" s="119">
        <v>26</v>
      </c>
      <c r="E251" s="119">
        <v>1836</v>
      </c>
      <c r="F251" s="16" t="s">
        <v>656</v>
      </c>
      <c r="G251" s="14" t="s">
        <v>657</v>
      </c>
      <c r="H251" s="16" t="s">
        <v>658</v>
      </c>
      <c r="I251" s="14" t="s">
        <v>133</v>
      </c>
      <c r="J251" s="14" t="s">
        <v>41</v>
      </c>
      <c r="K251" s="14">
        <v>25</v>
      </c>
      <c r="L251" s="14"/>
      <c r="M251" s="14">
        <v>2006</v>
      </c>
      <c r="N251" s="15" t="s">
        <v>43</v>
      </c>
      <c r="O251" s="15" t="s">
        <v>44</v>
      </c>
      <c r="P251" s="28">
        <v>4.2689148957375835E-3</v>
      </c>
      <c r="Q251" s="18">
        <v>2930.0250000000001</v>
      </c>
      <c r="R251" s="18">
        <v>2980.4867168975102</v>
      </c>
      <c r="S251" s="15" t="s">
        <v>45</v>
      </c>
      <c r="T251" s="15"/>
      <c r="U251" s="15"/>
      <c r="V251" s="14">
        <v>365</v>
      </c>
      <c r="W251" s="76" t="s">
        <v>76</v>
      </c>
      <c r="X251" s="14"/>
      <c r="Y251" s="14">
        <v>2920</v>
      </c>
      <c r="Z251" s="76" t="s">
        <v>659</v>
      </c>
      <c r="AA251" s="76" t="s">
        <v>292</v>
      </c>
      <c r="AB251" s="19" t="s">
        <v>49</v>
      </c>
      <c r="AC251" s="19">
        <v>46.3856216091623</v>
      </c>
      <c r="AD251" s="19">
        <v>1074.85364414012</v>
      </c>
      <c r="AE251" s="19">
        <v>5.4109910208389103</v>
      </c>
      <c r="AF251" s="19">
        <v>1344</v>
      </c>
      <c r="AG251" s="19">
        <v>1920000</v>
      </c>
      <c r="AH251" s="23">
        <v>2930.0250000000001</v>
      </c>
      <c r="AI251" s="24">
        <v>8.7999999999999994E-8</v>
      </c>
      <c r="AJ251" s="21">
        <f t="shared" si="168"/>
        <v>1.3825172906114234E-4</v>
      </c>
      <c r="AK251" s="21">
        <f t="shared" si="169"/>
        <v>3.2035870089685108E-3</v>
      </c>
      <c r="AL251" s="21">
        <f t="shared" si="170"/>
        <v>1.6127386862862071E-5</v>
      </c>
      <c r="AM251" s="21">
        <f t="shared" si="171"/>
        <v>4.0057741475102542E-3</v>
      </c>
      <c r="AN251" s="21">
        <f t="shared" si="172"/>
        <v>5.7225344964432194</v>
      </c>
      <c r="AO251" s="86">
        <f t="shared" si="135"/>
        <v>2.6228283108698089E-4</v>
      </c>
      <c r="AP251" s="88">
        <f t="shared" si="136"/>
        <v>3.7877186044148587E-7</v>
      </c>
      <c r="AQ251" s="89">
        <f t="shared" si="137"/>
        <v>8.7769507095027698E-6</v>
      </c>
      <c r="AR251" s="89">
        <f t="shared" si="138"/>
        <v>4.4184621542087868E-8</v>
      </c>
      <c r="AS251" s="89">
        <f t="shared" si="139"/>
        <v>1.0974723691808916E-5</v>
      </c>
      <c r="AT251" s="89">
        <f t="shared" si="140"/>
        <v>1.5678176702584163E-2</v>
      </c>
      <c r="AU251" s="91">
        <f t="shared" si="141"/>
        <v>7.1858309886844073E-7</v>
      </c>
      <c r="AV251" s="95">
        <f t="shared" si="156"/>
        <v>138.25172906114233</v>
      </c>
      <c r="AW251" s="96">
        <f t="shared" si="157"/>
        <v>3203.5870089685109</v>
      </c>
      <c r="AX251" s="96">
        <f t="shared" si="158"/>
        <v>16.127386862862071</v>
      </c>
      <c r="AY251" s="96">
        <f t="shared" si="159"/>
        <v>4005.7741475102544</v>
      </c>
      <c r="AZ251" s="96">
        <f t="shared" si="160"/>
        <v>5722534.4964432195</v>
      </c>
      <c r="BA251" s="97">
        <f t="shared" si="161"/>
        <v>262.28283108698088</v>
      </c>
      <c r="BB251" s="102">
        <f t="shared" si="162"/>
        <v>0.37877186044148586</v>
      </c>
      <c r="BC251" s="98">
        <f t="shared" si="163"/>
        <v>8.7769507095027706</v>
      </c>
      <c r="BD251" s="98">
        <f t="shared" si="164"/>
        <v>4.4184621542087868E-2</v>
      </c>
      <c r="BE251" s="98">
        <f t="shared" si="165"/>
        <v>10.974723691808917</v>
      </c>
      <c r="BF251" s="98">
        <f t="shared" si="166"/>
        <v>15678.176702584164</v>
      </c>
      <c r="BG251" s="103">
        <f t="shared" si="167"/>
        <v>0.71858309886844074</v>
      </c>
      <c r="BH251">
        <v>0.1</v>
      </c>
      <c r="BI251">
        <f t="shared" si="142"/>
        <v>298.04867168975102</v>
      </c>
      <c r="BJ251">
        <v>0.1</v>
      </c>
      <c r="BK251">
        <f t="shared" si="143"/>
        <v>293.0025</v>
      </c>
      <c r="BL251" s="114">
        <v>17.6498016718255</v>
      </c>
      <c r="BM251" s="114">
        <v>910.91550745517998</v>
      </c>
      <c r="BN251" s="114">
        <v>5.3109910208389097</v>
      </c>
      <c r="BO251" s="114">
        <v>537.6</v>
      </c>
      <c r="BP251" s="114">
        <v>384000</v>
      </c>
      <c r="BQ251" s="107">
        <f t="shared" si="144"/>
        <v>8.7999999999999994E-9</v>
      </c>
      <c r="BR251" s="107">
        <f t="shared" si="145"/>
        <v>5.4391372218716706E-5</v>
      </c>
      <c r="BS251" s="107">
        <f t="shared" si="146"/>
        <v>2.7338069288373673E-3</v>
      </c>
      <c r="BT251" s="107">
        <f t="shared" si="147"/>
        <v>1.5911281332461905E-5</v>
      </c>
      <c r="BU251" s="107">
        <f t="shared" si="148"/>
        <v>1.6516229922553321E-3</v>
      </c>
      <c r="BV251" s="107">
        <f t="shared" si="149"/>
        <v>1.2795976137634568</v>
      </c>
      <c r="BW251" s="117">
        <f t="shared" si="150"/>
        <v>3.7092393690081996E-5</v>
      </c>
    </row>
    <row r="252" spans="1:75" ht="30" customHeight="1" x14ac:dyDescent="0.25">
      <c r="A252" s="108">
        <v>4.6196666666666673</v>
      </c>
      <c r="B252" s="108">
        <v>-74.11611111111111</v>
      </c>
      <c r="C252" s="119">
        <v>27</v>
      </c>
      <c r="D252" s="119">
        <v>26</v>
      </c>
      <c r="E252" s="119">
        <v>1836</v>
      </c>
      <c r="F252" s="16" t="s">
        <v>656</v>
      </c>
      <c r="G252" s="14" t="s">
        <v>657</v>
      </c>
      <c r="H252" s="16" t="s">
        <v>658</v>
      </c>
      <c r="I252" s="14" t="s">
        <v>133</v>
      </c>
      <c r="J252" s="14" t="s">
        <v>53</v>
      </c>
      <c r="K252" s="14">
        <v>117.22</v>
      </c>
      <c r="L252" s="14"/>
      <c r="M252" s="14">
        <v>2008</v>
      </c>
      <c r="N252" s="15" t="s">
        <v>43</v>
      </c>
      <c r="O252" s="15" t="s">
        <v>123</v>
      </c>
      <c r="P252" s="28">
        <v>4.2689148957375835E-3</v>
      </c>
      <c r="Q252" s="18">
        <v>3600</v>
      </c>
      <c r="R252" s="18">
        <v>3662.0002152988582</v>
      </c>
      <c r="S252" s="15" t="s">
        <v>45</v>
      </c>
      <c r="T252" s="15"/>
      <c r="U252" s="15"/>
      <c r="V252" s="14">
        <v>365</v>
      </c>
      <c r="W252" s="76" t="s">
        <v>76</v>
      </c>
      <c r="X252" s="14"/>
      <c r="Y252" s="14">
        <v>2920</v>
      </c>
      <c r="Z252" s="76" t="s">
        <v>660</v>
      </c>
      <c r="AA252" s="76" t="s">
        <v>292</v>
      </c>
      <c r="AB252" s="19" t="s">
        <v>49</v>
      </c>
      <c r="AC252" s="19">
        <v>196.35697419693699</v>
      </c>
      <c r="AD252" s="19">
        <v>1220.7279907421801</v>
      </c>
      <c r="AE252" s="19">
        <v>69.655897325915305</v>
      </c>
      <c r="AF252" s="19">
        <v>640</v>
      </c>
      <c r="AG252" s="19">
        <v>1920000</v>
      </c>
      <c r="AH252" s="23">
        <v>3600</v>
      </c>
      <c r="AI252" s="24">
        <v>8.7999999999999994E-8</v>
      </c>
      <c r="AJ252" s="21">
        <f t="shared" si="168"/>
        <v>7.1905928178461558E-4</v>
      </c>
      <c r="AK252" s="21">
        <f t="shared" si="169"/>
        <v>4.4703061649192062E-3</v>
      </c>
      <c r="AL252" s="21">
        <f t="shared" si="170"/>
        <v>2.5507991100433703E-4</v>
      </c>
      <c r="AM252" s="21">
        <f t="shared" si="171"/>
        <v>2.3436801377912696E-3</v>
      </c>
      <c r="AN252" s="21">
        <f t="shared" si="172"/>
        <v>7.031040413373808</v>
      </c>
      <c r="AO252" s="86">
        <f t="shared" si="135"/>
        <v>3.2225601894629948E-4</v>
      </c>
      <c r="AP252" s="88">
        <f t="shared" si="136"/>
        <v>1.9700254295468919E-6</v>
      </c>
      <c r="AQ252" s="89">
        <f t="shared" si="137"/>
        <v>1.2247414150463579E-5</v>
      </c>
      <c r="AR252" s="89">
        <f t="shared" si="138"/>
        <v>6.9884907124475896E-7</v>
      </c>
      <c r="AS252" s="89">
        <f t="shared" si="139"/>
        <v>6.4210414734007389E-6</v>
      </c>
      <c r="AT252" s="89">
        <f t="shared" si="140"/>
        <v>1.9263124420202213E-2</v>
      </c>
      <c r="AU252" s="91">
        <f t="shared" si="141"/>
        <v>8.8289320259260136E-7</v>
      </c>
      <c r="AV252" s="95">
        <f t="shared" si="156"/>
        <v>719.05928178461556</v>
      </c>
      <c r="AW252" s="96">
        <f t="shared" si="157"/>
        <v>4470.3061649192059</v>
      </c>
      <c r="AX252" s="96">
        <f t="shared" si="158"/>
        <v>255.07991100433702</v>
      </c>
      <c r="AY252" s="96">
        <f t="shared" si="159"/>
        <v>2343.6801377912698</v>
      </c>
      <c r="AZ252" s="96">
        <f t="shared" si="160"/>
        <v>7031040.4133738084</v>
      </c>
      <c r="BA252" s="97">
        <f t="shared" si="161"/>
        <v>322.25601894629949</v>
      </c>
      <c r="BB252" s="102">
        <f t="shared" si="162"/>
        <v>1.970025429546892</v>
      </c>
      <c r="BC252" s="98">
        <f t="shared" si="163"/>
        <v>12.247414150463579</v>
      </c>
      <c r="BD252" s="98">
        <f t="shared" si="164"/>
        <v>0.69884907124475892</v>
      </c>
      <c r="BE252" s="98">
        <f t="shared" si="165"/>
        <v>6.4210414734007388</v>
      </c>
      <c r="BF252" s="98">
        <f t="shared" si="166"/>
        <v>19263.124420202214</v>
      </c>
      <c r="BG252" s="103">
        <f t="shared" si="167"/>
        <v>0.8828932025926014</v>
      </c>
      <c r="BH252">
        <v>0.1</v>
      </c>
      <c r="BI252">
        <f t="shared" si="142"/>
        <v>366.20002152988582</v>
      </c>
      <c r="BJ252">
        <v>0.1</v>
      </c>
      <c r="BK252">
        <f t="shared" si="143"/>
        <v>360</v>
      </c>
      <c r="BL252" s="114">
        <v>187.562005220738</v>
      </c>
      <c r="BM252" s="114">
        <v>1012.03746873145</v>
      </c>
      <c r="BN252" s="114">
        <v>69.555897325915296</v>
      </c>
      <c r="BO252" s="114">
        <v>256</v>
      </c>
      <c r="BP252" s="114">
        <v>384000</v>
      </c>
      <c r="BQ252" s="107">
        <f t="shared" si="144"/>
        <v>8.7999999999999994E-9</v>
      </c>
      <c r="BR252" s="107">
        <f t="shared" si="145"/>
        <v>6.9060573020348899E-4</v>
      </c>
      <c r="BS252" s="107">
        <f t="shared" si="146"/>
        <v>3.7329446722261976E-3</v>
      </c>
      <c r="BT252" s="107">
        <f t="shared" si="147"/>
        <v>2.5598775785691936E-4</v>
      </c>
      <c r="BU252" s="107">
        <f t="shared" si="148"/>
        <v>9.6632407607755589E-4</v>
      </c>
      <c r="BV252" s="107">
        <f t="shared" si="149"/>
        <v>1.5721884316852057</v>
      </c>
      <c r="BW252" s="117">
        <f t="shared" si="150"/>
        <v>4.5573883255021787E-5</v>
      </c>
    </row>
    <row r="253" spans="1:75" ht="15" customHeight="1" x14ac:dyDescent="0.25">
      <c r="A253" s="108">
        <v>4.6018652307975501</v>
      </c>
      <c r="B253" s="108">
        <v>-74.125987089418302</v>
      </c>
      <c r="C253" s="119">
        <v>26</v>
      </c>
      <c r="D253" s="119">
        <v>24</v>
      </c>
      <c r="E253" s="119">
        <v>1809</v>
      </c>
      <c r="F253" s="16" t="s">
        <v>661</v>
      </c>
      <c r="G253" s="14" t="s">
        <v>662</v>
      </c>
      <c r="H253" s="16" t="s">
        <v>663</v>
      </c>
      <c r="I253" s="14" t="s">
        <v>133</v>
      </c>
      <c r="J253" s="14" t="s">
        <v>41</v>
      </c>
      <c r="K253" s="14">
        <v>40</v>
      </c>
      <c r="L253" s="14"/>
      <c r="M253" s="14">
        <v>2001</v>
      </c>
      <c r="N253" s="15" t="s">
        <v>43</v>
      </c>
      <c r="O253" s="15" t="s">
        <v>44</v>
      </c>
      <c r="P253" s="25">
        <v>0.01</v>
      </c>
      <c r="Q253" s="18">
        <v>35316</v>
      </c>
      <c r="R253" s="18">
        <v>36757.27330137838</v>
      </c>
      <c r="S253" s="15" t="s">
        <v>45</v>
      </c>
      <c r="T253" s="15"/>
      <c r="U253" s="15"/>
      <c r="V253" s="14">
        <v>365</v>
      </c>
      <c r="W253" s="76" t="s">
        <v>76</v>
      </c>
      <c r="X253" s="14"/>
      <c r="Y253" s="14">
        <v>2920</v>
      </c>
      <c r="Z253" s="76" t="s">
        <v>46</v>
      </c>
      <c r="AA253" s="76" t="s">
        <v>292</v>
      </c>
      <c r="AB253" s="19" t="s">
        <v>49</v>
      </c>
      <c r="AC253" s="19">
        <v>46.3856216091623</v>
      </c>
      <c r="AD253" s="19">
        <v>1074.85364414012</v>
      </c>
      <c r="AE253" s="19">
        <v>5.4109910208389103</v>
      </c>
      <c r="AF253" s="19">
        <v>1344</v>
      </c>
      <c r="AG253" s="19">
        <v>1920000</v>
      </c>
      <c r="AH253" s="20">
        <v>29509.162765957444</v>
      </c>
      <c r="AI253" s="20">
        <v>1.9976E-5</v>
      </c>
      <c r="AJ253" s="21">
        <f t="shared" si="168"/>
        <v>1.7050089707423015E-3</v>
      </c>
      <c r="AK253" s="21">
        <f t="shared" si="169"/>
        <v>3.9508689156640887E-2</v>
      </c>
      <c r="AL253" s="21">
        <f t="shared" si="170"/>
        <v>1.9889327578428021E-4</v>
      </c>
      <c r="AM253" s="21">
        <f t="shared" si="171"/>
        <v>4.9401775317052546E-2</v>
      </c>
      <c r="AN253" s="21">
        <f t="shared" si="172"/>
        <v>70.573964738646481</v>
      </c>
      <c r="AO253" s="86">
        <f t="shared" si="135"/>
        <v>0.61353196797504639</v>
      </c>
      <c r="AP253" s="88">
        <f t="shared" si="136"/>
        <v>4.6712574540884968E-6</v>
      </c>
      <c r="AQ253" s="89">
        <f t="shared" si="137"/>
        <v>1.0824298399079695E-4</v>
      </c>
      <c r="AR253" s="89">
        <f t="shared" si="138"/>
        <v>5.4491308434049368E-7</v>
      </c>
      <c r="AS253" s="89">
        <f t="shared" si="139"/>
        <v>1.3534732963576041E-4</v>
      </c>
      <c r="AT253" s="89">
        <f t="shared" si="140"/>
        <v>0.19335332805108624</v>
      </c>
      <c r="AU253" s="91">
        <f t="shared" si="141"/>
        <v>1.680909501301497E-3</v>
      </c>
      <c r="AV253" s="95">
        <f t="shared" si="156"/>
        <v>1705.0089707423015</v>
      </c>
      <c r="AW253" s="96">
        <f t="shared" si="157"/>
        <v>39508.689156640889</v>
      </c>
      <c r="AX253" s="96">
        <f t="shared" si="158"/>
        <v>198.89327578428021</v>
      </c>
      <c r="AY253" s="96">
        <f t="shared" si="159"/>
        <v>49401.775317052547</v>
      </c>
      <c r="AZ253" s="96">
        <f t="shared" si="160"/>
        <v>70573964.738646477</v>
      </c>
      <c r="BA253" s="97">
        <f t="shared" si="161"/>
        <v>613531.96797504637</v>
      </c>
      <c r="BB253" s="102">
        <f t="shared" si="162"/>
        <v>4.6712574540884972</v>
      </c>
      <c r="BC253" s="98">
        <f t="shared" si="163"/>
        <v>108.24298399079694</v>
      </c>
      <c r="BD253" s="98">
        <f t="shared" si="164"/>
        <v>0.54491308434049368</v>
      </c>
      <c r="BE253" s="98">
        <f t="shared" si="165"/>
        <v>135.34732963576042</v>
      </c>
      <c r="BF253" s="98">
        <f t="shared" si="166"/>
        <v>193353.32805108622</v>
      </c>
      <c r="BG253" s="103">
        <f t="shared" si="167"/>
        <v>1680.9095013014971</v>
      </c>
      <c r="BH253">
        <v>0.1</v>
      </c>
      <c r="BI253">
        <f t="shared" si="142"/>
        <v>3675.7273301378382</v>
      </c>
      <c r="BJ253">
        <v>0.1</v>
      </c>
      <c r="BK253">
        <f t="shared" si="143"/>
        <v>2950.9162765957444</v>
      </c>
      <c r="BL253" s="114">
        <v>17.6498016718255</v>
      </c>
      <c r="BM253" s="114">
        <v>910.91550745517998</v>
      </c>
      <c r="BN253" s="114">
        <v>5.3109910208389097</v>
      </c>
      <c r="BO253" s="114">
        <v>537.6</v>
      </c>
      <c r="BP253" s="114">
        <v>384000</v>
      </c>
      <c r="BQ253" s="107">
        <f t="shared" si="144"/>
        <v>1.9976000000000002E-6</v>
      </c>
      <c r="BR253" s="107">
        <f t="shared" si="145"/>
        <v>6.7078927832347004E-4</v>
      </c>
      <c r="BS253" s="107">
        <f t="shared" si="146"/>
        <v>3.3715059982242633E-2</v>
      </c>
      <c r="BT253" s="107">
        <f t="shared" si="147"/>
        <v>1.9622812381503175E-4</v>
      </c>
      <c r="BU253" s="107">
        <f t="shared" si="148"/>
        <v>2.0368873772523909E-2</v>
      </c>
      <c r="BV253" s="107">
        <f t="shared" si="149"/>
        <v>15.780818259728672</v>
      </c>
      <c r="BW253" s="117">
        <f t="shared" si="150"/>
        <v>8.676652300597662E-2</v>
      </c>
    </row>
    <row r="254" spans="1:75" ht="30" customHeight="1" x14ac:dyDescent="0.25">
      <c r="A254" s="108">
        <v>4.6918888888888892</v>
      </c>
      <c r="B254" s="108">
        <v>-74.159694444444455</v>
      </c>
      <c r="C254" s="119">
        <v>22</v>
      </c>
      <c r="D254" s="119">
        <v>34</v>
      </c>
      <c r="E254" s="119">
        <v>1937</v>
      </c>
      <c r="F254" s="16" t="s">
        <v>664</v>
      </c>
      <c r="G254" s="14" t="s">
        <v>665</v>
      </c>
      <c r="H254" s="16" t="s">
        <v>666</v>
      </c>
      <c r="I254" s="14" t="s">
        <v>40</v>
      </c>
      <c r="J254" s="14" t="s">
        <v>41</v>
      </c>
      <c r="K254" s="14">
        <v>125</v>
      </c>
      <c r="L254" s="14"/>
      <c r="M254" s="14"/>
      <c r="N254" s="15" t="s">
        <v>43</v>
      </c>
      <c r="O254" s="15" t="s">
        <v>44</v>
      </c>
      <c r="P254" s="25">
        <v>1.08600994019335E-3</v>
      </c>
      <c r="Q254" s="18">
        <v>22500</v>
      </c>
      <c r="R254" s="18">
        <v>22597.953497523988</v>
      </c>
      <c r="S254" s="15" t="s">
        <v>45</v>
      </c>
      <c r="T254" s="15"/>
      <c r="U254" s="15"/>
      <c r="V254" s="14">
        <v>365</v>
      </c>
      <c r="W254" s="80"/>
      <c r="X254" s="14"/>
      <c r="Y254" s="14">
        <v>8760</v>
      </c>
      <c r="Z254" s="76" t="s">
        <v>667</v>
      </c>
      <c r="AA254" s="76" t="s">
        <v>292</v>
      </c>
      <c r="AB254" s="19" t="s">
        <v>49</v>
      </c>
      <c r="AC254" s="19">
        <v>46.3856216091623</v>
      </c>
      <c r="AD254" s="19">
        <v>1074.85364414012</v>
      </c>
      <c r="AE254" s="19">
        <v>5.4109910208389103</v>
      </c>
      <c r="AF254" s="19">
        <v>1344</v>
      </c>
      <c r="AG254" s="19">
        <v>1920000</v>
      </c>
      <c r="AH254" s="20">
        <v>54177.37142857143</v>
      </c>
      <c r="AI254" s="20">
        <v>8.9999999999999995E-9</v>
      </c>
      <c r="AJ254" s="21">
        <f t="shared" si="168"/>
        <v>1.0482201200775936E-3</v>
      </c>
      <c r="AK254" s="21">
        <f t="shared" si="169"/>
        <v>2.4289492666922628E-2</v>
      </c>
      <c r="AL254" s="21">
        <f t="shared" si="170"/>
        <v>1.2227732346443754E-4</v>
      </c>
      <c r="AM254" s="21">
        <f t="shared" si="171"/>
        <v>3.037164950067224E-2</v>
      </c>
      <c r="AN254" s="21">
        <f t="shared" si="172"/>
        <v>43.388070715246059</v>
      </c>
      <c r="AO254" s="86">
        <f t="shared" si="135"/>
        <v>4.8971908806437676E-4</v>
      </c>
      <c r="AP254" s="88">
        <f t="shared" si="136"/>
        <v>2.8718359454180646E-6</v>
      </c>
      <c r="AQ254" s="89">
        <f t="shared" si="137"/>
        <v>6.6546555251842818E-5</v>
      </c>
      <c r="AR254" s="89">
        <f t="shared" si="138"/>
        <v>3.3500636565599327E-7</v>
      </c>
      <c r="AS254" s="89">
        <f t="shared" si="139"/>
        <v>8.3209998631978742E-5</v>
      </c>
      <c r="AT254" s="89">
        <f t="shared" si="140"/>
        <v>0.11887142661711249</v>
      </c>
      <c r="AU254" s="91">
        <f t="shared" si="141"/>
        <v>1.341696131683224E-6</v>
      </c>
      <c r="AV254" s="95">
        <f t="shared" si="156"/>
        <v>1048.2201200775935</v>
      </c>
      <c r="AW254" s="96">
        <f t="shared" si="157"/>
        <v>24289.492666922626</v>
      </c>
      <c r="AX254" s="96">
        <f t="shared" si="158"/>
        <v>122.27732346443753</v>
      </c>
      <c r="AY254" s="96">
        <f t="shared" si="159"/>
        <v>30371.64950067224</v>
      </c>
      <c r="AZ254" s="96">
        <f t="shared" si="160"/>
        <v>43388070.715246059</v>
      </c>
      <c r="BA254" s="97">
        <f t="shared" si="161"/>
        <v>489.71908806437676</v>
      </c>
      <c r="BB254" s="102">
        <f t="shared" si="162"/>
        <v>2.8718359454180646</v>
      </c>
      <c r="BC254" s="98">
        <f t="shared" si="163"/>
        <v>66.546555251842818</v>
      </c>
      <c r="BD254" s="98">
        <f t="shared" si="164"/>
        <v>0.33500636565599329</v>
      </c>
      <c r="BE254" s="98">
        <f t="shared" si="165"/>
        <v>83.209998631978735</v>
      </c>
      <c r="BF254" s="98">
        <f t="shared" si="166"/>
        <v>118871.42661711249</v>
      </c>
      <c r="BG254" s="103">
        <f t="shared" si="167"/>
        <v>1.3416961316832241</v>
      </c>
      <c r="BH254">
        <v>0.1</v>
      </c>
      <c r="BI254">
        <f t="shared" si="142"/>
        <v>2259.795349752399</v>
      </c>
      <c r="BJ254">
        <v>0.1</v>
      </c>
      <c r="BK254">
        <f t="shared" si="143"/>
        <v>5417.7371428571432</v>
      </c>
      <c r="BL254" s="114">
        <v>17.6498016718255</v>
      </c>
      <c r="BM254" s="114">
        <v>910.91550745517998</v>
      </c>
      <c r="BN254" s="114">
        <v>5.3109910208389097</v>
      </c>
      <c r="BO254" s="114">
        <v>537.6</v>
      </c>
      <c r="BP254" s="114">
        <v>384000</v>
      </c>
      <c r="BQ254" s="107">
        <f t="shared" si="144"/>
        <v>8.9999999999999999E-10</v>
      </c>
      <c r="BR254" s="107">
        <f t="shared" si="145"/>
        <v>4.1239361782646208E-4</v>
      </c>
      <c r="BS254" s="107">
        <f t="shared" si="146"/>
        <v>2.0727635355269416E-2</v>
      </c>
      <c r="BT254" s="107">
        <f t="shared" si="147"/>
        <v>1.2063881835087535E-4</v>
      </c>
      <c r="BU254" s="107">
        <f t="shared" si="148"/>
        <v>1.2522551891550954E-2</v>
      </c>
      <c r="BV254" s="107">
        <f t="shared" si="149"/>
        <v>9.7018675531858118</v>
      </c>
      <c r="BW254" s="117">
        <f t="shared" si="150"/>
        <v>6.9256737609362589E-5</v>
      </c>
    </row>
    <row r="255" spans="1:75" ht="30" customHeight="1" x14ac:dyDescent="0.25">
      <c r="A255" s="108">
        <v>4.6918888888888892</v>
      </c>
      <c r="B255" s="108">
        <v>-74.159694444444455</v>
      </c>
      <c r="C255" s="119">
        <v>22</v>
      </c>
      <c r="D255" s="119">
        <v>34</v>
      </c>
      <c r="E255" s="119">
        <v>1937</v>
      </c>
      <c r="F255" s="16" t="s">
        <v>664</v>
      </c>
      <c r="G255" s="14" t="s">
        <v>665</v>
      </c>
      <c r="H255" s="16" t="s">
        <v>666</v>
      </c>
      <c r="I255" s="14" t="s">
        <v>40</v>
      </c>
      <c r="J255" s="14" t="s">
        <v>41</v>
      </c>
      <c r="K255" s="19">
        <v>200</v>
      </c>
      <c r="L255" s="19"/>
      <c r="M255" s="19"/>
      <c r="N255" s="15" t="s">
        <v>43</v>
      </c>
      <c r="O255" s="15" t="s">
        <v>44</v>
      </c>
      <c r="P255" s="25">
        <v>1.08600994019335E-3</v>
      </c>
      <c r="Q255" s="18">
        <v>22500</v>
      </c>
      <c r="R255" s="18">
        <v>22597.953497523988</v>
      </c>
      <c r="S255" s="15" t="s">
        <v>45</v>
      </c>
      <c r="T255" s="15"/>
      <c r="U255" s="15"/>
      <c r="V255" s="14">
        <v>365</v>
      </c>
      <c r="W255" s="80"/>
      <c r="X255" s="14"/>
      <c r="Y255" s="14">
        <v>8760</v>
      </c>
      <c r="Z255" s="77" t="s">
        <v>667</v>
      </c>
      <c r="AA255" s="77" t="s">
        <v>292</v>
      </c>
      <c r="AB255" s="19" t="s">
        <v>49</v>
      </c>
      <c r="AC255" s="19">
        <v>46.3856216091623</v>
      </c>
      <c r="AD255" s="19">
        <v>1074.85364414012</v>
      </c>
      <c r="AE255" s="19">
        <v>5.4109910208389103</v>
      </c>
      <c r="AF255" s="19">
        <v>1344</v>
      </c>
      <c r="AG255" s="19">
        <v>1920000</v>
      </c>
      <c r="AH255" s="20">
        <v>54177.37142857143</v>
      </c>
      <c r="AI255" s="20">
        <v>8.9999999999999995E-9</v>
      </c>
      <c r="AJ255" s="21">
        <f t="shared" si="168"/>
        <v>1.0482201200775936E-3</v>
      </c>
      <c r="AK255" s="21">
        <f t="shared" si="169"/>
        <v>2.4289492666922628E-2</v>
      </c>
      <c r="AL255" s="21">
        <f t="shared" si="170"/>
        <v>1.2227732346443754E-4</v>
      </c>
      <c r="AM255" s="21">
        <f t="shared" si="171"/>
        <v>3.037164950067224E-2</v>
      </c>
      <c r="AN255" s="21">
        <f t="shared" si="172"/>
        <v>43.388070715246059</v>
      </c>
      <c r="AO255" s="86">
        <f t="shared" si="135"/>
        <v>4.8971908806437676E-4</v>
      </c>
      <c r="AP255" s="88">
        <f t="shared" si="136"/>
        <v>2.8718359454180646E-6</v>
      </c>
      <c r="AQ255" s="89">
        <f t="shared" si="137"/>
        <v>6.6546555251842818E-5</v>
      </c>
      <c r="AR255" s="89">
        <f t="shared" si="138"/>
        <v>3.3500636565599327E-7</v>
      </c>
      <c r="AS255" s="89">
        <f t="shared" si="139"/>
        <v>8.3209998631978742E-5</v>
      </c>
      <c r="AT255" s="89">
        <f t="shared" si="140"/>
        <v>0.11887142661711249</v>
      </c>
      <c r="AU255" s="91">
        <f t="shared" si="141"/>
        <v>1.341696131683224E-6</v>
      </c>
      <c r="AV255" s="95">
        <f t="shared" si="156"/>
        <v>1048.2201200775935</v>
      </c>
      <c r="AW255" s="96">
        <f t="shared" si="157"/>
        <v>24289.492666922626</v>
      </c>
      <c r="AX255" s="96">
        <f t="shared" si="158"/>
        <v>122.27732346443753</v>
      </c>
      <c r="AY255" s="96">
        <f t="shared" si="159"/>
        <v>30371.64950067224</v>
      </c>
      <c r="AZ255" s="96">
        <f t="shared" si="160"/>
        <v>43388070.715246059</v>
      </c>
      <c r="BA255" s="97">
        <f t="shared" si="161"/>
        <v>489.71908806437676</v>
      </c>
      <c r="BB255" s="102">
        <f t="shared" si="162"/>
        <v>2.8718359454180646</v>
      </c>
      <c r="BC255" s="98">
        <f t="shared" si="163"/>
        <v>66.546555251842818</v>
      </c>
      <c r="BD255" s="98">
        <f t="shared" si="164"/>
        <v>0.33500636565599329</v>
      </c>
      <c r="BE255" s="98">
        <f t="shared" si="165"/>
        <v>83.209998631978735</v>
      </c>
      <c r="BF255" s="98">
        <f t="shared" si="166"/>
        <v>118871.42661711249</v>
      </c>
      <c r="BG255" s="103">
        <f t="shared" si="167"/>
        <v>1.3416961316832241</v>
      </c>
      <c r="BH255">
        <v>0.1</v>
      </c>
      <c r="BI255">
        <f t="shared" si="142"/>
        <v>2259.795349752399</v>
      </c>
      <c r="BJ255">
        <v>0.1</v>
      </c>
      <c r="BK255">
        <f t="shared" si="143"/>
        <v>5417.7371428571432</v>
      </c>
      <c r="BL255" s="114">
        <v>17.6498016718255</v>
      </c>
      <c r="BM255" s="114">
        <v>910.91550745517998</v>
      </c>
      <c r="BN255" s="114">
        <v>5.3109910208389097</v>
      </c>
      <c r="BO255" s="114">
        <v>537.6</v>
      </c>
      <c r="BP255" s="114">
        <v>384000</v>
      </c>
      <c r="BQ255" s="107">
        <f t="shared" si="144"/>
        <v>8.9999999999999999E-10</v>
      </c>
      <c r="BR255" s="107">
        <f t="shared" si="145"/>
        <v>4.1239361782646208E-4</v>
      </c>
      <c r="BS255" s="107">
        <f t="shared" si="146"/>
        <v>2.0727635355269416E-2</v>
      </c>
      <c r="BT255" s="107">
        <f t="shared" si="147"/>
        <v>1.2063881835087535E-4</v>
      </c>
      <c r="BU255" s="107">
        <f t="shared" si="148"/>
        <v>1.2522551891550954E-2</v>
      </c>
      <c r="BV255" s="107">
        <f t="shared" si="149"/>
        <v>9.7018675531858118</v>
      </c>
      <c r="BW255" s="117">
        <f t="shared" si="150"/>
        <v>6.9256737609362589E-5</v>
      </c>
    </row>
    <row r="256" spans="1:75" ht="30" customHeight="1" x14ac:dyDescent="0.25">
      <c r="A256" s="108">
        <v>4.6912845535746301</v>
      </c>
      <c r="B256" s="108">
        <v>-74.162002224085498</v>
      </c>
      <c r="C256" s="119">
        <v>22</v>
      </c>
      <c r="D256" s="119">
        <v>34</v>
      </c>
      <c r="E256" s="119">
        <v>1937</v>
      </c>
      <c r="F256" s="16" t="s">
        <v>668</v>
      </c>
      <c r="G256" s="14" t="s">
        <v>669</v>
      </c>
      <c r="H256" s="16" t="s">
        <v>670</v>
      </c>
      <c r="I256" s="14" t="s">
        <v>40</v>
      </c>
      <c r="J256" s="14" t="s">
        <v>53</v>
      </c>
      <c r="K256" s="14">
        <v>58.61</v>
      </c>
      <c r="L256" s="14"/>
      <c r="M256" s="14">
        <v>2002</v>
      </c>
      <c r="N256" s="15" t="s">
        <v>43</v>
      </c>
      <c r="O256" s="15" t="s">
        <v>123</v>
      </c>
      <c r="P256" s="17">
        <v>1.192780523187394E-2</v>
      </c>
      <c r="Q256" s="18">
        <v>25640.416666666701</v>
      </c>
      <c r="R256" s="18">
        <v>26893.405382822675</v>
      </c>
      <c r="S256" s="15" t="s">
        <v>45</v>
      </c>
      <c r="T256" s="15"/>
      <c r="U256" s="15"/>
      <c r="V256" s="14">
        <v>365</v>
      </c>
      <c r="W256" s="80"/>
      <c r="X256" s="14"/>
      <c r="Y256" s="14">
        <v>8760</v>
      </c>
      <c r="Z256" s="76" t="s">
        <v>671</v>
      </c>
      <c r="AA256" s="76" t="s">
        <v>672</v>
      </c>
      <c r="AB256" s="19" t="s">
        <v>49</v>
      </c>
      <c r="AC256" s="19">
        <v>196.35697419693699</v>
      </c>
      <c r="AD256" s="19">
        <v>1220.7279907421801</v>
      </c>
      <c r="AE256" s="19">
        <v>69.655897325915305</v>
      </c>
      <c r="AF256" s="19">
        <v>640</v>
      </c>
      <c r="AG256" s="19">
        <v>1920000</v>
      </c>
      <c r="AH256" s="20">
        <v>8608.3841463414628</v>
      </c>
      <c r="AI256" s="20">
        <v>1.0442E-8</v>
      </c>
      <c r="AJ256" s="21">
        <f t="shared" si="168"/>
        <v>5.2807077068226784E-3</v>
      </c>
      <c r="AK256" s="21">
        <f t="shared" si="169"/>
        <v>3.2829532717188054E-2</v>
      </c>
      <c r="AL256" s="21">
        <f t="shared" si="170"/>
        <v>1.8732842840901143E-3</v>
      </c>
      <c r="AM256" s="21">
        <f t="shared" si="171"/>
        <v>1.7211779445006511E-2</v>
      </c>
      <c r="AN256" s="21">
        <f t="shared" si="172"/>
        <v>51.63533833501954</v>
      </c>
      <c r="AO256" s="86">
        <f t="shared" si="135"/>
        <v>9.4281405436559516E-5</v>
      </c>
      <c r="AP256" s="88">
        <f t="shared" si="136"/>
        <v>1.4467692347459393E-5</v>
      </c>
      <c r="AQ256" s="89">
        <f t="shared" si="137"/>
        <v>8.9943925252570012E-5</v>
      </c>
      <c r="AR256" s="89">
        <f t="shared" si="138"/>
        <v>5.1322857098359297E-6</v>
      </c>
      <c r="AS256" s="89">
        <f t="shared" si="139"/>
        <v>4.715556012330551E-5</v>
      </c>
      <c r="AT256" s="89">
        <f t="shared" si="140"/>
        <v>0.14146668036991655</v>
      </c>
      <c r="AU256" s="91">
        <f t="shared" si="141"/>
        <v>2.5830522037413568E-7</v>
      </c>
      <c r="AV256" s="95">
        <f t="shared" si="156"/>
        <v>5280.7077068226781</v>
      </c>
      <c r="AW256" s="96">
        <f t="shared" si="157"/>
        <v>32829.532717188056</v>
      </c>
      <c r="AX256" s="96">
        <f t="shared" si="158"/>
        <v>1873.2842840901144</v>
      </c>
      <c r="AY256" s="96">
        <f t="shared" si="159"/>
        <v>17211.779445006512</v>
      </c>
      <c r="AZ256" s="96">
        <f t="shared" si="160"/>
        <v>51635338.335019544</v>
      </c>
      <c r="BA256" s="97">
        <f t="shared" si="161"/>
        <v>94.28140543655951</v>
      </c>
      <c r="BB256" s="102">
        <f t="shared" si="162"/>
        <v>14.467692347459394</v>
      </c>
      <c r="BC256" s="98">
        <f t="shared" si="163"/>
        <v>89.943925252570011</v>
      </c>
      <c r="BD256" s="98">
        <f t="shared" si="164"/>
        <v>5.13228570983593</v>
      </c>
      <c r="BE256" s="98">
        <f t="shared" si="165"/>
        <v>47.155560123305513</v>
      </c>
      <c r="BF256" s="98">
        <f t="shared" si="166"/>
        <v>141466.68036991655</v>
      </c>
      <c r="BG256" s="103">
        <f t="shared" si="167"/>
        <v>0.25830522037413567</v>
      </c>
      <c r="BH256">
        <v>0.1</v>
      </c>
      <c r="BI256">
        <f t="shared" si="142"/>
        <v>2689.3405382822675</v>
      </c>
      <c r="BJ256">
        <v>0.1</v>
      </c>
      <c r="BK256">
        <f t="shared" si="143"/>
        <v>860.83841463414637</v>
      </c>
      <c r="BL256" s="114">
        <v>187.562005220738</v>
      </c>
      <c r="BM256" s="114">
        <v>1012.03746873145</v>
      </c>
      <c r="BN256" s="114">
        <v>69.555897325915296</v>
      </c>
      <c r="BO256" s="114">
        <v>256</v>
      </c>
      <c r="BP256" s="114">
        <v>384000</v>
      </c>
      <c r="BQ256" s="107">
        <f t="shared" si="144"/>
        <v>1.0442E-9</v>
      </c>
      <c r="BR256" s="107">
        <f t="shared" si="145"/>
        <v>5.0717473430150961E-3</v>
      </c>
      <c r="BS256" s="107">
        <f t="shared" si="146"/>
        <v>2.741441519375613E-2</v>
      </c>
      <c r="BT256" s="107">
        <f t="shared" si="147"/>
        <v>1.8799514310034369E-3</v>
      </c>
      <c r="BU256" s="107">
        <f t="shared" si="148"/>
        <v>7.0965984656596775E-3</v>
      </c>
      <c r="BV256" s="107">
        <f t="shared" si="149"/>
        <v>11.546012655830451</v>
      </c>
      <c r="BW256" s="117">
        <f t="shared" si="150"/>
        <v>1.3333404224797892E-5</v>
      </c>
    </row>
    <row r="257" spans="1:75" ht="30" customHeight="1" x14ac:dyDescent="0.25">
      <c r="A257" s="108">
        <v>4.6887951509387102</v>
      </c>
      <c r="B257" s="108">
        <v>-74.161178181989598</v>
      </c>
      <c r="C257" s="119">
        <v>22</v>
      </c>
      <c r="D257" s="119">
        <v>34</v>
      </c>
      <c r="E257" s="119">
        <v>1937</v>
      </c>
      <c r="F257" s="16" t="s">
        <v>673</v>
      </c>
      <c r="G257" s="14" t="s">
        <v>674</v>
      </c>
      <c r="H257" s="16" t="s">
        <v>675</v>
      </c>
      <c r="I257" s="14" t="s">
        <v>40</v>
      </c>
      <c r="J257" s="14" t="s">
        <v>312</v>
      </c>
      <c r="K257" s="14">
        <v>58.61</v>
      </c>
      <c r="L257" s="14"/>
      <c r="M257" s="14">
        <v>1986</v>
      </c>
      <c r="N257" s="15" t="s">
        <v>43</v>
      </c>
      <c r="O257" s="15" t="s">
        <v>123</v>
      </c>
      <c r="P257" s="28">
        <v>4.2689148957375835E-3</v>
      </c>
      <c r="Q257" s="18">
        <v>31928.571428571398</v>
      </c>
      <c r="R257" s="18">
        <v>32478.454290448175</v>
      </c>
      <c r="S257" s="15" t="s">
        <v>45</v>
      </c>
      <c r="T257" s="15"/>
      <c r="U257" s="15"/>
      <c r="V257" s="14">
        <v>365</v>
      </c>
      <c r="W257" s="80"/>
      <c r="X257" s="14"/>
      <c r="Y257" s="14">
        <v>8760</v>
      </c>
      <c r="Z257" s="76" t="s">
        <v>676</v>
      </c>
      <c r="AA257" s="76" t="s">
        <v>46</v>
      </c>
      <c r="AB257" s="19" t="s">
        <v>49</v>
      </c>
      <c r="AC257" s="19">
        <v>196.35697419693699</v>
      </c>
      <c r="AD257" s="19">
        <v>1220.7279907421801</v>
      </c>
      <c r="AE257" s="19">
        <v>69.655897325915305</v>
      </c>
      <c r="AF257" s="19">
        <v>640</v>
      </c>
      <c r="AG257" s="19">
        <v>1920000</v>
      </c>
      <c r="AH257" s="20">
        <v>2.9803032786885244</v>
      </c>
      <c r="AI257" s="20">
        <v>1.362E-5</v>
      </c>
      <c r="AJ257" s="21">
        <f t="shared" si="168"/>
        <v>6.37737101106593E-3</v>
      </c>
      <c r="AK257" s="21">
        <f t="shared" si="169"/>
        <v>3.9647358248390538E-2</v>
      </c>
      <c r="AL257" s="21">
        <f t="shared" si="170"/>
        <v>2.2623158773598913E-3</v>
      </c>
      <c r="AM257" s="21">
        <f t="shared" si="171"/>
        <v>2.0786210745886831E-2</v>
      </c>
      <c r="AN257" s="21">
        <f t="shared" si="172"/>
        <v>62.358632237660501</v>
      </c>
      <c r="AO257" s="86">
        <f t="shared" si="135"/>
        <v>4.1290812889073531E-5</v>
      </c>
      <c r="AP257" s="88">
        <f t="shared" si="136"/>
        <v>1.747224934538611E-5</v>
      </c>
      <c r="AQ257" s="89">
        <f t="shared" si="137"/>
        <v>1.0862289931065901E-4</v>
      </c>
      <c r="AR257" s="89">
        <f t="shared" si="138"/>
        <v>6.1981256913969621E-6</v>
      </c>
      <c r="AS257" s="89">
        <f t="shared" si="139"/>
        <v>5.6948522591470766E-5</v>
      </c>
      <c r="AT257" s="89">
        <f t="shared" si="140"/>
        <v>0.17084556777441234</v>
      </c>
      <c r="AU257" s="91">
        <f t="shared" si="141"/>
        <v>1.1312551476458501E-7</v>
      </c>
      <c r="AV257" s="95">
        <f t="shared" si="156"/>
        <v>6377.3710110659304</v>
      </c>
      <c r="AW257" s="96">
        <f t="shared" si="157"/>
        <v>39647.358248390541</v>
      </c>
      <c r="AX257" s="96">
        <f t="shared" si="158"/>
        <v>2262.3158773598911</v>
      </c>
      <c r="AY257" s="96">
        <f t="shared" si="159"/>
        <v>20786.21074588683</v>
      </c>
      <c r="AZ257" s="96">
        <f t="shared" si="160"/>
        <v>62358632.237660497</v>
      </c>
      <c r="BA257" s="97">
        <f t="shared" si="161"/>
        <v>41.290812889073528</v>
      </c>
      <c r="BB257" s="102">
        <f t="shared" si="162"/>
        <v>17.472249345386111</v>
      </c>
      <c r="BC257" s="98">
        <f t="shared" si="163"/>
        <v>108.62289931065901</v>
      </c>
      <c r="BD257" s="98">
        <f t="shared" si="164"/>
        <v>6.198125691396962</v>
      </c>
      <c r="BE257" s="98">
        <f t="shared" si="165"/>
        <v>56.94852259147077</v>
      </c>
      <c r="BF257" s="98">
        <f t="shared" si="166"/>
        <v>170845.56777441234</v>
      </c>
      <c r="BG257" s="103">
        <f t="shared" si="167"/>
        <v>0.11312551476458502</v>
      </c>
      <c r="BH257">
        <v>0.1</v>
      </c>
      <c r="BI257">
        <f t="shared" si="142"/>
        <v>3247.8454290448176</v>
      </c>
      <c r="BJ257">
        <v>0.1</v>
      </c>
      <c r="BK257">
        <f t="shared" si="143"/>
        <v>0.29803032786885247</v>
      </c>
      <c r="BL257" s="114">
        <v>187.562005220738</v>
      </c>
      <c r="BM257" s="114">
        <v>1012.03746873145</v>
      </c>
      <c r="BN257" s="114">
        <v>69.555897325915296</v>
      </c>
      <c r="BO257" s="114">
        <v>256</v>
      </c>
      <c r="BP257" s="114">
        <v>384000</v>
      </c>
      <c r="BQ257" s="107">
        <f t="shared" si="144"/>
        <v>1.362E-6</v>
      </c>
      <c r="BR257" s="107">
        <f t="shared" si="145"/>
        <v>6.1250151071618906E-3</v>
      </c>
      <c r="BS257" s="107">
        <f t="shared" si="146"/>
        <v>3.3107664057244218E-2</v>
      </c>
      <c r="BT257" s="107">
        <f t="shared" si="147"/>
        <v>2.2703676143262467E-3</v>
      </c>
      <c r="BU257" s="107">
        <f t="shared" si="148"/>
        <v>8.5703742461640271E-3</v>
      </c>
      <c r="BV257" s="107">
        <f t="shared" si="149"/>
        <v>13.943814066731871</v>
      </c>
      <c r="BW257" s="117">
        <f t="shared" si="150"/>
        <v>5.8394027589137601E-6</v>
      </c>
    </row>
    <row r="258" spans="1:75" ht="30" customHeight="1" x14ac:dyDescent="0.25">
      <c r="A258" s="108">
        <v>4.6887951509387102</v>
      </c>
      <c r="B258" s="108">
        <v>-74.161178181989598</v>
      </c>
      <c r="C258" s="119">
        <v>22</v>
      </c>
      <c r="D258" s="119">
        <v>34</v>
      </c>
      <c r="E258" s="119">
        <v>1937</v>
      </c>
      <c r="F258" s="16" t="s">
        <v>673</v>
      </c>
      <c r="G258" s="14" t="s">
        <v>674</v>
      </c>
      <c r="H258" s="16" t="s">
        <v>675</v>
      </c>
      <c r="I258" s="14" t="s">
        <v>40</v>
      </c>
      <c r="J258" s="14" t="s">
        <v>312</v>
      </c>
      <c r="K258" s="14">
        <v>58.61</v>
      </c>
      <c r="L258" s="14"/>
      <c r="M258" s="14">
        <v>2000</v>
      </c>
      <c r="N258" s="15" t="s">
        <v>43</v>
      </c>
      <c r="O258" s="15" t="s">
        <v>123</v>
      </c>
      <c r="P258" s="28">
        <v>4.2689148957375835E-3</v>
      </c>
      <c r="Q258" s="18">
        <v>31928.571428571398</v>
      </c>
      <c r="R258" s="18">
        <v>32478.454290448175</v>
      </c>
      <c r="S258" s="15" t="s">
        <v>45</v>
      </c>
      <c r="T258" s="15"/>
      <c r="U258" s="15"/>
      <c r="V258" s="14">
        <v>365</v>
      </c>
      <c r="W258" s="80"/>
      <c r="X258" s="14"/>
      <c r="Y258" s="14">
        <v>8760</v>
      </c>
      <c r="Z258" s="76" t="s">
        <v>676</v>
      </c>
      <c r="AA258" s="76" t="s">
        <v>46</v>
      </c>
      <c r="AB258" s="19" t="s">
        <v>49</v>
      </c>
      <c r="AC258" s="19">
        <v>196.35697419693699</v>
      </c>
      <c r="AD258" s="19">
        <v>1220.7279907421801</v>
      </c>
      <c r="AE258" s="19">
        <v>69.655897325915305</v>
      </c>
      <c r="AF258" s="19">
        <v>640</v>
      </c>
      <c r="AG258" s="19">
        <v>1920000</v>
      </c>
      <c r="AH258" s="20">
        <v>2.9803032786885244</v>
      </c>
      <c r="AI258" s="20">
        <v>1.362E-5</v>
      </c>
      <c r="AJ258" s="21">
        <f t="shared" si="168"/>
        <v>6.37737101106593E-3</v>
      </c>
      <c r="AK258" s="21">
        <f t="shared" si="169"/>
        <v>3.9647358248390538E-2</v>
      </c>
      <c r="AL258" s="21">
        <f t="shared" si="170"/>
        <v>2.2623158773598913E-3</v>
      </c>
      <c r="AM258" s="21">
        <f t="shared" si="171"/>
        <v>2.0786210745886831E-2</v>
      </c>
      <c r="AN258" s="21">
        <f t="shared" si="172"/>
        <v>62.358632237660501</v>
      </c>
      <c r="AO258" s="86">
        <f t="shared" si="135"/>
        <v>4.1290812889073531E-5</v>
      </c>
      <c r="AP258" s="88">
        <f t="shared" si="136"/>
        <v>1.747224934538611E-5</v>
      </c>
      <c r="AQ258" s="89">
        <f t="shared" si="137"/>
        <v>1.0862289931065901E-4</v>
      </c>
      <c r="AR258" s="89">
        <f t="shared" si="138"/>
        <v>6.1981256913969621E-6</v>
      </c>
      <c r="AS258" s="89">
        <f t="shared" si="139"/>
        <v>5.6948522591470766E-5</v>
      </c>
      <c r="AT258" s="89">
        <f t="shared" si="140"/>
        <v>0.17084556777441234</v>
      </c>
      <c r="AU258" s="91">
        <f t="shared" si="141"/>
        <v>1.1312551476458501E-7</v>
      </c>
      <c r="AV258" s="95">
        <f t="shared" si="156"/>
        <v>6377.3710110659304</v>
      </c>
      <c r="AW258" s="96">
        <f t="shared" si="157"/>
        <v>39647.358248390541</v>
      </c>
      <c r="AX258" s="96">
        <f t="shared" si="158"/>
        <v>2262.3158773598911</v>
      </c>
      <c r="AY258" s="96">
        <f t="shared" si="159"/>
        <v>20786.21074588683</v>
      </c>
      <c r="AZ258" s="96">
        <f t="shared" si="160"/>
        <v>62358632.237660497</v>
      </c>
      <c r="BA258" s="97">
        <f t="shared" si="161"/>
        <v>41.290812889073528</v>
      </c>
      <c r="BB258" s="102">
        <f t="shared" si="162"/>
        <v>17.472249345386111</v>
      </c>
      <c r="BC258" s="98">
        <f t="shared" si="163"/>
        <v>108.62289931065901</v>
      </c>
      <c r="BD258" s="98">
        <f t="shared" si="164"/>
        <v>6.198125691396962</v>
      </c>
      <c r="BE258" s="98">
        <f t="shared" si="165"/>
        <v>56.94852259147077</v>
      </c>
      <c r="BF258" s="98">
        <f t="shared" si="166"/>
        <v>170845.56777441234</v>
      </c>
      <c r="BG258" s="103">
        <f t="shared" si="167"/>
        <v>0.11312551476458502</v>
      </c>
      <c r="BH258">
        <v>0.1</v>
      </c>
      <c r="BI258">
        <f t="shared" si="142"/>
        <v>3247.8454290448176</v>
      </c>
      <c r="BJ258">
        <v>0.1</v>
      </c>
      <c r="BK258">
        <f t="shared" si="143"/>
        <v>0.29803032786885247</v>
      </c>
      <c r="BL258" s="114">
        <v>187.562005220738</v>
      </c>
      <c r="BM258" s="114">
        <v>1012.03746873145</v>
      </c>
      <c r="BN258" s="114">
        <v>69.555897325915296</v>
      </c>
      <c r="BO258" s="114">
        <v>256</v>
      </c>
      <c r="BP258" s="114">
        <v>384000</v>
      </c>
      <c r="BQ258" s="107">
        <f t="shared" si="144"/>
        <v>1.362E-6</v>
      </c>
      <c r="BR258" s="107">
        <f t="shared" si="145"/>
        <v>6.1250151071618906E-3</v>
      </c>
      <c r="BS258" s="107">
        <f t="shared" si="146"/>
        <v>3.3107664057244218E-2</v>
      </c>
      <c r="BT258" s="107">
        <f t="shared" si="147"/>
        <v>2.2703676143262467E-3</v>
      </c>
      <c r="BU258" s="107">
        <f t="shared" si="148"/>
        <v>8.5703742461640271E-3</v>
      </c>
      <c r="BV258" s="107">
        <f t="shared" si="149"/>
        <v>13.943814066731871</v>
      </c>
      <c r="BW258" s="117">
        <f t="shared" si="150"/>
        <v>5.8394027589137601E-6</v>
      </c>
    </row>
    <row r="259" spans="1:75" ht="30" customHeight="1" x14ac:dyDescent="0.25">
      <c r="A259" s="108">
        <v>4.6861111111111118</v>
      </c>
      <c r="B259" s="108">
        <v>-74.167555555555566</v>
      </c>
      <c r="C259" s="119">
        <v>22</v>
      </c>
      <c r="D259" s="119">
        <v>33</v>
      </c>
      <c r="E259" s="119">
        <v>1923</v>
      </c>
      <c r="F259" s="16" t="s">
        <v>677</v>
      </c>
      <c r="G259" s="14" t="s">
        <v>678</v>
      </c>
      <c r="H259" s="16" t="s">
        <v>679</v>
      </c>
      <c r="I259" s="14" t="s">
        <v>40</v>
      </c>
      <c r="J259" s="14" t="s">
        <v>312</v>
      </c>
      <c r="K259" s="27"/>
      <c r="L259" s="27"/>
      <c r="M259" s="14">
        <v>1978</v>
      </c>
      <c r="N259" s="15" t="s">
        <v>43</v>
      </c>
      <c r="O259" s="15" t="s">
        <v>120</v>
      </c>
      <c r="P259" s="22">
        <v>-1.5549305289660951E-2</v>
      </c>
      <c r="Q259" s="18">
        <v>18750</v>
      </c>
      <c r="R259" s="18">
        <v>17619.32888019177</v>
      </c>
      <c r="S259" s="15" t="s">
        <v>45</v>
      </c>
      <c r="T259" s="15"/>
      <c r="U259" s="15"/>
      <c r="V259" s="14">
        <v>365</v>
      </c>
      <c r="W259" s="80"/>
      <c r="X259" s="14"/>
      <c r="Y259" s="14">
        <v>8760</v>
      </c>
      <c r="Z259" s="76" t="s">
        <v>680</v>
      </c>
      <c r="AA259" s="76" t="s">
        <v>292</v>
      </c>
      <c r="AB259" s="19" t="s">
        <v>49</v>
      </c>
      <c r="AC259" s="19">
        <v>30.4</v>
      </c>
      <c r="AD259" s="19">
        <v>1504</v>
      </c>
      <c r="AE259" s="19">
        <v>9.6</v>
      </c>
      <c r="AF259" s="19">
        <v>640</v>
      </c>
      <c r="AG259" s="19">
        <v>1920000</v>
      </c>
      <c r="AH259" s="20">
        <v>32831.976744186046</v>
      </c>
      <c r="AI259" s="20">
        <v>1.0442E-8</v>
      </c>
      <c r="AJ259" s="21">
        <f t="shared" si="168"/>
        <v>5.3562759795782984E-4</v>
      </c>
      <c r="AK259" s="21">
        <f t="shared" si="169"/>
        <v>2.6499470635808424E-2</v>
      </c>
      <c r="AL259" s="21">
        <f t="shared" si="170"/>
        <v>1.6914555724984099E-4</v>
      </c>
      <c r="AM259" s="21">
        <f t="shared" si="171"/>
        <v>1.1276370483322732E-2</v>
      </c>
      <c r="AN259" s="21">
        <f t="shared" si="172"/>
        <v>33.829111449968195</v>
      </c>
      <c r="AO259" s="86">
        <f t="shared" si="135"/>
        <v>3.221579183721097E-4</v>
      </c>
      <c r="AP259" s="88">
        <f t="shared" si="136"/>
        <v>1.4674728711173421E-6</v>
      </c>
      <c r="AQ259" s="89">
        <f t="shared" si="137"/>
        <v>7.260128941317377E-5</v>
      </c>
      <c r="AR259" s="89">
        <f t="shared" si="138"/>
        <v>4.6341248561600271E-7</v>
      </c>
      <c r="AS259" s="89">
        <f t="shared" si="139"/>
        <v>3.0894165707733511E-5</v>
      </c>
      <c r="AT259" s="89">
        <f t="shared" si="140"/>
        <v>9.2682497123200536E-2</v>
      </c>
      <c r="AU259" s="91">
        <f t="shared" si="141"/>
        <v>8.8262443389619097E-7</v>
      </c>
      <c r="AV259" s="95">
        <f t="shared" si="156"/>
        <v>535.62759795782983</v>
      </c>
      <c r="AW259" s="96">
        <f t="shared" si="157"/>
        <v>26499.470635808422</v>
      </c>
      <c r="AX259" s="96">
        <f t="shared" si="158"/>
        <v>169.145557249841</v>
      </c>
      <c r="AY259" s="96">
        <f t="shared" si="159"/>
        <v>11276.370483322731</v>
      </c>
      <c r="AZ259" s="96">
        <f t="shared" si="160"/>
        <v>33829111.449968196</v>
      </c>
      <c r="BA259" s="97">
        <f t="shared" si="161"/>
        <v>322.15791837210969</v>
      </c>
      <c r="BB259" s="102">
        <f t="shared" si="162"/>
        <v>1.4674728711173421</v>
      </c>
      <c r="BC259" s="98">
        <f t="shared" si="163"/>
        <v>72.601289413173774</v>
      </c>
      <c r="BD259" s="98">
        <f t="shared" si="164"/>
        <v>0.46341248561600268</v>
      </c>
      <c r="BE259" s="98">
        <f t="shared" si="165"/>
        <v>30.89416570773351</v>
      </c>
      <c r="BF259" s="98">
        <f t="shared" si="166"/>
        <v>92682.497123200534</v>
      </c>
      <c r="BG259" s="103">
        <f t="shared" si="167"/>
        <v>0.88262443389619094</v>
      </c>
      <c r="BH259">
        <v>0.1</v>
      </c>
      <c r="BI259">
        <f t="shared" si="142"/>
        <v>1761.932888019177</v>
      </c>
      <c r="BJ259">
        <v>0.1</v>
      </c>
      <c r="BK259">
        <f t="shared" si="143"/>
        <v>3283.1976744186049</v>
      </c>
      <c r="BL259" s="114">
        <v>12.16</v>
      </c>
      <c r="BM259" s="114">
        <v>601.6</v>
      </c>
      <c r="BN259" s="114">
        <v>1.92</v>
      </c>
      <c r="BO259" s="114">
        <v>256</v>
      </c>
      <c r="BP259" s="114">
        <v>384000</v>
      </c>
      <c r="BQ259" s="107">
        <f t="shared" si="144"/>
        <v>1.0442E-9</v>
      </c>
      <c r="BR259" s="107">
        <f t="shared" si="145"/>
        <v>2.2084491623760032E-4</v>
      </c>
      <c r="BS259" s="107">
        <f t="shared" si="146"/>
        <v>1.0926011645439174E-2</v>
      </c>
      <c r="BT259" s="107">
        <f t="shared" si="147"/>
        <v>3.7822096410272687E-5</v>
      </c>
      <c r="BU259" s="107">
        <f t="shared" si="148"/>
        <v>4.64936665763369E-3</v>
      </c>
      <c r="BV259" s="107">
        <f t="shared" si="149"/>
        <v>7.5644192820545371</v>
      </c>
      <c r="BW259" s="117">
        <f t="shared" si="150"/>
        <v>4.5560009738772198E-5</v>
      </c>
    </row>
    <row r="260" spans="1:75" ht="30" customHeight="1" x14ac:dyDescent="0.25">
      <c r="A260" s="108">
        <v>4.6861111111111118</v>
      </c>
      <c r="B260" s="108">
        <v>-74.167555555555566</v>
      </c>
      <c r="C260" s="119">
        <v>22</v>
      </c>
      <c r="D260" s="119">
        <v>33</v>
      </c>
      <c r="E260" s="119">
        <v>1923</v>
      </c>
      <c r="F260" s="16" t="s">
        <v>677</v>
      </c>
      <c r="G260" s="14" t="s">
        <v>678</v>
      </c>
      <c r="H260" s="16" t="s">
        <v>679</v>
      </c>
      <c r="I260" s="14" t="s">
        <v>40</v>
      </c>
      <c r="J260" s="14" t="s">
        <v>41</v>
      </c>
      <c r="K260" s="14">
        <v>30</v>
      </c>
      <c r="L260" s="14"/>
      <c r="M260" s="14">
        <v>1982</v>
      </c>
      <c r="N260" s="15" t="s">
        <v>43</v>
      </c>
      <c r="O260" s="15" t="s">
        <v>44</v>
      </c>
      <c r="P260" s="22">
        <v>-1.5549305289660951E-2</v>
      </c>
      <c r="Q260" s="18">
        <v>6250</v>
      </c>
      <c r="R260" s="18">
        <v>5873.1096267305902</v>
      </c>
      <c r="S260" s="15" t="s">
        <v>45</v>
      </c>
      <c r="T260" s="15"/>
      <c r="U260" s="15"/>
      <c r="V260" s="14">
        <v>365</v>
      </c>
      <c r="W260" s="80"/>
      <c r="X260" s="14"/>
      <c r="Y260" s="14">
        <v>8760</v>
      </c>
      <c r="Z260" s="76" t="s">
        <v>680</v>
      </c>
      <c r="AA260" s="76" t="s">
        <v>292</v>
      </c>
      <c r="AB260" s="19" t="s">
        <v>49</v>
      </c>
      <c r="AC260" s="19">
        <v>46.3856216091623</v>
      </c>
      <c r="AD260" s="19">
        <v>1074.85364414012</v>
      </c>
      <c r="AE260" s="19">
        <v>5.4109910208389103</v>
      </c>
      <c r="AF260" s="19">
        <v>1344</v>
      </c>
      <c r="AG260" s="19">
        <v>1920000</v>
      </c>
      <c r="AH260" s="20">
        <v>8608.3841463414628</v>
      </c>
      <c r="AI260" s="20">
        <v>1.0442E-8</v>
      </c>
      <c r="AJ260" s="21">
        <f t="shared" si="168"/>
        <v>2.7242784081465363E-4</v>
      </c>
      <c r="AK260" s="21">
        <f t="shared" si="169"/>
        <v>6.3127332847257942E-3</v>
      </c>
      <c r="AL260" s="21">
        <f t="shared" si="170"/>
        <v>3.177934345464179E-5</v>
      </c>
      <c r="AM260" s="21">
        <f t="shared" si="171"/>
        <v>7.8934593383259127E-3</v>
      </c>
      <c r="AN260" s="21">
        <f t="shared" si="172"/>
        <v>11.276370483322733</v>
      </c>
      <c r="AO260" s="86">
        <f t="shared" ref="AO260:AO323" si="173">AI260*AH260*EXP(P260*4)</f>
        <v>8.4468234695126321E-5</v>
      </c>
      <c r="AP260" s="88">
        <f t="shared" ref="AP260:AP323" si="174">AJ260/V260</f>
        <v>7.4637764606754418E-7</v>
      </c>
      <c r="AQ260" s="89">
        <f t="shared" ref="AQ260:AQ323" si="175">AK260/V260</f>
        <v>1.729515968418026E-5</v>
      </c>
      <c r="AR260" s="89">
        <f t="shared" ref="AR260:AR323" si="176">AL260/V260</f>
        <v>8.7066694396278882E-8</v>
      </c>
      <c r="AS260" s="89">
        <f t="shared" ref="AS260:AS323" si="177">AM260/V260</f>
        <v>2.1625915995413458E-5</v>
      </c>
      <c r="AT260" s="89">
        <f t="shared" ref="AT260:AT323" si="178">AN260/V260</f>
        <v>3.0894165707733515E-2</v>
      </c>
      <c r="AU260" s="91">
        <f t="shared" ref="AU260:AU323" si="179">AO260/V260</f>
        <v>2.3141982108253786E-7</v>
      </c>
      <c r="AV260" s="95">
        <f t="shared" si="156"/>
        <v>272.42784081465362</v>
      </c>
      <c r="AW260" s="96">
        <f t="shared" si="157"/>
        <v>6312.733284725794</v>
      </c>
      <c r="AX260" s="96">
        <f t="shared" si="158"/>
        <v>31.77934345464179</v>
      </c>
      <c r="AY260" s="96">
        <f t="shared" si="159"/>
        <v>7893.4593383259125</v>
      </c>
      <c r="AZ260" s="96">
        <f t="shared" si="160"/>
        <v>11276370.483322732</v>
      </c>
      <c r="BA260" s="97">
        <f t="shared" si="161"/>
        <v>84.468234695126327</v>
      </c>
      <c r="BB260" s="102">
        <f t="shared" si="162"/>
        <v>0.7463776460675442</v>
      </c>
      <c r="BC260" s="98">
        <f t="shared" si="163"/>
        <v>17.295159684180259</v>
      </c>
      <c r="BD260" s="98">
        <f t="shared" si="164"/>
        <v>8.7066694396278885E-2</v>
      </c>
      <c r="BE260" s="98">
        <f t="shared" si="165"/>
        <v>21.625915995413457</v>
      </c>
      <c r="BF260" s="98">
        <f t="shared" si="166"/>
        <v>30894.165707733515</v>
      </c>
      <c r="BG260" s="103">
        <f t="shared" si="167"/>
        <v>0.23141982108253786</v>
      </c>
      <c r="BH260">
        <v>0.1</v>
      </c>
      <c r="BI260">
        <f t="shared" ref="BI260:BI323" si="180">R260*BH260</f>
        <v>587.31096267305907</v>
      </c>
      <c r="BJ260">
        <v>0.1</v>
      </c>
      <c r="BK260">
        <f t="shared" ref="BK260:BK323" si="181">AH260*BJ260</f>
        <v>860.83841463414637</v>
      </c>
      <c r="BL260" s="114">
        <v>17.6498016718255</v>
      </c>
      <c r="BM260" s="114">
        <v>910.91550745517998</v>
      </c>
      <c r="BN260" s="114">
        <v>5.3109910208389097</v>
      </c>
      <c r="BO260" s="114">
        <v>537.6</v>
      </c>
      <c r="BP260" s="114">
        <v>384000</v>
      </c>
      <c r="BQ260" s="107">
        <f t="shared" ref="BQ260:BQ323" si="182">AI260*0.1</f>
        <v>1.0442E-9</v>
      </c>
      <c r="BR260" s="107">
        <f t="shared" ref="BR260:BR323" si="183">((((BI260/R260)^2)+((BL260/AC260)^2))^(1/2))*AJ260</f>
        <v>1.0717930396326498E-4</v>
      </c>
      <c r="BS260" s="107">
        <f t="shared" ref="BS260:BS323" si="184">((((BI260/R260)^2)+((BM260/AD260)^2))^(1/2))*AK260</f>
        <v>5.3870220928515702E-3</v>
      </c>
      <c r="BT260" s="107">
        <f t="shared" ref="BT260:BT323" si="185">((((BI260/R260)^2)+((BN260/AE260)^2))^(1/2))*AL260</f>
        <v>3.1353503116623405E-5</v>
      </c>
      <c r="BU260" s="107">
        <f t="shared" ref="BU260:BU323" si="186">((((BI260/R260)^2)+((BO260/AF260)^2))^(1/2))*AM260</f>
        <v>3.2545566603435832E-3</v>
      </c>
      <c r="BV260" s="107">
        <f t="shared" ref="BV260:BV323" si="187">((((BI260/R260)^2)+((BP260/AG260)^2))^(1/2))*AN260</f>
        <v>2.5214730940181793</v>
      </c>
      <c r="BW260" s="117">
        <f t="shared" ref="BW260:BW323" si="188">((((BK260/AH260)^2)+((BQ260/AI260)^2))^(1/2))*AO260</f>
        <v>1.1945612309556126E-5</v>
      </c>
    </row>
    <row r="261" spans="1:75" ht="30" customHeight="1" x14ac:dyDescent="0.25">
      <c r="A261" s="108">
        <v>4.6880642242713302</v>
      </c>
      <c r="B261" s="108">
        <v>-74.163212901944405</v>
      </c>
      <c r="C261" s="119">
        <v>22</v>
      </c>
      <c r="D261" s="119">
        <v>34</v>
      </c>
      <c r="E261" s="119">
        <v>1937</v>
      </c>
      <c r="F261" s="16" t="s">
        <v>681</v>
      </c>
      <c r="G261" s="14" t="s">
        <v>682</v>
      </c>
      <c r="H261" s="16" t="s">
        <v>683</v>
      </c>
      <c r="I261" s="14" t="s">
        <v>40</v>
      </c>
      <c r="J261" s="14" t="s">
        <v>41</v>
      </c>
      <c r="K261" s="14">
        <v>15</v>
      </c>
      <c r="L261" s="14"/>
      <c r="M261" s="14">
        <v>1998</v>
      </c>
      <c r="N261" s="15" t="s">
        <v>43</v>
      </c>
      <c r="O261" s="15" t="s">
        <v>44</v>
      </c>
      <c r="P261" s="17">
        <v>-2.4294178135271516E-4</v>
      </c>
      <c r="Q261" s="18">
        <v>28608</v>
      </c>
      <c r="R261" s="18">
        <v>28580.213189417431</v>
      </c>
      <c r="S261" s="15" t="s">
        <v>45</v>
      </c>
      <c r="T261" s="15"/>
      <c r="U261" s="15"/>
      <c r="V261" s="14">
        <v>365</v>
      </c>
      <c r="W261" s="80"/>
      <c r="X261" s="14"/>
      <c r="Y261" s="14">
        <v>8760</v>
      </c>
      <c r="Z261" s="76" t="s">
        <v>684</v>
      </c>
      <c r="AA261" s="76" t="s">
        <v>292</v>
      </c>
      <c r="AB261" s="19" t="s">
        <v>49</v>
      </c>
      <c r="AC261" s="19">
        <v>46.3856216091623</v>
      </c>
      <c r="AD261" s="19">
        <v>1074.85364414012</v>
      </c>
      <c r="AE261" s="19">
        <v>5.4109910208389103</v>
      </c>
      <c r="AF261" s="19">
        <v>1344</v>
      </c>
      <c r="AG261" s="19">
        <v>1920000</v>
      </c>
      <c r="AH261" s="23">
        <v>28608</v>
      </c>
      <c r="AI261" s="24">
        <v>8.7999999999999994E-8</v>
      </c>
      <c r="AJ261" s="21">
        <f t="shared" ref="AJ261:AJ292" si="189">AC261*R261/1000000000</f>
        <v>1.3257109545135066E-3</v>
      </c>
      <c r="AK261" s="21">
        <f t="shared" ref="AK261:AK292" si="190">AD261*R261/1000000000</f>
        <v>3.0719546296946846E-2</v>
      </c>
      <c r="AL261" s="21">
        <f t="shared" ref="AL261:AL292" si="191">AE261*R261/1000000000</f>
        <v>1.5464727694159951E-4</v>
      </c>
      <c r="AM261" s="21">
        <f t="shared" ref="AM261:AM292" si="192">AF261*R261/1000000000</f>
        <v>3.8411806526577025E-2</v>
      </c>
      <c r="AN261" s="21">
        <f t="shared" ref="AN261:AN292" si="193">AG261*R261/1000000000</f>
        <v>54.874009323681463</v>
      </c>
      <c r="AO261" s="86">
        <f t="shared" si="173"/>
        <v>2.5150587606687339E-3</v>
      </c>
      <c r="AP261" s="88">
        <f t="shared" si="174"/>
        <v>3.6320848068863193E-6</v>
      </c>
      <c r="AQ261" s="89">
        <f t="shared" si="175"/>
        <v>8.4163140539580394E-5</v>
      </c>
      <c r="AR261" s="89">
        <f t="shared" si="176"/>
        <v>4.2369116970301237E-7</v>
      </c>
      <c r="AS261" s="89">
        <f t="shared" si="177"/>
        <v>1.0523782610021103E-4</v>
      </c>
      <c r="AT261" s="89">
        <f t="shared" si="178"/>
        <v>0.15033975157173005</v>
      </c>
      <c r="AU261" s="91">
        <f t="shared" si="179"/>
        <v>6.8905719470376275E-6</v>
      </c>
      <c r="AV261" s="95">
        <f t="shared" ref="AV261:AV324" si="194">AJ261*1000000</f>
        <v>1325.7109545135065</v>
      </c>
      <c r="AW261" s="96">
        <f t="shared" ref="AW261:AW324" si="195">AK261*1000000</f>
        <v>30719.546296946846</v>
      </c>
      <c r="AX261" s="96">
        <f t="shared" ref="AX261:AX324" si="196">AL261*1000000</f>
        <v>154.6472769415995</v>
      </c>
      <c r="AY261" s="96">
        <f t="shared" ref="AY261:AY324" si="197">AM261*1000000</f>
        <v>38411.806526577027</v>
      </c>
      <c r="AZ261" s="96">
        <f t="shared" ref="AZ261:AZ324" si="198">AN261*1000000</f>
        <v>54874009.323681466</v>
      </c>
      <c r="BA261" s="97">
        <f t="shared" ref="BA261:BA324" si="199">AO261*1000000</f>
        <v>2515.0587606687341</v>
      </c>
      <c r="BB261" s="102">
        <f t="shared" ref="BB261:BB324" si="200">AP261*1000000</f>
        <v>3.6320848068863194</v>
      </c>
      <c r="BC261" s="98">
        <f t="shared" ref="BC261:BC324" si="201">AQ261*1000000</f>
        <v>84.163140539580397</v>
      </c>
      <c r="BD261" s="98">
        <f t="shared" ref="BD261:BD324" si="202">AR261*1000000</f>
        <v>0.42369116970301235</v>
      </c>
      <c r="BE261" s="98">
        <f t="shared" ref="BE261:BE324" si="203">AS261*1000000</f>
        <v>105.23782610021104</v>
      </c>
      <c r="BF261" s="98">
        <f t="shared" ref="BF261:BF324" si="204">AT261*1000000</f>
        <v>150339.75157173004</v>
      </c>
      <c r="BG261" s="103">
        <f t="shared" ref="BG261:BG324" si="205">AU261*1000000</f>
        <v>6.8905719470376274</v>
      </c>
      <c r="BH261">
        <v>0.1</v>
      </c>
      <c r="BI261">
        <f t="shared" si="180"/>
        <v>2858.0213189417432</v>
      </c>
      <c r="BJ261">
        <v>0.1</v>
      </c>
      <c r="BK261">
        <f t="shared" si="181"/>
        <v>2860.8</v>
      </c>
      <c r="BL261" s="114">
        <v>17.6498016718255</v>
      </c>
      <c r="BM261" s="114">
        <v>910.91550745517998</v>
      </c>
      <c r="BN261" s="114">
        <v>5.3109910208389097</v>
      </c>
      <c r="BO261" s="114">
        <v>537.6</v>
      </c>
      <c r="BP261" s="114">
        <v>384000</v>
      </c>
      <c r="BQ261" s="107">
        <f t="shared" si="182"/>
        <v>8.7999999999999994E-9</v>
      </c>
      <c r="BR261" s="107">
        <f t="shared" si="183"/>
        <v>5.215648185454857E-4</v>
      </c>
      <c r="BS261" s="107">
        <f t="shared" si="184"/>
        <v>2.6214773715284179E-2</v>
      </c>
      <c r="BT261" s="107">
        <f t="shared" si="185"/>
        <v>1.5257501736894887E-4</v>
      </c>
      <c r="BU261" s="107">
        <f t="shared" si="186"/>
        <v>1.5837593557986692E-2</v>
      </c>
      <c r="BV261" s="107">
        <f t="shared" si="187"/>
        <v>12.270201504570903</v>
      </c>
      <c r="BW261" s="117">
        <f t="shared" si="188"/>
        <v>3.5568302095029925E-4</v>
      </c>
    </row>
    <row r="262" spans="1:75" ht="30" customHeight="1" x14ac:dyDescent="0.25">
      <c r="A262" s="108">
        <v>4.6880642242713302</v>
      </c>
      <c r="B262" s="108">
        <v>-74.163212901944405</v>
      </c>
      <c r="C262" s="119">
        <v>22</v>
      </c>
      <c r="D262" s="119">
        <v>34</v>
      </c>
      <c r="E262" s="119">
        <v>1937</v>
      </c>
      <c r="F262" s="16" t="s">
        <v>681</v>
      </c>
      <c r="G262" s="14" t="s">
        <v>682</v>
      </c>
      <c r="H262" s="16" t="s">
        <v>683</v>
      </c>
      <c r="I262" s="14" t="s">
        <v>40</v>
      </c>
      <c r="J262" s="14" t="s">
        <v>53</v>
      </c>
      <c r="K262" s="14">
        <v>45</v>
      </c>
      <c r="L262" s="14"/>
      <c r="M262" s="14">
        <v>1998</v>
      </c>
      <c r="N262" s="15" t="s">
        <v>43</v>
      </c>
      <c r="O262" s="15" t="s">
        <v>123</v>
      </c>
      <c r="P262" s="17">
        <v>-2.4294178135271516E-4</v>
      </c>
      <c r="Q262" s="18">
        <v>16092</v>
      </c>
      <c r="R262" s="18">
        <v>16076.369919047305</v>
      </c>
      <c r="S262" s="15" t="s">
        <v>45</v>
      </c>
      <c r="T262" s="15"/>
      <c r="U262" s="15"/>
      <c r="V262" s="14">
        <v>365</v>
      </c>
      <c r="W262" s="80"/>
      <c r="X262" s="14"/>
      <c r="Y262" s="14">
        <v>8760</v>
      </c>
      <c r="Z262" s="76" t="s">
        <v>684</v>
      </c>
      <c r="AA262" s="76" t="s">
        <v>292</v>
      </c>
      <c r="AB262" s="19" t="s">
        <v>49</v>
      </c>
      <c r="AC262" s="19">
        <v>196.35697419693699</v>
      </c>
      <c r="AD262" s="19">
        <v>1220.7279907421801</v>
      </c>
      <c r="AE262" s="19">
        <v>69.655897325915305</v>
      </c>
      <c r="AF262" s="19">
        <v>640</v>
      </c>
      <c r="AG262" s="19">
        <v>1920000</v>
      </c>
      <c r="AH262" s="23">
        <v>16092</v>
      </c>
      <c r="AI262" s="24">
        <v>8.7999999999999994E-8</v>
      </c>
      <c r="AJ262" s="21">
        <f t="shared" si="189"/>
        <v>3.1567073533747859E-3</v>
      </c>
      <c r="AK262" s="21">
        <f t="shared" si="190"/>
        <v>1.9624874749706641E-2</v>
      </c>
      <c r="AL262" s="21">
        <f t="shared" si="191"/>
        <v>1.1198139724545924E-3</v>
      </c>
      <c r="AM262" s="21">
        <f t="shared" si="192"/>
        <v>1.0288876748190276E-2</v>
      </c>
      <c r="AN262" s="21">
        <f t="shared" si="193"/>
        <v>30.866630244570828</v>
      </c>
      <c r="AO262" s="86">
        <f t="shared" si="173"/>
        <v>1.4147205528761628E-3</v>
      </c>
      <c r="AP262" s="88">
        <f t="shared" si="174"/>
        <v>8.6485132969172226E-6</v>
      </c>
      <c r="AQ262" s="89">
        <f t="shared" si="175"/>
        <v>5.3766780136182576E-5</v>
      </c>
      <c r="AR262" s="89">
        <f t="shared" si="176"/>
        <v>3.0679834861769656E-6</v>
      </c>
      <c r="AS262" s="89">
        <f t="shared" si="177"/>
        <v>2.8188703419699386E-5</v>
      </c>
      <c r="AT262" s="89">
        <f t="shared" si="178"/>
        <v>8.4566110259098159E-2</v>
      </c>
      <c r="AU262" s="91">
        <f t="shared" si="179"/>
        <v>3.8759467202086654E-6</v>
      </c>
      <c r="AV262" s="95">
        <f t="shared" si="194"/>
        <v>3156.7073533747857</v>
      </c>
      <c r="AW262" s="96">
        <f t="shared" si="195"/>
        <v>19624.87474970664</v>
      </c>
      <c r="AX262" s="96">
        <f t="shared" si="196"/>
        <v>1119.8139724545924</v>
      </c>
      <c r="AY262" s="96">
        <f t="shared" si="197"/>
        <v>10288.876748190276</v>
      </c>
      <c r="AZ262" s="96">
        <f t="shared" si="198"/>
        <v>30866630.244570829</v>
      </c>
      <c r="BA262" s="97">
        <f t="shared" si="199"/>
        <v>1414.7205528761629</v>
      </c>
      <c r="BB262" s="102">
        <f t="shared" si="200"/>
        <v>8.6485132969172227</v>
      </c>
      <c r="BC262" s="98">
        <f t="shared" si="201"/>
        <v>53.766780136182575</v>
      </c>
      <c r="BD262" s="98">
        <f t="shared" si="202"/>
        <v>3.0679834861769657</v>
      </c>
      <c r="BE262" s="98">
        <f t="shared" si="203"/>
        <v>28.188703419699387</v>
      </c>
      <c r="BF262" s="98">
        <f t="shared" si="204"/>
        <v>84566.110259098161</v>
      </c>
      <c r="BG262" s="103">
        <f t="shared" si="205"/>
        <v>3.8759467202086655</v>
      </c>
      <c r="BH262">
        <v>0.1</v>
      </c>
      <c r="BI262">
        <f t="shared" si="180"/>
        <v>1607.6369919047306</v>
      </c>
      <c r="BJ262">
        <v>0.1</v>
      </c>
      <c r="BK262">
        <f t="shared" si="181"/>
        <v>1609.2</v>
      </c>
      <c r="BL262" s="114">
        <v>187.562005220738</v>
      </c>
      <c r="BM262" s="114">
        <v>1012.03746873145</v>
      </c>
      <c r="BN262" s="114">
        <v>69.555897325915296</v>
      </c>
      <c r="BO262" s="114">
        <v>256</v>
      </c>
      <c r="BP262" s="114">
        <v>384000</v>
      </c>
      <c r="BQ262" s="107">
        <f t="shared" si="182"/>
        <v>8.7999999999999994E-9</v>
      </c>
      <c r="BR262" s="107">
        <f t="shared" si="183"/>
        <v>3.0317947936163605E-3</v>
      </c>
      <c r="BS262" s="107">
        <f t="shared" si="184"/>
        <v>1.6387819745976587E-2</v>
      </c>
      <c r="BT262" s="107">
        <f t="shared" si="185"/>
        <v>1.1237994669859644E-3</v>
      </c>
      <c r="BU262" s="107">
        <f t="shared" si="186"/>
        <v>4.2422125601750075E-3</v>
      </c>
      <c r="BV262" s="107">
        <f t="shared" si="187"/>
        <v>6.9019883463211338</v>
      </c>
      <c r="BW262" s="117">
        <f t="shared" si="188"/>
        <v>2.0007169928454332E-4</v>
      </c>
    </row>
    <row r="263" spans="1:75" ht="30" customHeight="1" x14ac:dyDescent="0.25">
      <c r="A263" s="108">
        <v>4.6880642242713302</v>
      </c>
      <c r="B263" s="108">
        <v>-74.163212901944405</v>
      </c>
      <c r="C263" s="119">
        <v>22</v>
      </c>
      <c r="D263" s="119">
        <v>34</v>
      </c>
      <c r="E263" s="119">
        <v>1937</v>
      </c>
      <c r="F263" s="16" t="s">
        <v>681</v>
      </c>
      <c r="G263" s="14" t="s">
        <v>682</v>
      </c>
      <c r="H263" s="16" t="s">
        <v>683</v>
      </c>
      <c r="I263" s="14" t="s">
        <v>40</v>
      </c>
      <c r="J263" s="14" t="s">
        <v>53</v>
      </c>
      <c r="K263" s="14">
        <v>45</v>
      </c>
      <c r="L263" s="14"/>
      <c r="M263" s="14">
        <v>2002</v>
      </c>
      <c r="N263" s="15" t="s">
        <v>43</v>
      </c>
      <c r="O263" s="15" t="s">
        <v>123</v>
      </c>
      <c r="P263" s="17">
        <v>-2.4294178135271516E-4</v>
      </c>
      <c r="Q263" s="18">
        <v>16092</v>
      </c>
      <c r="R263" s="18">
        <v>16076.369919047305</v>
      </c>
      <c r="S263" s="15" t="s">
        <v>45</v>
      </c>
      <c r="T263" s="15"/>
      <c r="U263" s="15"/>
      <c r="V263" s="14">
        <v>365</v>
      </c>
      <c r="W263" s="80"/>
      <c r="X263" s="14"/>
      <c r="Y263" s="14">
        <v>8760</v>
      </c>
      <c r="Z263" s="76" t="s">
        <v>684</v>
      </c>
      <c r="AA263" s="76" t="s">
        <v>292</v>
      </c>
      <c r="AB263" s="19" t="s">
        <v>49</v>
      </c>
      <c r="AC263" s="19">
        <v>196.35697419693699</v>
      </c>
      <c r="AD263" s="19">
        <v>1220.7279907421801</v>
      </c>
      <c r="AE263" s="19">
        <v>69.655897325915305</v>
      </c>
      <c r="AF263" s="19">
        <v>640</v>
      </c>
      <c r="AG263" s="19">
        <v>1920000</v>
      </c>
      <c r="AH263" s="23">
        <v>16092</v>
      </c>
      <c r="AI263" s="24">
        <v>8.7999999999999994E-8</v>
      </c>
      <c r="AJ263" s="21">
        <f t="shared" si="189"/>
        <v>3.1567073533747859E-3</v>
      </c>
      <c r="AK263" s="21">
        <f t="shared" si="190"/>
        <v>1.9624874749706641E-2</v>
      </c>
      <c r="AL263" s="21">
        <f t="shared" si="191"/>
        <v>1.1198139724545924E-3</v>
      </c>
      <c r="AM263" s="21">
        <f t="shared" si="192"/>
        <v>1.0288876748190276E-2</v>
      </c>
      <c r="AN263" s="21">
        <f t="shared" si="193"/>
        <v>30.866630244570828</v>
      </c>
      <c r="AO263" s="86">
        <f t="shared" si="173"/>
        <v>1.4147205528761628E-3</v>
      </c>
      <c r="AP263" s="88">
        <f t="shared" si="174"/>
        <v>8.6485132969172226E-6</v>
      </c>
      <c r="AQ263" s="89">
        <f t="shared" si="175"/>
        <v>5.3766780136182576E-5</v>
      </c>
      <c r="AR263" s="89">
        <f t="shared" si="176"/>
        <v>3.0679834861769656E-6</v>
      </c>
      <c r="AS263" s="89">
        <f t="shared" si="177"/>
        <v>2.8188703419699386E-5</v>
      </c>
      <c r="AT263" s="89">
        <f t="shared" si="178"/>
        <v>8.4566110259098159E-2</v>
      </c>
      <c r="AU263" s="91">
        <f t="shared" si="179"/>
        <v>3.8759467202086654E-6</v>
      </c>
      <c r="AV263" s="95">
        <f t="shared" si="194"/>
        <v>3156.7073533747857</v>
      </c>
      <c r="AW263" s="96">
        <f t="shared" si="195"/>
        <v>19624.87474970664</v>
      </c>
      <c r="AX263" s="96">
        <f t="shared" si="196"/>
        <v>1119.8139724545924</v>
      </c>
      <c r="AY263" s="96">
        <f t="shared" si="197"/>
        <v>10288.876748190276</v>
      </c>
      <c r="AZ263" s="96">
        <f t="shared" si="198"/>
        <v>30866630.244570829</v>
      </c>
      <c r="BA263" s="97">
        <f t="shared" si="199"/>
        <v>1414.7205528761629</v>
      </c>
      <c r="BB263" s="102">
        <f t="shared" si="200"/>
        <v>8.6485132969172227</v>
      </c>
      <c r="BC263" s="98">
        <f t="shared" si="201"/>
        <v>53.766780136182575</v>
      </c>
      <c r="BD263" s="98">
        <f t="shared" si="202"/>
        <v>3.0679834861769657</v>
      </c>
      <c r="BE263" s="98">
        <f t="shared" si="203"/>
        <v>28.188703419699387</v>
      </c>
      <c r="BF263" s="98">
        <f t="shared" si="204"/>
        <v>84566.110259098161</v>
      </c>
      <c r="BG263" s="103">
        <f t="shared" si="205"/>
        <v>3.8759467202086655</v>
      </c>
      <c r="BH263">
        <v>0.1</v>
      </c>
      <c r="BI263">
        <f t="shared" si="180"/>
        <v>1607.6369919047306</v>
      </c>
      <c r="BJ263">
        <v>0.1</v>
      </c>
      <c r="BK263">
        <f t="shared" si="181"/>
        <v>1609.2</v>
      </c>
      <c r="BL263" s="114">
        <v>187.562005220738</v>
      </c>
      <c r="BM263" s="114">
        <v>1012.03746873145</v>
      </c>
      <c r="BN263" s="114">
        <v>69.555897325915296</v>
      </c>
      <c r="BO263" s="114">
        <v>256</v>
      </c>
      <c r="BP263" s="114">
        <v>384000</v>
      </c>
      <c r="BQ263" s="107">
        <f t="shared" si="182"/>
        <v>8.7999999999999994E-9</v>
      </c>
      <c r="BR263" s="107">
        <f t="shared" si="183"/>
        <v>3.0317947936163605E-3</v>
      </c>
      <c r="BS263" s="107">
        <f t="shared" si="184"/>
        <v>1.6387819745976587E-2</v>
      </c>
      <c r="BT263" s="107">
        <f t="shared" si="185"/>
        <v>1.1237994669859644E-3</v>
      </c>
      <c r="BU263" s="107">
        <f t="shared" si="186"/>
        <v>4.2422125601750075E-3</v>
      </c>
      <c r="BV263" s="107">
        <f t="shared" si="187"/>
        <v>6.9019883463211338</v>
      </c>
      <c r="BW263" s="117">
        <f t="shared" si="188"/>
        <v>2.0007169928454332E-4</v>
      </c>
    </row>
    <row r="264" spans="1:75" ht="30" customHeight="1" x14ac:dyDescent="0.25">
      <c r="A264" s="108">
        <v>4.6871770284275298</v>
      </c>
      <c r="B264" s="108">
        <v>-74.164189564885703</v>
      </c>
      <c r="C264" s="119">
        <v>22</v>
      </c>
      <c r="D264" s="119">
        <v>34</v>
      </c>
      <c r="E264" s="119">
        <v>1937</v>
      </c>
      <c r="F264" s="16" t="s">
        <v>685</v>
      </c>
      <c r="G264" s="14" t="s">
        <v>686</v>
      </c>
      <c r="H264" s="16" t="s">
        <v>687</v>
      </c>
      <c r="I264" s="14" t="s">
        <v>40</v>
      </c>
      <c r="J264" s="14" t="s">
        <v>41</v>
      </c>
      <c r="K264" s="14">
        <v>30</v>
      </c>
      <c r="L264" s="14"/>
      <c r="M264" s="14">
        <v>1993</v>
      </c>
      <c r="N264" s="15" t="s">
        <v>43</v>
      </c>
      <c r="O264" s="15" t="s">
        <v>44</v>
      </c>
      <c r="P264" s="17">
        <v>-7.2022874027276113E-2</v>
      </c>
      <c r="Q264" s="18">
        <v>12226.5</v>
      </c>
      <c r="R264" s="18">
        <v>9166.1214046980931</v>
      </c>
      <c r="S264" s="15" t="s">
        <v>45</v>
      </c>
      <c r="T264" s="15"/>
      <c r="U264" s="15"/>
      <c r="V264" s="14">
        <v>365</v>
      </c>
      <c r="W264" s="76"/>
      <c r="X264" s="14"/>
      <c r="Y264" s="14">
        <v>2920</v>
      </c>
      <c r="Z264" s="76" t="s">
        <v>688</v>
      </c>
      <c r="AA264" s="76" t="s">
        <v>292</v>
      </c>
      <c r="AB264" s="19" t="s">
        <v>49</v>
      </c>
      <c r="AC264" s="19">
        <v>46.3856216091623</v>
      </c>
      <c r="AD264" s="19">
        <v>1074.85364414012</v>
      </c>
      <c r="AE264" s="19">
        <v>5.4109910208389103</v>
      </c>
      <c r="AF264" s="19">
        <v>1344</v>
      </c>
      <c r="AG264" s="19">
        <v>1920000</v>
      </c>
      <c r="AH264" s="20">
        <v>30259</v>
      </c>
      <c r="AI264" s="20">
        <v>7.6726E-6</v>
      </c>
      <c r="AJ264" s="21">
        <f t="shared" si="189"/>
        <v>4.2517623910196895E-4</v>
      </c>
      <c r="AK264" s="21">
        <f t="shared" si="190"/>
        <v>9.8522389944705017E-3</v>
      </c>
      <c r="AL264" s="21">
        <f t="shared" si="191"/>
        <v>4.9597800616740723E-5</v>
      </c>
      <c r="AM264" s="21">
        <f t="shared" si="192"/>
        <v>1.2319267167914238E-2</v>
      </c>
      <c r="AN264" s="21">
        <f t="shared" si="193"/>
        <v>17.598953097020338</v>
      </c>
      <c r="AO264" s="86">
        <f t="shared" si="173"/>
        <v>0.17405262669699639</v>
      </c>
      <c r="AP264" s="88">
        <f t="shared" si="174"/>
        <v>1.1648664084985451E-6</v>
      </c>
      <c r="AQ264" s="89">
        <f t="shared" si="175"/>
        <v>2.6992435601289047E-5</v>
      </c>
      <c r="AR264" s="89">
        <f t="shared" si="176"/>
        <v>1.3588438525134445E-7</v>
      </c>
      <c r="AS264" s="89">
        <f t="shared" si="177"/>
        <v>3.3751416898395176E-5</v>
      </c>
      <c r="AT264" s="89">
        <f t="shared" si="178"/>
        <v>4.8216309854850245E-2</v>
      </c>
      <c r="AU264" s="91">
        <f t="shared" si="179"/>
        <v>4.7685651149862026E-4</v>
      </c>
      <c r="AV264" s="95">
        <f t="shared" si="194"/>
        <v>425.17623910196897</v>
      </c>
      <c r="AW264" s="96">
        <f t="shared" si="195"/>
        <v>9852.238994470501</v>
      </c>
      <c r="AX264" s="96">
        <f t="shared" si="196"/>
        <v>49.59780061674072</v>
      </c>
      <c r="AY264" s="96">
        <f t="shared" si="197"/>
        <v>12319.267167914239</v>
      </c>
      <c r="AZ264" s="96">
        <f t="shared" si="198"/>
        <v>17598953.097020339</v>
      </c>
      <c r="BA264" s="97">
        <f t="shared" si="199"/>
        <v>174052.62669699639</v>
      </c>
      <c r="BB264" s="102">
        <f t="shared" si="200"/>
        <v>1.1648664084985452</v>
      </c>
      <c r="BC264" s="98">
        <f t="shared" si="201"/>
        <v>26.992435601289046</v>
      </c>
      <c r="BD264" s="98">
        <f t="shared" si="202"/>
        <v>0.13588438525134444</v>
      </c>
      <c r="BE264" s="98">
        <f t="shared" si="203"/>
        <v>33.751416898395178</v>
      </c>
      <c r="BF264" s="98">
        <f t="shared" si="204"/>
        <v>48216.309854850246</v>
      </c>
      <c r="BG264" s="103">
        <f t="shared" si="205"/>
        <v>476.85651149862025</v>
      </c>
      <c r="BH264">
        <v>0.1</v>
      </c>
      <c r="BI264">
        <f t="shared" si="180"/>
        <v>916.61214046980933</v>
      </c>
      <c r="BJ264">
        <v>0.1</v>
      </c>
      <c r="BK264">
        <f t="shared" si="181"/>
        <v>3025.9</v>
      </c>
      <c r="BL264" s="114">
        <v>17.6498016718255</v>
      </c>
      <c r="BM264" s="114">
        <v>910.91550745517998</v>
      </c>
      <c r="BN264" s="114">
        <v>5.3109910208389097</v>
      </c>
      <c r="BO264" s="114">
        <v>537.6</v>
      </c>
      <c r="BP264" s="114">
        <v>384000</v>
      </c>
      <c r="BQ264" s="107">
        <f t="shared" si="182"/>
        <v>7.6726E-7</v>
      </c>
      <c r="BR264" s="107">
        <f t="shared" si="183"/>
        <v>1.6727399531706229E-4</v>
      </c>
      <c r="BS264" s="107">
        <f t="shared" si="184"/>
        <v>8.4074879665332978E-3</v>
      </c>
      <c r="BT264" s="107">
        <f t="shared" si="185"/>
        <v>4.8933194558728646E-5</v>
      </c>
      <c r="BU264" s="107">
        <f t="shared" si="186"/>
        <v>5.0793639763514146E-3</v>
      </c>
      <c r="BV264" s="107">
        <f t="shared" si="187"/>
        <v>3.9352455457767932</v>
      </c>
      <c r="BW264" s="117">
        <f t="shared" si="188"/>
        <v>2.4614758524155379E-2</v>
      </c>
    </row>
    <row r="265" spans="1:75" ht="30" x14ac:dyDescent="0.25">
      <c r="A265" s="108">
        <v>4.6842788493293197</v>
      </c>
      <c r="B265" s="108">
        <v>-74.167798230475398</v>
      </c>
      <c r="C265" s="119">
        <v>21</v>
      </c>
      <c r="D265" s="119">
        <v>33</v>
      </c>
      <c r="E265" s="119">
        <v>1922</v>
      </c>
      <c r="F265" s="16" t="s">
        <v>689</v>
      </c>
      <c r="G265" s="14" t="s">
        <v>690</v>
      </c>
      <c r="H265" s="16" t="s">
        <v>691</v>
      </c>
      <c r="I265" s="14" t="s">
        <v>40</v>
      </c>
      <c r="J265" s="14" t="s">
        <v>41</v>
      </c>
      <c r="K265" s="14">
        <v>40</v>
      </c>
      <c r="L265" s="14"/>
      <c r="M265" s="14">
        <v>2007</v>
      </c>
      <c r="N265" s="15" t="s">
        <v>102</v>
      </c>
      <c r="O265" s="15" t="s">
        <v>103</v>
      </c>
      <c r="P265" s="22">
        <v>1.08600994019335E-3</v>
      </c>
      <c r="Q265" s="18">
        <v>56.781617897566001</v>
      </c>
      <c r="R265" s="18">
        <v>57.028816033927654</v>
      </c>
      <c r="S265" s="2" t="s">
        <v>45</v>
      </c>
      <c r="T265" s="2"/>
      <c r="U265" s="2"/>
      <c r="V265" s="14">
        <v>365</v>
      </c>
      <c r="W265" s="76"/>
      <c r="X265" s="14"/>
      <c r="Y265" s="14">
        <v>0</v>
      </c>
      <c r="Z265" s="76" t="s">
        <v>692</v>
      </c>
      <c r="AA265" s="76" t="s">
        <v>46</v>
      </c>
      <c r="AB265" s="19" t="s">
        <v>49</v>
      </c>
      <c r="AC265" s="19">
        <v>840000</v>
      </c>
      <c r="AD265" s="19">
        <v>2400000</v>
      </c>
      <c r="AE265" s="19">
        <v>1800000</v>
      </c>
      <c r="AF265" s="19">
        <v>600000</v>
      </c>
      <c r="AG265" s="19">
        <v>2676000000</v>
      </c>
      <c r="AH265" s="20">
        <v>54177.37142857143</v>
      </c>
      <c r="AI265" s="20">
        <v>8.9999999999999995E-9</v>
      </c>
      <c r="AJ265" s="21">
        <f t="shared" si="189"/>
        <v>4.7904205468499231E-2</v>
      </c>
      <c r="AK265" s="21">
        <f t="shared" si="190"/>
        <v>0.13686915848142636</v>
      </c>
      <c r="AL265" s="21">
        <f t="shared" si="191"/>
        <v>0.10265186886106978</v>
      </c>
      <c r="AM265" s="21">
        <f t="shared" si="192"/>
        <v>3.421728962035659E-2</v>
      </c>
      <c r="AN265" s="21">
        <f t="shared" si="193"/>
        <v>152.6091117067904</v>
      </c>
      <c r="AO265" s="86">
        <f t="shared" si="173"/>
        <v>4.8971908806437676E-4</v>
      </c>
      <c r="AP265" s="88">
        <f t="shared" si="174"/>
        <v>1.3124439854383352E-4</v>
      </c>
      <c r="AQ265" s="89">
        <f t="shared" si="175"/>
        <v>3.749839958395243E-4</v>
      </c>
      <c r="AR265" s="89">
        <f t="shared" si="176"/>
        <v>2.8123799687964322E-4</v>
      </c>
      <c r="AS265" s="89">
        <f t="shared" si="177"/>
        <v>9.3745998959881074E-5</v>
      </c>
      <c r="AT265" s="89">
        <f t="shared" si="178"/>
        <v>0.41810715536106957</v>
      </c>
      <c r="AU265" s="91">
        <f t="shared" si="179"/>
        <v>1.341696131683224E-6</v>
      </c>
      <c r="AV265" s="95">
        <f t="shared" si="194"/>
        <v>47904.205468499233</v>
      </c>
      <c r="AW265" s="96">
        <f t="shared" si="195"/>
        <v>136869.15848142636</v>
      </c>
      <c r="AX265" s="96">
        <f t="shared" si="196"/>
        <v>102651.86886106977</v>
      </c>
      <c r="AY265" s="96">
        <f t="shared" si="197"/>
        <v>34217.289620356591</v>
      </c>
      <c r="AZ265" s="96">
        <f t="shared" si="198"/>
        <v>152609111.70679039</v>
      </c>
      <c r="BA265" s="97">
        <f t="shared" si="199"/>
        <v>489.71908806437676</v>
      </c>
      <c r="BB265" s="102">
        <f t="shared" si="200"/>
        <v>131.24439854383351</v>
      </c>
      <c r="BC265" s="98">
        <f t="shared" si="201"/>
        <v>374.98399583952431</v>
      </c>
      <c r="BD265" s="98">
        <f t="shared" si="202"/>
        <v>281.23799687964322</v>
      </c>
      <c r="BE265" s="98">
        <f t="shared" si="203"/>
        <v>93.745998959881078</v>
      </c>
      <c r="BF265" s="98">
        <f t="shared" si="204"/>
        <v>418107.1553610696</v>
      </c>
      <c r="BG265" s="103">
        <f t="shared" si="205"/>
        <v>1.3416961316832241</v>
      </c>
      <c r="BH265">
        <v>0.1</v>
      </c>
      <c r="BI265">
        <f t="shared" si="180"/>
        <v>5.7028816033927656</v>
      </c>
      <c r="BJ265">
        <v>0.1</v>
      </c>
      <c r="BK265">
        <f t="shared" si="181"/>
        <v>5417.7371428571432</v>
      </c>
      <c r="BL265" s="114">
        <v>336000</v>
      </c>
      <c r="BM265" s="114">
        <v>480000</v>
      </c>
      <c r="BN265" s="114">
        <v>360000</v>
      </c>
      <c r="BO265" s="114">
        <v>120000</v>
      </c>
      <c r="BP265" s="114">
        <v>1070400000</v>
      </c>
      <c r="BQ265" s="107">
        <f t="shared" si="182"/>
        <v>8.9999999999999999E-10</v>
      </c>
      <c r="BR265" s="107">
        <f t="shared" si="183"/>
        <v>1.9751409905791353E-2</v>
      </c>
      <c r="BS265" s="107">
        <f t="shared" si="184"/>
        <v>3.0604874238766126E-2</v>
      </c>
      <c r="BT265" s="107">
        <f t="shared" si="185"/>
        <v>2.2953655679074595E-2</v>
      </c>
      <c r="BU265" s="107">
        <f t="shared" si="186"/>
        <v>7.6512185596915314E-3</v>
      </c>
      <c r="BV265" s="107">
        <f t="shared" si="187"/>
        <v>62.922348699878157</v>
      </c>
      <c r="BW265" s="117">
        <f t="shared" si="188"/>
        <v>6.9256737609362589E-5</v>
      </c>
    </row>
    <row r="266" spans="1:75" ht="30" customHeight="1" x14ac:dyDescent="0.25">
      <c r="A266" s="108">
        <v>4.6853333333333333</v>
      </c>
      <c r="B266" s="108">
        <v>-74.169444444444451</v>
      </c>
      <c r="C266" s="119">
        <v>21</v>
      </c>
      <c r="D266" s="119">
        <v>33</v>
      </c>
      <c r="E266" s="119">
        <v>1922</v>
      </c>
      <c r="F266" s="16" t="s">
        <v>693</v>
      </c>
      <c r="G266" s="14" t="s">
        <v>694</v>
      </c>
      <c r="H266" s="16" t="s">
        <v>695</v>
      </c>
      <c r="I266" s="14" t="s">
        <v>40</v>
      </c>
      <c r="J266" s="14" t="s">
        <v>53</v>
      </c>
      <c r="K266" s="14">
        <v>175.82</v>
      </c>
      <c r="L266" s="14"/>
      <c r="M266" s="14">
        <v>1995</v>
      </c>
      <c r="N266" s="15" t="s">
        <v>102</v>
      </c>
      <c r="O266" s="15" t="s">
        <v>627</v>
      </c>
      <c r="P266" s="22">
        <v>-1.5549305289660951E-2</v>
      </c>
      <c r="Q266" s="18">
        <v>9.6415187190067009</v>
      </c>
      <c r="R266" s="18">
        <v>9.0601114247842318</v>
      </c>
      <c r="S266" s="2" t="s">
        <v>45</v>
      </c>
      <c r="T266" s="2"/>
      <c r="U266" s="2"/>
      <c r="V266" s="14">
        <v>365</v>
      </c>
      <c r="W266" s="80"/>
      <c r="X266" s="14"/>
      <c r="Y266" s="14">
        <v>8760</v>
      </c>
      <c r="Z266" s="76" t="s">
        <v>696</v>
      </c>
      <c r="AA266" s="76" t="s">
        <v>292</v>
      </c>
      <c r="AB266" s="19" t="s">
        <v>49</v>
      </c>
      <c r="AC266" s="19">
        <v>476000</v>
      </c>
      <c r="AD266" s="19">
        <v>2142000</v>
      </c>
      <c r="AE266" s="19">
        <v>1704000</v>
      </c>
      <c r="AF266" s="19">
        <v>595000</v>
      </c>
      <c r="AG266" s="19">
        <v>2676000000</v>
      </c>
      <c r="AH266" s="23">
        <v>9.6415187190067009</v>
      </c>
      <c r="AI266" s="20">
        <v>9.1200000000000003E-2</v>
      </c>
      <c r="AJ266" s="21">
        <f t="shared" si="189"/>
        <v>4.312613038197295E-3</v>
      </c>
      <c r="AK266" s="21">
        <f t="shared" si="190"/>
        <v>1.9406758671887826E-2</v>
      </c>
      <c r="AL266" s="21">
        <f t="shared" si="191"/>
        <v>1.543842986783233E-2</v>
      </c>
      <c r="AM266" s="21">
        <f t="shared" si="192"/>
        <v>5.3907662977466181E-3</v>
      </c>
      <c r="AN266" s="21">
        <f t="shared" si="193"/>
        <v>24.244858172722601</v>
      </c>
      <c r="AO266" s="86">
        <f t="shared" si="173"/>
        <v>0.82628216194032189</v>
      </c>
      <c r="AP266" s="88">
        <f t="shared" si="174"/>
        <v>1.1815378186841904E-5</v>
      </c>
      <c r="AQ266" s="89">
        <f t="shared" si="175"/>
        <v>5.3169201840788568E-5</v>
      </c>
      <c r="AR266" s="89">
        <f t="shared" si="176"/>
        <v>4.229706813104748E-5</v>
      </c>
      <c r="AS266" s="89">
        <f t="shared" si="177"/>
        <v>1.4769222733552378E-5</v>
      </c>
      <c r="AT266" s="89">
        <f t="shared" si="178"/>
        <v>6.642426896636329E-2</v>
      </c>
      <c r="AU266" s="91">
        <f t="shared" si="179"/>
        <v>2.2637867450419776E-3</v>
      </c>
      <c r="AV266" s="95">
        <f t="shared" si="194"/>
        <v>4312.6130381972953</v>
      </c>
      <c r="AW266" s="96">
        <f t="shared" si="195"/>
        <v>19406.758671887826</v>
      </c>
      <c r="AX266" s="96">
        <f t="shared" si="196"/>
        <v>15438.42986783233</v>
      </c>
      <c r="AY266" s="96">
        <f t="shared" si="197"/>
        <v>5390.766297746618</v>
      </c>
      <c r="AZ266" s="96">
        <f t="shared" si="198"/>
        <v>24244858.1727226</v>
      </c>
      <c r="BA266" s="97">
        <f t="shared" si="199"/>
        <v>826282.16194032191</v>
      </c>
      <c r="BB266" s="102">
        <f t="shared" si="200"/>
        <v>11.815378186841905</v>
      </c>
      <c r="BC266" s="98">
        <f t="shared" si="201"/>
        <v>53.169201840788567</v>
      </c>
      <c r="BD266" s="98">
        <f t="shared" si="202"/>
        <v>42.297068131047482</v>
      </c>
      <c r="BE266" s="98">
        <f t="shared" si="203"/>
        <v>14.769222733552379</v>
      </c>
      <c r="BF266" s="98">
        <f t="shared" si="204"/>
        <v>66424.268966363292</v>
      </c>
      <c r="BG266" s="103">
        <f t="shared" si="205"/>
        <v>2263.7867450419776</v>
      </c>
      <c r="BH266">
        <v>0.1</v>
      </c>
      <c r="BI266">
        <f t="shared" si="180"/>
        <v>0.90601114247842318</v>
      </c>
      <c r="BJ266">
        <v>0.1</v>
      </c>
      <c r="BK266">
        <f t="shared" si="181"/>
        <v>0.96415187190067009</v>
      </c>
      <c r="BL266" s="114">
        <v>190400</v>
      </c>
      <c r="BM266" s="114">
        <v>428400</v>
      </c>
      <c r="BN266" s="114">
        <v>340800</v>
      </c>
      <c r="BO266" s="114">
        <v>119000</v>
      </c>
      <c r="BP266" s="114">
        <v>1070400000</v>
      </c>
      <c r="BQ266" s="107">
        <f t="shared" si="182"/>
        <v>9.1200000000000014E-3</v>
      </c>
      <c r="BR266" s="107">
        <f t="shared" si="183"/>
        <v>1.778135907890334E-3</v>
      </c>
      <c r="BS266" s="107">
        <f t="shared" si="184"/>
        <v>4.3394831613274721E-3</v>
      </c>
      <c r="BT266" s="107">
        <f t="shared" si="185"/>
        <v>3.4521378650336186E-3</v>
      </c>
      <c r="BU266" s="107">
        <f t="shared" si="186"/>
        <v>1.2054119892576311E-3</v>
      </c>
      <c r="BV266" s="107">
        <f t="shared" si="187"/>
        <v>9.9964111124254895</v>
      </c>
      <c r="BW266" s="117">
        <f t="shared" si="188"/>
        <v>0.11685394397629655</v>
      </c>
    </row>
    <row r="267" spans="1:75" ht="30" customHeight="1" x14ac:dyDescent="0.25">
      <c r="A267" s="108">
        <v>4.6853333333333333</v>
      </c>
      <c r="B267" s="108">
        <v>-74.169444444444451</v>
      </c>
      <c r="C267" s="119">
        <v>21</v>
      </c>
      <c r="D267" s="119">
        <v>33</v>
      </c>
      <c r="E267" s="119">
        <v>1922</v>
      </c>
      <c r="F267" s="16" t="s">
        <v>693</v>
      </c>
      <c r="G267" s="14" t="s">
        <v>694</v>
      </c>
      <c r="H267" s="16" t="s">
        <v>695</v>
      </c>
      <c r="I267" s="14" t="s">
        <v>40</v>
      </c>
      <c r="J267" s="14" t="s">
        <v>53</v>
      </c>
      <c r="K267" s="14">
        <v>175.82</v>
      </c>
      <c r="L267" s="14"/>
      <c r="M267" s="14">
        <v>1995</v>
      </c>
      <c r="N267" s="15" t="s">
        <v>102</v>
      </c>
      <c r="O267" s="15" t="s">
        <v>627</v>
      </c>
      <c r="P267" s="22">
        <v>-1.5549305289660951E-2</v>
      </c>
      <c r="Q267" s="18">
        <v>9.6415187190067009</v>
      </c>
      <c r="R267" s="18">
        <v>9.0601114247842318</v>
      </c>
      <c r="S267" s="2" t="s">
        <v>45</v>
      </c>
      <c r="T267" s="2"/>
      <c r="U267" s="2"/>
      <c r="V267" s="14">
        <v>365</v>
      </c>
      <c r="W267" s="80"/>
      <c r="X267" s="14"/>
      <c r="Y267" s="14">
        <v>8760</v>
      </c>
      <c r="Z267" s="76" t="s">
        <v>696</v>
      </c>
      <c r="AA267" s="76" t="s">
        <v>292</v>
      </c>
      <c r="AB267" s="19" t="s">
        <v>49</v>
      </c>
      <c r="AC267" s="19">
        <v>476000</v>
      </c>
      <c r="AD267" s="19">
        <v>2142000</v>
      </c>
      <c r="AE267" s="19">
        <v>1704000</v>
      </c>
      <c r="AF267" s="19">
        <v>595000</v>
      </c>
      <c r="AG267" s="19">
        <v>2676000000</v>
      </c>
      <c r="AH267" s="23">
        <v>9.6415187190067009</v>
      </c>
      <c r="AI267" s="20">
        <v>9.1200000000000003E-2</v>
      </c>
      <c r="AJ267" s="21">
        <f t="shared" si="189"/>
        <v>4.312613038197295E-3</v>
      </c>
      <c r="AK267" s="21">
        <f t="shared" si="190"/>
        <v>1.9406758671887826E-2</v>
      </c>
      <c r="AL267" s="21">
        <f t="shared" si="191"/>
        <v>1.543842986783233E-2</v>
      </c>
      <c r="AM267" s="21">
        <f t="shared" si="192"/>
        <v>5.3907662977466181E-3</v>
      </c>
      <c r="AN267" s="21">
        <f t="shared" si="193"/>
        <v>24.244858172722601</v>
      </c>
      <c r="AO267" s="86">
        <f t="shared" si="173"/>
        <v>0.82628216194032189</v>
      </c>
      <c r="AP267" s="88">
        <f t="shared" si="174"/>
        <v>1.1815378186841904E-5</v>
      </c>
      <c r="AQ267" s="89">
        <f t="shared" si="175"/>
        <v>5.3169201840788568E-5</v>
      </c>
      <c r="AR267" s="89">
        <f t="shared" si="176"/>
        <v>4.229706813104748E-5</v>
      </c>
      <c r="AS267" s="89">
        <f t="shared" si="177"/>
        <v>1.4769222733552378E-5</v>
      </c>
      <c r="AT267" s="89">
        <f t="shared" si="178"/>
        <v>6.642426896636329E-2</v>
      </c>
      <c r="AU267" s="91">
        <f t="shared" si="179"/>
        <v>2.2637867450419776E-3</v>
      </c>
      <c r="AV267" s="95">
        <f t="shared" si="194"/>
        <v>4312.6130381972953</v>
      </c>
      <c r="AW267" s="96">
        <f t="shared" si="195"/>
        <v>19406.758671887826</v>
      </c>
      <c r="AX267" s="96">
        <f t="shared" si="196"/>
        <v>15438.42986783233</v>
      </c>
      <c r="AY267" s="96">
        <f t="shared" si="197"/>
        <v>5390.766297746618</v>
      </c>
      <c r="AZ267" s="96">
        <f t="shared" si="198"/>
        <v>24244858.1727226</v>
      </c>
      <c r="BA267" s="97">
        <f t="shared" si="199"/>
        <v>826282.16194032191</v>
      </c>
      <c r="BB267" s="102">
        <f t="shared" si="200"/>
        <v>11.815378186841905</v>
      </c>
      <c r="BC267" s="98">
        <f t="shared" si="201"/>
        <v>53.169201840788567</v>
      </c>
      <c r="BD267" s="98">
        <f t="shared" si="202"/>
        <v>42.297068131047482</v>
      </c>
      <c r="BE267" s="98">
        <f t="shared" si="203"/>
        <v>14.769222733552379</v>
      </c>
      <c r="BF267" s="98">
        <f t="shared" si="204"/>
        <v>66424.268966363292</v>
      </c>
      <c r="BG267" s="103">
        <f t="shared" si="205"/>
        <v>2263.7867450419776</v>
      </c>
      <c r="BH267">
        <v>0.1</v>
      </c>
      <c r="BI267">
        <f t="shared" si="180"/>
        <v>0.90601114247842318</v>
      </c>
      <c r="BJ267">
        <v>0.1</v>
      </c>
      <c r="BK267">
        <f t="shared" si="181"/>
        <v>0.96415187190067009</v>
      </c>
      <c r="BL267" s="114">
        <v>190400</v>
      </c>
      <c r="BM267" s="114">
        <v>428400</v>
      </c>
      <c r="BN267" s="114">
        <v>340800</v>
      </c>
      <c r="BO267" s="114">
        <v>119000</v>
      </c>
      <c r="BP267" s="114">
        <v>1070400000</v>
      </c>
      <c r="BQ267" s="107">
        <f t="shared" si="182"/>
        <v>9.1200000000000014E-3</v>
      </c>
      <c r="BR267" s="107">
        <f t="shared" si="183"/>
        <v>1.778135907890334E-3</v>
      </c>
      <c r="BS267" s="107">
        <f t="shared" si="184"/>
        <v>4.3394831613274721E-3</v>
      </c>
      <c r="BT267" s="107">
        <f t="shared" si="185"/>
        <v>3.4521378650336186E-3</v>
      </c>
      <c r="BU267" s="107">
        <f t="shared" si="186"/>
        <v>1.2054119892576311E-3</v>
      </c>
      <c r="BV267" s="107">
        <f t="shared" si="187"/>
        <v>9.9964111124254895</v>
      </c>
      <c r="BW267" s="117">
        <f t="shared" si="188"/>
        <v>0.11685394397629655</v>
      </c>
    </row>
    <row r="268" spans="1:75" ht="30" customHeight="1" x14ac:dyDescent="0.25">
      <c r="A268" s="108">
        <v>4.6875376510354698</v>
      </c>
      <c r="B268" s="108">
        <v>-74.163825739796593</v>
      </c>
      <c r="C268" s="119">
        <v>22</v>
      </c>
      <c r="D268" s="119">
        <v>34</v>
      </c>
      <c r="E268" s="119">
        <v>1937</v>
      </c>
      <c r="F268" s="16" t="s">
        <v>697</v>
      </c>
      <c r="G268" s="14" t="s">
        <v>698</v>
      </c>
      <c r="H268" s="16" t="s">
        <v>699</v>
      </c>
      <c r="I268" s="14" t="s">
        <v>40</v>
      </c>
      <c r="J268" s="14" t="s">
        <v>53</v>
      </c>
      <c r="K268" s="27"/>
      <c r="L268" s="27"/>
      <c r="M268" s="14">
        <v>2002</v>
      </c>
      <c r="N268" s="15" t="s">
        <v>43</v>
      </c>
      <c r="O268" s="15" t="s">
        <v>397</v>
      </c>
      <c r="P268" s="28">
        <v>4.2689148957375835E-3</v>
      </c>
      <c r="Q268" s="18">
        <v>29144.18</v>
      </c>
      <c r="R268" s="18">
        <v>29646.109287419076</v>
      </c>
      <c r="S268" s="15" t="s">
        <v>45</v>
      </c>
      <c r="T268" s="15"/>
      <c r="U268" s="15"/>
      <c r="V268" s="14">
        <v>365</v>
      </c>
      <c r="W268" s="80"/>
      <c r="X268" s="14"/>
      <c r="Y268" s="14">
        <v>8760</v>
      </c>
      <c r="Z268" s="76" t="s">
        <v>700</v>
      </c>
      <c r="AA268" s="76" t="s">
        <v>701</v>
      </c>
      <c r="AB268" s="19" t="s">
        <v>49</v>
      </c>
      <c r="AC268" s="19">
        <v>196.35697419693699</v>
      </c>
      <c r="AD268" s="19">
        <v>1220.7279907421801</v>
      </c>
      <c r="AE268" s="19">
        <v>0.1</v>
      </c>
      <c r="AF268" s="19">
        <v>640</v>
      </c>
      <c r="AG268" s="19">
        <v>1920000</v>
      </c>
      <c r="AH268" s="23">
        <v>29144.18</v>
      </c>
      <c r="AI268" s="24">
        <v>8.7999999999999994E-8</v>
      </c>
      <c r="AJ268" s="21">
        <f t="shared" si="189"/>
        <v>5.8212203163893212E-3</v>
      </c>
      <c r="AK268" s="21">
        <f t="shared" si="190"/>
        <v>3.6189835423754167E-2</v>
      </c>
      <c r="AL268" s="21">
        <f t="shared" si="191"/>
        <v>2.9646109287419075E-6</v>
      </c>
      <c r="AM268" s="21">
        <f t="shared" si="192"/>
        <v>1.8973509943948211E-2</v>
      </c>
      <c r="AN268" s="21">
        <f t="shared" si="193"/>
        <v>56.920529831844625</v>
      </c>
      <c r="AO268" s="86">
        <f t="shared" si="173"/>
        <v>2.6088576172928783E-3</v>
      </c>
      <c r="AP268" s="88">
        <f t="shared" si="174"/>
        <v>1.5948548812025539E-5</v>
      </c>
      <c r="AQ268" s="89">
        <f t="shared" si="175"/>
        <v>9.915023403768265E-5</v>
      </c>
      <c r="AR268" s="89">
        <f t="shared" si="176"/>
        <v>8.1222217225805677E-9</v>
      </c>
      <c r="AS268" s="89">
        <f t="shared" si="177"/>
        <v>5.1982219024515645E-5</v>
      </c>
      <c r="AT268" s="89">
        <f t="shared" si="178"/>
        <v>0.15594665707354691</v>
      </c>
      <c r="AU268" s="91">
        <f t="shared" si="179"/>
        <v>7.1475551158708997E-6</v>
      </c>
      <c r="AV268" s="95">
        <f t="shared" si="194"/>
        <v>5821.2203163893209</v>
      </c>
      <c r="AW268" s="96">
        <f t="shared" si="195"/>
        <v>36189.835423754164</v>
      </c>
      <c r="AX268" s="96">
        <f t="shared" si="196"/>
        <v>2.9646109287419073</v>
      </c>
      <c r="AY268" s="96">
        <f t="shared" si="197"/>
        <v>18973.509943948211</v>
      </c>
      <c r="AZ268" s="96">
        <f t="shared" si="198"/>
        <v>56920529.831844628</v>
      </c>
      <c r="BA268" s="97">
        <f t="shared" si="199"/>
        <v>2608.8576172928783</v>
      </c>
      <c r="BB268" s="102">
        <f t="shared" si="200"/>
        <v>15.948548812025539</v>
      </c>
      <c r="BC268" s="98">
        <f t="shared" si="201"/>
        <v>99.150234037682651</v>
      </c>
      <c r="BD268" s="98">
        <f t="shared" si="202"/>
        <v>8.1222217225805672E-3</v>
      </c>
      <c r="BE268" s="98">
        <f t="shared" si="203"/>
        <v>51.982219024515643</v>
      </c>
      <c r="BF268" s="98">
        <f t="shared" si="204"/>
        <v>155946.6570735469</v>
      </c>
      <c r="BG268" s="103">
        <f t="shared" si="205"/>
        <v>7.1475551158709001</v>
      </c>
      <c r="BH268">
        <v>0.1</v>
      </c>
      <c r="BI268">
        <f t="shared" si="180"/>
        <v>2964.6109287419076</v>
      </c>
      <c r="BJ268">
        <v>0.1</v>
      </c>
      <c r="BK268">
        <f t="shared" si="181"/>
        <v>2914.4180000000001</v>
      </c>
      <c r="BL268" s="114">
        <v>187.562005220738</v>
      </c>
      <c r="BM268" s="114">
        <v>1012.03746873145</v>
      </c>
      <c r="BN268" s="114">
        <v>0</v>
      </c>
      <c r="BO268" s="114">
        <v>256</v>
      </c>
      <c r="BP268" s="114">
        <v>384000</v>
      </c>
      <c r="BQ268" s="107">
        <f t="shared" si="182"/>
        <v>8.7999999999999994E-9</v>
      </c>
      <c r="BR268" s="107">
        <f t="shared" si="183"/>
        <v>5.5908715861338661E-3</v>
      </c>
      <c r="BS268" s="107">
        <f t="shared" si="184"/>
        <v>3.0220447627055912E-2</v>
      </c>
      <c r="BT268" s="107">
        <f t="shared" si="185"/>
        <v>2.9646109287419077E-7</v>
      </c>
      <c r="BU268" s="107">
        <f t="shared" si="186"/>
        <v>7.8229785587605512E-3</v>
      </c>
      <c r="BV268" s="107">
        <f t="shared" si="187"/>
        <v>12.727817401930928</v>
      </c>
      <c r="BW268" s="117">
        <f t="shared" si="188"/>
        <v>3.6894818246759466E-4</v>
      </c>
    </row>
    <row r="269" spans="1:75" ht="30" customHeight="1" x14ac:dyDescent="0.25">
      <c r="A269" s="108">
        <v>4.6875376510354698</v>
      </c>
      <c r="B269" s="108">
        <v>-74.163825739796593</v>
      </c>
      <c r="C269" s="119">
        <v>22</v>
      </c>
      <c r="D269" s="119">
        <v>34</v>
      </c>
      <c r="E269" s="119">
        <v>1937</v>
      </c>
      <c r="F269" s="16" t="s">
        <v>697</v>
      </c>
      <c r="G269" s="14" t="s">
        <v>698</v>
      </c>
      <c r="H269" s="16" t="s">
        <v>699</v>
      </c>
      <c r="I269" s="14" t="s">
        <v>40</v>
      </c>
      <c r="J269" s="14" t="s">
        <v>53</v>
      </c>
      <c r="K269" s="27"/>
      <c r="L269" s="27"/>
      <c r="M269" s="14">
        <v>2002</v>
      </c>
      <c r="N269" s="15" t="s">
        <v>43</v>
      </c>
      <c r="O269" s="15" t="s">
        <v>397</v>
      </c>
      <c r="P269" s="28">
        <v>4.2689148957375835E-3</v>
      </c>
      <c r="Q269" s="18">
        <v>29144.18</v>
      </c>
      <c r="R269" s="18">
        <v>29646.109287419076</v>
      </c>
      <c r="S269" s="15" t="s">
        <v>45</v>
      </c>
      <c r="T269" s="15"/>
      <c r="U269" s="15"/>
      <c r="V269" s="14">
        <v>365</v>
      </c>
      <c r="W269" s="80"/>
      <c r="X269" s="14"/>
      <c r="Y269" s="14">
        <v>8760</v>
      </c>
      <c r="Z269" s="76" t="s">
        <v>700</v>
      </c>
      <c r="AA269" s="76" t="s">
        <v>46</v>
      </c>
      <c r="AB269" s="19" t="s">
        <v>49</v>
      </c>
      <c r="AC269" s="19">
        <v>196.35697419693699</v>
      </c>
      <c r="AD269" s="19">
        <v>1220.7279907421801</v>
      </c>
      <c r="AE269" s="19">
        <v>0.1</v>
      </c>
      <c r="AF269" s="19">
        <v>640</v>
      </c>
      <c r="AG269" s="19">
        <v>1920000</v>
      </c>
      <c r="AH269" s="23">
        <v>29144.18</v>
      </c>
      <c r="AI269" s="24">
        <v>8.7999999999999994E-8</v>
      </c>
      <c r="AJ269" s="21">
        <f t="shared" si="189"/>
        <v>5.8212203163893212E-3</v>
      </c>
      <c r="AK269" s="21">
        <f t="shared" si="190"/>
        <v>3.6189835423754167E-2</v>
      </c>
      <c r="AL269" s="21">
        <f t="shared" si="191"/>
        <v>2.9646109287419075E-6</v>
      </c>
      <c r="AM269" s="21">
        <f t="shared" si="192"/>
        <v>1.8973509943948211E-2</v>
      </c>
      <c r="AN269" s="21">
        <f t="shared" si="193"/>
        <v>56.920529831844625</v>
      </c>
      <c r="AO269" s="86">
        <f t="shared" si="173"/>
        <v>2.6088576172928783E-3</v>
      </c>
      <c r="AP269" s="88">
        <f t="shared" si="174"/>
        <v>1.5948548812025539E-5</v>
      </c>
      <c r="AQ269" s="89">
        <f t="shared" si="175"/>
        <v>9.915023403768265E-5</v>
      </c>
      <c r="AR269" s="89">
        <f t="shared" si="176"/>
        <v>8.1222217225805677E-9</v>
      </c>
      <c r="AS269" s="89">
        <f t="shared" si="177"/>
        <v>5.1982219024515645E-5</v>
      </c>
      <c r="AT269" s="89">
        <f t="shared" si="178"/>
        <v>0.15594665707354691</v>
      </c>
      <c r="AU269" s="91">
        <f t="shared" si="179"/>
        <v>7.1475551158708997E-6</v>
      </c>
      <c r="AV269" s="95">
        <f t="shared" si="194"/>
        <v>5821.2203163893209</v>
      </c>
      <c r="AW269" s="96">
        <f t="shared" si="195"/>
        <v>36189.835423754164</v>
      </c>
      <c r="AX269" s="96">
        <f t="shared" si="196"/>
        <v>2.9646109287419073</v>
      </c>
      <c r="AY269" s="96">
        <f t="shared" si="197"/>
        <v>18973.509943948211</v>
      </c>
      <c r="AZ269" s="96">
        <f t="shared" si="198"/>
        <v>56920529.831844628</v>
      </c>
      <c r="BA269" s="97">
        <f t="shared" si="199"/>
        <v>2608.8576172928783</v>
      </c>
      <c r="BB269" s="102">
        <f t="shared" si="200"/>
        <v>15.948548812025539</v>
      </c>
      <c r="BC269" s="98">
        <f t="shared" si="201"/>
        <v>99.150234037682651</v>
      </c>
      <c r="BD269" s="98">
        <f t="shared" si="202"/>
        <v>8.1222217225805672E-3</v>
      </c>
      <c r="BE269" s="98">
        <f t="shared" si="203"/>
        <v>51.982219024515643</v>
      </c>
      <c r="BF269" s="98">
        <f t="shared" si="204"/>
        <v>155946.6570735469</v>
      </c>
      <c r="BG269" s="103">
        <f t="shared" si="205"/>
        <v>7.1475551158709001</v>
      </c>
      <c r="BH269">
        <v>0.1</v>
      </c>
      <c r="BI269">
        <f t="shared" si="180"/>
        <v>2964.6109287419076</v>
      </c>
      <c r="BJ269">
        <v>0.1</v>
      </c>
      <c r="BK269">
        <f t="shared" si="181"/>
        <v>2914.4180000000001</v>
      </c>
      <c r="BL269" s="114">
        <v>187.562005220738</v>
      </c>
      <c r="BM269" s="114">
        <v>1012.03746873145</v>
      </c>
      <c r="BN269" s="114">
        <v>0</v>
      </c>
      <c r="BO269" s="114">
        <v>256</v>
      </c>
      <c r="BP269" s="114">
        <v>384000</v>
      </c>
      <c r="BQ269" s="107">
        <f t="shared" si="182"/>
        <v>8.7999999999999994E-9</v>
      </c>
      <c r="BR269" s="107">
        <f t="shared" si="183"/>
        <v>5.5908715861338661E-3</v>
      </c>
      <c r="BS269" s="107">
        <f t="shared" si="184"/>
        <v>3.0220447627055912E-2</v>
      </c>
      <c r="BT269" s="107">
        <f t="shared" si="185"/>
        <v>2.9646109287419077E-7</v>
      </c>
      <c r="BU269" s="107">
        <f t="shared" si="186"/>
        <v>7.8229785587605512E-3</v>
      </c>
      <c r="BV269" s="107">
        <f t="shared" si="187"/>
        <v>12.727817401930928</v>
      </c>
      <c r="BW269" s="117">
        <f t="shared" si="188"/>
        <v>3.6894818246759466E-4</v>
      </c>
    </row>
    <row r="270" spans="1:75" ht="30" customHeight="1" x14ac:dyDescent="0.25">
      <c r="A270" s="108">
        <v>4.6875376510354698</v>
      </c>
      <c r="B270" s="108">
        <v>-74.163825739796593</v>
      </c>
      <c r="C270" s="119">
        <v>22</v>
      </c>
      <c r="D270" s="119">
        <v>34</v>
      </c>
      <c r="E270" s="119">
        <v>1937</v>
      </c>
      <c r="F270" s="16" t="s">
        <v>697</v>
      </c>
      <c r="G270" s="14" t="s">
        <v>698</v>
      </c>
      <c r="H270" s="16" t="s">
        <v>699</v>
      </c>
      <c r="I270" s="14" t="s">
        <v>40</v>
      </c>
      <c r="J270" s="14" t="s">
        <v>53</v>
      </c>
      <c r="K270" s="27"/>
      <c r="L270" s="27"/>
      <c r="M270" s="14">
        <v>2002</v>
      </c>
      <c r="N270" s="15" t="s">
        <v>43</v>
      </c>
      <c r="O270" s="15" t="s">
        <v>397</v>
      </c>
      <c r="P270" s="28">
        <v>4.2689148957375835E-3</v>
      </c>
      <c r="Q270" s="18">
        <v>29144.18</v>
      </c>
      <c r="R270" s="18">
        <v>29646.109287419076</v>
      </c>
      <c r="S270" s="15" t="s">
        <v>45</v>
      </c>
      <c r="T270" s="15"/>
      <c r="U270" s="15"/>
      <c r="V270" s="14">
        <v>365</v>
      </c>
      <c r="W270" s="80"/>
      <c r="X270" s="14"/>
      <c r="Y270" s="14">
        <v>8760</v>
      </c>
      <c r="Z270" s="76" t="s">
        <v>700</v>
      </c>
      <c r="AA270" s="76" t="s">
        <v>46</v>
      </c>
      <c r="AB270" s="19" t="s">
        <v>49</v>
      </c>
      <c r="AC270" s="19">
        <v>196.35697419693699</v>
      </c>
      <c r="AD270" s="19">
        <v>1220.7279907421801</v>
      </c>
      <c r="AE270" s="19">
        <v>0.1</v>
      </c>
      <c r="AF270" s="19">
        <v>640</v>
      </c>
      <c r="AG270" s="19">
        <v>1920000</v>
      </c>
      <c r="AH270" s="23">
        <v>29144.18</v>
      </c>
      <c r="AI270" s="24">
        <v>8.7999999999999994E-8</v>
      </c>
      <c r="AJ270" s="21">
        <f t="shared" si="189"/>
        <v>5.8212203163893212E-3</v>
      </c>
      <c r="AK270" s="21">
        <f t="shared" si="190"/>
        <v>3.6189835423754167E-2</v>
      </c>
      <c r="AL270" s="21">
        <f t="shared" si="191"/>
        <v>2.9646109287419075E-6</v>
      </c>
      <c r="AM270" s="21">
        <f t="shared" si="192"/>
        <v>1.8973509943948211E-2</v>
      </c>
      <c r="AN270" s="21">
        <f t="shared" si="193"/>
        <v>56.920529831844625</v>
      </c>
      <c r="AO270" s="86">
        <f t="shared" si="173"/>
        <v>2.6088576172928783E-3</v>
      </c>
      <c r="AP270" s="88">
        <f t="shared" si="174"/>
        <v>1.5948548812025539E-5</v>
      </c>
      <c r="AQ270" s="89">
        <f t="shared" si="175"/>
        <v>9.915023403768265E-5</v>
      </c>
      <c r="AR270" s="89">
        <f t="shared" si="176"/>
        <v>8.1222217225805677E-9</v>
      </c>
      <c r="AS270" s="89">
        <f t="shared" si="177"/>
        <v>5.1982219024515645E-5</v>
      </c>
      <c r="AT270" s="89">
        <f t="shared" si="178"/>
        <v>0.15594665707354691</v>
      </c>
      <c r="AU270" s="91">
        <f t="shared" si="179"/>
        <v>7.1475551158708997E-6</v>
      </c>
      <c r="AV270" s="95">
        <f t="shared" si="194"/>
        <v>5821.2203163893209</v>
      </c>
      <c r="AW270" s="96">
        <f t="shared" si="195"/>
        <v>36189.835423754164</v>
      </c>
      <c r="AX270" s="96">
        <f t="shared" si="196"/>
        <v>2.9646109287419073</v>
      </c>
      <c r="AY270" s="96">
        <f t="shared" si="197"/>
        <v>18973.509943948211</v>
      </c>
      <c r="AZ270" s="96">
        <f t="shared" si="198"/>
        <v>56920529.831844628</v>
      </c>
      <c r="BA270" s="97">
        <f t="shared" si="199"/>
        <v>2608.8576172928783</v>
      </c>
      <c r="BB270" s="102">
        <f t="shared" si="200"/>
        <v>15.948548812025539</v>
      </c>
      <c r="BC270" s="98">
        <f t="shared" si="201"/>
        <v>99.150234037682651</v>
      </c>
      <c r="BD270" s="98">
        <f t="shared" si="202"/>
        <v>8.1222217225805672E-3</v>
      </c>
      <c r="BE270" s="98">
        <f t="shared" si="203"/>
        <v>51.982219024515643</v>
      </c>
      <c r="BF270" s="98">
        <f t="shared" si="204"/>
        <v>155946.6570735469</v>
      </c>
      <c r="BG270" s="103">
        <f t="shared" si="205"/>
        <v>7.1475551158709001</v>
      </c>
      <c r="BH270">
        <v>0.1</v>
      </c>
      <c r="BI270">
        <f t="shared" si="180"/>
        <v>2964.6109287419076</v>
      </c>
      <c r="BJ270">
        <v>0.1</v>
      </c>
      <c r="BK270">
        <f t="shared" si="181"/>
        <v>2914.4180000000001</v>
      </c>
      <c r="BL270" s="114">
        <v>187.562005220738</v>
      </c>
      <c r="BM270" s="114">
        <v>1012.03746873145</v>
      </c>
      <c r="BN270" s="114">
        <v>0</v>
      </c>
      <c r="BO270" s="114">
        <v>256</v>
      </c>
      <c r="BP270" s="114">
        <v>384000</v>
      </c>
      <c r="BQ270" s="107">
        <f t="shared" si="182"/>
        <v>8.7999999999999994E-9</v>
      </c>
      <c r="BR270" s="107">
        <f t="shared" si="183"/>
        <v>5.5908715861338661E-3</v>
      </c>
      <c r="BS270" s="107">
        <f t="shared" si="184"/>
        <v>3.0220447627055912E-2</v>
      </c>
      <c r="BT270" s="107">
        <f t="shared" si="185"/>
        <v>2.9646109287419077E-7</v>
      </c>
      <c r="BU270" s="107">
        <f t="shared" si="186"/>
        <v>7.8229785587605512E-3</v>
      </c>
      <c r="BV270" s="107">
        <f t="shared" si="187"/>
        <v>12.727817401930928</v>
      </c>
      <c r="BW270" s="117">
        <f t="shared" si="188"/>
        <v>3.6894818246759466E-4</v>
      </c>
    </row>
    <row r="271" spans="1:75" ht="30" customHeight="1" x14ac:dyDescent="0.25">
      <c r="A271" s="108">
        <v>4.6857940462402796</v>
      </c>
      <c r="B271" s="108">
        <v>-74.167093693801306</v>
      </c>
      <c r="C271" s="119">
        <v>22</v>
      </c>
      <c r="D271" s="119">
        <v>33</v>
      </c>
      <c r="E271" s="119">
        <v>1923</v>
      </c>
      <c r="F271" s="16" t="s">
        <v>702</v>
      </c>
      <c r="G271" s="14" t="s">
        <v>703</v>
      </c>
      <c r="H271" s="16" t="s">
        <v>679</v>
      </c>
      <c r="I271" s="14" t="s">
        <v>40</v>
      </c>
      <c r="J271" s="14" t="s">
        <v>53</v>
      </c>
      <c r="K271" s="14">
        <v>20</v>
      </c>
      <c r="L271" s="14"/>
      <c r="M271" s="14">
        <v>1976</v>
      </c>
      <c r="N271" s="15" t="s">
        <v>43</v>
      </c>
      <c r="O271" s="15" t="s">
        <v>123</v>
      </c>
      <c r="P271" s="22">
        <v>-1.5549305289660951E-2</v>
      </c>
      <c r="Q271" s="18">
        <v>35100</v>
      </c>
      <c r="R271" s="18">
        <v>32983.383663718996</v>
      </c>
      <c r="S271" s="15" t="s">
        <v>45</v>
      </c>
      <c r="T271" s="15"/>
      <c r="U271" s="15"/>
      <c r="V271" s="14">
        <v>365</v>
      </c>
      <c r="W271" s="80"/>
      <c r="X271" s="14"/>
      <c r="Y271" s="14">
        <v>0</v>
      </c>
      <c r="Z271" s="76" t="s">
        <v>704</v>
      </c>
      <c r="AA271" s="76" t="s">
        <v>705</v>
      </c>
      <c r="AB271" s="19" t="s">
        <v>49</v>
      </c>
      <c r="AC271" s="19">
        <v>196.35697419693699</v>
      </c>
      <c r="AD271" s="19">
        <v>1220.7279907421801</v>
      </c>
      <c r="AE271" s="19">
        <v>69.655897325915305</v>
      </c>
      <c r="AF271" s="19">
        <v>640</v>
      </c>
      <c r="AG271" s="19">
        <v>1920000</v>
      </c>
      <c r="AH271" s="20">
        <v>26143.981481481482</v>
      </c>
      <c r="AI271" s="20">
        <v>2.9999999999999997E-8</v>
      </c>
      <c r="AJ271" s="21">
        <f t="shared" si="189"/>
        <v>6.4765174149845435E-3</v>
      </c>
      <c r="AK271" s="21">
        <f t="shared" si="190"/>
        <v>4.0263739667690132E-2</v>
      </c>
      <c r="AL271" s="21">
        <f t="shared" si="191"/>
        <v>2.2974871859412827E-3</v>
      </c>
      <c r="AM271" s="21">
        <f t="shared" si="192"/>
        <v>2.1109365544780156E-2</v>
      </c>
      <c r="AN271" s="21">
        <f t="shared" si="193"/>
        <v>63.328096634340469</v>
      </c>
      <c r="AO271" s="86">
        <f t="shared" si="173"/>
        <v>7.3702305273578477E-4</v>
      </c>
      <c r="AP271" s="88">
        <f t="shared" si="174"/>
        <v>1.7743883328724777E-5</v>
      </c>
      <c r="AQ271" s="89">
        <f t="shared" si="175"/>
        <v>1.1031161552791817E-4</v>
      </c>
      <c r="AR271" s="89">
        <f t="shared" si="176"/>
        <v>6.2944854409350212E-6</v>
      </c>
      <c r="AS271" s="89">
        <f t="shared" si="177"/>
        <v>5.783387820487714E-5</v>
      </c>
      <c r="AT271" s="89">
        <f t="shared" si="178"/>
        <v>0.17350163461463142</v>
      </c>
      <c r="AU271" s="91">
        <f t="shared" si="179"/>
        <v>2.0192412403720132E-6</v>
      </c>
      <c r="AV271" s="95">
        <f t="shared" si="194"/>
        <v>6476.5174149845434</v>
      </c>
      <c r="AW271" s="96">
        <f t="shared" si="195"/>
        <v>40263.739667690134</v>
      </c>
      <c r="AX271" s="96">
        <f t="shared" si="196"/>
        <v>2297.4871859412829</v>
      </c>
      <c r="AY271" s="96">
        <f t="shared" si="197"/>
        <v>21109.365544780158</v>
      </c>
      <c r="AZ271" s="96">
        <f t="shared" si="198"/>
        <v>63328096.634340465</v>
      </c>
      <c r="BA271" s="97">
        <f t="shared" si="199"/>
        <v>737.02305273578474</v>
      </c>
      <c r="BB271" s="102">
        <f t="shared" si="200"/>
        <v>17.743883328724777</v>
      </c>
      <c r="BC271" s="98">
        <f t="shared" si="201"/>
        <v>110.31161552791816</v>
      </c>
      <c r="BD271" s="98">
        <f t="shared" si="202"/>
        <v>6.2944854409350208</v>
      </c>
      <c r="BE271" s="98">
        <f t="shared" si="203"/>
        <v>57.833878204877138</v>
      </c>
      <c r="BF271" s="98">
        <f t="shared" si="204"/>
        <v>173501.63461463142</v>
      </c>
      <c r="BG271" s="103">
        <f t="shared" si="205"/>
        <v>2.019241240372013</v>
      </c>
      <c r="BH271">
        <v>0.1</v>
      </c>
      <c r="BI271">
        <f t="shared" si="180"/>
        <v>3298.3383663718996</v>
      </c>
      <c r="BJ271">
        <v>0.1</v>
      </c>
      <c r="BK271">
        <f t="shared" si="181"/>
        <v>2614.3981481481483</v>
      </c>
      <c r="BL271" s="114">
        <v>187.562005220738</v>
      </c>
      <c r="BM271" s="114">
        <v>1012.03746873145</v>
      </c>
      <c r="BN271" s="114">
        <v>69.555897325915296</v>
      </c>
      <c r="BO271" s="114">
        <v>256</v>
      </c>
      <c r="BP271" s="114">
        <v>384000</v>
      </c>
      <c r="BQ271" s="107">
        <f t="shared" si="182"/>
        <v>3E-9</v>
      </c>
      <c r="BR271" s="107">
        <f t="shared" si="183"/>
        <v>6.2202382360607034E-3</v>
      </c>
      <c r="BS271" s="107">
        <f t="shared" si="184"/>
        <v>3.362237549989442E-2</v>
      </c>
      <c r="BT271" s="107">
        <f t="shared" si="185"/>
        <v>2.305664100000852E-3</v>
      </c>
      <c r="BU271" s="107">
        <f t="shared" si="186"/>
        <v>8.7036143830902697E-3</v>
      </c>
      <c r="BV271" s="107">
        <f t="shared" si="187"/>
        <v>14.160592896006094</v>
      </c>
      <c r="BW271" s="117">
        <f t="shared" si="188"/>
        <v>1.0423079969605678E-4</v>
      </c>
    </row>
    <row r="272" spans="1:75" ht="30" customHeight="1" x14ac:dyDescent="0.25">
      <c r="A272" s="108">
        <v>4.6875376510354698</v>
      </c>
      <c r="B272" s="108">
        <v>-74.163825739796593</v>
      </c>
      <c r="C272" s="119">
        <v>22</v>
      </c>
      <c r="D272" s="119">
        <v>34</v>
      </c>
      <c r="E272" s="119">
        <v>1937</v>
      </c>
      <c r="F272" s="16" t="s">
        <v>706</v>
      </c>
      <c r="G272" s="14" t="s">
        <v>707</v>
      </c>
      <c r="H272" s="16" t="s">
        <v>708</v>
      </c>
      <c r="I272" s="14" t="s">
        <v>709</v>
      </c>
      <c r="J272" s="14" t="s">
        <v>53</v>
      </c>
      <c r="K272" s="27"/>
      <c r="L272" s="27"/>
      <c r="M272" s="14">
        <v>1978</v>
      </c>
      <c r="N272" s="15" t="s">
        <v>43</v>
      </c>
      <c r="O272" s="15" t="s">
        <v>120</v>
      </c>
      <c r="P272" s="17">
        <v>-4.4982444697621672E-2</v>
      </c>
      <c r="Q272" s="18">
        <v>3085.7142857142899</v>
      </c>
      <c r="R272" s="18">
        <v>2577.5862186503418</v>
      </c>
      <c r="S272" s="15" t="s">
        <v>45</v>
      </c>
      <c r="T272" s="15"/>
      <c r="U272" s="15"/>
      <c r="V272" s="14">
        <v>365</v>
      </c>
      <c r="W272" s="76" t="s">
        <v>76</v>
      </c>
      <c r="X272" s="14"/>
      <c r="Y272" s="14">
        <v>2920</v>
      </c>
      <c r="Z272" s="76" t="s">
        <v>710</v>
      </c>
      <c r="AA272" s="76" t="s">
        <v>46</v>
      </c>
      <c r="AB272" s="19" t="s">
        <v>49</v>
      </c>
      <c r="AC272" s="19">
        <v>30.4</v>
      </c>
      <c r="AD272" s="19">
        <v>1504</v>
      </c>
      <c r="AE272" s="19">
        <v>9.6</v>
      </c>
      <c r="AF272" s="19">
        <v>640</v>
      </c>
      <c r="AG272" s="19">
        <v>1920000</v>
      </c>
      <c r="AH272" s="20">
        <v>8608.3841463414628</v>
      </c>
      <c r="AI272" s="20">
        <v>1.0442E-8</v>
      </c>
      <c r="AJ272" s="21">
        <f t="shared" si="189"/>
        <v>7.8358621046970399E-5</v>
      </c>
      <c r="AK272" s="21">
        <f t="shared" si="190"/>
        <v>3.8766896728501142E-3</v>
      </c>
      <c r="AL272" s="21">
        <f t="shared" si="191"/>
        <v>2.4744827699043282E-5</v>
      </c>
      <c r="AM272" s="21">
        <f t="shared" si="192"/>
        <v>1.6496551799362188E-3</v>
      </c>
      <c r="AN272" s="21">
        <f t="shared" si="193"/>
        <v>4.9489655398086567</v>
      </c>
      <c r="AO272" s="86">
        <f t="shared" si="173"/>
        <v>7.5086665415436259E-5</v>
      </c>
      <c r="AP272" s="88">
        <f t="shared" si="174"/>
        <v>2.1468115355334356E-7</v>
      </c>
      <c r="AQ272" s="89">
        <f t="shared" si="175"/>
        <v>1.0621067596849629E-5</v>
      </c>
      <c r="AR272" s="89">
        <f t="shared" si="176"/>
        <v>6.7794048490529545E-8</v>
      </c>
      <c r="AS272" s="89">
        <f t="shared" si="177"/>
        <v>4.519603232701969E-6</v>
      </c>
      <c r="AT272" s="89">
        <f t="shared" si="178"/>
        <v>1.355880969810591E-2</v>
      </c>
      <c r="AU272" s="91">
        <f t="shared" si="179"/>
        <v>2.0571689154914042E-7</v>
      </c>
      <c r="AV272" s="95">
        <f t="shared" si="194"/>
        <v>78.358621046970399</v>
      </c>
      <c r="AW272" s="96">
        <f t="shared" si="195"/>
        <v>3876.6896728501142</v>
      </c>
      <c r="AX272" s="96">
        <f t="shared" si="196"/>
        <v>24.744827699043281</v>
      </c>
      <c r="AY272" s="96">
        <f t="shared" si="197"/>
        <v>1649.6551799362187</v>
      </c>
      <c r="AZ272" s="96">
        <f t="shared" si="198"/>
        <v>4948965.539808657</v>
      </c>
      <c r="BA272" s="97">
        <f t="shared" si="199"/>
        <v>75.086665415436258</v>
      </c>
      <c r="BB272" s="102">
        <f t="shared" si="200"/>
        <v>0.21468115355334355</v>
      </c>
      <c r="BC272" s="98">
        <f t="shared" si="201"/>
        <v>10.621067596849629</v>
      </c>
      <c r="BD272" s="98">
        <f t="shared" si="202"/>
        <v>6.7794048490529543E-2</v>
      </c>
      <c r="BE272" s="98">
        <f t="shared" si="203"/>
        <v>4.5196032327019688</v>
      </c>
      <c r="BF272" s="98">
        <f t="shared" si="204"/>
        <v>13558.80969810591</v>
      </c>
      <c r="BG272" s="103">
        <f t="shared" si="205"/>
        <v>0.20571689154914041</v>
      </c>
      <c r="BH272">
        <v>0.1</v>
      </c>
      <c r="BI272">
        <f t="shared" si="180"/>
        <v>257.75862186503417</v>
      </c>
      <c r="BJ272">
        <v>0.1</v>
      </c>
      <c r="BK272">
        <f t="shared" si="181"/>
        <v>860.83841463414637</v>
      </c>
      <c r="BL272" s="114">
        <v>12.16</v>
      </c>
      <c r="BM272" s="114">
        <v>601.6</v>
      </c>
      <c r="BN272" s="114">
        <v>1.92</v>
      </c>
      <c r="BO272" s="114">
        <v>256</v>
      </c>
      <c r="BP272" s="114">
        <v>384000</v>
      </c>
      <c r="BQ272" s="107">
        <f t="shared" si="182"/>
        <v>1.0442E-9</v>
      </c>
      <c r="BR272" s="107">
        <f t="shared" si="183"/>
        <v>3.2308087125440613E-5</v>
      </c>
      <c r="BS272" s="107">
        <f t="shared" si="184"/>
        <v>1.5984000998902196E-3</v>
      </c>
      <c r="BT272" s="107">
        <f t="shared" si="185"/>
        <v>5.5331116826580483E-6</v>
      </c>
      <c r="BU272" s="107">
        <f t="shared" si="186"/>
        <v>6.8017025527243385E-4</v>
      </c>
      <c r="BV272" s="107">
        <f t="shared" si="187"/>
        <v>1.1066223365316097</v>
      </c>
      <c r="BW272" s="117">
        <f t="shared" si="188"/>
        <v>1.0618858058388078E-5</v>
      </c>
    </row>
    <row r="273" spans="1:75" ht="30" customHeight="1" x14ac:dyDescent="0.25">
      <c r="A273" s="108">
        <v>4.6875376510354698</v>
      </c>
      <c r="B273" s="108">
        <v>-74.163825739796593</v>
      </c>
      <c r="C273" s="119">
        <v>22</v>
      </c>
      <c r="D273" s="119">
        <v>34</v>
      </c>
      <c r="E273" s="119">
        <v>1937</v>
      </c>
      <c r="F273" s="16" t="s">
        <v>706</v>
      </c>
      <c r="G273" s="14" t="s">
        <v>707</v>
      </c>
      <c r="H273" s="16" t="s">
        <v>708</v>
      </c>
      <c r="I273" s="14" t="s">
        <v>709</v>
      </c>
      <c r="J273" s="14" t="s">
        <v>53</v>
      </c>
      <c r="K273" s="27"/>
      <c r="L273" s="27"/>
      <c r="M273" s="14">
        <v>1978</v>
      </c>
      <c r="N273" s="15" t="s">
        <v>43</v>
      </c>
      <c r="O273" s="15" t="s">
        <v>120</v>
      </c>
      <c r="P273" s="17">
        <v>-4.4982444697621672E-2</v>
      </c>
      <c r="Q273" s="18">
        <v>3085.7142857142899</v>
      </c>
      <c r="R273" s="18">
        <v>2577.5862186503418</v>
      </c>
      <c r="S273" s="15" t="s">
        <v>45</v>
      </c>
      <c r="T273" s="15"/>
      <c r="U273" s="15"/>
      <c r="V273" s="14">
        <v>365</v>
      </c>
      <c r="W273" s="76" t="s">
        <v>76</v>
      </c>
      <c r="X273" s="14"/>
      <c r="Y273" s="14">
        <v>2920</v>
      </c>
      <c r="Z273" s="76" t="s">
        <v>710</v>
      </c>
      <c r="AA273" s="76" t="s">
        <v>46</v>
      </c>
      <c r="AB273" s="19" t="s">
        <v>49</v>
      </c>
      <c r="AC273" s="19">
        <v>30.4</v>
      </c>
      <c r="AD273" s="19">
        <v>1504</v>
      </c>
      <c r="AE273" s="19">
        <v>9.6</v>
      </c>
      <c r="AF273" s="19">
        <v>640</v>
      </c>
      <c r="AG273" s="19">
        <v>1920000</v>
      </c>
      <c r="AH273" s="20">
        <v>8608.3841463414628</v>
      </c>
      <c r="AI273" s="20">
        <v>1.0442E-8</v>
      </c>
      <c r="AJ273" s="21">
        <f t="shared" si="189"/>
        <v>7.8358621046970399E-5</v>
      </c>
      <c r="AK273" s="21">
        <f t="shared" si="190"/>
        <v>3.8766896728501142E-3</v>
      </c>
      <c r="AL273" s="21">
        <f t="shared" si="191"/>
        <v>2.4744827699043282E-5</v>
      </c>
      <c r="AM273" s="21">
        <f t="shared" si="192"/>
        <v>1.6496551799362188E-3</v>
      </c>
      <c r="AN273" s="21">
        <f t="shared" si="193"/>
        <v>4.9489655398086567</v>
      </c>
      <c r="AO273" s="86">
        <f t="shared" si="173"/>
        <v>7.5086665415436259E-5</v>
      </c>
      <c r="AP273" s="88">
        <f t="shared" si="174"/>
        <v>2.1468115355334356E-7</v>
      </c>
      <c r="AQ273" s="89">
        <f t="shared" si="175"/>
        <v>1.0621067596849629E-5</v>
      </c>
      <c r="AR273" s="89">
        <f t="shared" si="176"/>
        <v>6.7794048490529545E-8</v>
      </c>
      <c r="AS273" s="89">
        <f t="shared" si="177"/>
        <v>4.519603232701969E-6</v>
      </c>
      <c r="AT273" s="89">
        <f t="shared" si="178"/>
        <v>1.355880969810591E-2</v>
      </c>
      <c r="AU273" s="91">
        <f t="shared" si="179"/>
        <v>2.0571689154914042E-7</v>
      </c>
      <c r="AV273" s="95">
        <f t="shared" si="194"/>
        <v>78.358621046970399</v>
      </c>
      <c r="AW273" s="96">
        <f t="shared" si="195"/>
        <v>3876.6896728501142</v>
      </c>
      <c r="AX273" s="96">
        <f t="shared" si="196"/>
        <v>24.744827699043281</v>
      </c>
      <c r="AY273" s="96">
        <f t="shared" si="197"/>
        <v>1649.6551799362187</v>
      </c>
      <c r="AZ273" s="96">
        <f t="shared" si="198"/>
        <v>4948965.539808657</v>
      </c>
      <c r="BA273" s="97">
        <f t="shared" si="199"/>
        <v>75.086665415436258</v>
      </c>
      <c r="BB273" s="102">
        <f t="shared" si="200"/>
        <v>0.21468115355334355</v>
      </c>
      <c r="BC273" s="98">
        <f t="shared" si="201"/>
        <v>10.621067596849629</v>
      </c>
      <c r="BD273" s="98">
        <f t="shared" si="202"/>
        <v>6.7794048490529543E-2</v>
      </c>
      <c r="BE273" s="98">
        <f t="shared" si="203"/>
        <v>4.5196032327019688</v>
      </c>
      <c r="BF273" s="98">
        <f t="shared" si="204"/>
        <v>13558.80969810591</v>
      </c>
      <c r="BG273" s="103">
        <f t="shared" si="205"/>
        <v>0.20571689154914041</v>
      </c>
      <c r="BH273">
        <v>0.1</v>
      </c>
      <c r="BI273">
        <f t="shared" si="180"/>
        <v>257.75862186503417</v>
      </c>
      <c r="BJ273">
        <v>0.1</v>
      </c>
      <c r="BK273">
        <f t="shared" si="181"/>
        <v>860.83841463414637</v>
      </c>
      <c r="BL273" s="114">
        <v>12.16</v>
      </c>
      <c r="BM273" s="114">
        <v>601.6</v>
      </c>
      <c r="BN273" s="114">
        <v>1.92</v>
      </c>
      <c r="BO273" s="114">
        <v>256</v>
      </c>
      <c r="BP273" s="114">
        <v>384000</v>
      </c>
      <c r="BQ273" s="107">
        <f t="shared" si="182"/>
        <v>1.0442E-9</v>
      </c>
      <c r="BR273" s="107">
        <f t="shared" si="183"/>
        <v>3.2308087125440613E-5</v>
      </c>
      <c r="BS273" s="107">
        <f t="shared" si="184"/>
        <v>1.5984000998902196E-3</v>
      </c>
      <c r="BT273" s="107">
        <f t="shared" si="185"/>
        <v>5.5331116826580483E-6</v>
      </c>
      <c r="BU273" s="107">
        <f t="shared" si="186"/>
        <v>6.8017025527243385E-4</v>
      </c>
      <c r="BV273" s="107">
        <f t="shared" si="187"/>
        <v>1.1066223365316097</v>
      </c>
      <c r="BW273" s="117">
        <f t="shared" si="188"/>
        <v>1.0618858058388078E-5</v>
      </c>
    </row>
    <row r="274" spans="1:75" ht="30" customHeight="1" x14ac:dyDescent="0.25">
      <c r="A274" s="108">
        <v>4.6875376510354698</v>
      </c>
      <c r="B274" s="108">
        <v>-74.163825739796593</v>
      </c>
      <c r="C274" s="119">
        <v>22</v>
      </c>
      <c r="D274" s="119">
        <v>34</v>
      </c>
      <c r="E274" s="119">
        <v>1937</v>
      </c>
      <c r="F274" s="16" t="s">
        <v>706</v>
      </c>
      <c r="G274" s="14" t="s">
        <v>707</v>
      </c>
      <c r="H274" s="16" t="s">
        <v>708</v>
      </c>
      <c r="I274" s="14" t="s">
        <v>709</v>
      </c>
      <c r="J274" s="14" t="s">
        <v>53</v>
      </c>
      <c r="K274" s="27"/>
      <c r="L274" s="27"/>
      <c r="M274" s="14">
        <v>1986</v>
      </c>
      <c r="N274" s="15" t="s">
        <v>43</v>
      </c>
      <c r="O274" s="15" t="s">
        <v>120</v>
      </c>
      <c r="P274" s="17">
        <v>-4.4982444697621672E-2</v>
      </c>
      <c r="Q274" s="18">
        <v>3085.7142857142899</v>
      </c>
      <c r="R274" s="18">
        <v>2577.5862186503418</v>
      </c>
      <c r="S274" s="15" t="s">
        <v>45</v>
      </c>
      <c r="T274" s="15"/>
      <c r="U274" s="15"/>
      <c r="V274" s="14">
        <v>365</v>
      </c>
      <c r="W274" s="76" t="s">
        <v>76</v>
      </c>
      <c r="X274" s="14"/>
      <c r="Y274" s="14">
        <v>2920</v>
      </c>
      <c r="Z274" s="76" t="s">
        <v>710</v>
      </c>
      <c r="AA274" s="76" t="s">
        <v>46</v>
      </c>
      <c r="AB274" s="19" t="s">
        <v>49</v>
      </c>
      <c r="AC274" s="19">
        <v>30.4</v>
      </c>
      <c r="AD274" s="19">
        <v>1504</v>
      </c>
      <c r="AE274" s="19">
        <v>9.6</v>
      </c>
      <c r="AF274" s="19">
        <v>640</v>
      </c>
      <c r="AG274" s="19">
        <v>1920000</v>
      </c>
      <c r="AH274" s="20">
        <v>8608.3841463414628</v>
      </c>
      <c r="AI274" s="20">
        <v>1.0442E-8</v>
      </c>
      <c r="AJ274" s="21">
        <f t="shared" si="189"/>
        <v>7.8358621046970399E-5</v>
      </c>
      <c r="AK274" s="21">
        <f t="shared" si="190"/>
        <v>3.8766896728501142E-3</v>
      </c>
      <c r="AL274" s="21">
        <f t="shared" si="191"/>
        <v>2.4744827699043282E-5</v>
      </c>
      <c r="AM274" s="21">
        <f t="shared" si="192"/>
        <v>1.6496551799362188E-3</v>
      </c>
      <c r="AN274" s="21">
        <f t="shared" si="193"/>
        <v>4.9489655398086567</v>
      </c>
      <c r="AO274" s="86">
        <f t="shared" si="173"/>
        <v>7.5086665415436259E-5</v>
      </c>
      <c r="AP274" s="88">
        <f t="shared" si="174"/>
        <v>2.1468115355334356E-7</v>
      </c>
      <c r="AQ274" s="89">
        <f t="shared" si="175"/>
        <v>1.0621067596849629E-5</v>
      </c>
      <c r="AR274" s="89">
        <f t="shared" si="176"/>
        <v>6.7794048490529545E-8</v>
      </c>
      <c r="AS274" s="89">
        <f t="shared" si="177"/>
        <v>4.519603232701969E-6</v>
      </c>
      <c r="AT274" s="89">
        <f t="shared" si="178"/>
        <v>1.355880969810591E-2</v>
      </c>
      <c r="AU274" s="91">
        <f t="shared" si="179"/>
        <v>2.0571689154914042E-7</v>
      </c>
      <c r="AV274" s="95">
        <f t="shared" si="194"/>
        <v>78.358621046970399</v>
      </c>
      <c r="AW274" s="96">
        <f t="shared" si="195"/>
        <v>3876.6896728501142</v>
      </c>
      <c r="AX274" s="96">
        <f t="shared" si="196"/>
        <v>24.744827699043281</v>
      </c>
      <c r="AY274" s="96">
        <f t="shared" si="197"/>
        <v>1649.6551799362187</v>
      </c>
      <c r="AZ274" s="96">
        <f t="shared" si="198"/>
        <v>4948965.539808657</v>
      </c>
      <c r="BA274" s="97">
        <f t="shared" si="199"/>
        <v>75.086665415436258</v>
      </c>
      <c r="BB274" s="102">
        <f t="shared" si="200"/>
        <v>0.21468115355334355</v>
      </c>
      <c r="BC274" s="98">
        <f t="shared" si="201"/>
        <v>10.621067596849629</v>
      </c>
      <c r="BD274" s="98">
        <f t="shared" si="202"/>
        <v>6.7794048490529543E-2</v>
      </c>
      <c r="BE274" s="98">
        <f t="shared" si="203"/>
        <v>4.5196032327019688</v>
      </c>
      <c r="BF274" s="98">
        <f t="shared" si="204"/>
        <v>13558.80969810591</v>
      </c>
      <c r="BG274" s="103">
        <f t="shared" si="205"/>
        <v>0.20571689154914041</v>
      </c>
      <c r="BH274">
        <v>0.1</v>
      </c>
      <c r="BI274">
        <f t="shared" si="180"/>
        <v>257.75862186503417</v>
      </c>
      <c r="BJ274">
        <v>0.1</v>
      </c>
      <c r="BK274">
        <f t="shared" si="181"/>
        <v>860.83841463414637</v>
      </c>
      <c r="BL274" s="114">
        <v>12.16</v>
      </c>
      <c r="BM274" s="114">
        <v>601.6</v>
      </c>
      <c r="BN274" s="114">
        <v>1.92</v>
      </c>
      <c r="BO274" s="114">
        <v>256</v>
      </c>
      <c r="BP274" s="114">
        <v>384000</v>
      </c>
      <c r="BQ274" s="107">
        <f t="shared" si="182"/>
        <v>1.0442E-9</v>
      </c>
      <c r="BR274" s="107">
        <f t="shared" si="183"/>
        <v>3.2308087125440613E-5</v>
      </c>
      <c r="BS274" s="107">
        <f t="shared" si="184"/>
        <v>1.5984000998902196E-3</v>
      </c>
      <c r="BT274" s="107">
        <f t="shared" si="185"/>
        <v>5.5331116826580483E-6</v>
      </c>
      <c r="BU274" s="107">
        <f t="shared" si="186"/>
        <v>6.8017025527243385E-4</v>
      </c>
      <c r="BV274" s="107">
        <f t="shared" si="187"/>
        <v>1.1066223365316097</v>
      </c>
      <c r="BW274" s="117">
        <f t="shared" si="188"/>
        <v>1.0618858058388078E-5</v>
      </c>
    </row>
    <row r="275" spans="1:75" ht="30" customHeight="1" x14ac:dyDescent="0.25">
      <c r="A275" s="108">
        <v>4.6875376510354698</v>
      </c>
      <c r="B275" s="108">
        <v>-74.163825739796593</v>
      </c>
      <c r="C275" s="119">
        <v>22</v>
      </c>
      <c r="D275" s="119">
        <v>34</v>
      </c>
      <c r="E275" s="119">
        <v>1937</v>
      </c>
      <c r="F275" s="16" t="s">
        <v>706</v>
      </c>
      <c r="G275" s="14" t="s">
        <v>707</v>
      </c>
      <c r="H275" s="16" t="s">
        <v>708</v>
      </c>
      <c r="I275" s="14" t="s">
        <v>709</v>
      </c>
      <c r="J275" s="14" t="s">
        <v>53</v>
      </c>
      <c r="K275" s="27"/>
      <c r="L275" s="27"/>
      <c r="M275" s="14">
        <v>1987</v>
      </c>
      <c r="N275" s="15" t="s">
        <v>43</v>
      </c>
      <c r="O275" s="15" t="s">
        <v>120</v>
      </c>
      <c r="P275" s="17">
        <v>-4.4982444697621672E-2</v>
      </c>
      <c r="Q275" s="18">
        <v>3085.7142857142899</v>
      </c>
      <c r="R275" s="18">
        <v>2577.5862186503418</v>
      </c>
      <c r="S275" s="15" t="s">
        <v>45</v>
      </c>
      <c r="T275" s="15"/>
      <c r="U275" s="15"/>
      <c r="V275" s="14">
        <v>365</v>
      </c>
      <c r="W275" s="76" t="s">
        <v>76</v>
      </c>
      <c r="X275" s="14"/>
      <c r="Y275" s="14">
        <v>2920</v>
      </c>
      <c r="Z275" s="76" t="s">
        <v>710</v>
      </c>
      <c r="AA275" s="76" t="s">
        <v>46</v>
      </c>
      <c r="AB275" s="19" t="s">
        <v>49</v>
      </c>
      <c r="AC275" s="19">
        <v>30.4</v>
      </c>
      <c r="AD275" s="19">
        <v>1504</v>
      </c>
      <c r="AE275" s="19">
        <v>9.6</v>
      </c>
      <c r="AF275" s="19">
        <v>640</v>
      </c>
      <c r="AG275" s="19">
        <v>1920000</v>
      </c>
      <c r="AH275" s="20">
        <v>8608.3841463414628</v>
      </c>
      <c r="AI275" s="20">
        <v>1.0442E-8</v>
      </c>
      <c r="AJ275" s="21">
        <f t="shared" si="189"/>
        <v>7.8358621046970399E-5</v>
      </c>
      <c r="AK275" s="21">
        <f t="shared" si="190"/>
        <v>3.8766896728501142E-3</v>
      </c>
      <c r="AL275" s="21">
        <f t="shared" si="191"/>
        <v>2.4744827699043282E-5</v>
      </c>
      <c r="AM275" s="21">
        <f t="shared" si="192"/>
        <v>1.6496551799362188E-3</v>
      </c>
      <c r="AN275" s="21">
        <f t="shared" si="193"/>
        <v>4.9489655398086567</v>
      </c>
      <c r="AO275" s="86">
        <f t="shared" si="173"/>
        <v>7.5086665415436259E-5</v>
      </c>
      <c r="AP275" s="88">
        <f t="shared" si="174"/>
        <v>2.1468115355334356E-7</v>
      </c>
      <c r="AQ275" s="89">
        <f t="shared" si="175"/>
        <v>1.0621067596849629E-5</v>
      </c>
      <c r="AR275" s="89">
        <f t="shared" si="176"/>
        <v>6.7794048490529545E-8</v>
      </c>
      <c r="AS275" s="89">
        <f t="shared" si="177"/>
        <v>4.519603232701969E-6</v>
      </c>
      <c r="AT275" s="89">
        <f t="shared" si="178"/>
        <v>1.355880969810591E-2</v>
      </c>
      <c r="AU275" s="91">
        <f t="shared" si="179"/>
        <v>2.0571689154914042E-7</v>
      </c>
      <c r="AV275" s="95">
        <f t="shared" si="194"/>
        <v>78.358621046970399</v>
      </c>
      <c r="AW275" s="96">
        <f t="shared" si="195"/>
        <v>3876.6896728501142</v>
      </c>
      <c r="AX275" s="96">
        <f t="shared" si="196"/>
        <v>24.744827699043281</v>
      </c>
      <c r="AY275" s="96">
        <f t="shared" si="197"/>
        <v>1649.6551799362187</v>
      </c>
      <c r="AZ275" s="96">
        <f t="shared" si="198"/>
        <v>4948965.539808657</v>
      </c>
      <c r="BA275" s="97">
        <f t="shared" si="199"/>
        <v>75.086665415436258</v>
      </c>
      <c r="BB275" s="102">
        <f t="shared" si="200"/>
        <v>0.21468115355334355</v>
      </c>
      <c r="BC275" s="98">
        <f t="shared" si="201"/>
        <v>10.621067596849629</v>
      </c>
      <c r="BD275" s="98">
        <f t="shared" si="202"/>
        <v>6.7794048490529543E-2</v>
      </c>
      <c r="BE275" s="98">
        <f t="shared" si="203"/>
        <v>4.5196032327019688</v>
      </c>
      <c r="BF275" s="98">
        <f t="shared" si="204"/>
        <v>13558.80969810591</v>
      </c>
      <c r="BG275" s="103">
        <f t="shared" si="205"/>
        <v>0.20571689154914041</v>
      </c>
      <c r="BH275">
        <v>0.1</v>
      </c>
      <c r="BI275">
        <f t="shared" si="180"/>
        <v>257.75862186503417</v>
      </c>
      <c r="BJ275">
        <v>0.1</v>
      </c>
      <c r="BK275">
        <f t="shared" si="181"/>
        <v>860.83841463414637</v>
      </c>
      <c r="BL275" s="114">
        <v>12.16</v>
      </c>
      <c r="BM275" s="114">
        <v>601.6</v>
      </c>
      <c r="BN275" s="114">
        <v>1.92</v>
      </c>
      <c r="BO275" s="114">
        <v>256</v>
      </c>
      <c r="BP275" s="114">
        <v>384000</v>
      </c>
      <c r="BQ275" s="107">
        <f t="shared" si="182"/>
        <v>1.0442E-9</v>
      </c>
      <c r="BR275" s="107">
        <f t="shared" si="183"/>
        <v>3.2308087125440613E-5</v>
      </c>
      <c r="BS275" s="107">
        <f t="shared" si="184"/>
        <v>1.5984000998902196E-3</v>
      </c>
      <c r="BT275" s="107">
        <f t="shared" si="185"/>
        <v>5.5331116826580483E-6</v>
      </c>
      <c r="BU275" s="107">
        <f t="shared" si="186"/>
        <v>6.8017025527243385E-4</v>
      </c>
      <c r="BV275" s="107">
        <f t="shared" si="187"/>
        <v>1.1066223365316097</v>
      </c>
      <c r="BW275" s="117">
        <f t="shared" si="188"/>
        <v>1.0618858058388078E-5</v>
      </c>
    </row>
    <row r="276" spans="1:75" ht="30" customHeight="1" x14ac:dyDescent="0.25">
      <c r="A276" s="108">
        <v>4.6875376510354698</v>
      </c>
      <c r="B276" s="108">
        <v>-74.163825739796593</v>
      </c>
      <c r="C276" s="119">
        <v>22</v>
      </c>
      <c r="D276" s="119">
        <v>34</v>
      </c>
      <c r="E276" s="119">
        <v>1937</v>
      </c>
      <c r="F276" s="16" t="s">
        <v>706</v>
      </c>
      <c r="G276" s="14" t="s">
        <v>707</v>
      </c>
      <c r="H276" s="16" t="s">
        <v>708</v>
      </c>
      <c r="I276" s="14" t="s">
        <v>709</v>
      </c>
      <c r="J276" s="14" t="s">
        <v>53</v>
      </c>
      <c r="K276" s="27"/>
      <c r="L276" s="27"/>
      <c r="M276" s="14">
        <v>1988</v>
      </c>
      <c r="N276" s="15" t="s">
        <v>43</v>
      </c>
      <c r="O276" s="15" t="s">
        <v>120</v>
      </c>
      <c r="P276" s="17">
        <v>-4.4982444697621672E-2</v>
      </c>
      <c r="Q276" s="18">
        <v>3085.7142857142899</v>
      </c>
      <c r="R276" s="18">
        <v>2577.5862186503418</v>
      </c>
      <c r="S276" s="15" t="s">
        <v>45</v>
      </c>
      <c r="T276" s="15"/>
      <c r="U276" s="15"/>
      <c r="V276" s="14">
        <v>365</v>
      </c>
      <c r="W276" s="76" t="s">
        <v>76</v>
      </c>
      <c r="X276" s="14"/>
      <c r="Y276" s="14">
        <v>2920</v>
      </c>
      <c r="Z276" s="76" t="s">
        <v>710</v>
      </c>
      <c r="AA276" s="76" t="s">
        <v>46</v>
      </c>
      <c r="AB276" s="19" t="s">
        <v>49</v>
      </c>
      <c r="AC276" s="19">
        <v>30.4</v>
      </c>
      <c r="AD276" s="19">
        <v>1504</v>
      </c>
      <c r="AE276" s="19">
        <v>9.6</v>
      </c>
      <c r="AF276" s="19">
        <v>640</v>
      </c>
      <c r="AG276" s="19">
        <v>1920000</v>
      </c>
      <c r="AH276" s="20">
        <v>8608.3841463414628</v>
      </c>
      <c r="AI276" s="20">
        <v>1.0442E-8</v>
      </c>
      <c r="AJ276" s="21">
        <f t="shared" si="189"/>
        <v>7.8358621046970399E-5</v>
      </c>
      <c r="AK276" s="21">
        <f t="shared" si="190"/>
        <v>3.8766896728501142E-3</v>
      </c>
      <c r="AL276" s="21">
        <f t="shared" si="191"/>
        <v>2.4744827699043282E-5</v>
      </c>
      <c r="AM276" s="21">
        <f t="shared" si="192"/>
        <v>1.6496551799362188E-3</v>
      </c>
      <c r="AN276" s="21">
        <f t="shared" si="193"/>
        <v>4.9489655398086567</v>
      </c>
      <c r="AO276" s="86">
        <f t="shared" si="173"/>
        <v>7.5086665415436259E-5</v>
      </c>
      <c r="AP276" s="88">
        <f t="shared" si="174"/>
        <v>2.1468115355334356E-7</v>
      </c>
      <c r="AQ276" s="89">
        <f t="shared" si="175"/>
        <v>1.0621067596849629E-5</v>
      </c>
      <c r="AR276" s="89">
        <f t="shared" si="176"/>
        <v>6.7794048490529545E-8</v>
      </c>
      <c r="AS276" s="89">
        <f t="shared" si="177"/>
        <v>4.519603232701969E-6</v>
      </c>
      <c r="AT276" s="89">
        <f t="shared" si="178"/>
        <v>1.355880969810591E-2</v>
      </c>
      <c r="AU276" s="91">
        <f t="shared" si="179"/>
        <v>2.0571689154914042E-7</v>
      </c>
      <c r="AV276" s="95">
        <f t="shared" si="194"/>
        <v>78.358621046970399</v>
      </c>
      <c r="AW276" s="96">
        <f t="shared" si="195"/>
        <v>3876.6896728501142</v>
      </c>
      <c r="AX276" s="96">
        <f t="shared" si="196"/>
        <v>24.744827699043281</v>
      </c>
      <c r="AY276" s="96">
        <f t="shared" si="197"/>
        <v>1649.6551799362187</v>
      </c>
      <c r="AZ276" s="96">
        <f t="shared" si="198"/>
        <v>4948965.539808657</v>
      </c>
      <c r="BA276" s="97">
        <f t="shared" si="199"/>
        <v>75.086665415436258</v>
      </c>
      <c r="BB276" s="102">
        <f t="shared" si="200"/>
        <v>0.21468115355334355</v>
      </c>
      <c r="BC276" s="98">
        <f t="shared" si="201"/>
        <v>10.621067596849629</v>
      </c>
      <c r="BD276" s="98">
        <f t="shared" si="202"/>
        <v>6.7794048490529543E-2</v>
      </c>
      <c r="BE276" s="98">
        <f t="shared" si="203"/>
        <v>4.5196032327019688</v>
      </c>
      <c r="BF276" s="98">
        <f t="shared" si="204"/>
        <v>13558.80969810591</v>
      </c>
      <c r="BG276" s="103">
        <f t="shared" si="205"/>
        <v>0.20571689154914041</v>
      </c>
      <c r="BH276">
        <v>0.1</v>
      </c>
      <c r="BI276">
        <f t="shared" si="180"/>
        <v>257.75862186503417</v>
      </c>
      <c r="BJ276">
        <v>0.1</v>
      </c>
      <c r="BK276">
        <f t="shared" si="181"/>
        <v>860.83841463414637</v>
      </c>
      <c r="BL276" s="114">
        <v>12.16</v>
      </c>
      <c r="BM276" s="114">
        <v>601.6</v>
      </c>
      <c r="BN276" s="114">
        <v>1.92</v>
      </c>
      <c r="BO276" s="114">
        <v>256</v>
      </c>
      <c r="BP276" s="114">
        <v>384000</v>
      </c>
      <c r="BQ276" s="107">
        <f t="shared" si="182"/>
        <v>1.0442E-9</v>
      </c>
      <c r="BR276" s="107">
        <f t="shared" si="183"/>
        <v>3.2308087125440613E-5</v>
      </c>
      <c r="BS276" s="107">
        <f t="shared" si="184"/>
        <v>1.5984000998902196E-3</v>
      </c>
      <c r="BT276" s="107">
        <f t="shared" si="185"/>
        <v>5.5331116826580483E-6</v>
      </c>
      <c r="BU276" s="107">
        <f t="shared" si="186"/>
        <v>6.8017025527243385E-4</v>
      </c>
      <c r="BV276" s="107">
        <f t="shared" si="187"/>
        <v>1.1066223365316097</v>
      </c>
      <c r="BW276" s="117">
        <f t="shared" si="188"/>
        <v>1.0618858058388078E-5</v>
      </c>
    </row>
    <row r="277" spans="1:75" ht="30" customHeight="1" x14ac:dyDescent="0.25">
      <c r="A277" s="108">
        <v>4.6875376510354698</v>
      </c>
      <c r="B277" s="108">
        <v>-74.163825739796593</v>
      </c>
      <c r="C277" s="119">
        <v>22</v>
      </c>
      <c r="D277" s="119">
        <v>34</v>
      </c>
      <c r="E277" s="119">
        <v>1937</v>
      </c>
      <c r="F277" s="16" t="s">
        <v>706</v>
      </c>
      <c r="G277" s="14" t="s">
        <v>707</v>
      </c>
      <c r="H277" s="16" t="s">
        <v>708</v>
      </c>
      <c r="I277" s="14" t="s">
        <v>709</v>
      </c>
      <c r="J277" s="14" t="s">
        <v>53</v>
      </c>
      <c r="K277" s="27"/>
      <c r="L277" s="27"/>
      <c r="M277" s="14">
        <v>1995</v>
      </c>
      <c r="N277" s="15" t="s">
        <v>43</v>
      </c>
      <c r="O277" s="15" t="s">
        <v>120</v>
      </c>
      <c r="P277" s="17">
        <v>-4.4982444697621672E-2</v>
      </c>
      <c r="Q277" s="18">
        <v>3085.7142857142899</v>
      </c>
      <c r="R277" s="18">
        <v>2577.5862186503418</v>
      </c>
      <c r="S277" s="15" t="s">
        <v>45</v>
      </c>
      <c r="T277" s="15"/>
      <c r="U277" s="15"/>
      <c r="V277" s="14">
        <v>365</v>
      </c>
      <c r="W277" s="76" t="s">
        <v>76</v>
      </c>
      <c r="X277" s="14"/>
      <c r="Y277" s="14">
        <v>2920</v>
      </c>
      <c r="Z277" s="76" t="s">
        <v>710</v>
      </c>
      <c r="AA277" s="76" t="s">
        <v>46</v>
      </c>
      <c r="AB277" s="19" t="s">
        <v>49</v>
      </c>
      <c r="AC277" s="19">
        <v>30.4</v>
      </c>
      <c r="AD277" s="19">
        <v>1504</v>
      </c>
      <c r="AE277" s="19">
        <v>9.6</v>
      </c>
      <c r="AF277" s="19">
        <v>640</v>
      </c>
      <c r="AG277" s="19">
        <v>1920000</v>
      </c>
      <c r="AH277" s="20">
        <v>8608.3841463414628</v>
      </c>
      <c r="AI277" s="20">
        <v>1.0442E-8</v>
      </c>
      <c r="AJ277" s="21">
        <f t="shared" si="189"/>
        <v>7.8358621046970399E-5</v>
      </c>
      <c r="AK277" s="21">
        <f t="shared" si="190"/>
        <v>3.8766896728501142E-3</v>
      </c>
      <c r="AL277" s="21">
        <f t="shared" si="191"/>
        <v>2.4744827699043282E-5</v>
      </c>
      <c r="AM277" s="21">
        <f t="shared" si="192"/>
        <v>1.6496551799362188E-3</v>
      </c>
      <c r="AN277" s="21">
        <f t="shared" si="193"/>
        <v>4.9489655398086567</v>
      </c>
      <c r="AO277" s="86">
        <f t="shared" si="173"/>
        <v>7.5086665415436259E-5</v>
      </c>
      <c r="AP277" s="88">
        <f t="shared" si="174"/>
        <v>2.1468115355334356E-7</v>
      </c>
      <c r="AQ277" s="89">
        <f t="shared" si="175"/>
        <v>1.0621067596849629E-5</v>
      </c>
      <c r="AR277" s="89">
        <f t="shared" si="176"/>
        <v>6.7794048490529545E-8</v>
      </c>
      <c r="AS277" s="89">
        <f t="shared" si="177"/>
        <v>4.519603232701969E-6</v>
      </c>
      <c r="AT277" s="89">
        <f t="shared" si="178"/>
        <v>1.355880969810591E-2</v>
      </c>
      <c r="AU277" s="91">
        <f t="shared" si="179"/>
        <v>2.0571689154914042E-7</v>
      </c>
      <c r="AV277" s="95">
        <f t="shared" si="194"/>
        <v>78.358621046970399</v>
      </c>
      <c r="AW277" s="96">
        <f t="shared" si="195"/>
        <v>3876.6896728501142</v>
      </c>
      <c r="AX277" s="96">
        <f t="shared" si="196"/>
        <v>24.744827699043281</v>
      </c>
      <c r="AY277" s="96">
        <f t="shared" si="197"/>
        <v>1649.6551799362187</v>
      </c>
      <c r="AZ277" s="96">
        <f t="shared" si="198"/>
        <v>4948965.539808657</v>
      </c>
      <c r="BA277" s="97">
        <f t="shared" si="199"/>
        <v>75.086665415436258</v>
      </c>
      <c r="BB277" s="102">
        <f t="shared" si="200"/>
        <v>0.21468115355334355</v>
      </c>
      <c r="BC277" s="98">
        <f t="shared" si="201"/>
        <v>10.621067596849629</v>
      </c>
      <c r="BD277" s="98">
        <f t="shared" si="202"/>
        <v>6.7794048490529543E-2</v>
      </c>
      <c r="BE277" s="98">
        <f t="shared" si="203"/>
        <v>4.5196032327019688</v>
      </c>
      <c r="BF277" s="98">
        <f t="shared" si="204"/>
        <v>13558.80969810591</v>
      </c>
      <c r="BG277" s="103">
        <f t="shared" si="205"/>
        <v>0.20571689154914041</v>
      </c>
      <c r="BH277">
        <v>0.1</v>
      </c>
      <c r="BI277">
        <f t="shared" si="180"/>
        <v>257.75862186503417</v>
      </c>
      <c r="BJ277">
        <v>0.1</v>
      </c>
      <c r="BK277">
        <f t="shared" si="181"/>
        <v>860.83841463414637</v>
      </c>
      <c r="BL277" s="114">
        <v>12.16</v>
      </c>
      <c r="BM277" s="114">
        <v>601.6</v>
      </c>
      <c r="BN277" s="114">
        <v>1.92</v>
      </c>
      <c r="BO277" s="114">
        <v>256</v>
      </c>
      <c r="BP277" s="114">
        <v>384000</v>
      </c>
      <c r="BQ277" s="107">
        <f t="shared" si="182"/>
        <v>1.0442E-9</v>
      </c>
      <c r="BR277" s="107">
        <f t="shared" si="183"/>
        <v>3.2308087125440613E-5</v>
      </c>
      <c r="BS277" s="107">
        <f t="shared" si="184"/>
        <v>1.5984000998902196E-3</v>
      </c>
      <c r="BT277" s="107">
        <f t="shared" si="185"/>
        <v>5.5331116826580483E-6</v>
      </c>
      <c r="BU277" s="107">
        <f t="shared" si="186"/>
        <v>6.8017025527243385E-4</v>
      </c>
      <c r="BV277" s="107">
        <f t="shared" si="187"/>
        <v>1.1066223365316097</v>
      </c>
      <c r="BW277" s="117">
        <f t="shared" si="188"/>
        <v>1.0618858058388078E-5</v>
      </c>
    </row>
    <row r="278" spans="1:75" ht="30" customHeight="1" x14ac:dyDescent="0.25">
      <c r="A278" s="108">
        <v>4.6875376510354698</v>
      </c>
      <c r="B278" s="108">
        <v>-74.163825739796593</v>
      </c>
      <c r="C278" s="119">
        <v>22</v>
      </c>
      <c r="D278" s="119">
        <v>34</v>
      </c>
      <c r="E278" s="119">
        <v>1937</v>
      </c>
      <c r="F278" s="16" t="s">
        <v>706</v>
      </c>
      <c r="G278" s="14" t="s">
        <v>707</v>
      </c>
      <c r="H278" s="16" t="s">
        <v>708</v>
      </c>
      <c r="I278" s="14" t="s">
        <v>709</v>
      </c>
      <c r="J278" s="14" t="s">
        <v>53</v>
      </c>
      <c r="K278" s="27"/>
      <c r="L278" s="27"/>
      <c r="M278" s="14">
        <v>1989</v>
      </c>
      <c r="N278" s="15" t="s">
        <v>43</v>
      </c>
      <c r="O278" s="15" t="s">
        <v>120</v>
      </c>
      <c r="P278" s="17">
        <v>-4.4982444697621672E-2</v>
      </c>
      <c r="Q278" s="18">
        <v>3085.7142857142899</v>
      </c>
      <c r="R278" s="18">
        <v>2577.5862186503418</v>
      </c>
      <c r="S278" s="15" t="s">
        <v>45</v>
      </c>
      <c r="T278" s="15"/>
      <c r="U278" s="15"/>
      <c r="V278" s="14">
        <v>365</v>
      </c>
      <c r="W278" s="76" t="s">
        <v>76</v>
      </c>
      <c r="X278" s="14"/>
      <c r="Y278" s="14">
        <v>2920</v>
      </c>
      <c r="Z278" s="76" t="s">
        <v>710</v>
      </c>
      <c r="AA278" s="76" t="s">
        <v>46</v>
      </c>
      <c r="AB278" s="19" t="s">
        <v>49</v>
      </c>
      <c r="AC278" s="19">
        <v>30.4</v>
      </c>
      <c r="AD278" s="19">
        <v>1504</v>
      </c>
      <c r="AE278" s="19">
        <v>9.6</v>
      </c>
      <c r="AF278" s="19">
        <v>640</v>
      </c>
      <c r="AG278" s="19">
        <v>1920000</v>
      </c>
      <c r="AH278" s="20">
        <v>8608.3841463414628</v>
      </c>
      <c r="AI278" s="20">
        <v>1.0442E-8</v>
      </c>
      <c r="AJ278" s="21">
        <f t="shared" si="189"/>
        <v>7.8358621046970399E-5</v>
      </c>
      <c r="AK278" s="21">
        <f t="shared" si="190"/>
        <v>3.8766896728501142E-3</v>
      </c>
      <c r="AL278" s="21">
        <f t="shared" si="191"/>
        <v>2.4744827699043282E-5</v>
      </c>
      <c r="AM278" s="21">
        <f t="shared" si="192"/>
        <v>1.6496551799362188E-3</v>
      </c>
      <c r="AN278" s="21">
        <f t="shared" si="193"/>
        <v>4.9489655398086567</v>
      </c>
      <c r="AO278" s="86">
        <f t="shared" si="173"/>
        <v>7.5086665415436259E-5</v>
      </c>
      <c r="AP278" s="88">
        <f t="shared" si="174"/>
        <v>2.1468115355334356E-7</v>
      </c>
      <c r="AQ278" s="89">
        <f t="shared" si="175"/>
        <v>1.0621067596849629E-5</v>
      </c>
      <c r="AR278" s="89">
        <f t="shared" si="176"/>
        <v>6.7794048490529545E-8</v>
      </c>
      <c r="AS278" s="89">
        <f t="shared" si="177"/>
        <v>4.519603232701969E-6</v>
      </c>
      <c r="AT278" s="89">
        <f t="shared" si="178"/>
        <v>1.355880969810591E-2</v>
      </c>
      <c r="AU278" s="91">
        <f t="shared" si="179"/>
        <v>2.0571689154914042E-7</v>
      </c>
      <c r="AV278" s="95">
        <f t="shared" si="194"/>
        <v>78.358621046970399</v>
      </c>
      <c r="AW278" s="96">
        <f t="shared" si="195"/>
        <v>3876.6896728501142</v>
      </c>
      <c r="AX278" s="96">
        <f t="shared" si="196"/>
        <v>24.744827699043281</v>
      </c>
      <c r="AY278" s="96">
        <f t="shared" si="197"/>
        <v>1649.6551799362187</v>
      </c>
      <c r="AZ278" s="96">
        <f t="shared" si="198"/>
        <v>4948965.539808657</v>
      </c>
      <c r="BA278" s="97">
        <f t="shared" si="199"/>
        <v>75.086665415436258</v>
      </c>
      <c r="BB278" s="102">
        <f t="shared" si="200"/>
        <v>0.21468115355334355</v>
      </c>
      <c r="BC278" s="98">
        <f t="shared" si="201"/>
        <v>10.621067596849629</v>
      </c>
      <c r="BD278" s="98">
        <f t="shared" si="202"/>
        <v>6.7794048490529543E-2</v>
      </c>
      <c r="BE278" s="98">
        <f t="shared" si="203"/>
        <v>4.5196032327019688</v>
      </c>
      <c r="BF278" s="98">
        <f t="shared" si="204"/>
        <v>13558.80969810591</v>
      </c>
      <c r="BG278" s="103">
        <f t="shared" si="205"/>
        <v>0.20571689154914041</v>
      </c>
      <c r="BH278">
        <v>0.1</v>
      </c>
      <c r="BI278">
        <f t="shared" si="180"/>
        <v>257.75862186503417</v>
      </c>
      <c r="BJ278">
        <v>0.1</v>
      </c>
      <c r="BK278">
        <f t="shared" si="181"/>
        <v>860.83841463414637</v>
      </c>
      <c r="BL278" s="114">
        <v>12.16</v>
      </c>
      <c r="BM278" s="114">
        <v>601.6</v>
      </c>
      <c r="BN278" s="114">
        <v>1.92</v>
      </c>
      <c r="BO278" s="114">
        <v>256</v>
      </c>
      <c r="BP278" s="114">
        <v>384000</v>
      </c>
      <c r="BQ278" s="107">
        <f t="shared" si="182"/>
        <v>1.0442E-9</v>
      </c>
      <c r="BR278" s="107">
        <f t="shared" si="183"/>
        <v>3.2308087125440613E-5</v>
      </c>
      <c r="BS278" s="107">
        <f t="shared" si="184"/>
        <v>1.5984000998902196E-3</v>
      </c>
      <c r="BT278" s="107">
        <f t="shared" si="185"/>
        <v>5.5331116826580483E-6</v>
      </c>
      <c r="BU278" s="107">
        <f t="shared" si="186"/>
        <v>6.8017025527243385E-4</v>
      </c>
      <c r="BV278" s="107">
        <f t="shared" si="187"/>
        <v>1.1066223365316097</v>
      </c>
      <c r="BW278" s="117">
        <f t="shared" si="188"/>
        <v>1.0618858058388078E-5</v>
      </c>
    </row>
    <row r="279" spans="1:75" ht="30" customHeight="1" x14ac:dyDescent="0.25">
      <c r="A279" s="108">
        <v>4.6875376510354698</v>
      </c>
      <c r="B279" s="108">
        <v>-74.163825739796593</v>
      </c>
      <c r="C279" s="119">
        <v>22</v>
      </c>
      <c r="D279" s="119">
        <v>34</v>
      </c>
      <c r="E279" s="119">
        <v>1937</v>
      </c>
      <c r="F279" s="16" t="s">
        <v>706</v>
      </c>
      <c r="G279" s="14" t="s">
        <v>707</v>
      </c>
      <c r="H279" s="16" t="s">
        <v>708</v>
      </c>
      <c r="I279" s="14" t="s">
        <v>709</v>
      </c>
      <c r="J279" s="14" t="s">
        <v>53</v>
      </c>
      <c r="K279" s="27"/>
      <c r="L279" s="27"/>
      <c r="M279" s="14">
        <v>1990</v>
      </c>
      <c r="N279" s="15" t="s">
        <v>43</v>
      </c>
      <c r="O279" s="15" t="s">
        <v>120</v>
      </c>
      <c r="P279" s="17">
        <v>-4.4982444697621672E-2</v>
      </c>
      <c r="Q279" s="18">
        <v>3085.7142857142899</v>
      </c>
      <c r="R279" s="18">
        <v>2577.5862186503418</v>
      </c>
      <c r="S279" s="15" t="s">
        <v>45</v>
      </c>
      <c r="T279" s="15"/>
      <c r="U279" s="15"/>
      <c r="V279" s="14">
        <v>365</v>
      </c>
      <c r="W279" s="76" t="s">
        <v>76</v>
      </c>
      <c r="X279" s="14"/>
      <c r="Y279" s="14">
        <v>2920</v>
      </c>
      <c r="Z279" s="76" t="s">
        <v>710</v>
      </c>
      <c r="AA279" s="76" t="s">
        <v>46</v>
      </c>
      <c r="AB279" s="19" t="s">
        <v>49</v>
      </c>
      <c r="AC279" s="19">
        <v>30.4</v>
      </c>
      <c r="AD279" s="19">
        <v>1504</v>
      </c>
      <c r="AE279" s="19">
        <v>9.6</v>
      </c>
      <c r="AF279" s="19">
        <v>640</v>
      </c>
      <c r="AG279" s="19">
        <v>1920000</v>
      </c>
      <c r="AH279" s="20">
        <v>8608.3841463414628</v>
      </c>
      <c r="AI279" s="20">
        <v>1.0442E-8</v>
      </c>
      <c r="AJ279" s="21">
        <f t="shared" si="189"/>
        <v>7.8358621046970399E-5</v>
      </c>
      <c r="AK279" s="21">
        <f t="shared" si="190"/>
        <v>3.8766896728501142E-3</v>
      </c>
      <c r="AL279" s="21">
        <f t="shared" si="191"/>
        <v>2.4744827699043282E-5</v>
      </c>
      <c r="AM279" s="21">
        <f t="shared" si="192"/>
        <v>1.6496551799362188E-3</v>
      </c>
      <c r="AN279" s="21">
        <f t="shared" si="193"/>
        <v>4.9489655398086567</v>
      </c>
      <c r="AO279" s="86">
        <f t="shared" si="173"/>
        <v>7.5086665415436259E-5</v>
      </c>
      <c r="AP279" s="88">
        <f t="shared" si="174"/>
        <v>2.1468115355334356E-7</v>
      </c>
      <c r="AQ279" s="89">
        <f t="shared" si="175"/>
        <v>1.0621067596849629E-5</v>
      </c>
      <c r="AR279" s="89">
        <f t="shared" si="176"/>
        <v>6.7794048490529545E-8</v>
      </c>
      <c r="AS279" s="89">
        <f t="shared" si="177"/>
        <v>4.519603232701969E-6</v>
      </c>
      <c r="AT279" s="89">
        <f t="shared" si="178"/>
        <v>1.355880969810591E-2</v>
      </c>
      <c r="AU279" s="91">
        <f t="shared" si="179"/>
        <v>2.0571689154914042E-7</v>
      </c>
      <c r="AV279" s="95">
        <f t="shared" si="194"/>
        <v>78.358621046970399</v>
      </c>
      <c r="AW279" s="96">
        <f t="shared" si="195"/>
        <v>3876.6896728501142</v>
      </c>
      <c r="AX279" s="96">
        <f t="shared" si="196"/>
        <v>24.744827699043281</v>
      </c>
      <c r="AY279" s="96">
        <f t="shared" si="197"/>
        <v>1649.6551799362187</v>
      </c>
      <c r="AZ279" s="96">
        <f t="shared" si="198"/>
        <v>4948965.539808657</v>
      </c>
      <c r="BA279" s="97">
        <f t="shared" si="199"/>
        <v>75.086665415436258</v>
      </c>
      <c r="BB279" s="102">
        <f t="shared" si="200"/>
        <v>0.21468115355334355</v>
      </c>
      <c r="BC279" s="98">
        <f t="shared" si="201"/>
        <v>10.621067596849629</v>
      </c>
      <c r="BD279" s="98">
        <f t="shared" si="202"/>
        <v>6.7794048490529543E-2</v>
      </c>
      <c r="BE279" s="98">
        <f t="shared" si="203"/>
        <v>4.5196032327019688</v>
      </c>
      <c r="BF279" s="98">
        <f t="shared" si="204"/>
        <v>13558.80969810591</v>
      </c>
      <c r="BG279" s="103">
        <f t="shared" si="205"/>
        <v>0.20571689154914041</v>
      </c>
      <c r="BH279">
        <v>0.1</v>
      </c>
      <c r="BI279">
        <f t="shared" si="180"/>
        <v>257.75862186503417</v>
      </c>
      <c r="BJ279">
        <v>0.1</v>
      </c>
      <c r="BK279">
        <f t="shared" si="181"/>
        <v>860.83841463414637</v>
      </c>
      <c r="BL279" s="114">
        <v>12.16</v>
      </c>
      <c r="BM279" s="114">
        <v>601.6</v>
      </c>
      <c r="BN279" s="114">
        <v>1.92</v>
      </c>
      <c r="BO279" s="114">
        <v>256</v>
      </c>
      <c r="BP279" s="114">
        <v>384000</v>
      </c>
      <c r="BQ279" s="107">
        <f t="shared" si="182"/>
        <v>1.0442E-9</v>
      </c>
      <c r="BR279" s="107">
        <f t="shared" si="183"/>
        <v>3.2308087125440613E-5</v>
      </c>
      <c r="BS279" s="107">
        <f t="shared" si="184"/>
        <v>1.5984000998902196E-3</v>
      </c>
      <c r="BT279" s="107">
        <f t="shared" si="185"/>
        <v>5.5331116826580483E-6</v>
      </c>
      <c r="BU279" s="107">
        <f t="shared" si="186"/>
        <v>6.8017025527243385E-4</v>
      </c>
      <c r="BV279" s="107">
        <f t="shared" si="187"/>
        <v>1.1066223365316097</v>
      </c>
      <c r="BW279" s="117">
        <f t="shared" si="188"/>
        <v>1.0618858058388078E-5</v>
      </c>
    </row>
    <row r="280" spans="1:75" ht="30" customHeight="1" x14ac:dyDescent="0.25">
      <c r="A280" s="108">
        <v>4.6875376510354698</v>
      </c>
      <c r="B280" s="108">
        <v>-74.163825739796593</v>
      </c>
      <c r="C280" s="119">
        <v>22</v>
      </c>
      <c r="D280" s="119">
        <v>34</v>
      </c>
      <c r="E280" s="119">
        <v>1937</v>
      </c>
      <c r="F280" s="16" t="s">
        <v>706</v>
      </c>
      <c r="G280" s="14" t="s">
        <v>707</v>
      </c>
      <c r="H280" s="16" t="s">
        <v>708</v>
      </c>
      <c r="I280" s="14" t="s">
        <v>709</v>
      </c>
      <c r="J280" s="14" t="s">
        <v>53</v>
      </c>
      <c r="K280" s="27"/>
      <c r="L280" s="27"/>
      <c r="M280" s="14">
        <v>1991</v>
      </c>
      <c r="N280" s="15" t="s">
        <v>43</v>
      </c>
      <c r="O280" s="15" t="s">
        <v>120</v>
      </c>
      <c r="P280" s="17">
        <v>-4.4982444697621672E-2</v>
      </c>
      <c r="Q280" s="18">
        <v>3085.7142857142899</v>
      </c>
      <c r="R280" s="18">
        <v>2577.5862186503418</v>
      </c>
      <c r="S280" s="15" t="s">
        <v>45</v>
      </c>
      <c r="T280" s="15"/>
      <c r="U280" s="15"/>
      <c r="V280" s="14">
        <v>365</v>
      </c>
      <c r="W280" s="76" t="s">
        <v>76</v>
      </c>
      <c r="X280" s="14"/>
      <c r="Y280" s="14">
        <v>2920</v>
      </c>
      <c r="Z280" s="76" t="s">
        <v>710</v>
      </c>
      <c r="AA280" s="76" t="s">
        <v>46</v>
      </c>
      <c r="AB280" s="19" t="s">
        <v>49</v>
      </c>
      <c r="AC280" s="19">
        <v>30.4</v>
      </c>
      <c r="AD280" s="19">
        <v>1504</v>
      </c>
      <c r="AE280" s="19">
        <v>9.6</v>
      </c>
      <c r="AF280" s="19">
        <v>640</v>
      </c>
      <c r="AG280" s="19">
        <v>1920000</v>
      </c>
      <c r="AH280" s="20">
        <v>8608.3841463414628</v>
      </c>
      <c r="AI280" s="20">
        <v>1.0442E-8</v>
      </c>
      <c r="AJ280" s="21">
        <f t="shared" si="189"/>
        <v>7.8358621046970399E-5</v>
      </c>
      <c r="AK280" s="21">
        <f t="shared" si="190"/>
        <v>3.8766896728501142E-3</v>
      </c>
      <c r="AL280" s="21">
        <f t="shared" si="191"/>
        <v>2.4744827699043282E-5</v>
      </c>
      <c r="AM280" s="21">
        <f t="shared" si="192"/>
        <v>1.6496551799362188E-3</v>
      </c>
      <c r="AN280" s="21">
        <f t="shared" si="193"/>
        <v>4.9489655398086567</v>
      </c>
      <c r="AO280" s="86">
        <f t="shared" si="173"/>
        <v>7.5086665415436259E-5</v>
      </c>
      <c r="AP280" s="88">
        <f t="shared" si="174"/>
        <v>2.1468115355334356E-7</v>
      </c>
      <c r="AQ280" s="89">
        <f t="shared" si="175"/>
        <v>1.0621067596849629E-5</v>
      </c>
      <c r="AR280" s="89">
        <f t="shared" si="176"/>
        <v>6.7794048490529545E-8</v>
      </c>
      <c r="AS280" s="89">
        <f t="shared" si="177"/>
        <v>4.519603232701969E-6</v>
      </c>
      <c r="AT280" s="89">
        <f t="shared" si="178"/>
        <v>1.355880969810591E-2</v>
      </c>
      <c r="AU280" s="91">
        <f t="shared" si="179"/>
        <v>2.0571689154914042E-7</v>
      </c>
      <c r="AV280" s="95">
        <f t="shared" si="194"/>
        <v>78.358621046970399</v>
      </c>
      <c r="AW280" s="96">
        <f t="shared" si="195"/>
        <v>3876.6896728501142</v>
      </c>
      <c r="AX280" s="96">
        <f t="shared" si="196"/>
        <v>24.744827699043281</v>
      </c>
      <c r="AY280" s="96">
        <f t="shared" si="197"/>
        <v>1649.6551799362187</v>
      </c>
      <c r="AZ280" s="96">
        <f t="shared" si="198"/>
        <v>4948965.539808657</v>
      </c>
      <c r="BA280" s="97">
        <f t="shared" si="199"/>
        <v>75.086665415436258</v>
      </c>
      <c r="BB280" s="102">
        <f t="shared" si="200"/>
        <v>0.21468115355334355</v>
      </c>
      <c r="BC280" s="98">
        <f t="shared" si="201"/>
        <v>10.621067596849629</v>
      </c>
      <c r="BD280" s="98">
        <f t="shared" si="202"/>
        <v>6.7794048490529543E-2</v>
      </c>
      <c r="BE280" s="98">
        <f t="shared" si="203"/>
        <v>4.5196032327019688</v>
      </c>
      <c r="BF280" s="98">
        <f t="shared" si="204"/>
        <v>13558.80969810591</v>
      </c>
      <c r="BG280" s="103">
        <f t="shared" si="205"/>
        <v>0.20571689154914041</v>
      </c>
      <c r="BH280">
        <v>0.1</v>
      </c>
      <c r="BI280">
        <f t="shared" si="180"/>
        <v>257.75862186503417</v>
      </c>
      <c r="BJ280">
        <v>0.1</v>
      </c>
      <c r="BK280">
        <f t="shared" si="181"/>
        <v>860.83841463414637</v>
      </c>
      <c r="BL280" s="114">
        <v>12.16</v>
      </c>
      <c r="BM280" s="114">
        <v>601.6</v>
      </c>
      <c r="BN280" s="114">
        <v>1.92</v>
      </c>
      <c r="BO280" s="114">
        <v>256</v>
      </c>
      <c r="BP280" s="114">
        <v>384000</v>
      </c>
      <c r="BQ280" s="107">
        <f t="shared" si="182"/>
        <v>1.0442E-9</v>
      </c>
      <c r="BR280" s="107">
        <f t="shared" si="183"/>
        <v>3.2308087125440613E-5</v>
      </c>
      <c r="BS280" s="107">
        <f t="shared" si="184"/>
        <v>1.5984000998902196E-3</v>
      </c>
      <c r="BT280" s="107">
        <f t="shared" si="185"/>
        <v>5.5331116826580483E-6</v>
      </c>
      <c r="BU280" s="107">
        <f t="shared" si="186"/>
        <v>6.8017025527243385E-4</v>
      </c>
      <c r="BV280" s="107">
        <f t="shared" si="187"/>
        <v>1.1066223365316097</v>
      </c>
      <c r="BW280" s="117">
        <f t="shared" si="188"/>
        <v>1.0618858058388078E-5</v>
      </c>
    </row>
    <row r="281" spans="1:75" ht="30" customHeight="1" x14ac:dyDescent="0.25">
      <c r="A281" s="108">
        <v>4.6875376510354698</v>
      </c>
      <c r="B281" s="108">
        <v>-74.163825739796593</v>
      </c>
      <c r="C281" s="119">
        <v>22</v>
      </c>
      <c r="D281" s="119">
        <v>34</v>
      </c>
      <c r="E281" s="119">
        <v>1937</v>
      </c>
      <c r="F281" s="16" t="s">
        <v>706</v>
      </c>
      <c r="G281" s="14" t="s">
        <v>707</v>
      </c>
      <c r="H281" s="16" t="s">
        <v>708</v>
      </c>
      <c r="I281" s="14" t="s">
        <v>709</v>
      </c>
      <c r="J281" s="14" t="s">
        <v>53</v>
      </c>
      <c r="K281" s="27"/>
      <c r="L281" s="27"/>
      <c r="M281" s="14">
        <v>1992</v>
      </c>
      <c r="N281" s="15" t="s">
        <v>43</v>
      </c>
      <c r="O281" s="15" t="s">
        <v>120</v>
      </c>
      <c r="P281" s="17">
        <v>-4.4982444697621672E-2</v>
      </c>
      <c r="Q281" s="18">
        <v>3085.7142857142899</v>
      </c>
      <c r="R281" s="18">
        <v>2577.5862186503418</v>
      </c>
      <c r="S281" s="15" t="s">
        <v>45</v>
      </c>
      <c r="T281" s="15"/>
      <c r="U281" s="15"/>
      <c r="V281" s="14">
        <v>365</v>
      </c>
      <c r="W281" s="76" t="s">
        <v>76</v>
      </c>
      <c r="X281" s="14"/>
      <c r="Y281" s="14">
        <v>2920</v>
      </c>
      <c r="Z281" s="76" t="s">
        <v>710</v>
      </c>
      <c r="AA281" s="76" t="s">
        <v>46</v>
      </c>
      <c r="AB281" s="19" t="s">
        <v>49</v>
      </c>
      <c r="AC281" s="19">
        <v>30.4</v>
      </c>
      <c r="AD281" s="19">
        <v>1504</v>
      </c>
      <c r="AE281" s="19">
        <v>9.6</v>
      </c>
      <c r="AF281" s="19">
        <v>640</v>
      </c>
      <c r="AG281" s="19">
        <v>1920000</v>
      </c>
      <c r="AH281" s="20">
        <v>8608.3841463414628</v>
      </c>
      <c r="AI281" s="20">
        <v>1.0442E-8</v>
      </c>
      <c r="AJ281" s="21">
        <f t="shared" si="189"/>
        <v>7.8358621046970399E-5</v>
      </c>
      <c r="AK281" s="21">
        <f t="shared" si="190"/>
        <v>3.8766896728501142E-3</v>
      </c>
      <c r="AL281" s="21">
        <f t="shared" si="191"/>
        <v>2.4744827699043282E-5</v>
      </c>
      <c r="AM281" s="21">
        <f t="shared" si="192"/>
        <v>1.6496551799362188E-3</v>
      </c>
      <c r="AN281" s="21">
        <f t="shared" si="193"/>
        <v>4.9489655398086567</v>
      </c>
      <c r="AO281" s="86">
        <f t="shared" si="173"/>
        <v>7.5086665415436259E-5</v>
      </c>
      <c r="AP281" s="88">
        <f t="shared" si="174"/>
        <v>2.1468115355334356E-7</v>
      </c>
      <c r="AQ281" s="89">
        <f t="shared" si="175"/>
        <v>1.0621067596849629E-5</v>
      </c>
      <c r="AR281" s="89">
        <f t="shared" si="176"/>
        <v>6.7794048490529545E-8</v>
      </c>
      <c r="AS281" s="89">
        <f t="shared" si="177"/>
        <v>4.519603232701969E-6</v>
      </c>
      <c r="AT281" s="89">
        <f t="shared" si="178"/>
        <v>1.355880969810591E-2</v>
      </c>
      <c r="AU281" s="91">
        <f t="shared" si="179"/>
        <v>2.0571689154914042E-7</v>
      </c>
      <c r="AV281" s="95">
        <f t="shared" si="194"/>
        <v>78.358621046970399</v>
      </c>
      <c r="AW281" s="96">
        <f t="shared" si="195"/>
        <v>3876.6896728501142</v>
      </c>
      <c r="AX281" s="96">
        <f t="shared" si="196"/>
        <v>24.744827699043281</v>
      </c>
      <c r="AY281" s="96">
        <f t="shared" si="197"/>
        <v>1649.6551799362187</v>
      </c>
      <c r="AZ281" s="96">
        <f t="shared" si="198"/>
        <v>4948965.539808657</v>
      </c>
      <c r="BA281" s="97">
        <f t="shared" si="199"/>
        <v>75.086665415436258</v>
      </c>
      <c r="BB281" s="102">
        <f t="shared" si="200"/>
        <v>0.21468115355334355</v>
      </c>
      <c r="BC281" s="98">
        <f t="shared" si="201"/>
        <v>10.621067596849629</v>
      </c>
      <c r="BD281" s="98">
        <f t="shared" si="202"/>
        <v>6.7794048490529543E-2</v>
      </c>
      <c r="BE281" s="98">
        <f t="shared" si="203"/>
        <v>4.5196032327019688</v>
      </c>
      <c r="BF281" s="98">
        <f t="shared" si="204"/>
        <v>13558.80969810591</v>
      </c>
      <c r="BG281" s="103">
        <f t="shared" si="205"/>
        <v>0.20571689154914041</v>
      </c>
      <c r="BH281">
        <v>0.1</v>
      </c>
      <c r="BI281">
        <f t="shared" si="180"/>
        <v>257.75862186503417</v>
      </c>
      <c r="BJ281">
        <v>0.1</v>
      </c>
      <c r="BK281">
        <f t="shared" si="181"/>
        <v>860.83841463414637</v>
      </c>
      <c r="BL281" s="114">
        <v>12.16</v>
      </c>
      <c r="BM281" s="114">
        <v>601.6</v>
      </c>
      <c r="BN281" s="114">
        <v>1.92</v>
      </c>
      <c r="BO281" s="114">
        <v>256</v>
      </c>
      <c r="BP281" s="114">
        <v>384000</v>
      </c>
      <c r="BQ281" s="107">
        <f t="shared" si="182"/>
        <v>1.0442E-9</v>
      </c>
      <c r="BR281" s="107">
        <f t="shared" si="183"/>
        <v>3.2308087125440613E-5</v>
      </c>
      <c r="BS281" s="107">
        <f t="shared" si="184"/>
        <v>1.5984000998902196E-3</v>
      </c>
      <c r="BT281" s="107">
        <f t="shared" si="185"/>
        <v>5.5331116826580483E-6</v>
      </c>
      <c r="BU281" s="107">
        <f t="shared" si="186"/>
        <v>6.8017025527243385E-4</v>
      </c>
      <c r="BV281" s="107">
        <f t="shared" si="187"/>
        <v>1.1066223365316097</v>
      </c>
      <c r="BW281" s="117">
        <f t="shared" si="188"/>
        <v>1.0618858058388078E-5</v>
      </c>
    </row>
    <row r="282" spans="1:75" ht="30" customHeight="1" x14ac:dyDescent="0.25">
      <c r="A282" s="108">
        <v>4.6875376510354698</v>
      </c>
      <c r="B282" s="108">
        <v>-74.163825739796593</v>
      </c>
      <c r="C282" s="119">
        <v>22</v>
      </c>
      <c r="D282" s="119">
        <v>34</v>
      </c>
      <c r="E282" s="119">
        <v>1937</v>
      </c>
      <c r="F282" s="16" t="s">
        <v>706</v>
      </c>
      <c r="G282" s="14" t="s">
        <v>707</v>
      </c>
      <c r="H282" s="16" t="s">
        <v>708</v>
      </c>
      <c r="I282" s="14" t="s">
        <v>709</v>
      </c>
      <c r="J282" s="14" t="s">
        <v>53</v>
      </c>
      <c r="K282" s="27"/>
      <c r="L282" s="27"/>
      <c r="M282" s="14">
        <v>1993</v>
      </c>
      <c r="N282" s="15" t="s">
        <v>43</v>
      </c>
      <c r="O282" s="15" t="s">
        <v>120</v>
      </c>
      <c r="P282" s="17">
        <v>-4.4982444697621672E-2</v>
      </c>
      <c r="Q282" s="18">
        <v>3085.7142857142899</v>
      </c>
      <c r="R282" s="18">
        <v>2577.5862186503418</v>
      </c>
      <c r="S282" s="15" t="s">
        <v>45</v>
      </c>
      <c r="T282" s="15"/>
      <c r="U282" s="15"/>
      <c r="V282" s="14">
        <v>365</v>
      </c>
      <c r="W282" s="76" t="s">
        <v>76</v>
      </c>
      <c r="X282" s="14"/>
      <c r="Y282" s="14">
        <v>2920</v>
      </c>
      <c r="Z282" s="76" t="s">
        <v>710</v>
      </c>
      <c r="AA282" s="76" t="s">
        <v>46</v>
      </c>
      <c r="AB282" s="19" t="s">
        <v>49</v>
      </c>
      <c r="AC282" s="19">
        <v>30.4</v>
      </c>
      <c r="AD282" s="19">
        <v>1504</v>
      </c>
      <c r="AE282" s="19">
        <v>9.6</v>
      </c>
      <c r="AF282" s="19">
        <v>640</v>
      </c>
      <c r="AG282" s="19">
        <v>1920000</v>
      </c>
      <c r="AH282" s="20">
        <v>8608.3841463414628</v>
      </c>
      <c r="AI282" s="20">
        <v>1.0442E-8</v>
      </c>
      <c r="AJ282" s="21">
        <f t="shared" si="189"/>
        <v>7.8358621046970399E-5</v>
      </c>
      <c r="AK282" s="21">
        <f t="shared" si="190"/>
        <v>3.8766896728501142E-3</v>
      </c>
      <c r="AL282" s="21">
        <f t="shared" si="191"/>
        <v>2.4744827699043282E-5</v>
      </c>
      <c r="AM282" s="21">
        <f t="shared" si="192"/>
        <v>1.6496551799362188E-3</v>
      </c>
      <c r="AN282" s="21">
        <f t="shared" si="193"/>
        <v>4.9489655398086567</v>
      </c>
      <c r="AO282" s="86">
        <f t="shared" si="173"/>
        <v>7.5086665415436259E-5</v>
      </c>
      <c r="AP282" s="88">
        <f t="shared" si="174"/>
        <v>2.1468115355334356E-7</v>
      </c>
      <c r="AQ282" s="89">
        <f t="shared" si="175"/>
        <v>1.0621067596849629E-5</v>
      </c>
      <c r="AR282" s="89">
        <f t="shared" si="176"/>
        <v>6.7794048490529545E-8</v>
      </c>
      <c r="AS282" s="89">
        <f t="shared" si="177"/>
        <v>4.519603232701969E-6</v>
      </c>
      <c r="AT282" s="89">
        <f t="shared" si="178"/>
        <v>1.355880969810591E-2</v>
      </c>
      <c r="AU282" s="91">
        <f t="shared" si="179"/>
        <v>2.0571689154914042E-7</v>
      </c>
      <c r="AV282" s="95">
        <f t="shared" si="194"/>
        <v>78.358621046970399</v>
      </c>
      <c r="AW282" s="96">
        <f t="shared" si="195"/>
        <v>3876.6896728501142</v>
      </c>
      <c r="AX282" s="96">
        <f t="shared" si="196"/>
        <v>24.744827699043281</v>
      </c>
      <c r="AY282" s="96">
        <f t="shared" si="197"/>
        <v>1649.6551799362187</v>
      </c>
      <c r="AZ282" s="96">
        <f t="shared" si="198"/>
        <v>4948965.539808657</v>
      </c>
      <c r="BA282" s="97">
        <f t="shared" si="199"/>
        <v>75.086665415436258</v>
      </c>
      <c r="BB282" s="102">
        <f t="shared" si="200"/>
        <v>0.21468115355334355</v>
      </c>
      <c r="BC282" s="98">
        <f t="shared" si="201"/>
        <v>10.621067596849629</v>
      </c>
      <c r="BD282" s="98">
        <f t="shared" si="202"/>
        <v>6.7794048490529543E-2</v>
      </c>
      <c r="BE282" s="98">
        <f t="shared" si="203"/>
        <v>4.5196032327019688</v>
      </c>
      <c r="BF282" s="98">
        <f t="shared" si="204"/>
        <v>13558.80969810591</v>
      </c>
      <c r="BG282" s="103">
        <f t="shared" si="205"/>
        <v>0.20571689154914041</v>
      </c>
      <c r="BH282">
        <v>0.1</v>
      </c>
      <c r="BI282">
        <f t="shared" si="180"/>
        <v>257.75862186503417</v>
      </c>
      <c r="BJ282">
        <v>0.1</v>
      </c>
      <c r="BK282">
        <f t="shared" si="181"/>
        <v>860.83841463414637</v>
      </c>
      <c r="BL282" s="114">
        <v>12.16</v>
      </c>
      <c r="BM282" s="114">
        <v>601.6</v>
      </c>
      <c r="BN282" s="114">
        <v>1.92</v>
      </c>
      <c r="BO282" s="114">
        <v>256</v>
      </c>
      <c r="BP282" s="114">
        <v>384000</v>
      </c>
      <c r="BQ282" s="107">
        <f t="shared" si="182"/>
        <v>1.0442E-9</v>
      </c>
      <c r="BR282" s="107">
        <f t="shared" si="183"/>
        <v>3.2308087125440613E-5</v>
      </c>
      <c r="BS282" s="107">
        <f t="shared" si="184"/>
        <v>1.5984000998902196E-3</v>
      </c>
      <c r="BT282" s="107">
        <f t="shared" si="185"/>
        <v>5.5331116826580483E-6</v>
      </c>
      <c r="BU282" s="107">
        <f t="shared" si="186"/>
        <v>6.8017025527243385E-4</v>
      </c>
      <c r="BV282" s="107">
        <f t="shared" si="187"/>
        <v>1.1066223365316097</v>
      </c>
      <c r="BW282" s="117">
        <f t="shared" si="188"/>
        <v>1.0618858058388078E-5</v>
      </c>
    </row>
    <row r="283" spans="1:75" ht="30" customHeight="1" x14ac:dyDescent="0.25">
      <c r="A283" s="108">
        <v>4.6875376510354698</v>
      </c>
      <c r="B283" s="108">
        <v>-74.163825739796593</v>
      </c>
      <c r="C283" s="119">
        <v>22</v>
      </c>
      <c r="D283" s="119">
        <v>34</v>
      </c>
      <c r="E283" s="119">
        <v>1937</v>
      </c>
      <c r="F283" s="16" t="s">
        <v>706</v>
      </c>
      <c r="G283" s="14" t="s">
        <v>707</v>
      </c>
      <c r="H283" s="16" t="s">
        <v>708</v>
      </c>
      <c r="I283" s="14" t="s">
        <v>709</v>
      </c>
      <c r="J283" s="14" t="s">
        <v>53</v>
      </c>
      <c r="K283" s="27"/>
      <c r="L283" s="27"/>
      <c r="M283" s="14">
        <v>1994</v>
      </c>
      <c r="N283" s="15" t="s">
        <v>43</v>
      </c>
      <c r="O283" s="15" t="s">
        <v>120</v>
      </c>
      <c r="P283" s="17">
        <v>-4.4982444697621672E-2</v>
      </c>
      <c r="Q283" s="18">
        <v>3085.7142857142899</v>
      </c>
      <c r="R283" s="18">
        <v>2577.5862186503418</v>
      </c>
      <c r="S283" s="15" t="s">
        <v>45</v>
      </c>
      <c r="T283" s="15"/>
      <c r="U283" s="15"/>
      <c r="V283" s="14">
        <v>365</v>
      </c>
      <c r="W283" s="76" t="s">
        <v>76</v>
      </c>
      <c r="X283" s="14"/>
      <c r="Y283" s="14">
        <v>2920</v>
      </c>
      <c r="Z283" s="76" t="s">
        <v>710</v>
      </c>
      <c r="AA283" s="76" t="s">
        <v>46</v>
      </c>
      <c r="AB283" s="19" t="s">
        <v>49</v>
      </c>
      <c r="AC283" s="19">
        <v>30.4</v>
      </c>
      <c r="AD283" s="19">
        <v>1504</v>
      </c>
      <c r="AE283" s="19">
        <v>9.6</v>
      </c>
      <c r="AF283" s="19">
        <v>640</v>
      </c>
      <c r="AG283" s="19">
        <v>1920000</v>
      </c>
      <c r="AH283" s="20">
        <v>8608.3841463414628</v>
      </c>
      <c r="AI283" s="20">
        <v>1.0442E-8</v>
      </c>
      <c r="AJ283" s="21">
        <f t="shared" si="189"/>
        <v>7.8358621046970399E-5</v>
      </c>
      <c r="AK283" s="21">
        <f t="shared" si="190"/>
        <v>3.8766896728501142E-3</v>
      </c>
      <c r="AL283" s="21">
        <f t="shared" si="191"/>
        <v>2.4744827699043282E-5</v>
      </c>
      <c r="AM283" s="21">
        <f t="shared" si="192"/>
        <v>1.6496551799362188E-3</v>
      </c>
      <c r="AN283" s="21">
        <f t="shared" si="193"/>
        <v>4.9489655398086567</v>
      </c>
      <c r="AO283" s="86">
        <f t="shared" si="173"/>
        <v>7.5086665415436259E-5</v>
      </c>
      <c r="AP283" s="88">
        <f t="shared" si="174"/>
        <v>2.1468115355334356E-7</v>
      </c>
      <c r="AQ283" s="89">
        <f t="shared" si="175"/>
        <v>1.0621067596849629E-5</v>
      </c>
      <c r="AR283" s="89">
        <f t="shared" si="176"/>
        <v>6.7794048490529545E-8</v>
      </c>
      <c r="AS283" s="89">
        <f t="shared" si="177"/>
        <v>4.519603232701969E-6</v>
      </c>
      <c r="AT283" s="89">
        <f t="shared" si="178"/>
        <v>1.355880969810591E-2</v>
      </c>
      <c r="AU283" s="91">
        <f t="shared" si="179"/>
        <v>2.0571689154914042E-7</v>
      </c>
      <c r="AV283" s="95">
        <f t="shared" si="194"/>
        <v>78.358621046970399</v>
      </c>
      <c r="AW283" s="96">
        <f t="shared" si="195"/>
        <v>3876.6896728501142</v>
      </c>
      <c r="AX283" s="96">
        <f t="shared" si="196"/>
        <v>24.744827699043281</v>
      </c>
      <c r="AY283" s="96">
        <f t="shared" si="197"/>
        <v>1649.6551799362187</v>
      </c>
      <c r="AZ283" s="96">
        <f t="shared" si="198"/>
        <v>4948965.539808657</v>
      </c>
      <c r="BA283" s="97">
        <f t="shared" si="199"/>
        <v>75.086665415436258</v>
      </c>
      <c r="BB283" s="102">
        <f t="shared" si="200"/>
        <v>0.21468115355334355</v>
      </c>
      <c r="BC283" s="98">
        <f t="shared" si="201"/>
        <v>10.621067596849629</v>
      </c>
      <c r="BD283" s="98">
        <f t="shared" si="202"/>
        <v>6.7794048490529543E-2</v>
      </c>
      <c r="BE283" s="98">
        <f t="shared" si="203"/>
        <v>4.5196032327019688</v>
      </c>
      <c r="BF283" s="98">
        <f t="shared" si="204"/>
        <v>13558.80969810591</v>
      </c>
      <c r="BG283" s="103">
        <f t="shared" si="205"/>
        <v>0.20571689154914041</v>
      </c>
      <c r="BH283">
        <v>0.1</v>
      </c>
      <c r="BI283">
        <f t="shared" si="180"/>
        <v>257.75862186503417</v>
      </c>
      <c r="BJ283">
        <v>0.1</v>
      </c>
      <c r="BK283">
        <f t="shared" si="181"/>
        <v>860.83841463414637</v>
      </c>
      <c r="BL283" s="114">
        <v>12.16</v>
      </c>
      <c r="BM283" s="114">
        <v>601.6</v>
      </c>
      <c r="BN283" s="114">
        <v>1.92</v>
      </c>
      <c r="BO283" s="114">
        <v>256</v>
      </c>
      <c r="BP283" s="114">
        <v>384000</v>
      </c>
      <c r="BQ283" s="107">
        <f t="shared" si="182"/>
        <v>1.0442E-9</v>
      </c>
      <c r="BR283" s="107">
        <f t="shared" si="183"/>
        <v>3.2308087125440613E-5</v>
      </c>
      <c r="BS283" s="107">
        <f t="shared" si="184"/>
        <v>1.5984000998902196E-3</v>
      </c>
      <c r="BT283" s="107">
        <f t="shared" si="185"/>
        <v>5.5331116826580483E-6</v>
      </c>
      <c r="BU283" s="107">
        <f t="shared" si="186"/>
        <v>6.8017025527243385E-4</v>
      </c>
      <c r="BV283" s="107">
        <f t="shared" si="187"/>
        <v>1.1066223365316097</v>
      </c>
      <c r="BW283" s="117">
        <f t="shared" si="188"/>
        <v>1.0618858058388078E-5</v>
      </c>
    </row>
    <row r="284" spans="1:75" ht="30" customHeight="1" x14ac:dyDescent="0.25">
      <c r="A284" s="108">
        <v>4.6875376510354698</v>
      </c>
      <c r="B284" s="108">
        <v>-74.163825739796593</v>
      </c>
      <c r="C284" s="119">
        <v>22</v>
      </c>
      <c r="D284" s="119">
        <v>34</v>
      </c>
      <c r="E284" s="119">
        <v>1937</v>
      </c>
      <c r="F284" s="16" t="s">
        <v>706</v>
      </c>
      <c r="G284" s="14" t="s">
        <v>707</v>
      </c>
      <c r="H284" s="16" t="s">
        <v>708</v>
      </c>
      <c r="I284" s="14" t="s">
        <v>709</v>
      </c>
      <c r="J284" s="14" t="s">
        <v>53</v>
      </c>
      <c r="K284" s="27"/>
      <c r="L284" s="27"/>
      <c r="M284" s="14">
        <v>1995</v>
      </c>
      <c r="N284" s="15" t="s">
        <v>43</v>
      </c>
      <c r="O284" s="15" t="s">
        <v>120</v>
      </c>
      <c r="P284" s="17">
        <v>-4.4982444697621672E-2</v>
      </c>
      <c r="Q284" s="18">
        <v>3085.7142857142899</v>
      </c>
      <c r="R284" s="18">
        <v>2577.5862186503418</v>
      </c>
      <c r="S284" s="15" t="s">
        <v>45</v>
      </c>
      <c r="T284" s="15"/>
      <c r="U284" s="15"/>
      <c r="V284" s="14">
        <v>365</v>
      </c>
      <c r="W284" s="76" t="s">
        <v>76</v>
      </c>
      <c r="X284" s="14"/>
      <c r="Y284" s="14">
        <v>2920</v>
      </c>
      <c r="Z284" s="76" t="s">
        <v>710</v>
      </c>
      <c r="AA284" s="76" t="s">
        <v>46</v>
      </c>
      <c r="AB284" s="19" t="s">
        <v>49</v>
      </c>
      <c r="AC284" s="19">
        <v>30.4</v>
      </c>
      <c r="AD284" s="19">
        <v>1504</v>
      </c>
      <c r="AE284" s="19">
        <v>9.6</v>
      </c>
      <c r="AF284" s="19">
        <v>640</v>
      </c>
      <c r="AG284" s="19">
        <v>1920000</v>
      </c>
      <c r="AH284" s="20">
        <v>8608.3841463414628</v>
      </c>
      <c r="AI284" s="20">
        <v>1.0442E-8</v>
      </c>
      <c r="AJ284" s="21">
        <f t="shared" si="189"/>
        <v>7.8358621046970399E-5</v>
      </c>
      <c r="AK284" s="21">
        <f t="shared" si="190"/>
        <v>3.8766896728501142E-3</v>
      </c>
      <c r="AL284" s="21">
        <f t="shared" si="191"/>
        <v>2.4744827699043282E-5</v>
      </c>
      <c r="AM284" s="21">
        <f t="shared" si="192"/>
        <v>1.6496551799362188E-3</v>
      </c>
      <c r="AN284" s="21">
        <f t="shared" si="193"/>
        <v>4.9489655398086567</v>
      </c>
      <c r="AO284" s="86">
        <f t="shared" si="173"/>
        <v>7.5086665415436259E-5</v>
      </c>
      <c r="AP284" s="88">
        <f t="shared" si="174"/>
        <v>2.1468115355334356E-7</v>
      </c>
      <c r="AQ284" s="89">
        <f t="shared" si="175"/>
        <v>1.0621067596849629E-5</v>
      </c>
      <c r="AR284" s="89">
        <f t="shared" si="176"/>
        <v>6.7794048490529545E-8</v>
      </c>
      <c r="AS284" s="89">
        <f t="shared" si="177"/>
        <v>4.519603232701969E-6</v>
      </c>
      <c r="AT284" s="89">
        <f t="shared" si="178"/>
        <v>1.355880969810591E-2</v>
      </c>
      <c r="AU284" s="91">
        <f t="shared" si="179"/>
        <v>2.0571689154914042E-7</v>
      </c>
      <c r="AV284" s="95">
        <f t="shared" si="194"/>
        <v>78.358621046970399</v>
      </c>
      <c r="AW284" s="96">
        <f t="shared" si="195"/>
        <v>3876.6896728501142</v>
      </c>
      <c r="AX284" s="96">
        <f t="shared" si="196"/>
        <v>24.744827699043281</v>
      </c>
      <c r="AY284" s="96">
        <f t="shared" si="197"/>
        <v>1649.6551799362187</v>
      </c>
      <c r="AZ284" s="96">
        <f t="shared" si="198"/>
        <v>4948965.539808657</v>
      </c>
      <c r="BA284" s="97">
        <f t="shared" si="199"/>
        <v>75.086665415436258</v>
      </c>
      <c r="BB284" s="102">
        <f t="shared" si="200"/>
        <v>0.21468115355334355</v>
      </c>
      <c r="BC284" s="98">
        <f t="shared" si="201"/>
        <v>10.621067596849629</v>
      </c>
      <c r="BD284" s="98">
        <f t="shared" si="202"/>
        <v>6.7794048490529543E-2</v>
      </c>
      <c r="BE284" s="98">
        <f t="shared" si="203"/>
        <v>4.5196032327019688</v>
      </c>
      <c r="BF284" s="98">
        <f t="shared" si="204"/>
        <v>13558.80969810591</v>
      </c>
      <c r="BG284" s="103">
        <f t="shared" si="205"/>
        <v>0.20571689154914041</v>
      </c>
      <c r="BH284">
        <v>0.1</v>
      </c>
      <c r="BI284">
        <f t="shared" si="180"/>
        <v>257.75862186503417</v>
      </c>
      <c r="BJ284">
        <v>0.1</v>
      </c>
      <c r="BK284">
        <f t="shared" si="181"/>
        <v>860.83841463414637</v>
      </c>
      <c r="BL284" s="114">
        <v>12.16</v>
      </c>
      <c r="BM284" s="114">
        <v>601.6</v>
      </c>
      <c r="BN284" s="114">
        <v>1.92</v>
      </c>
      <c r="BO284" s="114">
        <v>256</v>
      </c>
      <c r="BP284" s="114">
        <v>384000</v>
      </c>
      <c r="BQ284" s="107">
        <f t="shared" si="182"/>
        <v>1.0442E-9</v>
      </c>
      <c r="BR284" s="107">
        <f t="shared" si="183"/>
        <v>3.2308087125440613E-5</v>
      </c>
      <c r="BS284" s="107">
        <f t="shared" si="184"/>
        <v>1.5984000998902196E-3</v>
      </c>
      <c r="BT284" s="107">
        <f t="shared" si="185"/>
        <v>5.5331116826580483E-6</v>
      </c>
      <c r="BU284" s="107">
        <f t="shared" si="186"/>
        <v>6.8017025527243385E-4</v>
      </c>
      <c r="BV284" s="107">
        <f t="shared" si="187"/>
        <v>1.1066223365316097</v>
      </c>
      <c r="BW284" s="117">
        <f t="shared" si="188"/>
        <v>1.0618858058388078E-5</v>
      </c>
    </row>
    <row r="285" spans="1:75" ht="30" customHeight="1" x14ac:dyDescent="0.25">
      <c r="A285" s="108">
        <v>4.6875376510354698</v>
      </c>
      <c r="B285" s="108">
        <v>-74.163825739796593</v>
      </c>
      <c r="C285" s="119">
        <v>22</v>
      </c>
      <c r="D285" s="119">
        <v>34</v>
      </c>
      <c r="E285" s="119">
        <v>1937</v>
      </c>
      <c r="F285" s="16" t="s">
        <v>706</v>
      </c>
      <c r="G285" s="14" t="s">
        <v>707</v>
      </c>
      <c r="H285" s="16" t="s">
        <v>708</v>
      </c>
      <c r="I285" s="14" t="s">
        <v>709</v>
      </c>
      <c r="J285" s="14" t="s">
        <v>53</v>
      </c>
      <c r="K285" s="27"/>
      <c r="L285" s="27"/>
      <c r="M285" s="14">
        <v>1996</v>
      </c>
      <c r="N285" s="15" t="s">
        <v>43</v>
      </c>
      <c r="O285" s="15" t="s">
        <v>120</v>
      </c>
      <c r="P285" s="17">
        <v>-4.4982444697621672E-2</v>
      </c>
      <c r="Q285" s="18">
        <v>3085.7142857142899</v>
      </c>
      <c r="R285" s="18">
        <v>2577.5862186503418</v>
      </c>
      <c r="S285" s="15" t="s">
        <v>45</v>
      </c>
      <c r="T285" s="15"/>
      <c r="U285" s="15"/>
      <c r="V285" s="14">
        <v>365</v>
      </c>
      <c r="W285" s="76" t="s">
        <v>76</v>
      </c>
      <c r="X285" s="14"/>
      <c r="Y285" s="14">
        <v>2920</v>
      </c>
      <c r="Z285" s="76" t="s">
        <v>710</v>
      </c>
      <c r="AA285" s="76" t="s">
        <v>46</v>
      </c>
      <c r="AB285" s="19" t="s">
        <v>49</v>
      </c>
      <c r="AC285" s="19">
        <v>30.4</v>
      </c>
      <c r="AD285" s="19">
        <v>1504</v>
      </c>
      <c r="AE285" s="19">
        <v>9.6</v>
      </c>
      <c r="AF285" s="19">
        <v>640</v>
      </c>
      <c r="AG285" s="19">
        <v>1920000</v>
      </c>
      <c r="AH285" s="20">
        <v>8608.3841463414628</v>
      </c>
      <c r="AI285" s="20">
        <v>1.0442E-8</v>
      </c>
      <c r="AJ285" s="21">
        <f t="shared" si="189"/>
        <v>7.8358621046970399E-5</v>
      </c>
      <c r="AK285" s="21">
        <f t="shared" si="190"/>
        <v>3.8766896728501142E-3</v>
      </c>
      <c r="AL285" s="21">
        <f t="shared" si="191"/>
        <v>2.4744827699043282E-5</v>
      </c>
      <c r="AM285" s="21">
        <f t="shared" si="192"/>
        <v>1.6496551799362188E-3</v>
      </c>
      <c r="AN285" s="21">
        <f t="shared" si="193"/>
        <v>4.9489655398086567</v>
      </c>
      <c r="AO285" s="86">
        <f t="shared" si="173"/>
        <v>7.5086665415436259E-5</v>
      </c>
      <c r="AP285" s="88">
        <f t="shared" si="174"/>
        <v>2.1468115355334356E-7</v>
      </c>
      <c r="AQ285" s="89">
        <f t="shared" si="175"/>
        <v>1.0621067596849629E-5</v>
      </c>
      <c r="AR285" s="89">
        <f t="shared" si="176"/>
        <v>6.7794048490529545E-8</v>
      </c>
      <c r="AS285" s="89">
        <f t="shared" si="177"/>
        <v>4.519603232701969E-6</v>
      </c>
      <c r="AT285" s="89">
        <f t="shared" si="178"/>
        <v>1.355880969810591E-2</v>
      </c>
      <c r="AU285" s="91">
        <f t="shared" si="179"/>
        <v>2.0571689154914042E-7</v>
      </c>
      <c r="AV285" s="95">
        <f t="shared" si="194"/>
        <v>78.358621046970399</v>
      </c>
      <c r="AW285" s="96">
        <f t="shared" si="195"/>
        <v>3876.6896728501142</v>
      </c>
      <c r="AX285" s="96">
        <f t="shared" si="196"/>
        <v>24.744827699043281</v>
      </c>
      <c r="AY285" s="96">
        <f t="shared" si="197"/>
        <v>1649.6551799362187</v>
      </c>
      <c r="AZ285" s="96">
        <f t="shared" si="198"/>
        <v>4948965.539808657</v>
      </c>
      <c r="BA285" s="97">
        <f t="shared" si="199"/>
        <v>75.086665415436258</v>
      </c>
      <c r="BB285" s="102">
        <f t="shared" si="200"/>
        <v>0.21468115355334355</v>
      </c>
      <c r="BC285" s="98">
        <f t="shared" si="201"/>
        <v>10.621067596849629</v>
      </c>
      <c r="BD285" s="98">
        <f t="shared" si="202"/>
        <v>6.7794048490529543E-2</v>
      </c>
      <c r="BE285" s="98">
        <f t="shared" si="203"/>
        <v>4.5196032327019688</v>
      </c>
      <c r="BF285" s="98">
        <f t="shared" si="204"/>
        <v>13558.80969810591</v>
      </c>
      <c r="BG285" s="103">
        <f t="shared" si="205"/>
        <v>0.20571689154914041</v>
      </c>
      <c r="BH285">
        <v>0.1</v>
      </c>
      <c r="BI285">
        <f t="shared" si="180"/>
        <v>257.75862186503417</v>
      </c>
      <c r="BJ285">
        <v>0.1</v>
      </c>
      <c r="BK285">
        <f t="shared" si="181"/>
        <v>860.83841463414637</v>
      </c>
      <c r="BL285" s="114">
        <v>12.16</v>
      </c>
      <c r="BM285" s="114">
        <v>601.6</v>
      </c>
      <c r="BN285" s="114">
        <v>1.92</v>
      </c>
      <c r="BO285" s="114">
        <v>256</v>
      </c>
      <c r="BP285" s="114">
        <v>384000</v>
      </c>
      <c r="BQ285" s="107">
        <f t="shared" si="182"/>
        <v>1.0442E-9</v>
      </c>
      <c r="BR285" s="107">
        <f t="shared" si="183"/>
        <v>3.2308087125440613E-5</v>
      </c>
      <c r="BS285" s="107">
        <f t="shared" si="184"/>
        <v>1.5984000998902196E-3</v>
      </c>
      <c r="BT285" s="107">
        <f t="shared" si="185"/>
        <v>5.5331116826580483E-6</v>
      </c>
      <c r="BU285" s="107">
        <f t="shared" si="186"/>
        <v>6.8017025527243385E-4</v>
      </c>
      <c r="BV285" s="107">
        <f t="shared" si="187"/>
        <v>1.1066223365316097</v>
      </c>
      <c r="BW285" s="117">
        <f t="shared" si="188"/>
        <v>1.0618858058388078E-5</v>
      </c>
    </row>
    <row r="286" spans="1:75" ht="30" customHeight="1" x14ac:dyDescent="0.25">
      <c r="A286" s="108">
        <v>4.6863392249537501</v>
      </c>
      <c r="B286" s="108">
        <v>-74.097958034733594</v>
      </c>
      <c r="C286" s="119">
        <v>29</v>
      </c>
      <c r="D286" s="119">
        <v>33</v>
      </c>
      <c r="E286" s="119">
        <v>2422</v>
      </c>
      <c r="F286" s="16" t="s">
        <v>711</v>
      </c>
      <c r="G286" s="14" t="s">
        <v>712</v>
      </c>
      <c r="H286" s="16" t="s">
        <v>713</v>
      </c>
      <c r="I286" s="14" t="s">
        <v>709</v>
      </c>
      <c r="J286" s="14" t="s">
        <v>41</v>
      </c>
      <c r="K286" s="14">
        <v>40</v>
      </c>
      <c r="L286" s="14"/>
      <c r="M286" s="14">
        <v>1995</v>
      </c>
      <c r="N286" s="15" t="s">
        <v>43</v>
      </c>
      <c r="O286" s="15" t="s">
        <v>44</v>
      </c>
      <c r="P286" s="22">
        <v>8.4286353981658756E-3</v>
      </c>
      <c r="Q286" s="18">
        <v>226759</v>
      </c>
      <c r="R286" s="18">
        <v>234534.41146089628</v>
      </c>
      <c r="S286" s="15" t="s">
        <v>45</v>
      </c>
      <c r="T286" s="15"/>
      <c r="U286" s="15"/>
      <c r="V286" s="14">
        <v>365</v>
      </c>
      <c r="W286" s="76" t="s">
        <v>76</v>
      </c>
      <c r="X286" s="14"/>
      <c r="Y286" s="14">
        <v>2920</v>
      </c>
      <c r="Z286" s="76" t="s">
        <v>46</v>
      </c>
      <c r="AA286" s="76" t="s">
        <v>46</v>
      </c>
      <c r="AB286" s="19" t="s">
        <v>49</v>
      </c>
      <c r="AC286" s="19">
        <v>46.3856216091623</v>
      </c>
      <c r="AD286" s="19">
        <v>1074.85364414012</v>
      </c>
      <c r="AE286" s="19">
        <v>5.4109910208389103</v>
      </c>
      <c r="AF286" s="19">
        <v>1344</v>
      </c>
      <c r="AG286" s="19">
        <v>1920000</v>
      </c>
      <c r="AH286" s="23">
        <v>226759</v>
      </c>
      <c r="AI286" s="24">
        <v>8.7999999999999994E-8</v>
      </c>
      <c r="AJ286" s="21">
        <f t="shared" si="189"/>
        <v>1.0879024464352712E-2</v>
      </c>
      <c r="AK286" s="21">
        <f t="shared" si="190"/>
        <v>0.25209016683500268</v>
      </c>
      <c r="AL286" s="21">
        <f t="shared" si="191"/>
        <v>1.2690635944926482E-3</v>
      </c>
      <c r="AM286" s="21">
        <f t="shared" si="192"/>
        <v>0.31521424900344464</v>
      </c>
      <c r="AN286" s="21">
        <f t="shared" si="193"/>
        <v>450.30607000492085</v>
      </c>
      <c r="AO286" s="86">
        <f t="shared" si="173"/>
        <v>2.0639028208558872E-2</v>
      </c>
      <c r="AP286" s="88">
        <f t="shared" si="174"/>
        <v>2.9805546477678661E-5</v>
      </c>
      <c r="AQ286" s="89">
        <f t="shared" si="175"/>
        <v>6.9065799132877451E-4</v>
      </c>
      <c r="AR286" s="89">
        <f t="shared" si="176"/>
        <v>3.4768865602538309E-6</v>
      </c>
      <c r="AS286" s="89">
        <f t="shared" si="177"/>
        <v>8.6360068220121822E-4</v>
      </c>
      <c r="AT286" s="89">
        <f t="shared" si="178"/>
        <v>1.2337152602874544</v>
      </c>
      <c r="AU286" s="91">
        <f t="shared" si="179"/>
        <v>5.6545282763174991E-5</v>
      </c>
      <c r="AV286" s="95">
        <f t="shared" si="194"/>
        <v>10879.024464352711</v>
      </c>
      <c r="AW286" s="96">
        <f t="shared" si="195"/>
        <v>252090.16683500269</v>
      </c>
      <c r="AX286" s="96">
        <f t="shared" si="196"/>
        <v>1269.0635944926482</v>
      </c>
      <c r="AY286" s="96">
        <f t="shared" si="197"/>
        <v>315214.24900344462</v>
      </c>
      <c r="AZ286" s="96">
        <f t="shared" si="198"/>
        <v>450306070.00492084</v>
      </c>
      <c r="BA286" s="97">
        <f t="shared" si="199"/>
        <v>20639.028208558873</v>
      </c>
      <c r="BB286" s="102">
        <f t="shared" si="200"/>
        <v>29.805546477678661</v>
      </c>
      <c r="BC286" s="98">
        <f t="shared" si="201"/>
        <v>690.65799132877453</v>
      </c>
      <c r="BD286" s="98">
        <f t="shared" si="202"/>
        <v>3.4768865602538308</v>
      </c>
      <c r="BE286" s="98">
        <f t="shared" si="203"/>
        <v>863.60068220121821</v>
      </c>
      <c r="BF286" s="98">
        <f t="shared" si="204"/>
        <v>1233715.2602874544</v>
      </c>
      <c r="BG286" s="103">
        <f t="shared" si="205"/>
        <v>56.545282763174988</v>
      </c>
      <c r="BH286">
        <v>0.1</v>
      </c>
      <c r="BI286">
        <f t="shared" si="180"/>
        <v>23453.44114608963</v>
      </c>
      <c r="BJ286">
        <v>0.1</v>
      </c>
      <c r="BK286">
        <f t="shared" si="181"/>
        <v>22675.9</v>
      </c>
      <c r="BL286" s="114">
        <v>17.6498016718255</v>
      </c>
      <c r="BM286" s="114">
        <v>910.91550745517998</v>
      </c>
      <c r="BN286" s="114">
        <v>5.3109910208389097</v>
      </c>
      <c r="BO286" s="114">
        <v>537.6</v>
      </c>
      <c r="BP286" s="114">
        <v>384000</v>
      </c>
      <c r="BQ286" s="107">
        <f t="shared" si="182"/>
        <v>8.7999999999999994E-9</v>
      </c>
      <c r="BR286" s="107">
        <f t="shared" si="183"/>
        <v>4.2800554686404021E-3</v>
      </c>
      <c r="BS286" s="107">
        <f t="shared" si="184"/>
        <v>0.2151231862459061</v>
      </c>
      <c r="BT286" s="107">
        <f t="shared" si="185"/>
        <v>1.252058256707212E-3</v>
      </c>
      <c r="BU286" s="107">
        <f t="shared" si="186"/>
        <v>0.12996616433409489</v>
      </c>
      <c r="BV286" s="107">
        <f t="shared" si="187"/>
        <v>100.69149832117822</v>
      </c>
      <c r="BW286" s="117">
        <f t="shared" si="188"/>
        <v>2.9187993606744848E-3</v>
      </c>
    </row>
    <row r="287" spans="1:75" ht="15" customHeight="1" x14ac:dyDescent="0.25">
      <c r="A287" s="108">
        <v>4.6431100557630396</v>
      </c>
      <c r="B287" s="108">
        <v>-74.115515405336893</v>
      </c>
      <c r="C287" s="119">
        <v>27</v>
      </c>
      <c r="D287" s="119">
        <v>29</v>
      </c>
      <c r="E287" s="119">
        <v>1875</v>
      </c>
      <c r="F287" s="16" t="s">
        <v>714</v>
      </c>
      <c r="G287" s="14" t="s">
        <v>715</v>
      </c>
      <c r="H287" s="16" t="s">
        <v>716</v>
      </c>
      <c r="I287" s="14" t="s">
        <v>40</v>
      </c>
      <c r="J287" s="14" t="s">
        <v>53</v>
      </c>
      <c r="K287" s="14">
        <v>2500</v>
      </c>
      <c r="L287" s="14"/>
      <c r="M287" s="14">
        <v>1995</v>
      </c>
      <c r="N287" s="15" t="s">
        <v>43</v>
      </c>
      <c r="O287" s="15" t="s">
        <v>397</v>
      </c>
      <c r="P287" s="17">
        <v>-2.442692824689293E-2</v>
      </c>
      <c r="Q287" s="18">
        <v>187200</v>
      </c>
      <c r="R287" s="18">
        <v>169774.29035150155</v>
      </c>
      <c r="S287" s="15" t="s">
        <v>45</v>
      </c>
      <c r="T287" s="15"/>
      <c r="U287" s="15"/>
      <c r="V287" s="14">
        <v>365</v>
      </c>
      <c r="W287" s="80"/>
      <c r="X287" s="14"/>
      <c r="Y287" s="14">
        <v>8760</v>
      </c>
      <c r="Z287" s="76" t="s">
        <v>717</v>
      </c>
      <c r="AA287" s="76" t="s">
        <v>46</v>
      </c>
      <c r="AB287" s="19" t="s">
        <v>49</v>
      </c>
      <c r="AC287" s="19">
        <v>196.35697419693699</v>
      </c>
      <c r="AD287" s="19">
        <v>1220.7279907421801</v>
      </c>
      <c r="AE287" s="19">
        <v>0.1</v>
      </c>
      <c r="AF287" s="19">
        <v>640</v>
      </c>
      <c r="AG287" s="19">
        <v>1920000</v>
      </c>
      <c r="AH287" s="20">
        <v>2238.2222222222222</v>
      </c>
      <c r="AI287" s="20">
        <v>6.3559999999999989E-7</v>
      </c>
      <c r="AJ287" s="21">
        <f t="shared" si="189"/>
        <v>3.3336365949853078E-2</v>
      </c>
      <c r="AK287" s="21">
        <f t="shared" si="190"/>
        <v>0.20724822834046797</v>
      </c>
      <c r="AL287" s="21">
        <f t="shared" si="191"/>
        <v>1.6977429035150153E-5</v>
      </c>
      <c r="AM287" s="21">
        <f t="shared" si="192"/>
        <v>0.10865554582496099</v>
      </c>
      <c r="AN287" s="21">
        <f t="shared" si="193"/>
        <v>325.96663747488299</v>
      </c>
      <c r="AO287" s="86">
        <f t="shared" si="173"/>
        <v>1.2901885141006143E-3</v>
      </c>
      <c r="AP287" s="88">
        <f t="shared" si="174"/>
        <v>9.1332509451652263E-5</v>
      </c>
      <c r="AQ287" s="89">
        <f t="shared" si="175"/>
        <v>5.678033653163506E-4</v>
      </c>
      <c r="AR287" s="89">
        <f t="shared" si="176"/>
        <v>4.6513504205890829E-8</v>
      </c>
      <c r="AS287" s="89">
        <f t="shared" si="177"/>
        <v>2.9768642691770135E-4</v>
      </c>
      <c r="AT287" s="89">
        <f t="shared" si="178"/>
        <v>0.89305928075310403</v>
      </c>
      <c r="AU287" s="91">
        <f t="shared" si="179"/>
        <v>3.5347630523304502E-6</v>
      </c>
      <c r="AV287" s="95">
        <f t="shared" si="194"/>
        <v>33336.365949853076</v>
      </c>
      <c r="AW287" s="96">
        <f t="shared" si="195"/>
        <v>207248.22834046796</v>
      </c>
      <c r="AX287" s="96">
        <f t="shared" si="196"/>
        <v>16.977429035150152</v>
      </c>
      <c r="AY287" s="96">
        <f t="shared" si="197"/>
        <v>108655.54582496099</v>
      </c>
      <c r="AZ287" s="96">
        <f t="shared" si="198"/>
        <v>325966637.47488296</v>
      </c>
      <c r="BA287" s="97">
        <f t="shared" si="199"/>
        <v>1290.1885141006144</v>
      </c>
      <c r="BB287" s="102">
        <f t="shared" si="200"/>
        <v>91.332509451652257</v>
      </c>
      <c r="BC287" s="98">
        <f t="shared" si="201"/>
        <v>567.80336531635055</v>
      </c>
      <c r="BD287" s="98">
        <f t="shared" si="202"/>
        <v>4.6513504205890829E-2</v>
      </c>
      <c r="BE287" s="98">
        <f t="shared" si="203"/>
        <v>297.68642691770134</v>
      </c>
      <c r="BF287" s="98">
        <f t="shared" si="204"/>
        <v>893059.28075310402</v>
      </c>
      <c r="BG287" s="103">
        <f t="shared" si="205"/>
        <v>3.5347630523304501</v>
      </c>
      <c r="BH287">
        <v>0.1</v>
      </c>
      <c r="BI287">
        <f t="shared" si="180"/>
        <v>16977.429035150155</v>
      </c>
      <c r="BJ287">
        <v>0.1</v>
      </c>
      <c r="BK287">
        <f t="shared" si="181"/>
        <v>223.82222222222222</v>
      </c>
      <c r="BL287" s="114">
        <v>187.562005220738</v>
      </c>
      <c r="BM287" s="114">
        <v>1012.03746873145</v>
      </c>
      <c r="BN287" s="114">
        <v>0</v>
      </c>
      <c r="BO287" s="114">
        <v>256</v>
      </c>
      <c r="BP287" s="114">
        <v>384000</v>
      </c>
      <c r="BQ287" s="107">
        <f t="shared" si="182"/>
        <v>6.3559999999999995E-8</v>
      </c>
      <c r="BR287" s="107">
        <f t="shared" si="183"/>
        <v>3.2017228526680812E-2</v>
      </c>
      <c r="BS287" s="107">
        <f t="shared" si="184"/>
        <v>0.17306335209947546</v>
      </c>
      <c r="BT287" s="107">
        <f t="shared" si="185"/>
        <v>1.6977429035150155E-6</v>
      </c>
      <c r="BU287" s="107">
        <f t="shared" si="186"/>
        <v>4.4799829224545423E-2</v>
      </c>
      <c r="BV287" s="107">
        <f t="shared" si="187"/>
        <v>72.888355979086882</v>
      </c>
      <c r="BW287" s="117">
        <f t="shared" si="188"/>
        <v>1.8246020946590804E-4</v>
      </c>
    </row>
    <row r="288" spans="1:75" ht="15" customHeight="1" x14ac:dyDescent="0.25">
      <c r="A288" s="108">
        <v>4.6431100557630396</v>
      </c>
      <c r="B288" s="108">
        <v>-74.115515405336893</v>
      </c>
      <c r="C288" s="119">
        <v>27</v>
      </c>
      <c r="D288" s="119">
        <v>29</v>
      </c>
      <c r="E288" s="119">
        <v>1875</v>
      </c>
      <c r="F288" s="16" t="s">
        <v>714</v>
      </c>
      <c r="G288" s="14" t="s">
        <v>715</v>
      </c>
      <c r="H288" s="16" t="s">
        <v>716</v>
      </c>
      <c r="I288" s="14" t="s">
        <v>40</v>
      </c>
      <c r="J288" s="14" t="s">
        <v>53</v>
      </c>
      <c r="K288" s="14">
        <v>1.49</v>
      </c>
      <c r="L288" s="14"/>
      <c r="M288" s="14">
        <v>1997</v>
      </c>
      <c r="N288" s="15" t="s">
        <v>43</v>
      </c>
      <c r="O288" s="15" t="s">
        <v>397</v>
      </c>
      <c r="P288" s="17">
        <v>-2.442692824689293E-2</v>
      </c>
      <c r="Q288" s="18">
        <v>42432</v>
      </c>
      <c r="R288" s="18">
        <v>38482.172479673682</v>
      </c>
      <c r="S288" s="15" t="s">
        <v>45</v>
      </c>
      <c r="T288" s="15"/>
      <c r="U288" s="15"/>
      <c r="V288" s="14">
        <v>365</v>
      </c>
      <c r="W288" s="80"/>
      <c r="X288" s="14"/>
      <c r="Y288" s="14">
        <v>8760</v>
      </c>
      <c r="Z288" s="76" t="s">
        <v>718</v>
      </c>
      <c r="AA288" s="76" t="s">
        <v>46</v>
      </c>
      <c r="AB288" s="19" t="s">
        <v>49</v>
      </c>
      <c r="AC288" s="19">
        <v>196.35697419693699</v>
      </c>
      <c r="AD288" s="19">
        <v>1220.7279907421801</v>
      </c>
      <c r="AE288" s="19">
        <v>0.1</v>
      </c>
      <c r="AF288" s="19">
        <v>640</v>
      </c>
      <c r="AG288" s="19">
        <v>1920000</v>
      </c>
      <c r="AH288" s="20">
        <v>2238.2222222222222</v>
      </c>
      <c r="AI288" s="20">
        <v>6.3559999999999989E-7</v>
      </c>
      <c r="AJ288" s="21">
        <f t="shared" si="189"/>
        <v>7.5562429486333632E-3</v>
      </c>
      <c r="AK288" s="21">
        <f t="shared" si="190"/>
        <v>4.6976265090506071E-2</v>
      </c>
      <c r="AL288" s="21">
        <f t="shared" si="191"/>
        <v>3.8482172479673678E-6</v>
      </c>
      <c r="AM288" s="21">
        <f t="shared" si="192"/>
        <v>2.4628590386991157E-2</v>
      </c>
      <c r="AN288" s="21">
        <f t="shared" si="193"/>
        <v>73.885771160973462</v>
      </c>
      <c r="AO288" s="86">
        <f t="shared" si="173"/>
        <v>1.2901885141006143E-3</v>
      </c>
      <c r="AP288" s="88">
        <f t="shared" si="174"/>
        <v>2.0702035475707844E-5</v>
      </c>
      <c r="AQ288" s="89">
        <f t="shared" si="175"/>
        <v>1.287020961383728E-4</v>
      </c>
      <c r="AR288" s="89">
        <f t="shared" si="176"/>
        <v>1.0543060953335254E-8</v>
      </c>
      <c r="AS288" s="89">
        <f t="shared" si="177"/>
        <v>6.7475590101345636E-5</v>
      </c>
      <c r="AT288" s="89">
        <f t="shared" si="178"/>
        <v>0.20242677030403688</v>
      </c>
      <c r="AU288" s="91">
        <f t="shared" si="179"/>
        <v>3.5347630523304502E-6</v>
      </c>
      <c r="AV288" s="95">
        <f t="shared" si="194"/>
        <v>7556.2429486333631</v>
      </c>
      <c r="AW288" s="96">
        <f t="shared" si="195"/>
        <v>46976.265090506073</v>
      </c>
      <c r="AX288" s="96">
        <f t="shared" si="196"/>
        <v>3.848217247967368</v>
      </c>
      <c r="AY288" s="96">
        <f t="shared" si="197"/>
        <v>24628.590386991156</v>
      </c>
      <c r="AZ288" s="96">
        <f t="shared" si="198"/>
        <v>73885771.160973459</v>
      </c>
      <c r="BA288" s="97">
        <f t="shared" si="199"/>
        <v>1290.1885141006144</v>
      </c>
      <c r="BB288" s="102">
        <f t="shared" si="200"/>
        <v>20.702035475707845</v>
      </c>
      <c r="BC288" s="98">
        <f t="shared" si="201"/>
        <v>128.70209613837281</v>
      </c>
      <c r="BD288" s="98">
        <f t="shared" si="202"/>
        <v>1.0543060953335254E-2</v>
      </c>
      <c r="BE288" s="98">
        <f t="shared" si="203"/>
        <v>67.475590101345631</v>
      </c>
      <c r="BF288" s="98">
        <f t="shared" si="204"/>
        <v>202426.77030403688</v>
      </c>
      <c r="BG288" s="103">
        <f t="shared" si="205"/>
        <v>3.5347630523304501</v>
      </c>
      <c r="BH288">
        <v>0.1</v>
      </c>
      <c r="BI288">
        <f t="shared" si="180"/>
        <v>3848.2172479673682</v>
      </c>
      <c r="BJ288">
        <v>0.1</v>
      </c>
      <c r="BK288">
        <f t="shared" si="181"/>
        <v>223.82222222222222</v>
      </c>
      <c r="BL288" s="114">
        <v>187.562005220738</v>
      </c>
      <c r="BM288" s="114">
        <v>1012.03746873145</v>
      </c>
      <c r="BN288" s="114">
        <v>0</v>
      </c>
      <c r="BO288" s="114">
        <v>256</v>
      </c>
      <c r="BP288" s="114">
        <v>384000</v>
      </c>
      <c r="BQ288" s="107">
        <f t="shared" si="182"/>
        <v>6.3559999999999995E-8</v>
      </c>
      <c r="BR288" s="107">
        <f t="shared" si="183"/>
        <v>7.2572384660476493E-3</v>
      </c>
      <c r="BS288" s="107">
        <f t="shared" si="184"/>
        <v>3.9227693142547766E-2</v>
      </c>
      <c r="BT288" s="107">
        <f t="shared" si="185"/>
        <v>3.848217247967368E-7</v>
      </c>
      <c r="BU288" s="107">
        <f t="shared" si="186"/>
        <v>1.0154627957563628E-2</v>
      </c>
      <c r="BV288" s="107">
        <f t="shared" si="187"/>
        <v>16.521360688593024</v>
      </c>
      <c r="BW288" s="117">
        <f t="shared" si="188"/>
        <v>1.8246020946590804E-4</v>
      </c>
    </row>
    <row r="289" spans="1:75" ht="15" customHeight="1" x14ac:dyDescent="0.25">
      <c r="A289" s="108">
        <v>4.6431100557630396</v>
      </c>
      <c r="B289" s="108">
        <v>-74.115515405336893</v>
      </c>
      <c r="C289" s="119">
        <v>27</v>
      </c>
      <c r="D289" s="119">
        <v>29</v>
      </c>
      <c r="E289" s="119">
        <v>1875</v>
      </c>
      <c r="F289" s="16" t="s">
        <v>714</v>
      </c>
      <c r="G289" s="14" t="s">
        <v>715</v>
      </c>
      <c r="H289" s="16" t="s">
        <v>716</v>
      </c>
      <c r="I289" s="14" t="s">
        <v>40</v>
      </c>
      <c r="J289" s="14" t="s">
        <v>53</v>
      </c>
      <c r="K289" s="14">
        <v>1.49</v>
      </c>
      <c r="L289" s="14"/>
      <c r="M289" s="14">
        <v>1997</v>
      </c>
      <c r="N289" s="15" t="s">
        <v>43</v>
      </c>
      <c r="O289" s="15" t="s">
        <v>397</v>
      </c>
      <c r="P289" s="17">
        <v>-2.442692824689293E-2</v>
      </c>
      <c r="Q289" s="18">
        <v>42432</v>
      </c>
      <c r="R289" s="18">
        <v>38482.172479673682</v>
      </c>
      <c r="S289" s="15" t="s">
        <v>45</v>
      </c>
      <c r="T289" s="15"/>
      <c r="U289" s="15"/>
      <c r="V289" s="14">
        <v>365</v>
      </c>
      <c r="W289" s="80"/>
      <c r="X289" s="14"/>
      <c r="Y289" s="14">
        <v>8760</v>
      </c>
      <c r="Z289" s="76" t="s">
        <v>718</v>
      </c>
      <c r="AA289" s="76" t="s">
        <v>46</v>
      </c>
      <c r="AB289" s="19" t="s">
        <v>49</v>
      </c>
      <c r="AC289" s="19">
        <v>196.35697419693699</v>
      </c>
      <c r="AD289" s="19">
        <v>1220.7279907421801</v>
      </c>
      <c r="AE289" s="19">
        <v>0.1</v>
      </c>
      <c r="AF289" s="19">
        <v>640</v>
      </c>
      <c r="AG289" s="19">
        <v>1920000</v>
      </c>
      <c r="AH289" s="20">
        <v>2238.2222222222222</v>
      </c>
      <c r="AI289" s="20">
        <v>6.3559999999999989E-7</v>
      </c>
      <c r="AJ289" s="21">
        <f t="shared" si="189"/>
        <v>7.5562429486333632E-3</v>
      </c>
      <c r="AK289" s="21">
        <f t="shared" si="190"/>
        <v>4.6976265090506071E-2</v>
      </c>
      <c r="AL289" s="21">
        <f t="shared" si="191"/>
        <v>3.8482172479673678E-6</v>
      </c>
      <c r="AM289" s="21">
        <f t="shared" si="192"/>
        <v>2.4628590386991157E-2</v>
      </c>
      <c r="AN289" s="21">
        <f t="shared" si="193"/>
        <v>73.885771160973462</v>
      </c>
      <c r="AO289" s="86">
        <f t="shared" si="173"/>
        <v>1.2901885141006143E-3</v>
      </c>
      <c r="AP289" s="88">
        <f t="shared" si="174"/>
        <v>2.0702035475707844E-5</v>
      </c>
      <c r="AQ289" s="89">
        <f t="shared" si="175"/>
        <v>1.287020961383728E-4</v>
      </c>
      <c r="AR289" s="89">
        <f t="shared" si="176"/>
        <v>1.0543060953335254E-8</v>
      </c>
      <c r="AS289" s="89">
        <f t="shared" si="177"/>
        <v>6.7475590101345636E-5</v>
      </c>
      <c r="AT289" s="89">
        <f t="shared" si="178"/>
        <v>0.20242677030403688</v>
      </c>
      <c r="AU289" s="91">
        <f t="shared" si="179"/>
        <v>3.5347630523304502E-6</v>
      </c>
      <c r="AV289" s="95">
        <f t="shared" si="194"/>
        <v>7556.2429486333631</v>
      </c>
      <c r="AW289" s="96">
        <f t="shared" si="195"/>
        <v>46976.265090506073</v>
      </c>
      <c r="AX289" s="96">
        <f t="shared" si="196"/>
        <v>3.848217247967368</v>
      </c>
      <c r="AY289" s="96">
        <f t="shared" si="197"/>
        <v>24628.590386991156</v>
      </c>
      <c r="AZ289" s="96">
        <f t="shared" si="198"/>
        <v>73885771.160973459</v>
      </c>
      <c r="BA289" s="97">
        <f t="shared" si="199"/>
        <v>1290.1885141006144</v>
      </c>
      <c r="BB289" s="102">
        <f t="shared" si="200"/>
        <v>20.702035475707845</v>
      </c>
      <c r="BC289" s="98">
        <f t="shared" si="201"/>
        <v>128.70209613837281</v>
      </c>
      <c r="BD289" s="98">
        <f t="shared" si="202"/>
        <v>1.0543060953335254E-2</v>
      </c>
      <c r="BE289" s="98">
        <f t="shared" si="203"/>
        <v>67.475590101345631</v>
      </c>
      <c r="BF289" s="98">
        <f t="shared" si="204"/>
        <v>202426.77030403688</v>
      </c>
      <c r="BG289" s="103">
        <f t="shared" si="205"/>
        <v>3.5347630523304501</v>
      </c>
      <c r="BH289">
        <v>0.1</v>
      </c>
      <c r="BI289">
        <f t="shared" si="180"/>
        <v>3848.2172479673682</v>
      </c>
      <c r="BJ289">
        <v>0.1</v>
      </c>
      <c r="BK289">
        <f t="shared" si="181"/>
        <v>223.82222222222222</v>
      </c>
      <c r="BL289" s="114">
        <v>187.562005220738</v>
      </c>
      <c r="BM289" s="114">
        <v>1012.03746873145</v>
      </c>
      <c r="BN289" s="114">
        <v>0</v>
      </c>
      <c r="BO289" s="114">
        <v>256</v>
      </c>
      <c r="BP289" s="114">
        <v>384000</v>
      </c>
      <c r="BQ289" s="107">
        <f t="shared" si="182"/>
        <v>6.3559999999999995E-8</v>
      </c>
      <c r="BR289" s="107">
        <f t="shared" si="183"/>
        <v>7.2572384660476493E-3</v>
      </c>
      <c r="BS289" s="107">
        <f t="shared" si="184"/>
        <v>3.9227693142547766E-2</v>
      </c>
      <c r="BT289" s="107">
        <f t="shared" si="185"/>
        <v>3.848217247967368E-7</v>
      </c>
      <c r="BU289" s="107">
        <f t="shared" si="186"/>
        <v>1.0154627957563628E-2</v>
      </c>
      <c r="BV289" s="107">
        <f t="shared" si="187"/>
        <v>16.521360688593024</v>
      </c>
      <c r="BW289" s="117">
        <f t="shared" si="188"/>
        <v>1.8246020946590804E-4</v>
      </c>
    </row>
    <row r="290" spans="1:75" ht="15" customHeight="1" x14ac:dyDescent="0.25">
      <c r="A290" s="108">
        <v>4.6431100557630396</v>
      </c>
      <c r="B290" s="108">
        <v>-74.115515405336893</v>
      </c>
      <c r="C290" s="119">
        <v>27</v>
      </c>
      <c r="D290" s="119">
        <v>29</v>
      </c>
      <c r="E290" s="119">
        <v>1875</v>
      </c>
      <c r="F290" s="16" t="s">
        <v>714</v>
      </c>
      <c r="G290" s="14" t="s">
        <v>715</v>
      </c>
      <c r="H290" s="16" t="s">
        <v>716</v>
      </c>
      <c r="I290" s="14" t="s">
        <v>40</v>
      </c>
      <c r="J290" s="14" t="s">
        <v>53</v>
      </c>
      <c r="K290" s="14">
        <v>1.49</v>
      </c>
      <c r="L290" s="14"/>
      <c r="M290" s="14">
        <v>1997</v>
      </c>
      <c r="N290" s="15" t="s">
        <v>43</v>
      </c>
      <c r="O290" s="15" t="s">
        <v>397</v>
      </c>
      <c r="P290" s="17">
        <v>-2.442692824689293E-2</v>
      </c>
      <c r="Q290" s="18">
        <v>3468</v>
      </c>
      <c r="R290" s="18">
        <v>3145.1775584348684</v>
      </c>
      <c r="S290" s="15" t="s">
        <v>45</v>
      </c>
      <c r="T290" s="15"/>
      <c r="U290" s="15"/>
      <c r="V290" s="14">
        <v>365</v>
      </c>
      <c r="W290" s="84"/>
      <c r="X290" s="14"/>
      <c r="Y290" s="14">
        <v>0</v>
      </c>
      <c r="Z290" s="76" t="s">
        <v>719</v>
      </c>
      <c r="AA290" s="76" t="s">
        <v>46</v>
      </c>
      <c r="AB290" s="19" t="s">
        <v>49</v>
      </c>
      <c r="AC290" s="19">
        <v>196.35697419693699</v>
      </c>
      <c r="AD290" s="19">
        <v>1220.7279907421801</v>
      </c>
      <c r="AE290" s="19">
        <v>0.1</v>
      </c>
      <c r="AF290" s="19">
        <v>640</v>
      </c>
      <c r="AG290" s="19">
        <v>1920000</v>
      </c>
      <c r="AH290" s="20">
        <v>2238.2222222222222</v>
      </c>
      <c r="AI290" s="20">
        <v>6.3559999999999989E-7</v>
      </c>
      <c r="AJ290" s="21">
        <f t="shared" si="189"/>
        <v>6.1757754868638074E-4</v>
      </c>
      <c r="AK290" s="21">
        <f t="shared" si="190"/>
        <v>3.8394062814355928E-3</v>
      </c>
      <c r="AL290" s="21">
        <f t="shared" si="191"/>
        <v>3.1451775584348684E-7</v>
      </c>
      <c r="AM290" s="21">
        <f t="shared" si="192"/>
        <v>2.0129136373983158E-3</v>
      </c>
      <c r="AN290" s="21">
        <f t="shared" si="193"/>
        <v>6.0387409121949469</v>
      </c>
      <c r="AO290" s="86">
        <f t="shared" si="173"/>
        <v>1.2901885141006143E-3</v>
      </c>
      <c r="AP290" s="88">
        <f t="shared" si="174"/>
        <v>1.6919932840722761E-6</v>
      </c>
      <c r="AQ290" s="89">
        <f t="shared" si="175"/>
        <v>1.0518921319001625E-5</v>
      </c>
      <c r="AR290" s="89">
        <f t="shared" si="176"/>
        <v>8.6169248176297762E-10</v>
      </c>
      <c r="AS290" s="89">
        <f t="shared" si="177"/>
        <v>5.5148318832830571E-6</v>
      </c>
      <c r="AT290" s="89">
        <f t="shared" si="178"/>
        <v>1.654449564984917E-2</v>
      </c>
      <c r="AU290" s="91">
        <f t="shared" si="179"/>
        <v>3.5347630523304502E-6</v>
      </c>
      <c r="AV290" s="95">
        <f t="shared" si="194"/>
        <v>617.57754868638074</v>
      </c>
      <c r="AW290" s="96">
        <f t="shared" si="195"/>
        <v>3839.406281435593</v>
      </c>
      <c r="AX290" s="96">
        <f t="shared" si="196"/>
        <v>0.31451775584348685</v>
      </c>
      <c r="AY290" s="96">
        <f t="shared" si="197"/>
        <v>2012.9136373983158</v>
      </c>
      <c r="AZ290" s="96">
        <f t="shared" si="198"/>
        <v>6038740.9121949468</v>
      </c>
      <c r="BA290" s="97">
        <f t="shared" si="199"/>
        <v>1290.1885141006144</v>
      </c>
      <c r="BB290" s="102">
        <f t="shared" si="200"/>
        <v>1.691993284072276</v>
      </c>
      <c r="BC290" s="98">
        <f t="shared" si="201"/>
        <v>10.518921319001624</v>
      </c>
      <c r="BD290" s="98">
        <f t="shared" si="202"/>
        <v>8.6169248176297766E-4</v>
      </c>
      <c r="BE290" s="98">
        <f t="shared" si="203"/>
        <v>5.5148318832830574</v>
      </c>
      <c r="BF290" s="98">
        <f t="shared" si="204"/>
        <v>16544.49564984917</v>
      </c>
      <c r="BG290" s="103">
        <f t="shared" si="205"/>
        <v>3.5347630523304501</v>
      </c>
      <c r="BH290">
        <v>0.1</v>
      </c>
      <c r="BI290">
        <f t="shared" si="180"/>
        <v>314.51775584348684</v>
      </c>
      <c r="BJ290">
        <v>0.1</v>
      </c>
      <c r="BK290">
        <f t="shared" si="181"/>
        <v>223.82222222222222</v>
      </c>
      <c r="BL290" s="114">
        <v>187.562005220738</v>
      </c>
      <c r="BM290" s="114">
        <v>1012.03746873145</v>
      </c>
      <c r="BN290" s="114">
        <v>0</v>
      </c>
      <c r="BO290" s="114">
        <v>256</v>
      </c>
      <c r="BP290" s="114">
        <v>384000</v>
      </c>
      <c r="BQ290" s="107">
        <f t="shared" si="182"/>
        <v>6.3559999999999995E-8</v>
      </c>
      <c r="BR290" s="107">
        <f t="shared" si="183"/>
        <v>5.9313968232120227E-4</v>
      </c>
      <c r="BS290" s="107">
        <f t="shared" si="184"/>
        <v>3.2061095356890005E-3</v>
      </c>
      <c r="BT290" s="107">
        <f t="shared" si="185"/>
        <v>3.1451775584348688E-8</v>
      </c>
      <c r="BU290" s="107">
        <f t="shared" si="186"/>
        <v>8.2994555422395049E-4</v>
      </c>
      <c r="BV290" s="107">
        <f t="shared" si="187"/>
        <v>1.3503035178176992</v>
      </c>
      <c r="BW290" s="117">
        <f t="shared" si="188"/>
        <v>1.8246020946590804E-4</v>
      </c>
    </row>
    <row r="291" spans="1:75" ht="15" customHeight="1" x14ac:dyDescent="0.25">
      <c r="A291" s="108">
        <v>4.6461111111111109</v>
      </c>
      <c r="B291" s="108">
        <v>-74.114166666666662</v>
      </c>
      <c r="C291" s="119">
        <v>27</v>
      </c>
      <c r="D291" s="119">
        <v>29</v>
      </c>
      <c r="E291" s="119">
        <v>1875</v>
      </c>
      <c r="F291" s="16" t="s">
        <v>720</v>
      </c>
      <c r="G291" s="14" t="s">
        <v>721</v>
      </c>
      <c r="H291" s="16" t="s">
        <v>722</v>
      </c>
      <c r="I291" s="14" t="s">
        <v>40</v>
      </c>
      <c r="J291" s="14" t="s">
        <v>53</v>
      </c>
      <c r="K291" s="14">
        <v>15</v>
      </c>
      <c r="L291" s="14"/>
      <c r="M291" s="14">
        <v>1998</v>
      </c>
      <c r="N291" s="15" t="s">
        <v>43</v>
      </c>
      <c r="O291" s="15" t="s">
        <v>123</v>
      </c>
      <c r="P291" s="28">
        <v>4.2689148957375835E-3</v>
      </c>
      <c r="Q291" s="18">
        <v>52000</v>
      </c>
      <c r="R291" s="18">
        <v>52895.558665427947</v>
      </c>
      <c r="S291" s="15" t="s">
        <v>45</v>
      </c>
      <c r="T291" s="15"/>
      <c r="U291" s="15"/>
      <c r="V291" s="14">
        <v>365</v>
      </c>
      <c r="W291" s="80"/>
      <c r="X291" s="14"/>
      <c r="Y291" s="14">
        <v>8760</v>
      </c>
      <c r="Z291" s="76" t="s">
        <v>723</v>
      </c>
      <c r="AA291" s="76" t="s">
        <v>46</v>
      </c>
      <c r="AB291" s="19" t="s">
        <v>49</v>
      </c>
      <c r="AC291" s="19">
        <v>196.35697419693699</v>
      </c>
      <c r="AD291" s="19">
        <v>1220.7279907421801</v>
      </c>
      <c r="AE291" s="19">
        <v>69.655897325915305</v>
      </c>
      <c r="AF291" s="19">
        <v>640</v>
      </c>
      <c r="AG291" s="19">
        <v>1920000</v>
      </c>
      <c r="AH291" s="20">
        <v>8608.3841463414628</v>
      </c>
      <c r="AI291" s="20">
        <v>1.0442E-8</v>
      </c>
      <c r="AJ291" s="21">
        <f t="shared" si="189"/>
        <v>1.0386411848000002E-2</v>
      </c>
      <c r="AK291" s="21">
        <f t="shared" si="190"/>
        <v>6.4571089048832964E-2</v>
      </c>
      <c r="AL291" s="21">
        <f t="shared" si="191"/>
        <v>3.6844876033959783E-3</v>
      </c>
      <c r="AM291" s="21">
        <f t="shared" si="192"/>
        <v>3.385315754587389E-2</v>
      </c>
      <c r="AN291" s="21">
        <f t="shared" si="193"/>
        <v>101.55947263762165</v>
      </c>
      <c r="AO291" s="86">
        <f t="shared" si="173"/>
        <v>9.1436836612437188E-5</v>
      </c>
      <c r="AP291" s="88">
        <f t="shared" si="174"/>
        <v>2.8455922871232882E-5</v>
      </c>
      <c r="AQ291" s="89">
        <f t="shared" si="175"/>
        <v>1.7690709328447386E-4</v>
      </c>
      <c r="AR291" s="89">
        <f t="shared" si="176"/>
        <v>1.0094486584646516E-5</v>
      </c>
      <c r="AS291" s="89">
        <f t="shared" si="177"/>
        <v>9.2748376838010653E-5</v>
      </c>
      <c r="AT291" s="89">
        <f t="shared" si="178"/>
        <v>0.27824513051403194</v>
      </c>
      <c r="AU291" s="91">
        <f t="shared" si="179"/>
        <v>2.505118811299649E-7</v>
      </c>
      <c r="AV291" s="95">
        <f t="shared" si="194"/>
        <v>10386.411848000002</v>
      </c>
      <c r="AW291" s="96">
        <f t="shared" si="195"/>
        <v>64571.089048832961</v>
      </c>
      <c r="AX291" s="96">
        <f t="shared" si="196"/>
        <v>3684.4876033959781</v>
      </c>
      <c r="AY291" s="96">
        <f t="shared" si="197"/>
        <v>33853.157545873888</v>
      </c>
      <c r="AZ291" s="96">
        <f t="shared" si="198"/>
        <v>101559472.63762166</v>
      </c>
      <c r="BA291" s="97">
        <f t="shared" si="199"/>
        <v>91.43683661243719</v>
      </c>
      <c r="BB291" s="102">
        <f t="shared" si="200"/>
        <v>28.455922871232882</v>
      </c>
      <c r="BC291" s="98">
        <f t="shared" si="201"/>
        <v>176.90709328447386</v>
      </c>
      <c r="BD291" s="98">
        <f t="shared" si="202"/>
        <v>10.094486584646516</v>
      </c>
      <c r="BE291" s="98">
        <f t="shared" si="203"/>
        <v>92.748376838010657</v>
      </c>
      <c r="BF291" s="98">
        <f t="shared" si="204"/>
        <v>278245.13051403192</v>
      </c>
      <c r="BG291" s="103">
        <f t="shared" si="205"/>
        <v>0.25051188112996492</v>
      </c>
      <c r="BH291">
        <v>0.1</v>
      </c>
      <c r="BI291">
        <f t="shared" si="180"/>
        <v>5289.5558665427952</v>
      </c>
      <c r="BJ291">
        <v>0.1</v>
      </c>
      <c r="BK291">
        <f t="shared" si="181"/>
        <v>860.83841463414637</v>
      </c>
      <c r="BL291" s="114">
        <v>187.562005220738</v>
      </c>
      <c r="BM291" s="114">
        <v>1012.03746873145</v>
      </c>
      <c r="BN291" s="114">
        <v>69.555897325915296</v>
      </c>
      <c r="BO291" s="114">
        <v>256</v>
      </c>
      <c r="BP291" s="114">
        <v>384000</v>
      </c>
      <c r="BQ291" s="107">
        <f t="shared" si="182"/>
        <v>1.0442E-9</v>
      </c>
      <c r="BR291" s="107">
        <f t="shared" si="183"/>
        <v>9.9754161029392829E-3</v>
      </c>
      <c r="BS291" s="107">
        <f t="shared" si="184"/>
        <v>5.3920311932156177E-2</v>
      </c>
      <c r="BT291" s="107">
        <f t="shared" si="185"/>
        <v>3.6976009468221676E-3</v>
      </c>
      <c r="BU291" s="107">
        <f t="shared" si="186"/>
        <v>1.3958014432231361E-2</v>
      </c>
      <c r="BV291" s="107">
        <f t="shared" si="187"/>
        <v>22.709388457675189</v>
      </c>
      <c r="BW291" s="117">
        <f t="shared" si="188"/>
        <v>1.2931121443780144E-5</v>
      </c>
    </row>
    <row r="292" spans="1:75" ht="15" customHeight="1" x14ac:dyDescent="0.25">
      <c r="A292" s="108">
        <v>4.6417808052732301</v>
      </c>
      <c r="B292" s="108">
        <v>-74.119656524695998</v>
      </c>
      <c r="C292" s="119">
        <v>27</v>
      </c>
      <c r="D292" s="119">
        <v>29</v>
      </c>
      <c r="E292" s="119">
        <v>1875</v>
      </c>
      <c r="F292" s="16" t="s">
        <v>724</v>
      </c>
      <c r="G292" s="14" t="s">
        <v>725</v>
      </c>
      <c r="H292" s="16" t="s">
        <v>726</v>
      </c>
      <c r="I292" s="14" t="s">
        <v>40</v>
      </c>
      <c r="J292" s="14" t="s">
        <v>41</v>
      </c>
      <c r="K292" s="14">
        <v>60</v>
      </c>
      <c r="L292" s="14"/>
      <c r="M292" s="14">
        <v>1963</v>
      </c>
      <c r="N292" s="15" t="s">
        <v>43</v>
      </c>
      <c r="O292" s="15" t="s">
        <v>44</v>
      </c>
      <c r="P292" s="17">
        <v>-8.4851358602175367E-2</v>
      </c>
      <c r="Q292" s="18">
        <v>44473</v>
      </c>
      <c r="R292" s="18">
        <v>31673.387873518528</v>
      </c>
      <c r="S292" s="15" t="s">
        <v>45</v>
      </c>
      <c r="T292" s="15"/>
      <c r="U292" s="15"/>
      <c r="V292" s="14">
        <v>365</v>
      </c>
      <c r="W292" s="80"/>
      <c r="X292" s="14"/>
      <c r="Y292" s="14">
        <v>8760</v>
      </c>
      <c r="Z292" s="76" t="s">
        <v>727</v>
      </c>
      <c r="AA292" s="76" t="s">
        <v>46</v>
      </c>
      <c r="AB292" s="19" t="s">
        <v>49</v>
      </c>
      <c r="AC292" s="19">
        <v>46.3856216091623</v>
      </c>
      <c r="AD292" s="19">
        <v>1074.85364414012</v>
      </c>
      <c r="AE292" s="19">
        <v>5.4109910208389103</v>
      </c>
      <c r="AF292" s="19">
        <v>1344</v>
      </c>
      <c r="AG292" s="19">
        <v>1920000</v>
      </c>
      <c r="AH292" s="20">
        <v>30259</v>
      </c>
      <c r="AI292" s="20">
        <v>7.6726E-6</v>
      </c>
      <c r="AJ292" s="21">
        <f t="shared" si="189"/>
        <v>1.46918978498126E-3</v>
      </c>
      <c r="AK292" s="21">
        <f t="shared" si="190"/>
        <v>3.4044256378114875E-2</v>
      </c>
      <c r="AL292" s="21">
        <f t="shared" si="191"/>
        <v>1.7138441738315678E-4</v>
      </c>
      <c r="AM292" s="21">
        <f t="shared" si="192"/>
        <v>4.2569033302008903E-2</v>
      </c>
      <c r="AN292" s="21">
        <f t="shared" si="193"/>
        <v>60.812904717155568</v>
      </c>
      <c r="AO292" s="86">
        <f t="shared" si="173"/>
        <v>0.16534658192661889</v>
      </c>
      <c r="AP292" s="88">
        <f t="shared" si="174"/>
        <v>4.0251774930993421E-6</v>
      </c>
      <c r="AQ292" s="89">
        <f t="shared" si="175"/>
        <v>9.3271935282506507E-5</v>
      </c>
      <c r="AR292" s="89">
        <f t="shared" si="176"/>
        <v>4.6954634899495005E-7</v>
      </c>
      <c r="AS292" s="89">
        <f t="shared" si="177"/>
        <v>1.1662748849865452E-4</v>
      </c>
      <c r="AT292" s="89">
        <f t="shared" si="178"/>
        <v>0.16661069785522073</v>
      </c>
      <c r="AU292" s="91">
        <f t="shared" si="179"/>
        <v>4.5300433404553121E-4</v>
      </c>
      <c r="AV292" s="95">
        <f t="shared" si="194"/>
        <v>1469.1897849812599</v>
      </c>
      <c r="AW292" s="96">
        <f t="shared" si="195"/>
        <v>34044.256378114871</v>
      </c>
      <c r="AX292" s="96">
        <f t="shared" si="196"/>
        <v>171.38441738315677</v>
      </c>
      <c r="AY292" s="96">
        <f t="shared" si="197"/>
        <v>42569.033302008902</v>
      </c>
      <c r="AZ292" s="96">
        <f t="shared" si="198"/>
        <v>60812904.717155568</v>
      </c>
      <c r="BA292" s="97">
        <f t="shared" si="199"/>
        <v>165346.58192661888</v>
      </c>
      <c r="BB292" s="102">
        <f t="shared" si="200"/>
        <v>4.025177493099342</v>
      </c>
      <c r="BC292" s="98">
        <f t="shared" si="201"/>
        <v>93.271935282506504</v>
      </c>
      <c r="BD292" s="98">
        <f t="shared" si="202"/>
        <v>0.46954634899495007</v>
      </c>
      <c r="BE292" s="98">
        <f t="shared" si="203"/>
        <v>116.62748849865453</v>
      </c>
      <c r="BF292" s="98">
        <f t="shared" si="204"/>
        <v>166610.69785522073</v>
      </c>
      <c r="BG292" s="103">
        <f t="shared" si="205"/>
        <v>453.00433404553121</v>
      </c>
      <c r="BH292">
        <v>0.1</v>
      </c>
      <c r="BI292">
        <f t="shared" si="180"/>
        <v>3167.3387873518532</v>
      </c>
      <c r="BJ292">
        <v>0.1</v>
      </c>
      <c r="BK292">
        <f t="shared" si="181"/>
        <v>3025.9</v>
      </c>
      <c r="BL292" s="114">
        <v>17.6498016718255</v>
      </c>
      <c r="BM292" s="114">
        <v>910.91550745517998</v>
      </c>
      <c r="BN292" s="114">
        <v>5.3109910208389097</v>
      </c>
      <c r="BO292" s="114">
        <v>537.6</v>
      </c>
      <c r="BP292" s="114">
        <v>384000</v>
      </c>
      <c r="BQ292" s="107">
        <f t="shared" si="182"/>
        <v>7.6726E-7</v>
      </c>
      <c r="BR292" s="107">
        <f t="shared" si="183"/>
        <v>5.7801265125234733E-4</v>
      </c>
      <c r="BS292" s="107">
        <f t="shared" si="184"/>
        <v>2.9051941999094617E-2</v>
      </c>
      <c r="BT292" s="107">
        <f t="shared" si="185"/>
        <v>1.6908788163710859E-4</v>
      </c>
      <c r="BU292" s="107">
        <f t="shared" si="186"/>
        <v>1.7551662068461846E-2</v>
      </c>
      <c r="BV292" s="107">
        <f t="shared" si="187"/>
        <v>13.598178885677749</v>
      </c>
      <c r="BW292" s="117">
        <f t="shared" si="188"/>
        <v>2.3383537865265855E-2</v>
      </c>
    </row>
    <row r="293" spans="1:75" ht="15" customHeight="1" x14ac:dyDescent="0.25">
      <c r="A293" s="108">
        <v>4.6417808052732301</v>
      </c>
      <c r="B293" s="108">
        <v>-74.119656524695998</v>
      </c>
      <c r="C293" s="119">
        <v>27</v>
      </c>
      <c r="D293" s="119">
        <v>29</v>
      </c>
      <c r="E293" s="119">
        <v>1875</v>
      </c>
      <c r="F293" s="16" t="s">
        <v>724</v>
      </c>
      <c r="G293" s="14" t="s">
        <v>725</v>
      </c>
      <c r="H293" s="16" t="s">
        <v>726</v>
      </c>
      <c r="I293" s="14" t="s">
        <v>40</v>
      </c>
      <c r="J293" s="14" t="s">
        <v>41</v>
      </c>
      <c r="K293" s="14">
        <v>30</v>
      </c>
      <c r="L293" s="14"/>
      <c r="M293" s="14">
        <v>1996</v>
      </c>
      <c r="N293" s="15" t="s">
        <v>43</v>
      </c>
      <c r="O293" s="15" t="s">
        <v>44</v>
      </c>
      <c r="P293" s="17">
        <v>-8.4851358602175367E-2</v>
      </c>
      <c r="Q293" s="18">
        <v>29640</v>
      </c>
      <c r="R293" s="18">
        <v>21109.419570775281</v>
      </c>
      <c r="S293" s="15" t="s">
        <v>45</v>
      </c>
      <c r="T293" s="15"/>
      <c r="U293" s="15"/>
      <c r="V293" s="14">
        <v>365</v>
      </c>
      <c r="W293" s="80"/>
      <c r="X293" s="14"/>
      <c r="Y293" s="14">
        <v>8760</v>
      </c>
      <c r="Z293" s="76" t="s">
        <v>727</v>
      </c>
      <c r="AA293" s="76" t="s">
        <v>46</v>
      </c>
      <c r="AB293" s="19" t="s">
        <v>49</v>
      </c>
      <c r="AC293" s="19">
        <v>46.3856216091623</v>
      </c>
      <c r="AD293" s="19">
        <v>1074.85364414012</v>
      </c>
      <c r="AE293" s="19">
        <v>5.4109910208389103</v>
      </c>
      <c r="AF293" s="19">
        <v>1344</v>
      </c>
      <c r="AG293" s="19">
        <v>1920000</v>
      </c>
      <c r="AH293" s="20">
        <v>30259</v>
      </c>
      <c r="AI293" s="20">
        <v>7.6726E-6</v>
      </c>
      <c r="AJ293" s="21">
        <f t="shared" ref="AJ293:AJ300" si="206">AC293*R293/1000000000</f>
        <v>9.7917354859902738E-4</v>
      </c>
      <c r="AK293" s="21">
        <f t="shared" ref="AK293:AK300" si="207">AD293*R293/1000000000</f>
        <v>2.2689536551330578E-2</v>
      </c>
      <c r="AL293" s="21">
        <f t="shared" ref="AL293:AL300" si="208">AE293*R293/1000000000</f>
        <v>1.142228797525862E-4</v>
      </c>
      <c r="AM293" s="21">
        <f t="shared" ref="AM293:AM300" si="209">AF293*R293/1000000000</f>
        <v>2.8371059903121977E-2</v>
      </c>
      <c r="AN293" s="21">
        <f t="shared" ref="AN293:AN300" si="210">AG293*R293/1000000000</f>
        <v>40.530085575888542</v>
      </c>
      <c r="AO293" s="86">
        <f t="shared" si="173"/>
        <v>0.16534658192661889</v>
      </c>
      <c r="AP293" s="88">
        <f t="shared" si="174"/>
        <v>2.6826672564356913E-6</v>
      </c>
      <c r="AQ293" s="89">
        <f t="shared" si="175"/>
        <v>6.2163113839261864E-5</v>
      </c>
      <c r="AR293" s="89">
        <f t="shared" si="176"/>
        <v>3.1293939658242793E-7</v>
      </c>
      <c r="AS293" s="89">
        <f t="shared" si="177"/>
        <v>7.7728931241430077E-5</v>
      </c>
      <c r="AT293" s="89">
        <f t="shared" si="178"/>
        <v>0.11104133034490012</v>
      </c>
      <c r="AU293" s="91">
        <f t="shared" si="179"/>
        <v>4.5300433404553121E-4</v>
      </c>
      <c r="AV293" s="95">
        <f t="shared" si="194"/>
        <v>979.17354859902741</v>
      </c>
      <c r="AW293" s="96">
        <f t="shared" si="195"/>
        <v>22689.536551330577</v>
      </c>
      <c r="AX293" s="96">
        <f t="shared" si="196"/>
        <v>114.22287975258619</v>
      </c>
      <c r="AY293" s="96">
        <f t="shared" si="197"/>
        <v>28371.059903121975</v>
      </c>
      <c r="AZ293" s="96">
        <f t="shared" si="198"/>
        <v>40530085.575888544</v>
      </c>
      <c r="BA293" s="97">
        <f t="shared" si="199"/>
        <v>165346.58192661888</v>
      </c>
      <c r="BB293" s="102">
        <f t="shared" si="200"/>
        <v>2.6826672564356913</v>
      </c>
      <c r="BC293" s="98">
        <f t="shared" si="201"/>
        <v>62.163113839261861</v>
      </c>
      <c r="BD293" s="98">
        <f t="shared" si="202"/>
        <v>0.31293939658242792</v>
      </c>
      <c r="BE293" s="98">
        <f t="shared" si="203"/>
        <v>77.728931241430075</v>
      </c>
      <c r="BF293" s="98">
        <f t="shared" si="204"/>
        <v>111041.33034490011</v>
      </c>
      <c r="BG293" s="103">
        <f t="shared" si="205"/>
        <v>453.00433404553121</v>
      </c>
      <c r="BH293">
        <v>0.1</v>
      </c>
      <c r="BI293">
        <f t="shared" si="180"/>
        <v>2110.9419570775281</v>
      </c>
      <c r="BJ293">
        <v>0.1</v>
      </c>
      <c r="BK293">
        <f t="shared" si="181"/>
        <v>3025.9</v>
      </c>
      <c r="BL293" s="114">
        <v>17.6498016718255</v>
      </c>
      <c r="BM293" s="114">
        <v>910.91550745517998</v>
      </c>
      <c r="BN293" s="114">
        <v>5.3109910208389097</v>
      </c>
      <c r="BO293" s="114">
        <v>537.6</v>
      </c>
      <c r="BP293" s="114">
        <v>384000</v>
      </c>
      <c r="BQ293" s="107">
        <f t="shared" si="182"/>
        <v>7.6726E-7</v>
      </c>
      <c r="BR293" s="107">
        <f t="shared" si="183"/>
        <v>3.8522912740583215E-4</v>
      </c>
      <c r="BS293" s="107">
        <f t="shared" si="184"/>
        <v>1.9362299841548004E-2</v>
      </c>
      <c r="BT293" s="107">
        <f t="shared" si="185"/>
        <v>1.1269230345881541E-4</v>
      </c>
      <c r="BU293" s="107">
        <f t="shared" si="186"/>
        <v>1.1697687669129788E-2</v>
      </c>
      <c r="BV293" s="107">
        <f t="shared" si="187"/>
        <v>9.0628026481570494</v>
      </c>
      <c r="BW293" s="117">
        <f t="shared" si="188"/>
        <v>2.3383537865265855E-2</v>
      </c>
    </row>
    <row r="294" spans="1:75" ht="30" customHeight="1" x14ac:dyDescent="0.25">
      <c r="A294" s="108">
        <v>4.6456944444444437</v>
      </c>
      <c r="B294" s="108">
        <v>-74.120844444444444</v>
      </c>
      <c r="C294" s="119">
        <v>27</v>
      </c>
      <c r="D294" s="119">
        <v>29</v>
      </c>
      <c r="E294" s="119">
        <v>1875</v>
      </c>
      <c r="F294" s="16" t="s">
        <v>728</v>
      </c>
      <c r="G294" s="14" t="s">
        <v>729</v>
      </c>
      <c r="H294" s="16" t="s">
        <v>730</v>
      </c>
      <c r="I294" s="14" t="s">
        <v>40</v>
      </c>
      <c r="J294" s="14" t="s">
        <v>41</v>
      </c>
      <c r="K294" s="14">
        <v>200</v>
      </c>
      <c r="L294" s="14"/>
      <c r="M294" s="14">
        <v>1978</v>
      </c>
      <c r="N294" s="15" t="s">
        <v>43</v>
      </c>
      <c r="O294" s="15" t="s">
        <v>86</v>
      </c>
      <c r="P294" s="17">
        <v>-2.0430414408795293E-3</v>
      </c>
      <c r="Q294" s="18">
        <v>211120</v>
      </c>
      <c r="R294" s="18">
        <v>209401.72294926507</v>
      </c>
      <c r="S294" s="15" t="s">
        <v>45</v>
      </c>
      <c r="T294" s="15"/>
      <c r="U294" s="15"/>
      <c r="V294" s="14">
        <v>365</v>
      </c>
      <c r="W294" s="80"/>
      <c r="X294" s="14"/>
      <c r="Y294" s="14">
        <v>8760</v>
      </c>
      <c r="Z294" s="76" t="s">
        <v>731</v>
      </c>
      <c r="AA294" s="76" t="s">
        <v>46</v>
      </c>
      <c r="AB294" s="19" t="s">
        <v>49</v>
      </c>
      <c r="AC294" s="19">
        <v>589.42211574465</v>
      </c>
      <c r="AD294" s="19">
        <v>6395.3771199333296</v>
      </c>
      <c r="AE294" s="19">
        <v>22.425616220874101</v>
      </c>
      <c r="AF294" s="19">
        <v>1344</v>
      </c>
      <c r="AG294" s="19">
        <v>1920000</v>
      </c>
      <c r="AH294" s="23">
        <v>211120</v>
      </c>
      <c r="AI294" s="24">
        <v>8.7999999999999994E-8</v>
      </c>
      <c r="AJ294" s="21">
        <f t="shared" si="206"/>
        <v>0.12342600658133085</v>
      </c>
      <c r="AK294" s="21">
        <f t="shared" si="207"/>
        <v>1.3392029878243477</v>
      </c>
      <c r="AL294" s="21">
        <f t="shared" si="208"/>
        <v>4.6959626748500237E-3</v>
      </c>
      <c r="AM294" s="21">
        <f t="shared" si="209"/>
        <v>0.28143591564381226</v>
      </c>
      <c r="AN294" s="21">
        <f t="shared" si="210"/>
        <v>402.05130806258893</v>
      </c>
      <c r="AO294" s="86">
        <f t="shared" si="173"/>
        <v>1.8427351619535324E-2</v>
      </c>
      <c r="AP294" s="88">
        <f t="shared" si="174"/>
        <v>3.3815344268857769E-4</v>
      </c>
      <c r="AQ294" s="89">
        <f t="shared" si="175"/>
        <v>3.6690492817105414E-3</v>
      </c>
      <c r="AR294" s="89">
        <f t="shared" si="176"/>
        <v>1.2865651163972667E-5</v>
      </c>
      <c r="AS294" s="89">
        <f t="shared" si="177"/>
        <v>7.7105730313373221E-4</v>
      </c>
      <c r="AT294" s="89">
        <f t="shared" si="178"/>
        <v>1.1015104330481889</v>
      </c>
      <c r="AU294" s="91">
        <f t="shared" si="179"/>
        <v>5.0485894848041981E-5</v>
      </c>
      <c r="AV294" s="95">
        <f t="shared" si="194"/>
        <v>123426.00658133085</v>
      </c>
      <c r="AW294" s="96">
        <f t="shared" si="195"/>
        <v>1339202.9878243476</v>
      </c>
      <c r="AX294" s="96">
        <f t="shared" si="196"/>
        <v>4695.9626748500241</v>
      </c>
      <c r="AY294" s="96">
        <f t="shared" si="197"/>
        <v>281435.91564381227</v>
      </c>
      <c r="AZ294" s="96">
        <f t="shared" si="198"/>
        <v>402051308.06258893</v>
      </c>
      <c r="BA294" s="97">
        <f t="shared" si="199"/>
        <v>18427.351619535322</v>
      </c>
      <c r="BB294" s="102">
        <f t="shared" si="200"/>
        <v>338.15344268857768</v>
      </c>
      <c r="BC294" s="98">
        <f t="shared" si="201"/>
        <v>3669.0492817105414</v>
      </c>
      <c r="BD294" s="98">
        <f t="shared" si="202"/>
        <v>12.865651163972666</v>
      </c>
      <c r="BE294" s="98">
        <f t="shared" si="203"/>
        <v>771.05730313373226</v>
      </c>
      <c r="BF294" s="98">
        <f t="shared" si="204"/>
        <v>1101510.4330481889</v>
      </c>
      <c r="BG294" s="103">
        <f t="shared" si="205"/>
        <v>50.48589484804198</v>
      </c>
      <c r="BH294">
        <v>0.1</v>
      </c>
      <c r="BI294">
        <f t="shared" si="180"/>
        <v>20940.172294926509</v>
      </c>
      <c r="BJ294">
        <v>0.1</v>
      </c>
      <c r="BK294">
        <f t="shared" si="181"/>
        <v>21112</v>
      </c>
      <c r="BL294" s="114">
        <v>491.49252207956101</v>
      </c>
      <c r="BM294" s="114">
        <v>4911.7599692228896</v>
      </c>
      <c r="BN294" s="114">
        <v>16.278520514623899</v>
      </c>
      <c r="BO294" s="114">
        <v>537.6</v>
      </c>
      <c r="BP294" s="114">
        <v>384000</v>
      </c>
      <c r="BQ294" s="107">
        <f t="shared" si="182"/>
        <v>8.7999999999999994E-9</v>
      </c>
      <c r="BR294" s="107">
        <f t="shared" si="183"/>
        <v>0.10365683172906529</v>
      </c>
      <c r="BS294" s="107">
        <f t="shared" si="184"/>
        <v>1.0372129313401863</v>
      </c>
      <c r="BT294" s="107">
        <f t="shared" si="185"/>
        <v>3.4409444738923581E-3</v>
      </c>
      <c r="BU294" s="107">
        <f t="shared" si="186"/>
        <v>0.11603900070418599</v>
      </c>
      <c r="BV294" s="107">
        <f t="shared" si="187"/>
        <v>89.901405527065819</v>
      </c>
      <c r="BW294" s="117">
        <f t="shared" si="188"/>
        <v>2.6060210578964676E-3</v>
      </c>
    </row>
    <row r="295" spans="1:75" ht="30" customHeight="1" x14ac:dyDescent="0.25">
      <c r="A295" s="108">
        <v>4.6396941382807304</v>
      </c>
      <c r="B295" s="108">
        <v>-74.120416429504303</v>
      </c>
      <c r="C295" s="119">
        <v>27</v>
      </c>
      <c r="D295" s="119">
        <v>28</v>
      </c>
      <c r="E295" s="119">
        <v>1862</v>
      </c>
      <c r="F295" s="16" t="s">
        <v>732</v>
      </c>
      <c r="G295" s="14" t="s">
        <v>733</v>
      </c>
      <c r="H295" s="16" t="s">
        <v>734</v>
      </c>
      <c r="I295" s="14" t="s">
        <v>40</v>
      </c>
      <c r="J295" s="14" t="s">
        <v>41</v>
      </c>
      <c r="K295" s="14">
        <v>40</v>
      </c>
      <c r="L295" s="14"/>
      <c r="M295" s="14">
        <v>1958</v>
      </c>
      <c r="N295" s="15" t="s">
        <v>43</v>
      </c>
      <c r="O295" s="15" t="s">
        <v>44</v>
      </c>
      <c r="P295" s="22">
        <v>1.192780523187394E-2</v>
      </c>
      <c r="Q295" s="18">
        <v>882</v>
      </c>
      <c r="R295" s="18">
        <v>925.10132951490914</v>
      </c>
      <c r="S295" s="15" t="s">
        <v>45</v>
      </c>
      <c r="T295" s="15"/>
      <c r="U295" s="15"/>
      <c r="V295" s="14">
        <v>365</v>
      </c>
      <c r="W295" s="80"/>
      <c r="X295" s="14"/>
      <c r="Y295" s="14">
        <v>8760</v>
      </c>
      <c r="Z295" s="76" t="s">
        <v>735</v>
      </c>
      <c r="AA295" s="76" t="s">
        <v>46</v>
      </c>
      <c r="AB295" s="19" t="s">
        <v>49</v>
      </c>
      <c r="AC295" s="19">
        <v>46.3856216091623</v>
      </c>
      <c r="AD295" s="19">
        <v>1074.85364414012</v>
      </c>
      <c r="AE295" s="19">
        <v>5.4109910208389103</v>
      </c>
      <c r="AF295" s="19">
        <v>1344</v>
      </c>
      <c r="AG295" s="19">
        <v>1920000</v>
      </c>
      <c r="AH295" s="20">
        <v>8608.3841463414628</v>
      </c>
      <c r="AI295" s="20">
        <v>1.0442E-8</v>
      </c>
      <c r="AJ295" s="21">
        <f t="shared" si="206"/>
        <v>4.291140022101154E-5</v>
      </c>
      <c r="AK295" s="21">
        <f t="shared" si="207"/>
        <v>9.9434853522796995E-4</v>
      </c>
      <c r="AL295" s="21">
        <f t="shared" si="208"/>
        <v>5.0057149873713118E-6</v>
      </c>
      <c r="AM295" s="21">
        <f t="shared" si="209"/>
        <v>1.2433361868680378E-3</v>
      </c>
      <c r="AN295" s="21">
        <f t="shared" si="210"/>
        <v>1.7761945526686256</v>
      </c>
      <c r="AO295" s="86">
        <f t="shared" si="173"/>
        <v>9.4281405436559516E-5</v>
      </c>
      <c r="AP295" s="88">
        <f t="shared" si="174"/>
        <v>1.1756548005756587E-7</v>
      </c>
      <c r="AQ295" s="89">
        <f t="shared" si="175"/>
        <v>2.7242425622684109E-6</v>
      </c>
      <c r="AR295" s="89">
        <f t="shared" si="176"/>
        <v>1.371428763663373E-8</v>
      </c>
      <c r="AS295" s="89">
        <f t="shared" si="177"/>
        <v>3.4064005119672269E-6</v>
      </c>
      <c r="AT295" s="89">
        <f t="shared" si="178"/>
        <v>4.8662864456674674E-3</v>
      </c>
      <c r="AU295" s="91">
        <f t="shared" si="179"/>
        <v>2.5830522037413568E-7</v>
      </c>
      <c r="AV295" s="95">
        <f t="shared" si="194"/>
        <v>42.91140022101154</v>
      </c>
      <c r="AW295" s="96">
        <f t="shared" si="195"/>
        <v>994.34853522796993</v>
      </c>
      <c r="AX295" s="96">
        <f t="shared" si="196"/>
        <v>5.005714987371312</v>
      </c>
      <c r="AY295" s="96">
        <f t="shared" si="197"/>
        <v>1243.3361868680379</v>
      </c>
      <c r="AZ295" s="96">
        <f t="shared" si="198"/>
        <v>1776194.5526686255</v>
      </c>
      <c r="BA295" s="97">
        <f t="shared" si="199"/>
        <v>94.28140543655951</v>
      </c>
      <c r="BB295" s="102">
        <f t="shared" si="200"/>
        <v>0.11756548005756587</v>
      </c>
      <c r="BC295" s="98">
        <f t="shared" si="201"/>
        <v>2.7242425622684108</v>
      </c>
      <c r="BD295" s="98">
        <f t="shared" si="202"/>
        <v>1.371428763663373E-2</v>
      </c>
      <c r="BE295" s="98">
        <f t="shared" si="203"/>
        <v>3.4064005119672269</v>
      </c>
      <c r="BF295" s="98">
        <f t="shared" si="204"/>
        <v>4866.286445667467</v>
      </c>
      <c r="BG295" s="103">
        <f t="shared" si="205"/>
        <v>0.25830522037413567</v>
      </c>
      <c r="BH295">
        <v>0.1</v>
      </c>
      <c r="BI295">
        <f t="shared" si="180"/>
        <v>92.510132951490917</v>
      </c>
      <c r="BJ295">
        <v>0.1</v>
      </c>
      <c r="BK295">
        <f t="shared" si="181"/>
        <v>860.83841463414637</v>
      </c>
      <c r="BL295" s="114">
        <v>17.6498016718255</v>
      </c>
      <c r="BM295" s="114">
        <v>910.91550745517998</v>
      </c>
      <c r="BN295" s="114">
        <v>5.3109910208389097</v>
      </c>
      <c r="BO295" s="114">
        <v>537.6</v>
      </c>
      <c r="BP295" s="114">
        <v>384000</v>
      </c>
      <c r="BQ295" s="107">
        <f t="shared" si="182"/>
        <v>1.0442E-9</v>
      </c>
      <c r="BR295" s="107">
        <f t="shared" si="183"/>
        <v>1.6882320081618195E-5</v>
      </c>
      <c r="BS295" s="107">
        <f t="shared" si="184"/>
        <v>8.4853537852270361E-4</v>
      </c>
      <c r="BT295" s="107">
        <f t="shared" si="185"/>
        <v>4.9386388577058786E-6</v>
      </c>
      <c r="BU295" s="107">
        <f t="shared" si="186"/>
        <v>5.1264064266096185E-4</v>
      </c>
      <c r="BV295" s="107">
        <f t="shared" si="187"/>
        <v>0.39716917610318775</v>
      </c>
      <c r="BW295" s="117">
        <f t="shared" si="188"/>
        <v>1.3333404224797892E-5</v>
      </c>
    </row>
    <row r="296" spans="1:75" ht="30" customHeight="1" x14ac:dyDescent="0.25">
      <c r="A296" s="108">
        <v>4.6396941382807304</v>
      </c>
      <c r="B296" s="108">
        <v>-74.120416429504303</v>
      </c>
      <c r="C296" s="119">
        <v>27</v>
      </c>
      <c r="D296" s="119">
        <v>28</v>
      </c>
      <c r="E296" s="119">
        <v>1862</v>
      </c>
      <c r="F296" s="16" t="s">
        <v>732</v>
      </c>
      <c r="G296" s="14" t="s">
        <v>733</v>
      </c>
      <c r="H296" s="16" t="s">
        <v>734</v>
      </c>
      <c r="I296" s="14" t="s">
        <v>40</v>
      </c>
      <c r="J296" s="14" t="s">
        <v>41</v>
      </c>
      <c r="K296" s="14">
        <v>50.97</v>
      </c>
      <c r="L296" s="14"/>
      <c r="M296" s="14">
        <v>1983</v>
      </c>
      <c r="N296" s="15" t="s">
        <v>43</v>
      </c>
      <c r="O296" s="15" t="s">
        <v>44</v>
      </c>
      <c r="P296" s="22">
        <v>1.192780523187394E-2</v>
      </c>
      <c r="Q296" s="18">
        <v>1323</v>
      </c>
      <c r="R296" s="18">
        <v>1387.6519942723637</v>
      </c>
      <c r="S296" s="15" t="s">
        <v>45</v>
      </c>
      <c r="T296" s="15"/>
      <c r="U296" s="15"/>
      <c r="V296" s="14">
        <v>365</v>
      </c>
      <c r="W296" s="80"/>
      <c r="X296" s="14"/>
      <c r="Y296" s="14">
        <v>8760</v>
      </c>
      <c r="Z296" s="76" t="s">
        <v>735</v>
      </c>
      <c r="AA296" s="76" t="s">
        <v>46</v>
      </c>
      <c r="AB296" s="19" t="s">
        <v>49</v>
      </c>
      <c r="AC296" s="19">
        <v>46.3856216091623</v>
      </c>
      <c r="AD296" s="19">
        <v>1074.85364414012</v>
      </c>
      <c r="AE296" s="19">
        <v>5.4109910208389103</v>
      </c>
      <c r="AF296" s="19">
        <v>1344</v>
      </c>
      <c r="AG296" s="19">
        <v>1920000</v>
      </c>
      <c r="AH296" s="20">
        <v>8608.3841463414628</v>
      </c>
      <c r="AI296" s="20">
        <v>1.0442E-8</v>
      </c>
      <c r="AJ296" s="21">
        <f t="shared" si="206"/>
        <v>6.4367100331517321E-5</v>
      </c>
      <c r="AK296" s="21">
        <f t="shared" si="207"/>
        <v>1.4915228028419551E-3</v>
      </c>
      <c r="AL296" s="21">
        <f t="shared" si="208"/>
        <v>7.5085724810569672E-6</v>
      </c>
      <c r="AM296" s="21">
        <f t="shared" si="209"/>
        <v>1.8650042803020567E-3</v>
      </c>
      <c r="AN296" s="21">
        <f t="shared" si="210"/>
        <v>2.6642918290029383</v>
      </c>
      <c r="AO296" s="86">
        <f t="shared" si="173"/>
        <v>9.4281405436559516E-5</v>
      </c>
      <c r="AP296" s="88">
        <f t="shared" si="174"/>
        <v>1.7634822008634883E-7</v>
      </c>
      <c r="AQ296" s="89">
        <f t="shared" si="175"/>
        <v>4.0863638434026166E-6</v>
      </c>
      <c r="AR296" s="89">
        <f t="shared" si="176"/>
        <v>2.0571431454950595E-8</v>
      </c>
      <c r="AS296" s="89">
        <f t="shared" si="177"/>
        <v>5.1096007679508403E-6</v>
      </c>
      <c r="AT296" s="89">
        <f t="shared" si="178"/>
        <v>7.2994296685012011E-3</v>
      </c>
      <c r="AU296" s="91">
        <f t="shared" si="179"/>
        <v>2.5830522037413568E-7</v>
      </c>
      <c r="AV296" s="95">
        <f t="shared" si="194"/>
        <v>64.367100331517321</v>
      </c>
      <c r="AW296" s="96">
        <f t="shared" si="195"/>
        <v>1491.5228028419551</v>
      </c>
      <c r="AX296" s="96">
        <f t="shared" si="196"/>
        <v>7.5085724810569676</v>
      </c>
      <c r="AY296" s="96">
        <f t="shared" si="197"/>
        <v>1865.0042803020567</v>
      </c>
      <c r="AZ296" s="96">
        <f t="shared" si="198"/>
        <v>2664291.8290029382</v>
      </c>
      <c r="BA296" s="97">
        <f t="shared" si="199"/>
        <v>94.28140543655951</v>
      </c>
      <c r="BB296" s="102">
        <f t="shared" si="200"/>
        <v>0.17634822008634882</v>
      </c>
      <c r="BC296" s="98">
        <f t="shared" si="201"/>
        <v>4.0863638434026166</v>
      </c>
      <c r="BD296" s="98">
        <f t="shared" si="202"/>
        <v>2.0571431454950596E-2</v>
      </c>
      <c r="BE296" s="98">
        <f t="shared" si="203"/>
        <v>5.1096007679508402</v>
      </c>
      <c r="BF296" s="98">
        <f t="shared" si="204"/>
        <v>7299.4296685012014</v>
      </c>
      <c r="BG296" s="103">
        <f t="shared" si="205"/>
        <v>0.25830522037413567</v>
      </c>
      <c r="BH296">
        <v>0.1</v>
      </c>
      <c r="BI296">
        <f t="shared" si="180"/>
        <v>138.76519942723638</v>
      </c>
      <c r="BJ296">
        <v>0.1</v>
      </c>
      <c r="BK296">
        <f t="shared" si="181"/>
        <v>860.83841463414637</v>
      </c>
      <c r="BL296" s="114">
        <v>17.6498016718255</v>
      </c>
      <c r="BM296" s="114">
        <v>910.91550745517998</v>
      </c>
      <c r="BN296" s="114">
        <v>5.3109910208389097</v>
      </c>
      <c r="BO296" s="114">
        <v>537.6</v>
      </c>
      <c r="BP296" s="114">
        <v>384000</v>
      </c>
      <c r="BQ296" s="107">
        <f t="shared" si="182"/>
        <v>1.0442E-9</v>
      </c>
      <c r="BR296" s="107">
        <f t="shared" si="183"/>
        <v>2.5323480122427297E-5</v>
      </c>
      <c r="BS296" s="107">
        <f t="shared" si="184"/>
        <v>1.2728030677840556E-3</v>
      </c>
      <c r="BT296" s="107">
        <f t="shared" si="185"/>
        <v>7.407958286558817E-6</v>
      </c>
      <c r="BU296" s="107">
        <f t="shared" si="186"/>
        <v>7.6896096399144272E-4</v>
      </c>
      <c r="BV296" s="107">
        <f t="shared" si="187"/>
        <v>0.59575376415478165</v>
      </c>
      <c r="BW296" s="117">
        <f t="shared" si="188"/>
        <v>1.3333404224797892E-5</v>
      </c>
    </row>
    <row r="297" spans="1:75" ht="30" customHeight="1" x14ac:dyDescent="0.25">
      <c r="A297" s="108">
        <v>4.6400500458358804</v>
      </c>
      <c r="B297" s="108">
        <v>-74.122115883357296</v>
      </c>
      <c r="C297" s="119">
        <v>27</v>
      </c>
      <c r="D297" s="119">
        <v>28</v>
      </c>
      <c r="E297" s="119">
        <v>1862</v>
      </c>
      <c r="F297" s="16" t="s">
        <v>736</v>
      </c>
      <c r="G297" s="14" t="s">
        <v>737</v>
      </c>
      <c r="H297" s="16" t="s">
        <v>738</v>
      </c>
      <c r="I297" s="14" t="s">
        <v>40</v>
      </c>
      <c r="J297" s="14" t="s">
        <v>53</v>
      </c>
      <c r="K297" s="14">
        <v>4</v>
      </c>
      <c r="L297" s="14"/>
      <c r="M297" s="14">
        <v>1996</v>
      </c>
      <c r="N297" s="15" t="s">
        <v>43</v>
      </c>
      <c r="O297" s="15" t="s">
        <v>123</v>
      </c>
      <c r="P297" s="17">
        <v>1.192780523187394E-2</v>
      </c>
      <c r="Q297" s="18">
        <v>7178.5</v>
      </c>
      <c r="R297" s="18">
        <v>7529.2969318852329</v>
      </c>
      <c r="S297" s="15" t="s">
        <v>45</v>
      </c>
      <c r="T297" s="15"/>
      <c r="U297" s="15"/>
      <c r="V297" s="14">
        <v>365</v>
      </c>
      <c r="W297" s="76" t="s">
        <v>76</v>
      </c>
      <c r="X297" s="14"/>
      <c r="Y297" s="14">
        <v>2920</v>
      </c>
      <c r="Z297" s="76" t="s">
        <v>739</v>
      </c>
      <c r="AA297" s="76" t="s">
        <v>46</v>
      </c>
      <c r="AB297" s="19" t="s">
        <v>49</v>
      </c>
      <c r="AC297" s="19">
        <v>196.35697419693699</v>
      </c>
      <c r="AD297" s="19">
        <v>1220.7279907421801</v>
      </c>
      <c r="AE297" s="19">
        <v>69.655897325915305</v>
      </c>
      <c r="AF297" s="19">
        <v>640</v>
      </c>
      <c r="AG297" s="19">
        <v>1920000</v>
      </c>
      <c r="AH297" s="20">
        <v>2.9803032786885244</v>
      </c>
      <c r="AI297" s="20">
        <v>1.362E-5</v>
      </c>
      <c r="AJ297" s="21">
        <f t="shared" si="206"/>
        <v>1.4784299633752655E-3</v>
      </c>
      <c r="AK297" s="21">
        <f t="shared" si="207"/>
        <v>9.1912235153615209E-3</v>
      </c>
      <c r="AL297" s="21">
        <f t="shared" si="208"/>
        <v>5.2445993402372687E-4</v>
      </c>
      <c r="AM297" s="21">
        <f t="shared" si="209"/>
        <v>4.8187500364065489E-3</v>
      </c>
      <c r="AN297" s="21">
        <f t="shared" si="210"/>
        <v>14.456250109219646</v>
      </c>
      <c r="AO297" s="86">
        <f t="shared" si="173"/>
        <v>4.257535600559415E-5</v>
      </c>
      <c r="AP297" s="88">
        <f t="shared" si="174"/>
        <v>4.0504930503431928E-6</v>
      </c>
      <c r="AQ297" s="89">
        <f t="shared" si="175"/>
        <v>2.5181434288661702E-5</v>
      </c>
      <c r="AR297" s="89">
        <f t="shared" si="176"/>
        <v>1.4368765315718544E-6</v>
      </c>
      <c r="AS297" s="89">
        <f t="shared" si="177"/>
        <v>1.3202054894264517E-5</v>
      </c>
      <c r="AT297" s="89">
        <f t="shared" si="178"/>
        <v>3.960616468279355E-2</v>
      </c>
      <c r="AU297" s="91">
        <f t="shared" si="179"/>
        <v>1.1664481097423054E-7</v>
      </c>
      <c r="AV297" s="95">
        <f t="shared" si="194"/>
        <v>1478.4299633752655</v>
      </c>
      <c r="AW297" s="96">
        <f t="shared" si="195"/>
        <v>9191.2235153615202</v>
      </c>
      <c r="AX297" s="96">
        <f t="shared" si="196"/>
        <v>524.45993402372687</v>
      </c>
      <c r="AY297" s="96">
        <f t="shared" si="197"/>
        <v>4818.750036406549</v>
      </c>
      <c r="AZ297" s="96">
        <f t="shared" si="198"/>
        <v>14456250.109219646</v>
      </c>
      <c r="BA297" s="97">
        <f t="shared" si="199"/>
        <v>42.575356005594152</v>
      </c>
      <c r="BB297" s="102">
        <f t="shared" si="200"/>
        <v>4.0504930503431931</v>
      </c>
      <c r="BC297" s="98">
        <f t="shared" si="201"/>
        <v>25.181434288661702</v>
      </c>
      <c r="BD297" s="98">
        <f t="shared" si="202"/>
        <v>1.4368765315718544</v>
      </c>
      <c r="BE297" s="98">
        <f t="shared" si="203"/>
        <v>13.202054894264517</v>
      </c>
      <c r="BF297" s="98">
        <f t="shared" si="204"/>
        <v>39606.164682793547</v>
      </c>
      <c r="BG297" s="103">
        <f t="shared" si="205"/>
        <v>0.11664481097423055</v>
      </c>
      <c r="BH297">
        <v>0.1</v>
      </c>
      <c r="BI297">
        <f t="shared" si="180"/>
        <v>752.92969318852329</v>
      </c>
      <c r="BJ297">
        <v>0.1</v>
      </c>
      <c r="BK297">
        <f t="shared" si="181"/>
        <v>0.29803032786885247</v>
      </c>
      <c r="BL297" s="114">
        <v>187.562005220738</v>
      </c>
      <c r="BM297" s="114">
        <v>1012.03746873145</v>
      </c>
      <c r="BN297" s="114">
        <v>69.555897325915296</v>
      </c>
      <c r="BO297" s="114">
        <v>256</v>
      </c>
      <c r="BP297" s="114">
        <v>384000</v>
      </c>
      <c r="BQ297" s="107">
        <f t="shared" si="182"/>
        <v>1.362E-6</v>
      </c>
      <c r="BR297" s="107">
        <f t="shared" si="183"/>
        <v>1.4199277170547991E-3</v>
      </c>
      <c r="BS297" s="107">
        <f t="shared" si="184"/>
        <v>7.6751630843900015E-3</v>
      </c>
      <c r="BT297" s="107">
        <f t="shared" si="185"/>
        <v>5.2632652280578459E-4</v>
      </c>
      <c r="BU297" s="107">
        <f t="shared" si="186"/>
        <v>1.9868215383553153E-3</v>
      </c>
      <c r="BV297" s="107">
        <f t="shared" si="187"/>
        <v>3.2325157943953888</v>
      </c>
      <c r="BW297" s="117">
        <f t="shared" si="188"/>
        <v>6.0210645885974061E-6</v>
      </c>
    </row>
    <row r="298" spans="1:75" ht="30" customHeight="1" x14ac:dyDescent="0.25">
      <c r="A298" s="108">
        <v>4.6400500458358804</v>
      </c>
      <c r="B298" s="108">
        <v>-74.122115883357296</v>
      </c>
      <c r="C298" s="119">
        <v>27</v>
      </c>
      <c r="D298" s="119">
        <v>28</v>
      </c>
      <c r="E298" s="119">
        <v>1862</v>
      </c>
      <c r="F298" s="16" t="s">
        <v>736</v>
      </c>
      <c r="G298" s="14" t="s">
        <v>737</v>
      </c>
      <c r="H298" s="16" t="s">
        <v>738</v>
      </c>
      <c r="I298" s="14" t="s">
        <v>40</v>
      </c>
      <c r="J298" s="14" t="s">
        <v>53</v>
      </c>
      <c r="K298" s="27"/>
      <c r="L298" s="27"/>
      <c r="M298" s="14">
        <v>1996</v>
      </c>
      <c r="N298" s="15" t="s">
        <v>43</v>
      </c>
      <c r="O298" s="15" t="s">
        <v>123</v>
      </c>
      <c r="P298" s="17">
        <v>1.192780523187394E-2</v>
      </c>
      <c r="Q298" s="18">
        <v>7178.5</v>
      </c>
      <c r="R298" s="18">
        <v>7529.2969318852329</v>
      </c>
      <c r="S298" s="15" t="s">
        <v>45</v>
      </c>
      <c r="T298" s="15"/>
      <c r="U298" s="15"/>
      <c r="V298" s="14">
        <v>365</v>
      </c>
      <c r="W298" s="76" t="s">
        <v>76</v>
      </c>
      <c r="X298" s="14"/>
      <c r="Y298" s="14">
        <v>2920</v>
      </c>
      <c r="Z298" s="76" t="s">
        <v>739</v>
      </c>
      <c r="AA298" s="76" t="s">
        <v>46</v>
      </c>
      <c r="AB298" s="19" t="s">
        <v>49</v>
      </c>
      <c r="AC298" s="19">
        <v>196.35697419693699</v>
      </c>
      <c r="AD298" s="19">
        <v>1220.7279907421801</v>
      </c>
      <c r="AE298" s="19">
        <v>69.655897325915305</v>
      </c>
      <c r="AF298" s="19">
        <v>640</v>
      </c>
      <c r="AG298" s="19">
        <v>1920000</v>
      </c>
      <c r="AH298" s="20">
        <v>2.9803032786885244</v>
      </c>
      <c r="AI298" s="20">
        <v>1.362E-5</v>
      </c>
      <c r="AJ298" s="21">
        <f t="shared" si="206"/>
        <v>1.4784299633752655E-3</v>
      </c>
      <c r="AK298" s="21">
        <f t="shared" si="207"/>
        <v>9.1912235153615209E-3</v>
      </c>
      <c r="AL298" s="21">
        <f t="shared" si="208"/>
        <v>5.2445993402372687E-4</v>
      </c>
      <c r="AM298" s="21">
        <f t="shared" si="209"/>
        <v>4.8187500364065489E-3</v>
      </c>
      <c r="AN298" s="21">
        <f t="shared" si="210"/>
        <v>14.456250109219646</v>
      </c>
      <c r="AO298" s="86">
        <f t="shared" si="173"/>
        <v>4.257535600559415E-5</v>
      </c>
      <c r="AP298" s="88">
        <f t="shared" si="174"/>
        <v>4.0504930503431928E-6</v>
      </c>
      <c r="AQ298" s="89">
        <f t="shared" si="175"/>
        <v>2.5181434288661702E-5</v>
      </c>
      <c r="AR298" s="89">
        <f t="shared" si="176"/>
        <v>1.4368765315718544E-6</v>
      </c>
      <c r="AS298" s="89">
        <f t="shared" si="177"/>
        <v>1.3202054894264517E-5</v>
      </c>
      <c r="AT298" s="89">
        <f t="shared" si="178"/>
        <v>3.960616468279355E-2</v>
      </c>
      <c r="AU298" s="91">
        <f t="shared" si="179"/>
        <v>1.1664481097423054E-7</v>
      </c>
      <c r="AV298" s="95">
        <f t="shared" si="194"/>
        <v>1478.4299633752655</v>
      </c>
      <c r="AW298" s="96">
        <f t="shared" si="195"/>
        <v>9191.2235153615202</v>
      </c>
      <c r="AX298" s="96">
        <f t="shared" si="196"/>
        <v>524.45993402372687</v>
      </c>
      <c r="AY298" s="96">
        <f t="shared" si="197"/>
        <v>4818.750036406549</v>
      </c>
      <c r="AZ298" s="96">
        <f t="shared" si="198"/>
        <v>14456250.109219646</v>
      </c>
      <c r="BA298" s="97">
        <f t="shared" si="199"/>
        <v>42.575356005594152</v>
      </c>
      <c r="BB298" s="102">
        <f t="shared" si="200"/>
        <v>4.0504930503431931</v>
      </c>
      <c r="BC298" s="98">
        <f t="shared" si="201"/>
        <v>25.181434288661702</v>
      </c>
      <c r="BD298" s="98">
        <f t="shared" si="202"/>
        <v>1.4368765315718544</v>
      </c>
      <c r="BE298" s="98">
        <f t="shared" si="203"/>
        <v>13.202054894264517</v>
      </c>
      <c r="BF298" s="98">
        <f t="shared" si="204"/>
        <v>39606.164682793547</v>
      </c>
      <c r="BG298" s="103">
        <f t="shared" si="205"/>
        <v>0.11664481097423055</v>
      </c>
      <c r="BH298">
        <v>0.1</v>
      </c>
      <c r="BI298">
        <f t="shared" si="180"/>
        <v>752.92969318852329</v>
      </c>
      <c r="BJ298">
        <v>0.1</v>
      </c>
      <c r="BK298">
        <f t="shared" si="181"/>
        <v>0.29803032786885247</v>
      </c>
      <c r="BL298" s="114">
        <v>187.562005220738</v>
      </c>
      <c r="BM298" s="114">
        <v>1012.03746873145</v>
      </c>
      <c r="BN298" s="114">
        <v>69.555897325915296</v>
      </c>
      <c r="BO298" s="114">
        <v>256</v>
      </c>
      <c r="BP298" s="114">
        <v>384000</v>
      </c>
      <c r="BQ298" s="107">
        <f t="shared" si="182"/>
        <v>1.362E-6</v>
      </c>
      <c r="BR298" s="107">
        <f t="shared" si="183"/>
        <v>1.4199277170547991E-3</v>
      </c>
      <c r="BS298" s="107">
        <f t="shared" si="184"/>
        <v>7.6751630843900015E-3</v>
      </c>
      <c r="BT298" s="107">
        <f t="shared" si="185"/>
        <v>5.2632652280578459E-4</v>
      </c>
      <c r="BU298" s="107">
        <f t="shared" si="186"/>
        <v>1.9868215383553153E-3</v>
      </c>
      <c r="BV298" s="107">
        <f t="shared" si="187"/>
        <v>3.2325157943953888</v>
      </c>
      <c r="BW298" s="117">
        <f t="shared" si="188"/>
        <v>6.0210645885974061E-6</v>
      </c>
    </row>
    <row r="299" spans="1:75" ht="30" customHeight="1" x14ac:dyDescent="0.25">
      <c r="A299" s="108">
        <v>4.6400500458358804</v>
      </c>
      <c r="B299" s="108">
        <v>-74.122115883357296</v>
      </c>
      <c r="C299" s="119">
        <v>27</v>
      </c>
      <c r="D299" s="119">
        <v>28</v>
      </c>
      <c r="E299" s="119">
        <v>1862</v>
      </c>
      <c r="F299" s="16" t="s">
        <v>736</v>
      </c>
      <c r="G299" s="14" t="s">
        <v>737</v>
      </c>
      <c r="H299" s="16" t="s">
        <v>738</v>
      </c>
      <c r="I299" s="14" t="s">
        <v>40</v>
      </c>
      <c r="J299" s="14" t="s">
        <v>53</v>
      </c>
      <c r="K299" s="14">
        <v>36.630000000000003</v>
      </c>
      <c r="L299" s="14"/>
      <c r="M299" s="14">
        <v>1996</v>
      </c>
      <c r="N299" s="15" t="s">
        <v>54</v>
      </c>
      <c r="O299" s="15" t="s">
        <v>54</v>
      </c>
      <c r="P299" s="17">
        <v>1.192780523187394E-2</v>
      </c>
      <c r="Q299" s="18">
        <v>1837.5</v>
      </c>
      <c r="R299" s="18">
        <v>1927.2944364893942</v>
      </c>
      <c r="S299" s="15" t="s">
        <v>45</v>
      </c>
      <c r="T299" s="15"/>
      <c r="U299" s="15"/>
      <c r="V299" s="14">
        <v>365</v>
      </c>
      <c r="W299" s="76" t="s">
        <v>76</v>
      </c>
      <c r="X299" s="14"/>
      <c r="Y299" s="14">
        <v>2920</v>
      </c>
      <c r="Z299" s="76" t="s">
        <v>740</v>
      </c>
      <c r="AA299" s="76" t="s">
        <v>46</v>
      </c>
      <c r="AB299" s="19" t="s">
        <v>49</v>
      </c>
      <c r="AC299" s="19">
        <v>24000</v>
      </c>
      <c r="AD299" s="19">
        <v>2261000</v>
      </c>
      <c r="AE299" s="19">
        <v>1200</v>
      </c>
      <c r="AF299" s="19">
        <v>381000</v>
      </c>
      <c r="AG299" s="19">
        <v>1500000000</v>
      </c>
      <c r="AH299" s="20">
        <v>2.9803032786885244</v>
      </c>
      <c r="AI299" s="20">
        <v>1.362E-5</v>
      </c>
      <c r="AJ299" s="21">
        <f t="shared" si="206"/>
        <v>4.6255066475745461E-2</v>
      </c>
      <c r="AK299" s="21">
        <f t="shared" si="207"/>
        <v>4.3576127209025204</v>
      </c>
      <c r="AL299" s="21">
        <f t="shared" si="208"/>
        <v>2.3127533237872729E-3</v>
      </c>
      <c r="AM299" s="21">
        <f t="shared" si="209"/>
        <v>0.73429918030245922</v>
      </c>
      <c r="AN299" s="21">
        <f t="shared" si="210"/>
        <v>2890.9416547340911</v>
      </c>
      <c r="AO299" s="86">
        <f t="shared" si="173"/>
        <v>4.257535600559415E-5</v>
      </c>
      <c r="AP299" s="88">
        <f t="shared" si="174"/>
        <v>1.267262095225903E-4</v>
      </c>
      <c r="AQ299" s="89">
        <f t="shared" si="175"/>
        <v>1.1938664988774028E-2</v>
      </c>
      <c r="AR299" s="89">
        <f t="shared" si="176"/>
        <v>6.3363104761295148E-6</v>
      </c>
      <c r="AS299" s="89">
        <f t="shared" si="177"/>
        <v>2.0117785761711213E-3</v>
      </c>
      <c r="AT299" s="89">
        <f t="shared" si="178"/>
        <v>7.9203880951618935</v>
      </c>
      <c r="AU299" s="91">
        <f t="shared" si="179"/>
        <v>1.1664481097423054E-7</v>
      </c>
      <c r="AV299" s="95">
        <f t="shared" si="194"/>
        <v>46255.066475745458</v>
      </c>
      <c r="AW299" s="96">
        <f t="shared" si="195"/>
        <v>4357612.7209025202</v>
      </c>
      <c r="AX299" s="96">
        <f t="shared" si="196"/>
        <v>2312.7533237872731</v>
      </c>
      <c r="AY299" s="96">
        <f t="shared" si="197"/>
        <v>734299.18030245916</v>
      </c>
      <c r="AZ299" s="96">
        <f t="shared" si="198"/>
        <v>2890941654.7340913</v>
      </c>
      <c r="BA299" s="97">
        <f t="shared" si="199"/>
        <v>42.575356005594152</v>
      </c>
      <c r="BB299" s="102">
        <f t="shared" si="200"/>
        <v>126.7262095225903</v>
      </c>
      <c r="BC299" s="98">
        <f t="shared" si="201"/>
        <v>11938.664988774028</v>
      </c>
      <c r="BD299" s="98">
        <f t="shared" si="202"/>
        <v>6.3363104761295146</v>
      </c>
      <c r="BE299" s="98">
        <f t="shared" si="203"/>
        <v>2011.7785761711214</v>
      </c>
      <c r="BF299" s="98">
        <f t="shared" si="204"/>
        <v>7920388.0951618934</v>
      </c>
      <c r="BG299" s="103">
        <f t="shared" si="205"/>
        <v>0.11664481097423055</v>
      </c>
      <c r="BH299">
        <v>0.1</v>
      </c>
      <c r="BI299">
        <f t="shared" si="180"/>
        <v>192.72944364893942</v>
      </c>
      <c r="BJ299">
        <v>0.1</v>
      </c>
      <c r="BK299">
        <f t="shared" si="181"/>
        <v>0.29803032786885247</v>
      </c>
      <c r="BL299" s="114">
        <v>0</v>
      </c>
      <c r="BM299" s="114">
        <v>0</v>
      </c>
      <c r="BN299" s="114">
        <v>0</v>
      </c>
      <c r="BO299" s="114">
        <v>0</v>
      </c>
      <c r="BP299" s="114">
        <v>0</v>
      </c>
      <c r="BQ299" s="107">
        <f t="shared" si="182"/>
        <v>1.362E-6</v>
      </c>
      <c r="BR299" s="107">
        <f t="shared" si="183"/>
        <v>4.6255066475745467E-3</v>
      </c>
      <c r="BS299" s="107">
        <f t="shared" si="184"/>
        <v>0.43576127209025206</v>
      </c>
      <c r="BT299" s="107">
        <f t="shared" si="185"/>
        <v>2.3127533237872729E-4</v>
      </c>
      <c r="BU299" s="107">
        <f t="shared" si="186"/>
        <v>7.3429918030245928E-2</v>
      </c>
      <c r="BV299" s="107">
        <f t="shared" si="187"/>
        <v>289.09416547340913</v>
      </c>
      <c r="BW299" s="117">
        <f t="shared" si="188"/>
        <v>6.0210645885974061E-6</v>
      </c>
    </row>
    <row r="300" spans="1:75" ht="30" customHeight="1" x14ac:dyDescent="0.25">
      <c r="A300" s="108">
        <v>4.6400500458358804</v>
      </c>
      <c r="B300" s="108">
        <v>-74.122115883357296</v>
      </c>
      <c r="C300" s="119">
        <v>27</v>
      </c>
      <c r="D300" s="119">
        <v>28</v>
      </c>
      <c r="E300" s="119">
        <v>1862</v>
      </c>
      <c r="F300" s="16" t="s">
        <v>736</v>
      </c>
      <c r="G300" s="14" t="s">
        <v>737</v>
      </c>
      <c r="H300" s="16" t="s">
        <v>738</v>
      </c>
      <c r="I300" s="14" t="s">
        <v>40</v>
      </c>
      <c r="J300" s="14" t="s">
        <v>53</v>
      </c>
      <c r="K300" s="27"/>
      <c r="L300" s="27"/>
      <c r="M300" s="14">
        <v>1996</v>
      </c>
      <c r="N300" s="15" t="s">
        <v>54</v>
      </c>
      <c r="O300" s="15" t="s">
        <v>54</v>
      </c>
      <c r="P300" s="17">
        <v>1.192780523187394E-2</v>
      </c>
      <c r="Q300" s="18">
        <v>1837.5</v>
      </c>
      <c r="R300" s="18">
        <v>1927.2944364893942</v>
      </c>
      <c r="S300" s="15" t="s">
        <v>45</v>
      </c>
      <c r="T300" s="15"/>
      <c r="U300" s="15"/>
      <c r="V300" s="14">
        <v>365</v>
      </c>
      <c r="W300" s="76" t="s">
        <v>76</v>
      </c>
      <c r="X300" s="14"/>
      <c r="Y300" s="14">
        <v>2920</v>
      </c>
      <c r="Z300" s="76" t="s">
        <v>741</v>
      </c>
      <c r="AA300" s="76" t="s">
        <v>46</v>
      </c>
      <c r="AB300" s="19" t="s">
        <v>49</v>
      </c>
      <c r="AC300" s="19">
        <v>24000</v>
      </c>
      <c r="AD300" s="19">
        <v>2261000</v>
      </c>
      <c r="AE300" s="19">
        <v>1200</v>
      </c>
      <c r="AF300" s="19">
        <v>381000</v>
      </c>
      <c r="AG300" s="19">
        <v>1500000000</v>
      </c>
      <c r="AH300" s="20">
        <v>2.9803032786885244</v>
      </c>
      <c r="AI300" s="20">
        <v>1.362E-5</v>
      </c>
      <c r="AJ300" s="21">
        <f t="shared" si="206"/>
        <v>4.6255066475745461E-2</v>
      </c>
      <c r="AK300" s="21">
        <f t="shared" si="207"/>
        <v>4.3576127209025204</v>
      </c>
      <c r="AL300" s="21">
        <f t="shared" si="208"/>
        <v>2.3127533237872729E-3</v>
      </c>
      <c r="AM300" s="21">
        <f t="shared" si="209"/>
        <v>0.73429918030245922</v>
      </c>
      <c r="AN300" s="21">
        <f t="shared" si="210"/>
        <v>2890.9416547340911</v>
      </c>
      <c r="AO300" s="86">
        <f t="shared" si="173"/>
        <v>4.257535600559415E-5</v>
      </c>
      <c r="AP300" s="88">
        <f t="shared" si="174"/>
        <v>1.267262095225903E-4</v>
      </c>
      <c r="AQ300" s="89">
        <f t="shared" si="175"/>
        <v>1.1938664988774028E-2</v>
      </c>
      <c r="AR300" s="89">
        <f t="shared" si="176"/>
        <v>6.3363104761295148E-6</v>
      </c>
      <c r="AS300" s="89">
        <f t="shared" si="177"/>
        <v>2.0117785761711213E-3</v>
      </c>
      <c r="AT300" s="89">
        <f t="shared" si="178"/>
        <v>7.9203880951618935</v>
      </c>
      <c r="AU300" s="91">
        <f t="shared" si="179"/>
        <v>1.1664481097423054E-7</v>
      </c>
      <c r="AV300" s="95">
        <f t="shared" si="194"/>
        <v>46255.066475745458</v>
      </c>
      <c r="AW300" s="96">
        <f t="shared" si="195"/>
        <v>4357612.7209025202</v>
      </c>
      <c r="AX300" s="96">
        <f t="shared" si="196"/>
        <v>2312.7533237872731</v>
      </c>
      <c r="AY300" s="96">
        <f t="shared" si="197"/>
        <v>734299.18030245916</v>
      </c>
      <c r="AZ300" s="96">
        <f t="shared" si="198"/>
        <v>2890941654.7340913</v>
      </c>
      <c r="BA300" s="97">
        <f t="shared" si="199"/>
        <v>42.575356005594152</v>
      </c>
      <c r="BB300" s="102">
        <f t="shared" si="200"/>
        <v>126.7262095225903</v>
      </c>
      <c r="BC300" s="98">
        <f t="shared" si="201"/>
        <v>11938.664988774028</v>
      </c>
      <c r="BD300" s="98">
        <f t="shared" si="202"/>
        <v>6.3363104761295146</v>
      </c>
      <c r="BE300" s="98">
        <f t="shared" si="203"/>
        <v>2011.7785761711214</v>
      </c>
      <c r="BF300" s="98">
        <f t="shared" si="204"/>
        <v>7920388.0951618934</v>
      </c>
      <c r="BG300" s="103">
        <f t="shared" si="205"/>
        <v>0.11664481097423055</v>
      </c>
      <c r="BH300">
        <v>0.1</v>
      </c>
      <c r="BI300">
        <f t="shared" si="180"/>
        <v>192.72944364893942</v>
      </c>
      <c r="BJ300">
        <v>0.1</v>
      </c>
      <c r="BK300">
        <f t="shared" si="181"/>
        <v>0.29803032786885247</v>
      </c>
      <c r="BL300" s="114">
        <v>0</v>
      </c>
      <c r="BM300" s="114">
        <v>0</v>
      </c>
      <c r="BN300" s="114">
        <v>0</v>
      </c>
      <c r="BO300" s="114">
        <v>0</v>
      </c>
      <c r="BP300" s="114">
        <v>0</v>
      </c>
      <c r="BQ300" s="107">
        <f t="shared" si="182"/>
        <v>1.362E-6</v>
      </c>
      <c r="BR300" s="107">
        <f t="shared" si="183"/>
        <v>4.6255066475745467E-3</v>
      </c>
      <c r="BS300" s="107">
        <f t="shared" si="184"/>
        <v>0.43576127209025206</v>
      </c>
      <c r="BT300" s="107">
        <f t="shared" si="185"/>
        <v>2.3127533237872729E-4</v>
      </c>
      <c r="BU300" s="107">
        <f t="shared" si="186"/>
        <v>7.3429918030245928E-2</v>
      </c>
      <c r="BV300" s="107">
        <f t="shared" si="187"/>
        <v>289.09416547340913</v>
      </c>
      <c r="BW300" s="117">
        <f t="shared" si="188"/>
        <v>6.0210645885974061E-6</v>
      </c>
    </row>
    <row r="301" spans="1:75" ht="15" customHeight="1" x14ac:dyDescent="0.25">
      <c r="A301" s="108">
        <v>4.6494234234344196</v>
      </c>
      <c r="B301" s="108">
        <v>-74.112952896302104</v>
      </c>
      <c r="C301" s="119">
        <v>28</v>
      </c>
      <c r="D301" s="119">
        <v>29</v>
      </c>
      <c r="E301" s="119">
        <v>1876</v>
      </c>
      <c r="F301" s="16" t="s">
        <v>742</v>
      </c>
      <c r="G301" s="14" t="s">
        <v>743</v>
      </c>
      <c r="H301" s="16" t="s">
        <v>744</v>
      </c>
      <c r="I301" s="14" t="s">
        <v>40</v>
      </c>
      <c r="J301" s="14" t="s">
        <v>41</v>
      </c>
      <c r="K301" s="14">
        <v>100</v>
      </c>
      <c r="L301" s="14"/>
      <c r="M301" s="14">
        <v>1965</v>
      </c>
      <c r="N301" s="15" t="s">
        <v>150</v>
      </c>
      <c r="O301" s="15" t="s">
        <v>151</v>
      </c>
      <c r="P301" s="17">
        <v>-5.5890559934594797E-2</v>
      </c>
      <c r="Q301" s="18">
        <v>195000</v>
      </c>
      <c r="R301" s="18">
        <v>155934.69827732121</v>
      </c>
      <c r="S301" s="15" t="s">
        <v>64</v>
      </c>
      <c r="T301" s="15">
        <f t="shared" ref="T301:T302" si="211">((R301*6933000)/1000)/8460</f>
        <v>127789.0381981877</v>
      </c>
      <c r="U301" s="15" t="s">
        <v>45</v>
      </c>
      <c r="V301" s="14">
        <v>365</v>
      </c>
      <c r="W301" s="80"/>
      <c r="X301" s="14"/>
      <c r="Y301" s="14">
        <v>8760</v>
      </c>
      <c r="Z301" s="76" t="s">
        <v>745</v>
      </c>
      <c r="AA301" s="76" t="s">
        <v>46</v>
      </c>
      <c r="AB301" s="19" t="s">
        <v>226</v>
      </c>
      <c r="AC301" s="19">
        <v>10.477442018542</v>
      </c>
      <c r="AD301" s="19">
        <v>4.47117624426805</v>
      </c>
      <c r="AE301" s="19">
        <v>11.595186881052699</v>
      </c>
      <c r="AF301" s="19">
        <v>0.3</v>
      </c>
      <c r="AG301" s="19">
        <v>2840</v>
      </c>
      <c r="AH301" s="23">
        <v>195000</v>
      </c>
      <c r="AI301" s="20">
        <v>0</v>
      </c>
      <c r="AJ301" s="21">
        <f>AC301*R301/1000000</f>
        <v>1.633796759879474</v>
      </c>
      <c r="AK301" s="21">
        <f>AD301*R301/1000000</f>
        <v>0.69721151859466468</v>
      </c>
      <c r="AL301" s="21">
        <f>AE301*R301/1000000</f>
        <v>1.8080919677661058</v>
      </c>
      <c r="AM301" s="21">
        <f>AF301*R301/1000000</f>
        <v>4.678040948319636E-2</v>
      </c>
      <c r="AN301" s="21">
        <f>AG301*R301/1000000</f>
        <v>442.85454310759224</v>
      </c>
      <c r="AO301" s="86">
        <f t="shared" si="173"/>
        <v>0</v>
      </c>
      <c r="AP301" s="88">
        <f t="shared" si="174"/>
        <v>4.4761555065191069E-3</v>
      </c>
      <c r="AQ301" s="89">
        <f t="shared" si="175"/>
        <v>1.9101685440949718E-3</v>
      </c>
      <c r="AR301" s="89">
        <f t="shared" si="176"/>
        <v>4.9536766240167287E-3</v>
      </c>
      <c r="AS301" s="89">
        <f t="shared" si="177"/>
        <v>1.2816550543341468E-4</v>
      </c>
      <c r="AT301" s="89">
        <f t="shared" si="178"/>
        <v>1.2133001181029923</v>
      </c>
      <c r="AU301" s="91">
        <f t="shared" si="179"/>
        <v>0</v>
      </c>
      <c r="AV301" s="95">
        <f t="shared" si="194"/>
        <v>1633796.7598794741</v>
      </c>
      <c r="AW301" s="96">
        <f t="shared" si="195"/>
        <v>697211.51859466464</v>
      </c>
      <c r="AX301" s="96">
        <f t="shared" si="196"/>
        <v>1808091.9677661059</v>
      </c>
      <c r="AY301" s="96">
        <f t="shared" si="197"/>
        <v>46780.409483196359</v>
      </c>
      <c r="AZ301" s="96">
        <f t="shared" si="198"/>
        <v>442854543.10759223</v>
      </c>
      <c r="BA301" s="97">
        <f t="shared" si="199"/>
        <v>0</v>
      </c>
      <c r="BB301" s="102">
        <f t="shared" si="200"/>
        <v>4476.1555065191069</v>
      </c>
      <c r="BC301" s="98">
        <f t="shared" si="201"/>
        <v>1910.1685440949718</v>
      </c>
      <c r="BD301" s="98">
        <f t="shared" si="202"/>
        <v>4953.676624016729</v>
      </c>
      <c r="BE301" s="98">
        <f t="shared" si="203"/>
        <v>128.16550543341467</v>
      </c>
      <c r="BF301" s="98">
        <f t="shared" si="204"/>
        <v>1213300.1181029924</v>
      </c>
      <c r="BG301" s="103">
        <f t="shared" si="205"/>
        <v>0</v>
      </c>
      <c r="BH301">
        <v>0.1</v>
      </c>
      <c r="BI301">
        <f t="shared" si="180"/>
        <v>15593.469827732122</v>
      </c>
      <c r="BJ301">
        <v>0.1</v>
      </c>
      <c r="BK301">
        <f t="shared" si="181"/>
        <v>19500</v>
      </c>
      <c r="BL301" s="114">
        <v>8.3383603103149202</v>
      </c>
      <c r="BM301" s="114">
        <v>2.3066001534352201</v>
      </c>
      <c r="BN301" s="114">
        <v>3.9560616152376098</v>
      </c>
      <c r="BO301" s="114">
        <v>0.12</v>
      </c>
      <c r="BP301" s="114">
        <v>2840</v>
      </c>
      <c r="BQ301" s="107">
        <f t="shared" si="182"/>
        <v>0</v>
      </c>
      <c r="BR301" s="107">
        <f t="shared" si="183"/>
        <v>1.310464113848455</v>
      </c>
      <c r="BS301" s="107">
        <f t="shared" si="184"/>
        <v>0.36637415481766472</v>
      </c>
      <c r="BT301" s="107">
        <f t="shared" si="185"/>
        <v>0.64283891829903361</v>
      </c>
      <c r="BU301" s="107">
        <f t="shared" si="186"/>
        <v>1.9288056950886472E-2</v>
      </c>
      <c r="BV301" s="107">
        <f t="shared" si="187"/>
        <v>445.06330764796212</v>
      </c>
      <c r="BW301" s="117" t="e">
        <f t="shared" si="188"/>
        <v>#DIV/0!</v>
      </c>
    </row>
    <row r="302" spans="1:75" ht="15" customHeight="1" x14ac:dyDescent="0.25">
      <c r="A302" s="108">
        <v>4.6494234234344196</v>
      </c>
      <c r="B302" s="108">
        <v>-74.112952896302104</v>
      </c>
      <c r="C302" s="119">
        <v>28</v>
      </c>
      <c r="D302" s="119">
        <v>29</v>
      </c>
      <c r="E302" s="119">
        <v>1876</v>
      </c>
      <c r="F302" s="16" t="s">
        <v>742</v>
      </c>
      <c r="G302" s="14" t="s">
        <v>743</v>
      </c>
      <c r="H302" s="16" t="s">
        <v>744</v>
      </c>
      <c r="I302" s="14" t="s">
        <v>40</v>
      </c>
      <c r="J302" s="14" t="s">
        <v>41</v>
      </c>
      <c r="K302" s="14">
        <v>50</v>
      </c>
      <c r="L302" s="14"/>
      <c r="M302" s="14">
        <v>1965</v>
      </c>
      <c r="N302" s="15" t="s">
        <v>150</v>
      </c>
      <c r="O302" s="15" t="s">
        <v>151</v>
      </c>
      <c r="P302" s="17">
        <v>-5.5890559934594797E-2</v>
      </c>
      <c r="Q302" s="18">
        <v>156000</v>
      </c>
      <c r="R302" s="18">
        <v>124747.75862185695</v>
      </c>
      <c r="S302" s="15" t="s">
        <v>64</v>
      </c>
      <c r="T302" s="15">
        <f t="shared" si="211"/>
        <v>102231.23055855015</v>
      </c>
      <c r="U302" s="15" t="s">
        <v>45</v>
      </c>
      <c r="V302" s="14">
        <v>365</v>
      </c>
      <c r="W302" s="80"/>
      <c r="X302" s="14"/>
      <c r="Y302" s="14">
        <v>8760</v>
      </c>
      <c r="Z302" s="76" t="s">
        <v>745</v>
      </c>
      <c r="AA302" s="76" t="s">
        <v>46</v>
      </c>
      <c r="AB302" s="19" t="s">
        <v>226</v>
      </c>
      <c r="AC302" s="19">
        <v>10.477442018542</v>
      </c>
      <c r="AD302" s="19">
        <v>4.47117624426805</v>
      </c>
      <c r="AE302" s="19">
        <v>11.595186881052699</v>
      </c>
      <c r="AF302" s="19">
        <v>0.3</v>
      </c>
      <c r="AG302" s="19">
        <v>2840</v>
      </c>
      <c r="AH302" s="23">
        <v>156000</v>
      </c>
      <c r="AI302" s="20">
        <v>0</v>
      </c>
      <c r="AJ302" s="21">
        <f>AC302*R302/1000000</f>
        <v>1.3070374079035791</v>
      </c>
      <c r="AK302" s="21">
        <f>AD302*R302/1000000</f>
        <v>0.55776921487573161</v>
      </c>
      <c r="AL302" s="21">
        <f>AE302*R302/1000000</f>
        <v>1.4464735742128845</v>
      </c>
      <c r="AM302" s="21">
        <f>AF302*R302/1000000</f>
        <v>3.7424327586557081E-2</v>
      </c>
      <c r="AN302" s="21">
        <f>AG302*R302/1000000</f>
        <v>354.28363448607371</v>
      </c>
      <c r="AO302" s="86">
        <f t="shared" si="173"/>
        <v>0</v>
      </c>
      <c r="AP302" s="88">
        <f t="shared" si="174"/>
        <v>3.5809244052152855E-3</v>
      </c>
      <c r="AQ302" s="89">
        <f t="shared" si="175"/>
        <v>1.5281348352759771E-3</v>
      </c>
      <c r="AR302" s="89">
        <f t="shared" si="176"/>
        <v>3.9629412992133817E-3</v>
      </c>
      <c r="AS302" s="89">
        <f t="shared" si="177"/>
        <v>1.0253240434673173E-4</v>
      </c>
      <c r="AT302" s="89">
        <f t="shared" si="178"/>
        <v>0.97064009448239374</v>
      </c>
      <c r="AU302" s="91">
        <f t="shared" si="179"/>
        <v>0</v>
      </c>
      <c r="AV302" s="95">
        <f t="shared" si="194"/>
        <v>1307037.4079035791</v>
      </c>
      <c r="AW302" s="96">
        <f t="shared" si="195"/>
        <v>557769.21487573162</v>
      </c>
      <c r="AX302" s="96">
        <f t="shared" si="196"/>
        <v>1446473.5742128845</v>
      </c>
      <c r="AY302" s="96">
        <f t="shared" si="197"/>
        <v>37424.327586557083</v>
      </c>
      <c r="AZ302" s="96">
        <f t="shared" si="198"/>
        <v>354283634.48607373</v>
      </c>
      <c r="BA302" s="97">
        <f t="shared" si="199"/>
        <v>0</v>
      </c>
      <c r="BB302" s="102">
        <f t="shared" si="200"/>
        <v>3580.9244052152853</v>
      </c>
      <c r="BC302" s="98">
        <f t="shared" si="201"/>
        <v>1528.1348352759771</v>
      </c>
      <c r="BD302" s="98">
        <f t="shared" si="202"/>
        <v>3962.9412992133816</v>
      </c>
      <c r="BE302" s="98">
        <f t="shared" si="203"/>
        <v>102.53240434673172</v>
      </c>
      <c r="BF302" s="98">
        <f t="shared" si="204"/>
        <v>970640.0944823937</v>
      </c>
      <c r="BG302" s="103">
        <f t="shared" si="205"/>
        <v>0</v>
      </c>
      <c r="BH302">
        <v>0.1</v>
      </c>
      <c r="BI302">
        <f t="shared" si="180"/>
        <v>12474.775862185696</v>
      </c>
      <c r="BJ302">
        <v>0.1</v>
      </c>
      <c r="BK302">
        <f t="shared" si="181"/>
        <v>15600</v>
      </c>
      <c r="BL302" s="114">
        <v>8.3383603103149202</v>
      </c>
      <c r="BM302" s="114">
        <v>2.3066001534352201</v>
      </c>
      <c r="BN302" s="114">
        <v>3.9560616152376098</v>
      </c>
      <c r="BO302" s="114">
        <v>0.12</v>
      </c>
      <c r="BP302" s="114">
        <v>2840</v>
      </c>
      <c r="BQ302" s="107">
        <f t="shared" si="182"/>
        <v>0</v>
      </c>
      <c r="BR302" s="107">
        <f t="shared" si="183"/>
        <v>1.0483712910787639</v>
      </c>
      <c r="BS302" s="107">
        <f t="shared" si="184"/>
        <v>0.29309932385413173</v>
      </c>
      <c r="BT302" s="107">
        <f t="shared" si="185"/>
        <v>0.5142711346392268</v>
      </c>
      <c r="BU302" s="107">
        <f t="shared" si="186"/>
        <v>1.5430445560709173E-2</v>
      </c>
      <c r="BV302" s="107">
        <f t="shared" si="187"/>
        <v>356.05064611836963</v>
      </c>
      <c r="BW302" s="117" t="e">
        <f t="shared" si="188"/>
        <v>#DIV/0!</v>
      </c>
    </row>
    <row r="303" spans="1:75" ht="15" customHeight="1" x14ac:dyDescent="0.25">
      <c r="A303" s="108">
        <v>4.6454444444444443</v>
      </c>
      <c r="B303" s="108">
        <v>-74.11344444444444</v>
      </c>
      <c r="C303" s="119">
        <v>28</v>
      </c>
      <c r="D303" s="119">
        <v>29</v>
      </c>
      <c r="E303" s="119">
        <v>1876</v>
      </c>
      <c r="F303" s="16" t="s">
        <v>746</v>
      </c>
      <c r="G303" s="14" t="s">
        <v>747</v>
      </c>
      <c r="H303" s="16" t="s">
        <v>748</v>
      </c>
      <c r="I303" s="14" t="s">
        <v>40</v>
      </c>
      <c r="J303" s="14" t="s">
        <v>53</v>
      </c>
      <c r="K303" s="27"/>
      <c r="L303" s="27"/>
      <c r="M303" s="14">
        <v>2000</v>
      </c>
      <c r="N303" s="15" t="s">
        <v>54</v>
      </c>
      <c r="O303" s="15" t="s">
        <v>54</v>
      </c>
      <c r="P303" s="28">
        <v>4.2689148957375835E-3</v>
      </c>
      <c r="Q303" s="18">
        <v>37.5</v>
      </c>
      <c r="R303" s="18">
        <v>38.145835576029768</v>
      </c>
      <c r="S303" s="15" t="s">
        <v>45</v>
      </c>
      <c r="T303" s="15"/>
      <c r="U303" s="15"/>
      <c r="V303" s="14">
        <v>365</v>
      </c>
      <c r="W303" s="80"/>
      <c r="X303" s="14"/>
      <c r="Y303" s="14">
        <v>8760</v>
      </c>
      <c r="Z303" s="76" t="s">
        <v>749</v>
      </c>
      <c r="AA303" s="76" t="s">
        <v>46</v>
      </c>
      <c r="AB303" s="19" t="s">
        <v>49</v>
      </c>
      <c r="AC303" s="19">
        <v>24000</v>
      </c>
      <c r="AD303" s="19">
        <v>2261000</v>
      </c>
      <c r="AE303" s="19">
        <v>1200</v>
      </c>
      <c r="AF303" s="19">
        <v>381000</v>
      </c>
      <c r="AG303" s="19">
        <v>1500000000</v>
      </c>
      <c r="AH303" s="20">
        <v>2.9803032786885244</v>
      </c>
      <c r="AI303" s="20">
        <v>1.362E-5</v>
      </c>
      <c r="AJ303" s="21">
        <f t="shared" ref="AJ303:AJ311" si="212">AC303*R303/1000000000</f>
        <v>9.1550005382471441E-4</v>
      </c>
      <c r="AK303" s="21">
        <f t="shared" ref="AK303:AK311" si="213">AD303*R303/1000000000</f>
        <v>8.6247734237403298E-2</v>
      </c>
      <c r="AL303" s="21">
        <f t="shared" ref="AL303:AL311" si="214">AE303*R303/1000000000</f>
        <v>4.5775002691235718E-5</v>
      </c>
      <c r="AM303" s="21">
        <f t="shared" ref="AM303:AM311" si="215">AF303*R303/1000000000</f>
        <v>1.4533563354467342E-2</v>
      </c>
      <c r="AN303" s="21">
        <f t="shared" ref="AN303:AN311" si="216">AG303*R303/1000000000</f>
        <v>57.218753364044652</v>
      </c>
      <c r="AO303" s="86">
        <f t="shared" si="173"/>
        <v>4.1290812889073531E-5</v>
      </c>
      <c r="AP303" s="88">
        <f t="shared" si="174"/>
        <v>2.5082193255471626E-6</v>
      </c>
      <c r="AQ303" s="89">
        <f t="shared" si="175"/>
        <v>2.3629516229425562E-4</v>
      </c>
      <c r="AR303" s="89">
        <f t="shared" si="176"/>
        <v>1.2541096627735813E-7</v>
      </c>
      <c r="AS303" s="89">
        <f t="shared" si="177"/>
        <v>3.9817981793061213E-5</v>
      </c>
      <c r="AT303" s="89">
        <f t="shared" si="178"/>
        <v>0.15676370784669769</v>
      </c>
      <c r="AU303" s="91">
        <f t="shared" si="179"/>
        <v>1.1312551476458501E-7</v>
      </c>
      <c r="AV303" s="95">
        <f t="shared" si="194"/>
        <v>915.50005382471443</v>
      </c>
      <c r="AW303" s="96">
        <f t="shared" si="195"/>
        <v>86247.734237403303</v>
      </c>
      <c r="AX303" s="96">
        <f t="shared" si="196"/>
        <v>45.77500269123572</v>
      </c>
      <c r="AY303" s="96">
        <f t="shared" si="197"/>
        <v>14533.563354467342</v>
      </c>
      <c r="AZ303" s="96">
        <f t="shared" si="198"/>
        <v>57218753.364044651</v>
      </c>
      <c r="BA303" s="97">
        <f t="shared" si="199"/>
        <v>41.290812889073528</v>
      </c>
      <c r="BB303" s="102">
        <f t="shared" si="200"/>
        <v>2.5082193255471625</v>
      </c>
      <c r="BC303" s="98">
        <f t="shared" si="201"/>
        <v>236.29516229425562</v>
      </c>
      <c r="BD303" s="98">
        <f t="shared" si="202"/>
        <v>0.12541096627735812</v>
      </c>
      <c r="BE303" s="98">
        <f t="shared" si="203"/>
        <v>39.817981793061215</v>
      </c>
      <c r="BF303" s="98">
        <f t="shared" si="204"/>
        <v>156763.70784669768</v>
      </c>
      <c r="BG303" s="103">
        <f t="shared" si="205"/>
        <v>0.11312551476458502</v>
      </c>
      <c r="BH303">
        <v>0.1</v>
      </c>
      <c r="BI303">
        <f t="shared" si="180"/>
        <v>3.814583557602977</v>
      </c>
      <c r="BJ303">
        <v>0.1</v>
      </c>
      <c r="BK303">
        <f t="shared" si="181"/>
        <v>0.29803032786885247</v>
      </c>
      <c r="BL303" s="114">
        <v>0</v>
      </c>
      <c r="BM303" s="114">
        <v>0</v>
      </c>
      <c r="BN303" s="114">
        <v>0</v>
      </c>
      <c r="BO303" s="114">
        <v>0</v>
      </c>
      <c r="BP303" s="114">
        <v>0</v>
      </c>
      <c r="BQ303" s="107">
        <f t="shared" si="182"/>
        <v>1.362E-6</v>
      </c>
      <c r="BR303" s="107">
        <f t="shared" si="183"/>
        <v>9.1550005382471449E-5</v>
      </c>
      <c r="BS303" s="107">
        <f t="shared" si="184"/>
        <v>8.6247734237403298E-3</v>
      </c>
      <c r="BT303" s="107">
        <f t="shared" si="185"/>
        <v>4.5775002691235718E-6</v>
      </c>
      <c r="BU303" s="107">
        <f t="shared" si="186"/>
        <v>1.4533563354467342E-3</v>
      </c>
      <c r="BV303" s="107">
        <f t="shared" si="187"/>
        <v>5.7218753364044659</v>
      </c>
      <c r="BW303" s="117">
        <f t="shared" si="188"/>
        <v>5.8394027589137601E-6</v>
      </c>
    </row>
    <row r="304" spans="1:75" ht="45" customHeight="1" x14ac:dyDescent="0.25">
      <c r="A304" s="108">
        <v>4.6451612045795301</v>
      </c>
      <c r="B304" s="108">
        <v>-74.113787723125299</v>
      </c>
      <c r="C304" s="119">
        <v>27</v>
      </c>
      <c r="D304" s="119">
        <v>29</v>
      </c>
      <c r="E304" s="119">
        <v>1875</v>
      </c>
      <c r="F304" s="16" t="s">
        <v>750</v>
      </c>
      <c r="G304" s="14" t="s">
        <v>751</v>
      </c>
      <c r="H304" s="16" t="s">
        <v>752</v>
      </c>
      <c r="I304" s="14" t="s">
        <v>40</v>
      </c>
      <c r="J304" s="14" t="s">
        <v>41</v>
      </c>
      <c r="K304" s="14">
        <v>300</v>
      </c>
      <c r="L304" s="14"/>
      <c r="M304" s="14">
        <v>1989</v>
      </c>
      <c r="N304" s="15" t="s">
        <v>43</v>
      </c>
      <c r="O304" s="15" t="s">
        <v>86</v>
      </c>
      <c r="P304" s="28">
        <v>4.2689148957375835E-3</v>
      </c>
      <c r="Q304" s="18">
        <v>42857.142857142899</v>
      </c>
      <c r="R304" s="18">
        <v>43595.240658319781</v>
      </c>
      <c r="S304" s="15" t="s">
        <v>45</v>
      </c>
      <c r="T304" s="15"/>
      <c r="U304" s="15"/>
      <c r="V304" s="14">
        <v>365</v>
      </c>
      <c r="W304" s="84"/>
      <c r="X304" s="14"/>
      <c r="Y304" s="14" t="e">
        <v>#VALUE!</v>
      </c>
      <c r="Z304" s="76" t="s">
        <v>753</v>
      </c>
      <c r="AA304" s="76" t="s">
        <v>46</v>
      </c>
      <c r="AB304" s="19" t="s">
        <v>49</v>
      </c>
      <c r="AC304" s="19">
        <v>589.42211574465</v>
      </c>
      <c r="AD304" s="19">
        <v>6395.3771199333296</v>
      </c>
      <c r="AE304" s="19">
        <v>22.425616220874101</v>
      </c>
      <c r="AF304" s="19">
        <v>1344</v>
      </c>
      <c r="AG304" s="19">
        <v>1920000</v>
      </c>
      <c r="AH304" s="20">
        <v>1159.0914634146341</v>
      </c>
      <c r="AI304" s="20">
        <v>1.4200000000000001E-4</v>
      </c>
      <c r="AJ304" s="21">
        <f t="shared" si="212"/>
        <v>2.5695998985224035E-2</v>
      </c>
      <c r="AK304" s="21">
        <f t="shared" si="213"/>
        <v>0.27880800464420558</v>
      </c>
      <c r="AL304" s="21">
        <f t="shared" si="214"/>
        <v>9.7765013606012632E-4</v>
      </c>
      <c r="AM304" s="21">
        <f t="shared" si="215"/>
        <v>5.8592003444781784E-2</v>
      </c>
      <c r="AN304" s="21">
        <f t="shared" si="216"/>
        <v>83.702862063973981</v>
      </c>
      <c r="AO304" s="86">
        <f t="shared" si="173"/>
        <v>0.16742562021603197</v>
      </c>
      <c r="AP304" s="88">
        <f t="shared" si="174"/>
        <v>7.0399997219791879E-5</v>
      </c>
      <c r="AQ304" s="89">
        <f t="shared" si="175"/>
        <v>7.6385754697042626E-4</v>
      </c>
      <c r="AR304" s="89">
        <f t="shared" si="176"/>
        <v>2.6784935234524009E-6</v>
      </c>
      <c r="AS304" s="89">
        <f t="shared" si="177"/>
        <v>1.605260368350186E-4</v>
      </c>
      <c r="AT304" s="89">
        <f t="shared" si="178"/>
        <v>0.22932290976431227</v>
      </c>
      <c r="AU304" s="91">
        <f t="shared" si="179"/>
        <v>4.5870032935899167E-4</v>
      </c>
      <c r="AV304" s="95">
        <f t="shared" si="194"/>
        <v>25695.998985224036</v>
      </c>
      <c r="AW304" s="96">
        <f t="shared" si="195"/>
        <v>278808.00464420556</v>
      </c>
      <c r="AX304" s="96">
        <f t="shared" si="196"/>
        <v>977.65013606012633</v>
      </c>
      <c r="AY304" s="96">
        <f t="shared" si="197"/>
        <v>58592.003444781782</v>
      </c>
      <c r="AZ304" s="96">
        <f t="shared" si="198"/>
        <v>83702862.063973978</v>
      </c>
      <c r="BA304" s="97">
        <f t="shared" si="199"/>
        <v>167425.62021603197</v>
      </c>
      <c r="BB304" s="102">
        <f t="shared" si="200"/>
        <v>70.399997219791885</v>
      </c>
      <c r="BC304" s="98">
        <f t="shared" si="201"/>
        <v>763.85754697042626</v>
      </c>
      <c r="BD304" s="98">
        <f t="shared" si="202"/>
        <v>2.678493523452401</v>
      </c>
      <c r="BE304" s="98">
        <f t="shared" si="203"/>
        <v>160.5260368350186</v>
      </c>
      <c r="BF304" s="98">
        <f t="shared" si="204"/>
        <v>229322.90976431227</v>
      </c>
      <c r="BG304" s="103">
        <f t="shared" si="205"/>
        <v>458.70032935899167</v>
      </c>
      <c r="BH304">
        <v>0.1</v>
      </c>
      <c r="BI304">
        <f t="shared" si="180"/>
        <v>4359.5240658319781</v>
      </c>
      <c r="BJ304">
        <v>0.1</v>
      </c>
      <c r="BK304">
        <f t="shared" si="181"/>
        <v>115.90914634146341</v>
      </c>
      <c r="BL304" s="114">
        <v>491.49252207956101</v>
      </c>
      <c r="BM304" s="114">
        <v>4911.7599692228896</v>
      </c>
      <c r="BN304" s="114">
        <v>16.278520514623899</v>
      </c>
      <c r="BO304" s="114">
        <v>537.6</v>
      </c>
      <c r="BP304" s="114">
        <v>384000</v>
      </c>
      <c r="BQ304" s="107">
        <f t="shared" si="182"/>
        <v>1.4200000000000001E-5</v>
      </c>
      <c r="BR304" s="107">
        <f t="shared" si="183"/>
        <v>2.1580264295162615E-2</v>
      </c>
      <c r="BS304" s="107">
        <f t="shared" si="184"/>
        <v>0.21593684483031828</v>
      </c>
      <c r="BT304" s="107">
        <f t="shared" si="185"/>
        <v>7.1636852036598478E-4</v>
      </c>
      <c r="BU304" s="107">
        <f t="shared" si="186"/>
        <v>2.4158101901938917E-2</v>
      </c>
      <c r="BV304" s="107">
        <f t="shared" si="187"/>
        <v>18.716528948633417</v>
      </c>
      <c r="BW304" s="117">
        <f t="shared" si="188"/>
        <v>2.367755827982395E-2</v>
      </c>
    </row>
    <row r="305" spans="1:75" ht="45" customHeight="1" x14ac:dyDescent="0.25">
      <c r="A305" s="108">
        <v>4.6451612045795301</v>
      </c>
      <c r="B305" s="108">
        <v>-74.113787723125299</v>
      </c>
      <c r="C305" s="119">
        <v>27</v>
      </c>
      <c r="D305" s="119">
        <v>29</v>
      </c>
      <c r="E305" s="119">
        <v>1875</v>
      </c>
      <c r="F305" s="16" t="s">
        <v>750</v>
      </c>
      <c r="G305" s="14" t="s">
        <v>751</v>
      </c>
      <c r="H305" s="16" t="s">
        <v>752</v>
      </c>
      <c r="I305" s="14" t="s">
        <v>40</v>
      </c>
      <c r="J305" s="14" t="s">
        <v>41</v>
      </c>
      <c r="K305" s="14">
        <v>177.79</v>
      </c>
      <c r="L305" s="14"/>
      <c r="M305" s="14">
        <v>1980</v>
      </c>
      <c r="N305" s="15" t="s">
        <v>43</v>
      </c>
      <c r="O305" s="15" t="s">
        <v>86</v>
      </c>
      <c r="P305" s="28">
        <v>4.2689148957375835E-3</v>
      </c>
      <c r="Q305" s="18">
        <v>42857.142857142899</v>
      </c>
      <c r="R305" s="18">
        <v>43595.240658319781</v>
      </c>
      <c r="S305" s="15" t="s">
        <v>45</v>
      </c>
      <c r="T305" s="15"/>
      <c r="U305" s="15"/>
      <c r="V305" s="14">
        <v>365</v>
      </c>
      <c r="W305" s="84"/>
      <c r="X305" s="14"/>
      <c r="Y305" s="14">
        <v>0</v>
      </c>
      <c r="Z305" s="76" t="s">
        <v>754</v>
      </c>
      <c r="AA305" s="76" t="s">
        <v>46</v>
      </c>
      <c r="AB305" s="19" t="s">
        <v>49</v>
      </c>
      <c r="AC305" s="19">
        <v>589.42211574465</v>
      </c>
      <c r="AD305" s="19">
        <v>6395.3771199333296</v>
      </c>
      <c r="AE305" s="19">
        <v>22.425616220874101</v>
      </c>
      <c r="AF305" s="19">
        <v>1344</v>
      </c>
      <c r="AG305" s="19">
        <v>1920000</v>
      </c>
      <c r="AH305" s="20">
        <v>1159.0914634146341</v>
      </c>
      <c r="AI305" s="20">
        <v>1.4200000000000001E-4</v>
      </c>
      <c r="AJ305" s="21">
        <f t="shared" si="212"/>
        <v>2.5695998985224035E-2</v>
      </c>
      <c r="AK305" s="21">
        <f t="shared" si="213"/>
        <v>0.27880800464420558</v>
      </c>
      <c r="AL305" s="21">
        <f t="shared" si="214"/>
        <v>9.7765013606012632E-4</v>
      </c>
      <c r="AM305" s="21">
        <f t="shared" si="215"/>
        <v>5.8592003444781784E-2</v>
      </c>
      <c r="AN305" s="21">
        <f t="shared" si="216"/>
        <v>83.702862063973981</v>
      </c>
      <c r="AO305" s="86">
        <f t="shared" si="173"/>
        <v>0.16742562021603197</v>
      </c>
      <c r="AP305" s="88">
        <f t="shared" si="174"/>
        <v>7.0399997219791879E-5</v>
      </c>
      <c r="AQ305" s="89">
        <f t="shared" si="175"/>
        <v>7.6385754697042626E-4</v>
      </c>
      <c r="AR305" s="89">
        <f t="shared" si="176"/>
        <v>2.6784935234524009E-6</v>
      </c>
      <c r="AS305" s="89">
        <f t="shared" si="177"/>
        <v>1.605260368350186E-4</v>
      </c>
      <c r="AT305" s="89">
        <f t="shared" si="178"/>
        <v>0.22932290976431227</v>
      </c>
      <c r="AU305" s="91">
        <f t="shared" si="179"/>
        <v>4.5870032935899167E-4</v>
      </c>
      <c r="AV305" s="95">
        <f t="shared" si="194"/>
        <v>25695.998985224036</v>
      </c>
      <c r="AW305" s="96">
        <f t="shared" si="195"/>
        <v>278808.00464420556</v>
      </c>
      <c r="AX305" s="96">
        <f t="shared" si="196"/>
        <v>977.65013606012633</v>
      </c>
      <c r="AY305" s="96">
        <f t="shared" si="197"/>
        <v>58592.003444781782</v>
      </c>
      <c r="AZ305" s="96">
        <f t="shared" si="198"/>
        <v>83702862.063973978</v>
      </c>
      <c r="BA305" s="97">
        <f t="shared" si="199"/>
        <v>167425.62021603197</v>
      </c>
      <c r="BB305" s="102">
        <f t="shared" si="200"/>
        <v>70.399997219791885</v>
      </c>
      <c r="BC305" s="98">
        <f t="shared" si="201"/>
        <v>763.85754697042626</v>
      </c>
      <c r="BD305" s="98">
        <f t="shared" si="202"/>
        <v>2.678493523452401</v>
      </c>
      <c r="BE305" s="98">
        <f t="shared" si="203"/>
        <v>160.5260368350186</v>
      </c>
      <c r="BF305" s="98">
        <f t="shared" si="204"/>
        <v>229322.90976431227</v>
      </c>
      <c r="BG305" s="103">
        <f t="shared" si="205"/>
        <v>458.70032935899167</v>
      </c>
      <c r="BH305">
        <v>0.1</v>
      </c>
      <c r="BI305">
        <f t="shared" si="180"/>
        <v>4359.5240658319781</v>
      </c>
      <c r="BJ305">
        <v>0.1</v>
      </c>
      <c r="BK305">
        <f t="shared" si="181"/>
        <v>115.90914634146341</v>
      </c>
      <c r="BL305" s="114">
        <v>491.49252207956101</v>
      </c>
      <c r="BM305" s="114">
        <v>4911.7599692228896</v>
      </c>
      <c r="BN305" s="114">
        <v>16.278520514623899</v>
      </c>
      <c r="BO305" s="114">
        <v>537.6</v>
      </c>
      <c r="BP305" s="114">
        <v>384000</v>
      </c>
      <c r="BQ305" s="107">
        <f t="shared" si="182"/>
        <v>1.4200000000000001E-5</v>
      </c>
      <c r="BR305" s="107">
        <f t="shared" si="183"/>
        <v>2.1580264295162615E-2</v>
      </c>
      <c r="BS305" s="107">
        <f t="shared" si="184"/>
        <v>0.21593684483031828</v>
      </c>
      <c r="BT305" s="107">
        <f t="shared" si="185"/>
        <v>7.1636852036598478E-4</v>
      </c>
      <c r="BU305" s="107">
        <f t="shared" si="186"/>
        <v>2.4158101901938917E-2</v>
      </c>
      <c r="BV305" s="107">
        <f t="shared" si="187"/>
        <v>18.716528948633417</v>
      </c>
      <c r="BW305" s="117">
        <f t="shared" si="188"/>
        <v>2.367755827982395E-2</v>
      </c>
    </row>
    <row r="306" spans="1:75" ht="30" x14ac:dyDescent="0.25">
      <c r="A306" s="108">
        <v>4.6990833333333333</v>
      </c>
      <c r="B306" s="108">
        <v>-74.146833333333333</v>
      </c>
      <c r="C306" s="119">
        <v>24</v>
      </c>
      <c r="D306" s="119">
        <v>35</v>
      </c>
      <c r="E306" s="119">
        <v>1953</v>
      </c>
      <c r="F306" s="16" t="s">
        <v>755</v>
      </c>
      <c r="G306" s="14" t="s">
        <v>756</v>
      </c>
      <c r="H306" s="16" t="s">
        <v>757</v>
      </c>
      <c r="I306" s="14" t="s">
        <v>40</v>
      </c>
      <c r="J306" s="14" t="s">
        <v>41</v>
      </c>
      <c r="K306" s="14">
        <v>30</v>
      </c>
      <c r="L306" s="14"/>
      <c r="M306" s="14">
        <v>1988</v>
      </c>
      <c r="N306" s="15" t="s">
        <v>102</v>
      </c>
      <c r="O306" s="15" t="s">
        <v>103</v>
      </c>
      <c r="P306" s="22">
        <v>8.4286353981658756E-3</v>
      </c>
      <c r="Q306" s="18">
        <v>98.421471022447705</v>
      </c>
      <c r="R306" s="18">
        <v>101.79627614059611</v>
      </c>
      <c r="S306" s="2" t="s">
        <v>45</v>
      </c>
      <c r="T306" s="2"/>
      <c r="U306" s="2"/>
      <c r="V306" s="14">
        <v>365</v>
      </c>
      <c r="W306" s="85" t="s">
        <v>76</v>
      </c>
      <c r="X306" s="14"/>
      <c r="Y306" s="14">
        <v>2920</v>
      </c>
      <c r="Z306" s="76" t="s">
        <v>758</v>
      </c>
      <c r="AA306" s="76" t="s">
        <v>759</v>
      </c>
      <c r="AB306" s="19" t="s">
        <v>49</v>
      </c>
      <c r="AC306" s="19">
        <v>840000</v>
      </c>
      <c r="AD306" s="19">
        <v>2400000</v>
      </c>
      <c r="AE306" s="19">
        <v>1800000</v>
      </c>
      <c r="AF306" s="19">
        <v>600000</v>
      </c>
      <c r="AG306" s="19">
        <v>2676000000</v>
      </c>
      <c r="AH306" s="23">
        <v>98.421471022447705</v>
      </c>
      <c r="AI306" s="20">
        <v>9.1200000000000003E-2</v>
      </c>
      <c r="AJ306" s="21">
        <f t="shared" si="212"/>
        <v>8.5508871958100738E-2</v>
      </c>
      <c r="AK306" s="21">
        <f t="shared" si="213"/>
        <v>0.24431106273743067</v>
      </c>
      <c r="AL306" s="21">
        <f t="shared" si="214"/>
        <v>0.18323329705307298</v>
      </c>
      <c r="AM306" s="21">
        <f t="shared" si="215"/>
        <v>6.1077765684357667E-2</v>
      </c>
      <c r="AN306" s="21">
        <f t="shared" si="216"/>
        <v>272.40683495223516</v>
      </c>
      <c r="AO306" s="86">
        <f t="shared" si="173"/>
        <v>9.2838203840223645</v>
      </c>
      <c r="AP306" s="88">
        <f t="shared" si="174"/>
        <v>2.3427088207698832E-4</v>
      </c>
      <c r="AQ306" s="89">
        <f t="shared" si="175"/>
        <v>6.6934537736282372E-4</v>
      </c>
      <c r="AR306" s="89">
        <f t="shared" si="176"/>
        <v>5.0200903302211779E-4</v>
      </c>
      <c r="AS306" s="89">
        <f t="shared" si="177"/>
        <v>1.6733634434070593E-4</v>
      </c>
      <c r="AT306" s="89">
        <f t="shared" si="178"/>
        <v>0.74632009575954839</v>
      </c>
      <c r="AU306" s="91">
        <f t="shared" si="179"/>
        <v>2.5435124339787299E-2</v>
      </c>
      <c r="AV306" s="95">
        <f t="shared" si="194"/>
        <v>85508.871958100732</v>
      </c>
      <c r="AW306" s="96">
        <f t="shared" si="195"/>
        <v>244311.06273743068</v>
      </c>
      <c r="AX306" s="96">
        <f t="shared" si="196"/>
        <v>183233.29705307298</v>
      </c>
      <c r="AY306" s="96">
        <f t="shared" si="197"/>
        <v>61077.76568435767</v>
      </c>
      <c r="AZ306" s="96">
        <f t="shared" si="198"/>
        <v>272406834.95223516</v>
      </c>
      <c r="BA306" s="97">
        <f t="shared" si="199"/>
        <v>9283820.3840223644</v>
      </c>
      <c r="BB306" s="102">
        <f t="shared" si="200"/>
        <v>234.27088207698833</v>
      </c>
      <c r="BC306" s="98">
        <f t="shared" si="201"/>
        <v>669.34537736282368</v>
      </c>
      <c r="BD306" s="98">
        <f t="shared" si="202"/>
        <v>502.00903302211782</v>
      </c>
      <c r="BE306" s="98">
        <f t="shared" si="203"/>
        <v>167.33634434070592</v>
      </c>
      <c r="BF306" s="98">
        <f t="shared" si="204"/>
        <v>746320.09575954836</v>
      </c>
      <c r="BG306" s="103">
        <f t="shared" si="205"/>
        <v>25435.1243397873</v>
      </c>
      <c r="BH306">
        <v>0.1</v>
      </c>
      <c r="BI306">
        <f t="shared" si="180"/>
        <v>10.179627614059612</v>
      </c>
      <c r="BJ306">
        <v>0.1</v>
      </c>
      <c r="BK306">
        <f t="shared" si="181"/>
        <v>9.8421471022447715</v>
      </c>
      <c r="BL306" s="114">
        <v>336000</v>
      </c>
      <c r="BM306" s="114">
        <v>480000</v>
      </c>
      <c r="BN306" s="114">
        <v>360000</v>
      </c>
      <c r="BO306" s="114">
        <v>120000</v>
      </c>
      <c r="BP306" s="114">
        <v>1070400000</v>
      </c>
      <c r="BQ306" s="107">
        <f t="shared" si="182"/>
        <v>9.1200000000000014E-3</v>
      </c>
      <c r="BR306" s="107">
        <f t="shared" si="183"/>
        <v>3.5256211101066547E-2</v>
      </c>
      <c r="BS306" s="107">
        <f t="shared" si="184"/>
        <v>5.4629614393611088E-2</v>
      </c>
      <c r="BT306" s="107">
        <f t="shared" si="185"/>
        <v>4.0972210795208311E-2</v>
      </c>
      <c r="BU306" s="107">
        <f t="shared" si="186"/>
        <v>1.3657403598402772E-2</v>
      </c>
      <c r="BV306" s="107">
        <f t="shared" si="187"/>
        <v>112.31621536482625</v>
      </c>
      <c r="BW306" s="117">
        <f t="shared" si="188"/>
        <v>1.3129304697720225</v>
      </c>
    </row>
    <row r="307" spans="1:75" ht="15" customHeight="1" x14ac:dyDescent="0.25">
      <c r="A307" s="108">
        <v>4.6835221647015404</v>
      </c>
      <c r="B307" s="108">
        <v>-74.154688199657997</v>
      </c>
      <c r="C307" s="119">
        <v>23</v>
      </c>
      <c r="D307" s="119">
        <v>33</v>
      </c>
      <c r="E307" s="119">
        <v>1924</v>
      </c>
      <c r="F307" s="16" t="s">
        <v>760</v>
      </c>
      <c r="G307" s="14" t="s">
        <v>761</v>
      </c>
      <c r="H307" s="16" t="s">
        <v>762</v>
      </c>
      <c r="I307" s="14" t="s">
        <v>40</v>
      </c>
      <c r="J307" s="14" t="s">
        <v>41</v>
      </c>
      <c r="K307" s="14">
        <v>30</v>
      </c>
      <c r="L307" s="14"/>
      <c r="M307" s="14">
        <v>1995</v>
      </c>
      <c r="N307" s="15" t="s">
        <v>43</v>
      </c>
      <c r="O307" s="15" t="s">
        <v>44</v>
      </c>
      <c r="P307" s="17">
        <v>-8.4851358602175367E-2</v>
      </c>
      <c r="Q307" s="18">
        <v>13737.2325</v>
      </c>
      <c r="R307" s="18">
        <v>9783.5696553235575</v>
      </c>
      <c r="S307" s="15" t="s">
        <v>45</v>
      </c>
      <c r="T307" s="15"/>
      <c r="U307" s="15"/>
      <c r="V307" s="14">
        <v>365</v>
      </c>
      <c r="W307" s="80"/>
      <c r="X307" s="14"/>
      <c r="Y307" s="14">
        <v>8760</v>
      </c>
      <c r="Z307" s="76" t="s">
        <v>763</v>
      </c>
      <c r="AA307" s="76" t="s">
        <v>46</v>
      </c>
      <c r="AB307" s="19" t="s">
        <v>49</v>
      </c>
      <c r="AC307" s="19">
        <v>46.3856216091623</v>
      </c>
      <c r="AD307" s="19">
        <v>1074.85364414012</v>
      </c>
      <c r="AE307" s="19">
        <v>5.4109910208389103</v>
      </c>
      <c r="AF307" s="19">
        <v>1344</v>
      </c>
      <c r="AG307" s="19">
        <v>1920000</v>
      </c>
      <c r="AH307" s="20">
        <v>30259</v>
      </c>
      <c r="AI307" s="20">
        <v>7.6726E-6</v>
      </c>
      <c r="AJ307" s="21">
        <f t="shared" si="212"/>
        <v>4.5381696001872094E-4</v>
      </c>
      <c r="AK307" s="21">
        <f t="shared" si="213"/>
        <v>1.0515905496723224E-2</v>
      </c>
      <c r="AL307" s="21">
        <f t="shared" si="214"/>
        <v>5.2938807556707805E-5</v>
      </c>
      <c r="AM307" s="21">
        <f t="shared" si="215"/>
        <v>1.3149117616754861E-2</v>
      </c>
      <c r="AN307" s="21">
        <f t="shared" si="216"/>
        <v>18.784453738221231</v>
      </c>
      <c r="AO307" s="86">
        <f t="shared" si="173"/>
        <v>0.16534658192661889</v>
      </c>
      <c r="AP307" s="88">
        <f t="shared" si="174"/>
        <v>1.2433341370375916E-6</v>
      </c>
      <c r="AQ307" s="89">
        <f t="shared" si="175"/>
        <v>2.881069999102253E-5</v>
      </c>
      <c r="AR307" s="89">
        <f t="shared" si="176"/>
        <v>1.4503782892248713E-7</v>
      </c>
      <c r="AS307" s="89">
        <f t="shared" si="177"/>
        <v>3.6024979771931127E-5</v>
      </c>
      <c r="AT307" s="89">
        <f t="shared" si="178"/>
        <v>5.1464256817044467E-2</v>
      </c>
      <c r="AU307" s="91">
        <f t="shared" si="179"/>
        <v>4.5300433404553121E-4</v>
      </c>
      <c r="AV307" s="95">
        <f t="shared" si="194"/>
        <v>453.81696001872092</v>
      </c>
      <c r="AW307" s="96">
        <f t="shared" si="195"/>
        <v>10515.905496723224</v>
      </c>
      <c r="AX307" s="96">
        <f t="shared" si="196"/>
        <v>52.938807556707808</v>
      </c>
      <c r="AY307" s="96">
        <f t="shared" si="197"/>
        <v>13149.11761675486</v>
      </c>
      <c r="AZ307" s="96">
        <f t="shared" si="198"/>
        <v>18784453.738221232</v>
      </c>
      <c r="BA307" s="97">
        <f t="shared" si="199"/>
        <v>165346.58192661888</v>
      </c>
      <c r="BB307" s="102">
        <f t="shared" si="200"/>
        <v>1.2433341370375917</v>
      </c>
      <c r="BC307" s="98">
        <f t="shared" si="201"/>
        <v>28.810699991022531</v>
      </c>
      <c r="BD307" s="98">
        <f t="shared" si="202"/>
        <v>0.14503782892248712</v>
      </c>
      <c r="BE307" s="98">
        <f t="shared" si="203"/>
        <v>36.024979771931129</v>
      </c>
      <c r="BF307" s="98">
        <f t="shared" si="204"/>
        <v>51464.256817044465</v>
      </c>
      <c r="BG307" s="103">
        <f t="shared" si="205"/>
        <v>453.00433404553121</v>
      </c>
      <c r="BH307">
        <v>0.1</v>
      </c>
      <c r="BI307">
        <f t="shared" si="180"/>
        <v>978.35696553235584</v>
      </c>
      <c r="BJ307">
        <v>0.1</v>
      </c>
      <c r="BK307">
        <f t="shared" si="181"/>
        <v>3025.9</v>
      </c>
      <c r="BL307" s="114">
        <v>17.6498016718255</v>
      </c>
      <c r="BM307" s="114">
        <v>910.91550745517998</v>
      </c>
      <c r="BN307" s="114">
        <v>5.3109910208389097</v>
      </c>
      <c r="BO307" s="114">
        <v>537.6</v>
      </c>
      <c r="BP307" s="114">
        <v>384000</v>
      </c>
      <c r="BQ307" s="107">
        <f t="shared" si="182"/>
        <v>7.6726E-7</v>
      </c>
      <c r="BR307" s="107">
        <f t="shared" si="183"/>
        <v>1.7854190583488659E-4</v>
      </c>
      <c r="BS307" s="107">
        <f t="shared" si="184"/>
        <v>8.973833153105874E-3</v>
      </c>
      <c r="BT307" s="107">
        <f t="shared" si="185"/>
        <v>5.2229432306825291E-5</v>
      </c>
      <c r="BU307" s="107">
        <f t="shared" si="186"/>
        <v>5.4215200817550263E-3</v>
      </c>
      <c r="BV307" s="107">
        <f t="shared" si="187"/>
        <v>4.2003315478862717</v>
      </c>
      <c r="BW307" s="117">
        <f t="shared" si="188"/>
        <v>2.3383537865265855E-2</v>
      </c>
    </row>
    <row r="308" spans="1:75" ht="30" customHeight="1" x14ac:dyDescent="0.25">
      <c r="A308" s="108">
        <v>4.6935692910824898</v>
      </c>
      <c r="B308" s="108">
        <v>-74.1545575206313</v>
      </c>
      <c r="C308" s="119">
        <v>23</v>
      </c>
      <c r="D308" s="119">
        <v>34</v>
      </c>
      <c r="E308" s="119">
        <v>1938</v>
      </c>
      <c r="F308" s="16" t="s">
        <v>764</v>
      </c>
      <c r="G308" s="14" t="s">
        <v>765</v>
      </c>
      <c r="H308" s="16" t="s">
        <v>766</v>
      </c>
      <c r="I308" s="14" t="s">
        <v>40</v>
      </c>
      <c r="J308" s="14" t="s">
        <v>53</v>
      </c>
      <c r="K308" s="14">
        <v>140</v>
      </c>
      <c r="L308" s="14"/>
      <c r="M308" s="14">
        <v>1988</v>
      </c>
      <c r="N308" s="15" t="s">
        <v>43</v>
      </c>
      <c r="O308" s="15" t="s">
        <v>123</v>
      </c>
      <c r="P308" s="25">
        <v>1.08600994019335E-3</v>
      </c>
      <c r="Q308" s="18">
        <v>14976</v>
      </c>
      <c r="R308" s="18">
        <v>15041.197847951966</v>
      </c>
      <c r="S308" s="15" t="s">
        <v>45</v>
      </c>
      <c r="T308" s="15"/>
      <c r="U308" s="15"/>
      <c r="V308" s="14">
        <v>365</v>
      </c>
      <c r="W308" s="76" t="s">
        <v>76</v>
      </c>
      <c r="X308" s="14"/>
      <c r="Y308" s="14">
        <v>2920</v>
      </c>
      <c r="Z308" s="76" t="s">
        <v>767</v>
      </c>
      <c r="AA308" s="76" t="s">
        <v>46</v>
      </c>
      <c r="AB308" s="19" t="s">
        <v>49</v>
      </c>
      <c r="AC308" s="19">
        <v>196.35697419693699</v>
      </c>
      <c r="AD308" s="19">
        <v>1220.7279907421801</v>
      </c>
      <c r="AE308" s="19">
        <v>69.655897325915305</v>
      </c>
      <c r="AF308" s="19">
        <v>640</v>
      </c>
      <c r="AG308" s="19">
        <v>1920000</v>
      </c>
      <c r="AH308" s="20">
        <v>54177.37142857143</v>
      </c>
      <c r="AI308" s="20">
        <v>8.9999999999999995E-9</v>
      </c>
      <c r="AJ308" s="21">
        <f t="shared" si="212"/>
        <v>2.9534440977213284E-3</v>
      </c>
      <c r="AK308" s="21">
        <f t="shared" si="213"/>
        <v>1.8361211227286008E-2</v>
      </c>
      <c r="AL308" s="21">
        <f t="shared" si="214"/>
        <v>1.0477081329557205E-3</v>
      </c>
      <c r="AM308" s="21">
        <f t="shared" si="215"/>
        <v>9.6263666226892586E-3</v>
      </c>
      <c r="AN308" s="21">
        <f t="shared" si="216"/>
        <v>28.879099868067776</v>
      </c>
      <c r="AO308" s="86">
        <f t="shared" si="173"/>
        <v>4.8971908806437676E-4</v>
      </c>
      <c r="AP308" s="88">
        <f t="shared" si="174"/>
        <v>8.0916276649899403E-6</v>
      </c>
      <c r="AQ308" s="89">
        <f t="shared" si="175"/>
        <v>5.030468829393427E-5</v>
      </c>
      <c r="AR308" s="89">
        <f t="shared" si="176"/>
        <v>2.8704332409745766E-6</v>
      </c>
      <c r="AS308" s="89">
        <f t="shared" si="177"/>
        <v>2.6373607185450024E-5</v>
      </c>
      <c r="AT308" s="89">
        <f t="shared" si="178"/>
        <v>7.9120821556350071E-2</v>
      </c>
      <c r="AU308" s="91">
        <f t="shared" si="179"/>
        <v>1.341696131683224E-6</v>
      </c>
      <c r="AV308" s="95">
        <f t="shared" si="194"/>
        <v>2953.4440977213285</v>
      </c>
      <c r="AW308" s="96">
        <f t="shared" si="195"/>
        <v>18361.211227286007</v>
      </c>
      <c r="AX308" s="96">
        <f t="shared" si="196"/>
        <v>1047.7081329557204</v>
      </c>
      <c r="AY308" s="96">
        <f t="shared" si="197"/>
        <v>9626.3666226892583</v>
      </c>
      <c r="AZ308" s="96">
        <f t="shared" si="198"/>
        <v>28879099.868067775</v>
      </c>
      <c r="BA308" s="97">
        <f t="shared" si="199"/>
        <v>489.71908806437676</v>
      </c>
      <c r="BB308" s="102">
        <f t="shared" si="200"/>
        <v>8.0916276649899395</v>
      </c>
      <c r="BC308" s="98">
        <f t="shared" si="201"/>
        <v>50.304688293934269</v>
      </c>
      <c r="BD308" s="98">
        <f t="shared" si="202"/>
        <v>2.8704332409745765</v>
      </c>
      <c r="BE308" s="98">
        <f t="shared" si="203"/>
        <v>26.373607185450023</v>
      </c>
      <c r="BF308" s="98">
        <f t="shared" si="204"/>
        <v>79120.821556350071</v>
      </c>
      <c r="BG308" s="103">
        <f t="shared" si="205"/>
        <v>1.3416961316832241</v>
      </c>
      <c r="BH308">
        <v>0.1</v>
      </c>
      <c r="BI308">
        <f t="shared" si="180"/>
        <v>1504.1197847951967</v>
      </c>
      <c r="BJ308">
        <v>0.1</v>
      </c>
      <c r="BK308">
        <f t="shared" si="181"/>
        <v>5417.7371428571432</v>
      </c>
      <c r="BL308" s="114">
        <v>187.562005220738</v>
      </c>
      <c r="BM308" s="114">
        <v>1012.03746873145</v>
      </c>
      <c r="BN308" s="114">
        <v>69.555897325915296</v>
      </c>
      <c r="BO308" s="114">
        <v>256</v>
      </c>
      <c r="BP308" s="114">
        <v>384000</v>
      </c>
      <c r="BQ308" s="107">
        <f t="shared" si="182"/>
        <v>8.9999999999999999E-10</v>
      </c>
      <c r="BR308" s="107">
        <f t="shared" si="183"/>
        <v>2.8365747712202909E-3</v>
      </c>
      <c r="BS308" s="107">
        <f t="shared" si="184"/>
        <v>1.5332593137444743E-2</v>
      </c>
      <c r="BT308" s="107">
        <f t="shared" si="185"/>
        <v>1.0514369978717529E-3</v>
      </c>
      <c r="BU308" s="107">
        <f t="shared" si="186"/>
        <v>3.9690526376268166E-3</v>
      </c>
      <c r="BV308" s="107">
        <f t="shared" si="187"/>
        <v>6.4575630434004765</v>
      </c>
      <c r="BW308" s="117">
        <f t="shared" si="188"/>
        <v>6.9256737609362589E-5</v>
      </c>
    </row>
    <row r="309" spans="1:75" ht="30" customHeight="1" x14ac:dyDescent="0.25">
      <c r="A309" s="108">
        <v>4.6935692910824898</v>
      </c>
      <c r="B309" s="108">
        <v>-74.1545575206313</v>
      </c>
      <c r="C309" s="119">
        <v>23</v>
      </c>
      <c r="D309" s="119">
        <v>34</v>
      </c>
      <c r="E309" s="119">
        <v>1938</v>
      </c>
      <c r="F309" s="16" t="s">
        <v>764</v>
      </c>
      <c r="G309" s="14" t="s">
        <v>765</v>
      </c>
      <c r="H309" s="16" t="s">
        <v>766</v>
      </c>
      <c r="I309" s="14" t="s">
        <v>40</v>
      </c>
      <c r="J309" s="14" t="s">
        <v>53</v>
      </c>
      <c r="K309" s="14">
        <v>11</v>
      </c>
      <c r="L309" s="14"/>
      <c r="M309" s="14">
        <v>2007</v>
      </c>
      <c r="N309" s="15" t="s">
        <v>43</v>
      </c>
      <c r="O309" s="15" t="s">
        <v>123</v>
      </c>
      <c r="P309" s="25">
        <v>1.08600994019335E-3</v>
      </c>
      <c r="Q309" s="18">
        <v>16800</v>
      </c>
      <c r="R309" s="18">
        <v>16873.138611484577</v>
      </c>
      <c r="S309" s="15" t="s">
        <v>45</v>
      </c>
      <c r="T309" s="15"/>
      <c r="U309" s="15"/>
      <c r="V309" s="14">
        <v>365</v>
      </c>
      <c r="W309" s="76" t="s">
        <v>76</v>
      </c>
      <c r="X309" s="14"/>
      <c r="Y309" s="14">
        <v>2920</v>
      </c>
      <c r="Z309" s="76" t="s">
        <v>768</v>
      </c>
      <c r="AA309" s="76" t="s">
        <v>46</v>
      </c>
      <c r="AB309" s="19" t="s">
        <v>49</v>
      </c>
      <c r="AC309" s="19">
        <v>196.35697419693699</v>
      </c>
      <c r="AD309" s="19">
        <v>1220.7279907421801</v>
      </c>
      <c r="AE309" s="19">
        <v>69.655897325915305</v>
      </c>
      <c r="AF309" s="19">
        <v>640</v>
      </c>
      <c r="AG309" s="19">
        <v>1920000</v>
      </c>
      <c r="AH309" s="20">
        <v>54177.37142857143</v>
      </c>
      <c r="AI309" s="20">
        <v>8.9999999999999995E-9</v>
      </c>
      <c r="AJ309" s="21">
        <f t="shared" si="212"/>
        <v>3.3131584429566185E-3</v>
      </c>
      <c r="AK309" s="21">
        <f t="shared" si="213"/>
        <v>2.0597512594711865E-2</v>
      </c>
      <c r="AL309" s="21">
        <f t="shared" si="214"/>
        <v>1.175313610687507E-3</v>
      </c>
      <c r="AM309" s="21">
        <f t="shared" si="215"/>
        <v>1.079880871135013E-2</v>
      </c>
      <c r="AN309" s="21">
        <f t="shared" si="216"/>
        <v>32.396426134050387</v>
      </c>
      <c r="AO309" s="86">
        <f t="shared" si="173"/>
        <v>4.8971908806437676E-4</v>
      </c>
      <c r="AP309" s="88">
        <f t="shared" si="174"/>
        <v>9.0771464190592294E-6</v>
      </c>
      <c r="AQ309" s="89">
        <f t="shared" si="175"/>
        <v>5.6431541355374972E-5</v>
      </c>
      <c r="AR309" s="89">
        <f t="shared" si="176"/>
        <v>3.2200372895548135E-6</v>
      </c>
      <c r="AS309" s="89">
        <f t="shared" si="177"/>
        <v>2.9585777291370217E-5</v>
      </c>
      <c r="AT309" s="89">
        <f t="shared" si="178"/>
        <v>8.8757331874110654E-2</v>
      </c>
      <c r="AU309" s="91">
        <f t="shared" si="179"/>
        <v>1.341696131683224E-6</v>
      </c>
      <c r="AV309" s="95">
        <f t="shared" si="194"/>
        <v>3313.1584429566187</v>
      </c>
      <c r="AW309" s="96">
        <f t="shared" si="195"/>
        <v>20597.512594711865</v>
      </c>
      <c r="AX309" s="96">
        <f t="shared" si="196"/>
        <v>1175.313610687507</v>
      </c>
      <c r="AY309" s="96">
        <f t="shared" si="197"/>
        <v>10798.80871135013</v>
      </c>
      <c r="AZ309" s="96">
        <f t="shared" si="198"/>
        <v>32396426.134050388</v>
      </c>
      <c r="BA309" s="97">
        <f t="shared" si="199"/>
        <v>489.71908806437676</v>
      </c>
      <c r="BB309" s="102">
        <f t="shared" si="200"/>
        <v>9.077146419059229</v>
      </c>
      <c r="BC309" s="98">
        <f t="shared" si="201"/>
        <v>56.431541355374975</v>
      </c>
      <c r="BD309" s="98">
        <f t="shared" si="202"/>
        <v>3.2200372895548135</v>
      </c>
      <c r="BE309" s="98">
        <f t="shared" si="203"/>
        <v>29.585777291370217</v>
      </c>
      <c r="BF309" s="98">
        <f t="shared" si="204"/>
        <v>88757.331874110649</v>
      </c>
      <c r="BG309" s="103">
        <f t="shared" si="205"/>
        <v>1.3416961316832241</v>
      </c>
      <c r="BH309">
        <v>0.1</v>
      </c>
      <c r="BI309">
        <f t="shared" si="180"/>
        <v>1687.3138611484578</v>
      </c>
      <c r="BJ309">
        <v>0.1</v>
      </c>
      <c r="BK309">
        <f t="shared" si="181"/>
        <v>5417.7371428571432</v>
      </c>
      <c r="BL309" s="114">
        <v>187.562005220738</v>
      </c>
      <c r="BM309" s="114">
        <v>1012.03746873145</v>
      </c>
      <c r="BN309" s="114">
        <v>69.555897325915296</v>
      </c>
      <c r="BO309" s="114">
        <v>256</v>
      </c>
      <c r="BP309" s="114">
        <v>384000</v>
      </c>
      <c r="BQ309" s="107">
        <f t="shared" si="182"/>
        <v>8.9999999999999999E-10</v>
      </c>
      <c r="BR309" s="107">
        <f t="shared" si="183"/>
        <v>3.1820550318176341E-3</v>
      </c>
      <c r="BS309" s="107">
        <f t="shared" si="184"/>
        <v>1.7200024352902753E-2</v>
      </c>
      <c r="BT309" s="107">
        <f t="shared" si="185"/>
        <v>1.1794966322279279E-3</v>
      </c>
      <c r="BU309" s="107">
        <f t="shared" si="186"/>
        <v>4.4524628947736726E-3</v>
      </c>
      <c r="BV309" s="107">
        <f t="shared" si="187"/>
        <v>7.244061106378739</v>
      </c>
      <c r="BW309" s="117">
        <f t="shared" si="188"/>
        <v>6.9256737609362589E-5</v>
      </c>
    </row>
    <row r="310" spans="1:75" ht="30" customHeight="1" x14ac:dyDescent="0.25">
      <c r="A310" s="108">
        <v>4.6930833333333339</v>
      </c>
      <c r="B310" s="108">
        <v>-74.160944444444453</v>
      </c>
      <c r="C310" s="119">
        <v>22</v>
      </c>
      <c r="D310" s="119">
        <v>34</v>
      </c>
      <c r="E310" s="119">
        <v>1937</v>
      </c>
      <c r="F310" s="16" t="s">
        <v>769</v>
      </c>
      <c r="G310" s="14" t="s">
        <v>770</v>
      </c>
      <c r="H310" s="16" t="s">
        <v>771</v>
      </c>
      <c r="I310" s="14" t="s">
        <v>40</v>
      </c>
      <c r="J310" s="14" t="s">
        <v>41</v>
      </c>
      <c r="K310" s="14">
        <v>30</v>
      </c>
      <c r="L310" s="14"/>
      <c r="M310" s="14">
        <v>1997</v>
      </c>
      <c r="N310" s="15" t="s">
        <v>43</v>
      </c>
      <c r="O310" s="15" t="s">
        <v>44</v>
      </c>
      <c r="P310" s="22">
        <v>8.4286353981658756E-3</v>
      </c>
      <c r="Q310" s="18">
        <v>29185</v>
      </c>
      <c r="R310" s="18">
        <v>30185.733745898768</v>
      </c>
      <c r="S310" s="15" t="s">
        <v>45</v>
      </c>
      <c r="T310" s="15"/>
      <c r="U310" s="15"/>
      <c r="V310" s="14">
        <v>365</v>
      </c>
      <c r="W310" s="80"/>
      <c r="X310" s="14"/>
      <c r="Y310" s="14">
        <v>8760</v>
      </c>
      <c r="Z310" s="76" t="s">
        <v>772</v>
      </c>
      <c r="AA310" s="76" t="s">
        <v>46</v>
      </c>
      <c r="AB310" s="19" t="s">
        <v>49</v>
      </c>
      <c r="AC310" s="19">
        <v>46.3856216091623</v>
      </c>
      <c r="AD310" s="19">
        <v>1074.85364414012</v>
      </c>
      <c r="AE310" s="19">
        <v>5.4109910208389103</v>
      </c>
      <c r="AF310" s="19">
        <v>1344</v>
      </c>
      <c r="AG310" s="19">
        <v>1920000</v>
      </c>
      <c r="AH310" s="23">
        <v>29185</v>
      </c>
      <c r="AI310" s="24">
        <v>8.7999999999999994E-8</v>
      </c>
      <c r="AJ310" s="21">
        <f t="shared" si="212"/>
        <v>1.4001840235321815E-3</v>
      </c>
      <c r="AK310" s="21">
        <f t="shared" si="213"/>
        <v>3.2445245917822683E-2</v>
      </c>
      <c r="AL310" s="21">
        <f t="shared" si="214"/>
        <v>1.6333473425649231E-4</v>
      </c>
      <c r="AM310" s="21">
        <f t="shared" si="215"/>
        <v>4.0569626154487948E-2</v>
      </c>
      <c r="AN310" s="21">
        <f t="shared" si="216"/>
        <v>57.956608792125635</v>
      </c>
      <c r="AO310" s="86">
        <f t="shared" si="173"/>
        <v>2.6563445696390913E-3</v>
      </c>
      <c r="AP310" s="88">
        <f t="shared" si="174"/>
        <v>3.8361206124169353E-6</v>
      </c>
      <c r="AQ310" s="89">
        <f t="shared" si="175"/>
        <v>8.8891084706363519E-5</v>
      </c>
      <c r="AR310" s="89">
        <f t="shared" si="176"/>
        <v>4.4749242262052685E-7</v>
      </c>
      <c r="AS310" s="89">
        <f t="shared" si="177"/>
        <v>1.1114966069722725E-4</v>
      </c>
      <c r="AT310" s="89">
        <f t="shared" si="178"/>
        <v>0.15878522956746749</v>
      </c>
      <c r="AU310" s="91">
        <f t="shared" si="179"/>
        <v>7.2776563551755924E-6</v>
      </c>
      <c r="AV310" s="95">
        <f t="shared" si="194"/>
        <v>1400.1840235321815</v>
      </c>
      <c r="AW310" s="96">
        <f t="shared" si="195"/>
        <v>32445.245917822682</v>
      </c>
      <c r="AX310" s="96">
        <f t="shared" si="196"/>
        <v>163.33473425649231</v>
      </c>
      <c r="AY310" s="96">
        <f t="shared" si="197"/>
        <v>40569.626154487945</v>
      </c>
      <c r="AZ310" s="96">
        <f t="shared" si="198"/>
        <v>57956608.792125635</v>
      </c>
      <c r="BA310" s="97">
        <f t="shared" si="199"/>
        <v>2656.3445696390913</v>
      </c>
      <c r="BB310" s="102">
        <f t="shared" si="200"/>
        <v>3.8361206124169351</v>
      </c>
      <c r="BC310" s="98">
        <f t="shared" si="201"/>
        <v>88.891084706363515</v>
      </c>
      <c r="BD310" s="98">
        <f t="shared" si="202"/>
        <v>0.44749242262052685</v>
      </c>
      <c r="BE310" s="98">
        <f t="shared" si="203"/>
        <v>111.14966069722725</v>
      </c>
      <c r="BF310" s="98">
        <f t="shared" si="204"/>
        <v>158785.2295674675</v>
      </c>
      <c r="BG310" s="103">
        <f t="shared" si="205"/>
        <v>7.2776563551755924</v>
      </c>
      <c r="BH310">
        <v>0.1</v>
      </c>
      <c r="BI310">
        <f t="shared" si="180"/>
        <v>3018.5733745898769</v>
      </c>
      <c r="BJ310">
        <v>0.1</v>
      </c>
      <c r="BK310">
        <f t="shared" si="181"/>
        <v>2918.5</v>
      </c>
      <c r="BL310" s="114">
        <v>17.6498016718255</v>
      </c>
      <c r="BM310" s="114">
        <v>910.91550745517998</v>
      </c>
      <c r="BN310" s="114">
        <v>5.3109910208389097</v>
      </c>
      <c r="BO310" s="114">
        <v>537.6</v>
      </c>
      <c r="BP310" s="114">
        <v>384000</v>
      </c>
      <c r="BQ310" s="107">
        <f t="shared" si="182"/>
        <v>8.7999999999999994E-9</v>
      </c>
      <c r="BR310" s="107">
        <f t="shared" si="183"/>
        <v>5.5086421642479527E-4</v>
      </c>
      <c r="BS310" s="107">
        <f t="shared" si="184"/>
        <v>2.7687413467984822E-2</v>
      </c>
      <c r="BT310" s="107">
        <f t="shared" si="185"/>
        <v>1.6114606353882308E-4</v>
      </c>
      <c r="BU310" s="107">
        <f t="shared" si="186"/>
        <v>1.6727285382677468E-2</v>
      </c>
      <c r="BV310" s="107">
        <f t="shared" si="187"/>
        <v>12.959491700455491</v>
      </c>
      <c r="BW310" s="117">
        <f t="shared" si="188"/>
        <v>3.7566385167197262E-4</v>
      </c>
    </row>
    <row r="311" spans="1:75" ht="15" customHeight="1" x14ac:dyDescent="0.25">
      <c r="A311" s="108">
        <v>4.6939404234841096</v>
      </c>
      <c r="B311" s="108">
        <v>-74.150586719502897</v>
      </c>
      <c r="C311" s="119">
        <v>23</v>
      </c>
      <c r="D311" s="119">
        <v>34</v>
      </c>
      <c r="E311" s="119">
        <v>1938</v>
      </c>
      <c r="F311" s="16" t="s">
        <v>773</v>
      </c>
      <c r="G311" s="14" t="s">
        <v>747</v>
      </c>
      <c r="H311" s="16" t="s">
        <v>774</v>
      </c>
      <c r="I311" s="14" t="s">
        <v>40</v>
      </c>
      <c r="J311" s="14" t="s">
        <v>312</v>
      </c>
      <c r="K311" s="27"/>
      <c r="L311" s="27"/>
      <c r="M311" s="14">
        <v>2007</v>
      </c>
      <c r="N311" s="15" t="s">
        <v>43</v>
      </c>
      <c r="O311" s="15" t="s">
        <v>123</v>
      </c>
      <c r="P311" s="22">
        <v>-7.2022874027276113E-2</v>
      </c>
      <c r="Q311" s="18">
        <v>808.5</v>
      </c>
      <c r="R311" s="18">
        <v>606.1267865454879</v>
      </c>
      <c r="S311" s="15" t="s">
        <v>45</v>
      </c>
      <c r="T311" s="15"/>
      <c r="U311" s="15"/>
      <c r="V311" s="14">
        <v>365</v>
      </c>
      <c r="W311" s="80"/>
      <c r="X311" s="14"/>
      <c r="Y311" s="14">
        <v>8760</v>
      </c>
      <c r="Z311" s="76" t="s">
        <v>775</v>
      </c>
      <c r="AA311" s="76" t="s">
        <v>46</v>
      </c>
      <c r="AB311" s="19" t="s">
        <v>49</v>
      </c>
      <c r="AC311" s="19">
        <v>196.35697419693699</v>
      </c>
      <c r="AD311" s="19">
        <v>1220.7279907421801</v>
      </c>
      <c r="AE311" s="19">
        <v>69.655897325915305</v>
      </c>
      <c r="AF311" s="19">
        <v>640</v>
      </c>
      <c r="AG311" s="19">
        <v>1920000</v>
      </c>
      <c r="AH311" s="20">
        <v>8608.3841463414628</v>
      </c>
      <c r="AI311" s="20">
        <v>1.0442E-8</v>
      </c>
      <c r="AJ311" s="21">
        <f t="shared" si="212"/>
        <v>1.190172217857847E-4</v>
      </c>
      <c r="AK311" s="21">
        <f t="shared" si="213"/>
        <v>7.3991593427468762E-4</v>
      </c>
      <c r="AL311" s="21">
        <f t="shared" si="214"/>
        <v>4.2220305210099489E-5</v>
      </c>
      <c r="AM311" s="21">
        <f t="shared" si="215"/>
        <v>3.8792114338911227E-4</v>
      </c>
      <c r="AN311" s="21">
        <f t="shared" si="216"/>
        <v>1.1637634301673367</v>
      </c>
      <c r="AO311" s="86">
        <f t="shared" si="173"/>
        <v>6.7388964157004275E-5</v>
      </c>
      <c r="AP311" s="88">
        <f t="shared" si="174"/>
        <v>3.260745802350266E-7</v>
      </c>
      <c r="AQ311" s="89">
        <f t="shared" si="175"/>
        <v>2.0271669432183222E-6</v>
      </c>
      <c r="AR311" s="89">
        <f t="shared" si="176"/>
        <v>1.1567206906876573E-7</v>
      </c>
      <c r="AS311" s="89">
        <f t="shared" si="177"/>
        <v>1.0627976531208556E-6</v>
      </c>
      <c r="AT311" s="89">
        <f t="shared" si="178"/>
        <v>3.1883929593625663E-3</v>
      </c>
      <c r="AU311" s="91">
        <f t="shared" si="179"/>
        <v>1.8462729906028569E-7</v>
      </c>
      <c r="AV311" s="95">
        <f t="shared" si="194"/>
        <v>119.0172217857847</v>
      </c>
      <c r="AW311" s="96">
        <f t="shared" si="195"/>
        <v>739.91593427468763</v>
      </c>
      <c r="AX311" s="96">
        <f t="shared" si="196"/>
        <v>42.22030521009949</v>
      </c>
      <c r="AY311" s="96">
        <f t="shared" si="197"/>
        <v>387.92114338911227</v>
      </c>
      <c r="AZ311" s="96">
        <f t="shared" si="198"/>
        <v>1163763.4301673367</v>
      </c>
      <c r="BA311" s="97">
        <f t="shared" si="199"/>
        <v>67.388964157004281</v>
      </c>
      <c r="BB311" s="102">
        <f t="shared" si="200"/>
        <v>0.32607458023502661</v>
      </c>
      <c r="BC311" s="98">
        <f t="shared" si="201"/>
        <v>2.0271669432183224</v>
      </c>
      <c r="BD311" s="98">
        <f t="shared" si="202"/>
        <v>0.11567206906876573</v>
      </c>
      <c r="BE311" s="98">
        <f t="shared" si="203"/>
        <v>1.0627976531208556</v>
      </c>
      <c r="BF311" s="98">
        <f t="shared" si="204"/>
        <v>3188.3929593625662</v>
      </c>
      <c r="BG311" s="103">
        <f t="shared" si="205"/>
        <v>0.18462729906028569</v>
      </c>
      <c r="BH311">
        <v>0.1</v>
      </c>
      <c r="BI311">
        <f t="shared" si="180"/>
        <v>60.612678654548795</v>
      </c>
      <c r="BJ311">
        <v>0.1</v>
      </c>
      <c r="BK311">
        <f t="shared" si="181"/>
        <v>860.83841463414637</v>
      </c>
      <c r="BL311" s="114">
        <v>187.562005220738</v>
      </c>
      <c r="BM311" s="114">
        <v>1012.03746873145</v>
      </c>
      <c r="BN311" s="114">
        <v>69.555897325915296</v>
      </c>
      <c r="BO311" s="114">
        <v>256</v>
      </c>
      <c r="BP311" s="114">
        <v>384000</v>
      </c>
      <c r="BQ311" s="107">
        <f t="shared" si="182"/>
        <v>1.0442E-9</v>
      </c>
      <c r="BR311" s="107">
        <f t="shared" si="183"/>
        <v>1.1430764811792322E-4</v>
      </c>
      <c r="BS311" s="107">
        <f t="shared" si="184"/>
        <v>6.1786936796886811E-4</v>
      </c>
      <c r="BT311" s="107">
        <f t="shared" si="185"/>
        <v>4.2370570164517646E-5</v>
      </c>
      <c r="BU311" s="107">
        <f t="shared" si="186"/>
        <v>1.5994398486036843E-4</v>
      </c>
      <c r="BV311" s="107">
        <f t="shared" si="187"/>
        <v>0.26022541395824944</v>
      </c>
      <c r="BW311" s="117">
        <f t="shared" si="188"/>
        <v>9.5302387065109839E-6</v>
      </c>
    </row>
    <row r="312" spans="1:75" ht="15" customHeight="1" x14ac:dyDescent="0.25">
      <c r="A312" s="108">
        <v>4.6934444444444443</v>
      </c>
      <c r="B312" s="108">
        <v>-74.160416666666677</v>
      </c>
      <c r="C312" s="119">
        <v>22</v>
      </c>
      <c r="D312" s="119">
        <v>34</v>
      </c>
      <c r="E312" s="119">
        <v>1937</v>
      </c>
      <c r="F312" s="16" t="s">
        <v>776</v>
      </c>
      <c r="G312" s="14" t="s">
        <v>777</v>
      </c>
      <c r="H312" s="16" t="s">
        <v>778</v>
      </c>
      <c r="I312" s="14" t="s">
        <v>40</v>
      </c>
      <c r="J312" s="14" t="s">
        <v>312</v>
      </c>
      <c r="K312" s="27"/>
      <c r="L312" s="27"/>
      <c r="M312" s="14">
        <v>2004</v>
      </c>
      <c r="N312" s="15" t="s">
        <v>150</v>
      </c>
      <c r="O312" s="15" t="s">
        <v>63</v>
      </c>
      <c r="P312" s="22">
        <v>1.192780523187394E-2</v>
      </c>
      <c r="Q312" s="18">
        <v>78000</v>
      </c>
      <c r="R312" s="18">
        <v>81811.682201998774</v>
      </c>
      <c r="S312" s="15" t="s">
        <v>64</v>
      </c>
      <c r="T312" s="15">
        <f>((R312*6933000)/1000)/8460</f>
        <v>67044.963676886226</v>
      </c>
      <c r="U312" s="15" t="s">
        <v>45</v>
      </c>
      <c r="V312" s="14">
        <v>365</v>
      </c>
      <c r="W312" s="80"/>
      <c r="X312" s="14"/>
      <c r="Y312" s="14">
        <v>8760</v>
      </c>
      <c r="Z312" s="76" t="s">
        <v>779</v>
      </c>
      <c r="AA312" s="76" t="s">
        <v>46</v>
      </c>
      <c r="AB312" s="19" t="s">
        <v>226</v>
      </c>
      <c r="AC312" s="19">
        <v>12.7152226842523</v>
      </c>
      <c r="AD312" s="19">
        <v>4.5638248573294096</v>
      </c>
      <c r="AE312" s="19">
        <v>12.0799261022882</v>
      </c>
      <c r="AF312" s="19">
        <v>6.25</v>
      </c>
      <c r="AG312" s="19">
        <v>2343</v>
      </c>
      <c r="AH312" s="20">
        <v>26143.981481481482</v>
      </c>
      <c r="AI312" s="20">
        <v>2.9999999999999997E-8</v>
      </c>
      <c r="AJ312" s="21">
        <f>AC312*R312/1000000</f>
        <v>1.040253757371695</v>
      </c>
      <c r="AK312" s="21">
        <f>AD312*R312/1000000</f>
        <v>0.37337418885341606</v>
      </c>
      <c r="AL312" s="21">
        <f>AE312*R312/1000000</f>
        <v>0.98827907530403192</v>
      </c>
      <c r="AM312" s="21">
        <f>AF312*R312/1000000</f>
        <v>0.51132301376249234</v>
      </c>
      <c r="AN312" s="21">
        <f>AG312*R312/1000000</f>
        <v>191.68477139928314</v>
      </c>
      <c r="AO312" s="86">
        <f t="shared" si="173"/>
        <v>8.2264734786842452E-4</v>
      </c>
      <c r="AP312" s="88">
        <f t="shared" si="174"/>
        <v>2.8500102941690273E-3</v>
      </c>
      <c r="AQ312" s="89">
        <f t="shared" si="175"/>
        <v>1.022942983160044E-3</v>
      </c>
      <c r="AR312" s="89">
        <f t="shared" si="176"/>
        <v>2.7076139049425534E-3</v>
      </c>
      <c r="AS312" s="89">
        <f t="shared" si="177"/>
        <v>1.4008849692123079E-3</v>
      </c>
      <c r="AT312" s="89">
        <f t="shared" si="178"/>
        <v>0.52516375725830999</v>
      </c>
      <c r="AU312" s="91">
        <f t="shared" si="179"/>
        <v>2.2538283503244509E-6</v>
      </c>
      <c r="AV312" s="95">
        <f t="shared" si="194"/>
        <v>1040253.757371695</v>
      </c>
      <c r="AW312" s="96">
        <f t="shared" si="195"/>
        <v>373374.18885341607</v>
      </c>
      <c r="AX312" s="96">
        <f t="shared" si="196"/>
        <v>988279.07530403195</v>
      </c>
      <c r="AY312" s="96">
        <f t="shared" si="197"/>
        <v>511323.01376249234</v>
      </c>
      <c r="AZ312" s="96">
        <f t="shared" si="198"/>
        <v>191684771.39928314</v>
      </c>
      <c r="BA312" s="97">
        <f t="shared" si="199"/>
        <v>822.6473478684245</v>
      </c>
      <c r="BB312" s="102">
        <f t="shared" si="200"/>
        <v>2850.0102941690275</v>
      </c>
      <c r="BC312" s="98">
        <f t="shared" si="201"/>
        <v>1022.942983160044</v>
      </c>
      <c r="BD312" s="98">
        <f t="shared" si="202"/>
        <v>2707.6139049425533</v>
      </c>
      <c r="BE312" s="98">
        <f t="shared" si="203"/>
        <v>1400.8849692123079</v>
      </c>
      <c r="BF312" s="98">
        <f t="shared" si="204"/>
        <v>525163.75725830998</v>
      </c>
      <c r="BG312" s="103">
        <f t="shared" si="205"/>
        <v>2.2538283503244507</v>
      </c>
      <c r="BH312">
        <v>0.1</v>
      </c>
      <c r="BI312">
        <f t="shared" si="180"/>
        <v>8181.1682201998774</v>
      </c>
      <c r="BJ312">
        <v>0.1</v>
      </c>
      <c r="BK312">
        <f t="shared" si="181"/>
        <v>2614.3981481481483</v>
      </c>
      <c r="BL312" s="114">
        <v>8.7974410932361504</v>
      </c>
      <c r="BM312" s="114">
        <v>3.6268345072346699</v>
      </c>
      <c r="BN312" s="114">
        <v>10.053852918428399</v>
      </c>
      <c r="BO312" s="114">
        <v>12.5</v>
      </c>
      <c r="BP312" s="114">
        <v>2343</v>
      </c>
      <c r="BQ312" s="107">
        <f t="shared" si="182"/>
        <v>3E-9</v>
      </c>
      <c r="BR312" s="107">
        <f t="shared" si="183"/>
        <v>0.727212159493271</v>
      </c>
      <c r="BS312" s="107">
        <f t="shared" si="184"/>
        <v>0.29905738139039356</v>
      </c>
      <c r="BT312" s="107">
        <f t="shared" si="185"/>
        <v>0.82843854056986277</v>
      </c>
      <c r="BU312" s="107">
        <f t="shared" si="186"/>
        <v>1.0239235371143021</v>
      </c>
      <c r="BV312" s="107">
        <f t="shared" si="187"/>
        <v>192.64081110257862</v>
      </c>
      <c r="BW312" s="117">
        <f t="shared" si="188"/>
        <v>1.1633990364057837E-4</v>
      </c>
    </row>
    <row r="313" spans="1:75" ht="30" customHeight="1" x14ac:dyDescent="0.25">
      <c r="A313" s="108">
        <v>4.6857922690145299</v>
      </c>
      <c r="B313" s="108">
        <v>-74.161491623310496</v>
      </c>
      <c r="C313" s="119">
        <v>22</v>
      </c>
      <c r="D313" s="119">
        <v>33</v>
      </c>
      <c r="E313" s="119">
        <v>1923</v>
      </c>
      <c r="F313" s="16" t="s">
        <v>780</v>
      </c>
      <c r="G313" s="14" t="s">
        <v>781</v>
      </c>
      <c r="H313" s="16" t="s">
        <v>782</v>
      </c>
      <c r="I313" s="14" t="s">
        <v>40</v>
      </c>
      <c r="J313" s="14" t="s">
        <v>312</v>
      </c>
      <c r="K313" s="14">
        <v>293.04000000000002</v>
      </c>
      <c r="L313" s="14"/>
      <c r="M313" s="14">
        <v>2006</v>
      </c>
      <c r="N313" s="15" t="s">
        <v>102</v>
      </c>
      <c r="O313" s="15" t="s">
        <v>627</v>
      </c>
      <c r="P313" s="22">
        <v>1.192780523187394E-2</v>
      </c>
      <c r="Q313" s="18">
        <v>25.195896581746599</v>
      </c>
      <c r="R313" s="18">
        <v>26.427162614618972</v>
      </c>
      <c r="S313" s="2" t="s">
        <v>45</v>
      </c>
      <c r="T313" s="2"/>
      <c r="U313" s="2"/>
      <c r="V313" s="14">
        <v>365</v>
      </c>
      <c r="W313" s="80"/>
      <c r="X313" s="14"/>
      <c r="Y313" s="14">
        <v>8760</v>
      </c>
      <c r="Z313" s="76" t="s">
        <v>46</v>
      </c>
      <c r="AA313" s="76" t="s">
        <v>46</v>
      </c>
      <c r="AB313" s="19" t="s">
        <v>49</v>
      </c>
      <c r="AC313" s="19">
        <v>476000</v>
      </c>
      <c r="AD313" s="19">
        <v>2142000</v>
      </c>
      <c r="AE313" s="19">
        <v>1704000</v>
      </c>
      <c r="AF313" s="19">
        <v>595000</v>
      </c>
      <c r="AG313" s="19">
        <v>2676000000</v>
      </c>
      <c r="AH313" s="23">
        <v>25.195896581746599</v>
      </c>
      <c r="AI313" s="20">
        <v>9.1200000000000003E-2</v>
      </c>
      <c r="AJ313" s="21">
        <f>AC313*R313/1000000000</f>
        <v>1.257932940455863E-2</v>
      </c>
      <c r="AK313" s="21">
        <f>AD313*R313/1000000000</f>
        <v>5.6606982320513838E-2</v>
      </c>
      <c r="AL313" s="21">
        <f>AE313*R313/1000000000</f>
        <v>4.5031885095310725E-2</v>
      </c>
      <c r="AM313" s="21">
        <f>AF313*R313/1000000000</f>
        <v>1.5724161755698289E-2</v>
      </c>
      <c r="AN313" s="21">
        <f>AG313*R313/1000000000</f>
        <v>70.719087156720363</v>
      </c>
      <c r="AO313" s="86">
        <f t="shared" si="173"/>
        <v>2.4101572304532506</v>
      </c>
      <c r="AP313" s="88">
        <f t="shared" si="174"/>
        <v>3.4463916176872959E-5</v>
      </c>
      <c r="AQ313" s="89">
        <f t="shared" si="175"/>
        <v>1.5508762279592831E-4</v>
      </c>
      <c r="AR313" s="89">
        <f t="shared" si="176"/>
        <v>1.2337502765838554E-4</v>
      </c>
      <c r="AS313" s="89">
        <f t="shared" si="177"/>
        <v>4.3079895221091205E-5</v>
      </c>
      <c r="AT313" s="89">
        <f t="shared" si="178"/>
        <v>0.19375092371704208</v>
      </c>
      <c r="AU313" s="91">
        <f t="shared" si="179"/>
        <v>6.6031704943924673E-3</v>
      </c>
      <c r="AV313" s="95">
        <f t="shared" si="194"/>
        <v>12579.32940455863</v>
      </c>
      <c r="AW313" s="96">
        <f t="shared" si="195"/>
        <v>56606.982320513838</v>
      </c>
      <c r="AX313" s="96">
        <f t="shared" si="196"/>
        <v>45031.885095310725</v>
      </c>
      <c r="AY313" s="96">
        <f t="shared" si="197"/>
        <v>15724.161755698289</v>
      </c>
      <c r="AZ313" s="96">
        <f t="shared" si="198"/>
        <v>70719087.15672037</v>
      </c>
      <c r="BA313" s="97">
        <f t="shared" si="199"/>
        <v>2410157.2304532505</v>
      </c>
      <c r="BB313" s="102">
        <f t="shared" si="200"/>
        <v>34.463916176872956</v>
      </c>
      <c r="BC313" s="98">
        <f t="shared" si="201"/>
        <v>155.08762279592833</v>
      </c>
      <c r="BD313" s="98">
        <f t="shared" si="202"/>
        <v>123.37502765838555</v>
      </c>
      <c r="BE313" s="98">
        <f t="shared" si="203"/>
        <v>43.079895221091206</v>
      </c>
      <c r="BF313" s="98">
        <f t="shared" si="204"/>
        <v>193750.92371704208</v>
      </c>
      <c r="BG313" s="103">
        <f t="shared" si="205"/>
        <v>6603.1704943924669</v>
      </c>
      <c r="BH313">
        <v>0.1</v>
      </c>
      <c r="BI313">
        <f t="shared" si="180"/>
        <v>2.6427162614618975</v>
      </c>
      <c r="BJ313">
        <v>0.1</v>
      </c>
      <c r="BK313">
        <f t="shared" si="181"/>
        <v>2.51958965817466</v>
      </c>
      <c r="BL313" s="114">
        <v>190400</v>
      </c>
      <c r="BM313" s="114">
        <v>428400</v>
      </c>
      <c r="BN313" s="114">
        <v>340800</v>
      </c>
      <c r="BO313" s="114">
        <v>119000</v>
      </c>
      <c r="BP313" s="114">
        <v>1070400000</v>
      </c>
      <c r="BQ313" s="107">
        <f t="shared" si="182"/>
        <v>9.1200000000000014E-3</v>
      </c>
      <c r="BR313" s="107">
        <f t="shared" si="183"/>
        <v>5.1865903834433348E-3</v>
      </c>
      <c r="BS313" s="107">
        <f t="shared" si="184"/>
        <v>1.2657706046979774E-2</v>
      </c>
      <c r="BT313" s="107">
        <f t="shared" si="185"/>
        <v>1.0069435622807439E-2</v>
      </c>
      <c r="BU313" s="107">
        <f t="shared" si="186"/>
        <v>3.5160294574943817E-3</v>
      </c>
      <c r="BV313" s="107">
        <f t="shared" si="187"/>
        <v>29.158226609441943</v>
      </c>
      <c r="BW313" s="117">
        <f t="shared" si="188"/>
        <v>0.34084770427585648</v>
      </c>
    </row>
    <row r="314" spans="1:75" ht="15" customHeight="1" x14ac:dyDescent="0.25">
      <c r="A314" s="108">
        <v>4.6857922690145299</v>
      </c>
      <c r="B314" s="108">
        <v>-74.161491623310496</v>
      </c>
      <c r="C314" s="119">
        <v>22</v>
      </c>
      <c r="D314" s="119">
        <v>33</v>
      </c>
      <c r="E314" s="119">
        <v>1923</v>
      </c>
      <c r="F314" s="16" t="s">
        <v>780</v>
      </c>
      <c r="G314" s="14" t="s">
        <v>781</v>
      </c>
      <c r="H314" s="16" t="s">
        <v>782</v>
      </c>
      <c r="I314" s="14" t="s">
        <v>40</v>
      </c>
      <c r="J314" s="14" t="s">
        <v>312</v>
      </c>
      <c r="K314" s="14">
        <v>87.91</v>
      </c>
      <c r="L314" s="14"/>
      <c r="M314" s="14">
        <v>2001</v>
      </c>
      <c r="N314" s="15" t="s">
        <v>43</v>
      </c>
      <c r="O314" s="15" t="s">
        <v>123</v>
      </c>
      <c r="P314" s="28">
        <v>4.2689148957375835E-3</v>
      </c>
      <c r="Q314" s="18">
        <v>24050</v>
      </c>
      <c r="R314" s="18">
        <v>24464.195882760425</v>
      </c>
      <c r="S314" s="15" t="s">
        <v>45</v>
      </c>
      <c r="T314" s="15"/>
      <c r="U314" s="15"/>
      <c r="V314" s="14">
        <v>365</v>
      </c>
      <c r="W314" s="80"/>
      <c r="X314" s="14"/>
      <c r="Y314" s="14">
        <v>8760</v>
      </c>
      <c r="Z314" s="76" t="s">
        <v>784</v>
      </c>
      <c r="AA314" s="76" t="s">
        <v>46</v>
      </c>
      <c r="AB314" s="19" t="s">
        <v>49</v>
      </c>
      <c r="AC314" s="19">
        <v>196.35697419693699</v>
      </c>
      <c r="AD314" s="19">
        <v>1220.7279907421801</v>
      </c>
      <c r="AE314" s="19">
        <v>69.655897325915305</v>
      </c>
      <c r="AF314" s="19">
        <v>640</v>
      </c>
      <c r="AG314" s="19">
        <v>1920000</v>
      </c>
      <c r="AH314" s="23">
        <v>24050</v>
      </c>
      <c r="AI314" s="24">
        <v>8.7999999999999994E-8</v>
      </c>
      <c r="AJ314" s="21">
        <f>AC314*R314/1000000000</f>
        <v>4.8037154797000011E-3</v>
      </c>
      <c r="AK314" s="21">
        <f>AD314*R314/1000000000</f>
        <v>2.9864128685085249E-2</v>
      </c>
      <c r="AL314" s="21">
        <f>AE314*R314/1000000000</f>
        <v>1.70407551657064E-3</v>
      </c>
      <c r="AM314" s="21">
        <f>AF314*R314/1000000000</f>
        <v>1.5657085364966673E-2</v>
      </c>
      <c r="AN314" s="21">
        <f>AG314*R314/1000000000</f>
        <v>46.971256094900014</v>
      </c>
      <c r="AO314" s="86">
        <f t="shared" si="173"/>
        <v>2.1528492376829177E-3</v>
      </c>
      <c r="AP314" s="88">
        <f t="shared" si="174"/>
        <v>1.3160864327945209E-5</v>
      </c>
      <c r="AQ314" s="89">
        <f t="shared" si="175"/>
        <v>8.1819530644069169E-5</v>
      </c>
      <c r="AR314" s="89">
        <f t="shared" si="176"/>
        <v>4.6687000453990134E-6</v>
      </c>
      <c r="AS314" s="89">
        <f t="shared" si="177"/>
        <v>4.2896124287579927E-5</v>
      </c>
      <c r="AT314" s="89">
        <f t="shared" si="178"/>
        <v>0.12868837286273976</v>
      </c>
      <c r="AU314" s="91">
        <f t="shared" si="179"/>
        <v>5.8982170895422402E-6</v>
      </c>
      <c r="AV314" s="95">
        <f t="shared" si="194"/>
        <v>4803.7154797000012</v>
      </c>
      <c r="AW314" s="96">
        <f t="shared" si="195"/>
        <v>29864.128685085248</v>
      </c>
      <c r="AX314" s="96">
        <f t="shared" si="196"/>
        <v>1704.07551657064</v>
      </c>
      <c r="AY314" s="96">
        <f t="shared" si="197"/>
        <v>15657.085364966673</v>
      </c>
      <c r="AZ314" s="96">
        <f t="shared" si="198"/>
        <v>46971256.094900012</v>
      </c>
      <c r="BA314" s="97">
        <f t="shared" si="199"/>
        <v>2152.8492376829176</v>
      </c>
      <c r="BB314" s="102">
        <f t="shared" si="200"/>
        <v>13.160864327945209</v>
      </c>
      <c r="BC314" s="98">
        <f t="shared" si="201"/>
        <v>81.819530644069175</v>
      </c>
      <c r="BD314" s="98">
        <f t="shared" si="202"/>
        <v>4.6687000453990137</v>
      </c>
      <c r="BE314" s="98">
        <f t="shared" si="203"/>
        <v>42.89612428757993</v>
      </c>
      <c r="BF314" s="98">
        <f t="shared" si="204"/>
        <v>128688.37286273976</v>
      </c>
      <c r="BG314" s="103">
        <f t="shared" si="205"/>
        <v>5.8982170895422401</v>
      </c>
      <c r="BH314">
        <v>0.1</v>
      </c>
      <c r="BI314">
        <f t="shared" si="180"/>
        <v>2446.4195882760428</v>
      </c>
      <c r="BJ314">
        <v>0.1</v>
      </c>
      <c r="BK314">
        <f t="shared" si="181"/>
        <v>2405</v>
      </c>
      <c r="BL314" s="114">
        <v>187.562005220738</v>
      </c>
      <c r="BM314" s="114">
        <v>1012.03746873145</v>
      </c>
      <c r="BN314" s="114">
        <v>69.555897325915296</v>
      </c>
      <c r="BO314" s="114">
        <v>256</v>
      </c>
      <c r="BP314" s="114">
        <v>384000</v>
      </c>
      <c r="BQ314" s="107">
        <f t="shared" si="182"/>
        <v>8.7999999999999994E-9</v>
      </c>
      <c r="BR314" s="107">
        <f t="shared" si="183"/>
        <v>4.6136299476094191E-3</v>
      </c>
      <c r="BS314" s="107">
        <f t="shared" si="184"/>
        <v>2.4938144268622234E-2</v>
      </c>
      <c r="BT314" s="107">
        <f t="shared" si="185"/>
        <v>1.7101404379052524E-3</v>
      </c>
      <c r="BU314" s="107">
        <f t="shared" si="186"/>
        <v>6.4555816749070037E-3</v>
      </c>
      <c r="BV314" s="107">
        <f t="shared" si="187"/>
        <v>10.503092161674775</v>
      </c>
      <c r="BW314" s="117">
        <f t="shared" si="188"/>
        <v>3.0445885896757618E-4</v>
      </c>
    </row>
    <row r="315" spans="1:75" ht="15" customHeight="1" x14ac:dyDescent="0.25">
      <c r="A315" s="108">
        <v>4.6857922690145299</v>
      </c>
      <c r="B315" s="108">
        <v>-74.161491623310496</v>
      </c>
      <c r="C315" s="119">
        <v>22</v>
      </c>
      <c r="D315" s="119">
        <v>33</v>
      </c>
      <c r="E315" s="119">
        <v>1923</v>
      </c>
      <c r="F315" s="16" t="s">
        <v>780</v>
      </c>
      <c r="G315" s="14" t="s">
        <v>781</v>
      </c>
      <c r="H315" s="16" t="s">
        <v>782</v>
      </c>
      <c r="I315" s="14" t="s">
        <v>40</v>
      </c>
      <c r="J315" s="14" t="s">
        <v>312</v>
      </c>
      <c r="K315" s="14">
        <v>87.91</v>
      </c>
      <c r="L315" s="14"/>
      <c r="M315" s="14">
        <v>2004</v>
      </c>
      <c r="N315" s="15" t="s">
        <v>43</v>
      </c>
      <c r="O315" s="15" t="s">
        <v>397</v>
      </c>
      <c r="P315" s="22">
        <v>1.192780523187394E-2</v>
      </c>
      <c r="Q315" s="18">
        <v>11100</v>
      </c>
      <c r="R315" s="18">
        <v>11642.431697976748</v>
      </c>
      <c r="S315" s="15" t="s">
        <v>45</v>
      </c>
      <c r="T315" s="15"/>
      <c r="U315" s="15"/>
      <c r="V315" s="14">
        <v>365</v>
      </c>
      <c r="W315" s="80"/>
      <c r="X315" s="14"/>
      <c r="Y315" s="14">
        <v>8760</v>
      </c>
      <c r="Z315" s="76" t="s">
        <v>784</v>
      </c>
      <c r="AA315" s="76" t="s">
        <v>46</v>
      </c>
      <c r="AB315" s="19" t="s">
        <v>49</v>
      </c>
      <c r="AC315" s="19">
        <v>196.35697419693699</v>
      </c>
      <c r="AD315" s="19">
        <v>1220.7279907421801</v>
      </c>
      <c r="AE315" s="19">
        <v>0.1</v>
      </c>
      <c r="AF315" s="19">
        <v>640</v>
      </c>
      <c r="AG315" s="19">
        <v>1920000</v>
      </c>
      <c r="AH315" s="20">
        <v>8608.3841463414628</v>
      </c>
      <c r="AI315" s="20">
        <v>1.0442E-8</v>
      </c>
      <c r="AJ315" s="21">
        <f>AC315*R315/1000000000</f>
        <v>2.2860726605092216E-3</v>
      </c>
      <c r="AK315" s="21">
        <f>AD315*R315/1000000000</f>
        <v>1.4212242254024225E-2</v>
      </c>
      <c r="AL315" s="21">
        <f>AE315*R315/1000000000</f>
        <v>1.1642431697976749E-6</v>
      </c>
      <c r="AM315" s="21">
        <f>AF315*R315/1000000000</f>
        <v>7.4511562867051184E-3</v>
      </c>
      <c r="AN315" s="21">
        <f>AG315*R315/1000000000</f>
        <v>22.353468860115356</v>
      </c>
      <c r="AO315" s="86">
        <f t="shared" si="173"/>
        <v>9.4281405436559516E-5</v>
      </c>
      <c r="AP315" s="88">
        <f t="shared" si="174"/>
        <v>6.2632127685184157E-6</v>
      </c>
      <c r="AQ315" s="89">
        <f t="shared" si="175"/>
        <v>3.8937650011025274E-5</v>
      </c>
      <c r="AR315" s="89">
        <f t="shared" si="176"/>
        <v>3.1897073145141777E-9</v>
      </c>
      <c r="AS315" s="89">
        <f t="shared" si="177"/>
        <v>2.0414126812890736E-5</v>
      </c>
      <c r="AT315" s="89">
        <f t="shared" si="178"/>
        <v>6.1242380438672209E-2</v>
      </c>
      <c r="AU315" s="91">
        <f t="shared" si="179"/>
        <v>2.5830522037413568E-7</v>
      </c>
      <c r="AV315" s="95">
        <f t="shared" si="194"/>
        <v>2286.0726605092218</v>
      </c>
      <c r="AW315" s="96">
        <f t="shared" si="195"/>
        <v>14212.242254024226</v>
      </c>
      <c r="AX315" s="96">
        <f t="shared" si="196"/>
        <v>1.1642431697976749</v>
      </c>
      <c r="AY315" s="96">
        <f t="shared" si="197"/>
        <v>7451.1562867051189</v>
      </c>
      <c r="AZ315" s="96">
        <f t="shared" si="198"/>
        <v>22353468.860115357</v>
      </c>
      <c r="BA315" s="97">
        <f t="shared" si="199"/>
        <v>94.28140543655951</v>
      </c>
      <c r="BB315" s="102">
        <f t="shared" si="200"/>
        <v>6.2632127685184154</v>
      </c>
      <c r="BC315" s="98">
        <f t="shared" si="201"/>
        <v>38.937650011025276</v>
      </c>
      <c r="BD315" s="98">
        <f t="shared" si="202"/>
        <v>3.1897073145141777E-3</v>
      </c>
      <c r="BE315" s="98">
        <f t="shared" si="203"/>
        <v>20.414126812890736</v>
      </c>
      <c r="BF315" s="98">
        <f t="shared" si="204"/>
        <v>61242.380438672211</v>
      </c>
      <c r="BG315" s="103">
        <f t="shared" si="205"/>
        <v>0.25830522037413567</v>
      </c>
      <c r="BH315">
        <v>0.1</v>
      </c>
      <c r="BI315">
        <f t="shared" si="180"/>
        <v>1164.2431697976749</v>
      </c>
      <c r="BJ315">
        <v>0.1</v>
      </c>
      <c r="BK315">
        <f t="shared" si="181"/>
        <v>860.83841463414637</v>
      </c>
      <c r="BL315" s="114">
        <v>187.562005220738</v>
      </c>
      <c r="BM315" s="114">
        <v>1012.03746873145</v>
      </c>
      <c r="BN315" s="114">
        <v>0</v>
      </c>
      <c r="BO315" s="114">
        <v>256</v>
      </c>
      <c r="BP315" s="114">
        <v>384000</v>
      </c>
      <c r="BQ315" s="107">
        <f t="shared" si="182"/>
        <v>1.0442E-9</v>
      </c>
      <c r="BR315" s="107">
        <f t="shared" si="183"/>
        <v>2.1956115705660333E-3</v>
      </c>
      <c r="BS315" s="107">
        <f t="shared" si="184"/>
        <v>1.1867982201954312E-2</v>
      </c>
      <c r="BT315" s="107">
        <f t="shared" si="185"/>
        <v>1.1642431697976749E-7</v>
      </c>
      <c r="BU315" s="107">
        <f t="shared" si="186"/>
        <v>3.0721904403070276E-3</v>
      </c>
      <c r="BV315" s="107">
        <f t="shared" si="187"/>
        <v>4.9983875904142678</v>
      </c>
      <c r="BW315" s="117">
        <f t="shared" si="188"/>
        <v>1.3333404224797892E-5</v>
      </c>
    </row>
    <row r="316" spans="1:75" ht="15" customHeight="1" x14ac:dyDescent="0.25">
      <c r="A316" s="108">
        <v>4.6815172822328099</v>
      </c>
      <c r="B316" s="108">
        <v>-74.168569383342003</v>
      </c>
      <c r="C316" s="119">
        <v>21</v>
      </c>
      <c r="D316" s="119">
        <v>33</v>
      </c>
      <c r="E316" s="119">
        <v>1922</v>
      </c>
      <c r="F316" s="16" t="s">
        <v>785</v>
      </c>
      <c r="G316" s="14" t="s">
        <v>786</v>
      </c>
      <c r="H316" s="16" t="s">
        <v>787</v>
      </c>
      <c r="I316" s="14" t="s">
        <v>40</v>
      </c>
      <c r="J316" s="14" t="s">
        <v>312</v>
      </c>
      <c r="K316" s="27"/>
      <c r="L316" s="27"/>
      <c r="M316" s="14">
        <v>2008</v>
      </c>
      <c r="N316" s="15" t="s">
        <v>62</v>
      </c>
      <c r="O316" s="15" t="s">
        <v>63</v>
      </c>
      <c r="P316" s="22">
        <v>1.192780523187394E-2</v>
      </c>
      <c r="Q316" s="18">
        <v>6500</v>
      </c>
      <c r="R316" s="18">
        <v>6817.6401834998978</v>
      </c>
      <c r="S316" s="15" t="s">
        <v>64</v>
      </c>
      <c r="T316" s="15">
        <f>((R316*6933000)/1000)/8460</f>
        <v>5587.0803064071861</v>
      </c>
      <c r="U316" s="15" t="s">
        <v>45</v>
      </c>
      <c r="V316" s="14">
        <v>365</v>
      </c>
      <c r="W316" s="80"/>
      <c r="X316" s="14"/>
      <c r="Y316" s="14">
        <v>8760</v>
      </c>
      <c r="Z316" s="76" t="s">
        <v>788</v>
      </c>
      <c r="AA316" s="76" t="s">
        <v>46</v>
      </c>
      <c r="AB316" s="19" t="s">
        <v>226</v>
      </c>
      <c r="AC316" s="19">
        <v>12.7152226842523</v>
      </c>
      <c r="AD316" s="19">
        <v>4.5638248573294096</v>
      </c>
      <c r="AE316" s="19">
        <v>12.0799261022882</v>
      </c>
      <c r="AF316" s="19">
        <v>6.25</v>
      </c>
      <c r="AG316" s="19">
        <v>2343</v>
      </c>
      <c r="AH316" s="20">
        <v>26143.981481481482</v>
      </c>
      <c r="AI316" s="20">
        <v>2.9999999999999997E-8</v>
      </c>
      <c r="AJ316" s="21">
        <f>AC316*R316/1000000</f>
        <v>8.6687813114307913E-2</v>
      </c>
      <c r="AK316" s="21">
        <f>AD316*R316/1000000</f>
        <v>3.1114515737784669E-2</v>
      </c>
      <c r="AL316" s="21">
        <f>AE316*R316/1000000</f>
        <v>8.2356589608669331E-2</v>
      </c>
      <c r="AM316" s="21">
        <f>AF316*R316/1000000</f>
        <v>4.2610251146874362E-2</v>
      </c>
      <c r="AN316" s="21">
        <f>AG316*R316/1000000</f>
        <v>15.973730949940261</v>
      </c>
      <c r="AO316" s="86">
        <f t="shared" si="173"/>
        <v>8.2264734786842452E-4</v>
      </c>
      <c r="AP316" s="88">
        <f t="shared" si="174"/>
        <v>2.3750085784741894E-4</v>
      </c>
      <c r="AQ316" s="89">
        <f t="shared" si="175"/>
        <v>8.5245248596670323E-5</v>
      </c>
      <c r="AR316" s="89">
        <f t="shared" si="176"/>
        <v>2.2563449207854612E-4</v>
      </c>
      <c r="AS316" s="89">
        <f t="shared" si="177"/>
        <v>1.1674041410102564E-4</v>
      </c>
      <c r="AT316" s="89">
        <f t="shared" si="178"/>
        <v>4.3763646438192499E-2</v>
      </c>
      <c r="AU316" s="91">
        <f t="shared" si="179"/>
        <v>2.2538283503244509E-6</v>
      </c>
      <c r="AV316" s="95">
        <f t="shared" si="194"/>
        <v>86687.813114307908</v>
      </c>
      <c r="AW316" s="96">
        <f t="shared" si="195"/>
        <v>31114.51573778467</v>
      </c>
      <c r="AX316" s="96">
        <f t="shared" si="196"/>
        <v>82356.589608669325</v>
      </c>
      <c r="AY316" s="96">
        <f t="shared" si="197"/>
        <v>42610.251146874361</v>
      </c>
      <c r="AZ316" s="96">
        <f t="shared" si="198"/>
        <v>15973730.94994026</v>
      </c>
      <c r="BA316" s="97">
        <f t="shared" si="199"/>
        <v>822.6473478684245</v>
      </c>
      <c r="BB316" s="102">
        <f t="shared" si="200"/>
        <v>237.50085784741893</v>
      </c>
      <c r="BC316" s="98">
        <f t="shared" si="201"/>
        <v>85.245248596670322</v>
      </c>
      <c r="BD316" s="98">
        <f t="shared" si="202"/>
        <v>225.63449207854612</v>
      </c>
      <c r="BE316" s="98">
        <f t="shared" si="203"/>
        <v>116.74041410102565</v>
      </c>
      <c r="BF316" s="98">
        <f t="shared" si="204"/>
        <v>43763.646438192496</v>
      </c>
      <c r="BG316" s="103">
        <f t="shared" si="205"/>
        <v>2.2538283503244507</v>
      </c>
      <c r="BH316">
        <v>0.1</v>
      </c>
      <c r="BI316">
        <f t="shared" si="180"/>
        <v>681.76401834998978</v>
      </c>
      <c r="BJ316">
        <v>0.1</v>
      </c>
      <c r="BK316">
        <f t="shared" si="181"/>
        <v>2614.3981481481483</v>
      </c>
      <c r="BL316" s="114">
        <v>8.7974410932361504</v>
      </c>
      <c r="BM316" s="114">
        <v>3.6268345072346699</v>
      </c>
      <c r="BN316" s="114">
        <v>10.053852918428399</v>
      </c>
      <c r="BO316" s="114">
        <v>12.5</v>
      </c>
      <c r="BP316" s="114">
        <v>2343</v>
      </c>
      <c r="BQ316" s="107">
        <f t="shared" si="182"/>
        <v>3E-9</v>
      </c>
      <c r="BR316" s="107">
        <f t="shared" si="183"/>
        <v>6.0601013291105912E-2</v>
      </c>
      <c r="BS316" s="107">
        <f t="shared" si="184"/>
        <v>2.4921448449199465E-2</v>
      </c>
      <c r="BT316" s="107">
        <f t="shared" si="185"/>
        <v>6.9036545047488573E-2</v>
      </c>
      <c r="BU316" s="107">
        <f t="shared" si="186"/>
        <v>8.5326961426191839E-2</v>
      </c>
      <c r="BV316" s="107">
        <f t="shared" si="187"/>
        <v>16.053400925214888</v>
      </c>
      <c r="BW316" s="117">
        <f t="shared" si="188"/>
        <v>1.1633990364057837E-4</v>
      </c>
    </row>
    <row r="317" spans="1:75" ht="15" customHeight="1" x14ac:dyDescent="0.25">
      <c r="A317" s="108">
        <v>4.6815172822328099</v>
      </c>
      <c r="B317" s="108">
        <v>-74.168569383342003</v>
      </c>
      <c r="C317" s="119">
        <v>21</v>
      </c>
      <c r="D317" s="119">
        <v>33</v>
      </c>
      <c r="E317" s="119">
        <v>1922</v>
      </c>
      <c r="F317" s="16" t="s">
        <v>785</v>
      </c>
      <c r="G317" s="14" t="s">
        <v>786</v>
      </c>
      <c r="H317" s="16" t="s">
        <v>787</v>
      </c>
      <c r="I317" s="14" t="s">
        <v>40</v>
      </c>
      <c r="J317" s="14" t="s">
        <v>41</v>
      </c>
      <c r="K317" s="14">
        <v>6.08</v>
      </c>
      <c r="L317" s="14"/>
      <c r="M317" s="14">
        <v>1995</v>
      </c>
      <c r="N317" s="15" t="s">
        <v>43</v>
      </c>
      <c r="O317" s="15" t="s">
        <v>44</v>
      </c>
      <c r="P317" s="28">
        <v>4.2689148957375835E-3</v>
      </c>
      <c r="Q317" s="18">
        <v>29064.262500000001</v>
      </c>
      <c r="R317" s="18">
        <v>29564.815425695146</v>
      </c>
      <c r="S317" s="15" t="s">
        <v>45</v>
      </c>
      <c r="T317" s="15"/>
      <c r="U317" s="15"/>
      <c r="V317" s="14">
        <v>365</v>
      </c>
      <c r="W317" s="76"/>
      <c r="X317" s="14"/>
      <c r="Y317" s="14">
        <v>4392</v>
      </c>
      <c r="Z317" s="76" t="s">
        <v>789</v>
      </c>
      <c r="AA317" s="76" t="s">
        <v>46</v>
      </c>
      <c r="AB317" s="19" t="s">
        <v>49</v>
      </c>
      <c r="AC317" s="19">
        <v>46.3856216091623</v>
      </c>
      <c r="AD317" s="19">
        <v>1074.85364414012</v>
      </c>
      <c r="AE317" s="19">
        <v>5.4109910208389103</v>
      </c>
      <c r="AF317" s="19">
        <v>1344</v>
      </c>
      <c r="AG317" s="19">
        <v>1920000</v>
      </c>
      <c r="AH317" s="23">
        <f>Q317</f>
        <v>29064.262500000001</v>
      </c>
      <c r="AI317" s="24">
        <v>8.7999999999999994E-8</v>
      </c>
      <c r="AJ317" s="21">
        <f>AC317*R317/1000000000</f>
        <v>1.3713823412810197E-3</v>
      </c>
      <c r="AK317" s="21">
        <f>AD317*R317/1000000000</f>
        <v>3.1777849598638462E-2</v>
      </c>
      <c r="AL317" s="21">
        <f>AE317*R317/1000000000</f>
        <v>1.5997495080119614E-4</v>
      </c>
      <c r="AM317" s="21">
        <f>AF317*R317/1000000000</f>
        <v>3.9735111932134276E-2</v>
      </c>
      <c r="AN317" s="21">
        <f>AG317*R317/1000000000</f>
        <v>56.76444561733468</v>
      </c>
      <c r="AO317" s="86">
        <f t="shared" si="173"/>
        <v>2.6017037574611727E-3</v>
      </c>
      <c r="AP317" s="88">
        <f t="shared" si="174"/>
        <v>3.757211893920602E-6</v>
      </c>
      <c r="AQ317" s="89">
        <f t="shared" si="175"/>
        <v>8.7062601640105371E-5</v>
      </c>
      <c r="AR317" s="89">
        <f t="shared" si="176"/>
        <v>4.3828753644163329E-7</v>
      </c>
      <c r="AS317" s="89">
        <f t="shared" si="177"/>
        <v>1.0886332036201172E-4</v>
      </c>
      <c r="AT317" s="89">
        <f t="shared" si="178"/>
        <v>0.15551902908858817</v>
      </c>
      <c r="AU317" s="91">
        <f t="shared" si="179"/>
        <v>7.1279554998936238E-6</v>
      </c>
      <c r="AV317" s="95">
        <f t="shared" si="194"/>
        <v>1371.3823412810198</v>
      </c>
      <c r="AW317" s="96">
        <f t="shared" si="195"/>
        <v>31777.849598638462</v>
      </c>
      <c r="AX317" s="96">
        <f t="shared" si="196"/>
        <v>159.97495080119614</v>
      </c>
      <c r="AY317" s="96">
        <f t="shared" si="197"/>
        <v>39735.111932134278</v>
      </c>
      <c r="AZ317" s="96">
        <f t="shared" si="198"/>
        <v>56764445.617334679</v>
      </c>
      <c r="BA317" s="97">
        <f t="shared" si="199"/>
        <v>2601.7037574611727</v>
      </c>
      <c r="BB317" s="102">
        <f t="shared" si="200"/>
        <v>3.7572118939206018</v>
      </c>
      <c r="BC317" s="98">
        <f t="shared" si="201"/>
        <v>87.06260164010537</v>
      </c>
      <c r="BD317" s="98">
        <f t="shared" si="202"/>
        <v>0.43828753644163326</v>
      </c>
      <c r="BE317" s="98">
        <f t="shared" si="203"/>
        <v>108.86332036201172</v>
      </c>
      <c r="BF317" s="98">
        <f t="shared" si="204"/>
        <v>155519.02908858817</v>
      </c>
      <c r="BG317" s="103">
        <f t="shared" si="205"/>
        <v>7.1279554998936234</v>
      </c>
      <c r="BH317">
        <v>0.1</v>
      </c>
      <c r="BI317">
        <f t="shared" si="180"/>
        <v>2956.4815425695147</v>
      </c>
      <c r="BJ317">
        <v>0.1</v>
      </c>
      <c r="BK317">
        <f t="shared" si="181"/>
        <v>2906.4262500000004</v>
      </c>
      <c r="BL317" s="114">
        <v>17.6498016718255</v>
      </c>
      <c r="BM317" s="114">
        <v>910.91550745517998</v>
      </c>
      <c r="BN317" s="114">
        <v>5.3109910208389097</v>
      </c>
      <c r="BO317" s="114">
        <v>537.6</v>
      </c>
      <c r="BP317" s="114">
        <v>384000</v>
      </c>
      <c r="BQ317" s="107">
        <f t="shared" si="182"/>
        <v>8.7999999999999994E-9</v>
      </c>
      <c r="BR317" s="107">
        <f t="shared" si="183"/>
        <v>5.3953298005989371E-4</v>
      </c>
      <c r="BS317" s="107">
        <f t="shared" si="184"/>
        <v>2.7117885411915621E-2</v>
      </c>
      <c r="BT317" s="107">
        <f t="shared" si="185"/>
        <v>1.5783130087901044E-4</v>
      </c>
      <c r="BU317" s="107">
        <f t="shared" si="186"/>
        <v>1.638320635419303E-2</v>
      </c>
      <c r="BV317" s="107">
        <f t="shared" si="187"/>
        <v>12.692915910545038</v>
      </c>
      <c r="BW317" s="117">
        <f t="shared" si="188"/>
        <v>3.6793647390786328E-4</v>
      </c>
    </row>
    <row r="318" spans="1:75" ht="15" customHeight="1" x14ac:dyDescent="0.25">
      <c r="A318" s="108">
        <v>4.67977309062596</v>
      </c>
      <c r="B318" s="108">
        <v>-74.150517546884501</v>
      </c>
      <c r="C318" s="119">
        <v>23</v>
      </c>
      <c r="D318" s="119">
        <v>33</v>
      </c>
      <c r="E318" s="119">
        <v>1924</v>
      </c>
      <c r="F318" s="16" t="s">
        <v>790</v>
      </c>
      <c r="G318" s="14" t="s">
        <v>791</v>
      </c>
      <c r="H318" s="16" t="s">
        <v>792</v>
      </c>
      <c r="I318" s="14" t="s">
        <v>40</v>
      </c>
      <c r="J318" s="14" t="s">
        <v>312</v>
      </c>
      <c r="K318" s="27"/>
      <c r="L318" s="27"/>
      <c r="M318" s="14">
        <v>2004</v>
      </c>
      <c r="N318" s="15" t="s">
        <v>62</v>
      </c>
      <c r="O318" s="15" t="s">
        <v>63</v>
      </c>
      <c r="P318" s="22">
        <v>1.192780523187394E-2</v>
      </c>
      <c r="Q318" s="18">
        <v>7350</v>
      </c>
      <c r="R318" s="18">
        <v>7709.1777459575769</v>
      </c>
      <c r="S318" s="15" t="s">
        <v>64</v>
      </c>
      <c r="T318" s="15">
        <f>((R318*6933000)/1000)/8460</f>
        <v>6317.6985003219706</v>
      </c>
      <c r="U318" s="15" t="s">
        <v>45</v>
      </c>
      <c r="V318" s="14">
        <v>365</v>
      </c>
      <c r="W318" s="80"/>
      <c r="X318" s="14">
        <v>15</v>
      </c>
      <c r="Y318" s="14">
        <v>8400</v>
      </c>
      <c r="Z318" s="76" t="s">
        <v>793</v>
      </c>
      <c r="AA318" s="76" t="s">
        <v>292</v>
      </c>
      <c r="AB318" s="19" t="s">
        <v>226</v>
      </c>
      <c r="AC318" s="19">
        <v>12.7152226842523</v>
      </c>
      <c r="AD318" s="19">
        <v>4.5638248573294096</v>
      </c>
      <c r="AE318" s="19">
        <v>12.0799261022882</v>
      </c>
      <c r="AF318" s="19">
        <v>6.25</v>
      </c>
      <c r="AG318" s="19">
        <v>2343</v>
      </c>
      <c r="AH318" s="20">
        <v>8608.3841463414628</v>
      </c>
      <c r="AI318" s="20">
        <v>1.0442E-8</v>
      </c>
      <c r="AJ318" s="21">
        <f>AC318*R318/1000000</f>
        <v>9.8023911752332799E-2</v>
      </c>
      <c r="AK318" s="21">
        <f>AD318*R318/1000000</f>
        <v>3.5183337026571899E-2</v>
      </c>
      <c r="AL318" s="21">
        <f>AE318*R318/1000000</f>
        <v>9.3126297480572232E-2</v>
      </c>
      <c r="AM318" s="21">
        <f>AF318*R318/1000000</f>
        <v>4.8182360912234858E-2</v>
      </c>
      <c r="AN318" s="21">
        <f>AG318*R318/1000000</f>
        <v>18.0626034587786</v>
      </c>
      <c r="AO318" s="86">
        <f t="shared" si="173"/>
        <v>9.4281405436559516E-5</v>
      </c>
      <c r="AP318" s="88">
        <f t="shared" si="174"/>
        <v>2.6855866233515836E-4</v>
      </c>
      <c r="AQ318" s="89">
        <f t="shared" si="175"/>
        <v>9.6392704182388759E-5</v>
      </c>
      <c r="AR318" s="89">
        <f t="shared" si="176"/>
        <v>2.5514054104266363E-4</v>
      </c>
      <c r="AS318" s="89">
        <f t="shared" si="177"/>
        <v>1.3200646825269825E-4</v>
      </c>
      <c r="AT318" s="89">
        <f t="shared" si="178"/>
        <v>4.9486584818571509E-2</v>
      </c>
      <c r="AU318" s="91">
        <f t="shared" si="179"/>
        <v>2.5830522037413568E-7</v>
      </c>
      <c r="AV318" s="95">
        <f t="shared" si="194"/>
        <v>98023.911752332802</v>
      </c>
      <c r="AW318" s="96">
        <f t="shared" si="195"/>
        <v>35183.337026571899</v>
      </c>
      <c r="AX318" s="96">
        <f t="shared" si="196"/>
        <v>93126.297480572233</v>
      </c>
      <c r="AY318" s="96">
        <f t="shared" si="197"/>
        <v>48182.360912234857</v>
      </c>
      <c r="AZ318" s="96">
        <f t="shared" si="198"/>
        <v>18062603.458778601</v>
      </c>
      <c r="BA318" s="97">
        <f t="shared" si="199"/>
        <v>94.28140543655951</v>
      </c>
      <c r="BB318" s="102">
        <f t="shared" si="200"/>
        <v>268.55866233515837</v>
      </c>
      <c r="BC318" s="98">
        <f t="shared" si="201"/>
        <v>96.392704182388755</v>
      </c>
      <c r="BD318" s="98">
        <f t="shared" si="202"/>
        <v>255.14054104266364</v>
      </c>
      <c r="BE318" s="98">
        <f t="shared" si="203"/>
        <v>132.00646825269826</v>
      </c>
      <c r="BF318" s="98">
        <f t="shared" si="204"/>
        <v>49486.584818571508</v>
      </c>
      <c r="BG318" s="103">
        <f t="shared" si="205"/>
        <v>0.25830522037413567</v>
      </c>
      <c r="BH318">
        <v>0.1</v>
      </c>
      <c r="BI318">
        <f t="shared" si="180"/>
        <v>770.91777459575769</v>
      </c>
      <c r="BJ318">
        <v>0.1</v>
      </c>
      <c r="BK318">
        <f t="shared" si="181"/>
        <v>860.83841463414637</v>
      </c>
      <c r="BL318" s="114">
        <v>8.7974410932361504</v>
      </c>
      <c r="BM318" s="114">
        <v>3.6268345072346699</v>
      </c>
      <c r="BN318" s="114">
        <v>10.053852918428399</v>
      </c>
      <c r="BO318" s="114">
        <v>12.5</v>
      </c>
      <c r="BP318" s="114">
        <v>2343</v>
      </c>
      <c r="BQ318" s="107">
        <f t="shared" si="182"/>
        <v>1.0442E-9</v>
      </c>
      <c r="BR318" s="107">
        <f t="shared" si="183"/>
        <v>6.852576118301977E-2</v>
      </c>
      <c r="BS318" s="107">
        <f t="shared" si="184"/>
        <v>2.8180407092556321E-2</v>
      </c>
      <c r="BT318" s="107">
        <f t="shared" si="185"/>
        <v>7.8064400938313988E-2</v>
      </c>
      <c r="BU318" s="107">
        <f t="shared" si="186"/>
        <v>9.6485102535770764E-2</v>
      </c>
      <c r="BV318" s="107">
        <f t="shared" si="187"/>
        <v>18.15269181543529</v>
      </c>
      <c r="BW318" s="117">
        <f t="shared" si="188"/>
        <v>1.3333404224797892E-5</v>
      </c>
    </row>
    <row r="319" spans="1:75" ht="15" customHeight="1" x14ac:dyDescent="0.25">
      <c r="A319" s="108">
        <v>4.67437045488637</v>
      </c>
      <c r="B319" s="108">
        <v>-74.148159867365905</v>
      </c>
      <c r="C319" s="119">
        <v>24</v>
      </c>
      <c r="D319" s="119">
        <v>32</v>
      </c>
      <c r="E319" s="119">
        <v>1911</v>
      </c>
      <c r="F319" s="16" t="s">
        <v>794</v>
      </c>
      <c r="G319" s="14" t="s">
        <v>795</v>
      </c>
      <c r="H319" s="16" t="s">
        <v>796</v>
      </c>
      <c r="I319" s="14" t="s">
        <v>40</v>
      </c>
      <c r="J319" s="14" t="s">
        <v>41</v>
      </c>
      <c r="K319" s="14">
        <v>50</v>
      </c>
      <c r="L319" s="14"/>
      <c r="M319" s="14">
        <v>2005</v>
      </c>
      <c r="N319" s="15" t="s">
        <v>43</v>
      </c>
      <c r="O319" s="15" t="s">
        <v>44</v>
      </c>
      <c r="P319" s="28">
        <v>4.2689148957375835E-3</v>
      </c>
      <c r="Q319" s="18">
        <v>15936</v>
      </c>
      <c r="R319" s="18">
        <v>16210.454286389611</v>
      </c>
      <c r="S319" s="15" t="s">
        <v>45</v>
      </c>
      <c r="T319" s="15"/>
      <c r="U319" s="15"/>
      <c r="V319" s="14">
        <v>365</v>
      </c>
      <c r="W319" s="80"/>
      <c r="X319" s="14"/>
      <c r="Y319" s="14">
        <v>8760</v>
      </c>
      <c r="Z319" s="76" t="s">
        <v>797</v>
      </c>
      <c r="AA319" s="76" t="s">
        <v>46</v>
      </c>
      <c r="AB319" s="19" t="s">
        <v>49</v>
      </c>
      <c r="AC319" s="19">
        <v>46.3856216091623</v>
      </c>
      <c r="AD319" s="19">
        <v>1074.85364414012</v>
      </c>
      <c r="AE319" s="19">
        <v>5.4109910208389103</v>
      </c>
      <c r="AF319" s="19">
        <v>1344</v>
      </c>
      <c r="AG319" s="19">
        <v>1920000</v>
      </c>
      <c r="AH319" s="23">
        <v>15936</v>
      </c>
      <c r="AI319" s="24">
        <v>8.7999999999999994E-8</v>
      </c>
      <c r="AJ319" s="21">
        <f t="shared" ref="AJ319:AJ350" si="217">AC319*R319/1000000000</f>
        <v>7.5193199864109165E-4</v>
      </c>
      <c r="AK319" s="21">
        <f t="shared" ref="AK319:AK350" si="218">AD319*R319/1000000000</f>
        <v>1.7423865862892702E-2</v>
      </c>
      <c r="AL319" s="21">
        <f t="shared" ref="AL319:AL350" si="219">AE319*R319/1000000000</f>
        <v>8.771462258737382E-5</v>
      </c>
      <c r="AM319" s="21">
        <f t="shared" ref="AM319:AM350" si="220">AF319*R319/1000000000</f>
        <v>2.1786850560907636E-2</v>
      </c>
      <c r="AN319" s="21">
        <f t="shared" ref="AN319:AN350" si="221">AG319*R319/1000000000</f>
        <v>31.124072229868052</v>
      </c>
      <c r="AO319" s="86">
        <f t="shared" si="173"/>
        <v>1.4265199772022859E-3</v>
      </c>
      <c r="AP319" s="88">
        <f t="shared" si="174"/>
        <v>2.06008766750984E-6</v>
      </c>
      <c r="AQ319" s="89">
        <f t="shared" si="175"/>
        <v>4.7736618802445759E-5</v>
      </c>
      <c r="AR319" s="89">
        <f t="shared" si="176"/>
        <v>2.4031403448595565E-7</v>
      </c>
      <c r="AS319" s="89">
        <f t="shared" si="177"/>
        <v>5.9690001536733251E-5</v>
      </c>
      <c r="AT319" s="89">
        <f t="shared" si="178"/>
        <v>8.5271430766761788E-2</v>
      </c>
      <c r="AU319" s="91">
        <f t="shared" si="179"/>
        <v>3.9082739101432493E-6</v>
      </c>
      <c r="AV319" s="95">
        <f t="shared" si="194"/>
        <v>751.9319986410917</v>
      </c>
      <c r="AW319" s="96">
        <f t="shared" si="195"/>
        <v>17423.865862892701</v>
      </c>
      <c r="AX319" s="96">
        <f t="shared" si="196"/>
        <v>87.714622587373825</v>
      </c>
      <c r="AY319" s="96">
        <f t="shared" si="197"/>
        <v>21786.850560907635</v>
      </c>
      <c r="AZ319" s="96">
        <f t="shared" si="198"/>
        <v>31124072.229868051</v>
      </c>
      <c r="BA319" s="97">
        <f t="shared" si="199"/>
        <v>1426.5199772022859</v>
      </c>
      <c r="BB319" s="102">
        <f t="shared" si="200"/>
        <v>2.0600876675098401</v>
      </c>
      <c r="BC319" s="98">
        <f t="shared" si="201"/>
        <v>47.736618802445761</v>
      </c>
      <c r="BD319" s="98">
        <f t="shared" si="202"/>
        <v>0.24031403448595565</v>
      </c>
      <c r="BE319" s="98">
        <f t="shared" si="203"/>
        <v>59.690001536733249</v>
      </c>
      <c r="BF319" s="98">
        <f t="shared" si="204"/>
        <v>85271.430766761783</v>
      </c>
      <c r="BG319" s="103">
        <f t="shared" si="205"/>
        <v>3.9082739101432491</v>
      </c>
      <c r="BH319">
        <v>0.1</v>
      </c>
      <c r="BI319">
        <f t="shared" si="180"/>
        <v>1621.0454286389613</v>
      </c>
      <c r="BJ319">
        <v>0.1</v>
      </c>
      <c r="BK319">
        <f t="shared" si="181"/>
        <v>1593.6000000000001</v>
      </c>
      <c r="BL319" s="114">
        <v>17.6498016718255</v>
      </c>
      <c r="BM319" s="114">
        <v>910.91550745517998</v>
      </c>
      <c r="BN319" s="114">
        <v>5.3109910208389097</v>
      </c>
      <c r="BO319" s="114">
        <v>537.6</v>
      </c>
      <c r="BP319" s="114">
        <v>384000</v>
      </c>
      <c r="BQ319" s="107">
        <f t="shared" si="182"/>
        <v>8.7999999999999994E-9</v>
      </c>
      <c r="BR319" s="107">
        <f t="shared" si="183"/>
        <v>2.958271372010374E-4</v>
      </c>
      <c r="BS319" s="107">
        <f t="shared" si="184"/>
        <v>1.4868797098301989E-2</v>
      </c>
      <c r="BT319" s="107">
        <f t="shared" si="185"/>
        <v>8.653925455042633E-5</v>
      </c>
      <c r="BU319" s="107">
        <f t="shared" si="186"/>
        <v>8.9829486112169565E-3</v>
      </c>
      <c r="BV319" s="107">
        <f t="shared" si="187"/>
        <v>6.9595541242598431</v>
      </c>
      <c r="BW319" s="117">
        <f t="shared" si="188"/>
        <v>2.0174038987556315E-4</v>
      </c>
    </row>
    <row r="320" spans="1:75" ht="15" customHeight="1" x14ac:dyDescent="0.25">
      <c r="A320" s="108">
        <v>4.6715329463145796</v>
      </c>
      <c r="B320" s="108">
        <v>-74.147773479531907</v>
      </c>
      <c r="C320" s="119">
        <v>24</v>
      </c>
      <c r="D320" s="119">
        <v>32</v>
      </c>
      <c r="E320" s="119">
        <v>1911</v>
      </c>
      <c r="F320" s="16" t="s">
        <v>798</v>
      </c>
      <c r="G320" s="14" t="s">
        <v>799</v>
      </c>
      <c r="H320" s="16" t="s">
        <v>800</v>
      </c>
      <c r="I320" s="14" t="s">
        <v>40</v>
      </c>
      <c r="J320" s="14" t="s">
        <v>53</v>
      </c>
      <c r="K320" s="14">
        <v>43.96</v>
      </c>
      <c r="L320" s="14"/>
      <c r="M320" s="14">
        <v>1990</v>
      </c>
      <c r="N320" s="15" t="s">
        <v>43</v>
      </c>
      <c r="O320" s="15" t="s">
        <v>397</v>
      </c>
      <c r="P320" s="22">
        <v>8.124879750918957E-3</v>
      </c>
      <c r="Q320" s="18">
        <v>10496.65</v>
      </c>
      <c r="R320" s="18">
        <v>10843.389998837694</v>
      </c>
      <c r="S320" s="15" t="s">
        <v>45</v>
      </c>
      <c r="T320" s="15"/>
      <c r="U320" s="15"/>
      <c r="V320" s="14">
        <v>365</v>
      </c>
      <c r="W320" s="80"/>
      <c r="X320" s="14"/>
      <c r="Y320" s="14">
        <v>8760</v>
      </c>
      <c r="Z320" s="76" t="s">
        <v>574</v>
      </c>
      <c r="AA320" s="76" t="s">
        <v>801</v>
      </c>
      <c r="AB320" s="19" t="s">
        <v>49</v>
      </c>
      <c r="AC320" s="19">
        <v>196.35697419693699</v>
      </c>
      <c r="AD320" s="19">
        <v>1220.7279907421801</v>
      </c>
      <c r="AE320" s="19">
        <v>0.1</v>
      </c>
      <c r="AF320" s="19">
        <v>640</v>
      </c>
      <c r="AG320" s="19">
        <v>1920000</v>
      </c>
      <c r="AH320" s="20">
        <v>95073.827203389839</v>
      </c>
      <c r="AI320" s="20">
        <v>2.5741799999999997E-6</v>
      </c>
      <c r="AJ320" s="21">
        <f t="shared" si="217"/>
        <v>2.1291752502090979E-3</v>
      </c>
      <c r="AK320" s="21">
        <f t="shared" si="218"/>
        <v>1.323682968611499E-2</v>
      </c>
      <c r="AL320" s="21">
        <f t="shared" si="219"/>
        <v>1.0843389998837695E-6</v>
      </c>
      <c r="AM320" s="21">
        <f t="shared" si="220"/>
        <v>6.939769599256124E-3</v>
      </c>
      <c r="AN320" s="21">
        <f t="shared" si="221"/>
        <v>20.819308797768372</v>
      </c>
      <c r="AO320" s="86">
        <f t="shared" si="173"/>
        <v>0.25282164358422982</v>
      </c>
      <c r="AP320" s="88">
        <f t="shared" si="174"/>
        <v>5.8333568498879391E-6</v>
      </c>
      <c r="AQ320" s="89">
        <f t="shared" si="175"/>
        <v>3.6265286811273942E-5</v>
      </c>
      <c r="AR320" s="89">
        <f t="shared" si="176"/>
        <v>2.9707917805034779E-9</v>
      </c>
      <c r="AS320" s="89">
        <f t="shared" si="177"/>
        <v>1.9013067395222259E-5</v>
      </c>
      <c r="AT320" s="89">
        <f t="shared" si="178"/>
        <v>5.7039202185666771E-2</v>
      </c>
      <c r="AU320" s="91">
        <f t="shared" si="179"/>
        <v>6.92662037217068E-4</v>
      </c>
      <c r="AV320" s="95">
        <f t="shared" si="194"/>
        <v>2129.1752502090981</v>
      </c>
      <c r="AW320" s="96">
        <f t="shared" si="195"/>
        <v>13236.82968611499</v>
      </c>
      <c r="AX320" s="96">
        <f t="shared" si="196"/>
        <v>1.0843389998837694</v>
      </c>
      <c r="AY320" s="96">
        <f t="shared" si="197"/>
        <v>6939.7695992561239</v>
      </c>
      <c r="AZ320" s="96">
        <f t="shared" si="198"/>
        <v>20819308.797768373</v>
      </c>
      <c r="BA320" s="97">
        <f t="shared" si="199"/>
        <v>252821.64358422981</v>
      </c>
      <c r="BB320" s="102">
        <f t="shared" si="200"/>
        <v>5.8333568498879389</v>
      </c>
      <c r="BC320" s="98">
        <f t="shared" si="201"/>
        <v>36.265286811273938</v>
      </c>
      <c r="BD320" s="98">
        <f t="shared" si="202"/>
        <v>2.9707917805034778E-3</v>
      </c>
      <c r="BE320" s="98">
        <f t="shared" si="203"/>
        <v>19.013067395222258</v>
      </c>
      <c r="BF320" s="98">
        <f t="shared" si="204"/>
        <v>57039.202185666771</v>
      </c>
      <c r="BG320" s="103">
        <f t="shared" si="205"/>
        <v>692.66203721706802</v>
      </c>
      <c r="BH320">
        <v>0.1</v>
      </c>
      <c r="BI320">
        <f t="shared" si="180"/>
        <v>1084.3389998837695</v>
      </c>
      <c r="BJ320">
        <v>0.1</v>
      </c>
      <c r="BK320">
        <f t="shared" si="181"/>
        <v>9507.3827203389847</v>
      </c>
      <c r="BL320" s="114">
        <v>187.562005220738</v>
      </c>
      <c r="BM320" s="114">
        <v>1012.03746873145</v>
      </c>
      <c r="BN320" s="114">
        <v>0</v>
      </c>
      <c r="BO320" s="114">
        <v>256</v>
      </c>
      <c r="BP320" s="114">
        <v>384000</v>
      </c>
      <c r="BQ320" s="107">
        <f t="shared" si="182"/>
        <v>2.5741799999999998E-7</v>
      </c>
      <c r="BR320" s="107">
        <f t="shared" si="183"/>
        <v>2.0449226727905514E-3</v>
      </c>
      <c r="BS320" s="107">
        <f t="shared" si="184"/>
        <v>1.1053460553040571E-2</v>
      </c>
      <c r="BT320" s="107">
        <f t="shared" si="185"/>
        <v>1.0843389998837695E-7</v>
      </c>
      <c r="BU320" s="107">
        <f t="shared" si="186"/>
        <v>2.8613403075183346E-3</v>
      </c>
      <c r="BV320" s="107">
        <f t="shared" si="187"/>
        <v>4.6553389716369509</v>
      </c>
      <c r="BW320" s="117">
        <f t="shared" si="188"/>
        <v>3.5754379721827469E-2</v>
      </c>
    </row>
    <row r="321" spans="1:75" ht="15" customHeight="1" x14ac:dyDescent="0.25">
      <c r="A321" s="108">
        <v>4.6715329463145796</v>
      </c>
      <c r="B321" s="108">
        <v>-74.147773479531907</v>
      </c>
      <c r="C321" s="119">
        <v>24</v>
      </c>
      <c r="D321" s="119">
        <v>32</v>
      </c>
      <c r="E321" s="119">
        <v>1911</v>
      </c>
      <c r="F321" s="16" t="s">
        <v>798</v>
      </c>
      <c r="G321" s="14" t="s">
        <v>799</v>
      </c>
      <c r="H321" s="16" t="s">
        <v>800</v>
      </c>
      <c r="I321" s="14" t="s">
        <v>40</v>
      </c>
      <c r="J321" s="14" t="s">
        <v>53</v>
      </c>
      <c r="K321" s="14">
        <v>43.96</v>
      </c>
      <c r="L321" s="14"/>
      <c r="M321" s="14">
        <v>1990</v>
      </c>
      <c r="N321" s="15" t="s">
        <v>43</v>
      </c>
      <c r="O321" s="15" t="s">
        <v>397</v>
      </c>
      <c r="P321" s="22">
        <v>8.124879750918957E-3</v>
      </c>
      <c r="Q321" s="18">
        <v>10496.65</v>
      </c>
      <c r="R321" s="18">
        <v>10843.389998837694</v>
      </c>
      <c r="S321" s="15" t="s">
        <v>45</v>
      </c>
      <c r="T321" s="15"/>
      <c r="U321" s="15"/>
      <c r="V321" s="14">
        <v>365</v>
      </c>
      <c r="W321" s="80"/>
      <c r="X321" s="14"/>
      <c r="Y321" s="14">
        <v>8760</v>
      </c>
      <c r="Z321" s="76" t="s">
        <v>574</v>
      </c>
      <c r="AA321" s="76" t="s">
        <v>801</v>
      </c>
      <c r="AB321" s="19" t="s">
        <v>49</v>
      </c>
      <c r="AC321" s="19">
        <v>196.35697419693699</v>
      </c>
      <c r="AD321" s="19">
        <v>1220.7279907421801</v>
      </c>
      <c r="AE321" s="19">
        <v>0.1</v>
      </c>
      <c r="AF321" s="19">
        <v>640</v>
      </c>
      <c r="AG321" s="19">
        <v>1920000</v>
      </c>
      <c r="AH321" s="20">
        <v>95073.827203389839</v>
      </c>
      <c r="AI321" s="20">
        <v>2.5741799999999997E-6</v>
      </c>
      <c r="AJ321" s="21">
        <f t="shared" si="217"/>
        <v>2.1291752502090979E-3</v>
      </c>
      <c r="AK321" s="21">
        <f t="shared" si="218"/>
        <v>1.323682968611499E-2</v>
      </c>
      <c r="AL321" s="21">
        <f t="shared" si="219"/>
        <v>1.0843389998837695E-6</v>
      </c>
      <c r="AM321" s="21">
        <f t="shared" si="220"/>
        <v>6.939769599256124E-3</v>
      </c>
      <c r="AN321" s="21">
        <f t="shared" si="221"/>
        <v>20.819308797768372</v>
      </c>
      <c r="AO321" s="86">
        <f t="shared" si="173"/>
        <v>0.25282164358422982</v>
      </c>
      <c r="AP321" s="88">
        <f t="shared" si="174"/>
        <v>5.8333568498879391E-6</v>
      </c>
      <c r="AQ321" s="89">
        <f t="shared" si="175"/>
        <v>3.6265286811273942E-5</v>
      </c>
      <c r="AR321" s="89">
        <f t="shared" si="176"/>
        <v>2.9707917805034779E-9</v>
      </c>
      <c r="AS321" s="89">
        <f t="shared" si="177"/>
        <v>1.9013067395222259E-5</v>
      </c>
      <c r="AT321" s="89">
        <f t="shared" si="178"/>
        <v>5.7039202185666771E-2</v>
      </c>
      <c r="AU321" s="91">
        <f t="shared" si="179"/>
        <v>6.92662037217068E-4</v>
      </c>
      <c r="AV321" s="95">
        <f t="shared" si="194"/>
        <v>2129.1752502090981</v>
      </c>
      <c r="AW321" s="96">
        <f t="shared" si="195"/>
        <v>13236.82968611499</v>
      </c>
      <c r="AX321" s="96">
        <f t="shared" si="196"/>
        <v>1.0843389998837694</v>
      </c>
      <c r="AY321" s="96">
        <f t="shared" si="197"/>
        <v>6939.7695992561239</v>
      </c>
      <c r="AZ321" s="96">
        <f t="shared" si="198"/>
        <v>20819308.797768373</v>
      </c>
      <c r="BA321" s="97">
        <f t="shared" si="199"/>
        <v>252821.64358422981</v>
      </c>
      <c r="BB321" s="102">
        <f t="shared" si="200"/>
        <v>5.8333568498879389</v>
      </c>
      <c r="BC321" s="98">
        <f t="shared" si="201"/>
        <v>36.265286811273938</v>
      </c>
      <c r="BD321" s="98">
        <f t="shared" si="202"/>
        <v>2.9707917805034778E-3</v>
      </c>
      <c r="BE321" s="98">
        <f t="shared" si="203"/>
        <v>19.013067395222258</v>
      </c>
      <c r="BF321" s="98">
        <f t="shared" si="204"/>
        <v>57039.202185666771</v>
      </c>
      <c r="BG321" s="103">
        <f t="shared" si="205"/>
        <v>692.66203721706802</v>
      </c>
      <c r="BH321">
        <v>0.1</v>
      </c>
      <c r="BI321">
        <f t="shared" si="180"/>
        <v>1084.3389998837695</v>
      </c>
      <c r="BJ321">
        <v>0.1</v>
      </c>
      <c r="BK321">
        <f t="shared" si="181"/>
        <v>9507.3827203389847</v>
      </c>
      <c r="BL321" s="114">
        <v>187.562005220738</v>
      </c>
      <c r="BM321" s="114">
        <v>1012.03746873145</v>
      </c>
      <c r="BN321" s="114">
        <v>0</v>
      </c>
      <c r="BO321" s="114">
        <v>256</v>
      </c>
      <c r="BP321" s="114">
        <v>384000</v>
      </c>
      <c r="BQ321" s="107">
        <f t="shared" si="182"/>
        <v>2.5741799999999998E-7</v>
      </c>
      <c r="BR321" s="107">
        <f t="shared" si="183"/>
        <v>2.0449226727905514E-3</v>
      </c>
      <c r="BS321" s="107">
        <f t="shared" si="184"/>
        <v>1.1053460553040571E-2</v>
      </c>
      <c r="BT321" s="107">
        <f t="shared" si="185"/>
        <v>1.0843389998837695E-7</v>
      </c>
      <c r="BU321" s="107">
        <f t="shared" si="186"/>
        <v>2.8613403075183346E-3</v>
      </c>
      <c r="BV321" s="107">
        <f t="shared" si="187"/>
        <v>4.6553389716369509</v>
      </c>
      <c r="BW321" s="117">
        <f t="shared" si="188"/>
        <v>3.5754379721827469E-2</v>
      </c>
    </row>
    <row r="322" spans="1:75" ht="15" customHeight="1" x14ac:dyDescent="0.25">
      <c r="A322" s="108">
        <v>4.6715329463145796</v>
      </c>
      <c r="B322" s="108">
        <v>-74.147773479531907</v>
      </c>
      <c r="C322" s="119">
        <v>24</v>
      </c>
      <c r="D322" s="119">
        <v>32</v>
      </c>
      <c r="E322" s="119">
        <v>1911</v>
      </c>
      <c r="F322" s="16" t="s">
        <v>798</v>
      </c>
      <c r="G322" s="14" t="s">
        <v>799</v>
      </c>
      <c r="H322" s="16" t="s">
        <v>800</v>
      </c>
      <c r="I322" s="14" t="s">
        <v>40</v>
      </c>
      <c r="J322" s="14" t="s">
        <v>53</v>
      </c>
      <c r="K322" s="14">
        <v>43.96</v>
      </c>
      <c r="L322" s="14"/>
      <c r="M322" s="14">
        <v>1990</v>
      </c>
      <c r="N322" s="15" t="s">
        <v>43</v>
      </c>
      <c r="O322" s="15" t="s">
        <v>397</v>
      </c>
      <c r="P322" s="22">
        <v>8.124879750918957E-3</v>
      </c>
      <c r="Q322" s="18">
        <v>10496.65</v>
      </c>
      <c r="R322" s="18">
        <v>10843.389998837694</v>
      </c>
      <c r="S322" s="15" t="s">
        <v>45</v>
      </c>
      <c r="T322" s="15"/>
      <c r="U322" s="15"/>
      <c r="V322" s="14">
        <v>365</v>
      </c>
      <c r="W322" s="80"/>
      <c r="X322" s="14"/>
      <c r="Y322" s="14">
        <v>8760</v>
      </c>
      <c r="Z322" s="76" t="s">
        <v>574</v>
      </c>
      <c r="AA322" s="76" t="s">
        <v>801</v>
      </c>
      <c r="AB322" s="19" t="s">
        <v>49</v>
      </c>
      <c r="AC322" s="19">
        <v>196.35697419693699</v>
      </c>
      <c r="AD322" s="19">
        <v>1220.7279907421801</v>
      </c>
      <c r="AE322" s="19">
        <v>0.1</v>
      </c>
      <c r="AF322" s="19">
        <v>640</v>
      </c>
      <c r="AG322" s="19">
        <v>1920000</v>
      </c>
      <c r="AH322" s="20">
        <v>95073.827203389839</v>
      </c>
      <c r="AI322" s="20">
        <v>2.5741799999999997E-6</v>
      </c>
      <c r="AJ322" s="21">
        <f t="shared" si="217"/>
        <v>2.1291752502090979E-3</v>
      </c>
      <c r="AK322" s="21">
        <f t="shared" si="218"/>
        <v>1.323682968611499E-2</v>
      </c>
      <c r="AL322" s="21">
        <f t="shared" si="219"/>
        <v>1.0843389998837695E-6</v>
      </c>
      <c r="AM322" s="21">
        <f t="shared" si="220"/>
        <v>6.939769599256124E-3</v>
      </c>
      <c r="AN322" s="21">
        <f t="shared" si="221"/>
        <v>20.819308797768372</v>
      </c>
      <c r="AO322" s="86">
        <f t="shared" si="173"/>
        <v>0.25282164358422982</v>
      </c>
      <c r="AP322" s="88">
        <f t="shared" si="174"/>
        <v>5.8333568498879391E-6</v>
      </c>
      <c r="AQ322" s="89">
        <f t="shared" si="175"/>
        <v>3.6265286811273942E-5</v>
      </c>
      <c r="AR322" s="89">
        <f t="shared" si="176"/>
        <v>2.9707917805034779E-9</v>
      </c>
      <c r="AS322" s="89">
        <f t="shared" si="177"/>
        <v>1.9013067395222259E-5</v>
      </c>
      <c r="AT322" s="89">
        <f t="shared" si="178"/>
        <v>5.7039202185666771E-2</v>
      </c>
      <c r="AU322" s="91">
        <f t="shared" si="179"/>
        <v>6.92662037217068E-4</v>
      </c>
      <c r="AV322" s="95">
        <f t="shared" si="194"/>
        <v>2129.1752502090981</v>
      </c>
      <c r="AW322" s="96">
        <f t="shared" si="195"/>
        <v>13236.82968611499</v>
      </c>
      <c r="AX322" s="96">
        <f t="shared" si="196"/>
        <v>1.0843389998837694</v>
      </c>
      <c r="AY322" s="96">
        <f t="shared" si="197"/>
        <v>6939.7695992561239</v>
      </c>
      <c r="AZ322" s="96">
        <f t="shared" si="198"/>
        <v>20819308.797768373</v>
      </c>
      <c r="BA322" s="97">
        <f t="shared" si="199"/>
        <v>252821.64358422981</v>
      </c>
      <c r="BB322" s="102">
        <f t="shared" si="200"/>
        <v>5.8333568498879389</v>
      </c>
      <c r="BC322" s="98">
        <f t="shared" si="201"/>
        <v>36.265286811273938</v>
      </c>
      <c r="BD322" s="98">
        <f t="shared" si="202"/>
        <v>2.9707917805034778E-3</v>
      </c>
      <c r="BE322" s="98">
        <f t="shared" si="203"/>
        <v>19.013067395222258</v>
      </c>
      <c r="BF322" s="98">
        <f t="shared" si="204"/>
        <v>57039.202185666771</v>
      </c>
      <c r="BG322" s="103">
        <f t="shared" si="205"/>
        <v>692.66203721706802</v>
      </c>
      <c r="BH322">
        <v>0.1</v>
      </c>
      <c r="BI322">
        <f t="shared" si="180"/>
        <v>1084.3389998837695</v>
      </c>
      <c r="BJ322">
        <v>0.1</v>
      </c>
      <c r="BK322">
        <f t="shared" si="181"/>
        <v>9507.3827203389847</v>
      </c>
      <c r="BL322" s="114">
        <v>187.562005220738</v>
      </c>
      <c r="BM322" s="114">
        <v>1012.03746873145</v>
      </c>
      <c r="BN322" s="114">
        <v>0</v>
      </c>
      <c r="BO322" s="114">
        <v>256</v>
      </c>
      <c r="BP322" s="114">
        <v>384000</v>
      </c>
      <c r="BQ322" s="107">
        <f t="shared" si="182"/>
        <v>2.5741799999999998E-7</v>
      </c>
      <c r="BR322" s="107">
        <f t="shared" si="183"/>
        <v>2.0449226727905514E-3</v>
      </c>
      <c r="BS322" s="107">
        <f t="shared" si="184"/>
        <v>1.1053460553040571E-2</v>
      </c>
      <c r="BT322" s="107">
        <f t="shared" si="185"/>
        <v>1.0843389998837695E-7</v>
      </c>
      <c r="BU322" s="107">
        <f t="shared" si="186"/>
        <v>2.8613403075183346E-3</v>
      </c>
      <c r="BV322" s="107">
        <f t="shared" si="187"/>
        <v>4.6553389716369509</v>
      </c>
      <c r="BW322" s="117">
        <f t="shared" si="188"/>
        <v>3.5754379721827469E-2</v>
      </c>
    </row>
    <row r="323" spans="1:75" ht="15" customHeight="1" x14ac:dyDescent="0.25">
      <c r="A323" s="108">
        <v>4.6715329463145796</v>
      </c>
      <c r="B323" s="108">
        <v>-74.147773479531907</v>
      </c>
      <c r="C323" s="119">
        <v>24</v>
      </c>
      <c r="D323" s="119">
        <v>32</v>
      </c>
      <c r="E323" s="119">
        <v>1911</v>
      </c>
      <c r="F323" s="16" t="s">
        <v>798</v>
      </c>
      <c r="G323" s="14" t="s">
        <v>799</v>
      </c>
      <c r="H323" s="16" t="s">
        <v>800</v>
      </c>
      <c r="I323" s="14" t="s">
        <v>40</v>
      </c>
      <c r="J323" s="14" t="s">
        <v>53</v>
      </c>
      <c r="K323" s="14">
        <v>43.96</v>
      </c>
      <c r="L323" s="14"/>
      <c r="M323" s="14">
        <v>1990</v>
      </c>
      <c r="N323" s="15" t="s">
        <v>43</v>
      </c>
      <c r="O323" s="15" t="s">
        <v>397</v>
      </c>
      <c r="P323" s="22">
        <v>8.124879750918957E-3</v>
      </c>
      <c r="Q323" s="18">
        <v>10496.65</v>
      </c>
      <c r="R323" s="18">
        <v>10843.389998837694</v>
      </c>
      <c r="S323" s="15" t="s">
        <v>45</v>
      </c>
      <c r="T323" s="15"/>
      <c r="U323" s="15"/>
      <c r="V323" s="14">
        <v>365</v>
      </c>
      <c r="W323" s="80"/>
      <c r="X323" s="14"/>
      <c r="Y323" s="14">
        <v>8760</v>
      </c>
      <c r="Z323" s="76" t="s">
        <v>574</v>
      </c>
      <c r="AA323" s="76" t="s">
        <v>801</v>
      </c>
      <c r="AB323" s="19" t="s">
        <v>49</v>
      </c>
      <c r="AC323" s="19">
        <v>196.35697419693699</v>
      </c>
      <c r="AD323" s="19">
        <v>1220.7279907421801</v>
      </c>
      <c r="AE323" s="19">
        <v>0.1</v>
      </c>
      <c r="AF323" s="19">
        <v>640</v>
      </c>
      <c r="AG323" s="19">
        <v>1920000</v>
      </c>
      <c r="AH323" s="20">
        <v>95073.827203389839</v>
      </c>
      <c r="AI323" s="20">
        <v>2.5741799999999997E-6</v>
      </c>
      <c r="AJ323" s="21">
        <f t="shared" si="217"/>
        <v>2.1291752502090979E-3</v>
      </c>
      <c r="AK323" s="21">
        <f t="shared" si="218"/>
        <v>1.323682968611499E-2</v>
      </c>
      <c r="AL323" s="21">
        <f t="shared" si="219"/>
        <v>1.0843389998837695E-6</v>
      </c>
      <c r="AM323" s="21">
        <f t="shared" si="220"/>
        <v>6.939769599256124E-3</v>
      </c>
      <c r="AN323" s="21">
        <f t="shared" si="221"/>
        <v>20.819308797768372</v>
      </c>
      <c r="AO323" s="86">
        <f t="shared" si="173"/>
        <v>0.25282164358422982</v>
      </c>
      <c r="AP323" s="88">
        <f t="shared" si="174"/>
        <v>5.8333568498879391E-6</v>
      </c>
      <c r="AQ323" s="89">
        <f t="shared" si="175"/>
        <v>3.6265286811273942E-5</v>
      </c>
      <c r="AR323" s="89">
        <f t="shared" si="176"/>
        <v>2.9707917805034779E-9</v>
      </c>
      <c r="AS323" s="89">
        <f t="shared" si="177"/>
        <v>1.9013067395222259E-5</v>
      </c>
      <c r="AT323" s="89">
        <f t="shared" si="178"/>
        <v>5.7039202185666771E-2</v>
      </c>
      <c r="AU323" s="91">
        <f t="shared" si="179"/>
        <v>6.92662037217068E-4</v>
      </c>
      <c r="AV323" s="95">
        <f t="shared" si="194"/>
        <v>2129.1752502090981</v>
      </c>
      <c r="AW323" s="96">
        <f t="shared" si="195"/>
        <v>13236.82968611499</v>
      </c>
      <c r="AX323" s="96">
        <f t="shared" si="196"/>
        <v>1.0843389998837694</v>
      </c>
      <c r="AY323" s="96">
        <f t="shared" si="197"/>
        <v>6939.7695992561239</v>
      </c>
      <c r="AZ323" s="96">
        <f t="shared" si="198"/>
        <v>20819308.797768373</v>
      </c>
      <c r="BA323" s="97">
        <f t="shared" si="199"/>
        <v>252821.64358422981</v>
      </c>
      <c r="BB323" s="102">
        <f t="shared" si="200"/>
        <v>5.8333568498879389</v>
      </c>
      <c r="BC323" s="98">
        <f t="shared" si="201"/>
        <v>36.265286811273938</v>
      </c>
      <c r="BD323" s="98">
        <f t="shared" si="202"/>
        <v>2.9707917805034778E-3</v>
      </c>
      <c r="BE323" s="98">
        <f t="shared" si="203"/>
        <v>19.013067395222258</v>
      </c>
      <c r="BF323" s="98">
        <f t="shared" si="204"/>
        <v>57039.202185666771</v>
      </c>
      <c r="BG323" s="103">
        <f t="shared" si="205"/>
        <v>692.66203721706802</v>
      </c>
      <c r="BH323">
        <v>0.1</v>
      </c>
      <c r="BI323">
        <f t="shared" si="180"/>
        <v>1084.3389998837695</v>
      </c>
      <c r="BJ323">
        <v>0.1</v>
      </c>
      <c r="BK323">
        <f t="shared" si="181"/>
        <v>9507.3827203389847</v>
      </c>
      <c r="BL323" s="114">
        <v>187.562005220738</v>
      </c>
      <c r="BM323" s="114">
        <v>1012.03746873145</v>
      </c>
      <c r="BN323" s="114">
        <v>0</v>
      </c>
      <c r="BO323" s="114">
        <v>256</v>
      </c>
      <c r="BP323" s="114">
        <v>384000</v>
      </c>
      <c r="BQ323" s="107">
        <f t="shared" si="182"/>
        <v>2.5741799999999998E-7</v>
      </c>
      <c r="BR323" s="107">
        <f t="shared" si="183"/>
        <v>2.0449226727905514E-3</v>
      </c>
      <c r="BS323" s="107">
        <f t="shared" si="184"/>
        <v>1.1053460553040571E-2</v>
      </c>
      <c r="BT323" s="107">
        <f t="shared" si="185"/>
        <v>1.0843389998837695E-7</v>
      </c>
      <c r="BU323" s="107">
        <f t="shared" si="186"/>
        <v>2.8613403075183346E-3</v>
      </c>
      <c r="BV323" s="107">
        <f t="shared" si="187"/>
        <v>4.6553389716369509</v>
      </c>
      <c r="BW323" s="117">
        <f t="shared" si="188"/>
        <v>3.5754379721827469E-2</v>
      </c>
    </row>
    <row r="324" spans="1:75" ht="15" customHeight="1" x14ac:dyDescent="0.25">
      <c r="A324" s="108">
        <v>4.6715329463145796</v>
      </c>
      <c r="B324" s="108">
        <v>-74.147773479531907</v>
      </c>
      <c r="C324" s="119">
        <v>24</v>
      </c>
      <c r="D324" s="119">
        <v>32</v>
      </c>
      <c r="E324" s="119">
        <v>1911</v>
      </c>
      <c r="F324" s="16" t="s">
        <v>798</v>
      </c>
      <c r="G324" s="14" t="s">
        <v>799</v>
      </c>
      <c r="H324" s="16" t="s">
        <v>800</v>
      </c>
      <c r="I324" s="14" t="s">
        <v>40</v>
      </c>
      <c r="J324" s="14" t="s">
        <v>53</v>
      </c>
      <c r="K324" s="14">
        <v>43.96</v>
      </c>
      <c r="L324" s="14"/>
      <c r="M324" s="14">
        <v>1990</v>
      </c>
      <c r="N324" s="15" t="s">
        <v>43</v>
      </c>
      <c r="O324" s="15" t="s">
        <v>397</v>
      </c>
      <c r="P324" s="22">
        <v>8.124879750918957E-3</v>
      </c>
      <c r="Q324" s="18">
        <v>10496.65</v>
      </c>
      <c r="R324" s="18">
        <v>10843.389998837694</v>
      </c>
      <c r="S324" s="15" t="s">
        <v>45</v>
      </c>
      <c r="T324" s="15"/>
      <c r="U324" s="15"/>
      <c r="V324" s="14">
        <v>365</v>
      </c>
      <c r="W324" s="80"/>
      <c r="X324" s="14"/>
      <c r="Y324" s="14">
        <v>8760</v>
      </c>
      <c r="Z324" s="76" t="s">
        <v>574</v>
      </c>
      <c r="AA324" s="76" t="s">
        <v>801</v>
      </c>
      <c r="AB324" s="19" t="s">
        <v>49</v>
      </c>
      <c r="AC324" s="19">
        <v>196.35697419693699</v>
      </c>
      <c r="AD324" s="19">
        <v>1220.7279907421801</v>
      </c>
      <c r="AE324" s="19">
        <v>0.1</v>
      </c>
      <c r="AF324" s="19">
        <v>640</v>
      </c>
      <c r="AG324" s="19">
        <v>1920000</v>
      </c>
      <c r="AH324" s="20">
        <v>95073.827203389839</v>
      </c>
      <c r="AI324" s="20">
        <v>2.5741799999999997E-6</v>
      </c>
      <c r="AJ324" s="21">
        <f t="shared" si="217"/>
        <v>2.1291752502090979E-3</v>
      </c>
      <c r="AK324" s="21">
        <f t="shared" si="218"/>
        <v>1.323682968611499E-2</v>
      </c>
      <c r="AL324" s="21">
        <f t="shared" si="219"/>
        <v>1.0843389998837695E-6</v>
      </c>
      <c r="AM324" s="21">
        <f t="shared" si="220"/>
        <v>6.939769599256124E-3</v>
      </c>
      <c r="AN324" s="21">
        <f t="shared" si="221"/>
        <v>20.819308797768372</v>
      </c>
      <c r="AO324" s="86">
        <f t="shared" ref="AO324:AO387" si="222">AI324*AH324*EXP(P324*4)</f>
        <v>0.25282164358422982</v>
      </c>
      <c r="AP324" s="88">
        <f t="shared" ref="AP324:AP387" si="223">AJ324/V324</f>
        <v>5.8333568498879391E-6</v>
      </c>
      <c r="AQ324" s="89">
        <f t="shared" ref="AQ324:AQ387" si="224">AK324/V324</f>
        <v>3.6265286811273942E-5</v>
      </c>
      <c r="AR324" s="89">
        <f t="shared" ref="AR324:AR387" si="225">AL324/V324</f>
        <v>2.9707917805034779E-9</v>
      </c>
      <c r="AS324" s="89">
        <f t="shared" ref="AS324:AS387" si="226">AM324/V324</f>
        <v>1.9013067395222259E-5</v>
      </c>
      <c r="AT324" s="89">
        <f t="shared" ref="AT324:AT387" si="227">AN324/V324</f>
        <v>5.7039202185666771E-2</v>
      </c>
      <c r="AU324" s="91">
        <f t="shared" ref="AU324:AU387" si="228">AO324/V324</f>
        <v>6.92662037217068E-4</v>
      </c>
      <c r="AV324" s="95">
        <f t="shared" si="194"/>
        <v>2129.1752502090981</v>
      </c>
      <c r="AW324" s="96">
        <f t="shared" si="195"/>
        <v>13236.82968611499</v>
      </c>
      <c r="AX324" s="96">
        <f t="shared" si="196"/>
        <v>1.0843389998837694</v>
      </c>
      <c r="AY324" s="96">
        <f t="shared" si="197"/>
        <v>6939.7695992561239</v>
      </c>
      <c r="AZ324" s="96">
        <f t="shared" si="198"/>
        <v>20819308.797768373</v>
      </c>
      <c r="BA324" s="97">
        <f t="shared" si="199"/>
        <v>252821.64358422981</v>
      </c>
      <c r="BB324" s="102">
        <f t="shared" si="200"/>
        <v>5.8333568498879389</v>
      </c>
      <c r="BC324" s="98">
        <f t="shared" si="201"/>
        <v>36.265286811273938</v>
      </c>
      <c r="BD324" s="98">
        <f t="shared" si="202"/>
        <v>2.9707917805034778E-3</v>
      </c>
      <c r="BE324" s="98">
        <f t="shared" si="203"/>
        <v>19.013067395222258</v>
      </c>
      <c r="BF324" s="98">
        <f t="shared" si="204"/>
        <v>57039.202185666771</v>
      </c>
      <c r="BG324" s="103">
        <f t="shared" si="205"/>
        <v>692.66203721706802</v>
      </c>
      <c r="BH324">
        <v>0.1</v>
      </c>
      <c r="BI324">
        <f t="shared" ref="BI324:BI387" si="229">R324*BH324</f>
        <v>1084.3389998837695</v>
      </c>
      <c r="BJ324">
        <v>0.1</v>
      </c>
      <c r="BK324">
        <f t="shared" ref="BK324:BK387" si="230">AH324*BJ324</f>
        <v>9507.3827203389847</v>
      </c>
      <c r="BL324" s="114">
        <v>187.562005220738</v>
      </c>
      <c r="BM324" s="114">
        <v>1012.03746873145</v>
      </c>
      <c r="BN324" s="114">
        <v>0</v>
      </c>
      <c r="BO324" s="114">
        <v>256</v>
      </c>
      <c r="BP324" s="114">
        <v>384000</v>
      </c>
      <c r="BQ324" s="107">
        <f t="shared" ref="BQ324:BQ387" si="231">AI324*0.1</f>
        <v>2.5741799999999998E-7</v>
      </c>
      <c r="BR324" s="107">
        <f t="shared" ref="BR324:BR387" si="232">((((BI324/R324)^2)+((BL324/AC324)^2))^(1/2))*AJ324</f>
        <v>2.0449226727905514E-3</v>
      </c>
      <c r="BS324" s="107">
        <f t="shared" ref="BS324:BS387" si="233">((((BI324/R324)^2)+((BM324/AD324)^2))^(1/2))*AK324</f>
        <v>1.1053460553040571E-2</v>
      </c>
      <c r="BT324" s="107">
        <f t="shared" ref="BT324:BT387" si="234">((((BI324/R324)^2)+((BN324/AE324)^2))^(1/2))*AL324</f>
        <v>1.0843389998837695E-7</v>
      </c>
      <c r="BU324" s="107">
        <f t="shared" ref="BU324:BU387" si="235">((((BI324/R324)^2)+((BO324/AF324)^2))^(1/2))*AM324</f>
        <v>2.8613403075183346E-3</v>
      </c>
      <c r="BV324" s="107">
        <f t="shared" ref="BV324:BV387" si="236">((((BI324/R324)^2)+((BP324/AG324)^2))^(1/2))*AN324</f>
        <v>4.6553389716369509</v>
      </c>
      <c r="BW324" s="117">
        <f t="shared" ref="BW324:BW387" si="237">((((BK324/AH324)^2)+((BQ324/AI324)^2))^(1/2))*AO324</f>
        <v>3.5754379721827469E-2</v>
      </c>
    </row>
    <row r="325" spans="1:75" ht="15" customHeight="1" x14ac:dyDescent="0.25">
      <c r="A325" s="108">
        <v>4.6715329463145796</v>
      </c>
      <c r="B325" s="108">
        <v>-74.147773479531907</v>
      </c>
      <c r="C325" s="119">
        <v>24</v>
      </c>
      <c r="D325" s="119">
        <v>32</v>
      </c>
      <c r="E325" s="119">
        <v>1911</v>
      </c>
      <c r="F325" s="16" t="s">
        <v>798</v>
      </c>
      <c r="G325" s="14" t="s">
        <v>799</v>
      </c>
      <c r="H325" s="16" t="s">
        <v>800</v>
      </c>
      <c r="I325" s="14" t="s">
        <v>40</v>
      </c>
      <c r="J325" s="14" t="s">
        <v>41</v>
      </c>
      <c r="K325" s="14">
        <v>20</v>
      </c>
      <c r="L325" s="14"/>
      <c r="M325" s="27"/>
      <c r="N325" s="15" t="s">
        <v>43</v>
      </c>
      <c r="O325" s="15" t="s">
        <v>44</v>
      </c>
      <c r="P325" s="22">
        <v>8.124879750918957E-3</v>
      </c>
      <c r="Q325" s="18">
        <v>38250</v>
      </c>
      <c r="R325" s="18">
        <v>39513.527406890942</v>
      </c>
      <c r="S325" s="15" t="s">
        <v>45</v>
      </c>
      <c r="T325" s="15"/>
      <c r="U325" s="15"/>
      <c r="V325" s="14">
        <v>365</v>
      </c>
      <c r="W325" s="80"/>
      <c r="X325" s="14"/>
      <c r="Y325" s="14">
        <v>8760</v>
      </c>
      <c r="Z325" s="76" t="s">
        <v>574</v>
      </c>
      <c r="AA325" s="76" t="s">
        <v>801</v>
      </c>
      <c r="AB325" s="19" t="s">
        <v>49</v>
      </c>
      <c r="AC325" s="19">
        <v>46.3856216091623</v>
      </c>
      <c r="AD325" s="19">
        <v>1074.85364414012</v>
      </c>
      <c r="AE325" s="19">
        <v>5.4109910208389103</v>
      </c>
      <c r="AF325" s="19">
        <v>1344</v>
      </c>
      <c r="AG325" s="19">
        <v>1920000</v>
      </c>
      <c r="AH325" s="20">
        <v>95073.827203389839</v>
      </c>
      <c r="AI325" s="20">
        <v>2.5741799999999997E-6</v>
      </c>
      <c r="AJ325" s="21">
        <f t="shared" si="217"/>
        <v>1.8328595307393072E-3</v>
      </c>
      <c r="AK325" s="21">
        <f t="shared" si="218"/>
        <v>4.2471258926127235E-2</v>
      </c>
      <c r="AL325" s="21">
        <f t="shared" si="219"/>
        <v>2.138073420003591E-4</v>
      </c>
      <c r="AM325" s="21">
        <f t="shared" si="220"/>
        <v>5.3106180834861426E-2</v>
      </c>
      <c r="AN325" s="21">
        <f t="shared" si="221"/>
        <v>75.865972621230611</v>
      </c>
      <c r="AO325" s="86">
        <f t="shared" si="222"/>
        <v>0.25282164358422982</v>
      </c>
      <c r="AP325" s="88">
        <f t="shared" si="223"/>
        <v>5.0215329609296087E-6</v>
      </c>
      <c r="AQ325" s="89">
        <f t="shared" si="224"/>
        <v>1.16359613496239E-4</v>
      </c>
      <c r="AR325" s="89">
        <f t="shared" si="225"/>
        <v>5.8577353972701125E-7</v>
      </c>
      <c r="AS325" s="89">
        <f t="shared" si="226"/>
        <v>1.4549638584893541E-4</v>
      </c>
      <c r="AT325" s="89">
        <f t="shared" si="227"/>
        <v>0.20785197978419345</v>
      </c>
      <c r="AU325" s="91">
        <f t="shared" si="228"/>
        <v>6.92662037217068E-4</v>
      </c>
      <c r="AV325" s="95">
        <f t="shared" ref="AV325:AV388" si="238">AJ325*1000000</f>
        <v>1832.859530739307</v>
      </c>
      <c r="AW325" s="96">
        <f t="shared" ref="AW325:AW388" si="239">AK325*1000000</f>
        <v>42471.258926127237</v>
      </c>
      <c r="AX325" s="96">
        <f t="shared" ref="AX325:AX388" si="240">AL325*1000000</f>
        <v>213.80734200035909</v>
      </c>
      <c r="AY325" s="96">
        <f t="shared" ref="AY325:AY388" si="241">AM325*1000000</f>
        <v>53106.180834861429</v>
      </c>
      <c r="AZ325" s="96">
        <f t="shared" ref="AZ325:AZ388" si="242">AN325*1000000</f>
        <v>75865972.621230617</v>
      </c>
      <c r="BA325" s="97">
        <f t="shared" ref="BA325:BA388" si="243">AO325*1000000</f>
        <v>252821.64358422981</v>
      </c>
      <c r="BB325" s="102">
        <f t="shared" ref="BB325:BB388" si="244">AP325*1000000</f>
        <v>5.0215329609296084</v>
      </c>
      <c r="BC325" s="98">
        <f t="shared" ref="BC325:BC388" si="245">AQ325*1000000</f>
        <v>116.35961349623901</v>
      </c>
      <c r="BD325" s="98">
        <f t="shared" ref="BD325:BD388" si="246">AR325*1000000</f>
        <v>0.58577353972701129</v>
      </c>
      <c r="BE325" s="98">
        <f t="shared" ref="BE325:BE388" si="247">AS325*1000000</f>
        <v>145.4963858489354</v>
      </c>
      <c r="BF325" s="98">
        <f t="shared" ref="BF325:BF388" si="248">AT325*1000000</f>
        <v>207851.97978419345</v>
      </c>
      <c r="BG325" s="103">
        <f t="shared" ref="BG325:BG388" si="249">AU325*1000000</f>
        <v>692.66203721706802</v>
      </c>
      <c r="BH325">
        <v>0.1</v>
      </c>
      <c r="BI325">
        <f t="shared" si="229"/>
        <v>3951.3527406890944</v>
      </c>
      <c r="BJ325">
        <v>0.1</v>
      </c>
      <c r="BK325">
        <f t="shared" si="230"/>
        <v>9507.3827203389847</v>
      </c>
      <c r="BL325" s="114">
        <v>17.6498016718255</v>
      </c>
      <c r="BM325" s="114">
        <v>910.91550745517998</v>
      </c>
      <c r="BN325" s="114">
        <v>5.3109910208389097</v>
      </c>
      <c r="BO325" s="114">
        <v>537.6</v>
      </c>
      <c r="BP325" s="114">
        <v>384000</v>
      </c>
      <c r="BQ325" s="107">
        <f t="shared" si="231"/>
        <v>2.5741799999999998E-7</v>
      </c>
      <c r="BR325" s="107">
        <f t="shared" si="232"/>
        <v>7.2108859424806942E-4</v>
      </c>
      <c r="BS325" s="107">
        <f t="shared" si="233"/>
        <v>3.6243192897100984E-2</v>
      </c>
      <c r="BT325" s="107">
        <f t="shared" si="234"/>
        <v>2.1094234288802073E-4</v>
      </c>
      <c r="BU325" s="107">
        <f t="shared" si="235"/>
        <v>2.1896239295528596E-2</v>
      </c>
      <c r="BV325" s="107">
        <f t="shared" si="236"/>
        <v>16.964147196020956</v>
      </c>
      <c r="BW325" s="117">
        <f t="shared" si="237"/>
        <v>3.5754379721827469E-2</v>
      </c>
    </row>
    <row r="326" spans="1:75" ht="30" x14ac:dyDescent="0.25">
      <c r="A326" s="108">
        <v>4.6832440535617703</v>
      </c>
      <c r="B326" s="108">
        <v>-74.141345275689801</v>
      </c>
      <c r="C326" s="119">
        <v>24</v>
      </c>
      <c r="D326" s="119">
        <v>33</v>
      </c>
      <c r="E326" s="119">
        <v>1925</v>
      </c>
      <c r="F326" s="16" t="s">
        <v>802</v>
      </c>
      <c r="G326" s="14" t="s">
        <v>803</v>
      </c>
      <c r="H326" s="16" t="s">
        <v>804</v>
      </c>
      <c r="I326" s="14" t="s">
        <v>40</v>
      </c>
      <c r="J326" s="14" t="s">
        <v>41</v>
      </c>
      <c r="K326" s="14">
        <v>29</v>
      </c>
      <c r="L326" s="14"/>
      <c r="M326" s="14">
        <v>2007</v>
      </c>
      <c r="N326" s="15" t="s">
        <v>102</v>
      </c>
      <c r="O326" s="15" t="s">
        <v>103</v>
      </c>
      <c r="P326" s="28">
        <v>4.2689148957375835E-3</v>
      </c>
      <c r="Q326" s="18">
        <v>6.9557481924518303</v>
      </c>
      <c r="R326" s="18">
        <v>7.0755420495342349</v>
      </c>
      <c r="S326" s="2" t="s">
        <v>45</v>
      </c>
      <c r="T326" s="2"/>
      <c r="U326" s="2"/>
      <c r="V326" s="14">
        <v>365</v>
      </c>
      <c r="W326" s="80"/>
      <c r="X326" s="14"/>
      <c r="Y326" s="14">
        <v>8760</v>
      </c>
      <c r="Z326" s="76" t="s">
        <v>46</v>
      </c>
      <c r="AA326" s="76" t="s">
        <v>292</v>
      </c>
      <c r="AB326" s="19" t="s">
        <v>49</v>
      </c>
      <c r="AC326" s="19">
        <v>840000</v>
      </c>
      <c r="AD326" s="19">
        <v>2400000</v>
      </c>
      <c r="AE326" s="19">
        <v>1800000</v>
      </c>
      <c r="AF326" s="19">
        <v>600000</v>
      </c>
      <c r="AG326" s="19">
        <v>2676000000</v>
      </c>
      <c r="AH326" s="23">
        <v>6.9557481924518303</v>
      </c>
      <c r="AI326" s="20">
        <v>9.1200000000000003E-2</v>
      </c>
      <c r="AJ326" s="21">
        <f t="shared" si="217"/>
        <v>5.9434553216087573E-3</v>
      </c>
      <c r="AK326" s="21">
        <f t="shared" si="218"/>
        <v>1.6981300918882166E-2</v>
      </c>
      <c r="AL326" s="21">
        <f t="shared" si="219"/>
        <v>1.2735975689161624E-2</v>
      </c>
      <c r="AM326" s="21">
        <f t="shared" si="220"/>
        <v>4.2453252297205415E-3</v>
      </c>
      <c r="AN326" s="21">
        <f t="shared" si="221"/>
        <v>18.934150524553612</v>
      </c>
      <c r="AO326" s="86">
        <f t="shared" si="222"/>
        <v>0.64528943491752222</v>
      </c>
      <c r="AP326" s="88">
        <f t="shared" si="223"/>
        <v>1.6283439237284267E-5</v>
      </c>
      <c r="AQ326" s="89">
        <f t="shared" si="224"/>
        <v>4.6524112106526486E-5</v>
      </c>
      <c r="AR326" s="89">
        <f t="shared" si="225"/>
        <v>3.4893084079894861E-5</v>
      </c>
      <c r="AS326" s="89">
        <f t="shared" si="226"/>
        <v>1.1631028026631621E-5</v>
      </c>
      <c r="AT326" s="89">
        <f t="shared" si="227"/>
        <v>5.1874384998777022E-2</v>
      </c>
      <c r="AU326" s="91">
        <f t="shared" si="228"/>
        <v>1.7679162600480062E-3</v>
      </c>
      <c r="AV326" s="95">
        <f t="shared" si="238"/>
        <v>5943.455321608757</v>
      </c>
      <c r="AW326" s="96">
        <f t="shared" si="239"/>
        <v>16981.300918882167</v>
      </c>
      <c r="AX326" s="96">
        <f t="shared" si="240"/>
        <v>12735.975689161623</v>
      </c>
      <c r="AY326" s="96">
        <f t="shared" si="241"/>
        <v>4245.3252297205418</v>
      </c>
      <c r="AZ326" s="96">
        <f t="shared" si="242"/>
        <v>18934150.524553612</v>
      </c>
      <c r="BA326" s="97">
        <f t="shared" si="243"/>
        <v>645289.43491752225</v>
      </c>
      <c r="BB326" s="102">
        <f t="shared" si="244"/>
        <v>16.283439237284266</v>
      </c>
      <c r="BC326" s="98">
        <f t="shared" si="245"/>
        <v>46.524112106526488</v>
      </c>
      <c r="BD326" s="98">
        <f t="shared" si="246"/>
        <v>34.893084079894862</v>
      </c>
      <c r="BE326" s="98">
        <f t="shared" si="247"/>
        <v>11.631028026631622</v>
      </c>
      <c r="BF326" s="98">
        <f t="shared" si="248"/>
        <v>51874.384998777023</v>
      </c>
      <c r="BG326" s="103">
        <f t="shared" si="249"/>
        <v>1767.9162600480061</v>
      </c>
      <c r="BH326">
        <v>0.1</v>
      </c>
      <c r="BI326">
        <f t="shared" si="229"/>
        <v>0.70755420495342358</v>
      </c>
      <c r="BJ326">
        <v>0.1</v>
      </c>
      <c r="BK326">
        <f t="shared" si="230"/>
        <v>0.69557481924518305</v>
      </c>
      <c r="BL326" s="114">
        <v>336000</v>
      </c>
      <c r="BM326" s="114">
        <v>480000</v>
      </c>
      <c r="BN326" s="114">
        <v>360000</v>
      </c>
      <c r="BO326" s="114">
        <v>120000</v>
      </c>
      <c r="BP326" s="114">
        <v>1070400000</v>
      </c>
      <c r="BQ326" s="107">
        <f t="shared" si="231"/>
        <v>9.1200000000000014E-3</v>
      </c>
      <c r="BR326" s="107">
        <f t="shared" si="232"/>
        <v>2.4505494072132295E-3</v>
      </c>
      <c r="BS326" s="107">
        <f t="shared" si="233"/>
        <v>3.797134320100017E-3</v>
      </c>
      <c r="BT326" s="107">
        <f t="shared" si="234"/>
        <v>2.8478507400750124E-3</v>
      </c>
      <c r="BU326" s="107">
        <f t="shared" si="235"/>
        <v>9.4928358002500425E-4</v>
      </c>
      <c r="BV326" s="107">
        <f t="shared" si="236"/>
        <v>7.8067502544078593</v>
      </c>
      <c r="BW326" s="117">
        <f t="shared" si="237"/>
        <v>9.1257707051643072E-2</v>
      </c>
    </row>
    <row r="327" spans="1:75" ht="45" customHeight="1" x14ac:dyDescent="0.25">
      <c r="A327" s="108">
        <v>4.6747871546785698</v>
      </c>
      <c r="B327" s="108">
        <v>-74.147102194095496</v>
      </c>
      <c r="C327" s="119">
        <v>24</v>
      </c>
      <c r="D327" s="119">
        <v>32</v>
      </c>
      <c r="E327" s="119">
        <v>1911</v>
      </c>
      <c r="F327" s="16" t="s">
        <v>805</v>
      </c>
      <c r="G327" s="14" t="s">
        <v>806</v>
      </c>
      <c r="H327" s="16" t="s">
        <v>807</v>
      </c>
      <c r="I327" s="14" t="s">
        <v>40</v>
      </c>
      <c r="J327" s="14" t="s">
        <v>53</v>
      </c>
      <c r="K327" s="27"/>
      <c r="L327" s="27"/>
      <c r="M327" s="14">
        <v>2007</v>
      </c>
      <c r="N327" s="15" t="s">
        <v>43</v>
      </c>
      <c r="O327" s="15" t="s">
        <v>123</v>
      </c>
      <c r="P327" s="17">
        <v>1.4131626950323477E-2</v>
      </c>
      <c r="Q327" s="18">
        <v>6950.6666666666697</v>
      </c>
      <c r="R327" s="18">
        <v>7354.8803497276458</v>
      </c>
      <c r="S327" s="15" t="s">
        <v>45</v>
      </c>
      <c r="T327" s="15"/>
      <c r="U327" s="15"/>
      <c r="V327" s="14">
        <v>365</v>
      </c>
      <c r="W327" s="80"/>
      <c r="X327" s="14"/>
      <c r="Y327" s="14">
        <v>8760</v>
      </c>
      <c r="Z327" s="76" t="s">
        <v>808</v>
      </c>
      <c r="AA327" s="76" t="s">
        <v>623</v>
      </c>
      <c r="AB327" s="19" t="s">
        <v>49</v>
      </c>
      <c r="AC327" s="19">
        <v>196.35697419693699</v>
      </c>
      <c r="AD327" s="19">
        <v>1220.7279907421801</v>
      </c>
      <c r="AE327" s="19">
        <v>69.655897325915305</v>
      </c>
      <c r="AF327" s="19">
        <v>640</v>
      </c>
      <c r="AG327" s="19">
        <v>1920000</v>
      </c>
      <c r="AH327" s="20">
        <v>2.9803032786885244</v>
      </c>
      <c r="AI327" s="20">
        <v>1.362E-5</v>
      </c>
      <c r="AJ327" s="21">
        <f t="shared" si="217"/>
        <v>1.4441820510530301E-3</v>
      </c>
      <c r="AK327" s="21">
        <f t="shared" si="218"/>
        <v>8.9783083114721718E-3</v>
      </c>
      <c r="AL327" s="21">
        <f t="shared" si="219"/>
        <v>5.1231079048502095E-4</v>
      </c>
      <c r="AM327" s="21">
        <f t="shared" si="220"/>
        <v>4.707123423825693E-3</v>
      </c>
      <c r="AN327" s="21">
        <f t="shared" si="221"/>
        <v>14.12137027147708</v>
      </c>
      <c r="AO327" s="86">
        <f t="shared" si="222"/>
        <v>4.2952329104352919E-5</v>
      </c>
      <c r="AP327" s="88">
        <f t="shared" si="223"/>
        <v>3.9566631535699458E-6</v>
      </c>
      <c r="AQ327" s="89">
        <f t="shared" si="224"/>
        <v>2.4598104962937458E-5</v>
      </c>
      <c r="AR327" s="89">
        <f t="shared" si="225"/>
        <v>1.4035912068082766E-6</v>
      </c>
      <c r="AS327" s="89">
        <f t="shared" si="226"/>
        <v>1.2896228558426556E-5</v>
      </c>
      <c r="AT327" s="89">
        <f t="shared" si="227"/>
        <v>3.8688685675279673E-2</v>
      </c>
      <c r="AU327" s="91">
        <f t="shared" si="228"/>
        <v>1.1767761398452854E-7</v>
      </c>
      <c r="AV327" s="95">
        <f t="shared" si="238"/>
        <v>1444.1820510530301</v>
      </c>
      <c r="AW327" s="96">
        <f t="shared" si="239"/>
        <v>8978.3083114721721</v>
      </c>
      <c r="AX327" s="96">
        <f t="shared" si="240"/>
        <v>512.3107904850209</v>
      </c>
      <c r="AY327" s="96">
        <f t="shared" si="241"/>
        <v>4707.123423825693</v>
      </c>
      <c r="AZ327" s="96">
        <f t="shared" si="242"/>
        <v>14121370.271477079</v>
      </c>
      <c r="BA327" s="97">
        <f t="shared" si="243"/>
        <v>42.95232910435292</v>
      </c>
      <c r="BB327" s="102">
        <f t="shared" si="244"/>
        <v>3.9566631535699459</v>
      </c>
      <c r="BC327" s="98">
        <f t="shared" si="245"/>
        <v>24.598104962937459</v>
      </c>
      <c r="BD327" s="98">
        <f t="shared" si="246"/>
        <v>1.4035912068082765</v>
      </c>
      <c r="BE327" s="98">
        <f t="shared" si="247"/>
        <v>12.896228558426555</v>
      </c>
      <c r="BF327" s="98">
        <f t="shared" si="248"/>
        <v>38688.685675279674</v>
      </c>
      <c r="BG327" s="103">
        <f t="shared" si="249"/>
        <v>0.11767761398452854</v>
      </c>
      <c r="BH327">
        <v>0.1</v>
      </c>
      <c r="BI327">
        <f t="shared" si="229"/>
        <v>735.48803497276458</v>
      </c>
      <c r="BJ327">
        <v>0.1</v>
      </c>
      <c r="BK327">
        <f t="shared" si="230"/>
        <v>0.29803032786885247</v>
      </c>
      <c r="BL327" s="114">
        <v>187.562005220738</v>
      </c>
      <c r="BM327" s="114">
        <v>1012.03746873145</v>
      </c>
      <c r="BN327" s="114">
        <v>69.555897325915296</v>
      </c>
      <c r="BO327" s="114">
        <v>256</v>
      </c>
      <c r="BP327" s="114">
        <v>384000</v>
      </c>
      <c r="BQ327" s="107">
        <f t="shared" si="231"/>
        <v>1.362E-6</v>
      </c>
      <c r="BR327" s="107">
        <f t="shared" si="232"/>
        <v>1.3870350125220912E-3</v>
      </c>
      <c r="BS327" s="107">
        <f t="shared" si="233"/>
        <v>7.497367504697516E-3</v>
      </c>
      <c r="BT327" s="107">
        <f t="shared" si="234"/>
        <v>5.1413413963413473E-4</v>
      </c>
      <c r="BU327" s="107">
        <f t="shared" si="235"/>
        <v>1.9407967069252382E-3</v>
      </c>
      <c r="BV327" s="107">
        <f t="shared" si="236"/>
        <v>3.1576343862467411</v>
      </c>
      <c r="BW327" s="117">
        <f t="shared" si="237"/>
        <v>6.0743766354888522E-6</v>
      </c>
    </row>
    <row r="328" spans="1:75" ht="15" customHeight="1" x14ac:dyDescent="0.25">
      <c r="A328" s="108">
        <v>4.69228697832144</v>
      </c>
      <c r="B328" s="108">
        <v>-74.097435720582396</v>
      </c>
      <c r="C328" s="119">
        <v>29</v>
      </c>
      <c r="D328" s="119">
        <v>34</v>
      </c>
      <c r="E328" s="119">
        <v>2435</v>
      </c>
      <c r="F328" s="16" t="s">
        <v>809</v>
      </c>
      <c r="G328" s="14" t="s">
        <v>810</v>
      </c>
      <c r="H328" s="16" t="s">
        <v>811</v>
      </c>
      <c r="I328" s="14" t="s">
        <v>709</v>
      </c>
      <c r="J328" s="14" t="s">
        <v>41</v>
      </c>
      <c r="K328" s="14">
        <v>20</v>
      </c>
      <c r="L328" s="14"/>
      <c r="M328" s="14">
        <v>1995</v>
      </c>
      <c r="N328" s="15" t="s">
        <v>43</v>
      </c>
      <c r="O328" s="15" t="s">
        <v>44</v>
      </c>
      <c r="P328" s="28">
        <v>4.2689148957375835E-3</v>
      </c>
      <c r="Q328" s="18">
        <v>82376.666666666701</v>
      </c>
      <c r="R328" s="18">
        <v>83795.380852482151</v>
      </c>
      <c r="S328" s="15" t="s">
        <v>45</v>
      </c>
      <c r="T328" s="15"/>
      <c r="U328" s="15"/>
      <c r="V328" s="14">
        <v>365</v>
      </c>
      <c r="W328" s="80"/>
      <c r="X328" s="14"/>
      <c r="Y328" s="14">
        <v>8760</v>
      </c>
      <c r="Z328" s="76" t="s">
        <v>812</v>
      </c>
      <c r="AA328" s="76" t="s">
        <v>292</v>
      </c>
      <c r="AB328" s="19" t="s">
        <v>49</v>
      </c>
      <c r="AC328" s="19">
        <v>46.3856216091623</v>
      </c>
      <c r="AD328" s="19">
        <v>1074.85364414012</v>
      </c>
      <c r="AE328" s="19">
        <v>5.4109910208389103</v>
      </c>
      <c r="AF328" s="19">
        <v>1344</v>
      </c>
      <c r="AG328" s="19">
        <v>1920000</v>
      </c>
      <c r="AH328" s="23">
        <v>82376.666666666701</v>
      </c>
      <c r="AI328" s="24">
        <v>8.7999999999999994E-8</v>
      </c>
      <c r="AJ328" s="21">
        <f t="shared" si="217"/>
        <v>3.8869008288188811E-3</v>
      </c>
      <c r="AK328" s="21">
        <f t="shared" si="218"/>
        <v>9.0067770471399661E-2</v>
      </c>
      <c r="AL328" s="21">
        <f t="shared" si="219"/>
        <v>4.5341605338055768E-4</v>
      </c>
      <c r="AM328" s="21">
        <f t="shared" si="220"/>
        <v>0.11262099186573601</v>
      </c>
      <c r="AN328" s="21">
        <f t="shared" si="221"/>
        <v>160.88713123676573</v>
      </c>
      <c r="AO328" s="86">
        <f t="shared" si="222"/>
        <v>7.3739935150184286E-3</v>
      </c>
      <c r="AP328" s="88">
        <f t="shared" si="223"/>
        <v>1.0649043366627071E-5</v>
      </c>
      <c r="AQ328" s="89">
        <f t="shared" si="224"/>
        <v>2.4676101499013605E-4</v>
      </c>
      <c r="AR328" s="89">
        <f t="shared" si="225"/>
        <v>1.2422357626864593E-6</v>
      </c>
      <c r="AS328" s="89">
        <f t="shared" si="226"/>
        <v>3.0855066264585208E-4</v>
      </c>
      <c r="AT328" s="89">
        <f t="shared" si="227"/>
        <v>0.44078666092264585</v>
      </c>
      <c r="AU328" s="91">
        <f t="shared" si="228"/>
        <v>2.0202721958954598E-5</v>
      </c>
      <c r="AV328" s="95">
        <f t="shared" si="238"/>
        <v>3886.9008288188811</v>
      </c>
      <c r="AW328" s="96">
        <f t="shared" si="239"/>
        <v>90067.770471399665</v>
      </c>
      <c r="AX328" s="96">
        <f t="shared" si="240"/>
        <v>453.41605338055768</v>
      </c>
      <c r="AY328" s="96">
        <f t="shared" si="241"/>
        <v>112620.99186573601</v>
      </c>
      <c r="AZ328" s="96">
        <f t="shared" si="242"/>
        <v>160887131.23676571</v>
      </c>
      <c r="BA328" s="97">
        <f t="shared" si="243"/>
        <v>7373.9935150184283</v>
      </c>
      <c r="BB328" s="102">
        <f t="shared" si="244"/>
        <v>10.649043366627071</v>
      </c>
      <c r="BC328" s="98">
        <f t="shared" si="245"/>
        <v>246.76101499013606</v>
      </c>
      <c r="BD328" s="98">
        <f t="shared" si="246"/>
        <v>1.2422357626864593</v>
      </c>
      <c r="BE328" s="98">
        <f t="shared" si="247"/>
        <v>308.55066264585207</v>
      </c>
      <c r="BF328" s="98">
        <f t="shared" si="248"/>
        <v>440786.66092264582</v>
      </c>
      <c r="BG328" s="103">
        <f t="shared" si="249"/>
        <v>20.202721958954598</v>
      </c>
      <c r="BH328">
        <v>0.1</v>
      </c>
      <c r="BI328">
        <f t="shared" si="229"/>
        <v>8379.5380852482158</v>
      </c>
      <c r="BJ328">
        <v>0.1</v>
      </c>
      <c r="BK328">
        <f t="shared" si="230"/>
        <v>8237.6666666666697</v>
      </c>
      <c r="BL328" s="114">
        <v>17.6498016718255</v>
      </c>
      <c r="BM328" s="114">
        <v>910.91550745517998</v>
      </c>
      <c r="BN328" s="114">
        <v>5.3109910208389097</v>
      </c>
      <c r="BO328" s="114">
        <v>537.6</v>
      </c>
      <c r="BP328" s="114">
        <v>384000</v>
      </c>
      <c r="BQ328" s="107">
        <f t="shared" si="231"/>
        <v>8.7999999999999994E-9</v>
      </c>
      <c r="BR328" s="107">
        <f t="shared" si="232"/>
        <v>1.5291951225002594E-3</v>
      </c>
      <c r="BS328" s="107">
        <f t="shared" si="233"/>
        <v>7.6860061640381769E-2</v>
      </c>
      <c r="BT328" s="107">
        <f t="shared" si="234"/>
        <v>4.4734031913166978E-4</v>
      </c>
      <c r="BU328" s="107">
        <f t="shared" si="235"/>
        <v>4.6434824512425706E-2</v>
      </c>
      <c r="BV328" s="107">
        <f t="shared" si="236"/>
        <v>35.975456215033802</v>
      </c>
      <c r="BW328" s="117">
        <f t="shared" si="237"/>
        <v>1.0428401637790313E-3</v>
      </c>
    </row>
    <row r="329" spans="1:75" ht="30" customHeight="1" x14ac:dyDescent="0.25">
      <c r="A329" s="108">
        <v>4.7112807067009497</v>
      </c>
      <c r="B329" s="108">
        <v>-74.1093294472401</v>
      </c>
      <c r="C329" s="119">
        <v>28</v>
      </c>
      <c r="D329" s="119">
        <v>36</v>
      </c>
      <c r="E329" s="119">
        <v>1971</v>
      </c>
      <c r="F329" s="16" t="s">
        <v>813</v>
      </c>
      <c r="G329" s="14" t="s">
        <v>814</v>
      </c>
      <c r="H329" s="16" t="s">
        <v>815</v>
      </c>
      <c r="I329" s="14" t="s">
        <v>709</v>
      </c>
      <c r="J329" s="14" t="s">
        <v>41</v>
      </c>
      <c r="K329" s="14">
        <v>80</v>
      </c>
      <c r="L329" s="14"/>
      <c r="M329" s="14">
        <v>2004</v>
      </c>
      <c r="N329" s="15" t="s">
        <v>43</v>
      </c>
      <c r="O329" s="15" t="s">
        <v>44</v>
      </c>
      <c r="P329" s="28">
        <v>4.2689148957375835E-3</v>
      </c>
      <c r="Q329" s="18">
        <v>52563.333333333299</v>
      </c>
      <c r="R329" s="18">
        <v>53468.593884303387</v>
      </c>
      <c r="S329" s="15" t="s">
        <v>45</v>
      </c>
      <c r="T329" s="15"/>
      <c r="U329" s="15"/>
      <c r="V329" s="14">
        <v>365</v>
      </c>
      <c r="W329" s="80"/>
      <c r="X329" s="14"/>
      <c r="Y329" s="14">
        <v>8760</v>
      </c>
      <c r="Z329" s="76" t="s">
        <v>816</v>
      </c>
      <c r="AA329" s="76" t="s">
        <v>292</v>
      </c>
      <c r="AB329" s="19" t="s">
        <v>49</v>
      </c>
      <c r="AC329" s="19">
        <v>46.3856216091623</v>
      </c>
      <c r="AD329" s="19">
        <v>1074.85364414012</v>
      </c>
      <c r="AE329" s="19">
        <v>5.4109910208389103</v>
      </c>
      <c r="AF329" s="19">
        <v>1344</v>
      </c>
      <c r="AG329" s="19">
        <v>1920000</v>
      </c>
      <c r="AH329" s="23">
        <v>52563.333333333299</v>
      </c>
      <c r="AI329" s="24">
        <v>8.7999999999999994E-8</v>
      </c>
      <c r="AJ329" s="21">
        <f t="shared" si="217"/>
        <v>2.4801739638912663E-3</v>
      </c>
      <c r="AK329" s="21">
        <f t="shared" si="218"/>
        <v>5.7470912983591631E-2</v>
      </c>
      <c r="AL329" s="21">
        <f t="shared" si="219"/>
        <v>2.8931808140484792E-4</v>
      </c>
      <c r="AM329" s="21">
        <f t="shared" si="220"/>
        <v>7.186179018050376E-2</v>
      </c>
      <c r="AN329" s="21">
        <f t="shared" si="221"/>
        <v>102.6597002578625</v>
      </c>
      <c r="AO329" s="86">
        <f t="shared" si="222"/>
        <v>4.7052362618186976E-3</v>
      </c>
      <c r="AP329" s="88">
        <f t="shared" si="223"/>
        <v>6.7949971613459354E-6</v>
      </c>
      <c r="AQ329" s="89">
        <f t="shared" si="224"/>
        <v>1.5745455611942911E-4</v>
      </c>
      <c r="AR329" s="89">
        <f t="shared" si="225"/>
        <v>7.926522778215012E-7</v>
      </c>
      <c r="AS329" s="89">
        <f t="shared" si="226"/>
        <v>1.9688161693288701E-4</v>
      </c>
      <c r="AT329" s="89">
        <f t="shared" si="227"/>
        <v>0.28125945276126713</v>
      </c>
      <c r="AU329" s="91">
        <f t="shared" si="228"/>
        <v>1.2891058251558075E-5</v>
      </c>
      <c r="AV329" s="95">
        <f t="shared" si="238"/>
        <v>2480.1739638912663</v>
      </c>
      <c r="AW329" s="96">
        <f t="shared" si="239"/>
        <v>57470.912983591632</v>
      </c>
      <c r="AX329" s="96">
        <f t="shared" si="240"/>
        <v>289.31808140484793</v>
      </c>
      <c r="AY329" s="96">
        <f t="shared" si="241"/>
        <v>71861.790180503755</v>
      </c>
      <c r="AZ329" s="96">
        <f t="shared" si="242"/>
        <v>102659700.25786249</v>
      </c>
      <c r="BA329" s="97">
        <f t="shared" si="243"/>
        <v>4705.236261818698</v>
      </c>
      <c r="BB329" s="102">
        <f t="shared" si="244"/>
        <v>6.7949971613459352</v>
      </c>
      <c r="BC329" s="98">
        <f t="shared" si="245"/>
        <v>157.4545561194291</v>
      </c>
      <c r="BD329" s="98">
        <f t="shared" si="246"/>
        <v>0.79265227782150116</v>
      </c>
      <c r="BE329" s="98">
        <f t="shared" si="247"/>
        <v>196.881616932887</v>
      </c>
      <c r="BF329" s="98">
        <f t="shared" si="248"/>
        <v>281259.45276126714</v>
      </c>
      <c r="BG329" s="103">
        <f t="shared" si="249"/>
        <v>12.891058251558075</v>
      </c>
      <c r="BH329">
        <v>0.1</v>
      </c>
      <c r="BI329">
        <f t="shared" si="229"/>
        <v>5346.8593884303391</v>
      </c>
      <c r="BJ329">
        <v>0.1</v>
      </c>
      <c r="BK329">
        <f t="shared" si="230"/>
        <v>5256.3333333333303</v>
      </c>
      <c r="BL329" s="114">
        <v>17.6498016718255</v>
      </c>
      <c r="BM329" s="114">
        <v>910.91550745517998</v>
      </c>
      <c r="BN329" s="114">
        <v>5.3109910208389097</v>
      </c>
      <c r="BO329" s="114">
        <v>537.6</v>
      </c>
      <c r="BP329" s="114">
        <v>384000</v>
      </c>
      <c r="BQ329" s="107">
        <f t="shared" si="231"/>
        <v>8.7999999999999994E-9</v>
      </c>
      <c r="BR329" s="107">
        <f t="shared" si="232"/>
        <v>9.757568035732838E-4</v>
      </c>
      <c r="BS329" s="107">
        <f t="shared" si="233"/>
        <v>4.9043269210827467E-2</v>
      </c>
      <c r="BT329" s="107">
        <f t="shared" si="234"/>
        <v>2.8544124519027612E-4</v>
      </c>
      <c r="BU329" s="107">
        <f t="shared" si="235"/>
        <v>2.9629375136019105E-2</v>
      </c>
      <c r="BV329" s="107">
        <f t="shared" si="236"/>
        <v>22.955406832633326</v>
      </c>
      <c r="BW329" s="117">
        <f t="shared" si="237"/>
        <v>6.654208935633686E-4</v>
      </c>
    </row>
    <row r="330" spans="1:75" ht="30" customHeight="1" x14ac:dyDescent="0.25">
      <c r="A330" s="108">
        <v>4.7112807067009497</v>
      </c>
      <c r="B330" s="108">
        <v>-74.1093294472401</v>
      </c>
      <c r="C330" s="119">
        <v>28</v>
      </c>
      <c r="D330" s="119">
        <v>36</v>
      </c>
      <c r="E330" s="119">
        <v>1971</v>
      </c>
      <c r="F330" s="16" t="s">
        <v>813</v>
      </c>
      <c r="G330" s="14" t="s">
        <v>814</v>
      </c>
      <c r="H330" s="16" t="s">
        <v>815</v>
      </c>
      <c r="I330" s="14" t="s">
        <v>709</v>
      </c>
      <c r="J330" s="14" t="s">
        <v>41</v>
      </c>
      <c r="K330" s="14">
        <v>80</v>
      </c>
      <c r="L330" s="14"/>
      <c r="M330" s="14">
        <v>2004</v>
      </c>
      <c r="N330" s="15" t="s">
        <v>43</v>
      </c>
      <c r="O330" s="15" t="s">
        <v>44</v>
      </c>
      <c r="P330" s="28">
        <v>4.2689148957375835E-3</v>
      </c>
      <c r="Q330" s="18">
        <v>52563.333333333299</v>
      </c>
      <c r="R330" s="18">
        <v>53468.593884303387</v>
      </c>
      <c r="S330" s="15" t="s">
        <v>45</v>
      </c>
      <c r="T330" s="15"/>
      <c r="U330" s="15"/>
      <c r="V330" s="14">
        <v>365</v>
      </c>
      <c r="W330" s="80"/>
      <c r="X330" s="14"/>
      <c r="Y330" s="14">
        <v>8760</v>
      </c>
      <c r="Z330" s="76" t="s">
        <v>816</v>
      </c>
      <c r="AA330" s="76" t="s">
        <v>292</v>
      </c>
      <c r="AB330" s="19" t="s">
        <v>49</v>
      </c>
      <c r="AC330" s="19">
        <v>46.3856216091623</v>
      </c>
      <c r="AD330" s="19">
        <v>1074.85364414012</v>
      </c>
      <c r="AE330" s="19">
        <v>5.4109910208389103</v>
      </c>
      <c r="AF330" s="19">
        <v>1344</v>
      </c>
      <c r="AG330" s="19">
        <v>1920000</v>
      </c>
      <c r="AH330" s="23">
        <v>52563.333333333299</v>
      </c>
      <c r="AI330" s="24">
        <v>8.7999999999999994E-8</v>
      </c>
      <c r="AJ330" s="21">
        <f t="shared" si="217"/>
        <v>2.4801739638912663E-3</v>
      </c>
      <c r="AK330" s="21">
        <f t="shared" si="218"/>
        <v>5.7470912983591631E-2</v>
      </c>
      <c r="AL330" s="21">
        <f t="shared" si="219"/>
        <v>2.8931808140484792E-4</v>
      </c>
      <c r="AM330" s="21">
        <f t="shared" si="220"/>
        <v>7.186179018050376E-2</v>
      </c>
      <c r="AN330" s="21">
        <f t="shared" si="221"/>
        <v>102.6597002578625</v>
      </c>
      <c r="AO330" s="86">
        <f t="shared" si="222"/>
        <v>4.7052362618186976E-3</v>
      </c>
      <c r="AP330" s="88">
        <f t="shared" si="223"/>
        <v>6.7949971613459354E-6</v>
      </c>
      <c r="AQ330" s="89">
        <f t="shared" si="224"/>
        <v>1.5745455611942911E-4</v>
      </c>
      <c r="AR330" s="89">
        <f t="shared" si="225"/>
        <v>7.926522778215012E-7</v>
      </c>
      <c r="AS330" s="89">
        <f t="shared" si="226"/>
        <v>1.9688161693288701E-4</v>
      </c>
      <c r="AT330" s="89">
        <f t="shared" si="227"/>
        <v>0.28125945276126713</v>
      </c>
      <c r="AU330" s="91">
        <f t="shared" si="228"/>
        <v>1.2891058251558075E-5</v>
      </c>
      <c r="AV330" s="95">
        <f t="shared" si="238"/>
        <v>2480.1739638912663</v>
      </c>
      <c r="AW330" s="96">
        <f t="shared" si="239"/>
        <v>57470.912983591632</v>
      </c>
      <c r="AX330" s="96">
        <f t="shared" si="240"/>
        <v>289.31808140484793</v>
      </c>
      <c r="AY330" s="96">
        <f t="shared" si="241"/>
        <v>71861.790180503755</v>
      </c>
      <c r="AZ330" s="96">
        <f t="shared" si="242"/>
        <v>102659700.25786249</v>
      </c>
      <c r="BA330" s="97">
        <f t="shared" si="243"/>
        <v>4705.236261818698</v>
      </c>
      <c r="BB330" s="102">
        <f t="shared" si="244"/>
        <v>6.7949971613459352</v>
      </c>
      <c r="BC330" s="98">
        <f t="shared" si="245"/>
        <v>157.4545561194291</v>
      </c>
      <c r="BD330" s="98">
        <f t="shared" si="246"/>
        <v>0.79265227782150116</v>
      </c>
      <c r="BE330" s="98">
        <f t="shared" si="247"/>
        <v>196.881616932887</v>
      </c>
      <c r="BF330" s="98">
        <f t="shared" si="248"/>
        <v>281259.45276126714</v>
      </c>
      <c r="BG330" s="103">
        <f t="shared" si="249"/>
        <v>12.891058251558075</v>
      </c>
      <c r="BH330">
        <v>0.1</v>
      </c>
      <c r="BI330">
        <f t="shared" si="229"/>
        <v>5346.8593884303391</v>
      </c>
      <c r="BJ330">
        <v>0.1</v>
      </c>
      <c r="BK330">
        <f t="shared" si="230"/>
        <v>5256.3333333333303</v>
      </c>
      <c r="BL330" s="114">
        <v>17.6498016718255</v>
      </c>
      <c r="BM330" s="114">
        <v>910.91550745517998</v>
      </c>
      <c r="BN330" s="114">
        <v>5.3109910208389097</v>
      </c>
      <c r="BO330" s="114">
        <v>537.6</v>
      </c>
      <c r="BP330" s="114">
        <v>384000</v>
      </c>
      <c r="BQ330" s="107">
        <f t="shared" si="231"/>
        <v>8.7999999999999994E-9</v>
      </c>
      <c r="BR330" s="107">
        <f t="shared" si="232"/>
        <v>9.757568035732838E-4</v>
      </c>
      <c r="BS330" s="107">
        <f t="shared" si="233"/>
        <v>4.9043269210827467E-2</v>
      </c>
      <c r="BT330" s="107">
        <f t="shared" si="234"/>
        <v>2.8544124519027612E-4</v>
      </c>
      <c r="BU330" s="107">
        <f t="shared" si="235"/>
        <v>2.9629375136019105E-2</v>
      </c>
      <c r="BV330" s="107">
        <f t="shared" si="236"/>
        <v>22.955406832633326</v>
      </c>
      <c r="BW330" s="117">
        <f t="shared" si="237"/>
        <v>6.654208935633686E-4</v>
      </c>
    </row>
    <row r="331" spans="1:75" ht="30" customHeight="1" x14ac:dyDescent="0.25">
      <c r="A331" s="108">
        <v>4.7112807067009497</v>
      </c>
      <c r="B331" s="108">
        <v>-74.1093294472401</v>
      </c>
      <c r="C331" s="119">
        <v>28</v>
      </c>
      <c r="D331" s="119">
        <v>36</v>
      </c>
      <c r="E331" s="119">
        <v>1971</v>
      </c>
      <c r="F331" s="16" t="s">
        <v>813</v>
      </c>
      <c r="G331" s="14" t="s">
        <v>814</v>
      </c>
      <c r="H331" s="16" t="s">
        <v>815</v>
      </c>
      <c r="I331" s="14" t="s">
        <v>709</v>
      </c>
      <c r="J331" s="14" t="s">
        <v>817</v>
      </c>
      <c r="K331" s="27"/>
      <c r="L331" s="27"/>
      <c r="M331" s="14">
        <v>2004</v>
      </c>
      <c r="N331" s="15" t="s">
        <v>43</v>
      </c>
      <c r="O331" s="15" t="s">
        <v>120</v>
      </c>
      <c r="P331" s="28">
        <v>4.2689148957375835E-3</v>
      </c>
      <c r="Q331" s="30">
        <v>80400</v>
      </c>
      <c r="R331" s="18">
        <v>81784.671475007824</v>
      </c>
      <c r="S331" s="15" t="s">
        <v>45</v>
      </c>
      <c r="T331" s="15"/>
      <c r="U331" s="15"/>
      <c r="V331" s="14">
        <v>365</v>
      </c>
      <c r="W331" s="84"/>
      <c r="X331" s="14"/>
      <c r="Y331" s="14" t="e">
        <v>#VALUE!</v>
      </c>
      <c r="Z331" s="76" t="s">
        <v>818</v>
      </c>
      <c r="AA331" s="76" t="s">
        <v>292</v>
      </c>
      <c r="AB331" s="19" t="s">
        <v>49</v>
      </c>
      <c r="AC331" s="19">
        <v>30.4</v>
      </c>
      <c r="AD331" s="19">
        <v>1504</v>
      </c>
      <c r="AE331" s="19">
        <v>9.6</v>
      </c>
      <c r="AF331" s="19">
        <v>640</v>
      </c>
      <c r="AG331" s="19">
        <v>1920000</v>
      </c>
      <c r="AH331" s="23">
        <v>80400</v>
      </c>
      <c r="AI331" s="24">
        <v>8.7999999999999994E-8</v>
      </c>
      <c r="AJ331" s="21">
        <f t="shared" si="217"/>
        <v>2.4862540128402378E-3</v>
      </c>
      <c r="AK331" s="21">
        <f t="shared" si="218"/>
        <v>0.12300414589841177</v>
      </c>
      <c r="AL331" s="21">
        <f t="shared" si="219"/>
        <v>7.8513284616007508E-4</v>
      </c>
      <c r="AM331" s="21">
        <f t="shared" si="220"/>
        <v>5.2342189744005008E-2</v>
      </c>
      <c r="AN331" s="21">
        <f t="shared" si="221"/>
        <v>157.02656923201502</v>
      </c>
      <c r="AO331" s="86">
        <f t="shared" si="222"/>
        <v>7.197051089800688E-3</v>
      </c>
      <c r="AP331" s="88">
        <f t="shared" si="223"/>
        <v>6.8116548296992815E-6</v>
      </c>
      <c r="AQ331" s="89">
        <f t="shared" si="224"/>
        <v>3.3699765999564869E-4</v>
      </c>
      <c r="AR331" s="89">
        <f t="shared" si="225"/>
        <v>2.151048893589247E-6</v>
      </c>
      <c r="AS331" s="89">
        <f t="shared" si="226"/>
        <v>1.4340325957261645E-4</v>
      </c>
      <c r="AT331" s="89">
        <f t="shared" si="227"/>
        <v>0.43020977871784938</v>
      </c>
      <c r="AU331" s="91">
        <f t="shared" si="228"/>
        <v>1.9717948191234762E-5</v>
      </c>
      <c r="AV331" s="95">
        <f t="shared" si="238"/>
        <v>2486.2540128402379</v>
      </c>
      <c r="AW331" s="96">
        <f t="shared" si="239"/>
        <v>123004.14589841178</v>
      </c>
      <c r="AX331" s="96">
        <f t="shared" si="240"/>
        <v>785.13284616007513</v>
      </c>
      <c r="AY331" s="96">
        <f t="shared" si="241"/>
        <v>52342.189744005009</v>
      </c>
      <c r="AZ331" s="96">
        <f t="shared" si="242"/>
        <v>157026569.23201501</v>
      </c>
      <c r="BA331" s="97">
        <f t="shared" si="243"/>
        <v>7197.0510898006878</v>
      </c>
      <c r="BB331" s="102">
        <f t="shared" si="244"/>
        <v>6.8116548296992816</v>
      </c>
      <c r="BC331" s="98">
        <f t="shared" si="245"/>
        <v>336.99765999564869</v>
      </c>
      <c r="BD331" s="98">
        <f t="shared" si="246"/>
        <v>2.1510488935892469</v>
      </c>
      <c r="BE331" s="98">
        <f t="shared" si="247"/>
        <v>143.40325957261643</v>
      </c>
      <c r="BF331" s="98">
        <f t="shared" si="248"/>
        <v>430209.7787178494</v>
      </c>
      <c r="BG331" s="103">
        <f t="shared" si="249"/>
        <v>19.717948191234761</v>
      </c>
      <c r="BH331">
        <v>0.1</v>
      </c>
      <c r="BI331">
        <f t="shared" si="229"/>
        <v>8178.4671475007826</v>
      </c>
      <c r="BJ331">
        <v>0.1</v>
      </c>
      <c r="BK331">
        <f t="shared" si="230"/>
        <v>8040</v>
      </c>
      <c r="BL331" s="114">
        <v>12.16</v>
      </c>
      <c r="BM331" s="114">
        <v>601.6</v>
      </c>
      <c r="BN331" s="114">
        <v>1.92</v>
      </c>
      <c r="BO331" s="114">
        <v>256</v>
      </c>
      <c r="BP331" s="114">
        <v>384000</v>
      </c>
      <c r="BQ331" s="107">
        <f t="shared" si="231"/>
        <v>8.7999999999999994E-9</v>
      </c>
      <c r="BR331" s="107">
        <f t="shared" si="232"/>
        <v>1.0251087907056069E-3</v>
      </c>
      <c r="BS331" s="107">
        <f t="shared" si="233"/>
        <v>5.0715908592803713E-2</v>
      </c>
      <c r="BT331" s="107">
        <f t="shared" si="234"/>
        <v>1.7556104153818128E-4</v>
      </c>
      <c r="BU331" s="107">
        <f t="shared" si="235"/>
        <v>2.1581237699065409E-2</v>
      </c>
      <c r="BV331" s="107">
        <f t="shared" si="236"/>
        <v>35.112208307636259</v>
      </c>
      <c r="BW331" s="117">
        <f t="shared" si="237"/>
        <v>1.0178167260288199E-3</v>
      </c>
    </row>
    <row r="332" spans="1:75" ht="15" customHeight="1" x14ac:dyDescent="0.25">
      <c r="A332" s="108">
        <v>4.6284271601989602</v>
      </c>
      <c r="B332" s="108">
        <v>-74.0973010501868</v>
      </c>
      <c r="C332" s="119">
        <v>29</v>
      </c>
      <c r="D332" s="119">
        <v>27</v>
      </c>
      <c r="E332" s="119">
        <v>2344</v>
      </c>
      <c r="F332" s="16" t="s">
        <v>819</v>
      </c>
      <c r="G332" s="14" t="s">
        <v>820</v>
      </c>
      <c r="H332" s="16" t="s">
        <v>821</v>
      </c>
      <c r="I332" s="14" t="s">
        <v>195</v>
      </c>
      <c r="J332" s="14" t="s">
        <v>41</v>
      </c>
      <c r="K332" s="14">
        <v>20</v>
      </c>
      <c r="L332" s="14"/>
      <c r="M332" s="14">
        <v>2005</v>
      </c>
      <c r="N332" s="15" t="s">
        <v>43</v>
      </c>
      <c r="O332" s="15" t="s">
        <v>44</v>
      </c>
      <c r="P332" s="28">
        <v>4.2689148957375835E-3</v>
      </c>
      <c r="Q332" s="18">
        <v>71500</v>
      </c>
      <c r="R332" s="18">
        <v>72731.393164963432</v>
      </c>
      <c r="S332" s="15" t="s">
        <v>45</v>
      </c>
      <c r="T332" s="15"/>
      <c r="U332" s="15"/>
      <c r="V332" s="14">
        <v>365</v>
      </c>
      <c r="W332" s="80"/>
      <c r="X332" s="14"/>
      <c r="Y332" s="14">
        <v>8760</v>
      </c>
      <c r="Z332" s="76" t="s">
        <v>822</v>
      </c>
      <c r="AA332" s="76" t="s">
        <v>46</v>
      </c>
      <c r="AB332" s="19" t="s">
        <v>49</v>
      </c>
      <c r="AC332" s="19">
        <v>46.3856216091623</v>
      </c>
      <c r="AD332" s="19">
        <v>1074.85364414012</v>
      </c>
      <c r="AE332" s="19">
        <v>5.4109910208389103</v>
      </c>
      <c r="AF332" s="19">
        <v>1344</v>
      </c>
      <c r="AG332" s="19">
        <v>1920000</v>
      </c>
      <c r="AH332" s="23">
        <v>71500</v>
      </c>
      <c r="AI332" s="24">
        <v>8.7999999999999994E-8</v>
      </c>
      <c r="AJ332" s="21">
        <f t="shared" si="217"/>
        <v>3.3736908824572071E-3</v>
      </c>
      <c r="AK332" s="21">
        <f t="shared" si="218"/>
        <v>7.8175602986748749E-2</v>
      </c>
      <c r="AL332" s="21">
        <f t="shared" si="219"/>
        <v>3.9354891534872159E-4</v>
      </c>
      <c r="AM332" s="21">
        <f t="shared" si="220"/>
        <v>9.7750992413710852E-2</v>
      </c>
      <c r="AN332" s="21">
        <f t="shared" si="221"/>
        <v>139.64427487672981</v>
      </c>
      <c r="AO332" s="86">
        <f t="shared" si="222"/>
        <v>6.4003625985167819E-3</v>
      </c>
      <c r="AP332" s="88">
        <f t="shared" si="223"/>
        <v>9.2429887190608412E-6</v>
      </c>
      <c r="AQ332" s="89">
        <f t="shared" si="224"/>
        <v>2.1417973421027054E-4</v>
      </c>
      <c r="AR332" s="89">
        <f t="shared" si="225"/>
        <v>1.0782162064348536E-6</v>
      </c>
      <c r="AS332" s="89">
        <f t="shared" si="226"/>
        <v>2.6781093811975576E-4</v>
      </c>
      <c r="AT332" s="89">
        <f t="shared" si="227"/>
        <v>0.38258705445679397</v>
      </c>
      <c r="AU332" s="91">
        <f t="shared" si="228"/>
        <v>1.7535239995936387E-5</v>
      </c>
      <c r="AV332" s="95">
        <f t="shared" si="238"/>
        <v>3373.690882457207</v>
      </c>
      <c r="AW332" s="96">
        <f t="shared" si="239"/>
        <v>78175.602986748752</v>
      </c>
      <c r="AX332" s="96">
        <f t="shared" si="240"/>
        <v>393.54891534872161</v>
      </c>
      <c r="AY332" s="96">
        <f t="shared" si="241"/>
        <v>97750.992413710846</v>
      </c>
      <c r="AZ332" s="96">
        <f t="shared" si="242"/>
        <v>139644274.87672982</v>
      </c>
      <c r="BA332" s="97">
        <f t="shared" si="243"/>
        <v>6400.3625985167819</v>
      </c>
      <c r="BB332" s="102">
        <f t="shared" si="244"/>
        <v>9.2429887190608415</v>
      </c>
      <c r="BC332" s="98">
        <f t="shared" si="245"/>
        <v>214.17973421027054</v>
      </c>
      <c r="BD332" s="98">
        <f t="shared" si="246"/>
        <v>1.0782162064348537</v>
      </c>
      <c r="BE332" s="98">
        <f t="shared" si="247"/>
        <v>267.81093811975575</v>
      </c>
      <c r="BF332" s="98">
        <f t="shared" si="248"/>
        <v>382587.05445679399</v>
      </c>
      <c r="BG332" s="103">
        <f t="shared" si="249"/>
        <v>17.535239995936386</v>
      </c>
      <c r="BH332">
        <v>0.1</v>
      </c>
      <c r="BI332">
        <f t="shared" si="229"/>
        <v>7273.1393164963438</v>
      </c>
      <c r="BJ332">
        <v>0.1</v>
      </c>
      <c r="BK332">
        <f t="shared" si="230"/>
        <v>7150</v>
      </c>
      <c r="BL332" s="114">
        <v>17.6498016718255</v>
      </c>
      <c r="BM332" s="114">
        <v>910.91550745517998</v>
      </c>
      <c r="BN332" s="114">
        <v>5.3109910208389097</v>
      </c>
      <c r="BO332" s="114">
        <v>537.6</v>
      </c>
      <c r="BP332" s="114">
        <v>384000</v>
      </c>
      <c r="BQ332" s="107">
        <f t="shared" si="231"/>
        <v>8.7999999999999994E-9</v>
      </c>
      <c r="BR332" s="107">
        <f t="shared" si="232"/>
        <v>1.3272866660312607E-3</v>
      </c>
      <c r="BS332" s="107">
        <f t="shared" si="233"/>
        <v>6.6711784169715876E-2</v>
      </c>
      <c r="BT332" s="107">
        <f t="shared" si="234"/>
        <v>3.8827539535363215E-4</v>
      </c>
      <c r="BU332" s="107">
        <f t="shared" si="235"/>
        <v>4.0303766673068057E-2</v>
      </c>
      <c r="BV332" s="107">
        <f t="shared" si="236"/>
        <v>31.225409129303394</v>
      </c>
      <c r="BW332" s="117">
        <f t="shared" si="237"/>
        <v>9.0514795909279393E-4</v>
      </c>
    </row>
    <row r="333" spans="1:75" ht="45" customHeight="1" x14ac:dyDescent="0.25">
      <c r="A333" s="108">
        <v>4.6938919410234199</v>
      </c>
      <c r="B333" s="108">
        <v>-74.1582006194147</v>
      </c>
      <c r="C333" s="119">
        <v>23</v>
      </c>
      <c r="D333" s="119">
        <v>34</v>
      </c>
      <c r="E333" s="119">
        <v>1938</v>
      </c>
      <c r="F333" s="16" t="s">
        <v>823</v>
      </c>
      <c r="G333" s="14" t="s">
        <v>824</v>
      </c>
      <c r="H333" s="16" t="s">
        <v>825</v>
      </c>
      <c r="I333" s="14" t="s">
        <v>40</v>
      </c>
      <c r="J333" s="14" t="s">
        <v>53</v>
      </c>
      <c r="K333" s="14">
        <v>1289.3699999999999</v>
      </c>
      <c r="L333" s="14"/>
      <c r="M333" s="14">
        <v>1990</v>
      </c>
      <c r="N333" s="15" t="s">
        <v>43</v>
      </c>
      <c r="O333" s="15" t="s">
        <v>123</v>
      </c>
      <c r="P333" s="22">
        <v>-7.2022874027276113E-2</v>
      </c>
      <c r="Q333" s="18">
        <v>324000</v>
      </c>
      <c r="R333" s="18">
        <v>242900.53041526047</v>
      </c>
      <c r="S333" s="15" t="s">
        <v>45</v>
      </c>
      <c r="T333" s="15"/>
      <c r="U333" s="15"/>
      <c r="V333" s="14">
        <v>365</v>
      </c>
      <c r="W333" s="80"/>
      <c r="X333" s="14"/>
      <c r="Y333" s="14">
        <v>8760</v>
      </c>
      <c r="Z333" s="76" t="s">
        <v>826</v>
      </c>
      <c r="AA333" s="76" t="s">
        <v>429</v>
      </c>
      <c r="AB333" s="19" t="s">
        <v>49</v>
      </c>
      <c r="AC333" s="19">
        <v>196.35697419693699</v>
      </c>
      <c r="AD333" s="19">
        <v>1220.7279907421801</v>
      </c>
      <c r="AE333" s="19">
        <v>69.655897325915305</v>
      </c>
      <c r="AF333" s="19">
        <v>640</v>
      </c>
      <c r="AG333" s="19">
        <v>1920000</v>
      </c>
      <c r="AH333" s="20">
        <v>32831.976744186046</v>
      </c>
      <c r="AI333" s="20">
        <v>1.0442E-8</v>
      </c>
      <c r="AJ333" s="21">
        <f t="shared" si="217"/>
        <v>4.769521318317161E-2</v>
      </c>
      <c r="AK333" s="21">
        <f t="shared" si="218"/>
        <v>0.2965154764440307</v>
      </c>
      <c r="AL333" s="21">
        <f t="shared" si="219"/>
        <v>1.6919454407015751E-2</v>
      </c>
      <c r="AM333" s="21">
        <f t="shared" si="220"/>
        <v>0.1554563394657667</v>
      </c>
      <c r="AN333" s="21">
        <f t="shared" si="221"/>
        <v>466.36901839730012</v>
      </c>
      <c r="AO333" s="86">
        <f t="shared" si="222"/>
        <v>2.5701837492438844E-4</v>
      </c>
      <c r="AP333" s="88">
        <f t="shared" si="223"/>
        <v>1.3067181694019619E-4</v>
      </c>
      <c r="AQ333" s="89">
        <f t="shared" si="224"/>
        <v>8.1237116833981018E-4</v>
      </c>
      <c r="AR333" s="89">
        <f t="shared" si="225"/>
        <v>4.6354669608262336E-5</v>
      </c>
      <c r="AS333" s="89">
        <f t="shared" si="226"/>
        <v>4.2590777935826494E-4</v>
      </c>
      <c r="AT333" s="89">
        <f t="shared" si="227"/>
        <v>1.2777233380747948</v>
      </c>
      <c r="AU333" s="91">
        <f t="shared" si="228"/>
        <v>7.0415993129969433E-7</v>
      </c>
      <c r="AV333" s="95">
        <f t="shared" si="238"/>
        <v>47695.213183171611</v>
      </c>
      <c r="AW333" s="96">
        <f t="shared" si="239"/>
        <v>296515.4764440307</v>
      </c>
      <c r="AX333" s="96">
        <f t="shared" si="240"/>
        <v>16919.45440701575</v>
      </c>
      <c r="AY333" s="96">
        <f t="shared" si="241"/>
        <v>155456.33946576671</v>
      </c>
      <c r="AZ333" s="96">
        <f t="shared" si="242"/>
        <v>466369018.39730012</v>
      </c>
      <c r="BA333" s="97">
        <f t="shared" si="243"/>
        <v>257.01837492438841</v>
      </c>
      <c r="BB333" s="102">
        <f t="shared" si="244"/>
        <v>130.67181694019618</v>
      </c>
      <c r="BC333" s="98">
        <f t="shared" si="245"/>
        <v>812.3711683398102</v>
      </c>
      <c r="BD333" s="98">
        <f t="shared" si="246"/>
        <v>46.354669608262334</v>
      </c>
      <c r="BE333" s="98">
        <f t="shared" si="247"/>
        <v>425.90777935826492</v>
      </c>
      <c r="BF333" s="98">
        <f t="shared" si="248"/>
        <v>1277723.3380747947</v>
      </c>
      <c r="BG333" s="103">
        <f t="shared" si="249"/>
        <v>0.70415993129969434</v>
      </c>
      <c r="BH333">
        <v>0.1</v>
      </c>
      <c r="BI333">
        <f t="shared" si="229"/>
        <v>24290.053041526047</v>
      </c>
      <c r="BJ333">
        <v>0.1</v>
      </c>
      <c r="BK333">
        <f t="shared" si="230"/>
        <v>3283.1976744186049</v>
      </c>
      <c r="BL333" s="114">
        <v>187.562005220738</v>
      </c>
      <c r="BM333" s="114">
        <v>1012.03746873145</v>
      </c>
      <c r="BN333" s="114">
        <v>69.555897325915296</v>
      </c>
      <c r="BO333" s="114">
        <v>256</v>
      </c>
      <c r="BP333" s="114">
        <v>384000</v>
      </c>
      <c r="BQ333" s="107">
        <f t="shared" si="231"/>
        <v>1.0442E-9</v>
      </c>
      <c r="BR333" s="107">
        <f t="shared" si="232"/>
        <v>4.5807888670633429E-2</v>
      </c>
      <c r="BS333" s="107">
        <f t="shared" si="233"/>
        <v>0.24760627733075236</v>
      </c>
      <c r="BT333" s="107">
        <f t="shared" si="234"/>
        <v>1.6979671902663845E-2</v>
      </c>
      <c r="BU333" s="107">
        <f t="shared" si="235"/>
        <v>6.4096290778923148E-2</v>
      </c>
      <c r="BV333" s="107">
        <f t="shared" si="236"/>
        <v>104.28328277362132</v>
      </c>
      <c r="BW333" s="117">
        <f t="shared" si="237"/>
        <v>3.6347887159716311E-5</v>
      </c>
    </row>
    <row r="334" spans="1:75" ht="30" customHeight="1" x14ac:dyDescent="0.25">
      <c r="A334" s="108">
        <v>4.6938919410234199</v>
      </c>
      <c r="B334" s="108">
        <v>-74.1582006194147</v>
      </c>
      <c r="C334" s="119">
        <v>23</v>
      </c>
      <c r="D334" s="119">
        <v>34</v>
      </c>
      <c r="E334" s="119">
        <v>1938</v>
      </c>
      <c r="F334" s="16" t="s">
        <v>823</v>
      </c>
      <c r="G334" s="14" t="s">
        <v>824</v>
      </c>
      <c r="H334" s="16" t="s">
        <v>825</v>
      </c>
      <c r="I334" s="14" t="s">
        <v>40</v>
      </c>
      <c r="J334" s="14" t="s">
        <v>53</v>
      </c>
      <c r="K334" s="14">
        <v>0.23</v>
      </c>
      <c r="L334" s="14"/>
      <c r="M334" s="14">
        <v>1990</v>
      </c>
      <c r="N334" s="15" t="s">
        <v>43</v>
      </c>
      <c r="O334" s="15" t="s">
        <v>123</v>
      </c>
      <c r="P334" s="28">
        <v>4.2689148957375835E-3</v>
      </c>
      <c r="Q334" s="18">
        <v>54000</v>
      </c>
      <c r="R334" s="18">
        <v>54930.003229482871</v>
      </c>
      <c r="S334" s="15" t="s">
        <v>45</v>
      </c>
      <c r="T334" s="15"/>
      <c r="U334" s="15"/>
      <c r="V334" s="14">
        <v>365</v>
      </c>
      <c r="W334" s="80"/>
      <c r="X334" s="14"/>
      <c r="Y334" s="14">
        <v>8760</v>
      </c>
      <c r="Z334" s="76" t="s">
        <v>827</v>
      </c>
      <c r="AA334" s="76" t="s">
        <v>429</v>
      </c>
      <c r="AB334" s="19" t="s">
        <v>49</v>
      </c>
      <c r="AC334" s="19">
        <v>196.35697419693699</v>
      </c>
      <c r="AD334" s="19">
        <v>1220.7279907421801</v>
      </c>
      <c r="AE334" s="19">
        <v>69.655897325915305</v>
      </c>
      <c r="AF334" s="19">
        <v>640</v>
      </c>
      <c r="AG334" s="19">
        <v>1920000</v>
      </c>
      <c r="AH334" s="20">
        <v>2.9803032786885244</v>
      </c>
      <c r="AI334" s="20">
        <v>1.362E-5</v>
      </c>
      <c r="AJ334" s="21">
        <f t="shared" si="217"/>
        <v>1.0785889226769233E-2</v>
      </c>
      <c r="AK334" s="21">
        <f t="shared" si="218"/>
        <v>6.7054592473788088E-2</v>
      </c>
      <c r="AL334" s="21">
        <f t="shared" si="219"/>
        <v>3.8261986650650549E-3</v>
      </c>
      <c r="AM334" s="21">
        <f t="shared" si="220"/>
        <v>3.5155202066869035E-2</v>
      </c>
      <c r="AN334" s="21">
        <f t="shared" si="221"/>
        <v>105.46560620060711</v>
      </c>
      <c r="AO334" s="86">
        <f t="shared" si="222"/>
        <v>4.1290812889073531E-5</v>
      </c>
      <c r="AP334" s="88">
        <f t="shared" si="223"/>
        <v>2.9550381443203378E-5</v>
      </c>
      <c r="AQ334" s="89">
        <f t="shared" si="224"/>
        <v>1.8371121225695366E-4</v>
      </c>
      <c r="AR334" s="89">
        <f t="shared" si="225"/>
        <v>1.0482736068671384E-5</v>
      </c>
      <c r="AS334" s="89">
        <f t="shared" si="226"/>
        <v>9.6315622101011047E-5</v>
      </c>
      <c r="AT334" s="89">
        <f t="shared" si="227"/>
        <v>0.28894686630303318</v>
      </c>
      <c r="AU334" s="91">
        <f t="shared" si="228"/>
        <v>1.1312551476458501E-7</v>
      </c>
      <c r="AV334" s="95">
        <f t="shared" si="238"/>
        <v>10785.889226769234</v>
      </c>
      <c r="AW334" s="96">
        <f t="shared" si="239"/>
        <v>67054.592473788085</v>
      </c>
      <c r="AX334" s="96">
        <f t="shared" si="240"/>
        <v>3826.1986650650551</v>
      </c>
      <c r="AY334" s="96">
        <f t="shared" si="241"/>
        <v>35155.202066869031</v>
      </c>
      <c r="AZ334" s="96">
        <f t="shared" si="242"/>
        <v>105465606.20060711</v>
      </c>
      <c r="BA334" s="97">
        <f t="shared" si="243"/>
        <v>41.290812889073528</v>
      </c>
      <c r="BB334" s="102">
        <f t="shared" si="244"/>
        <v>29.550381443203378</v>
      </c>
      <c r="BC334" s="98">
        <f t="shared" si="245"/>
        <v>183.71121225695367</v>
      </c>
      <c r="BD334" s="98">
        <f t="shared" si="246"/>
        <v>10.482736068671384</v>
      </c>
      <c r="BE334" s="98">
        <f t="shared" si="247"/>
        <v>96.315622101011044</v>
      </c>
      <c r="BF334" s="98">
        <f t="shared" si="248"/>
        <v>288946.8663030332</v>
      </c>
      <c r="BG334" s="103">
        <f t="shared" si="249"/>
        <v>0.11312551476458502</v>
      </c>
      <c r="BH334">
        <v>0.1</v>
      </c>
      <c r="BI334">
        <f t="shared" si="229"/>
        <v>5493.0003229482872</v>
      </c>
      <c r="BJ334">
        <v>0.1</v>
      </c>
      <c r="BK334">
        <f t="shared" si="230"/>
        <v>0.29803032786885247</v>
      </c>
      <c r="BL334" s="114">
        <v>187.562005220738</v>
      </c>
      <c r="BM334" s="114">
        <v>1012.03746873145</v>
      </c>
      <c r="BN334" s="114">
        <v>69.555897325915296</v>
      </c>
      <c r="BO334" s="114">
        <v>256</v>
      </c>
      <c r="BP334" s="114">
        <v>384000</v>
      </c>
      <c r="BQ334" s="107">
        <f t="shared" si="231"/>
        <v>1.362E-6</v>
      </c>
      <c r="BR334" s="107">
        <f t="shared" si="232"/>
        <v>1.0359085953052334E-2</v>
      </c>
      <c r="BS334" s="107">
        <f t="shared" si="233"/>
        <v>5.5994170083392962E-2</v>
      </c>
      <c r="BT334" s="107">
        <f t="shared" si="234"/>
        <v>3.8398163678537898E-3</v>
      </c>
      <c r="BU334" s="107">
        <f t="shared" si="235"/>
        <v>1.4494861141163336E-2</v>
      </c>
      <c r="BV334" s="107">
        <f t="shared" si="236"/>
        <v>23.582826475278086</v>
      </c>
      <c r="BW334" s="117">
        <f t="shared" si="237"/>
        <v>5.8394027589137601E-6</v>
      </c>
    </row>
    <row r="335" spans="1:75" ht="30" customHeight="1" x14ac:dyDescent="0.25">
      <c r="A335" s="108">
        <v>4.6938919410234199</v>
      </c>
      <c r="B335" s="108">
        <v>-74.1582006194147</v>
      </c>
      <c r="C335" s="119">
        <v>23</v>
      </c>
      <c r="D335" s="119">
        <v>34</v>
      </c>
      <c r="E335" s="119">
        <v>1938</v>
      </c>
      <c r="F335" s="16" t="s">
        <v>823</v>
      </c>
      <c r="G335" s="14" t="s">
        <v>824</v>
      </c>
      <c r="H335" s="16" t="s">
        <v>825</v>
      </c>
      <c r="I335" s="14" t="s">
        <v>40</v>
      </c>
      <c r="J335" s="14" t="s">
        <v>53</v>
      </c>
      <c r="K335" s="14">
        <v>586.08000000000004</v>
      </c>
      <c r="L335" s="14"/>
      <c r="M335" s="14">
        <v>2006</v>
      </c>
      <c r="N335" s="15" t="s">
        <v>43</v>
      </c>
      <c r="O335" s="15" t="s">
        <v>123</v>
      </c>
      <c r="P335" s="22">
        <v>-7.2022874027276113E-2</v>
      </c>
      <c r="Q335" s="18">
        <v>162000</v>
      </c>
      <c r="R335" s="18">
        <v>121450.26520763023</v>
      </c>
      <c r="S335" s="15" t="s">
        <v>45</v>
      </c>
      <c r="T335" s="15"/>
      <c r="U335" s="15"/>
      <c r="V335" s="14">
        <v>365</v>
      </c>
      <c r="W335" s="80"/>
      <c r="X335" s="14"/>
      <c r="Y335" s="14">
        <v>8760</v>
      </c>
      <c r="Z335" s="76" t="s">
        <v>828</v>
      </c>
      <c r="AA335" s="76" t="s">
        <v>429</v>
      </c>
      <c r="AB335" s="19" t="s">
        <v>49</v>
      </c>
      <c r="AC335" s="19">
        <v>196.35697419693699</v>
      </c>
      <c r="AD335" s="19">
        <v>1220.7279907421801</v>
      </c>
      <c r="AE335" s="19">
        <v>69.655897325915305</v>
      </c>
      <c r="AF335" s="19">
        <v>640</v>
      </c>
      <c r="AG335" s="19">
        <v>1920000</v>
      </c>
      <c r="AH335" s="20">
        <v>32831.976744186046</v>
      </c>
      <c r="AI335" s="20">
        <v>1.0442E-8</v>
      </c>
      <c r="AJ335" s="21">
        <f t="shared" si="217"/>
        <v>2.3847606591585805E-2</v>
      </c>
      <c r="AK335" s="21">
        <f t="shared" si="218"/>
        <v>0.14825773822201535</v>
      </c>
      <c r="AL335" s="21">
        <f t="shared" si="219"/>
        <v>8.4597272035078757E-3</v>
      </c>
      <c r="AM335" s="21">
        <f t="shared" si="220"/>
        <v>7.7728169732883351E-2</v>
      </c>
      <c r="AN335" s="21">
        <f t="shared" si="221"/>
        <v>233.18450919865006</v>
      </c>
      <c r="AO335" s="86">
        <f t="shared" si="222"/>
        <v>2.5701837492438844E-4</v>
      </c>
      <c r="AP335" s="88">
        <f t="shared" si="223"/>
        <v>6.5335908470098096E-5</v>
      </c>
      <c r="AQ335" s="89">
        <f t="shared" si="224"/>
        <v>4.0618558416990509E-4</v>
      </c>
      <c r="AR335" s="89">
        <f t="shared" si="225"/>
        <v>2.3177334804131168E-5</v>
      </c>
      <c r="AS335" s="89">
        <f t="shared" si="226"/>
        <v>2.1295388967913247E-4</v>
      </c>
      <c r="AT335" s="89">
        <f t="shared" si="227"/>
        <v>0.63886166903739738</v>
      </c>
      <c r="AU335" s="91">
        <f t="shared" si="228"/>
        <v>7.0415993129969433E-7</v>
      </c>
      <c r="AV335" s="95">
        <f t="shared" si="238"/>
        <v>23847.606591585805</v>
      </c>
      <c r="AW335" s="96">
        <f t="shared" si="239"/>
        <v>148257.73822201535</v>
      </c>
      <c r="AX335" s="96">
        <f t="shared" si="240"/>
        <v>8459.7272035078749</v>
      </c>
      <c r="AY335" s="96">
        <f t="shared" si="241"/>
        <v>77728.169732883354</v>
      </c>
      <c r="AZ335" s="96">
        <f t="shared" si="242"/>
        <v>233184509.19865006</v>
      </c>
      <c r="BA335" s="97">
        <f t="shared" si="243"/>
        <v>257.01837492438841</v>
      </c>
      <c r="BB335" s="102">
        <f t="shared" si="244"/>
        <v>65.33590847009809</v>
      </c>
      <c r="BC335" s="98">
        <f t="shared" si="245"/>
        <v>406.1855841699051</v>
      </c>
      <c r="BD335" s="98">
        <f t="shared" si="246"/>
        <v>23.177334804131167</v>
      </c>
      <c r="BE335" s="98">
        <f t="shared" si="247"/>
        <v>212.95388967913246</v>
      </c>
      <c r="BF335" s="98">
        <f t="shared" si="248"/>
        <v>638861.66903739737</v>
      </c>
      <c r="BG335" s="103">
        <f t="shared" si="249"/>
        <v>0.70415993129969434</v>
      </c>
      <c r="BH335">
        <v>0.1</v>
      </c>
      <c r="BI335">
        <f t="shared" si="229"/>
        <v>12145.026520763024</v>
      </c>
      <c r="BJ335">
        <v>0.1</v>
      </c>
      <c r="BK335">
        <f t="shared" si="230"/>
        <v>3283.1976744186049</v>
      </c>
      <c r="BL335" s="114">
        <v>187.562005220738</v>
      </c>
      <c r="BM335" s="114">
        <v>1012.03746873145</v>
      </c>
      <c r="BN335" s="114">
        <v>69.555897325915296</v>
      </c>
      <c r="BO335" s="114">
        <v>256</v>
      </c>
      <c r="BP335" s="114">
        <v>384000</v>
      </c>
      <c r="BQ335" s="107">
        <f t="shared" si="231"/>
        <v>1.0442E-9</v>
      </c>
      <c r="BR335" s="107">
        <f t="shared" si="232"/>
        <v>2.2903944335316714E-2</v>
      </c>
      <c r="BS335" s="107">
        <f t="shared" si="233"/>
        <v>0.12380313866537618</v>
      </c>
      <c r="BT335" s="107">
        <f t="shared" si="234"/>
        <v>8.4898359513319224E-3</v>
      </c>
      <c r="BU335" s="107">
        <f t="shared" si="235"/>
        <v>3.2048145389461574E-2</v>
      </c>
      <c r="BV335" s="107">
        <f t="shared" si="236"/>
        <v>52.141641386810662</v>
      </c>
      <c r="BW335" s="117">
        <f t="shared" si="237"/>
        <v>3.6347887159716311E-5</v>
      </c>
    </row>
    <row r="336" spans="1:75" ht="45" customHeight="1" x14ac:dyDescent="0.25">
      <c r="A336" s="108">
        <v>4.6938919410234199</v>
      </c>
      <c r="B336" s="108">
        <v>-74.1582006194147</v>
      </c>
      <c r="C336" s="119">
        <v>23</v>
      </c>
      <c r="D336" s="119">
        <v>34</v>
      </c>
      <c r="E336" s="119">
        <v>1938</v>
      </c>
      <c r="F336" s="16" t="s">
        <v>823</v>
      </c>
      <c r="G336" s="14" t="s">
        <v>824</v>
      </c>
      <c r="H336" s="16" t="s">
        <v>825</v>
      </c>
      <c r="I336" s="14" t="s">
        <v>40</v>
      </c>
      <c r="J336" s="14" t="s">
        <v>53</v>
      </c>
      <c r="K336" s="14">
        <v>0.02</v>
      </c>
      <c r="L336" s="14"/>
      <c r="M336" s="14">
        <v>1992</v>
      </c>
      <c r="N336" s="15" t="s">
        <v>43</v>
      </c>
      <c r="O336" s="15" t="s">
        <v>397</v>
      </c>
      <c r="P336" s="22">
        <v>1.192780523187394E-2</v>
      </c>
      <c r="Q336" s="18">
        <v>63000</v>
      </c>
      <c r="R336" s="18">
        <v>66078.666393922089</v>
      </c>
      <c r="S336" s="15" t="s">
        <v>45</v>
      </c>
      <c r="T336" s="15"/>
      <c r="U336" s="15"/>
      <c r="V336" s="14">
        <v>365</v>
      </c>
      <c r="W336" s="80"/>
      <c r="X336" s="14"/>
      <c r="Y336" s="14">
        <v>8760</v>
      </c>
      <c r="Z336" s="76" t="s">
        <v>829</v>
      </c>
      <c r="AA336" s="76" t="s">
        <v>429</v>
      </c>
      <c r="AB336" s="19" t="s">
        <v>49</v>
      </c>
      <c r="AC336" s="19">
        <v>196.35697419693699</v>
      </c>
      <c r="AD336" s="19">
        <v>1220.7279907421801</v>
      </c>
      <c r="AE336" s="19">
        <v>0.1</v>
      </c>
      <c r="AF336" s="19">
        <v>640</v>
      </c>
      <c r="AG336" s="19">
        <v>1920000</v>
      </c>
      <c r="AH336" s="20">
        <v>32831.976744186046</v>
      </c>
      <c r="AI336" s="20">
        <v>1.0442E-8</v>
      </c>
      <c r="AJ336" s="21">
        <f t="shared" si="217"/>
        <v>1.2975006992079367E-2</v>
      </c>
      <c r="AK336" s="21">
        <f t="shared" si="218"/>
        <v>8.0664077657975328E-2</v>
      </c>
      <c r="AL336" s="21">
        <f t="shared" si="219"/>
        <v>6.6078666393922098E-6</v>
      </c>
      <c r="AM336" s="21">
        <f t="shared" si="220"/>
        <v>4.229034649211013E-2</v>
      </c>
      <c r="AN336" s="21">
        <f t="shared" si="221"/>
        <v>126.87103947633041</v>
      </c>
      <c r="AO336" s="86">
        <f t="shared" si="222"/>
        <v>3.5958489515338981E-4</v>
      </c>
      <c r="AP336" s="88">
        <f t="shared" si="223"/>
        <v>3.5547964361861278E-5</v>
      </c>
      <c r="AQ336" s="89">
        <f t="shared" si="224"/>
        <v>2.2099747303554884E-4</v>
      </c>
      <c r="AR336" s="89">
        <f t="shared" si="225"/>
        <v>1.8103744217512905E-8</v>
      </c>
      <c r="AS336" s="89">
        <f t="shared" si="226"/>
        <v>1.1586396299208255E-4</v>
      </c>
      <c r="AT336" s="89">
        <f t="shared" si="227"/>
        <v>0.34759188897624771</v>
      </c>
      <c r="AU336" s="91">
        <f t="shared" si="228"/>
        <v>9.8516409631065706E-7</v>
      </c>
      <c r="AV336" s="95">
        <f t="shared" si="238"/>
        <v>12975.006992079367</v>
      </c>
      <c r="AW336" s="96">
        <f t="shared" si="239"/>
        <v>80664.077657975329</v>
      </c>
      <c r="AX336" s="96">
        <f t="shared" si="240"/>
        <v>6.6078666393922099</v>
      </c>
      <c r="AY336" s="96">
        <f t="shared" si="241"/>
        <v>42290.346492110133</v>
      </c>
      <c r="AZ336" s="96">
        <f t="shared" si="242"/>
        <v>126871039.47633041</v>
      </c>
      <c r="BA336" s="97">
        <f t="shared" si="243"/>
        <v>359.58489515338982</v>
      </c>
      <c r="BB336" s="102">
        <f t="shared" si="244"/>
        <v>35.547964361861276</v>
      </c>
      <c r="BC336" s="98">
        <f t="shared" si="245"/>
        <v>220.99747303554884</v>
      </c>
      <c r="BD336" s="98">
        <f t="shared" si="246"/>
        <v>1.8103744217512905E-2</v>
      </c>
      <c r="BE336" s="98">
        <f t="shared" si="247"/>
        <v>115.86396299208255</v>
      </c>
      <c r="BF336" s="98">
        <f t="shared" si="248"/>
        <v>347591.88897624769</v>
      </c>
      <c r="BG336" s="103">
        <f t="shared" si="249"/>
        <v>0.98516409631065704</v>
      </c>
      <c r="BH336">
        <v>0.1</v>
      </c>
      <c r="BI336">
        <f t="shared" si="229"/>
        <v>6607.8666393922094</v>
      </c>
      <c r="BJ336">
        <v>0.1</v>
      </c>
      <c r="BK336">
        <f t="shared" si="230"/>
        <v>3283.1976744186049</v>
      </c>
      <c r="BL336" s="114">
        <v>187.562005220738</v>
      </c>
      <c r="BM336" s="114">
        <v>1012.03746873145</v>
      </c>
      <c r="BN336" s="114">
        <v>0</v>
      </c>
      <c r="BO336" s="114">
        <v>256</v>
      </c>
      <c r="BP336" s="114">
        <v>384000</v>
      </c>
      <c r="BQ336" s="107">
        <f t="shared" si="231"/>
        <v>1.0442E-9</v>
      </c>
      <c r="BR336" s="107">
        <f t="shared" si="232"/>
        <v>1.2461579184293704E-2</v>
      </c>
      <c r="BS336" s="107">
        <f t="shared" si="233"/>
        <v>6.7358817902983925E-2</v>
      </c>
      <c r="BT336" s="107">
        <f t="shared" si="234"/>
        <v>6.6078666393922104E-7</v>
      </c>
      <c r="BU336" s="107">
        <f t="shared" si="235"/>
        <v>1.743675655309394E-2</v>
      </c>
      <c r="BV336" s="107">
        <f t="shared" si="236"/>
        <v>28.369226864513415</v>
      </c>
      <c r="BW336" s="117">
        <f t="shared" si="237"/>
        <v>5.0852983555043129E-5</v>
      </c>
    </row>
    <row r="337" spans="1:75" ht="30" customHeight="1" x14ac:dyDescent="0.25">
      <c r="A337" s="108">
        <v>4.6481388888888882</v>
      </c>
      <c r="B337" s="108">
        <v>-74.131722222222209</v>
      </c>
      <c r="C337" s="119">
        <v>25</v>
      </c>
      <c r="D337" s="119">
        <v>29</v>
      </c>
      <c r="E337" s="119">
        <v>1873</v>
      </c>
      <c r="F337" s="16" t="s">
        <v>830</v>
      </c>
      <c r="G337" s="14" t="s">
        <v>831</v>
      </c>
      <c r="H337" s="16" t="s">
        <v>832</v>
      </c>
      <c r="I337" s="14" t="s">
        <v>40</v>
      </c>
      <c r="J337" s="14" t="s">
        <v>833</v>
      </c>
      <c r="K337" s="27"/>
      <c r="L337" s="27"/>
      <c r="M337" s="14">
        <v>1990</v>
      </c>
      <c r="N337" s="15" t="s">
        <v>43</v>
      </c>
      <c r="O337" s="15" t="s">
        <v>120</v>
      </c>
      <c r="P337" s="28">
        <v>4.2689148957375835E-3</v>
      </c>
      <c r="Q337" s="18">
        <v>2903040</v>
      </c>
      <c r="R337" s="18">
        <v>2953036.9736169991</v>
      </c>
      <c r="S337" s="15" t="s">
        <v>45</v>
      </c>
      <c r="T337" s="15"/>
      <c r="U337" s="15"/>
      <c r="V337" s="14">
        <v>365</v>
      </c>
      <c r="W337" s="80"/>
      <c r="X337" s="14"/>
      <c r="Y337" s="14">
        <v>8760</v>
      </c>
      <c r="Z337" s="76" t="s">
        <v>834</v>
      </c>
      <c r="AA337" s="76" t="s">
        <v>429</v>
      </c>
      <c r="AB337" s="19" t="s">
        <v>49</v>
      </c>
      <c r="AC337" s="19">
        <v>30.4</v>
      </c>
      <c r="AD337" s="19">
        <v>1504</v>
      </c>
      <c r="AE337" s="19">
        <v>9.6</v>
      </c>
      <c r="AF337" s="19">
        <v>640</v>
      </c>
      <c r="AG337" s="19">
        <v>1920000</v>
      </c>
      <c r="AH337" s="23">
        <v>2903040</v>
      </c>
      <c r="AI337" s="24">
        <v>8.7999999999999994E-8</v>
      </c>
      <c r="AJ337" s="21">
        <f t="shared" si="217"/>
        <v>8.9772323997956774E-2</v>
      </c>
      <c r="AK337" s="21">
        <f t="shared" si="218"/>
        <v>4.4413676083199665</v>
      </c>
      <c r="AL337" s="21">
        <f t="shared" si="219"/>
        <v>2.8349154946723191E-2</v>
      </c>
      <c r="AM337" s="21">
        <f t="shared" si="220"/>
        <v>1.8899436631148794</v>
      </c>
      <c r="AN337" s="21">
        <f t="shared" si="221"/>
        <v>5669.8309893446385</v>
      </c>
      <c r="AO337" s="86">
        <f t="shared" si="222"/>
        <v>0.25986725367829594</v>
      </c>
      <c r="AP337" s="88">
        <f t="shared" si="223"/>
        <v>2.4595157259714185E-4</v>
      </c>
      <c r="AQ337" s="89">
        <f t="shared" si="224"/>
        <v>1.2168130433753333E-2</v>
      </c>
      <c r="AR337" s="89">
        <f t="shared" si="225"/>
        <v>7.7668917662255323E-5</v>
      </c>
      <c r="AS337" s="89">
        <f t="shared" si="226"/>
        <v>5.1779278441503544E-3</v>
      </c>
      <c r="AT337" s="89">
        <f t="shared" si="227"/>
        <v>15.533783532451064</v>
      </c>
      <c r="AU337" s="91">
        <f t="shared" si="228"/>
        <v>7.1196507857067379E-4</v>
      </c>
      <c r="AV337" s="95">
        <f t="shared" si="238"/>
        <v>89772.323997956773</v>
      </c>
      <c r="AW337" s="96">
        <f t="shared" si="239"/>
        <v>4441367.6083199661</v>
      </c>
      <c r="AX337" s="96">
        <f t="shared" si="240"/>
        <v>28349.154946723193</v>
      </c>
      <c r="AY337" s="96">
        <f t="shared" si="241"/>
        <v>1889943.6631148793</v>
      </c>
      <c r="AZ337" s="96">
        <f t="shared" si="242"/>
        <v>5669830989.3446388</v>
      </c>
      <c r="BA337" s="97">
        <f t="shared" si="243"/>
        <v>259867.25367829594</v>
      </c>
      <c r="BB337" s="102">
        <f t="shared" si="244"/>
        <v>245.95157259714185</v>
      </c>
      <c r="BC337" s="98">
        <f t="shared" si="245"/>
        <v>12168.130433753333</v>
      </c>
      <c r="BD337" s="98">
        <f t="shared" si="246"/>
        <v>77.668917662255325</v>
      </c>
      <c r="BE337" s="98">
        <f t="shared" si="247"/>
        <v>5177.9278441503548</v>
      </c>
      <c r="BF337" s="98">
        <f t="shared" si="248"/>
        <v>15533783.532451063</v>
      </c>
      <c r="BG337" s="103">
        <f t="shared" si="249"/>
        <v>711.96507857067377</v>
      </c>
      <c r="BH337">
        <v>0.1</v>
      </c>
      <c r="BI337">
        <f t="shared" si="229"/>
        <v>295303.69736169995</v>
      </c>
      <c r="BJ337">
        <v>0.1</v>
      </c>
      <c r="BK337">
        <f t="shared" si="230"/>
        <v>290304</v>
      </c>
      <c r="BL337" s="114">
        <v>12.16</v>
      </c>
      <c r="BM337" s="114">
        <v>601.6</v>
      </c>
      <c r="BN337" s="114">
        <v>1.92</v>
      </c>
      <c r="BO337" s="114">
        <v>256</v>
      </c>
      <c r="BP337" s="114">
        <v>384000</v>
      </c>
      <c r="BQ337" s="107">
        <f t="shared" si="231"/>
        <v>8.7999999999999994E-9</v>
      </c>
      <c r="BR337" s="107">
        <f t="shared" si="232"/>
        <v>3.7014077410074696E-2</v>
      </c>
      <c r="BS337" s="107">
        <f t="shared" si="233"/>
        <v>1.8312227771300111</v>
      </c>
      <c r="BT337" s="107">
        <f t="shared" si="234"/>
        <v>6.3390637565547492E-3</v>
      </c>
      <c r="BU337" s="107">
        <f t="shared" si="235"/>
        <v>0.77924373494894095</v>
      </c>
      <c r="BV337" s="107">
        <f t="shared" si="236"/>
        <v>1267.8127513109498</v>
      </c>
      <c r="BW337" s="117">
        <f t="shared" si="237"/>
        <v>3.6750779456849576E-2</v>
      </c>
    </row>
    <row r="338" spans="1:75" ht="60" customHeight="1" x14ac:dyDescent="0.25">
      <c r="A338" s="108">
        <v>4.65327867450205</v>
      </c>
      <c r="B338" s="108">
        <v>-74.133602282464494</v>
      </c>
      <c r="C338" s="119">
        <v>25</v>
      </c>
      <c r="D338" s="119">
        <v>30</v>
      </c>
      <c r="E338" s="119">
        <v>1886</v>
      </c>
      <c r="F338" s="16" t="s">
        <v>835</v>
      </c>
      <c r="G338" s="14" t="s">
        <v>836</v>
      </c>
      <c r="H338" s="16" t="s">
        <v>837</v>
      </c>
      <c r="I338" s="14" t="s">
        <v>40</v>
      </c>
      <c r="J338" s="14" t="s">
        <v>53</v>
      </c>
      <c r="K338" s="14">
        <v>252</v>
      </c>
      <c r="L338" s="14"/>
      <c r="M338" s="14">
        <v>2006</v>
      </c>
      <c r="N338" s="15" t="s">
        <v>43</v>
      </c>
      <c r="O338" s="15" t="s">
        <v>397</v>
      </c>
      <c r="P338" s="22">
        <v>8.4286353981658756E-3</v>
      </c>
      <c r="Q338" s="18">
        <v>17484</v>
      </c>
      <c r="R338" s="18">
        <v>18083.514435953195</v>
      </c>
      <c r="S338" s="15" t="s">
        <v>45</v>
      </c>
      <c r="T338" s="15"/>
      <c r="U338" s="15"/>
      <c r="V338" s="14">
        <v>365</v>
      </c>
      <c r="W338" s="80"/>
      <c r="X338" s="14"/>
      <c r="Y338" s="14">
        <v>8760</v>
      </c>
      <c r="Z338" s="76" t="s">
        <v>838</v>
      </c>
      <c r="AA338" s="76" t="s">
        <v>429</v>
      </c>
      <c r="AB338" s="19" t="s">
        <v>49</v>
      </c>
      <c r="AC338" s="19">
        <v>196.35697419693699</v>
      </c>
      <c r="AD338" s="19">
        <v>1220.7279907421801</v>
      </c>
      <c r="AE338" s="19">
        <v>0.1</v>
      </c>
      <c r="AF338" s="19">
        <v>640</v>
      </c>
      <c r="AG338" s="19">
        <v>1920000</v>
      </c>
      <c r="AH338" s="20">
        <v>1040783.6428571428</v>
      </c>
      <c r="AI338" s="20">
        <v>9.900000000000001E-12</v>
      </c>
      <c r="AJ338" s="21">
        <f t="shared" si="217"/>
        <v>3.5508241774903993E-3</v>
      </c>
      <c r="AK338" s="21">
        <f t="shared" si="218"/>
        <v>2.2075052242958353E-2</v>
      </c>
      <c r="AL338" s="21">
        <f t="shared" si="219"/>
        <v>1.8083514435953196E-6</v>
      </c>
      <c r="AM338" s="21">
        <f t="shared" si="220"/>
        <v>1.1573449239010046E-2</v>
      </c>
      <c r="AN338" s="21">
        <f t="shared" si="221"/>
        <v>34.720347717030137</v>
      </c>
      <c r="AO338" s="86">
        <f t="shared" si="222"/>
        <v>1.0657066901171351E-5</v>
      </c>
      <c r="AP338" s="88">
        <f t="shared" si="223"/>
        <v>9.7282854177819152E-6</v>
      </c>
      <c r="AQ338" s="89">
        <f t="shared" si="224"/>
        <v>6.047959518618727E-5</v>
      </c>
      <c r="AR338" s="89">
        <f t="shared" si="225"/>
        <v>4.9543875166995055E-9</v>
      </c>
      <c r="AS338" s="89">
        <f t="shared" si="226"/>
        <v>3.1708080106876836E-5</v>
      </c>
      <c r="AT338" s="89">
        <f t="shared" si="227"/>
        <v>9.5124240320630507E-2</v>
      </c>
      <c r="AU338" s="91">
        <f t="shared" si="228"/>
        <v>2.9197443564853019E-8</v>
      </c>
      <c r="AV338" s="95">
        <f t="shared" si="238"/>
        <v>3550.8241774903995</v>
      </c>
      <c r="AW338" s="96">
        <f t="shared" si="239"/>
        <v>22075.052242958354</v>
      </c>
      <c r="AX338" s="96">
        <f t="shared" si="240"/>
        <v>1.8083514435953196</v>
      </c>
      <c r="AY338" s="96">
        <f t="shared" si="241"/>
        <v>11573.449239010046</v>
      </c>
      <c r="AZ338" s="96">
        <f t="shared" si="242"/>
        <v>34720347.717030138</v>
      </c>
      <c r="BA338" s="97">
        <f t="shared" si="243"/>
        <v>10.657066901171351</v>
      </c>
      <c r="BB338" s="102">
        <f t="shared" si="244"/>
        <v>9.7282854177819154</v>
      </c>
      <c r="BC338" s="98">
        <f t="shared" si="245"/>
        <v>60.479595186187268</v>
      </c>
      <c r="BD338" s="98">
        <f t="shared" si="246"/>
        <v>4.9543875166995054E-3</v>
      </c>
      <c r="BE338" s="98">
        <f t="shared" si="247"/>
        <v>31.708080106876835</v>
      </c>
      <c r="BF338" s="98">
        <f t="shared" si="248"/>
        <v>95124.240320630503</v>
      </c>
      <c r="BG338" s="103">
        <f t="shared" si="249"/>
        <v>2.9197443564853019E-2</v>
      </c>
      <c r="BH338">
        <v>0.1</v>
      </c>
      <c r="BI338">
        <f t="shared" si="229"/>
        <v>1808.3514435953196</v>
      </c>
      <c r="BJ338">
        <v>0.1</v>
      </c>
      <c r="BK338">
        <f t="shared" si="230"/>
        <v>104078.36428571428</v>
      </c>
      <c r="BL338" s="114">
        <v>187.562005220738</v>
      </c>
      <c r="BM338" s="114">
        <v>1012.03746873145</v>
      </c>
      <c r="BN338" s="114">
        <v>0</v>
      </c>
      <c r="BO338" s="114">
        <v>256</v>
      </c>
      <c r="BP338" s="114">
        <v>384000</v>
      </c>
      <c r="BQ338" s="107">
        <f t="shared" si="231"/>
        <v>9.9000000000000022E-13</v>
      </c>
      <c r="BR338" s="107">
        <f t="shared" si="232"/>
        <v>3.4103162090250152E-3</v>
      </c>
      <c r="BS338" s="107">
        <f t="shared" si="233"/>
        <v>1.843384896232397E-2</v>
      </c>
      <c r="BT338" s="107">
        <f t="shared" si="234"/>
        <v>1.8083514435953196E-7</v>
      </c>
      <c r="BU338" s="107">
        <f t="shared" si="235"/>
        <v>4.7718553665162759E-3</v>
      </c>
      <c r="BV338" s="107">
        <f t="shared" si="236"/>
        <v>7.7637057697709029</v>
      </c>
      <c r="BW338" s="117">
        <f t="shared" si="237"/>
        <v>1.507136854675394E-6</v>
      </c>
    </row>
    <row r="339" spans="1:75" ht="60" customHeight="1" x14ac:dyDescent="0.25">
      <c r="A339" s="108">
        <v>4.65327867450205</v>
      </c>
      <c r="B339" s="108">
        <v>-74.133602282464494</v>
      </c>
      <c r="C339" s="119">
        <v>25</v>
      </c>
      <c r="D339" s="119">
        <v>30</v>
      </c>
      <c r="E339" s="119">
        <v>1886</v>
      </c>
      <c r="F339" s="16" t="s">
        <v>835</v>
      </c>
      <c r="G339" s="14" t="s">
        <v>836</v>
      </c>
      <c r="H339" s="16" t="s">
        <v>837</v>
      </c>
      <c r="I339" s="14" t="s">
        <v>40</v>
      </c>
      <c r="J339" s="14" t="s">
        <v>53</v>
      </c>
      <c r="K339" s="14">
        <v>252</v>
      </c>
      <c r="L339" s="14"/>
      <c r="M339" s="14">
        <v>2006</v>
      </c>
      <c r="N339" s="15" t="s">
        <v>43</v>
      </c>
      <c r="O339" s="15" t="s">
        <v>397</v>
      </c>
      <c r="P339" s="22">
        <v>8.4286353981658756E-3</v>
      </c>
      <c r="Q339" s="18">
        <v>17484</v>
      </c>
      <c r="R339" s="18">
        <v>18083.514435953195</v>
      </c>
      <c r="S339" s="15" t="s">
        <v>45</v>
      </c>
      <c r="T339" s="15"/>
      <c r="U339" s="15"/>
      <c r="V339" s="14">
        <v>365</v>
      </c>
      <c r="W339" s="80"/>
      <c r="X339" s="14"/>
      <c r="Y339" s="14">
        <v>8760</v>
      </c>
      <c r="Z339" s="76" t="s">
        <v>838</v>
      </c>
      <c r="AA339" s="76" t="s">
        <v>429</v>
      </c>
      <c r="AB339" s="19" t="s">
        <v>49</v>
      </c>
      <c r="AC339" s="19">
        <v>196.35697419693699</v>
      </c>
      <c r="AD339" s="19">
        <v>1220.7279907421801</v>
      </c>
      <c r="AE339" s="19">
        <v>0.1</v>
      </c>
      <c r="AF339" s="19">
        <v>640</v>
      </c>
      <c r="AG339" s="19">
        <v>1920000</v>
      </c>
      <c r="AH339" s="20">
        <v>1040783.6428571428</v>
      </c>
      <c r="AI339" s="20">
        <v>9.900000000000001E-12</v>
      </c>
      <c r="AJ339" s="21">
        <f t="shared" si="217"/>
        <v>3.5508241774903993E-3</v>
      </c>
      <c r="AK339" s="21">
        <f t="shared" si="218"/>
        <v>2.2075052242958353E-2</v>
      </c>
      <c r="AL339" s="21">
        <f t="shared" si="219"/>
        <v>1.8083514435953196E-6</v>
      </c>
      <c r="AM339" s="21">
        <f t="shared" si="220"/>
        <v>1.1573449239010046E-2</v>
      </c>
      <c r="AN339" s="21">
        <f t="shared" si="221"/>
        <v>34.720347717030137</v>
      </c>
      <c r="AO339" s="86">
        <f t="shared" si="222"/>
        <v>1.0657066901171351E-5</v>
      </c>
      <c r="AP339" s="88">
        <f t="shared" si="223"/>
        <v>9.7282854177819152E-6</v>
      </c>
      <c r="AQ339" s="89">
        <f t="shared" si="224"/>
        <v>6.047959518618727E-5</v>
      </c>
      <c r="AR339" s="89">
        <f t="shared" si="225"/>
        <v>4.9543875166995055E-9</v>
      </c>
      <c r="AS339" s="89">
        <f t="shared" si="226"/>
        <v>3.1708080106876836E-5</v>
      </c>
      <c r="AT339" s="89">
        <f t="shared" si="227"/>
        <v>9.5124240320630507E-2</v>
      </c>
      <c r="AU339" s="91">
        <f t="shared" si="228"/>
        <v>2.9197443564853019E-8</v>
      </c>
      <c r="AV339" s="95">
        <f t="shared" si="238"/>
        <v>3550.8241774903995</v>
      </c>
      <c r="AW339" s="96">
        <f t="shared" si="239"/>
        <v>22075.052242958354</v>
      </c>
      <c r="AX339" s="96">
        <f t="shared" si="240"/>
        <v>1.8083514435953196</v>
      </c>
      <c r="AY339" s="96">
        <f t="shared" si="241"/>
        <v>11573.449239010046</v>
      </c>
      <c r="AZ339" s="96">
        <f t="shared" si="242"/>
        <v>34720347.717030138</v>
      </c>
      <c r="BA339" s="97">
        <f t="shared" si="243"/>
        <v>10.657066901171351</v>
      </c>
      <c r="BB339" s="102">
        <f t="shared" si="244"/>
        <v>9.7282854177819154</v>
      </c>
      <c r="BC339" s="98">
        <f t="shared" si="245"/>
        <v>60.479595186187268</v>
      </c>
      <c r="BD339" s="98">
        <f t="shared" si="246"/>
        <v>4.9543875166995054E-3</v>
      </c>
      <c r="BE339" s="98">
        <f t="shared" si="247"/>
        <v>31.708080106876835</v>
      </c>
      <c r="BF339" s="98">
        <f t="shared" si="248"/>
        <v>95124.240320630503</v>
      </c>
      <c r="BG339" s="103">
        <f t="shared" si="249"/>
        <v>2.9197443564853019E-2</v>
      </c>
      <c r="BH339">
        <v>0.1</v>
      </c>
      <c r="BI339">
        <f t="shared" si="229"/>
        <v>1808.3514435953196</v>
      </c>
      <c r="BJ339">
        <v>0.1</v>
      </c>
      <c r="BK339">
        <f t="shared" si="230"/>
        <v>104078.36428571428</v>
      </c>
      <c r="BL339" s="114">
        <v>187.562005220738</v>
      </c>
      <c r="BM339" s="114">
        <v>1012.03746873145</v>
      </c>
      <c r="BN339" s="114">
        <v>0</v>
      </c>
      <c r="BO339" s="114">
        <v>256</v>
      </c>
      <c r="BP339" s="114">
        <v>384000</v>
      </c>
      <c r="BQ339" s="107">
        <f t="shared" si="231"/>
        <v>9.9000000000000022E-13</v>
      </c>
      <c r="BR339" s="107">
        <f t="shared" si="232"/>
        <v>3.4103162090250152E-3</v>
      </c>
      <c r="BS339" s="107">
        <f t="shared" si="233"/>
        <v>1.843384896232397E-2</v>
      </c>
      <c r="BT339" s="107">
        <f t="shared" si="234"/>
        <v>1.8083514435953196E-7</v>
      </c>
      <c r="BU339" s="107">
        <f t="shared" si="235"/>
        <v>4.7718553665162759E-3</v>
      </c>
      <c r="BV339" s="107">
        <f t="shared" si="236"/>
        <v>7.7637057697709029</v>
      </c>
      <c r="BW339" s="117">
        <f t="shared" si="237"/>
        <v>1.507136854675394E-6</v>
      </c>
    </row>
    <row r="340" spans="1:75" ht="60" customHeight="1" x14ac:dyDescent="0.25">
      <c r="A340" s="108">
        <v>4.65327867450205</v>
      </c>
      <c r="B340" s="108">
        <v>-74.133602282464494</v>
      </c>
      <c r="C340" s="119">
        <v>25</v>
      </c>
      <c r="D340" s="119">
        <v>30</v>
      </c>
      <c r="E340" s="119">
        <v>1886</v>
      </c>
      <c r="F340" s="16" t="s">
        <v>835</v>
      </c>
      <c r="G340" s="14" t="s">
        <v>836</v>
      </c>
      <c r="H340" s="16" t="s">
        <v>837</v>
      </c>
      <c r="I340" s="14" t="s">
        <v>40</v>
      </c>
      <c r="J340" s="14" t="s">
        <v>53</v>
      </c>
      <c r="K340" s="14">
        <v>252</v>
      </c>
      <c r="L340" s="14"/>
      <c r="M340" s="14">
        <v>2006</v>
      </c>
      <c r="N340" s="15" t="s">
        <v>43</v>
      </c>
      <c r="O340" s="15" t="s">
        <v>397</v>
      </c>
      <c r="P340" s="22">
        <v>8.4286353981658756E-3</v>
      </c>
      <c r="Q340" s="18">
        <v>17484</v>
      </c>
      <c r="R340" s="18">
        <v>18083.514435953195</v>
      </c>
      <c r="S340" s="15" t="s">
        <v>45</v>
      </c>
      <c r="T340" s="15"/>
      <c r="U340" s="15"/>
      <c r="V340" s="14">
        <v>365</v>
      </c>
      <c r="W340" s="80"/>
      <c r="X340" s="14"/>
      <c r="Y340" s="14">
        <v>8760</v>
      </c>
      <c r="Z340" s="76" t="s">
        <v>838</v>
      </c>
      <c r="AA340" s="76" t="s">
        <v>429</v>
      </c>
      <c r="AB340" s="19" t="s">
        <v>49</v>
      </c>
      <c r="AC340" s="19">
        <v>196.35697419693699</v>
      </c>
      <c r="AD340" s="19">
        <v>1220.7279907421801</v>
      </c>
      <c r="AE340" s="19">
        <v>0.1</v>
      </c>
      <c r="AF340" s="19">
        <v>640</v>
      </c>
      <c r="AG340" s="19">
        <v>1920000</v>
      </c>
      <c r="AH340" s="20">
        <v>1040783.6428571428</v>
      </c>
      <c r="AI340" s="20">
        <v>9.900000000000001E-12</v>
      </c>
      <c r="AJ340" s="21">
        <f t="shared" si="217"/>
        <v>3.5508241774903993E-3</v>
      </c>
      <c r="AK340" s="21">
        <f t="shared" si="218"/>
        <v>2.2075052242958353E-2</v>
      </c>
      <c r="AL340" s="21">
        <f t="shared" si="219"/>
        <v>1.8083514435953196E-6</v>
      </c>
      <c r="AM340" s="21">
        <f t="shared" si="220"/>
        <v>1.1573449239010046E-2</v>
      </c>
      <c r="AN340" s="21">
        <f t="shared" si="221"/>
        <v>34.720347717030137</v>
      </c>
      <c r="AO340" s="86">
        <f t="shared" si="222"/>
        <v>1.0657066901171351E-5</v>
      </c>
      <c r="AP340" s="88">
        <f t="shared" si="223"/>
        <v>9.7282854177819152E-6</v>
      </c>
      <c r="AQ340" s="89">
        <f t="shared" si="224"/>
        <v>6.047959518618727E-5</v>
      </c>
      <c r="AR340" s="89">
        <f t="shared" si="225"/>
        <v>4.9543875166995055E-9</v>
      </c>
      <c r="AS340" s="89">
        <f t="shared" si="226"/>
        <v>3.1708080106876836E-5</v>
      </c>
      <c r="AT340" s="89">
        <f t="shared" si="227"/>
        <v>9.5124240320630507E-2</v>
      </c>
      <c r="AU340" s="91">
        <f t="shared" si="228"/>
        <v>2.9197443564853019E-8</v>
      </c>
      <c r="AV340" s="95">
        <f t="shared" si="238"/>
        <v>3550.8241774903995</v>
      </c>
      <c r="AW340" s="96">
        <f t="shared" si="239"/>
        <v>22075.052242958354</v>
      </c>
      <c r="AX340" s="96">
        <f t="shared" si="240"/>
        <v>1.8083514435953196</v>
      </c>
      <c r="AY340" s="96">
        <f t="shared" si="241"/>
        <v>11573.449239010046</v>
      </c>
      <c r="AZ340" s="96">
        <f t="shared" si="242"/>
        <v>34720347.717030138</v>
      </c>
      <c r="BA340" s="97">
        <f t="shared" si="243"/>
        <v>10.657066901171351</v>
      </c>
      <c r="BB340" s="102">
        <f t="shared" si="244"/>
        <v>9.7282854177819154</v>
      </c>
      <c r="BC340" s="98">
        <f t="shared" si="245"/>
        <v>60.479595186187268</v>
      </c>
      <c r="BD340" s="98">
        <f t="shared" si="246"/>
        <v>4.9543875166995054E-3</v>
      </c>
      <c r="BE340" s="98">
        <f t="shared" si="247"/>
        <v>31.708080106876835</v>
      </c>
      <c r="BF340" s="98">
        <f t="shared" si="248"/>
        <v>95124.240320630503</v>
      </c>
      <c r="BG340" s="103">
        <f t="shared" si="249"/>
        <v>2.9197443564853019E-2</v>
      </c>
      <c r="BH340">
        <v>0.1</v>
      </c>
      <c r="BI340">
        <f t="shared" si="229"/>
        <v>1808.3514435953196</v>
      </c>
      <c r="BJ340">
        <v>0.1</v>
      </c>
      <c r="BK340">
        <f t="shared" si="230"/>
        <v>104078.36428571428</v>
      </c>
      <c r="BL340" s="114">
        <v>187.562005220738</v>
      </c>
      <c r="BM340" s="114">
        <v>1012.03746873145</v>
      </c>
      <c r="BN340" s="114">
        <v>0</v>
      </c>
      <c r="BO340" s="114">
        <v>256</v>
      </c>
      <c r="BP340" s="114">
        <v>384000</v>
      </c>
      <c r="BQ340" s="107">
        <f t="shared" si="231"/>
        <v>9.9000000000000022E-13</v>
      </c>
      <c r="BR340" s="107">
        <f t="shared" si="232"/>
        <v>3.4103162090250152E-3</v>
      </c>
      <c r="BS340" s="107">
        <f t="shared" si="233"/>
        <v>1.843384896232397E-2</v>
      </c>
      <c r="BT340" s="107">
        <f t="shared" si="234"/>
        <v>1.8083514435953196E-7</v>
      </c>
      <c r="BU340" s="107">
        <f t="shared" si="235"/>
        <v>4.7718553665162759E-3</v>
      </c>
      <c r="BV340" s="107">
        <f t="shared" si="236"/>
        <v>7.7637057697709029</v>
      </c>
      <c r="BW340" s="117">
        <f t="shared" si="237"/>
        <v>1.507136854675394E-6</v>
      </c>
    </row>
    <row r="341" spans="1:75" ht="45" customHeight="1" x14ac:dyDescent="0.25">
      <c r="A341" s="108">
        <v>4.6101527000441704</v>
      </c>
      <c r="B341" s="108">
        <v>-74.136552242373995</v>
      </c>
      <c r="C341" s="119">
        <v>25</v>
      </c>
      <c r="D341" s="119">
        <v>25</v>
      </c>
      <c r="E341" s="119">
        <v>1821</v>
      </c>
      <c r="F341" s="16" t="s">
        <v>839</v>
      </c>
      <c r="G341" s="14" t="s">
        <v>840</v>
      </c>
      <c r="H341" s="16" t="s">
        <v>841</v>
      </c>
      <c r="I341" s="14" t="s">
        <v>195</v>
      </c>
      <c r="J341" s="14" t="s">
        <v>41</v>
      </c>
      <c r="K341" s="14">
        <v>50</v>
      </c>
      <c r="L341" s="14"/>
      <c r="M341" s="14">
        <v>2002</v>
      </c>
      <c r="N341" s="15" t="s">
        <v>43</v>
      </c>
      <c r="O341" s="15" t="s">
        <v>44</v>
      </c>
      <c r="P341" s="28">
        <v>4.2689148957375835E-3</v>
      </c>
      <c r="Q341" s="18">
        <v>6924</v>
      </c>
      <c r="R341" s="18">
        <v>7043.2470807581367</v>
      </c>
      <c r="S341" s="15" t="s">
        <v>45</v>
      </c>
      <c r="T341" s="15"/>
      <c r="U341" s="15"/>
      <c r="V341" s="14">
        <v>365</v>
      </c>
      <c r="W341" s="76" t="s">
        <v>76</v>
      </c>
      <c r="X341" s="14"/>
      <c r="Y341" s="14">
        <v>2920</v>
      </c>
      <c r="Z341" s="76" t="s">
        <v>842</v>
      </c>
      <c r="AA341" s="76" t="s">
        <v>843</v>
      </c>
      <c r="AB341" s="19" t="s">
        <v>49</v>
      </c>
      <c r="AC341" s="19">
        <v>46.3856216091623</v>
      </c>
      <c r="AD341" s="19">
        <v>1074.85364414012</v>
      </c>
      <c r="AE341" s="19">
        <v>5.4109910208389103</v>
      </c>
      <c r="AF341" s="19">
        <v>1344</v>
      </c>
      <c r="AG341" s="19">
        <v>1920000</v>
      </c>
      <c r="AH341" s="20">
        <v>1159.0914634146341</v>
      </c>
      <c r="AI341" s="20">
        <v>1.4200000000000001E-4</v>
      </c>
      <c r="AJ341" s="21">
        <f t="shared" si="217"/>
        <v>3.2670539398788393E-4</v>
      </c>
      <c r="AK341" s="21">
        <f t="shared" si="218"/>
        <v>7.5704597913321455E-3</v>
      </c>
      <c r="AL341" s="21">
        <f t="shared" si="219"/>
        <v>3.8110946711532145E-5</v>
      </c>
      <c r="AM341" s="21">
        <f t="shared" si="220"/>
        <v>9.466124076538936E-3</v>
      </c>
      <c r="AN341" s="21">
        <f t="shared" si="221"/>
        <v>13.523034395055623</v>
      </c>
      <c r="AO341" s="86">
        <f t="shared" si="222"/>
        <v>0.16742562021603197</v>
      </c>
      <c r="AP341" s="88">
        <f t="shared" si="223"/>
        <v>8.9508327119968198E-7</v>
      </c>
      <c r="AQ341" s="89">
        <f t="shared" si="224"/>
        <v>2.0740985729677111E-5</v>
      </c>
      <c r="AR341" s="89">
        <f t="shared" si="225"/>
        <v>1.0441355263433465E-7</v>
      </c>
      <c r="AS341" s="89">
        <f t="shared" si="226"/>
        <v>2.5934586511065578E-5</v>
      </c>
      <c r="AT341" s="89">
        <f t="shared" si="227"/>
        <v>3.7049409301522257E-2</v>
      </c>
      <c r="AU341" s="91">
        <f t="shared" si="228"/>
        <v>4.5870032935899167E-4</v>
      </c>
      <c r="AV341" s="95">
        <f t="shared" si="238"/>
        <v>326.70539398788395</v>
      </c>
      <c r="AW341" s="96">
        <f t="shared" si="239"/>
        <v>7570.4597913321459</v>
      </c>
      <c r="AX341" s="96">
        <f t="shared" si="240"/>
        <v>38.110946711532144</v>
      </c>
      <c r="AY341" s="96">
        <f t="shared" si="241"/>
        <v>9466.1240765389357</v>
      </c>
      <c r="AZ341" s="96">
        <f t="shared" si="242"/>
        <v>13523034.395055624</v>
      </c>
      <c r="BA341" s="97">
        <f t="shared" si="243"/>
        <v>167425.62021603197</v>
      </c>
      <c r="BB341" s="102">
        <f t="shared" si="244"/>
        <v>0.89508327119968201</v>
      </c>
      <c r="BC341" s="98">
        <f t="shared" si="245"/>
        <v>20.74098572967711</v>
      </c>
      <c r="BD341" s="98">
        <f t="shared" si="246"/>
        <v>0.10441355263433465</v>
      </c>
      <c r="BE341" s="98">
        <f t="shared" si="247"/>
        <v>25.934586511065579</v>
      </c>
      <c r="BF341" s="98">
        <f t="shared" si="248"/>
        <v>37049.409301522253</v>
      </c>
      <c r="BG341" s="103">
        <f t="shared" si="249"/>
        <v>458.70032935899167</v>
      </c>
      <c r="BH341">
        <v>0.1</v>
      </c>
      <c r="BI341">
        <f t="shared" si="229"/>
        <v>704.32470807581376</v>
      </c>
      <c r="BJ341">
        <v>0.1</v>
      </c>
      <c r="BK341">
        <f t="shared" si="230"/>
        <v>115.90914634146341</v>
      </c>
      <c r="BL341" s="114">
        <v>17.6498016718255</v>
      </c>
      <c r="BM341" s="114">
        <v>910.91550745517998</v>
      </c>
      <c r="BN341" s="114">
        <v>5.3109910208389097</v>
      </c>
      <c r="BO341" s="114">
        <v>537.6</v>
      </c>
      <c r="BP341" s="114">
        <v>384000</v>
      </c>
      <c r="BQ341" s="107">
        <f t="shared" si="231"/>
        <v>1.4200000000000001E-5</v>
      </c>
      <c r="BR341" s="107">
        <f t="shared" si="232"/>
        <v>1.2853332693147482E-4</v>
      </c>
      <c r="BS341" s="107">
        <f t="shared" si="233"/>
        <v>6.4603131970784999E-3</v>
      </c>
      <c r="BT341" s="107">
        <f t="shared" si="234"/>
        <v>3.7600263460539151E-5</v>
      </c>
      <c r="BU341" s="107">
        <f t="shared" si="235"/>
        <v>3.9029829432772477E-3</v>
      </c>
      <c r="BV341" s="107">
        <f t="shared" si="236"/>
        <v>3.0238424169412124</v>
      </c>
      <c r="BW341" s="117">
        <f t="shared" si="237"/>
        <v>2.367755827982395E-2</v>
      </c>
    </row>
    <row r="342" spans="1:75" ht="45" customHeight="1" x14ac:dyDescent="0.25">
      <c r="A342" s="108">
        <v>4.6017250000000001</v>
      </c>
      <c r="B342" s="108">
        <v>-74.141361111111124</v>
      </c>
      <c r="C342" s="119">
        <v>24</v>
      </c>
      <c r="D342" s="119">
        <v>24</v>
      </c>
      <c r="E342" s="119">
        <v>1807</v>
      </c>
      <c r="F342" s="16" t="s">
        <v>844</v>
      </c>
      <c r="G342" s="14" t="s">
        <v>845</v>
      </c>
      <c r="H342" s="16" t="s">
        <v>846</v>
      </c>
      <c r="I342" s="14" t="s">
        <v>195</v>
      </c>
      <c r="J342" s="14" t="s">
        <v>41</v>
      </c>
      <c r="K342" s="14">
        <v>40</v>
      </c>
      <c r="L342" s="14"/>
      <c r="M342" s="14">
        <v>1953</v>
      </c>
      <c r="N342" s="15" t="s">
        <v>43</v>
      </c>
      <c r="O342" s="15" t="s">
        <v>44</v>
      </c>
      <c r="P342" s="25">
        <v>1.3557806644477E-2</v>
      </c>
      <c r="Q342" s="18">
        <v>4836</v>
      </c>
      <c r="R342" s="18">
        <v>5105.503927749447</v>
      </c>
      <c r="S342" s="15" t="s">
        <v>45</v>
      </c>
      <c r="T342" s="15"/>
      <c r="U342" s="15"/>
      <c r="V342" s="14">
        <v>365</v>
      </c>
      <c r="W342" s="76" t="s">
        <v>76</v>
      </c>
      <c r="X342" s="14"/>
      <c r="Y342" s="14">
        <v>2920</v>
      </c>
      <c r="Z342" s="76" t="s">
        <v>847</v>
      </c>
      <c r="AA342" s="76" t="s">
        <v>429</v>
      </c>
      <c r="AB342" s="19" t="s">
        <v>49</v>
      </c>
      <c r="AC342" s="19">
        <v>46.3856216091623</v>
      </c>
      <c r="AD342" s="19">
        <v>1074.85364414012</v>
      </c>
      <c r="AE342" s="19">
        <v>5.4109910208389103</v>
      </c>
      <c r="AF342" s="19">
        <v>1344</v>
      </c>
      <c r="AG342" s="19">
        <v>1920000</v>
      </c>
      <c r="AH342" s="20">
        <v>1159.0914634146341</v>
      </c>
      <c r="AI342" s="20">
        <v>1.4200000000000001E-4</v>
      </c>
      <c r="AJ342" s="21">
        <f t="shared" si="217"/>
        <v>2.3682197331667776E-4</v>
      </c>
      <c r="AK342" s="21">
        <f t="shared" si="218"/>
        <v>5.4876695019131887E-3</v>
      </c>
      <c r="AL342" s="21">
        <f t="shared" si="219"/>
        <v>2.7625835909910044E-5</v>
      </c>
      <c r="AM342" s="21">
        <f t="shared" si="220"/>
        <v>6.8617972788952569E-3</v>
      </c>
      <c r="AN342" s="21">
        <f t="shared" si="221"/>
        <v>9.8025675412789379</v>
      </c>
      <c r="AO342" s="86">
        <f t="shared" si="222"/>
        <v>0.17376342735938094</v>
      </c>
      <c r="AP342" s="88">
        <f t="shared" si="223"/>
        <v>6.4882732415528152E-7</v>
      </c>
      <c r="AQ342" s="89">
        <f t="shared" si="224"/>
        <v>1.5034710964145722E-5</v>
      </c>
      <c r="AR342" s="89">
        <f t="shared" si="225"/>
        <v>7.5687221670986416E-8</v>
      </c>
      <c r="AS342" s="89">
        <f t="shared" si="226"/>
        <v>1.8799444599713034E-5</v>
      </c>
      <c r="AT342" s="89">
        <f t="shared" si="227"/>
        <v>2.6856349428161473E-2</v>
      </c>
      <c r="AU342" s="91">
        <f t="shared" si="228"/>
        <v>4.7606418454624916E-4</v>
      </c>
      <c r="AV342" s="95">
        <f t="shared" si="238"/>
        <v>236.82197331667777</v>
      </c>
      <c r="AW342" s="96">
        <f t="shared" si="239"/>
        <v>5487.6695019131885</v>
      </c>
      <c r="AX342" s="96">
        <f t="shared" si="240"/>
        <v>27.625835909910045</v>
      </c>
      <c r="AY342" s="96">
        <f t="shared" si="241"/>
        <v>6861.7972788952566</v>
      </c>
      <c r="AZ342" s="96">
        <f t="shared" si="242"/>
        <v>9802567.5412789378</v>
      </c>
      <c r="BA342" s="97">
        <f t="shared" si="243"/>
        <v>173763.42735938093</v>
      </c>
      <c r="BB342" s="102">
        <f t="shared" si="244"/>
        <v>0.64882732415528155</v>
      </c>
      <c r="BC342" s="98">
        <f t="shared" si="245"/>
        <v>15.034710964145722</v>
      </c>
      <c r="BD342" s="98">
        <f t="shared" si="246"/>
        <v>7.5687221670986418E-2</v>
      </c>
      <c r="BE342" s="98">
        <f t="shared" si="247"/>
        <v>18.799444599713034</v>
      </c>
      <c r="BF342" s="98">
        <f t="shared" si="248"/>
        <v>26856.349428161473</v>
      </c>
      <c r="BG342" s="103">
        <f t="shared" si="249"/>
        <v>476.06418454624918</v>
      </c>
      <c r="BH342">
        <v>0.1</v>
      </c>
      <c r="BI342">
        <f t="shared" si="229"/>
        <v>510.55039277494473</v>
      </c>
      <c r="BJ342">
        <v>0.1</v>
      </c>
      <c r="BK342">
        <f t="shared" si="230"/>
        <v>115.90914634146341</v>
      </c>
      <c r="BL342" s="114">
        <v>17.6498016718255</v>
      </c>
      <c r="BM342" s="114">
        <v>910.91550745517998</v>
      </c>
      <c r="BN342" s="114">
        <v>5.3109910208389097</v>
      </c>
      <c r="BO342" s="114">
        <v>537.6</v>
      </c>
      <c r="BP342" s="114">
        <v>384000</v>
      </c>
      <c r="BQ342" s="107">
        <f t="shared" si="231"/>
        <v>1.4200000000000001E-5</v>
      </c>
      <c r="BR342" s="107">
        <f t="shared" si="232"/>
        <v>9.3171146485565573E-5</v>
      </c>
      <c r="BS342" s="107">
        <f t="shared" si="233"/>
        <v>4.6829472293091201E-3</v>
      </c>
      <c r="BT342" s="107">
        <f t="shared" si="234"/>
        <v>2.7255652198635222E-5</v>
      </c>
      <c r="BU342" s="107">
        <f t="shared" si="235"/>
        <v>2.8291914962460993E-3</v>
      </c>
      <c r="BV342" s="107">
        <f t="shared" si="236"/>
        <v>2.1919207376332683</v>
      </c>
      <c r="BW342" s="117">
        <f t="shared" si="237"/>
        <v>2.4573859561606869E-2</v>
      </c>
    </row>
    <row r="343" spans="1:75" ht="30" customHeight="1" x14ac:dyDescent="0.25">
      <c r="A343" s="108">
        <v>4.6855475648381804</v>
      </c>
      <c r="B343" s="108">
        <v>-74.131725755689502</v>
      </c>
      <c r="C343" s="119">
        <v>25</v>
      </c>
      <c r="D343" s="119">
        <v>33</v>
      </c>
      <c r="E343" s="119">
        <v>1926</v>
      </c>
      <c r="F343" s="16" t="s">
        <v>848</v>
      </c>
      <c r="G343" s="14" t="s">
        <v>849</v>
      </c>
      <c r="H343" s="16" t="s">
        <v>850</v>
      </c>
      <c r="I343" s="14" t="s">
        <v>40</v>
      </c>
      <c r="J343" s="14" t="s">
        <v>41</v>
      </c>
      <c r="K343" s="14">
        <v>30</v>
      </c>
      <c r="L343" s="14"/>
      <c r="M343" s="14">
        <v>2002</v>
      </c>
      <c r="N343" s="15" t="s">
        <v>43</v>
      </c>
      <c r="O343" s="15" t="s">
        <v>44</v>
      </c>
      <c r="P343" s="17">
        <v>-5.5890559934594797E-2</v>
      </c>
      <c r="Q343" s="18">
        <v>5875</v>
      </c>
      <c r="R343" s="18">
        <v>4698.0325763039082</v>
      </c>
      <c r="S343" s="15" t="s">
        <v>45</v>
      </c>
      <c r="T343" s="15"/>
      <c r="U343" s="15"/>
      <c r="V343" s="14">
        <v>365</v>
      </c>
      <c r="W343" s="76"/>
      <c r="X343" s="14"/>
      <c r="Y343" s="14">
        <v>8760</v>
      </c>
      <c r="Z343" s="76" t="s">
        <v>429</v>
      </c>
      <c r="AA343" s="76" t="s">
        <v>851</v>
      </c>
      <c r="AB343" s="19" t="s">
        <v>49</v>
      </c>
      <c r="AC343" s="19">
        <v>46.3856216091623</v>
      </c>
      <c r="AD343" s="19">
        <v>1074.85364414012</v>
      </c>
      <c r="AE343" s="19">
        <v>5.4109910208389103</v>
      </c>
      <c r="AF343" s="19">
        <v>1344</v>
      </c>
      <c r="AG343" s="19">
        <v>1920000</v>
      </c>
      <c r="AH343" s="23">
        <v>5875</v>
      </c>
      <c r="AI343" s="20">
        <v>0</v>
      </c>
      <c r="AJ343" s="21">
        <f t="shared" si="217"/>
        <v>2.1792116139195101E-4</v>
      </c>
      <c r="AK343" s="21">
        <f t="shared" si="218"/>
        <v>5.049697434929252E-3</v>
      </c>
      <c r="AL343" s="21">
        <f t="shared" si="219"/>
        <v>2.542101208598914E-5</v>
      </c>
      <c r="AM343" s="21">
        <f t="shared" si="220"/>
        <v>6.3141557825524526E-3</v>
      </c>
      <c r="AN343" s="21">
        <f t="shared" si="221"/>
        <v>9.0202225465035042</v>
      </c>
      <c r="AO343" s="86">
        <f t="shared" si="222"/>
        <v>0</v>
      </c>
      <c r="AP343" s="88">
        <f t="shared" si="223"/>
        <v>5.9704427778616713E-7</v>
      </c>
      <c r="AQ343" s="89">
        <f t="shared" si="224"/>
        <v>1.3834787492956854E-5</v>
      </c>
      <c r="AR343" s="89">
        <f t="shared" si="225"/>
        <v>6.9646608454764772E-8</v>
      </c>
      <c r="AS343" s="89">
        <f t="shared" si="226"/>
        <v>1.7299056938499869E-5</v>
      </c>
      <c r="AT343" s="89">
        <f t="shared" si="227"/>
        <v>2.4712938483571246E-2</v>
      </c>
      <c r="AU343" s="91">
        <f t="shared" si="228"/>
        <v>0</v>
      </c>
      <c r="AV343" s="95">
        <f t="shared" si="238"/>
        <v>217.92116139195102</v>
      </c>
      <c r="AW343" s="96">
        <f t="shared" si="239"/>
        <v>5049.6974349292523</v>
      </c>
      <c r="AX343" s="96">
        <f t="shared" si="240"/>
        <v>25.42101208598914</v>
      </c>
      <c r="AY343" s="96">
        <f t="shared" si="241"/>
        <v>6314.1557825524524</v>
      </c>
      <c r="AZ343" s="96">
        <f t="shared" si="242"/>
        <v>9020222.5465035047</v>
      </c>
      <c r="BA343" s="97">
        <f t="shared" si="243"/>
        <v>0</v>
      </c>
      <c r="BB343" s="102">
        <f t="shared" si="244"/>
        <v>0.59704427778616709</v>
      </c>
      <c r="BC343" s="98">
        <f t="shared" si="245"/>
        <v>13.834787492956854</v>
      </c>
      <c r="BD343" s="98">
        <f t="shared" si="246"/>
        <v>6.9646608454764766E-2</v>
      </c>
      <c r="BE343" s="98">
        <f t="shared" si="247"/>
        <v>17.29905693849987</v>
      </c>
      <c r="BF343" s="98">
        <f t="shared" si="248"/>
        <v>24712.938483571244</v>
      </c>
      <c r="BG343" s="103">
        <f t="shared" si="249"/>
        <v>0</v>
      </c>
      <c r="BH343">
        <v>0.1</v>
      </c>
      <c r="BI343">
        <f t="shared" si="229"/>
        <v>469.80325763039082</v>
      </c>
      <c r="BJ343">
        <v>0.1</v>
      </c>
      <c r="BK343">
        <f t="shared" si="230"/>
        <v>587.5</v>
      </c>
      <c r="BL343" s="114">
        <v>17.6498016718255</v>
      </c>
      <c r="BM343" s="114">
        <v>910.91550745517998</v>
      </c>
      <c r="BN343" s="114">
        <v>5.3109910208389097</v>
      </c>
      <c r="BO343" s="114">
        <v>537.6</v>
      </c>
      <c r="BP343" s="114">
        <v>384000</v>
      </c>
      <c r="BQ343" s="107">
        <f t="shared" si="231"/>
        <v>0</v>
      </c>
      <c r="BR343" s="107">
        <f t="shared" si="232"/>
        <v>8.5735137521228378E-5</v>
      </c>
      <c r="BS343" s="107">
        <f t="shared" si="233"/>
        <v>4.309200217598199E-3</v>
      </c>
      <c r="BT343" s="107">
        <f t="shared" si="234"/>
        <v>2.5080372815233977E-5</v>
      </c>
      <c r="BU343" s="107">
        <f t="shared" si="235"/>
        <v>2.6033931228068305E-3</v>
      </c>
      <c r="BV343" s="107">
        <f t="shared" si="236"/>
        <v>2.0169830786158096</v>
      </c>
      <c r="BW343" s="117" t="e">
        <f t="shared" si="237"/>
        <v>#DIV/0!</v>
      </c>
    </row>
    <row r="344" spans="1:75" ht="45" customHeight="1" x14ac:dyDescent="0.25">
      <c r="A344" s="108">
        <v>4.6756923368314096</v>
      </c>
      <c r="B344" s="108">
        <v>-74.138273599147496</v>
      </c>
      <c r="C344" s="119">
        <v>25</v>
      </c>
      <c r="D344" s="119">
        <v>32</v>
      </c>
      <c r="E344" s="119">
        <v>1912</v>
      </c>
      <c r="F344" s="16" t="s">
        <v>852</v>
      </c>
      <c r="G344" s="14" t="s">
        <v>853</v>
      </c>
      <c r="H344" s="16" t="s">
        <v>854</v>
      </c>
      <c r="I344" s="14" t="s">
        <v>40</v>
      </c>
      <c r="J344" s="14" t="s">
        <v>41</v>
      </c>
      <c r="K344" s="14">
        <v>3.8</v>
      </c>
      <c r="L344" s="14"/>
      <c r="M344" s="14">
        <v>2003</v>
      </c>
      <c r="N344" s="15" t="s">
        <v>43</v>
      </c>
      <c r="O344" s="15" t="s">
        <v>44</v>
      </c>
      <c r="P344" s="17">
        <v>-8.4851358602175367E-2</v>
      </c>
      <c r="Q344" s="18">
        <v>20240</v>
      </c>
      <c r="R344" s="18">
        <v>14414.799329031433</v>
      </c>
      <c r="S344" s="15" t="s">
        <v>45</v>
      </c>
      <c r="T344" s="15"/>
      <c r="U344" s="15"/>
      <c r="V344" s="14">
        <v>365</v>
      </c>
      <c r="W344" s="76" t="s">
        <v>76</v>
      </c>
      <c r="X344" s="14"/>
      <c r="Y344" s="14">
        <v>2672</v>
      </c>
      <c r="Z344" s="76" t="s">
        <v>855</v>
      </c>
      <c r="AA344" s="76" t="s">
        <v>429</v>
      </c>
      <c r="AB344" s="19" t="s">
        <v>49</v>
      </c>
      <c r="AC344" s="19">
        <v>46.3856216091623</v>
      </c>
      <c r="AD344" s="19">
        <v>1074.85364414012</v>
      </c>
      <c r="AE344" s="19">
        <v>5.4109910208389103</v>
      </c>
      <c r="AF344" s="19">
        <v>1344</v>
      </c>
      <c r="AG344" s="19">
        <v>1920000</v>
      </c>
      <c r="AH344" s="20">
        <v>30259</v>
      </c>
      <c r="AI344" s="20">
        <v>7.6726E-6</v>
      </c>
      <c r="AJ344" s="21">
        <f t="shared" si="217"/>
        <v>6.6863942724845868E-4</v>
      </c>
      <c r="AK344" s="21">
        <f t="shared" si="218"/>
        <v>1.5493799588357992E-2</v>
      </c>
      <c r="AL344" s="21">
        <f t="shared" si="219"/>
        <v>7.7998349736583845E-5</v>
      </c>
      <c r="AM344" s="21">
        <f t="shared" si="220"/>
        <v>1.9373490298218245E-2</v>
      </c>
      <c r="AN344" s="21">
        <f t="shared" si="221"/>
        <v>27.676414711740353</v>
      </c>
      <c r="AO344" s="86">
        <f t="shared" si="222"/>
        <v>0.16534658192661889</v>
      </c>
      <c r="AP344" s="88">
        <f t="shared" si="223"/>
        <v>1.831888841776599E-6</v>
      </c>
      <c r="AQ344" s="89">
        <f t="shared" si="224"/>
        <v>4.2448765995501347E-5</v>
      </c>
      <c r="AR344" s="89">
        <f t="shared" si="225"/>
        <v>2.1369410886735301E-7</v>
      </c>
      <c r="AS344" s="89">
        <f t="shared" si="226"/>
        <v>5.3078055611556839E-5</v>
      </c>
      <c r="AT344" s="89">
        <f t="shared" si="227"/>
        <v>7.5825793730795482E-2</v>
      </c>
      <c r="AU344" s="91">
        <f t="shared" si="228"/>
        <v>4.5300433404553121E-4</v>
      </c>
      <c r="AV344" s="95">
        <f t="shared" si="238"/>
        <v>668.63942724845867</v>
      </c>
      <c r="AW344" s="96">
        <f t="shared" si="239"/>
        <v>15493.799588357992</v>
      </c>
      <c r="AX344" s="96">
        <f t="shared" si="240"/>
        <v>77.998349736583847</v>
      </c>
      <c r="AY344" s="96">
        <f t="shared" si="241"/>
        <v>19373.490298218247</v>
      </c>
      <c r="AZ344" s="96">
        <f t="shared" si="242"/>
        <v>27676414.711740352</v>
      </c>
      <c r="BA344" s="97">
        <f t="shared" si="243"/>
        <v>165346.58192661888</v>
      </c>
      <c r="BB344" s="102">
        <f t="shared" si="244"/>
        <v>1.8318888417765991</v>
      </c>
      <c r="BC344" s="98">
        <f t="shared" si="245"/>
        <v>42.448765995501347</v>
      </c>
      <c r="BD344" s="98">
        <f t="shared" si="246"/>
        <v>0.21369410886735302</v>
      </c>
      <c r="BE344" s="98">
        <f t="shared" si="247"/>
        <v>53.078055611556842</v>
      </c>
      <c r="BF344" s="98">
        <f t="shared" si="248"/>
        <v>75825.793730795485</v>
      </c>
      <c r="BG344" s="103">
        <f t="shared" si="249"/>
        <v>453.00433404553121</v>
      </c>
      <c r="BH344">
        <v>0.1</v>
      </c>
      <c r="BI344">
        <f t="shared" si="229"/>
        <v>1441.4799329031434</v>
      </c>
      <c r="BJ344">
        <v>0.1</v>
      </c>
      <c r="BK344">
        <f t="shared" si="230"/>
        <v>3025.9</v>
      </c>
      <c r="BL344" s="114">
        <v>17.6498016718255</v>
      </c>
      <c r="BM344" s="114">
        <v>910.91550745517998</v>
      </c>
      <c r="BN344" s="114">
        <v>5.3109910208389097</v>
      </c>
      <c r="BO344" s="114">
        <v>537.6</v>
      </c>
      <c r="BP344" s="114">
        <v>384000</v>
      </c>
      <c r="BQ344" s="107">
        <f t="shared" si="231"/>
        <v>7.6726E-7</v>
      </c>
      <c r="BR344" s="107">
        <f t="shared" si="232"/>
        <v>2.6305794664959663E-4</v>
      </c>
      <c r="BS344" s="107">
        <f t="shared" si="233"/>
        <v>1.3221759405969351E-2</v>
      </c>
      <c r="BT344" s="107">
        <f t="shared" si="234"/>
        <v>7.6953178880108784E-5</v>
      </c>
      <c r="BU344" s="107">
        <f t="shared" si="235"/>
        <v>7.9878946836432832E-3</v>
      </c>
      <c r="BV344" s="107">
        <f t="shared" si="236"/>
        <v>6.1886344668926681</v>
      </c>
      <c r="BW344" s="117">
        <f t="shared" si="237"/>
        <v>2.3383537865265855E-2</v>
      </c>
    </row>
    <row r="345" spans="1:75" ht="45" customHeight="1" x14ac:dyDescent="0.25">
      <c r="A345" s="108">
        <v>4.6798888888888888</v>
      </c>
      <c r="B345" s="108">
        <v>-74.14544444444445</v>
      </c>
      <c r="C345" s="119">
        <v>24</v>
      </c>
      <c r="D345" s="119">
        <v>33</v>
      </c>
      <c r="E345" s="119">
        <v>1925</v>
      </c>
      <c r="F345" s="16" t="s">
        <v>856</v>
      </c>
      <c r="G345" s="14" t="s">
        <v>857</v>
      </c>
      <c r="H345" s="16" t="s">
        <v>858</v>
      </c>
      <c r="I345" s="14" t="s">
        <v>40</v>
      </c>
      <c r="J345" s="14" t="s">
        <v>41</v>
      </c>
      <c r="K345" s="14">
        <v>20</v>
      </c>
      <c r="L345" s="14"/>
      <c r="M345" s="14">
        <v>1984</v>
      </c>
      <c r="N345" s="15" t="s">
        <v>54</v>
      </c>
      <c r="O345" s="15" t="s">
        <v>54</v>
      </c>
      <c r="P345" s="28">
        <v>4.2689148957375835E-3</v>
      </c>
      <c r="Q345" s="18">
        <v>12.302683877806</v>
      </c>
      <c r="R345" s="18">
        <v>12.514564169244268</v>
      </c>
      <c r="S345" s="15" t="s">
        <v>45</v>
      </c>
      <c r="T345" s="15"/>
      <c r="U345" s="15"/>
      <c r="V345" s="14">
        <v>365</v>
      </c>
      <c r="W345" s="76"/>
      <c r="X345" s="14"/>
      <c r="Y345" s="14">
        <v>8760</v>
      </c>
      <c r="Z345" s="76" t="s">
        <v>859</v>
      </c>
      <c r="AA345" s="76" t="s">
        <v>429</v>
      </c>
      <c r="AB345" s="19" t="s">
        <v>49</v>
      </c>
      <c r="AC345" s="19">
        <v>24000</v>
      </c>
      <c r="AD345" s="19">
        <v>2261000</v>
      </c>
      <c r="AE345" s="19">
        <v>1200</v>
      </c>
      <c r="AF345" s="19">
        <v>381000</v>
      </c>
      <c r="AG345" s="19">
        <v>1500000000</v>
      </c>
      <c r="AH345" s="23">
        <v>12.302683877806</v>
      </c>
      <c r="AI345" s="20">
        <v>2.4E-2</v>
      </c>
      <c r="AJ345" s="21">
        <f t="shared" si="217"/>
        <v>3.0034954006186247E-4</v>
      </c>
      <c r="AK345" s="21">
        <f t="shared" si="218"/>
        <v>2.8295429586661289E-2</v>
      </c>
      <c r="AL345" s="21">
        <f t="shared" si="219"/>
        <v>1.5017477003093121E-5</v>
      </c>
      <c r="AM345" s="21">
        <f t="shared" si="220"/>
        <v>4.7680489484820667E-3</v>
      </c>
      <c r="AN345" s="21">
        <f t="shared" si="221"/>
        <v>18.7718462538664</v>
      </c>
      <c r="AO345" s="86">
        <f t="shared" si="222"/>
        <v>0.30034954006186243</v>
      </c>
      <c r="AP345" s="88">
        <f t="shared" si="223"/>
        <v>8.2287545222428076E-7</v>
      </c>
      <c r="AQ345" s="89">
        <f t="shared" si="224"/>
        <v>7.7521724894962434E-5</v>
      </c>
      <c r="AR345" s="89">
        <f t="shared" si="225"/>
        <v>4.1143772611214026E-8</v>
      </c>
      <c r="AS345" s="89">
        <f t="shared" si="226"/>
        <v>1.3063147804060458E-5</v>
      </c>
      <c r="AT345" s="89">
        <f t="shared" si="227"/>
        <v>5.1429715764017531E-2</v>
      </c>
      <c r="AU345" s="91">
        <f t="shared" si="228"/>
        <v>8.2287545222428063E-4</v>
      </c>
      <c r="AV345" s="95">
        <f t="shared" si="238"/>
        <v>300.34954006186246</v>
      </c>
      <c r="AW345" s="96">
        <f t="shared" si="239"/>
        <v>28295.429586661288</v>
      </c>
      <c r="AX345" s="96">
        <f t="shared" si="240"/>
        <v>15.01747700309312</v>
      </c>
      <c r="AY345" s="96">
        <f t="shared" si="241"/>
        <v>4768.0489484820664</v>
      </c>
      <c r="AZ345" s="96">
        <f t="shared" si="242"/>
        <v>18771846.253866401</v>
      </c>
      <c r="BA345" s="97">
        <f t="shared" si="243"/>
        <v>300349.54006186244</v>
      </c>
      <c r="BB345" s="102">
        <f t="shared" si="244"/>
        <v>0.82287545222428071</v>
      </c>
      <c r="BC345" s="98">
        <f t="shared" si="245"/>
        <v>77.521724894962432</v>
      </c>
      <c r="BD345" s="98">
        <f t="shared" si="246"/>
        <v>4.1143772611214026E-2</v>
      </c>
      <c r="BE345" s="98">
        <f t="shared" si="247"/>
        <v>13.063147804060458</v>
      </c>
      <c r="BF345" s="98">
        <f t="shared" si="248"/>
        <v>51429.715764017528</v>
      </c>
      <c r="BG345" s="103">
        <f t="shared" si="249"/>
        <v>822.87545222428059</v>
      </c>
      <c r="BH345">
        <v>0.1</v>
      </c>
      <c r="BI345">
        <f t="shared" si="229"/>
        <v>1.2514564169244269</v>
      </c>
      <c r="BJ345">
        <v>0.1</v>
      </c>
      <c r="BK345">
        <f t="shared" si="230"/>
        <v>1.2302683877806002</v>
      </c>
      <c r="BL345" s="114">
        <v>0</v>
      </c>
      <c r="BM345" s="114">
        <v>0</v>
      </c>
      <c r="BN345" s="114">
        <v>0</v>
      </c>
      <c r="BO345" s="114">
        <v>0</v>
      </c>
      <c r="BP345" s="114">
        <v>0</v>
      </c>
      <c r="BQ345" s="107">
        <f t="shared" si="231"/>
        <v>2.4000000000000002E-3</v>
      </c>
      <c r="BR345" s="107">
        <f t="shared" si="232"/>
        <v>3.0034954006186248E-5</v>
      </c>
      <c r="BS345" s="107">
        <f t="shared" si="233"/>
        <v>2.8295429586661291E-3</v>
      </c>
      <c r="BT345" s="107">
        <f t="shared" si="234"/>
        <v>1.5017477003093121E-6</v>
      </c>
      <c r="BU345" s="107">
        <f t="shared" si="235"/>
        <v>4.7680489484820671E-4</v>
      </c>
      <c r="BV345" s="107">
        <f t="shared" si="236"/>
        <v>1.87718462538664</v>
      </c>
      <c r="BW345" s="117">
        <f t="shared" si="237"/>
        <v>4.2475839300800719E-2</v>
      </c>
    </row>
    <row r="346" spans="1:75" x14ac:dyDescent="0.25">
      <c r="A346" s="108">
        <v>4.6660833333333338</v>
      </c>
      <c r="B346" s="108">
        <v>-74.14800000000001</v>
      </c>
      <c r="C346" s="119">
        <v>24</v>
      </c>
      <c r="D346" s="119">
        <v>31</v>
      </c>
      <c r="E346" s="119">
        <v>1898</v>
      </c>
      <c r="F346" s="16" t="s">
        <v>860</v>
      </c>
      <c r="G346" s="14" t="s">
        <v>861</v>
      </c>
      <c r="H346" s="16" t="s">
        <v>862</v>
      </c>
      <c r="I346" s="14" t="s">
        <v>40</v>
      </c>
      <c r="J346" s="14" t="s">
        <v>41</v>
      </c>
      <c r="K346" s="14">
        <v>15</v>
      </c>
      <c r="L346" s="14"/>
      <c r="M346" s="14">
        <v>2001</v>
      </c>
      <c r="N346" s="15" t="s">
        <v>102</v>
      </c>
      <c r="O346" s="15" t="s">
        <v>103</v>
      </c>
      <c r="P346" s="17">
        <v>-8.4851358602175367E-2</v>
      </c>
      <c r="Q346" s="18">
        <v>17.223757428928302</v>
      </c>
      <c r="R346" s="18">
        <v>12.266650544956317</v>
      </c>
      <c r="S346" s="2" t="s">
        <v>45</v>
      </c>
      <c r="T346" s="2"/>
      <c r="U346" s="2"/>
      <c r="V346" s="14">
        <v>365</v>
      </c>
      <c r="W346" s="76"/>
      <c r="X346" s="14"/>
      <c r="Y346" s="14">
        <v>8760</v>
      </c>
      <c r="Z346" s="76" t="s">
        <v>863</v>
      </c>
      <c r="AA346" s="76" t="s">
        <v>429</v>
      </c>
      <c r="AB346" s="19" t="s">
        <v>49</v>
      </c>
      <c r="AC346" s="19">
        <v>840000</v>
      </c>
      <c r="AD346" s="19">
        <v>2400000</v>
      </c>
      <c r="AE346" s="19">
        <v>1800000</v>
      </c>
      <c r="AF346" s="19">
        <v>600000</v>
      </c>
      <c r="AG346" s="19">
        <v>2676000000</v>
      </c>
      <c r="AH346" s="20">
        <v>30259</v>
      </c>
      <c r="AI346" s="20">
        <v>7.6726E-6</v>
      </c>
      <c r="AJ346" s="21">
        <f t="shared" si="217"/>
        <v>1.0303986457763308E-2</v>
      </c>
      <c r="AK346" s="21">
        <f t="shared" si="218"/>
        <v>2.9439961307895161E-2</v>
      </c>
      <c r="AL346" s="21">
        <f t="shared" si="219"/>
        <v>2.2079970980921369E-2</v>
      </c>
      <c r="AM346" s="21">
        <f t="shared" si="220"/>
        <v>7.3599903269737903E-3</v>
      </c>
      <c r="AN346" s="21">
        <f t="shared" si="221"/>
        <v>32.825556858303102</v>
      </c>
      <c r="AO346" s="86">
        <f t="shared" si="222"/>
        <v>0.16534658192661889</v>
      </c>
      <c r="AP346" s="88">
        <f t="shared" si="223"/>
        <v>2.8230099884283034E-5</v>
      </c>
      <c r="AQ346" s="89">
        <f t="shared" si="224"/>
        <v>8.0657428240808656E-5</v>
      </c>
      <c r="AR346" s="89">
        <f t="shared" si="225"/>
        <v>6.0493071180606492E-5</v>
      </c>
      <c r="AS346" s="89">
        <f t="shared" si="226"/>
        <v>2.0164357060202164E-5</v>
      </c>
      <c r="AT346" s="89">
        <f t="shared" si="227"/>
        <v>8.9933032488501652E-2</v>
      </c>
      <c r="AU346" s="91">
        <f t="shared" si="228"/>
        <v>4.5300433404553121E-4</v>
      </c>
      <c r="AV346" s="95">
        <f t="shared" si="238"/>
        <v>10303.986457763307</v>
      </c>
      <c r="AW346" s="96">
        <f t="shared" si="239"/>
        <v>29439.961307895162</v>
      </c>
      <c r="AX346" s="96">
        <f t="shared" si="240"/>
        <v>22079.970980921371</v>
      </c>
      <c r="AY346" s="96">
        <f t="shared" si="241"/>
        <v>7359.9903269737906</v>
      </c>
      <c r="AZ346" s="96">
        <f t="shared" si="242"/>
        <v>32825556.858303104</v>
      </c>
      <c r="BA346" s="97">
        <f t="shared" si="243"/>
        <v>165346.58192661888</v>
      </c>
      <c r="BB346" s="102">
        <f t="shared" si="244"/>
        <v>28.230099884283035</v>
      </c>
      <c r="BC346" s="98">
        <f t="shared" si="245"/>
        <v>80.657428240808656</v>
      </c>
      <c r="BD346" s="98">
        <f t="shared" si="246"/>
        <v>60.493071180606492</v>
      </c>
      <c r="BE346" s="98">
        <f t="shared" si="247"/>
        <v>20.164357060202164</v>
      </c>
      <c r="BF346" s="98">
        <f t="shared" si="248"/>
        <v>89933.032488501645</v>
      </c>
      <c r="BG346" s="103">
        <f t="shared" si="249"/>
        <v>453.00433404553121</v>
      </c>
      <c r="BH346">
        <v>0.1</v>
      </c>
      <c r="BI346">
        <f t="shared" si="229"/>
        <v>1.2266650544956317</v>
      </c>
      <c r="BJ346">
        <v>0.1</v>
      </c>
      <c r="BK346">
        <f t="shared" si="230"/>
        <v>3025.9</v>
      </c>
      <c r="BL346" s="114">
        <v>336000</v>
      </c>
      <c r="BM346" s="114">
        <v>480000</v>
      </c>
      <c r="BN346" s="114">
        <v>360000</v>
      </c>
      <c r="BO346" s="114">
        <v>120000</v>
      </c>
      <c r="BP346" s="114">
        <v>1070400000</v>
      </c>
      <c r="BQ346" s="107">
        <f t="shared" si="231"/>
        <v>7.6726E-7</v>
      </c>
      <c r="BR346" s="107">
        <f t="shared" si="232"/>
        <v>4.2484424530292095E-3</v>
      </c>
      <c r="BS346" s="107">
        <f t="shared" si="233"/>
        <v>6.5829754739417205E-3</v>
      </c>
      <c r="BT346" s="107">
        <f t="shared" si="234"/>
        <v>4.9372316054562895E-3</v>
      </c>
      <c r="BU346" s="107">
        <f t="shared" si="235"/>
        <v>1.6457438684854301E-3</v>
      </c>
      <c r="BV346" s="107">
        <f t="shared" si="236"/>
        <v>13.534323814650191</v>
      </c>
      <c r="BW346" s="117">
        <f t="shared" si="237"/>
        <v>2.3383537865265855E-2</v>
      </c>
    </row>
    <row r="347" spans="1:75" ht="45" customHeight="1" x14ac:dyDescent="0.25">
      <c r="A347" s="108">
        <v>4.6646005812936098</v>
      </c>
      <c r="B347" s="108">
        <v>-74.148612165374601</v>
      </c>
      <c r="C347" s="119">
        <v>24</v>
      </c>
      <c r="D347" s="119">
        <v>31</v>
      </c>
      <c r="E347" s="119">
        <v>1898</v>
      </c>
      <c r="F347" s="16" t="s">
        <v>864</v>
      </c>
      <c r="G347" s="14" t="s">
        <v>865</v>
      </c>
      <c r="H347" s="16" t="s">
        <v>866</v>
      </c>
      <c r="I347" s="14" t="s">
        <v>40</v>
      </c>
      <c r="J347" s="14" t="s">
        <v>41</v>
      </c>
      <c r="K347" s="14">
        <v>30</v>
      </c>
      <c r="L347" s="14"/>
      <c r="M347" s="27"/>
      <c r="N347" s="15" t="s">
        <v>43</v>
      </c>
      <c r="O347" s="15" t="s">
        <v>44</v>
      </c>
      <c r="P347" s="28">
        <v>4.2689148957375835E-3</v>
      </c>
      <c r="Q347" s="18">
        <v>101250</v>
      </c>
      <c r="R347" s="18">
        <v>102993.75605528038</v>
      </c>
      <c r="S347" s="15" t="s">
        <v>45</v>
      </c>
      <c r="T347" s="15"/>
      <c r="U347" s="15"/>
      <c r="V347" s="14">
        <v>365</v>
      </c>
      <c r="W347" s="76"/>
      <c r="X347" s="14"/>
      <c r="Y347" s="14" t="e">
        <v>#VALUE!</v>
      </c>
      <c r="Z347" s="76" t="s">
        <v>867</v>
      </c>
      <c r="AA347" s="76" t="s">
        <v>868</v>
      </c>
      <c r="AB347" s="19" t="s">
        <v>49</v>
      </c>
      <c r="AC347" s="19">
        <v>46.3856216091623</v>
      </c>
      <c r="AD347" s="19">
        <v>1074.85364414012</v>
      </c>
      <c r="AE347" s="19">
        <v>5.4109910208389103</v>
      </c>
      <c r="AF347" s="19">
        <v>1344</v>
      </c>
      <c r="AG347" s="19">
        <v>1920000</v>
      </c>
      <c r="AH347" s="20">
        <v>1159.0914634146341</v>
      </c>
      <c r="AI347" s="20">
        <v>1.4200000000000001E-4</v>
      </c>
      <c r="AJ347" s="21">
        <f t="shared" si="217"/>
        <v>4.7774293964866037E-3</v>
      </c>
      <c r="AK347" s="21">
        <f t="shared" si="218"/>
        <v>0.11070321401969667</v>
      </c>
      <c r="AL347" s="21">
        <f t="shared" si="219"/>
        <v>5.572982892175952E-4</v>
      </c>
      <c r="AM347" s="21">
        <f t="shared" si="220"/>
        <v>0.13842360813829682</v>
      </c>
      <c r="AN347" s="21">
        <f t="shared" si="221"/>
        <v>197.74801162613835</v>
      </c>
      <c r="AO347" s="86">
        <f t="shared" si="222"/>
        <v>0.16742562021603197</v>
      </c>
      <c r="AP347" s="88">
        <f t="shared" si="223"/>
        <v>1.3088847661607133E-5</v>
      </c>
      <c r="AQ347" s="89">
        <f t="shared" si="224"/>
        <v>3.0329647676629224E-4</v>
      </c>
      <c r="AR347" s="89">
        <f t="shared" si="225"/>
        <v>1.5268446279934116E-6</v>
      </c>
      <c r="AS347" s="89">
        <f t="shared" si="226"/>
        <v>3.7924276202273101E-4</v>
      </c>
      <c r="AT347" s="89">
        <f t="shared" si="227"/>
        <v>0.54177537431818723</v>
      </c>
      <c r="AU347" s="91">
        <f t="shared" si="228"/>
        <v>4.5870032935899167E-4</v>
      </c>
      <c r="AV347" s="95">
        <f t="shared" si="238"/>
        <v>4777.4293964866038</v>
      </c>
      <c r="AW347" s="96">
        <f t="shared" si="239"/>
        <v>110703.21401969666</v>
      </c>
      <c r="AX347" s="96">
        <f t="shared" si="240"/>
        <v>557.2982892175952</v>
      </c>
      <c r="AY347" s="96">
        <f t="shared" si="241"/>
        <v>138423.60813829681</v>
      </c>
      <c r="AZ347" s="96">
        <f t="shared" si="242"/>
        <v>197748011.62613836</v>
      </c>
      <c r="BA347" s="97">
        <f t="shared" si="243"/>
        <v>167425.62021603197</v>
      </c>
      <c r="BB347" s="102">
        <f t="shared" si="244"/>
        <v>13.088847661607133</v>
      </c>
      <c r="BC347" s="98">
        <f t="shared" si="245"/>
        <v>303.29647676629224</v>
      </c>
      <c r="BD347" s="98">
        <f t="shared" si="246"/>
        <v>1.5268446279934116</v>
      </c>
      <c r="BE347" s="98">
        <f t="shared" si="247"/>
        <v>379.24276202273103</v>
      </c>
      <c r="BF347" s="98">
        <f t="shared" si="248"/>
        <v>541775.37431818724</v>
      </c>
      <c r="BG347" s="103">
        <f t="shared" si="249"/>
        <v>458.70032935899167</v>
      </c>
      <c r="BH347">
        <v>0.1</v>
      </c>
      <c r="BI347">
        <f t="shared" si="229"/>
        <v>10299.375605528039</v>
      </c>
      <c r="BJ347">
        <v>0.1</v>
      </c>
      <c r="BK347">
        <f t="shared" si="230"/>
        <v>115.90914634146341</v>
      </c>
      <c r="BL347" s="114">
        <v>17.6498016718255</v>
      </c>
      <c r="BM347" s="114">
        <v>910.91550745517998</v>
      </c>
      <c r="BN347" s="114">
        <v>5.3109910208389097</v>
      </c>
      <c r="BO347" s="114">
        <v>537.6</v>
      </c>
      <c r="BP347" s="114">
        <v>384000</v>
      </c>
      <c r="BQ347" s="107">
        <f t="shared" si="231"/>
        <v>1.4200000000000001E-5</v>
      </c>
      <c r="BR347" s="107">
        <f t="shared" si="232"/>
        <v>1.8795492997995124E-3</v>
      </c>
      <c r="BS347" s="107">
        <f t="shared" si="233"/>
        <v>9.4469484575996257E-2</v>
      </c>
      <c r="BT347" s="107">
        <f t="shared" si="234"/>
        <v>5.4983054237140209E-4</v>
      </c>
      <c r="BU347" s="107">
        <f t="shared" si="235"/>
        <v>5.7073515743330631E-2</v>
      </c>
      <c r="BV347" s="107">
        <f t="shared" si="236"/>
        <v>44.217799641146414</v>
      </c>
      <c r="BW347" s="117">
        <f t="shared" si="237"/>
        <v>2.367755827982395E-2</v>
      </c>
    </row>
    <row r="348" spans="1:75" ht="45" customHeight="1" x14ac:dyDescent="0.25">
      <c r="A348" s="108">
        <v>4.6949715141759603</v>
      </c>
      <c r="B348" s="108">
        <v>-74.162945805655099</v>
      </c>
      <c r="C348" s="119">
        <v>22</v>
      </c>
      <c r="D348" s="119">
        <v>34</v>
      </c>
      <c r="E348" s="119">
        <v>1937</v>
      </c>
      <c r="F348" s="16" t="s">
        <v>869</v>
      </c>
      <c r="G348" s="14" t="s">
        <v>870</v>
      </c>
      <c r="H348" s="16" t="s">
        <v>871</v>
      </c>
      <c r="I348" s="14" t="s">
        <v>40</v>
      </c>
      <c r="J348" s="14" t="s">
        <v>53</v>
      </c>
      <c r="K348" s="14">
        <v>720</v>
      </c>
      <c r="L348" s="14"/>
      <c r="M348" s="14">
        <v>2000</v>
      </c>
      <c r="N348" s="15" t="s">
        <v>43</v>
      </c>
      <c r="O348" s="15" t="s">
        <v>123</v>
      </c>
      <c r="P348" s="17">
        <v>1.192780523187394E-2</v>
      </c>
      <c r="Q348" s="18">
        <v>240000</v>
      </c>
      <c r="R348" s="18">
        <v>251728.25292922699</v>
      </c>
      <c r="S348" s="15" t="s">
        <v>45</v>
      </c>
      <c r="T348" s="15"/>
      <c r="U348" s="15"/>
      <c r="V348" s="14">
        <v>365</v>
      </c>
      <c r="W348" s="76"/>
      <c r="X348" s="14"/>
      <c r="Y348" s="14">
        <v>0</v>
      </c>
      <c r="Z348" s="76" t="s">
        <v>872</v>
      </c>
      <c r="AA348" s="76" t="s">
        <v>873</v>
      </c>
      <c r="AB348" s="19" t="s">
        <v>49</v>
      </c>
      <c r="AC348" s="19">
        <v>196.35697419693699</v>
      </c>
      <c r="AD348" s="19">
        <v>1220.7279907421801</v>
      </c>
      <c r="AE348" s="19">
        <v>69.655897325915305</v>
      </c>
      <c r="AF348" s="19">
        <v>640</v>
      </c>
      <c r="AG348" s="19">
        <v>1920000</v>
      </c>
      <c r="AH348" s="23">
        <v>240000</v>
      </c>
      <c r="AI348" s="24">
        <v>8.7999999999999994E-8</v>
      </c>
      <c r="AJ348" s="21">
        <f t="shared" si="217"/>
        <v>4.942859806506425E-2</v>
      </c>
      <c r="AK348" s="21">
        <f t="shared" si="218"/>
        <v>0.30729172441133457</v>
      </c>
      <c r="AL348" s="21">
        <f t="shared" si="219"/>
        <v>1.7534357340070274E-2</v>
      </c>
      <c r="AM348" s="21">
        <f t="shared" si="220"/>
        <v>0.16110608187470529</v>
      </c>
      <c r="AN348" s="21">
        <f t="shared" si="221"/>
        <v>483.31824562411583</v>
      </c>
      <c r="AO348" s="86">
        <f t="shared" si="222"/>
        <v>2.2152086257771975E-2</v>
      </c>
      <c r="AP348" s="88">
        <f t="shared" si="223"/>
        <v>1.3542081661661439E-4</v>
      </c>
      <c r="AQ348" s="89">
        <f t="shared" si="224"/>
        <v>8.4189513537351931E-4</v>
      </c>
      <c r="AR348" s="89">
        <f t="shared" si="225"/>
        <v>4.8039335178274721E-5</v>
      </c>
      <c r="AS348" s="89">
        <f t="shared" si="226"/>
        <v>4.413865256841241E-4</v>
      </c>
      <c r="AT348" s="89">
        <f t="shared" si="227"/>
        <v>1.3241595770523722</v>
      </c>
      <c r="AU348" s="91">
        <f t="shared" si="228"/>
        <v>6.0690647281567053E-5</v>
      </c>
      <c r="AV348" s="95">
        <f t="shared" si="238"/>
        <v>49428.598065064252</v>
      </c>
      <c r="AW348" s="96">
        <f t="shared" si="239"/>
        <v>307291.72441133455</v>
      </c>
      <c r="AX348" s="96">
        <f t="shared" si="240"/>
        <v>17534.357340070273</v>
      </c>
      <c r="AY348" s="96">
        <f t="shared" si="241"/>
        <v>161106.0818747053</v>
      </c>
      <c r="AZ348" s="96">
        <f t="shared" si="242"/>
        <v>483318245.62411582</v>
      </c>
      <c r="BA348" s="97">
        <f t="shared" si="243"/>
        <v>22152.086257771974</v>
      </c>
      <c r="BB348" s="102">
        <f t="shared" si="244"/>
        <v>135.42081661661439</v>
      </c>
      <c r="BC348" s="98">
        <f t="shared" si="245"/>
        <v>841.89513537351934</v>
      </c>
      <c r="BD348" s="98">
        <f t="shared" si="246"/>
        <v>48.039335178274719</v>
      </c>
      <c r="BE348" s="98">
        <f t="shared" si="247"/>
        <v>441.38652568412408</v>
      </c>
      <c r="BF348" s="98">
        <f t="shared" si="248"/>
        <v>1324159.5770523723</v>
      </c>
      <c r="BG348" s="103">
        <f t="shared" si="249"/>
        <v>60.690647281567053</v>
      </c>
      <c r="BH348">
        <v>0.1</v>
      </c>
      <c r="BI348">
        <f t="shared" si="229"/>
        <v>25172.825292922702</v>
      </c>
      <c r="BJ348">
        <v>0.1</v>
      </c>
      <c r="BK348">
        <f t="shared" si="230"/>
        <v>24000</v>
      </c>
      <c r="BL348" s="114">
        <v>187.562005220738</v>
      </c>
      <c r="BM348" s="114">
        <v>1012.03746873145</v>
      </c>
      <c r="BN348" s="114">
        <v>69.555897325915296</v>
      </c>
      <c r="BO348" s="114">
        <v>256</v>
      </c>
      <c r="BP348" s="114">
        <v>384000</v>
      </c>
      <c r="BQ348" s="107">
        <f t="shared" si="231"/>
        <v>8.7999999999999994E-9</v>
      </c>
      <c r="BR348" s="107">
        <f t="shared" si="232"/>
        <v>4.7472682606833148E-2</v>
      </c>
      <c r="BS348" s="107">
        <f t="shared" si="233"/>
        <v>0.25660502058279594</v>
      </c>
      <c r="BT348" s="107">
        <f t="shared" si="234"/>
        <v>1.7596763317320931E-2</v>
      </c>
      <c r="BU348" s="107">
        <f t="shared" si="235"/>
        <v>6.6425739249881696E-2</v>
      </c>
      <c r="BV348" s="107">
        <f t="shared" si="236"/>
        <v>108.07324519814634</v>
      </c>
      <c r="BW348" s="117">
        <f t="shared" si="237"/>
        <v>3.1327780820599796E-3</v>
      </c>
    </row>
    <row r="349" spans="1:75" ht="45" customHeight="1" x14ac:dyDescent="0.25">
      <c r="A349" s="108">
        <v>4.6949715141759603</v>
      </c>
      <c r="B349" s="108">
        <v>-74.162945805655099</v>
      </c>
      <c r="C349" s="119">
        <v>22</v>
      </c>
      <c r="D349" s="119">
        <v>34</v>
      </c>
      <c r="E349" s="119">
        <v>1937</v>
      </c>
      <c r="F349" s="16" t="s">
        <v>869</v>
      </c>
      <c r="G349" s="14" t="s">
        <v>870</v>
      </c>
      <c r="H349" s="16" t="s">
        <v>871</v>
      </c>
      <c r="I349" s="14" t="s">
        <v>40</v>
      </c>
      <c r="J349" s="14" t="s">
        <v>53</v>
      </c>
      <c r="K349" s="14">
        <v>1120</v>
      </c>
      <c r="L349" s="14"/>
      <c r="M349" s="14">
        <v>2006</v>
      </c>
      <c r="N349" s="15" t="s">
        <v>43</v>
      </c>
      <c r="O349" s="15" t="s">
        <v>123</v>
      </c>
      <c r="P349" s="17">
        <v>1.192780523187394E-2</v>
      </c>
      <c r="Q349" s="18">
        <v>240000</v>
      </c>
      <c r="R349" s="18">
        <v>251728.25292922699</v>
      </c>
      <c r="S349" s="15" t="s">
        <v>45</v>
      </c>
      <c r="T349" s="15"/>
      <c r="U349" s="15"/>
      <c r="V349" s="14">
        <v>365</v>
      </c>
      <c r="W349" s="76"/>
      <c r="X349" s="14"/>
      <c r="Y349" s="14">
        <v>0</v>
      </c>
      <c r="Z349" s="76" t="s">
        <v>872</v>
      </c>
      <c r="AA349" s="76" t="s">
        <v>873</v>
      </c>
      <c r="AB349" s="19" t="s">
        <v>49</v>
      </c>
      <c r="AC349" s="19">
        <v>196.35697419693699</v>
      </c>
      <c r="AD349" s="19">
        <v>1220.7279907421801</v>
      </c>
      <c r="AE349" s="19">
        <v>69.655897325915305</v>
      </c>
      <c r="AF349" s="19">
        <v>640</v>
      </c>
      <c r="AG349" s="19">
        <v>1920000</v>
      </c>
      <c r="AH349" s="23">
        <v>240000</v>
      </c>
      <c r="AI349" s="24">
        <v>8.7999999999999994E-8</v>
      </c>
      <c r="AJ349" s="21">
        <f t="shared" si="217"/>
        <v>4.942859806506425E-2</v>
      </c>
      <c r="AK349" s="21">
        <f t="shared" si="218"/>
        <v>0.30729172441133457</v>
      </c>
      <c r="AL349" s="21">
        <f t="shared" si="219"/>
        <v>1.7534357340070274E-2</v>
      </c>
      <c r="AM349" s="21">
        <f t="shared" si="220"/>
        <v>0.16110608187470529</v>
      </c>
      <c r="AN349" s="21">
        <f t="shared" si="221"/>
        <v>483.31824562411583</v>
      </c>
      <c r="AO349" s="86">
        <f t="shared" si="222"/>
        <v>2.2152086257771975E-2</v>
      </c>
      <c r="AP349" s="88">
        <f t="shared" si="223"/>
        <v>1.3542081661661439E-4</v>
      </c>
      <c r="AQ349" s="89">
        <f t="shared" si="224"/>
        <v>8.4189513537351931E-4</v>
      </c>
      <c r="AR349" s="89">
        <f t="shared" si="225"/>
        <v>4.8039335178274721E-5</v>
      </c>
      <c r="AS349" s="89">
        <f t="shared" si="226"/>
        <v>4.413865256841241E-4</v>
      </c>
      <c r="AT349" s="89">
        <f t="shared" si="227"/>
        <v>1.3241595770523722</v>
      </c>
      <c r="AU349" s="91">
        <f t="shared" si="228"/>
        <v>6.0690647281567053E-5</v>
      </c>
      <c r="AV349" s="95">
        <f t="shared" si="238"/>
        <v>49428.598065064252</v>
      </c>
      <c r="AW349" s="96">
        <f t="shared" si="239"/>
        <v>307291.72441133455</v>
      </c>
      <c r="AX349" s="96">
        <f t="shared" si="240"/>
        <v>17534.357340070273</v>
      </c>
      <c r="AY349" s="96">
        <f t="shared" si="241"/>
        <v>161106.0818747053</v>
      </c>
      <c r="AZ349" s="96">
        <f t="shared" si="242"/>
        <v>483318245.62411582</v>
      </c>
      <c r="BA349" s="97">
        <f t="shared" si="243"/>
        <v>22152.086257771974</v>
      </c>
      <c r="BB349" s="102">
        <f t="shared" si="244"/>
        <v>135.42081661661439</v>
      </c>
      <c r="BC349" s="98">
        <f t="shared" si="245"/>
        <v>841.89513537351934</v>
      </c>
      <c r="BD349" s="98">
        <f t="shared" si="246"/>
        <v>48.039335178274719</v>
      </c>
      <c r="BE349" s="98">
        <f t="shared" si="247"/>
        <v>441.38652568412408</v>
      </c>
      <c r="BF349" s="98">
        <f t="shared" si="248"/>
        <v>1324159.5770523723</v>
      </c>
      <c r="BG349" s="103">
        <f t="shared" si="249"/>
        <v>60.690647281567053</v>
      </c>
      <c r="BH349">
        <v>0.1</v>
      </c>
      <c r="BI349">
        <f t="shared" si="229"/>
        <v>25172.825292922702</v>
      </c>
      <c r="BJ349">
        <v>0.1</v>
      </c>
      <c r="BK349">
        <f t="shared" si="230"/>
        <v>24000</v>
      </c>
      <c r="BL349" s="114">
        <v>187.562005220738</v>
      </c>
      <c r="BM349" s="114">
        <v>1012.03746873145</v>
      </c>
      <c r="BN349" s="114">
        <v>69.555897325915296</v>
      </c>
      <c r="BO349" s="114">
        <v>256</v>
      </c>
      <c r="BP349" s="114">
        <v>384000</v>
      </c>
      <c r="BQ349" s="107">
        <f t="shared" si="231"/>
        <v>8.7999999999999994E-9</v>
      </c>
      <c r="BR349" s="107">
        <f t="shared" si="232"/>
        <v>4.7472682606833148E-2</v>
      </c>
      <c r="BS349" s="107">
        <f t="shared" si="233"/>
        <v>0.25660502058279594</v>
      </c>
      <c r="BT349" s="107">
        <f t="shared" si="234"/>
        <v>1.7596763317320931E-2</v>
      </c>
      <c r="BU349" s="107">
        <f t="shared" si="235"/>
        <v>6.6425739249881696E-2</v>
      </c>
      <c r="BV349" s="107">
        <f t="shared" si="236"/>
        <v>108.07324519814634</v>
      </c>
      <c r="BW349" s="117">
        <f t="shared" si="237"/>
        <v>3.1327780820599796E-3</v>
      </c>
    </row>
    <row r="350" spans="1:75" ht="30" customHeight="1" x14ac:dyDescent="0.25">
      <c r="A350" s="108">
        <v>4.6845607648245498</v>
      </c>
      <c r="B350" s="108">
        <v>-74.139734060181098</v>
      </c>
      <c r="C350" s="119">
        <v>25</v>
      </c>
      <c r="D350" s="119">
        <v>33</v>
      </c>
      <c r="E350" s="119">
        <v>1926</v>
      </c>
      <c r="F350" s="16" t="s">
        <v>874</v>
      </c>
      <c r="G350" s="14" t="s">
        <v>875</v>
      </c>
      <c r="H350" s="16" t="s">
        <v>876</v>
      </c>
      <c r="I350" s="14" t="s">
        <v>40</v>
      </c>
      <c r="J350" s="14" t="s">
        <v>53</v>
      </c>
      <c r="K350" s="14">
        <v>146.53</v>
      </c>
      <c r="L350" s="14"/>
      <c r="M350" s="14">
        <v>2007</v>
      </c>
      <c r="N350" s="15" t="s">
        <v>43</v>
      </c>
      <c r="O350" s="15" t="s">
        <v>123</v>
      </c>
      <c r="P350" s="22">
        <v>-1.6452797611429655E-2</v>
      </c>
      <c r="Q350" s="18">
        <v>37896</v>
      </c>
      <c r="R350" s="18">
        <v>35482.314000670973</v>
      </c>
      <c r="S350" s="15" t="s">
        <v>45</v>
      </c>
      <c r="T350" s="15"/>
      <c r="U350" s="15"/>
      <c r="V350" s="14">
        <v>365</v>
      </c>
      <c r="W350" s="76" t="s">
        <v>76</v>
      </c>
      <c r="X350" s="14"/>
      <c r="Y350" s="14">
        <v>2920</v>
      </c>
      <c r="Z350" s="76" t="s">
        <v>877</v>
      </c>
      <c r="AA350" s="76" t="s">
        <v>292</v>
      </c>
      <c r="AB350" s="19" t="s">
        <v>49</v>
      </c>
      <c r="AC350" s="19">
        <v>196.35697419693699</v>
      </c>
      <c r="AD350" s="19">
        <v>1220.7279907421801</v>
      </c>
      <c r="AE350" s="19">
        <v>69.655897325915305</v>
      </c>
      <c r="AF350" s="19">
        <v>640</v>
      </c>
      <c r="AG350" s="19">
        <v>1920000</v>
      </c>
      <c r="AH350" s="23">
        <v>37896</v>
      </c>
      <c r="AI350" s="24">
        <v>8.7999999999999994E-8</v>
      </c>
      <c r="AJ350" s="21">
        <f t="shared" si="217"/>
        <v>6.9671998146773658E-3</v>
      </c>
      <c r="AK350" s="21">
        <f t="shared" si="218"/>
        <v>4.3314253876922199E-2</v>
      </c>
      <c r="AL350" s="21">
        <f t="shared" si="219"/>
        <v>2.4715524209166242E-3</v>
      </c>
      <c r="AM350" s="21">
        <f t="shared" si="220"/>
        <v>2.2708680960429422E-2</v>
      </c>
      <c r="AN350" s="21">
        <f t="shared" si="221"/>
        <v>68.126042881288271</v>
      </c>
      <c r="AO350" s="86">
        <f t="shared" si="222"/>
        <v>3.1224436320590456E-3</v>
      </c>
      <c r="AP350" s="88">
        <f t="shared" si="223"/>
        <v>1.9088218670348946E-5</v>
      </c>
      <c r="AQ350" s="89">
        <f t="shared" si="224"/>
        <v>1.1866918870389643E-4</v>
      </c>
      <c r="AR350" s="89">
        <f t="shared" si="225"/>
        <v>6.7713764956619843E-6</v>
      </c>
      <c r="AS350" s="89">
        <f t="shared" si="226"/>
        <v>6.2215564275149108E-5</v>
      </c>
      <c r="AT350" s="89">
        <f t="shared" si="227"/>
        <v>0.18664669282544732</v>
      </c>
      <c r="AU350" s="91">
        <f t="shared" si="228"/>
        <v>8.5546400878330023E-6</v>
      </c>
      <c r="AV350" s="95">
        <f t="shared" si="238"/>
        <v>6967.1998146773658</v>
      </c>
      <c r="AW350" s="96">
        <f t="shared" si="239"/>
        <v>43314.253876922201</v>
      </c>
      <c r="AX350" s="96">
        <f t="shared" si="240"/>
        <v>2471.5524209166242</v>
      </c>
      <c r="AY350" s="96">
        <f t="shared" si="241"/>
        <v>22708.680960429421</v>
      </c>
      <c r="AZ350" s="96">
        <f t="shared" si="242"/>
        <v>68126042.881288275</v>
      </c>
      <c r="BA350" s="97">
        <f t="shared" si="243"/>
        <v>3122.4436320590457</v>
      </c>
      <c r="BB350" s="102">
        <f t="shared" si="244"/>
        <v>19.088218670348947</v>
      </c>
      <c r="BC350" s="98">
        <f t="shared" si="245"/>
        <v>118.66918870389644</v>
      </c>
      <c r="BD350" s="98">
        <f t="shared" si="246"/>
        <v>6.7713764956619844</v>
      </c>
      <c r="BE350" s="98">
        <f t="shared" si="247"/>
        <v>62.215564275149106</v>
      </c>
      <c r="BF350" s="98">
        <f t="shared" si="248"/>
        <v>186646.69282544733</v>
      </c>
      <c r="BG350" s="103">
        <f t="shared" si="249"/>
        <v>8.5546400878330022</v>
      </c>
      <c r="BH350">
        <v>0.1</v>
      </c>
      <c r="BI350">
        <f t="shared" si="229"/>
        <v>3548.2314000670976</v>
      </c>
      <c r="BJ350">
        <v>0.1</v>
      </c>
      <c r="BK350">
        <f t="shared" si="230"/>
        <v>3789.6000000000004</v>
      </c>
      <c r="BL350" s="114">
        <v>187.562005220738</v>
      </c>
      <c r="BM350" s="114">
        <v>1012.03746873145</v>
      </c>
      <c r="BN350" s="114">
        <v>69.555897325915296</v>
      </c>
      <c r="BO350" s="114">
        <v>256</v>
      </c>
      <c r="BP350" s="114">
        <v>384000</v>
      </c>
      <c r="BQ350" s="107">
        <f t="shared" si="231"/>
        <v>8.7999999999999994E-9</v>
      </c>
      <c r="BR350" s="107">
        <f t="shared" si="232"/>
        <v>6.6915040767530501E-3</v>
      </c>
      <c r="BS350" s="107">
        <f t="shared" si="233"/>
        <v>3.6169717973720025E-2</v>
      </c>
      <c r="BT350" s="107">
        <f t="shared" si="234"/>
        <v>2.4803488450547964E-3</v>
      </c>
      <c r="BU350" s="107">
        <f t="shared" si="235"/>
        <v>9.3630290218303224E-3</v>
      </c>
      <c r="BV350" s="107">
        <f t="shared" si="236"/>
        <v>15.233446292062622</v>
      </c>
      <c r="BW350" s="117">
        <f t="shared" si="237"/>
        <v>4.4158021322034092E-4</v>
      </c>
    </row>
    <row r="351" spans="1:75" ht="30" customHeight="1" x14ac:dyDescent="0.25">
      <c r="A351" s="108">
        <v>4.6802713123787898</v>
      </c>
      <c r="B351" s="108">
        <v>-74.129385341096395</v>
      </c>
      <c r="C351" s="119">
        <v>26</v>
      </c>
      <c r="D351" s="119">
        <v>33</v>
      </c>
      <c r="E351" s="119">
        <v>1927</v>
      </c>
      <c r="F351" s="16" t="s">
        <v>878</v>
      </c>
      <c r="G351" s="14" t="s">
        <v>879</v>
      </c>
      <c r="H351" s="16" t="s">
        <v>880</v>
      </c>
      <c r="I351" s="14" t="s">
        <v>40</v>
      </c>
      <c r="J351" s="14" t="s">
        <v>41</v>
      </c>
      <c r="K351" s="14">
        <v>50</v>
      </c>
      <c r="L351" s="14"/>
      <c r="M351" s="14">
        <v>2000</v>
      </c>
      <c r="N351" s="15" t="s">
        <v>43</v>
      </c>
      <c r="O351" s="15" t="s">
        <v>44</v>
      </c>
      <c r="P351" s="25">
        <v>1.3557806644477E-2</v>
      </c>
      <c r="Q351" s="18">
        <v>143058</v>
      </c>
      <c r="R351" s="18">
        <v>151030.43442844923</v>
      </c>
      <c r="S351" s="15" t="s">
        <v>45</v>
      </c>
      <c r="T351" s="15"/>
      <c r="U351" s="15"/>
      <c r="V351" s="14">
        <v>365</v>
      </c>
      <c r="W351" s="76"/>
      <c r="X351" s="14"/>
      <c r="Y351" s="14">
        <v>8760</v>
      </c>
      <c r="Z351" s="76" t="s">
        <v>881</v>
      </c>
      <c r="AA351" s="76" t="s">
        <v>46</v>
      </c>
      <c r="AB351" s="19" t="s">
        <v>49</v>
      </c>
      <c r="AC351" s="19">
        <v>46.3856216091623</v>
      </c>
      <c r="AD351" s="19">
        <v>1074.85364414012</v>
      </c>
      <c r="AE351" s="19">
        <v>5.4109910208389103</v>
      </c>
      <c r="AF351" s="19">
        <v>1344</v>
      </c>
      <c r="AG351" s="19">
        <v>1920000</v>
      </c>
      <c r="AH351" s="23">
        <v>143058</v>
      </c>
      <c r="AI351" s="24">
        <v>8.7999999999999994E-8</v>
      </c>
      <c r="AJ351" s="21">
        <f t="shared" ref="AJ351:AJ382" si="250">AC351*R351/1000000000</f>
        <v>7.0056405828654439E-3</v>
      </c>
      <c r="AK351" s="21">
        <f t="shared" ref="AK351:AK382" si="251">AD351*R351/1000000000</f>
        <v>0.16233561282148409</v>
      </c>
      <c r="AL351" s="21">
        <f t="shared" ref="AL351:AL382" si="252">AE351*R351/1000000000</f>
        <v>8.1722432456573851E-4</v>
      </c>
      <c r="AM351" s="21">
        <f t="shared" ref="AM351:AM382" si="253">AF351*R351/1000000000</f>
        <v>0.20298490387183576</v>
      </c>
      <c r="AN351" s="21">
        <f t="shared" ref="AN351:AN382" si="254">AG351*R351/1000000000</f>
        <v>289.97843410262249</v>
      </c>
      <c r="AO351" s="86">
        <f t="shared" si="222"/>
        <v>1.3290678229703531E-2</v>
      </c>
      <c r="AP351" s="88">
        <f t="shared" si="223"/>
        <v>1.919353584346697E-5</v>
      </c>
      <c r="AQ351" s="89">
        <f t="shared" si="224"/>
        <v>4.4475510362050434E-4</v>
      </c>
      <c r="AR351" s="89">
        <f t="shared" si="225"/>
        <v>2.2389707522348999E-6</v>
      </c>
      <c r="AS351" s="89">
        <f t="shared" si="226"/>
        <v>5.561230243063994E-4</v>
      </c>
      <c r="AT351" s="89">
        <f t="shared" si="227"/>
        <v>0.79446146329485612</v>
      </c>
      <c r="AU351" s="91">
        <f t="shared" si="228"/>
        <v>3.6412817067680905E-5</v>
      </c>
      <c r="AV351" s="95">
        <f t="shared" si="238"/>
        <v>7005.6405828654442</v>
      </c>
      <c r="AW351" s="96">
        <f t="shared" si="239"/>
        <v>162335.6128214841</v>
      </c>
      <c r="AX351" s="96">
        <f t="shared" si="240"/>
        <v>817.22432456573847</v>
      </c>
      <c r="AY351" s="96">
        <f t="shared" si="241"/>
        <v>202984.90387183576</v>
      </c>
      <c r="AZ351" s="96">
        <f t="shared" si="242"/>
        <v>289978434.10262251</v>
      </c>
      <c r="BA351" s="97">
        <f t="shared" si="243"/>
        <v>13290.678229703532</v>
      </c>
      <c r="BB351" s="102">
        <f t="shared" si="244"/>
        <v>19.193535843466972</v>
      </c>
      <c r="BC351" s="98">
        <f t="shared" si="245"/>
        <v>444.75510362050431</v>
      </c>
      <c r="BD351" s="98">
        <f t="shared" si="246"/>
        <v>2.2389707522348998</v>
      </c>
      <c r="BE351" s="98">
        <f t="shared" si="247"/>
        <v>556.12302430639943</v>
      </c>
      <c r="BF351" s="98">
        <f t="shared" si="248"/>
        <v>794461.46329485613</v>
      </c>
      <c r="BG351" s="103">
        <f t="shared" si="249"/>
        <v>36.412817067680905</v>
      </c>
      <c r="BH351">
        <v>0.1</v>
      </c>
      <c r="BI351">
        <f t="shared" si="229"/>
        <v>15103.043442844923</v>
      </c>
      <c r="BJ351">
        <v>0.1</v>
      </c>
      <c r="BK351">
        <f t="shared" si="230"/>
        <v>14305.800000000001</v>
      </c>
      <c r="BL351" s="114">
        <v>17.6498016718255</v>
      </c>
      <c r="BM351" s="114">
        <v>910.91550745517998</v>
      </c>
      <c r="BN351" s="114">
        <v>5.3109910208389097</v>
      </c>
      <c r="BO351" s="114">
        <v>537.6</v>
      </c>
      <c r="BP351" s="114">
        <v>384000</v>
      </c>
      <c r="BQ351" s="107">
        <f t="shared" si="231"/>
        <v>8.7999999999999994E-9</v>
      </c>
      <c r="BR351" s="107">
        <f t="shared" si="232"/>
        <v>2.7561782204160545E-3</v>
      </c>
      <c r="BS351" s="107">
        <f t="shared" si="233"/>
        <v>0.13853041040746572</v>
      </c>
      <c r="BT351" s="107">
        <f t="shared" si="234"/>
        <v>8.0627359227302688E-4</v>
      </c>
      <c r="BU351" s="107">
        <f t="shared" si="235"/>
        <v>8.369281990694262E-2</v>
      </c>
      <c r="BV351" s="107">
        <f t="shared" si="236"/>
        <v>64.841149066240718</v>
      </c>
      <c r="BW351" s="117">
        <f t="shared" si="237"/>
        <v>1.8795857405583575E-3</v>
      </c>
    </row>
    <row r="352" spans="1:75" ht="30" customHeight="1" x14ac:dyDescent="0.25">
      <c r="A352" s="108">
        <v>4.6802713123787898</v>
      </c>
      <c r="B352" s="108">
        <v>-74.129385341096395</v>
      </c>
      <c r="C352" s="119">
        <v>26</v>
      </c>
      <c r="D352" s="119">
        <v>33</v>
      </c>
      <c r="E352" s="119">
        <v>1927</v>
      </c>
      <c r="F352" s="16" t="s">
        <v>878</v>
      </c>
      <c r="G352" s="14" t="s">
        <v>879</v>
      </c>
      <c r="H352" s="16" t="s">
        <v>880</v>
      </c>
      <c r="I352" s="14" t="s">
        <v>40</v>
      </c>
      <c r="J352" s="14" t="s">
        <v>41</v>
      </c>
      <c r="K352" s="14">
        <v>50</v>
      </c>
      <c r="L352" s="14"/>
      <c r="M352" s="14">
        <v>1998</v>
      </c>
      <c r="N352" s="15" t="s">
        <v>43</v>
      </c>
      <c r="O352" s="15" t="s">
        <v>44</v>
      </c>
      <c r="P352" s="25">
        <v>1.3557806644477E-2</v>
      </c>
      <c r="Q352" s="18">
        <v>143058</v>
      </c>
      <c r="R352" s="18">
        <v>151030.43442844923</v>
      </c>
      <c r="S352" s="15" t="s">
        <v>45</v>
      </c>
      <c r="T352" s="15"/>
      <c r="U352" s="15"/>
      <c r="V352" s="14">
        <v>365</v>
      </c>
      <c r="W352" s="76"/>
      <c r="X352" s="14"/>
      <c r="Y352" s="14">
        <v>8760</v>
      </c>
      <c r="Z352" s="76" t="s">
        <v>881</v>
      </c>
      <c r="AA352" s="76" t="s">
        <v>46</v>
      </c>
      <c r="AB352" s="19" t="s">
        <v>49</v>
      </c>
      <c r="AC352" s="19">
        <v>46.3856216091623</v>
      </c>
      <c r="AD352" s="19">
        <v>1074.85364414012</v>
      </c>
      <c r="AE352" s="19">
        <v>5.4109910208389103</v>
      </c>
      <c r="AF352" s="19">
        <v>1344</v>
      </c>
      <c r="AG352" s="19">
        <v>1920000</v>
      </c>
      <c r="AH352" s="23">
        <v>143058</v>
      </c>
      <c r="AI352" s="24">
        <v>8.7999999999999994E-8</v>
      </c>
      <c r="AJ352" s="21">
        <f t="shared" si="250"/>
        <v>7.0056405828654439E-3</v>
      </c>
      <c r="AK352" s="21">
        <f t="shared" si="251"/>
        <v>0.16233561282148409</v>
      </c>
      <c r="AL352" s="21">
        <f t="shared" si="252"/>
        <v>8.1722432456573851E-4</v>
      </c>
      <c r="AM352" s="21">
        <f t="shared" si="253"/>
        <v>0.20298490387183576</v>
      </c>
      <c r="AN352" s="21">
        <f t="shared" si="254"/>
        <v>289.97843410262249</v>
      </c>
      <c r="AO352" s="86">
        <f t="shared" si="222"/>
        <v>1.3290678229703531E-2</v>
      </c>
      <c r="AP352" s="88">
        <f t="shared" si="223"/>
        <v>1.919353584346697E-5</v>
      </c>
      <c r="AQ352" s="89">
        <f t="shared" si="224"/>
        <v>4.4475510362050434E-4</v>
      </c>
      <c r="AR352" s="89">
        <f t="shared" si="225"/>
        <v>2.2389707522348999E-6</v>
      </c>
      <c r="AS352" s="89">
        <f t="shared" si="226"/>
        <v>5.561230243063994E-4</v>
      </c>
      <c r="AT352" s="89">
        <f t="shared" si="227"/>
        <v>0.79446146329485612</v>
      </c>
      <c r="AU352" s="91">
        <f t="shared" si="228"/>
        <v>3.6412817067680905E-5</v>
      </c>
      <c r="AV352" s="95">
        <f t="shared" si="238"/>
        <v>7005.6405828654442</v>
      </c>
      <c r="AW352" s="96">
        <f t="shared" si="239"/>
        <v>162335.6128214841</v>
      </c>
      <c r="AX352" s="96">
        <f t="shared" si="240"/>
        <v>817.22432456573847</v>
      </c>
      <c r="AY352" s="96">
        <f t="shared" si="241"/>
        <v>202984.90387183576</v>
      </c>
      <c r="AZ352" s="96">
        <f t="shared" si="242"/>
        <v>289978434.10262251</v>
      </c>
      <c r="BA352" s="97">
        <f t="shared" si="243"/>
        <v>13290.678229703532</v>
      </c>
      <c r="BB352" s="102">
        <f t="shared" si="244"/>
        <v>19.193535843466972</v>
      </c>
      <c r="BC352" s="98">
        <f t="shared" si="245"/>
        <v>444.75510362050431</v>
      </c>
      <c r="BD352" s="98">
        <f t="shared" si="246"/>
        <v>2.2389707522348998</v>
      </c>
      <c r="BE352" s="98">
        <f t="shared" si="247"/>
        <v>556.12302430639943</v>
      </c>
      <c r="BF352" s="98">
        <f t="shared" si="248"/>
        <v>794461.46329485613</v>
      </c>
      <c r="BG352" s="103">
        <f t="shared" si="249"/>
        <v>36.412817067680905</v>
      </c>
      <c r="BH352">
        <v>0.1</v>
      </c>
      <c r="BI352">
        <f t="shared" si="229"/>
        <v>15103.043442844923</v>
      </c>
      <c r="BJ352">
        <v>0.1</v>
      </c>
      <c r="BK352">
        <f t="shared" si="230"/>
        <v>14305.800000000001</v>
      </c>
      <c r="BL352" s="114">
        <v>17.6498016718255</v>
      </c>
      <c r="BM352" s="114">
        <v>910.91550745517998</v>
      </c>
      <c r="BN352" s="114">
        <v>5.3109910208389097</v>
      </c>
      <c r="BO352" s="114">
        <v>537.6</v>
      </c>
      <c r="BP352" s="114">
        <v>384000</v>
      </c>
      <c r="BQ352" s="107">
        <f t="shared" si="231"/>
        <v>8.7999999999999994E-9</v>
      </c>
      <c r="BR352" s="107">
        <f t="shared" si="232"/>
        <v>2.7561782204160545E-3</v>
      </c>
      <c r="BS352" s="107">
        <f t="shared" si="233"/>
        <v>0.13853041040746572</v>
      </c>
      <c r="BT352" s="107">
        <f t="shared" si="234"/>
        <v>8.0627359227302688E-4</v>
      </c>
      <c r="BU352" s="107">
        <f t="shared" si="235"/>
        <v>8.369281990694262E-2</v>
      </c>
      <c r="BV352" s="107">
        <f t="shared" si="236"/>
        <v>64.841149066240718</v>
      </c>
      <c r="BW352" s="117">
        <f t="shared" si="237"/>
        <v>1.8795857405583575E-3</v>
      </c>
    </row>
    <row r="353" spans="1:75" ht="15" customHeight="1" x14ac:dyDescent="0.25">
      <c r="A353" s="108">
        <v>4.6687000000000003</v>
      </c>
      <c r="B353" s="108">
        <v>-74.143716666666663</v>
      </c>
      <c r="C353" s="119">
        <v>24</v>
      </c>
      <c r="D353" s="119">
        <v>32</v>
      </c>
      <c r="E353" s="119">
        <v>1911</v>
      </c>
      <c r="F353" s="16" t="s">
        <v>882</v>
      </c>
      <c r="G353" s="14" t="s">
        <v>883</v>
      </c>
      <c r="H353" s="16" t="s">
        <v>884</v>
      </c>
      <c r="I353" s="14" t="s">
        <v>40</v>
      </c>
      <c r="J353" s="14" t="s">
        <v>53</v>
      </c>
      <c r="K353" s="14">
        <v>439.56</v>
      </c>
      <c r="L353" s="14"/>
      <c r="M353" s="14">
        <v>1980</v>
      </c>
      <c r="N353" s="15" t="s">
        <v>43</v>
      </c>
      <c r="O353" s="15" t="s">
        <v>123</v>
      </c>
      <c r="P353" s="22">
        <v>1.192780523187394E-2</v>
      </c>
      <c r="Q353" s="18">
        <v>16012.5</v>
      </c>
      <c r="R353" s="18">
        <v>16794.994375121863</v>
      </c>
      <c r="S353" s="15" t="s">
        <v>45</v>
      </c>
      <c r="T353" s="15"/>
      <c r="U353" s="15"/>
      <c r="V353" s="14">
        <v>365</v>
      </c>
      <c r="W353" s="76"/>
      <c r="X353" s="14"/>
      <c r="Y353" s="14">
        <v>8760</v>
      </c>
      <c r="Z353" s="76" t="s">
        <v>885</v>
      </c>
      <c r="AA353" s="76" t="s">
        <v>46</v>
      </c>
      <c r="AB353" s="19" t="s">
        <v>49</v>
      </c>
      <c r="AC353" s="19">
        <v>196.35697419693699</v>
      </c>
      <c r="AD353" s="19">
        <v>1220.7279907421801</v>
      </c>
      <c r="AE353" s="19">
        <v>69.655897325915305</v>
      </c>
      <c r="AF353" s="19">
        <v>640</v>
      </c>
      <c r="AG353" s="19">
        <v>1920000</v>
      </c>
      <c r="AH353" s="20">
        <v>26143.981481481482</v>
      </c>
      <c r="AI353" s="20">
        <v>2.9999999999999997E-8</v>
      </c>
      <c r="AJ353" s="21">
        <f t="shared" si="250"/>
        <v>3.2978142771535055E-3</v>
      </c>
      <c r="AK353" s="21">
        <f t="shared" si="251"/>
        <v>2.050211973806873E-2</v>
      </c>
      <c r="AL353" s="21">
        <f t="shared" si="252"/>
        <v>1.1698704037828135E-3</v>
      </c>
      <c r="AM353" s="21">
        <f t="shared" si="253"/>
        <v>1.0748796400077993E-2</v>
      </c>
      <c r="AN353" s="21">
        <f t="shared" si="254"/>
        <v>32.246389200233978</v>
      </c>
      <c r="AO353" s="86">
        <f t="shared" si="222"/>
        <v>8.2264734786842452E-4</v>
      </c>
      <c r="AP353" s="88">
        <f t="shared" si="223"/>
        <v>9.0351076086397409E-6</v>
      </c>
      <c r="AQ353" s="89">
        <f t="shared" si="224"/>
        <v>5.6170191063202002E-5</v>
      </c>
      <c r="AR353" s="89">
        <f t="shared" si="225"/>
        <v>3.2051243939255164E-6</v>
      </c>
      <c r="AS353" s="89">
        <f t="shared" si="226"/>
        <v>2.9448757260487653E-5</v>
      </c>
      <c r="AT353" s="89">
        <f t="shared" si="227"/>
        <v>8.8346271781462954E-2</v>
      </c>
      <c r="AU353" s="91">
        <f t="shared" si="228"/>
        <v>2.2538283503244509E-6</v>
      </c>
      <c r="AV353" s="95">
        <f t="shared" si="238"/>
        <v>3297.8142771535054</v>
      </c>
      <c r="AW353" s="96">
        <f t="shared" si="239"/>
        <v>20502.11973806873</v>
      </c>
      <c r="AX353" s="96">
        <f t="shared" si="240"/>
        <v>1169.8704037828136</v>
      </c>
      <c r="AY353" s="96">
        <f t="shared" si="241"/>
        <v>10748.796400077994</v>
      </c>
      <c r="AZ353" s="96">
        <f t="shared" si="242"/>
        <v>32246389.200233977</v>
      </c>
      <c r="BA353" s="97">
        <f t="shared" si="243"/>
        <v>822.6473478684245</v>
      </c>
      <c r="BB353" s="102">
        <f t="shared" si="244"/>
        <v>9.0351076086397413</v>
      </c>
      <c r="BC353" s="98">
        <f t="shared" si="245"/>
        <v>56.170191063202004</v>
      </c>
      <c r="BD353" s="98">
        <f t="shared" si="246"/>
        <v>3.2051243939255163</v>
      </c>
      <c r="BE353" s="98">
        <f t="shared" si="247"/>
        <v>29.448757260487653</v>
      </c>
      <c r="BF353" s="98">
        <f t="shared" si="248"/>
        <v>88346.271781462958</v>
      </c>
      <c r="BG353" s="103">
        <f t="shared" si="249"/>
        <v>2.2538283503244507</v>
      </c>
      <c r="BH353">
        <v>0.1</v>
      </c>
      <c r="BI353">
        <f t="shared" si="229"/>
        <v>1679.4994375121864</v>
      </c>
      <c r="BJ353">
        <v>0.1</v>
      </c>
      <c r="BK353">
        <f t="shared" si="230"/>
        <v>2614.3981481481483</v>
      </c>
      <c r="BL353" s="114">
        <v>187.562005220738</v>
      </c>
      <c r="BM353" s="114">
        <v>1012.03746873145</v>
      </c>
      <c r="BN353" s="114">
        <v>69.555897325915296</v>
      </c>
      <c r="BO353" s="114">
        <v>256</v>
      </c>
      <c r="BP353" s="114">
        <v>384000</v>
      </c>
      <c r="BQ353" s="107">
        <f t="shared" si="231"/>
        <v>3E-9</v>
      </c>
      <c r="BR353" s="107">
        <f t="shared" si="232"/>
        <v>3.1673180426746491E-3</v>
      </c>
      <c r="BS353" s="107">
        <f t="shared" si="233"/>
        <v>1.7120366217008416E-2</v>
      </c>
      <c r="BT353" s="107">
        <f t="shared" si="234"/>
        <v>1.1740340525775059E-3</v>
      </c>
      <c r="BU353" s="107">
        <f t="shared" si="235"/>
        <v>4.4318422905780435E-3</v>
      </c>
      <c r="BV353" s="107">
        <f t="shared" si="236"/>
        <v>7.2105118280638258</v>
      </c>
      <c r="BW353" s="117">
        <f t="shared" si="237"/>
        <v>1.1633990364057837E-4</v>
      </c>
    </row>
    <row r="354" spans="1:75" ht="15" customHeight="1" x14ac:dyDescent="0.25">
      <c r="A354" s="108">
        <v>4.6687000000000003</v>
      </c>
      <c r="B354" s="108">
        <v>-74.143716666666663</v>
      </c>
      <c r="C354" s="119">
        <v>24</v>
      </c>
      <c r="D354" s="119">
        <v>32</v>
      </c>
      <c r="E354" s="119">
        <v>1911</v>
      </c>
      <c r="F354" s="16" t="s">
        <v>882</v>
      </c>
      <c r="G354" s="14" t="s">
        <v>883</v>
      </c>
      <c r="H354" s="16" t="s">
        <v>884</v>
      </c>
      <c r="I354" s="14" t="s">
        <v>40</v>
      </c>
      <c r="J354" s="14" t="s">
        <v>53</v>
      </c>
      <c r="K354" s="14">
        <v>20.51</v>
      </c>
      <c r="L354" s="14"/>
      <c r="M354" s="14">
        <v>2005</v>
      </c>
      <c r="N354" s="15" t="s">
        <v>43</v>
      </c>
      <c r="O354" s="15" t="s">
        <v>123</v>
      </c>
      <c r="P354" s="22">
        <v>1.192780523187394E-2</v>
      </c>
      <c r="Q354" s="18">
        <v>16012.5</v>
      </c>
      <c r="R354" s="18">
        <v>16794.994375121863</v>
      </c>
      <c r="S354" s="15" t="s">
        <v>45</v>
      </c>
      <c r="T354" s="15"/>
      <c r="U354" s="15"/>
      <c r="V354" s="14">
        <v>365</v>
      </c>
      <c r="W354" s="76"/>
      <c r="X354" s="14"/>
      <c r="Y354" s="14">
        <v>8760</v>
      </c>
      <c r="Z354" s="76" t="s">
        <v>886</v>
      </c>
      <c r="AA354" s="76" t="s">
        <v>46</v>
      </c>
      <c r="AB354" s="19" t="s">
        <v>49</v>
      </c>
      <c r="AC354" s="19">
        <v>196.35697419693699</v>
      </c>
      <c r="AD354" s="19">
        <v>1220.7279907421801</v>
      </c>
      <c r="AE354" s="19">
        <v>69.655897325915305</v>
      </c>
      <c r="AF354" s="19">
        <v>640</v>
      </c>
      <c r="AG354" s="19">
        <v>1920000</v>
      </c>
      <c r="AH354" s="20">
        <v>26143.981481481482</v>
      </c>
      <c r="AI354" s="20">
        <v>2.9999999999999997E-8</v>
      </c>
      <c r="AJ354" s="21">
        <f t="shared" si="250"/>
        <v>3.2978142771535055E-3</v>
      </c>
      <c r="AK354" s="21">
        <f t="shared" si="251"/>
        <v>2.050211973806873E-2</v>
      </c>
      <c r="AL354" s="21">
        <f t="shared" si="252"/>
        <v>1.1698704037828135E-3</v>
      </c>
      <c r="AM354" s="21">
        <f t="shared" si="253"/>
        <v>1.0748796400077993E-2</v>
      </c>
      <c r="AN354" s="21">
        <f t="shared" si="254"/>
        <v>32.246389200233978</v>
      </c>
      <c r="AO354" s="86">
        <f t="shared" si="222"/>
        <v>8.2264734786842452E-4</v>
      </c>
      <c r="AP354" s="88">
        <f t="shared" si="223"/>
        <v>9.0351076086397409E-6</v>
      </c>
      <c r="AQ354" s="89">
        <f t="shared" si="224"/>
        <v>5.6170191063202002E-5</v>
      </c>
      <c r="AR354" s="89">
        <f t="shared" si="225"/>
        <v>3.2051243939255164E-6</v>
      </c>
      <c r="AS354" s="89">
        <f t="shared" si="226"/>
        <v>2.9448757260487653E-5</v>
      </c>
      <c r="AT354" s="89">
        <f t="shared" si="227"/>
        <v>8.8346271781462954E-2</v>
      </c>
      <c r="AU354" s="91">
        <f t="shared" si="228"/>
        <v>2.2538283503244509E-6</v>
      </c>
      <c r="AV354" s="95">
        <f t="shared" si="238"/>
        <v>3297.8142771535054</v>
      </c>
      <c r="AW354" s="96">
        <f t="shared" si="239"/>
        <v>20502.11973806873</v>
      </c>
      <c r="AX354" s="96">
        <f t="shared" si="240"/>
        <v>1169.8704037828136</v>
      </c>
      <c r="AY354" s="96">
        <f t="shared" si="241"/>
        <v>10748.796400077994</v>
      </c>
      <c r="AZ354" s="96">
        <f t="shared" si="242"/>
        <v>32246389.200233977</v>
      </c>
      <c r="BA354" s="97">
        <f t="shared" si="243"/>
        <v>822.6473478684245</v>
      </c>
      <c r="BB354" s="102">
        <f t="shared" si="244"/>
        <v>9.0351076086397413</v>
      </c>
      <c r="BC354" s="98">
        <f t="shared" si="245"/>
        <v>56.170191063202004</v>
      </c>
      <c r="BD354" s="98">
        <f t="shared" si="246"/>
        <v>3.2051243939255163</v>
      </c>
      <c r="BE354" s="98">
        <f t="shared" si="247"/>
        <v>29.448757260487653</v>
      </c>
      <c r="BF354" s="98">
        <f t="shared" si="248"/>
        <v>88346.271781462958</v>
      </c>
      <c r="BG354" s="103">
        <f t="shared" si="249"/>
        <v>2.2538283503244507</v>
      </c>
      <c r="BH354">
        <v>0.1</v>
      </c>
      <c r="BI354">
        <f t="shared" si="229"/>
        <v>1679.4994375121864</v>
      </c>
      <c r="BJ354">
        <v>0.1</v>
      </c>
      <c r="BK354">
        <f t="shared" si="230"/>
        <v>2614.3981481481483</v>
      </c>
      <c r="BL354" s="114">
        <v>187.562005220738</v>
      </c>
      <c r="BM354" s="114">
        <v>1012.03746873145</v>
      </c>
      <c r="BN354" s="114">
        <v>69.555897325915296</v>
      </c>
      <c r="BO354" s="114">
        <v>256</v>
      </c>
      <c r="BP354" s="114">
        <v>384000</v>
      </c>
      <c r="BQ354" s="107">
        <f t="shared" si="231"/>
        <v>3E-9</v>
      </c>
      <c r="BR354" s="107">
        <f t="shared" si="232"/>
        <v>3.1673180426746491E-3</v>
      </c>
      <c r="BS354" s="107">
        <f t="shared" si="233"/>
        <v>1.7120366217008416E-2</v>
      </c>
      <c r="BT354" s="107">
        <f t="shared" si="234"/>
        <v>1.1740340525775059E-3</v>
      </c>
      <c r="BU354" s="107">
        <f t="shared" si="235"/>
        <v>4.4318422905780435E-3</v>
      </c>
      <c r="BV354" s="107">
        <f t="shared" si="236"/>
        <v>7.2105118280638258</v>
      </c>
      <c r="BW354" s="117">
        <f t="shared" si="237"/>
        <v>1.1633990364057837E-4</v>
      </c>
    </row>
    <row r="355" spans="1:75" ht="30" x14ac:dyDescent="0.25">
      <c r="A355" s="108">
        <v>4.6857940462402796</v>
      </c>
      <c r="B355" s="108">
        <v>-74.167093693801306</v>
      </c>
      <c r="C355" s="119">
        <v>22</v>
      </c>
      <c r="D355" s="119">
        <v>33</v>
      </c>
      <c r="E355" s="119">
        <v>1923</v>
      </c>
      <c r="F355" s="16" t="s">
        <v>887</v>
      </c>
      <c r="G355" s="14" t="s">
        <v>888</v>
      </c>
      <c r="H355" s="16" t="s">
        <v>889</v>
      </c>
      <c r="I355" s="14" t="s">
        <v>40</v>
      </c>
      <c r="J355" s="14" t="s">
        <v>41</v>
      </c>
      <c r="K355" s="14">
        <v>20</v>
      </c>
      <c r="L355" s="14"/>
      <c r="M355" s="14">
        <v>1990</v>
      </c>
      <c r="N355" s="15" t="s">
        <v>102</v>
      </c>
      <c r="O355" s="15" t="s">
        <v>103</v>
      </c>
      <c r="P355" s="28">
        <v>4.2689148957375835E-3</v>
      </c>
      <c r="Q355" s="18">
        <v>18.9272059658553</v>
      </c>
      <c r="R355" s="18">
        <v>19.253175644991096</v>
      </c>
      <c r="S355" s="2" t="s">
        <v>45</v>
      </c>
      <c r="T355" s="2"/>
      <c r="U355" s="2"/>
      <c r="V355" s="14">
        <v>365</v>
      </c>
      <c r="W355" s="76"/>
      <c r="X355" s="14"/>
      <c r="Y355" s="14">
        <v>8760</v>
      </c>
      <c r="Z355" s="76" t="s">
        <v>890</v>
      </c>
      <c r="AA355" s="76" t="s">
        <v>292</v>
      </c>
      <c r="AB355" s="19" t="s">
        <v>49</v>
      </c>
      <c r="AC355" s="19">
        <v>840000</v>
      </c>
      <c r="AD355" s="19">
        <v>2400000</v>
      </c>
      <c r="AE355" s="19">
        <v>1800000</v>
      </c>
      <c r="AF355" s="19">
        <v>600000</v>
      </c>
      <c r="AG355" s="19">
        <v>2676000000</v>
      </c>
      <c r="AH355" s="23">
        <v>18.9272059658553</v>
      </c>
      <c r="AI355" s="20">
        <v>9.1200000000000003E-2</v>
      </c>
      <c r="AJ355" s="21">
        <f t="shared" si="250"/>
        <v>1.6172667541792522E-2</v>
      </c>
      <c r="AK355" s="21">
        <f t="shared" si="251"/>
        <v>4.6207621547978632E-2</v>
      </c>
      <c r="AL355" s="21">
        <f t="shared" si="252"/>
        <v>3.4655716160983972E-2</v>
      </c>
      <c r="AM355" s="21">
        <f t="shared" si="253"/>
        <v>1.1551905386994658E-2</v>
      </c>
      <c r="AN355" s="21">
        <f t="shared" si="254"/>
        <v>51.521498025996173</v>
      </c>
      <c r="AO355" s="86">
        <f t="shared" si="222"/>
        <v>1.7558896188231878</v>
      </c>
      <c r="AP355" s="88">
        <f t="shared" si="223"/>
        <v>4.4308678196691843E-5</v>
      </c>
      <c r="AQ355" s="89">
        <f t="shared" si="224"/>
        <v>1.2659622341911953E-4</v>
      </c>
      <c r="AR355" s="89">
        <f t="shared" si="225"/>
        <v>9.4947167564339653E-5</v>
      </c>
      <c r="AS355" s="89">
        <f t="shared" si="226"/>
        <v>3.1649055854779882E-5</v>
      </c>
      <c r="AT355" s="89">
        <f t="shared" si="227"/>
        <v>0.1411547891123183</v>
      </c>
      <c r="AU355" s="91">
        <f t="shared" si="228"/>
        <v>4.810656489926542E-3</v>
      </c>
      <c r="AV355" s="95">
        <f t="shared" si="238"/>
        <v>16172.667541792522</v>
      </c>
      <c r="AW355" s="96">
        <f t="shared" si="239"/>
        <v>46207.621547978633</v>
      </c>
      <c r="AX355" s="96">
        <f t="shared" si="240"/>
        <v>34655.716160983975</v>
      </c>
      <c r="AY355" s="96">
        <f t="shared" si="241"/>
        <v>11551.905386994658</v>
      </c>
      <c r="AZ355" s="96">
        <f t="shared" si="242"/>
        <v>51521498.025996171</v>
      </c>
      <c r="BA355" s="97">
        <f t="shared" si="243"/>
        <v>1755889.6188231879</v>
      </c>
      <c r="BB355" s="102">
        <f t="shared" si="244"/>
        <v>44.308678196691844</v>
      </c>
      <c r="BC355" s="98">
        <f t="shared" si="245"/>
        <v>126.59622341911953</v>
      </c>
      <c r="BD355" s="98">
        <f t="shared" si="246"/>
        <v>94.947167564339651</v>
      </c>
      <c r="BE355" s="98">
        <f t="shared" si="247"/>
        <v>31.649055854779881</v>
      </c>
      <c r="BF355" s="98">
        <f t="shared" si="248"/>
        <v>141154.78911231831</v>
      </c>
      <c r="BG355" s="103">
        <f t="shared" si="249"/>
        <v>4810.6564899265422</v>
      </c>
      <c r="BH355">
        <v>0.1</v>
      </c>
      <c r="BI355">
        <f t="shared" si="229"/>
        <v>1.9253175644991096</v>
      </c>
      <c r="BJ355">
        <v>0.1</v>
      </c>
      <c r="BK355">
        <f t="shared" si="230"/>
        <v>1.89272059658553</v>
      </c>
      <c r="BL355" s="114">
        <v>336000</v>
      </c>
      <c r="BM355" s="114">
        <v>480000</v>
      </c>
      <c r="BN355" s="114">
        <v>360000</v>
      </c>
      <c r="BO355" s="114">
        <v>120000</v>
      </c>
      <c r="BP355" s="114">
        <v>1070400000</v>
      </c>
      <c r="BQ355" s="107">
        <f t="shared" si="231"/>
        <v>9.1200000000000014E-3</v>
      </c>
      <c r="BR355" s="107">
        <f t="shared" si="232"/>
        <v>6.6681616522808905E-3</v>
      </c>
      <c r="BS355" s="107">
        <f t="shared" si="233"/>
        <v>1.0332338285986429E-2</v>
      </c>
      <c r="BT355" s="107">
        <f t="shared" si="234"/>
        <v>7.7492537144898217E-3</v>
      </c>
      <c r="BU355" s="107">
        <f t="shared" si="235"/>
        <v>2.5830845714966072E-3</v>
      </c>
      <c r="BV355" s="107">
        <f t="shared" si="236"/>
        <v>21.242857835123406</v>
      </c>
      <c r="BW355" s="117">
        <f t="shared" si="237"/>
        <v>0.24832029129698768</v>
      </c>
    </row>
    <row r="356" spans="1:75" ht="45" customHeight="1" x14ac:dyDescent="0.25">
      <c r="A356" s="108">
        <v>4.6933281503079201</v>
      </c>
      <c r="B356" s="108">
        <v>-74.157453114807794</v>
      </c>
      <c r="C356" s="119">
        <v>23</v>
      </c>
      <c r="D356" s="119">
        <v>34</v>
      </c>
      <c r="E356" s="119">
        <v>1938</v>
      </c>
      <c r="F356" s="16" t="s">
        <v>891</v>
      </c>
      <c r="G356" s="14" t="s">
        <v>892</v>
      </c>
      <c r="H356" s="16" t="s">
        <v>893</v>
      </c>
      <c r="I356" s="14" t="s">
        <v>40</v>
      </c>
      <c r="J356" s="14" t="s">
        <v>41</v>
      </c>
      <c r="K356" s="14">
        <v>100</v>
      </c>
      <c r="L356" s="14"/>
      <c r="M356" s="14">
        <v>1980</v>
      </c>
      <c r="N356" s="15" t="s">
        <v>894</v>
      </c>
      <c r="O356" s="2" t="s">
        <v>164</v>
      </c>
      <c r="P356" s="28">
        <v>4.2689148957375835E-3</v>
      </c>
      <c r="Q356" s="18">
        <v>582.01158345005103</v>
      </c>
      <c r="R356" s="18">
        <v>592.03515108347676</v>
      </c>
      <c r="S356" s="2" t="s">
        <v>45</v>
      </c>
      <c r="T356" s="2"/>
      <c r="U356" s="2"/>
      <c r="V356" s="14">
        <v>365</v>
      </c>
      <c r="W356" s="76"/>
      <c r="X356" s="14"/>
      <c r="Y356" s="14">
        <v>8760</v>
      </c>
      <c r="Z356" s="76" t="s">
        <v>895</v>
      </c>
      <c r="AA356" s="76" t="s">
        <v>896</v>
      </c>
      <c r="AB356" s="19" t="s">
        <v>49</v>
      </c>
      <c r="AC356" s="19">
        <v>6028806.2199999997</v>
      </c>
      <c r="AD356" s="19">
        <v>4168764.2439999999</v>
      </c>
      <c r="AE356" s="19">
        <v>26460000</v>
      </c>
      <c r="AF356" s="19">
        <v>600000</v>
      </c>
      <c r="AG356" s="19">
        <v>2640000</v>
      </c>
      <c r="AH356" s="20">
        <v>1159.0914634146341</v>
      </c>
      <c r="AI356" s="20">
        <v>1.4200000000000001E-4</v>
      </c>
      <c r="AJ356" s="21">
        <f t="shared" si="250"/>
        <v>3.5692652013107042</v>
      </c>
      <c r="AK356" s="21">
        <f t="shared" si="251"/>
        <v>2.4680549690279361</v>
      </c>
      <c r="AL356" s="21">
        <f t="shared" si="252"/>
        <v>15.665250097668794</v>
      </c>
      <c r="AM356" s="21">
        <f t="shared" si="253"/>
        <v>0.35522109065008606</v>
      </c>
      <c r="AN356" s="21">
        <f t="shared" si="254"/>
        <v>1.5629727988603788</v>
      </c>
      <c r="AO356" s="86">
        <f t="shared" si="222"/>
        <v>0.16742562021603197</v>
      </c>
      <c r="AP356" s="88">
        <f t="shared" si="223"/>
        <v>9.778808770714258E-3</v>
      </c>
      <c r="AQ356" s="89">
        <f t="shared" si="224"/>
        <v>6.7617944356929754E-3</v>
      </c>
      <c r="AR356" s="89">
        <f t="shared" si="225"/>
        <v>4.291849341827067E-2</v>
      </c>
      <c r="AS356" s="89">
        <f t="shared" si="226"/>
        <v>9.732084675344823E-4</v>
      </c>
      <c r="AT356" s="89">
        <f t="shared" si="227"/>
        <v>4.2821172571517229E-3</v>
      </c>
      <c r="AU356" s="91">
        <f t="shared" si="228"/>
        <v>4.5870032935899167E-4</v>
      </c>
      <c r="AV356" s="95">
        <f t="shared" si="238"/>
        <v>3569265.2013107045</v>
      </c>
      <c r="AW356" s="96">
        <f t="shared" si="239"/>
        <v>2468054.969027936</v>
      </c>
      <c r="AX356" s="96">
        <f t="shared" si="240"/>
        <v>15665250.097668795</v>
      </c>
      <c r="AY356" s="96">
        <f t="shared" si="241"/>
        <v>355221.09065008606</v>
      </c>
      <c r="AZ356" s="96">
        <f t="shared" si="242"/>
        <v>1562972.7988603788</v>
      </c>
      <c r="BA356" s="97">
        <f t="shared" si="243"/>
        <v>167425.62021603197</v>
      </c>
      <c r="BB356" s="102">
        <f t="shared" si="244"/>
        <v>9778.8087707142586</v>
      </c>
      <c r="BC356" s="98">
        <f t="shared" si="245"/>
        <v>6761.7944356929756</v>
      </c>
      <c r="BD356" s="98">
        <f t="shared" si="246"/>
        <v>42918.493418270671</v>
      </c>
      <c r="BE356" s="98">
        <f t="shared" si="247"/>
        <v>973.20846753448234</v>
      </c>
      <c r="BF356" s="98">
        <f t="shared" si="248"/>
        <v>4282.1172571517227</v>
      </c>
      <c r="BG356" s="103">
        <f t="shared" si="249"/>
        <v>458.70032935899167</v>
      </c>
      <c r="BH356">
        <v>0.1</v>
      </c>
      <c r="BI356">
        <f t="shared" si="229"/>
        <v>59.20351510834768</v>
      </c>
      <c r="BJ356">
        <v>0.1</v>
      </c>
      <c r="BK356">
        <f t="shared" si="230"/>
        <v>115.90914634146341</v>
      </c>
      <c r="BL356" s="114">
        <v>2023172.2660000001</v>
      </c>
      <c r="BM356" s="114">
        <v>598737.96600000001</v>
      </c>
      <c r="BN356">
        <f>AE356*0.1</f>
        <v>2646000</v>
      </c>
      <c r="BO356">
        <f>AF356*0.1</f>
        <v>60000</v>
      </c>
      <c r="BP356">
        <f>AG356*0.1</f>
        <v>264000</v>
      </c>
      <c r="BQ356" s="107">
        <f t="shared" si="231"/>
        <v>1.4200000000000001E-5</v>
      </c>
      <c r="BR356" s="107">
        <f t="shared" si="232"/>
        <v>1.2498380953011012</v>
      </c>
      <c r="BS356" s="107">
        <f t="shared" si="233"/>
        <v>0.43193137741206894</v>
      </c>
      <c r="BT356" s="107">
        <f t="shared" si="234"/>
        <v>2.2154009146089666</v>
      </c>
      <c r="BU356" s="107">
        <f t="shared" si="235"/>
        <v>5.023584840383144E-2</v>
      </c>
      <c r="BV356" s="107">
        <f t="shared" si="236"/>
        <v>0.22103773297685836</v>
      </c>
      <c r="BW356" s="117">
        <f t="shared" si="237"/>
        <v>2.367755827982395E-2</v>
      </c>
    </row>
    <row r="357" spans="1:75" x14ac:dyDescent="0.25">
      <c r="A357" s="108">
        <v>4.6976316253791097</v>
      </c>
      <c r="B357" s="108">
        <v>-74.160806230040194</v>
      </c>
      <c r="C357" s="119">
        <v>22</v>
      </c>
      <c r="D357" s="119">
        <v>35</v>
      </c>
      <c r="E357" s="119">
        <v>1951</v>
      </c>
      <c r="F357" s="16" t="s">
        <v>897</v>
      </c>
      <c r="G357" s="14" t="s">
        <v>898</v>
      </c>
      <c r="H357" s="16" t="s">
        <v>899</v>
      </c>
      <c r="I357" s="14" t="s">
        <v>40</v>
      </c>
      <c r="J357" s="14" t="s">
        <v>41</v>
      </c>
      <c r="K357" s="14">
        <v>15</v>
      </c>
      <c r="L357" s="14"/>
      <c r="M357" s="14">
        <v>1980</v>
      </c>
      <c r="N357" s="15" t="s">
        <v>102</v>
      </c>
      <c r="O357" s="15" t="s">
        <v>103</v>
      </c>
      <c r="P357" s="28">
        <v>4.2689148957375835E-3</v>
      </c>
      <c r="Q357" s="18">
        <v>4.49710413748722</v>
      </c>
      <c r="R357" s="18">
        <v>4.5745545332498851</v>
      </c>
      <c r="S357" s="2" t="s">
        <v>45</v>
      </c>
      <c r="T357" s="2"/>
      <c r="U357" s="2"/>
      <c r="V357" s="14">
        <v>365</v>
      </c>
      <c r="W357" s="76"/>
      <c r="X357" s="14"/>
      <c r="Y357" s="14">
        <v>8760</v>
      </c>
      <c r="Z357" s="76" t="s">
        <v>900</v>
      </c>
      <c r="AA357" s="76" t="s">
        <v>292</v>
      </c>
      <c r="AB357" s="19" t="s">
        <v>49</v>
      </c>
      <c r="AC357" s="19">
        <v>840000</v>
      </c>
      <c r="AD357" s="19">
        <v>2400000</v>
      </c>
      <c r="AE357" s="19">
        <v>1800000</v>
      </c>
      <c r="AF357" s="19">
        <v>600000</v>
      </c>
      <c r="AG357" s="19">
        <v>2676000000</v>
      </c>
      <c r="AH357" s="23">
        <v>4.49710413748722</v>
      </c>
      <c r="AI357" s="20">
        <v>9.1200000000000003E-2</v>
      </c>
      <c r="AJ357" s="21">
        <f t="shared" si="250"/>
        <v>3.8426258079299037E-3</v>
      </c>
      <c r="AK357" s="21">
        <f t="shared" si="251"/>
        <v>1.0978930879799724E-2</v>
      </c>
      <c r="AL357" s="21">
        <f t="shared" si="252"/>
        <v>8.234198159849793E-3</v>
      </c>
      <c r="AM357" s="21">
        <f t="shared" si="253"/>
        <v>2.744732719949931E-3</v>
      </c>
      <c r="AN357" s="21">
        <f t="shared" si="254"/>
        <v>12.241507930976692</v>
      </c>
      <c r="AO357" s="86">
        <f t="shared" si="222"/>
        <v>0.4171993734323895</v>
      </c>
      <c r="AP357" s="88">
        <f t="shared" si="223"/>
        <v>1.0527741939533983E-5</v>
      </c>
      <c r="AQ357" s="89">
        <f t="shared" si="224"/>
        <v>3.0079262684382805E-5</v>
      </c>
      <c r="AR357" s="89">
        <f t="shared" si="225"/>
        <v>2.2559447013287106E-5</v>
      </c>
      <c r="AS357" s="89">
        <f t="shared" si="226"/>
        <v>7.5198156710957014E-6</v>
      </c>
      <c r="AT357" s="89">
        <f t="shared" si="227"/>
        <v>3.3538377893086828E-2</v>
      </c>
      <c r="AU357" s="91">
        <f t="shared" si="228"/>
        <v>1.1430119820065466E-3</v>
      </c>
      <c r="AV357" s="95">
        <f t="shared" si="238"/>
        <v>3842.6258079299037</v>
      </c>
      <c r="AW357" s="96">
        <f t="shared" si="239"/>
        <v>10978.930879799724</v>
      </c>
      <c r="AX357" s="96">
        <f t="shared" si="240"/>
        <v>8234.1981598497932</v>
      </c>
      <c r="AY357" s="96">
        <f t="shared" si="241"/>
        <v>2744.7327199499309</v>
      </c>
      <c r="AZ357" s="96">
        <f t="shared" si="242"/>
        <v>12241507.930976691</v>
      </c>
      <c r="BA357" s="97">
        <f t="shared" si="243"/>
        <v>417199.37343238952</v>
      </c>
      <c r="BB357" s="102">
        <f t="shared" si="244"/>
        <v>10.527741939533984</v>
      </c>
      <c r="BC357" s="98">
        <f t="shared" si="245"/>
        <v>30.079262684382805</v>
      </c>
      <c r="BD357" s="98">
        <f t="shared" si="246"/>
        <v>22.559447013287105</v>
      </c>
      <c r="BE357" s="98">
        <f t="shared" si="247"/>
        <v>7.5198156710957011</v>
      </c>
      <c r="BF357" s="98">
        <f t="shared" si="248"/>
        <v>33538.377893086828</v>
      </c>
      <c r="BG357" s="103">
        <f t="shared" si="249"/>
        <v>1143.0119820065465</v>
      </c>
      <c r="BH357">
        <v>0.1</v>
      </c>
      <c r="BI357">
        <f t="shared" si="229"/>
        <v>0.45745545332498855</v>
      </c>
      <c r="BJ357">
        <v>0.1</v>
      </c>
      <c r="BK357">
        <f t="shared" si="230"/>
        <v>0.449710413748722</v>
      </c>
      <c r="BL357" s="114">
        <v>336000</v>
      </c>
      <c r="BM357" s="114">
        <v>480000</v>
      </c>
      <c r="BN357" s="114">
        <v>360000</v>
      </c>
      <c r="BO357" s="114">
        <v>120000</v>
      </c>
      <c r="BP357" s="114">
        <v>1070400000</v>
      </c>
      <c r="BQ357" s="107">
        <f t="shared" si="231"/>
        <v>9.1200000000000014E-3</v>
      </c>
      <c r="BR357" s="107">
        <f t="shared" si="232"/>
        <v>1.5843552085819397E-3</v>
      </c>
      <c r="BS357" s="107">
        <f t="shared" si="233"/>
        <v>2.4549635767503759E-3</v>
      </c>
      <c r="BT357" s="107">
        <f t="shared" si="234"/>
        <v>1.8412226825627819E-3</v>
      </c>
      <c r="BU357" s="107">
        <f t="shared" si="235"/>
        <v>6.1374089418759397E-4</v>
      </c>
      <c r="BV357" s="107">
        <f t="shared" si="236"/>
        <v>5.0473030216253214</v>
      </c>
      <c r="BW357" s="117">
        <f t="shared" si="237"/>
        <v>5.9000901212164288E-2</v>
      </c>
    </row>
    <row r="358" spans="1:75" ht="45" customHeight="1" x14ac:dyDescent="0.25">
      <c r="A358" s="108">
        <v>4.6536666666666662</v>
      </c>
      <c r="B358" s="108">
        <v>-74.11996666666667</v>
      </c>
      <c r="C358" s="119">
        <v>27</v>
      </c>
      <c r="D358" s="119">
        <v>30</v>
      </c>
      <c r="E358" s="119">
        <v>1888</v>
      </c>
      <c r="F358" s="16" t="s">
        <v>901</v>
      </c>
      <c r="G358" s="14" t="s">
        <v>902</v>
      </c>
      <c r="H358" s="16" t="s">
        <v>903</v>
      </c>
      <c r="I358" s="14" t="s">
        <v>40</v>
      </c>
      <c r="J358" s="14" t="s">
        <v>53</v>
      </c>
      <c r="K358" s="27"/>
      <c r="L358" s="27"/>
      <c r="M358" s="14">
        <v>2001</v>
      </c>
      <c r="N358" s="15" t="s">
        <v>43</v>
      </c>
      <c r="O358" s="15" t="s">
        <v>123</v>
      </c>
      <c r="P358" s="28">
        <v>4.2689148957375835E-3</v>
      </c>
      <c r="Q358" s="18">
        <v>15600</v>
      </c>
      <c r="R358" s="18">
        <v>15868.667599628385</v>
      </c>
      <c r="S358" s="15" t="s">
        <v>45</v>
      </c>
      <c r="T358" s="15"/>
      <c r="U358" s="15"/>
      <c r="V358" s="14">
        <v>365</v>
      </c>
      <c r="W358" s="76" t="s">
        <v>76</v>
      </c>
      <c r="X358" s="14"/>
      <c r="Y358" s="14">
        <v>2920</v>
      </c>
      <c r="Z358" s="76" t="s">
        <v>904</v>
      </c>
      <c r="AA358" s="76" t="s">
        <v>292</v>
      </c>
      <c r="AB358" s="19" t="s">
        <v>49</v>
      </c>
      <c r="AC358" s="19">
        <v>196.35697419693699</v>
      </c>
      <c r="AD358" s="19">
        <v>1220.7279907421801</v>
      </c>
      <c r="AE358" s="19">
        <v>69.655897325915305</v>
      </c>
      <c r="AF358" s="19">
        <v>640</v>
      </c>
      <c r="AG358" s="19">
        <v>1920000</v>
      </c>
      <c r="AH358" s="20">
        <v>1159.0914634146341</v>
      </c>
      <c r="AI358" s="20">
        <v>1.4200000000000001E-4</v>
      </c>
      <c r="AJ358" s="21">
        <f t="shared" si="250"/>
        <v>3.1159235544000008E-3</v>
      </c>
      <c r="AK358" s="21">
        <f t="shared" si="251"/>
        <v>1.9371326714649893E-2</v>
      </c>
      <c r="AL358" s="21">
        <f t="shared" si="252"/>
        <v>1.1053462810187936E-3</v>
      </c>
      <c r="AM358" s="21">
        <f t="shared" si="253"/>
        <v>1.0155947263762167E-2</v>
      </c>
      <c r="AN358" s="21">
        <f t="shared" si="254"/>
        <v>30.467841791286499</v>
      </c>
      <c r="AO358" s="86">
        <f t="shared" si="222"/>
        <v>0.16742562021603197</v>
      </c>
      <c r="AP358" s="88">
        <f t="shared" si="223"/>
        <v>8.5367768613698645E-6</v>
      </c>
      <c r="AQ358" s="89">
        <f t="shared" si="224"/>
        <v>5.3072127985342169E-5</v>
      </c>
      <c r="AR358" s="89">
        <f t="shared" si="225"/>
        <v>3.0283459753939553E-6</v>
      </c>
      <c r="AS358" s="89">
        <f t="shared" si="226"/>
        <v>2.7824513051403197E-5</v>
      </c>
      <c r="AT358" s="89">
        <f t="shared" si="227"/>
        <v>8.3473539154209589E-2</v>
      </c>
      <c r="AU358" s="91">
        <f t="shared" si="228"/>
        <v>4.5870032935899167E-4</v>
      </c>
      <c r="AV358" s="95">
        <f t="shared" si="238"/>
        <v>3115.9235544000007</v>
      </c>
      <c r="AW358" s="96">
        <f t="shared" si="239"/>
        <v>19371.326714649891</v>
      </c>
      <c r="AX358" s="96">
        <f t="shared" si="240"/>
        <v>1105.3462810187937</v>
      </c>
      <c r="AY358" s="96">
        <f t="shared" si="241"/>
        <v>10155.947263762167</v>
      </c>
      <c r="AZ358" s="96">
        <f t="shared" si="242"/>
        <v>30467841.791286498</v>
      </c>
      <c r="BA358" s="97">
        <f t="shared" si="243"/>
        <v>167425.62021603197</v>
      </c>
      <c r="BB358" s="102">
        <f t="shared" si="244"/>
        <v>8.536776861369864</v>
      </c>
      <c r="BC358" s="98">
        <f t="shared" si="245"/>
        <v>53.072127985342171</v>
      </c>
      <c r="BD358" s="98">
        <f t="shared" si="246"/>
        <v>3.0283459753939552</v>
      </c>
      <c r="BE358" s="98">
        <f t="shared" si="247"/>
        <v>27.824513051403198</v>
      </c>
      <c r="BF358" s="98">
        <f t="shared" si="248"/>
        <v>83473.539154209589</v>
      </c>
      <c r="BG358" s="103">
        <f t="shared" si="249"/>
        <v>458.70032935899167</v>
      </c>
      <c r="BH358">
        <v>0.1</v>
      </c>
      <c r="BI358">
        <f t="shared" si="229"/>
        <v>1586.8667599628386</v>
      </c>
      <c r="BJ358">
        <v>0.1</v>
      </c>
      <c r="BK358">
        <f t="shared" si="230"/>
        <v>115.90914634146341</v>
      </c>
      <c r="BL358" s="114">
        <v>187.562005220738</v>
      </c>
      <c r="BM358" s="114">
        <v>1012.03746873145</v>
      </c>
      <c r="BN358" s="114">
        <v>69.555897325915296</v>
      </c>
      <c r="BO358" s="114">
        <v>256</v>
      </c>
      <c r="BP358" s="114">
        <v>384000</v>
      </c>
      <c r="BQ358" s="107">
        <f t="shared" si="231"/>
        <v>1.4200000000000001E-5</v>
      </c>
      <c r="BR358" s="107">
        <f t="shared" si="232"/>
        <v>2.9926248308817854E-3</v>
      </c>
      <c r="BS358" s="107">
        <f t="shared" si="233"/>
        <v>1.6176093579646854E-2</v>
      </c>
      <c r="BT358" s="107">
        <f t="shared" si="234"/>
        <v>1.1092802840466504E-3</v>
      </c>
      <c r="BU358" s="107">
        <f t="shared" si="235"/>
        <v>4.1874043296694086E-3</v>
      </c>
      <c r="BV358" s="107">
        <f t="shared" si="236"/>
        <v>6.8128165373025578</v>
      </c>
      <c r="BW358" s="117">
        <f t="shared" si="237"/>
        <v>2.367755827982395E-2</v>
      </c>
    </row>
    <row r="359" spans="1:75" ht="15" customHeight="1" x14ac:dyDescent="0.25">
      <c r="A359" s="108">
        <v>4.6514377644137204</v>
      </c>
      <c r="B359" s="108">
        <v>-74.1216426361174</v>
      </c>
      <c r="C359" s="119">
        <v>27</v>
      </c>
      <c r="D359" s="119">
        <v>30</v>
      </c>
      <c r="E359" s="119">
        <v>1888</v>
      </c>
      <c r="F359" s="16" t="s">
        <v>905</v>
      </c>
      <c r="G359" s="14" t="s">
        <v>906</v>
      </c>
      <c r="H359" s="16" t="s">
        <v>907</v>
      </c>
      <c r="I359" s="14" t="s">
        <v>40</v>
      </c>
      <c r="J359" s="14" t="s">
        <v>41</v>
      </c>
      <c r="K359" s="19">
        <v>70</v>
      </c>
      <c r="L359" s="19"/>
      <c r="M359" s="19">
        <v>1990</v>
      </c>
      <c r="N359" s="15" t="s">
        <v>43</v>
      </c>
      <c r="O359" s="15" t="s">
        <v>44</v>
      </c>
      <c r="P359" s="28">
        <v>4.2689148957375835E-3</v>
      </c>
      <c r="Q359" s="18">
        <v>281836.79999999999</v>
      </c>
      <c r="R359" s="18">
        <v>286690.67285531701</v>
      </c>
      <c r="S359" s="15" t="s">
        <v>45</v>
      </c>
      <c r="T359" s="15"/>
      <c r="U359" s="15"/>
      <c r="V359" s="14">
        <v>365</v>
      </c>
      <c r="W359" s="76" t="s">
        <v>76</v>
      </c>
      <c r="X359" s="16"/>
      <c r="Y359" s="14">
        <v>2920</v>
      </c>
      <c r="Z359" s="77" t="s">
        <v>908</v>
      </c>
      <c r="AA359" s="77" t="s">
        <v>46</v>
      </c>
      <c r="AB359" s="19" t="s">
        <v>49</v>
      </c>
      <c r="AC359" s="19">
        <v>46.3856216091623</v>
      </c>
      <c r="AD359" s="19">
        <v>1074.85364414012</v>
      </c>
      <c r="AE359" s="19">
        <v>5.4109910208389103</v>
      </c>
      <c r="AF359" s="19">
        <v>1344</v>
      </c>
      <c r="AG359" s="19">
        <v>1920000</v>
      </c>
      <c r="AH359" s="20">
        <v>29509.162765957444</v>
      </c>
      <c r="AI359" s="20">
        <v>1.9976E-5</v>
      </c>
      <c r="AJ359" s="21">
        <f t="shared" si="250"/>
        <v>1.3298325069942872E-2</v>
      </c>
      <c r="AK359" s="21">
        <f t="shared" si="251"/>
        <v>0.30815051445952046</v>
      </c>
      <c r="AL359" s="21">
        <f t="shared" si="252"/>
        <v>1.5512806565783858E-3</v>
      </c>
      <c r="AM359" s="21">
        <f t="shared" si="253"/>
        <v>0.38531226431754606</v>
      </c>
      <c r="AN359" s="21">
        <f t="shared" si="254"/>
        <v>550.44609188220863</v>
      </c>
      <c r="AO359" s="86">
        <f t="shared" si="222"/>
        <v>0.59962714072079182</v>
      </c>
      <c r="AP359" s="88">
        <f t="shared" si="223"/>
        <v>3.6433767314911982E-5</v>
      </c>
      <c r="AQ359" s="89">
        <f t="shared" si="224"/>
        <v>8.4424798482060398E-4</v>
      </c>
      <c r="AR359" s="89">
        <f t="shared" si="225"/>
        <v>4.2500839906257142E-6</v>
      </c>
      <c r="AS359" s="89">
        <f t="shared" si="226"/>
        <v>1.0556500392261536E-3</v>
      </c>
      <c r="AT359" s="89">
        <f t="shared" si="227"/>
        <v>1.5080714846087908</v>
      </c>
      <c r="AU359" s="91">
        <f t="shared" si="228"/>
        <v>1.6428140841665529E-3</v>
      </c>
      <c r="AV359" s="95">
        <f t="shared" si="238"/>
        <v>13298.325069942872</v>
      </c>
      <c r="AW359" s="96">
        <f t="shared" si="239"/>
        <v>308150.51445952046</v>
      </c>
      <c r="AX359" s="96">
        <f t="shared" si="240"/>
        <v>1551.2806565783858</v>
      </c>
      <c r="AY359" s="96">
        <f t="shared" si="241"/>
        <v>385312.26431754604</v>
      </c>
      <c r="AZ359" s="96">
        <f t="shared" si="242"/>
        <v>550446091.88220859</v>
      </c>
      <c r="BA359" s="97">
        <f t="shared" si="243"/>
        <v>599627.14072079177</v>
      </c>
      <c r="BB359" s="102">
        <f t="shared" si="244"/>
        <v>36.433767314911982</v>
      </c>
      <c r="BC359" s="98">
        <f t="shared" si="245"/>
        <v>844.24798482060396</v>
      </c>
      <c r="BD359" s="98">
        <f t="shared" si="246"/>
        <v>4.250083990625714</v>
      </c>
      <c r="BE359" s="98">
        <f t="shared" si="247"/>
        <v>1055.6500392261535</v>
      </c>
      <c r="BF359" s="98">
        <f t="shared" si="248"/>
        <v>1508071.4846087908</v>
      </c>
      <c r="BG359" s="103">
        <f t="shared" si="249"/>
        <v>1642.8140841665529</v>
      </c>
      <c r="BH359">
        <v>0.1</v>
      </c>
      <c r="BI359">
        <f t="shared" si="229"/>
        <v>28669.067285531703</v>
      </c>
      <c r="BJ359">
        <v>0.1</v>
      </c>
      <c r="BK359">
        <f t="shared" si="230"/>
        <v>2950.9162765957444</v>
      </c>
      <c r="BL359" s="114">
        <v>17.6498016718255</v>
      </c>
      <c r="BM359" s="114">
        <v>910.91550745517998</v>
      </c>
      <c r="BN359" s="114">
        <v>5.3109910208389097</v>
      </c>
      <c r="BO359" s="114">
        <v>537.6</v>
      </c>
      <c r="BP359" s="114">
        <v>384000</v>
      </c>
      <c r="BQ359" s="107">
        <f t="shared" si="231"/>
        <v>1.9976000000000002E-6</v>
      </c>
      <c r="BR359" s="107">
        <f t="shared" si="232"/>
        <v>5.2318633096072624E-3</v>
      </c>
      <c r="BS359" s="107">
        <f t="shared" si="233"/>
        <v>0.26296273807948783</v>
      </c>
      <c r="BT359" s="107">
        <f t="shared" si="234"/>
        <v>1.5304936355972386E-3</v>
      </c>
      <c r="BU359" s="107">
        <f t="shared" si="235"/>
        <v>0.15886831646271535</v>
      </c>
      <c r="BV359" s="107">
        <f t="shared" si="236"/>
        <v>123.08348793977137</v>
      </c>
      <c r="BW359" s="117">
        <f t="shared" si="237"/>
        <v>8.4800083477434438E-2</v>
      </c>
    </row>
    <row r="360" spans="1:75" ht="15" customHeight="1" x14ac:dyDescent="0.25">
      <c r="A360" s="108">
        <v>4.6514377644137204</v>
      </c>
      <c r="B360" s="108">
        <v>-74.1216426361174</v>
      </c>
      <c r="C360" s="119">
        <v>27</v>
      </c>
      <c r="D360" s="119">
        <v>30</v>
      </c>
      <c r="E360" s="119">
        <v>1888</v>
      </c>
      <c r="F360" s="16" t="s">
        <v>905</v>
      </c>
      <c r="G360" s="14" t="s">
        <v>906</v>
      </c>
      <c r="H360" s="16" t="s">
        <v>907</v>
      </c>
      <c r="I360" s="14" t="s">
        <v>40</v>
      </c>
      <c r="J360" s="14" t="s">
        <v>41</v>
      </c>
      <c r="K360" s="19">
        <v>40</v>
      </c>
      <c r="L360" s="19"/>
      <c r="M360" s="19">
        <v>1997</v>
      </c>
      <c r="N360" s="15" t="s">
        <v>43</v>
      </c>
      <c r="O360" s="15" t="s">
        <v>44</v>
      </c>
      <c r="P360" s="28">
        <v>4.2689148957375835E-3</v>
      </c>
      <c r="Q360" s="18">
        <v>82944</v>
      </c>
      <c r="R360" s="18">
        <v>84372.484960485686</v>
      </c>
      <c r="S360" s="15" t="s">
        <v>45</v>
      </c>
      <c r="T360" s="15"/>
      <c r="U360" s="15"/>
      <c r="V360" s="14">
        <v>365</v>
      </c>
      <c r="W360" s="77"/>
      <c r="X360" s="16"/>
      <c r="Y360" s="14" t="e">
        <v>#VALUE!</v>
      </c>
      <c r="Z360" s="77" t="s">
        <v>909</v>
      </c>
      <c r="AA360" s="77" t="s">
        <v>46</v>
      </c>
      <c r="AB360" s="19" t="s">
        <v>49</v>
      </c>
      <c r="AC360" s="19">
        <v>46.3856216091623</v>
      </c>
      <c r="AD360" s="19">
        <v>1074.85364414012</v>
      </c>
      <c r="AE360" s="19">
        <v>5.4109910208389103</v>
      </c>
      <c r="AF360" s="19">
        <v>1344</v>
      </c>
      <c r="AG360" s="19">
        <v>1920000</v>
      </c>
      <c r="AH360" s="20">
        <v>29509.162765957444</v>
      </c>
      <c r="AI360" s="20">
        <v>1.9976E-5</v>
      </c>
      <c r="AJ360" s="21">
        <f t="shared" si="250"/>
        <v>3.9136701616018258E-3</v>
      </c>
      <c r="AK360" s="21">
        <f t="shared" si="251"/>
        <v>9.0688072924935512E-2</v>
      </c>
      <c r="AL360" s="21">
        <f t="shared" si="252"/>
        <v>4.5653875852705403E-4</v>
      </c>
      <c r="AM360" s="21">
        <f t="shared" si="253"/>
        <v>0.11339661978689276</v>
      </c>
      <c r="AN360" s="21">
        <f t="shared" si="254"/>
        <v>161.9951711241325</v>
      </c>
      <c r="AO360" s="86">
        <f t="shared" si="222"/>
        <v>0.59962714072079182</v>
      </c>
      <c r="AP360" s="88">
        <f t="shared" si="223"/>
        <v>1.0722384004388565E-5</v>
      </c>
      <c r="AQ360" s="89">
        <f t="shared" si="224"/>
        <v>2.4846047376694662E-4</v>
      </c>
      <c r="AR360" s="89">
        <f t="shared" si="225"/>
        <v>1.2507911192522028E-6</v>
      </c>
      <c r="AS360" s="89">
        <f t="shared" si="226"/>
        <v>3.1067567064902129E-4</v>
      </c>
      <c r="AT360" s="89">
        <f t="shared" si="227"/>
        <v>0.4438223866414589</v>
      </c>
      <c r="AU360" s="91">
        <f t="shared" si="228"/>
        <v>1.6428140841665529E-3</v>
      </c>
      <c r="AV360" s="95">
        <f t="shared" si="238"/>
        <v>3913.6701616018258</v>
      </c>
      <c r="AW360" s="96">
        <f t="shared" si="239"/>
        <v>90688.072924935506</v>
      </c>
      <c r="AX360" s="96">
        <f t="shared" si="240"/>
        <v>456.53875852705403</v>
      </c>
      <c r="AY360" s="96">
        <f t="shared" si="241"/>
        <v>113396.61978689277</v>
      </c>
      <c r="AZ360" s="96">
        <f t="shared" si="242"/>
        <v>161995171.12413248</v>
      </c>
      <c r="BA360" s="97">
        <f t="shared" si="243"/>
        <v>599627.14072079177</v>
      </c>
      <c r="BB360" s="102">
        <f t="shared" si="244"/>
        <v>10.722384004388564</v>
      </c>
      <c r="BC360" s="98">
        <f t="shared" si="245"/>
        <v>248.46047376694662</v>
      </c>
      <c r="BD360" s="98">
        <f t="shared" si="246"/>
        <v>1.2507911192522028</v>
      </c>
      <c r="BE360" s="98">
        <f t="shared" si="247"/>
        <v>310.6756706490213</v>
      </c>
      <c r="BF360" s="98">
        <f t="shared" si="248"/>
        <v>443822.3866414589</v>
      </c>
      <c r="BG360" s="103">
        <f t="shared" si="249"/>
        <v>1642.8140841665529</v>
      </c>
      <c r="BH360">
        <v>0.1</v>
      </c>
      <c r="BI360">
        <f t="shared" si="229"/>
        <v>8437.248496048569</v>
      </c>
      <c r="BJ360">
        <v>0.1</v>
      </c>
      <c r="BK360">
        <f t="shared" si="230"/>
        <v>2950.9162765957444</v>
      </c>
      <c r="BL360" s="114">
        <v>17.6498016718255</v>
      </c>
      <c r="BM360" s="114">
        <v>910.91550745517998</v>
      </c>
      <c r="BN360" s="114">
        <v>5.3109910208389097</v>
      </c>
      <c r="BO360" s="114">
        <v>537.6</v>
      </c>
      <c r="BP360" s="114">
        <v>384000</v>
      </c>
      <c r="BQ360" s="107">
        <f t="shared" si="231"/>
        <v>1.9976000000000002E-6</v>
      </c>
      <c r="BR360" s="107">
        <f t="shared" si="232"/>
        <v>1.5397267863957605E-3</v>
      </c>
      <c r="BS360" s="107">
        <f t="shared" si="233"/>
        <v>7.7389401764656141E-2</v>
      </c>
      <c r="BT360" s="107">
        <f t="shared" si="234"/>
        <v>4.5042118031065264E-4</v>
      </c>
      <c r="BU360" s="107">
        <f t="shared" si="235"/>
        <v>4.6754624096936453E-2</v>
      </c>
      <c r="BV360" s="107">
        <f t="shared" si="236"/>
        <v>36.223221466027134</v>
      </c>
      <c r="BW360" s="117">
        <f t="shared" si="237"/>
        <v>8.4800083477434438E-2</v>
      </c>
    </row>
    <row r="361" spans="1:75" ht="60" customHeight="1" x14ac:dyDescent="0.25">
      <c r="A361" s="108">
        <v>4.6509046687745199</v>
      </c>
      <c r="B361" s="108">
        <v>-74.119109720462603</v>
      </c>
      <c r="C361" s="119">
        <v>27</v>
      </c>
      <c r="D361" s="119">
        <v>30</v>
      </c>
      <c r="E361" s="119">
        <v>1888</v>
      </c>
      <c r="F361" s="16" t="s">
        <v>910</v>
      </c>
      <c r="G361" s="14" t="s">
        <v>911</v>
      </c>
      <c r="H361" s="16" t="s">
        <v>912</v>
      </c>
      <c r="I361" s="14" t="s">
        <v>40</v>
      </c>
      <c r="J361" s="14" t="s">
        <v>41</v>
      </c>
      <c r="K361" s="14">
        <v>10</v>
      </c>
      <c r="L361" s="14"/>
      <c r="M361" s="14">
        <v>2005</v>
      </c>
      <c r="N361" s="15" t="s">
        <v>43</v>
      </c>
      <c r="O361" s="15" t="s">
        <v>44</v>
      </c>
      <c r="P361" s="17">
        <v>-3.5232101069717393E-2</v>
      </c>
      <c r="Q361" s="18">
        <v>17657.5</v>
      </c>
      <c r="R361" s="18">
        <v>15336.44800605017</v>
      </c>
      <c r="S361" s="15" t="s">
        <v>45</v>
      </c>
      <c r="T361" s="15"/>
      <c r="U361" s="15"/>
      <c r="V361" s="14">
        <v>365</v>
      </c>
      <c r="W361" s="76" t="s">
        <v>76</v>
      </c>
      <c r="X361" s="14"/>
      <c r="Y361" s="14">
        <v>2920</v>
      </c>
      <c r="Z361" s="76" t="s">
        <v>913</v>
      </c>
      <c r="AA361" s="76" t="s">
        <v>292</v>
      </c>
      <c r="AB361" s="19" t="s">
        <v>49</v>
      </c>
      <c r="AC361" s="19">
        <v>46.3856216091623</v>
      </c>
      <c r="AD361" s="19">
        <v>1074.85364414012</v>
      </c>
      <c r="AE361" s="19">
        <v>5.4109910208389103</v>
      </c>
      <c r="AF361" s="19">
        <v>1344</v>
      </c>
      <c r="AG361" s="19">
        <v>1920000</v>
      </c>
      <c r="AH361">
        <v>18053</v>
      </c>
      <c r="AI361" s="24">
        <f>60/1000000</f>
        <v>6.0000000000000002E-5</v>
      </c>
      <c r="AJ361" s="21">
        <f t="shared" si="250"/>
        <v>7.1139067403723489E-4</v>
      </c>
      <c r="AK361" s="21">
        <f t="shared" si="251"/>
        <v>1.6484437027468504E-2</v>
      </c>
      <c r="AL361" s="21">
        <f t="shared" si="252"/>
        <v>8.298538245230029E-5</v>
      </c>
      <c r="AM361" s="21">
        <f t="shared" si="253"/>
        <v>2.061218612013143E-2</v>
      </c>
      <c r="AN361" s="21">
        <f t="shared" si="254"/>
        <v>29.445980171616327</v>
      </c>
      <c r="AO361" s="86">
        <f t="shared" si="222"/>
        <v>0.94079760731663165</v>
      </c>
      <c r="AP361" s="88">
        <f t="shared" si="223"/>
        <v>1.9490155453074927E-6</v>
      </c>
      <c r="AQ361" s="89">
        <f t="shared" si="224"/>
        <v>4.5162841171146584E-5</v>
      </c>
      <c r="AR361" s="89">
        <f t="shared" si="225"/>
        <v>2.2735721219808299E-7</v>
      </c>
      <c r="AS361" s="89">
        <f t="shared" si="226"/>
        <v>5.6471742794880632E-5</v>
      </c>
      <c r="AT361" s="89">
        <f t="shared" si="227"/>
        <v>8.0673918278400897E-2</v>
      </c>
      <c r="AU361" s="91">
        <f t="shared" si="228"/>
        <v>2.5775276912784429E-3</v>
      </c>
      <c r="AV361" s="95">
        <f t="shared" si="238"/>
        <v>711.39067403723493</v>
      </c>
      <c r="AW361" s="96">
        <f t="shared" si="239"/>
        <v>16484.437027468502</v>
      </c>
      <c r="AX361" s="96">
        <f t="shared" si="240"/>
        <v>82.985382452300286</v>
      </c>
      <c r="AY361" s="96">
        <f t="shared" si="241"/>
        <v>20612.186120131431</v>
      </c>
      <c r="AZ361" s="96">
        <f t="shared" si="242"/>
        <v>29445980.171616327</v>
      </c>
      <c r="BA361" s="97">
        <f t="shared" si="243"/>
        <v>940797.60731663159</v>
      </c>
      <c r="BB361" s="102">
        <f t="shared" si="244"/>
        <v>1.9490155453074927</v>
      </c>
      <c r="BC361" s="98">
        <f t="shared" si="245"/>
        <v>45.162841171146582</v>
      </c>
      <c r="BD361" s="98">
        <f t="shared" si="246"/>
        <v>0.227357212198083</v>
      </c>
      <c r="BE361" s="98">
        <f t="shared" si="247"/>
        <v>56.471742794880633</v>
      </c>
      <c r="BF361" s="98">
        <f t="shared" si="248"/>
        <v>80673.918278400903</v>
      </c>
      <c r="BG361" s="103">
        <f t="shared" si="249"/>
        <v>2577.5276912784429</v>
      </c>
      <c r="BH361">
        <v>0.1</v>
      </c>
      <c r="BI361">
        <f t="shared" si="229"/>
        <v>1533.6448006050171</v>
      </c>
      <c r="BJ361">
        <v>0.1</v>
      </c>
      <c r="BK361">
        <f t="shared" si="230"/>
        <v>1805.3000000000002</v>
      </c>
      <c r="BL361" s="114">
        <v>17.6498016718255</v>
      </c>
      <c r="BM361" s="114">
        <v>910.91550745517998</v>
      </c>
      <c r="BN361" s="114">
        <v>5.3109910208389097</v>
      </c>
      <c r="BO361" s="114">
        <v>537.6</v>
      </c>
      <c r="BP361" s="114">
        <v>384000</v>
      </c>
      <c r="BQ361" s="107">
        <f t="shared" si="231"/>
        <v>6.0000000000000002E-6</v>
      </c>
      <c r="BR361" s="107">
        <f t="shared" si="232"/>
        <v>2.7987725873121385E-4</v>
      </c>
      <c r="BS361" s="107">
        <f t="shared" si="233"/>
        <v>1.4067127890553765E-2</v>
      </c>
      <c r="BT361" s="107">
        <f t="shared" si="234"/>
        <v>8.1873385806916139E-5</v>
      </c>
      <c r="BU361" s="107">
        <f t="shared" si="235"/>
        <v>8.4986220548192177E-3</v>
      </c>
      <c r="BV361" s="107">
        <f t="shared" si="236"/>
        <v>6.584321332784504</v>
      </c>
      <c r="BW361" s="117">
        <f t="shared" si="237"/>
        <v>0.1330488735715338</v>
      </c>
    </row>
    <row r="362" spans="1:75" ht="15" customHeight="1" x14ac:dyDescent="0.25">
      <c r="A362" s="108">
        <v>4.6505845663576499</v>
      </c>
      <c r="B362" s="108">
        <v>-74.118721941203106</v>
      </c>
      <c r="C362" s="119">
        <v>27</v>
      </c>
      <c r="D362" s="119">
        <v>30</v>
      </c>
      <c r="E362" s="119">
        <v>1888</v>
      </c>
      <c r="F362" s="16" t="s">
        <v>914</v>
      </c>
      <c r="G362" s="14" t="s">
        <v>915</v>
      </c>
      <c r="H362" s="16" t="s">
        <v>916</v>
      </c>
      <c r="I362" s="14" t="s">
        <v>40</v>
      </c>
      <c r="J362" s="14" t="s">
        <v>53</v>
      </c>
      <c r="K362" s="14">
        <v>174</v>
      </c>
      <c r="L362" s="14"/>
      <c r="M362" s="14">
        <v>2000</v>
      </c>
      <c r="N362" s="15" t="s">
        <v>43</v>
      </c>
      <c r="O362" s="15" t="s">
        <v>123</v>
      </c>
      <c r="P362" s="17">
        <v>-7.2022874027276113E-2</v>
      </c>
      <c r="Q362" s="18">
        <v>2124</v>
      </c>
      <c r="R362" s="18">
        <v>1592.3479216111518</v>
      </c>
      <c r="S362" s="15" t="s">
        <v>45</v>
      </c>
      <c r="T362" s="15"/>
      <c r="U362" s="15"/>
      <c r="V362" s="14">
        <v>365</v>
      </c>
      <c r="W362" s="76" t="s">
        <v>76</v>
      </c>
      <c r="X362" s="14"/>
      <c r="Y362" s="14">
        <v>2920</v>
      </c>
      <c r="Z362" s="76" t="s">
        <v>917</v>
      </c>
      <c r="AA362" s="76" t="s">
        <v>292</v>
      </c>
      <c r="AB362" s="19" t="s">
        <v>49</v>
      </c>
      <c r="AC362" s="19">
        <v>196.35697419693699</v>
      </c>
      <c r="AD362" s="19">
        <v>1220.7279907421801</v>
      </c>
      <c r="AE362" s="19">
        <v>69.655897325915305</v>
      </c>
      <c r="AF362" s="19">
        <v>640</v>
      </c>
      <c r="AG362" s="19">
        <v>1920000</v>
      </c>
      <c r="AH362" s="20">
        <v>2.9803032786885244</v>
      </c>
      <c r="AI362" s="20">
        <v>1.362E-5</v>
      </c>
      <c r="AJ362" s="21">
        <f t="shared" si="250"/>
        <v>3.126686197563472E-4</v>
      </c>
      <c r="AK362" s="21">
        <f t="shared" si="251"/>
        <v>1.9438236789108678E-3</v>
      </c>
      <c r="AL362" s="21">
        <f t="shared" si="252"/>
        <v>1.1091642333488102E-4</v>
      </c>
      <c r="AM362" s="21">
        <f t="shared" si="253"/>
        <v>1.0191026698311372E-3</v>
      </c>
      <c r="AN362" s="21">
        <f t="shared" si="254"/>
        <v>3.0573080094934117</v>
      </c>
      <c r="AO362" s="86">
        <f t="shared" si="222"/>
        <v>3.043133613195085E-5</v>
      </c>
      <c r="AP362" s="88">
        <f t="shared" si="223"/>
        <v>8.5662635549684166E-7</v>
      </c>
      <c r="AQ362" s="89">
        <f t="shared" si="224"/>
        <v>5.3255443257831995E-6</v>
      </c>
      <c r="AR362" s="89">
        <f t="shared" si="225"/>
        <v>3.0388061187638633E-7</v>
      </c>
      <c r="AS362" s="89">
        <f t="shared" si="226"/>
        <v>2.7920621091264032E-6</v>
      </c>
      <c r="AT362" s="89">
        <f t="shared" si="227"/>
        <v>8.3761863273792096E-3</v>
      </c>
      <c r="AU362" s="91">
        <f t="shared" si="228"/>
        <v>8.3373523649180417E-8</v>
      </c>
      <c r="AV362" s="95">
        <f t="shared" si="238"/>
        <v>312.6686197563472</v>
      </c>
      <c r="AW362" s="96">
        <f t="shared" si="239"/>
        <v>1943.8236789108678</v>
      </c>
      <c r="AX362" s="96">
        <f t="shared" si="240"/>
        <v>110.91642333488102</v>
      </c>
      <c r="AY362" s="96">
        <f t="shared" si="241"/>
        <v>1019.1026698311372</v>
      </c>
      <c r="AZ362" s="96">
        <f t="shared" si="242"/>
        <v>3057308.0094934115</v>
      </c>
      <c r="BA362" s="97">
        <f t="shared" si="243"/>
        <v>30.43133613195085</v>
      </c>
      <c r="BB362" s="102">
        <f t="shared" si="244"/>
        <v>0.85662635549684163</v>
      </c>
      <c r="BC362" s="98">
        <f t="shared" si="245"/>
        <v>5.3255443257831994</v>
      </c>
      <c r="BD362" s="98">
        <f t="shared" si="246"/>
        <v>0.30388061187638632</v>
      </c>
      <c r="BE362" s="98">
        <f t="shared" si="247"/>
        <v>2.7920621091264031</v>
      </c>
      <c r="BF362" s="98">
        <f t="shared" si="248"/>
        <v>8376.1863273792096</v>
      </c>
      <c r="BG362" s="103">
        <f t="shared" si="249"/>
        <v>8.3373523649180423E-2</v>
      </c>
      <c r="BH362">
        <v>0.1</v>
      </c>
      <c r="BI362">
        <f t="shared" si="229"/>
        <v>159.23479216111519</v>
      </c>
      <c r="BJ362">
        <v>0.1</v>
      </c>
      <c r="BK362">
        <f t="shared" si="230"/>
        <v>0.29803032786885247</v>
      </c>
      <c r="BL362" s="114">
        <v>187.562005220738</v>
      </c>
      <c r="BM362" s="114">
        <v>1012.03746873145</v>
      </c>
      <c r="BN362" s="114">
        <v>69.555897325915296</v>
      </c>
      <c r="BO362" s="114">
        <v>256</v>
      </c>
      <c r="BP362" s="114">
        <v>384000</v>
      </c>
      <c r="BQ362" s="107">
        <f t="shared" si="231"/>
        <v>1.362E-6</v>
      </c>
      <c r="BR362" s="107">
        <f t="shared" si="232"/>
        <v>3.0029615906304136E-4</v>
      </c>
      <c r="BS362" s="107">
        <f t="shared" si="233"/>
        <v>1.6231967069460431E-3</v>
      </c>
      <c r="BT362" s="107">
        <f t="shared" si="234"/>
        <v>1.1131118247301851E-4</v>
      </c>
      <c r="BU362" s="107">
        <f t="shared" si="235"/>
        <v>4.2018679510627397E-4</v>
      </c>
      <c r="BV362" s="107">
        <f t="shared" si="236"/>
        <v>0.68363485373818422</v>
      </c>
      <c r="BW362" s="117">
        <f t="shared" si="237"/>
        <v>4.3036408278939304E-6</v>
      </c>
    </row>
    <row r="363" spans="1:75" ht="15" customHeight="1" x14ac:dyDescent="0.25">
      <c r="A363" s="108">
        <v>4.6499054390394896</v>
      </c>
      <c r="B363" s="108">
        <v>-74.123247017463896</v>
      </c>
      <c r="C363" s="119">
        <v>26</v>
      </c>
      <c r="D363" s="119">
        <v>29</v>
      </c>
      <c r="E363" s="119">
        <v>1874</v>
      </c>
      <c r="F363" s="16" t="s">
        <v>918</v>
      </c>
      <c r="G363" s="14" t="s">
        <v>861</v>
      </c>
      <c r="H363" s="16" t="s">
        <v>919</v>
      </c>
      <c r="I363" s="14" t="s">
        <v>40</v>
      </c>
      <c r="J363" s="14" t="s">
        <v>41</v>
      </c>
      <c r="K363" s="14">
        <v>15</v>
      </c>
      <c r="L363" s="14"/>
      <c r="M363" s="14">
        <v>2004</v>
      </c>
      <c r="N363" s="15" t="s">
        <v>43</v>
      </c>
      <c r="O363" s="15" t="s">
        <v>44</v>
      </c>
      <c r="P363" s="17">
        <v>-8.4851358602175367E-2</v>
      </c>
      <c r="Q363" s="18">
        <v>9375</v>
      </c>
      <c r="R363" s="18">
        <v>6676.8154006753803</v>
      </c>
      <c r="S363" s="15" t="s">
        <v>45</v>
      </c>
      <c r="T363" s="15"/>
      <c r="U363" s="15"/>
      <c r="V363" s="14">
        <v>365</v>
      </c>
      <c r="W363" s="76" t="s">
        <v>76</v>
      </c>
      <c r="X363" s="14"/>
      <c r="Y363" s="14">
        <v>2920</v>
      </c>
      <c r="Z363" s="76" t="s">
        <v>920</v>
      </c>
      <c r="AA363" s="76" t="s">
        <v>292</v>
      </c>
      <c r="AB363" s="19" t="s">
        <v>49</v>
      </c>
      <c r="AC363" s="19">
        <v>46.3856216091623</v>
      </c>
      <c r="AD363" s="19">
        <v>1074.85364414012</v>
      </c>
      <c r="AE363" s="19">
        <v>5.4109910208389103</v>
      </c>
      <c r="AF363" s="19">
        <v>1344</v>
      </c>
      <c r="AG363" s="19">
        <v>1920000</v>
      </c>
      <c r="AH363" s="20">
        <v>30259</v>
      </c>
      <c r="AI363" s="20">
        <v>7.6726E-6</v>
      </c>
      <c r="AJ363" s="21">
        <f t="shared" si="250"/>
        <v>3.097082327299556E-4</v>
      </c>
      <c r="AK363" s="21">
        <f t="shared" si="251"/>
        <v>7.1765993646668077E-3</v>
      </c>
      <c r="AL363" s="21">
        <f t="shared" si="252"/>
        <v>3.6128188180853431E-5</v>
      </c>
      <c r="AM363" s="21">
        <f t="shared" si="253"/>
        <v>8.9736398985077112E-3</v>
      </c>
      <c r="AN363" s="21">
        <f t="shared" si="254"/>
        <v>12.819485569296731</v>
      </c>
      <c r="AO363" s="86">
        <f t="shared" si="222"/>
        <v>0.16534658192661889</v>
      </c>
      <c r="AP363" s="88">
        <f t="shared" si="223"/>
        <v>8.4851570610946738E-7</v>
      </c>
      <c r="AQ363" s="89">
        <f t="shared" si="224"/>
        <v>1.9661916067580296E-5</v>
      </c>
      <c r="AR363" s="89">
        <f t="shared" si="225"/>
        <v>9.8981337481790219E-8</v>
      </c>
      <c r="AS363" s="89">
        <f t="shared" si="226"/>
        <v>2.4585314790432086E-5</v>
      </c>
      <c r="AT363" s="89">
        <f t="shared" si="227"/>
        <v>3.5121878272045839E-2</v>
      </c>
      <c r="AU363" s="91">
        <f t="shared" si="228"/>
        <v>4.5300433404553121E-4</v>
      </c>
      <c r="AV363" s="95">
        <f t="shared" si="238"/>
        <v>309.70823272995563</v>
      </c>
      <c r="AW363" s="96">
        <f t="shared" si="239"/>
        <v>7176.5993646668076</v>
      </c>
      <c r="AX363" s="96">
        <f t="shared" si="240"/>
        <v>36.128188180853428</v>
      </c>
      <c r="AY363" s="96">
        <f t="shared" si="241"/>
        <v>8973.6398985077103</v>
      </c>
      <c r="AZ363" s="96">
        <f t="shared" si="242"/>
        <v>12819485.569296731</v>
      </c>
      <c r="BA363" s="97">
        <f t="shared" si="243"/>
        <v>165346.58192661888</v>
      </c>
      <c r="BB363" s="102">
        <f t="shared" si="244"/>
        <v>0.84851570610946736</v>
      </c>
      <c r="BC363" s="98">
        <f t="shared" si="245"/>
        <v>19.661916067580297</v>
      </c>
      <c r="BD363" s="98">
        <f t="shared" si="246"/>
        <v>9.8981337481790221E-2</v>
      </c>
      <c r="BE363" s="98">
        <f t="shared" si="247"/>
        <v>24.585314790432086</v>
      </c>
      <c r="BF363" s="98">
        <f t="shared" si="248"/>
        <v>35121.87827204584</v>
      </c>
      <c r="BG363" s="103">
        <f t="shared" si="249"/>
        <v>453.00433404553121</v>
      </c>
      <c r="BH363">
        <v>0.1</v>
      </c>
      <c r="BI363">
        <f t="shared" si="229"/>
        <v>667.68154006753809</v>
      </c>
      <c r="BJ363">
        <v>0.1</v>
      </c>
      <c r="BK363">
        <f t="shared" si="230"/>
        <v>3025.9</v>
      </c>
      <c r="BL363" s="114">
        <v>17.6498016718255</v>
      </c>
      <c r="BM363" s="114">
        <v>910.91550745517998</v>
      </c>
      <c r="BN363" s="114">
        <v>5.3109910208389097</v>
      </c>
      <c r="BO363" s="114">
        <v>537.6</v>
      </c>
      <c r="BP363" s="114">
        <v>384000</v>
      </c>
      <c r="BQ363" s="107">
        <f t="shared" si="231"/>
        <v>7.6726E-7</v>
      </c>
      <c r="BR363" s="107">
        <f t="shared" si="232"/>
        <v>1.2184625740316051E-4</v>
      </c>
      <c r="BS363" s="107">
        <f t="shared" si="233"/>
        <v>6.1242092110159428E-3</v>
      </c>
      <c r="BT363" s="107">
        <f t="shared" si="234"/>
        <v>3.5644073715465406E-5</v>
      </c>
      <c r="BU363" s="107">
        <f t="shared" si="235"/>
        <v>3.6999265147804241E-3</v>
      </c>
      <c r="BV363" s="107">
        <f t="shared" si="236"/>
        <v>2.8665241169525082</v>
      </c>
      <c r="BW363" s="117">
        <f t="shared" si="237"/>
        <v>2.3383537865265855E-2</v>
      </c>
    </row>
    <row r="364" spans="1:75" ht="45" customHeight="1" x14ac:dyDescent="0.25">
      <c r="A364" s="108">
        <v>4.6526089341935304</v>
      </c>
      <c r="B364" s="108">
        <v>-74.121872022081604</v>
      </c>
      <c r="C364" s="119">
        <v>27</v>
      </c>
      <c r="D364" s="119">
        <v>30</v>
      </c>
      <c r="E364" s="119">
        <v>1888</v>
      </c>
      <c r="F364" s="16" t="s">
        <v>921</v>
      </c>
      <c r="G364" s="14" t="s">
        <v>922</v>
      </c>
      <c r="H364" s="16" t="s">
        <v>923</v>
      </c>
      <c r="I364" s="14" t="s">
        <v>40</v>
      </c>
      <c r="J364" s="14" t="s">
        <v>53</v>
      </c>
      <c r="K364" s="27"/>
      <c r="L364" s="27"/>
      <c r="M364" s="14">
        <v>1991</v>
      </c>
      <c r="N364" s="15" t="s">
        <v>54</v>
      </c>
      <c r="O364" s="15" t="s">
        <v>54</v>
      </c>
      <c r="P364" s="28">
        <v>4.2689148957375835E-3</v>
      </c>
      <c r="Q364" s="18">
        <v>105.99235340879</v>
      </c>
      <c r="R364" s="18">
        <v>107.81778361195045</v>
      </c>
      <c r="S364" s="15" t="s">
        <v>45</v>
      </c>
      <c r="T364" s="15"/>
      <c r="U364" s="15"/>
      <c r="V364" s="14">
        <v>365</v>
      </c>
      <c r="W364" s="76" t="s">
        <v>76</v>
      </c>
      <c r="X364" s="14"/>
      <c r="Y364" s="14">
        <v>2920</v>
      </c>
      <c r="Z364" s="76" t="s">
        <v>924</v>
      </c>
      <c r="AA364" s="76" t="s">
        <v>292</v>
      </c>
      <c r="AB364" s="19" t="s">
        <v>49</v>
      </c>
      <c r="AC364" s="19">
        <v>24000</v>
      </c>
      <c r="AD364" s="19">
        <v>2261000</v>
      </c>
      <c r="AE364" s="19">
        <v>1200</v>
      </c>
      <c r="AF364" s="19">
        <v>381000</v>
      </c>
      <c r="AG364" s="19">
        <v>1500000000</v>
      </c>
      <c r="AH364" s="20">
        <v>1159.0914634146341</v>
      </c>
      <c r="AI364" s="20">
        <v>1.4200000000000001E-4</v>
      </c>
      <c r="AJ364" s="21">
        <f t="shared" si="250"/>
        <v>2.5876268066868107E-3</v>
      </c>
      <c r="AK364" s="21">
        <f t="shared" si="251"/>
        <v>0.24377600874661998</v>
      </c>
      <c r="AL364" s="21">
        <f t="shared" si="252"/>
        <v>1.2938134033434054E-4</v>
      </c>
      <c r="AM364" s="21">
        <f t="shared" si="253"/>
        <v>4.1078575556153116E-2</v>
      </c>
      <c r="AN364" s="21">
        <f t="shared" si="254"/>
        <v>161.72667541792566</v>
      </c>
      <c r="AO364" s="86">
        <f t="shared" si="222"/>
        <v>0.16742562021603197</v>
      </c>
      <c r="AP364" s="88">
        <f t="shared" si="223"/>
        <v>7.0893885114707138E-6</v>
      </c>
      <c r="AQ364" s="89">
        <f t="shared" si="224"/>
        <v>6.6787947601813693E-4</v>
      </c>
      <c r="AR364" s="89">
        <f t="shared" si="225"/>
        <v>3.5446942557353575E-7</v>
      </c>
      <c r="AS364" s="89">
        <f t="shared" si="226"/>
        <v>1.1254404261959757E-4</v>
      </c>
      <c r="AT364" s="89">
        <f t="shared" si="227"/>
        <v>0.44308678196691964</v>
      </c>
      <c r="AU364" s="91">
        <f t="shared" si="228"/>
        <v>4.5870032935899167E-4</v>
      </c>
      <c r="AV364" s="95">
        <f t="shared" si="238"/>
        <v>2587.6268066868106</v>
      </c>
      <c r="AW364" s="96">
        <f t="shared" si="239"/>
        <v>243776.00874661998</v>
      </c>
      <c r="AX364" s="96">
        <f t="shared" si="240"/>
        <v>129.38134033434054</v>
      </c>
      <c r="AY364" s="96">
        <f t="shared" si="241"/>
        <v>41078.575556153119</v>
      </c>
      <c r="AZ364" s="96">
        <f t="shared" si="242"/>
        <v>161726675.41792566</v>
      </c>
      <c r="BA364" s="97">
        <f t="shared" si="243"/>
        <v>167425.62021603197</v>
      </c>
      <c r="BB364" s="102">
        <f t="shared" si="244"/>
        <v>7.0893885114707134</v>
      </c>
      <c r="BC364" s="98">
        <f t="shared" si="245"/>
        <v>667.87947601813698</v>
      </c>
      <c r="BD364" s="98">
        <f t="shared" si="246"/>
        <v>0.35446942557353578</v>
      </c>
      <c r="BE364" s="98">
        <f t="shared" si="247"/>
        <v>112.54404261959758</v>
      </c>
      <c r="BF364" s="98">
        <f t="shared" si="248"/>
        <v>443086.78196691966</v>
      </c>
      <c r="BG364" s="103">
        <f t="shared" si="249"/>
        <v>458.70032935899167</v>
      </c>
      <c r="BH364">
        <v>0.1</v>
      </c>
      <c r="BI364">
        <f t="shared" si="229"/>
        <v>10.781778361195045</v>
      </c>
      <c r="BJ364">
        <v>0.1</v>
      </c>
      <c r="BK364">
        <f t="shared" si="230"/>
        <v>115.90914634146341</v>
      </c>
      <c r="BL364" s="114">
        <v>0</v>
      </c>
      <c r="BM364" s="114">
        <v>0</v>
      </c>
      <c r="BN364" s="114">
        <v>0</v>
      </c>
      <c r="BO364" s="114">
        <v>0</v>
      </c>
      <c r="BP364" s="114">
        <v>0</v>
      </c>
      <c r="BQ364" s="107">
        <f t="shared" si="231"/>
        <v>1.4200000000000001E-5</v>
      </c>
      <c r="BR364" s="107">
        <f t="shared" si="232"/>
        <v>2.5876268066868109E-4</v>
      </c>
      <c r="BS364" s="107">
        <f t="shared" si="233"/>
        <v>2.4377600874661998E-2</v>
      </c>
      <c r="BT364" s="107">
        <f t="shared" si="234"/>
        <v>1.2938134033434054E-5</v>
      </c>
      <c r="BU364" s="107">
        <f t="shared" si="235"/>
        <v>4.1078575556153119E-3</v>
      </c>
      <c r="BV364" s="107">
        <f t="shared" si="236"/>
        <v>16.172667541792567</v>
      </c>
      <c r="BW364" s="117">
        <f t="shared" si="237"/>
        <v>2.367755827982395E-2</v>
      </c>
    </row>
    <row r="365" spans="1:75" ht="45" customHeight="1" x14ac:dyDescent="0.25">
      <c r="A365" s="108">
        <v>4.6526089341935304</v>
      </c>
      <c r="B365" s="108">
        <v>-74.121872022081604</v>
      </c>
      <c r="C365" s="119">
        <v>27</v>
      </c>
      <c r="D365" s="119">
        <v>30</v>
      </c>
      <c r="E365" s="119">
        <v>1888</v>
      </c>
      <c r="F365" s="16" t="s">
        <v>921</v>
      </c>
      <c r="G365" s="14" t="s">
        <v>922</v>
      </c>
      <c r="H365" s="16" t="s">
        <v>923</v>
      </c>
      <c r="I365" s="14" t="s">
        <v>40</v>
      </c>
      <c r="J365" s="14" t="s">
        <v>53</v>
      </c>
      <c r="K365" s="27"/>
      <c r="L365" s="27"/>
      <c r="M365" s="14">
        <v>1966</v>
      </c>
      <c r="N365" s="15" t="s">
        <v>54</v>
      </c>
      <c r="O365" s="15" t="s">
        <v>54</v>
      </c>
      <c r="P365" s="28">
        <v>4.2689148957375835E-3</v>
      </c>
      <c r="Q365" s="30">
        <v>0</v>
      </c>
      <c r="R365" s="18">
        <v>0</v>
      </c>
      <c r="S365" s="15" t="s">
        <v>45</v>
      </c>
      <c r="T365" s="15"/>
      <c r="U365" s="15"/>
      <c r="V365" s="14">
        <v>365</v>
      </c>
      <c r="W365" s="76"/>
      <c r="X365" s="14"/>
      <c r="Y365" s="14">
        <v>0</v>
      </c>
      <c r="Z365" s="76" t="s">
        <v>925</v>
      </c>
      <c r="AA365" s="76" t="s">
        <v>292</v>
      </c>
      <c r="AB365" s="19" t="s">
        <v>49</v>
      </c>
      <c r="AC365" s="19">
        <v>24000</v>
      </c>
      <c r="AD365" s="19">
        <v>2261000</v>
      </c>
      <c r="AE365" s="19">
        <v>1200</v>
      </c>
      <c r="AF365" s="19">
        <v>381000</v>
      </c>
      <c r="AG365" s="19">
        <v>1500000000</v>
      </c>
      <c r="AH365" s="20">
        <v>1159.0914634146341</v>
      </c>
      <c r="AI365" s="20">
        <v>1.4200000000000001E-4</v>
      </c>
      <c r="AJ365" s="21">
        <f t="shared" si="250"/>
        <v>0</v>
      </c>
      <c r="AK365" s="21">
        <f t="shared" si="251"/>
        <v>0</v>
      </c>
      <c r="AL365" s="21">
        <f t="shared" si="252"/>
        <v>0</v>
      </c>
      <c r="AM365" s="21">
        <f t="shared" si="253"/>
        <v>0</v>
      </c>
      <c r="AN365" s="21">
        <f t="shared" si="254"/>
        <v>0</v>
      </c>
      <c r="AO365" s="86">
        <f t="shared" si="222"/>
        <v>0.16742562021603197</v>
      </c>
      <c r="AP365" s="88">
        <f t="shared" si="223"/>
        <v>0</v>
      </c>
      <c r="AQ365" s="89">
        <f t="shared" si="224"/>
        <v>0</v>
      </c>
      <c r="AR365" s="89">
        <f t="shared" si="225"/>
        <v>0</v>
      </c>
      <c r="AS365" s="89">
        <f t="shared" si="226"/>
        <v>0</v>
      </c>
      <c r="AT365" s="89">
        <f t="shared" si="227"/>
        <v>0</v>
      </c>
      <c r="AU365" s="91">
        <f t="shared" si="228"/>
        <v>4.5870032935899167E-4</v>
      </c>
      <c r="AV365" s="95">
        <f t="shared" si="238"/>
        <v>0</v>
      </c>
      <c r="AW365" s="96">
        <f t="shared" si="239"/>
        <v>0</v>
      </c>
      <c r="AX365" s="96">
        <f t="shared" si="240"/>
        <v>0</v>
      </c>
      <c r="AY365" s="96">
        <f t="shared" si="241"/>
        <v>0</v>
      </c>
      <c r="AZ365" s="96">
        <f t="shared" si="242"/>
        <v>0</v>
      </c>
      <c r="BA365" s="97">
        <f t="shared" si="243"/>
        <v>167425.62021603197</v>
      </c>
      <c r="BB365" s="102">
        <f t="shared" si="244"/>
        <v>0</v>
      </c>
      <c r="BC365" s="98">
        <f t="shared" si="245"/>
        <v>0</v>
      </c>
      <c r="BD365" s="98">
        <f t="shared" si="246"/>
        <v>0</v>
      </c>
      <c r="BE365" s="98">
        <f t="shared" si="247"/>
        <v>0</v>
      </c>
      <c r="BF365" s="98">
        <f t="shared" si="248"/>
        <v>0</v>
      </c>
      <c r="BG365" s="103">
        <f t="shared" si="249"/>
        <v>458.70032935899167</v>
      </c>
      <c r="BH365">
        <v>0.1</v>
      </c>
      <c r="BI365">
        <f t="shared" si="229"/>
        <v>0</v>
      </c>
      <c r="BJ365">
        <v>0.1</v>
      </c>
      <c r="BK365">
        <f t="shared" si="230"/>
        <v>115.90914634146341</v>
      </c>
      <c r="BL365" s="114">
        <v>0</v>
      </c>
      <c r="BM365" s="114">
        <v>0</v>
      </c>
      <c r="BN365" s="114">
        <v>0</v>
      </c>
      <c r="BO365" s="114">
        <v>0</v>
      </c>
      <c r="BP365" s="114">
        <v>0</v>
      </c>
      <c r="BQ365" s="107">
        <f t="shared" si="231"/>
        <v>1.4200000000000001E-5</v>
      </c>
      <c r="BR365" s="107" t="e">
        <f t="shared" si="232"/>
        <v>#DIV/0!</v>
      </c>
      <c r="BS365" s="107" t="e">
        <f t="shared" si="233"/>
        <v>#DIV/0!</v>
      </c>
      <c r="BT365" s="107" t="e">
        <f t="shared" si="234"/>
        <v>#DIV/0!</v>
      </c>
      <c r="BU365" s="107" t="e">
        <f t="shared" si="235"/>
        <v>#DIV/0!</v>
      </c>
      <c r="BV365" s="107" t="e">
        <f t="shared" si="236"/>
        <v>#DIV/0!</v>
      </c>
      <c r="BW365" s="117">
        <f t="shared" si="237"/>
        <v>2.367755827982395E-2</v>
      </c>
    </row>
    <row r="366" spans="1:75" ht="45" customHeight="1" x14ac:dyDescent="0.25">
      <c r="A366" s="108">
        <v>4.6526089341935304</v>
      </c>
      <c r="B366" s="108">
        <v>-74.121872022081604</v>
      </c>
      <c r="C366" s="119">
        <v>27</v>
      </c>
      <c r="D366" s="119">
        <v>30</v>
      </c>
      <c r="E366" s="119">
        <v>1888</v>
      </c>
      <c r="F366" s="16" t="s">
        <v>921</v>
      </c>
      <c r="G366" s="14" t="s">
        <v>922</v>
      </c>
      <c r="H366" s="16" t="s">
        <v>923</v>
      </c>
      <c r="I366" s="14" t="s">
        <v>40</v>
      </c>
      <c r="J366" s="14" t="s">
        <v>53</v>
      </c>
      <c r="K366" s="27"/>
      <c r="L366" s="27"/>
      <c r="M366" s="14">
        <v>1970</v>
      </c>
      <c r="N366" s="15" t="s">
        <v>54</v>
      </c>
      <c r="O366" s="15" t="s">
        <v>54</v>
      </c>
      <c r="P366" s="28">
        <v>4.2689148957375835E-3</v>
      </c>
      <c r="Q366" s="30">
        <v>0</v>
      </c>
      <c r="R366" s="18">
        <v>0</v>
      </c>
      <c r="S366" s="15" t="s">
        <v>45</v>
      </c>
      <c r="T366" s="15"/>
      <c r="U366" s="15"/>
      <c r="V366" s="14">
        <v>365</v>
      </c>
      <c r="W366" s="76"/>
      <c r="X366" s="14"/>
      <c r="Y366" s="14">
        <v>0</v>
      </c>
      <c r="Z366" s="76" t="s">
        <v>926</v>
      </c>
      <c r="AA366" s="76" t="s">
        <v>292</v>
      </c>
      <c r="AB366" s="19" t="s">
        <v>49</v>
      </c>
      <c r="AC366" s="19">
        <v>24000</v>
      </c>
      <c r="AD366" s="19">
        <v>2261000</v>
      </c>
      <c r="AE366" s="19">
        <v>1200</v>
      </c>
      <c r="AF366" s="19">
        <v>381000</v>
      </c>
      <c r="AG366" s="19">
        <v>1500000000</v>
      </c>
      <c r="AH366" s="20">
        <v>1159.0914634146341</v>
      </c>
      <c r="AI366" s="20">
        <v>1.4200000000000001E-4</v>
      </c>
      <c r="AJ366" s="21">
        <f t="shared" si="250"/>
        <v>0</v>
      </c>
      <c r="AK366" s="21">
        <f t="shared" si="251"/>
        <v>0</v>
      </c>
      <c r="AL366" s="21">
        <f t="shared" si="252"/>
        <v>0</v>
      </c>
      <c r="AM366" s="21">
        <f t="shared" si="253"/>
        <v>0</v>
      </c>
      <c r="AN366" s="21">
        <f t="shared" si="254"/>
        <v>0</v>
      </c>
      <c r="AO366" s="86">
        <f t="shared" si="222"/>
        <v>0.16742562021603197</v>
      </c>
      <c r="AP366" s="88">
        <f t="shared" si="223"/>
        <v>0</v>
      </c>
      <c r="AQ366" s="89">
        <f t="shared" si="224"/>
        <v>0</v>
      </c>
      <c r="AR366" s="89">
        <f t="shared" si="225"/>
        <v>0</v>
      </c>
      <c r="AS366" s="89">
        <f t="shared" si="226"/>
        <v>0</v>
      </c>
      <c r="AT366" s="89">
        <f t="shared" si="227"/>
        <v>0</v>
      </c>
      <c r="AU366" s="91">
        <f t="shared" si="228"/>
        <v>4.5870032935899167E-4</v>
      </c>
      <c r="AV366" s="95">
        <f t="shared" si="238"/>
        <v>0</v>
      </c>
      <c r="AW366" s="96">
        <f t="shared" si="239"/>
        <v>0</v>
      </c>
      <c r="AX366" s="96">
        <f t="shared" si="240"/>
        <v>0</v>
      </c>
      <c r="AY366" s="96">
        <f t="shared" si="241"/>
        <v>0</v>
      </c>
      <c r="AZ366" s="96">
        <f t="shared" si="242"/>
        <v>0</v>
      </c>
      <c r="BA366" s="97">
        <f t="shared" si="243"/>
        <v>167425.62021603197</v>
      </c>
      <c r="BB366" s="102">
        <f t="shared" si="244"/>
        <v>0</v>
      </c>
      <c r="BC366" s="98">
        <f t="shared" si="245"/>
        <v>0</v>
      </c>
      <c r="BD366" s="98">
        <f t="shared" si="246"/>
        <v>0</v>
      </c>
      <c r="BE366" s="98">
        <f t="shared" si="247"/>
        <v>0</v>
      </c>
      <c r="BF366" s="98">
        <f t="shared" si="248"/>
        <v>0</v>
      </c>
      <c r="BG366" s="103">
        <f t="shared" si="249"/>
        <v>458.70032935899167</v>
      </c>
      <c r="BH366">
        <v>0.1</v>
      </c>
      <c r="BI366">
        <f t="shared" si="229"/>
        <v>0</v>
      </c>
      <c r="BJ366">
        <v>0.1</v>
      </c>
      <c r="BK366">
        <f t="shared" si="230"/>
        <v>115.90914634146341</v>
      </c>
      <c r="BL366" s="114">
        <v>0</v>
      </c>
      <c r="BM366" s="114">
        <v>0</v>
      </c>
      <c r="BN366" s="114">
        <v>0</v>
      </c>
      <c r="BO366" s="114">
        <v>0</v>
      </c>
      <c r="BP366" s="114">
        <v>0</v>
      </c>
      <c r="BQ366" s="107">
        <f t="shared" si="231"/>
        <v>1.4200000000000001E-5</v>
      </c>
      <c r="BR366" s="107" t="e">
        <f t="shared" si="232"/>
        <v>#DIV/0!</v>
      </c>
      <c r="BS366" s="107" t="e">
        <f t="shared" si="233"/>
        <v>#DIV/0!</v>
      </c>
      <c r="BT366" s="107" t="e">
        <f t="shared" si="234"/>
        <v>#DIV/0!</v>
      </c>
      <c r="BU366" s="107" t="e">
        <f t="shared" si="235"/>
        <v>#DIV/0!</v>
      </c>
      <c r="BV366" s="107" t="e">
        <f t="shared" si="236"/>
        <v>#DIV/0!</v>
      </c>
      <c r="BW366" s="117">
        <f t="shared" si="237"/>
        <v>2.367755827982395E-2</v>
      </c>
    </row>
    <row r="367" spans="1:75" ht="45" customHeight="1" x14ac:dyDescent="0.25">
      <c r="A367" s="108">
        <v>4.6526089341935304</v>
      </c>
      <c r="B367" s="108">
        <v>-74.121872022081604</v>
      </c>
      <c r="C367" s="119">
        <v>27</v>
      </c>
      <c r="D367" s="119">
        <v>30</v>
      </c>
      <c r="E367" s="119">
        <v>1888</v>
      </c>
      <c r="F367" s="16" t="s">
        <v>921</v>
      </c>
      <c r="G367" s="14" t="s">
        <v>922</v>
      </c>
      <c r="H367" s="16" t="s">
        <v>923</v>
      </c>
      <c r="I367" s="14" t="s">
        <v>40</v>
      </c>
      <c r="J367" s="14" t="s">
        <v>53</v>
      </c>
      <c r="K367" s="14">
        <v>52.75</v>
      </c>
      <c r="L367" s="14"/>
      <c r="M367" s="14">
        <v>1986</v>
      </c>
      <c r="N367" s="15" t="s">
        <v>54</v>
      </c>
      <c r="O367" s="15" t="s">
        <v>54</v>
      </c>
      <c r="P367" s="28">
        <v>4.2689148957375835E-3</v>
      </c>
      <c r="Q367" s="18">
        <v>11.3563235795132</v>
      </c>
      <c r="R367" s="18">
        <v>11.551905386994676</v>
      </c>
      <c r="S367" s="15" t="s">
        <v>45</v>
      </c>
      <c r="T367" s="15"/>
      <c r="U367" s="15"/>
      <c r="V367" s="14">
        <v>365</v>
      </c>
      <c r="W367" s="76" t="s">
        <v>76</v>
      </c>
      <c r="X367" s="14"/>
      <c r="Y367" s="14">
        <v>2920</v>
      </c>
      <c r="Z367" s="76" t="s">
        <v>927</v>
      </c>
      <c r="AA367" s="76" t="s">
        <v>292</v>
      </c>
      <c r="AB367" s="19" t="s">
        <v>49</v>
      </c>
      <c r="AC367" s="19">
        <v>24000</v>
      </c>
      <c r="AD367" s="19">
        <v>2261000</v>
      </c>
      <c r="AE367" s="19">
        <v>1200</v>
      </c>
      <c r="AF367" s="19">
        <v>381000</v>
      </c>
      <c r="AG367" s="19">
        <v>1500000000</v>
      </c>
      <c r="AH367" s="20">
        <v>1159.0914634146341</v>
      </c>
      <c r="AI367" s="20">
        <v>1.4200000000000001E-4</v>
      </c>
      <c r="AJ367" s="21">
        <f t="shared" si="250"/>
        <v>2.7724572928787219E-4</v>
      </c>
      <c r="AK367" s="21">
        <f t="shared" si="251"/>
        <v>2.611885807999496E-2</v>
      </c>
      <c r="AL367" s="21">
        <f t="shared" si="252"/>
        <v>1.3862286464393612E-5</v>
      </c>
      <c r="AM367" s="21">
        <f t="shared" si="253"/>
        <v>4.4012759524449715E-3</v>
      </c>
      <c r="AN367" s="21">
        <f t="shared" si="254"/>
        <v>17.32785808049201</v>
      </c>
      <c r="AO367" s="86">
        <f t="shared" si="222"/>
        <v>0.16742562021603197</v>
      </c>
      <c r="AP367" s="88">
        <f t="shared" si="223"/>
        <v>7.5957734051471838E-7</v>
      </c>
      <c r="AQ367" s="89">
        <f t="shared" si="224"/>
        <v>7.1558515287657427E-5</v>
      </c>
      <c r="AR367" s="89">
        <f t="shared" si="225"/>
        <v>3.7978867025735924E-8</v>
      </c>
      <c r="AS367" s="89">
        <f t="shared" si="226"/>
        <v>1.2058290280671156E-5</v>
      </c>
      <c r="AT367" s="89">
        <f t="shared" si="227"/>
        <v>4.7473583782169891E-2</v>
      </c>
      <c r="AU367" s="91">
        <f t="shared" si="228"/>
        <v>4.5870032935899167E-4</v>
      </c>
      <c r="AV367" s="95">
        <f t="shared" si="238"/>
        <v>277.24572928787217</v>
      </c>
      <c r="AW367" s="96">
        <f t="shared" si="239"/>
        <v>26118.85807999496</v>
      </c>
      <c r="AX367" s="96">
        <f t="shared" si="240"/>
        <v>13.862286464393613</v>
      </c>
      <c r="AY367" s="96">
        <f t="shared" si="241"/>
        <v>4401.2759524449712</v>
      </c>
      <c r="AZ367" s="96">
        <f t="shared" si="242"/>
        <v>17327858.080492012</v>
      </c>
      <c r="BA367" s="97">
        <f t="shared" si="243"/>
        <v>167425.62021603197</v>
      </c>
      <c r="BB367" s="102">
        <f t="shared" si="244"/>
        <v>0.75957734051471837</v>
      </c>
      <c r="BC367" s="98">
        <f t="shared" si="245"/>
        <v>71.558515287657428</v>
      </c>
      <c r="BD367" s="98">
        <f t="shared" si="246"/>
        <v>3.7978867025735927E-2</v>
      </c>
      <c r="BE367" s="98">
        <f t="shared" si="247"/>
        <v>12.058290280671155</v>
      </c>
      <c r="BF367" s="98">
        <f t="shared" si="248"/>
        <v>47473.583782169888</v>
      </c>
      <c r="BG367" s="103">
        <f t="shared" si="249"/>
        <v>458.70032935899167</v>
      </c>
      <c r="BH367">
        <v>0.1</v>
      </c>
      <c r="BI367">
        <f t="shared" si="229"/>
        <v>1.1551905386994676</v>
      </c>
      <c r="BJ367">
        <v>0.1</v>
      </c>
      <c r="BK367">
        <f t="shared" si="230"/>
        <v>115.90914634146341</v>
      </c>
      <c r="BL367" s="114">
        <v>0</v>
      </c>
      <c r="BM367" s="114">
        <v>0</v>
      </c>
      <c r="BN367" s="114">
        <v>0</v>
      </c>
      <c r="BO367" s="114">
        <v>0</v>
      </c>
      <c r="BP367" s="114">
        <v>0</v>
      </c>
      <c r="BQ367" s="107">
        <f t="shared" si="231"/>
        <v>1.4200000000000001E-5</v>
      </c>
      <c r="BR367" s="107">
        <f t="shared" si="232"/>
        <v>2.7724572928787221E-5</v>
      </c>
      <c r="BS367" s="107">
        <f t="shared" si="233"/>
        <v>2.6118858079994963E-3</v>
      </c>
      <c r="BT367" s="107">
        <f t="shared" si="234"/>
        <v>1.3862286464393614E-6</v>
      </c>
      <c r="BU367" s="107">
        <f t="shared" si="235"/>
        <v>4.4012759524449715E-4</v>
      </c>
      <c r="BV367" s="107">
        <f t="shared" si="236"/>
        <v>1.7327858080492011</v>
      </c>
      <c r="BW367" s="117">
        <f t="shared" si="237"/>
        <v>2.367755827982395E-2</v>
      </c>
    </row>
    <row r="368" spans="1:75" ht="45" customHeight="1" x14ac:dyDescent="0.25">
      <c r="A368" s="108">
        <v>4.6526089341935304</v>
      </c>
      <c r="B368" s="108">
        <v>-74.121872022081604</v>
      </c>
      <c r="C368" s="119">
        <v>27</v>
      </c>
      <c r="D368" s="119">
        <v>30</v>
      </c>
      <c r="E368" s="119">
        <v>1888</v>
      </c>
      <c r="F368" s="16" t="s">
        <v>921</v>
      </c>
      <c r="G368" s="14" t="s">
        <v>922</v>
      </c>
      <c r="H368" s="16" t="s">
        <v>923</v>
      </c>
      <c r="I368" s="14" t="s">
        <v>40</v>
      </c>
      <c r="J368" s="14" t="s">
        <v>53</v>
      </c>
      <c r="K368" s="14">
        <v>15</v>
      </c>
      <c r="L368" s="14"/>
      <c r="M368" s="14">
        <v>1995</v>
      </c>
      <c r="N368" s="15" t="s">
        <v>54</v>
      </c>
      <c r="O368" s="15" t="s">
        <v>54</v>
      </c>
      <c r="P368" s="28">
        <v>4.2689148957375835E-3</v>
      </c>
      <c r="Q368" s="18">
        <v>11.3563235795132</v>
      </c>
      <c r="R368" s="18">
        <v>11.551905386994676</v>
      </c>
      <c r="S368" s="15" t="s">
        <v>45</v>
      </c>
      <c r="T368" s="15"/>
      <c r="U368" s="15"/>
      <c r="V368" s="14">
        <v>365</v>
      </c>
      <c r="W368" s="76" t="s">
        <v>76</v>
      </c>
      <c r="X368" s="14"/>
      <c r="Y368" s="14">
        <v>2920</v>
      </c>
      <c r="Z368" s="76" t="s">
        <v>927</v>
      </c>
      <c r="AA368" s="76" t="s">
        <v>292</v>
      </c>
      <c r="AB368" s="19" t="s">
        <v>49</v>
      </c>
      <c r="AC368" s="19">
        <v>24000</v>
      </c>
      <c r="AD368" s="19">
        <v>2261000</v>
      </c>
      <c r="AE368" s="19">
        <v>1200</v>
      </c>
      <c r="AF368" s="19">
        <v>381000</v>
      </c>
      <c r="AG368" s="19">
        <v>1500000000</v>
      </c>
      <c r="AH368" s="20">
        <v>1159.0914634146341</v>
      </c>
      <c r="AI368" s="20">
        <v>1.4200000000000001E-4</v>
      </c>
      <c r="AJ368" s="21">
        <f t="shared" si="250"/>
        <v>2.7724572928787219E-4</v>
      </c>
      <c r="AK368" s="21">
        <f t="shared" si="251"/>
        <v>2.611885807999496E-2</v>
      </c>
      <c r="AL368" s="21">
        <f t="shared" si="252"/>
        <v>1.3862286464393612E-5</v>
      </c>
      <c r="AM368" s="21">
        <f t="shared" si="253"/>
        <v>4.4012759524449715E-3</v>
      </c>
      <c r="AN368" s="21">
        <f t="shared" si="254"/>
        <v>17.32785808049201</v>
      </c>
      <c r="AO368" s="86">
        <f t="shared" si="222"/>
        <v>0.16742562021603197</v>
      </c>
      <c r="AP368" s="88">
        <f t="shared" si="223"/>
        <v>7.5957734051471838E-7</v>
      </c>
      <c r="AQ368" s="89">
        <f t="shared" si="224"/>
        <v>7.1558515287657427E-5</v>
      </c>
      <c r="AR368" s="89">
        <f t="shared" si="225"/>
        <v>3.7978867025735924E-8</v>
      </c>
      <c r="AS368" s="89">
        <f t="shared" si="226"/>
        <v>1.2058290280671156E-5</v>
      </c>
      <c r="AT368" s="89">
        <f t="shared" si="227"/>
        <v>4.7473583782169891E-2</v>
      </c>
      <c r="AU368" s="91">
        <f t="shared" si="228"/>
        <v>4.5870032935899167E-4</v>
      </c>
      <c r="AV368" s="95">
        <f t="shared" si="238"/>
        <v>277.24572928787217</v>
      </c>
      <c r="AW368" s="96">
        <f t="shared" si="239"/>
        <v>26118.85807999496</v>
      </c>
      <c r="AX368" s="96">
        <f t="shared" si="240"/>
        <v>13.862286464393613</v>
      </c>
      <c r="AY368" s="96">
        <f t="shared" si="241"/>
        <v>4401.2759524449712</v>
      </c>
      <c r="AZ368" s="96">
        <f t="shared" si="242"/>
        <v>17327858.080492012</v>
      </c>
      <c r="BA368" s="97">
        <f t="shared" si="243"/>
        <v>167425.62021603197</v>
      </c>
      <c r="BB368" s="102">
        <f t="shared" si="244"/>
        <v>0.75957734051471837</v>
      </c>
      <c r="BC368" s="98">
        <f t="shared" si="245"/>
        <v>71.558515287657428</v>
      </c>
      <c r="BD368" s="98">
        <f t="shared" si="246"/>
        <v>3.7978867025735927E-2</v>
      </c>
      <c r="BE368" s="98">
        <f t="shared" si="247"/>
        <v>12.058290280671155</v>
      </c>
      <c r="BF368" s="98">
        <f t="shared" si="248"/>
        <v>47473.583782169888</v>
      </c>
      <c r="BG368" s="103">
        <f t="shared" si="249"/>
        <v>458.70032935899167</v>
      </c>
      <c r="BH368">
        <v>0.1</v>
      </c>
      <c r="BI368">
        <f t="shared" si="229"/>
        <v>1.1551905386994676</v>
      </c>
      <c r="BJ368">
        <v>0.1</v>
      </c>
      <c r="BK368">
        <f t="shared" si="230"/>
        <v>115.90914634146341</v>
      </c>
      <c r="BL368" s="114">
        <v>0</v>
      </c>
      <c r="BM368" s="114">
        <v>0</v>
      </c>
      <c r="BN368" s="114">
        <v>0</v>
      </c>
      <c r="BO368" s="114">
        <v>0</v>
      </c>
      <c r="BP368" s="114">
        <v>0</v>
      </c>
      <c r="BQ368" s="107">
        <f t="shared" si="231"/>
        <v>1.4200000000000001E-5</v>
      </c>
      <c r="BR368" s="107">
        <f t="shared" si="232"/>
        <v>2.7724572928787221E-5</v>
      </c>
      <c r="BS368" s="107">
        <f t="shared" si="233"/>
        <v>2.6118858079994963E-3</v>
      </c>
      <c r="BT368" s="107">
        <f t="shared" si="234"/>
        <v>1.3862286464393614E-6</v>
      </c>
      <c r="BU368" s="107">
        <f t="shared" si="235"/>
        <v>4.4012759524449715E-4</v>
      </c>
      <c r="BV368" s="107">
        <f t="shared" si="236"/>
        <v>1.7327858080492011</v>
      </c>
      <c r="BW368" s="117">
        <f t="shared" si="237"/>
        <v>2.367755827982395E-2</v>
      </c>
    </row>
    <row r="369" spans="1:75" ht="45" customHeight="1" x14ac:dyDescent="0.25">
      <c r="A369" s="108">
        <v>4.6526089341935304</v>
      </c>
      <c r="B369" s="108">
        <v>-74.121872022081604</v>
      </c>
      <c r="C369" s="119">
        <v>27</v>
      </c>
      <c r="D369" s="119">
        <v>30</v>
      </c>
      <c r="E369" s="119">
        <v>1888</v>
      </c>
      <c r="F369" s="16" t="s">
        <v>921</v>
      </c>
      <c r="G369" s="14" t="s">
        <v>922</v>
      </c>
      <c r="H369" s="16" t="s">
        <v>923</v>
      </c>
      <c r="I369" s="14" t="s">
        <v>40</v>
      </c>
      <c r="J369" s="14" t="s">
        <v>53</v>
      </c>
      <c r="K369" s="14">
        <v>52.75</v>
      </c>
      <c r="L369" s="14"/>
      <c r="M369" s="14">
        <v>1981</v>
      </c>
      <c r="N369" s="15" t="s">
        <v>54</v>
      </c>
      <c r="O369" s="15" t="s">
        <v>54</v>
      </c>
      <c r="P369" s="28">
        <v>4.2689148957375835E-3</v>
      </c>
      <c r="Q369" s="30">
        <v>0</v>
      </c>
      <c r="R369" s="18">
        <v>0</v>
      </c>
      <c r="S369" s="15" t="s">
        <v>45</v>
      </c>
      <c r="T369" s="15"/>
      <c r="U369" s="15"/>
      <c r="V369" s="14">
        <v>365</v>
      </c>
      <c r="W369" s="76"/>
      <c r="X369" s="14"/>
      <c r="Y369" s="14">
        <v>0</v>
      </c>
      <c r="Z369" s="76" t="s">
        <v>928</v>
      </c>
      <c r="AA369" s="76" t="s">
        <v>292</v>
      </c>
      <c r="AB369" s="19" t="s">
        <v>49</v>
      </c>
      <c r="AC369" s="19">
        <v>24000</v>
      </c>
      <c r="AD369" s="19">
        <v>2261000</v>
      </c>
      <c r="AE369" s="19">
        <v>1200</v>
      </c>
      <c r="AF369" s="19">
        <v>381000</v>
      </c>
      <c r="AG369" s="19">
        <v>1500000000</v>
      </c>
      <c r="AH369" s="20">
        <v>1159.0914634146341</v>
      </c>
      <c r="AI369" s="20">
        <v>1.4200000000000001E-4</v>
      </c>
      <c r="AJ369" s="21">
        <f t="shared" si="250"/>
        <v>0</v>
      </c>
      <c r="AK369" s="21">
        <f t="shared" si="251"/>
        <v>0</v>
      </c>
      <c r="AL369" s="21">
        <f t="shared" si="252"/>
        <v>0</v>
      </c>
      <c r="AM369" s="21">
        <f t="shared" si="253"/>
        <v>0</v>
      </c>
      <c r="AN369" s="21">
        <f t="shared" si="254"/>
        <v>0</v>
      </c>
      <c r="AO369" s="86">
        <f t="shared" si="222"/>
        <v>0.16742562021603197</v>
      </c>
      <c r="AP369" s="88">
        <f t="shared" si="223"/>
        <v>0</v>
      </c>
      <c r="AQ369" s="89">
        <f t="shared" si="224"/>
        <v>0</v>
      </c>
      <c r="AR369" s="89">
        <f t="shared" si="225"/>
        <v>0</v>
      </c>
      <c r="AS369" s="89">
        <f t="shared" si="226"/>
        <v>0</v>
      </c>
      <c r="AT369" s="89">
        <f t="shared" si="227"/>
        <v>0</v>
      </c>
      <c r="AU369" s="91">
        <f t="shared" si="228"/>
        <v>4.5870032935899167E-4</v>
      </c>
      <c r="AV369" s="95">
        <f t="shared" si="238"/>
        <v>0</v>
      </c>
      <c r="AW369" s="96">
        <f t="shared" si="239"/>
        <v>0</v>
      </c>
      <c r="AX369" s="96">
        <f t="shared" si="240"/>
        <v>0</v>
      </c>
      <c r="AY369" s="96">
        <f t="shared" si="241"/>
        <v>0</v>
      </c>
      <c r="AZ369" s="96">
        <f t="shared" si="242"/>
        <v>0</v>
      </c>
      <c r="BA369" s="97">
        <f t="shared" si="243"/>
        <v>167425.62021603197</v>
      </c>
      <c r="BB369" s="102">
        <f t="shared" si="244"/>
        <v>0</v>
      </c>
      <c r="BC369" s="98">
        <f t="shared" si="245"/>
        <v>0</v>
      </c>
      <c r="BD369" s="98">
        <f t="shared" si="246"/>
        <v>0</v>
      </c>
      <c r="BE369" s="98">
        <f t="shared" si="247"/>
        <v>0</v>
      </c>
      <c r="BF369" s="98">
        <f t="shared" si="248"/>
        <v>0</v>
      </c>
      <c r="BG369" s="103">
        <f t="shared" si="249"/>
        <v>458.70032935899167</v>
      </c>
      <c r="BH369">
        <v>0.1</v>
      </c>
      <c r="BI369">
        <f t="shared" si="229"/>
        <v>0</v>
      </c>
      <c r="BJ369">
        <v>0.1</v>
      </c>
      <c r="BK369">
        <f t="shared" si="230"/>
        <v>115.90914634146341</v>
      </c>
      <c r="BL369" s="114">
        <v>0</v>
      </c>
      <c r="BM369" s="114">
        <v>0</v>
      </c>
      <c r="BN369" s="114">
        <v>0</v>
      </c>
      <c r="BO369" s="114">
        <v>0</v>
      </c>
      <c r="BP369" s="114">
        <v>0</v>
      </c>
      <c r="BQ369" s="107">
        <f t="shared" si="231"/>
        <v>1.4200000000000001E-5</v>
      </c>
      <c r="BR369" s="107" t="e">
        <f t="shared" si="232"/>
        <v>#DIV/0!</v>
      </c>
      <c r="BS369" s="107" t="e">
        <f t="shared" si="233"/>
        <v>#DIV/0!</v>
      </c>
      <c r="BT369" s="107" t="e">
        <f t="shared" si="234"/>
        <v>#DIV/0!</v>
      </c>
      <c r="BU369" s="107" t="e">
        <f t="shared" si="235"/>
        <v>#DIV/0!</v>
      </c>
      <c r="BV369" s="107" t="e">
        <f t="shared" si="236"/>
        <v>#DIV/0!</v>
      </c>
      <c r="BW369" s="117">
        <f t="shared" si="237"/>
        <v>2.367755827982395E-2</v>
      </c>
    </row>
    <row r="370" spans="1:75" ht="45" customHeight="1" x14ac:dyDescent="0.25">
      <c r="A370" s="108">
        <v>4.6526089341935304</v>
      </c>
      <c r="B370" s="108">
        <v>-74.121872022081604</v>
      </c>
      <c r="C370" s="119">
        <v>27</v>
      </c>
      <c r="D370" s="119">
        <v>30</v>
      </c>
      <c r="E370" s="119">
        <v>1888</v>
      </c>
      <c r="F370" s="16" t="s">
        <v>921</v>
      </c>
      <c r="G370" s="14" t="s">
        <v>922</v>
      </c>
      <c r="H370" s="16" t="s">
        <v>923</v>
      </c>
      <c r="I370" s="14" t="s">
        <v>40</v>
      </c>
      <c r="J370" s="14" t="s">
        <v>53</v>
      </c>
      <c r="K370" s="14">
        <v>440</v>
      </c>
      <c r="L370" s="14"/>
      <c r="M370" s="14">
        <v>1975</v>
      </c>
      <c r="N370" s="15" t="s">
        <v>54</v>
      </c>
      <c r="O370" s="15" t="s">
        <v>54</v>
      </c>
      <c r="P370" s="28">
        <v>4.2689148957375835E-3</v>
      </c>
      <c r="Q370" s="18">
        <v>15.141764772684301</v>
      </c>
      <c r="R370" s="18">
        <v>15.402540515992937</v>
      </c>
      <c r="S370" s="15" t="s">
        <v>45</v>
      </c>
      <c r="T370" s="15"/>
      <c r="U370" s="15"/>
      <c r="V370" s="14">
        <v>365</v>
      </c>
      <c r="W370" s="76" t="s">
        <v>76</v>
      </c>
      <c r="X370" s="14"/>
      <c r="Y370" s="14">
        <v>2920</v>
      </c>
      <c r="Z370" s="76" t="s">
        <v>927</v>
      </c>
      <c r="AA370" s="76" t="s">
        <v>292</v>
      </c>
      <c r="AB370" s="19" t="s">
        <v>49</v>
      </c>
      <c r="AC370" s="19">
        <v>24000</v>
      </c>
      <c r="AD370" s="19">
        <v>2261000</v>
      </c>
      <c r="AE370" s="19">
        <v>1200</v>
      </c>
      <c r="AF370" s="19">
        <v>381000</v>
      </c>
      <c r="AG370" s="19">
        <v>1500000000</v>
      </c>
      <c r="AH370" s="20">
        <v>1159.0914634146341</v>
      </c>
      <c r="AI370" s="20">
        <v>1.4200000000000001E-4</v>
      </c>
      <c r="AJ370" s="21">
        <f t="shared" si="250"/>
        <v>3.6966097238383053E-4</v>
      </c>
      <c r="AK370" s="21">
        <f t="shared" si="251"/>
        <v>3.482514410666003E-2</v>
      </c>
      <c r="AL370" s="21">
        <f t="shared" si="252"/>
        <v>1.8483048619191527E-5</v>
      </c>
      <c r="AM370" s="21">
        <f t="shared" si="253"/>
        <v>5.8683679365933092E-3</v>
      </c>
      <c r="AN370" s="21">
        <f t="shared" si="254"/>
        <v>23.103810773989405</v>
      </c>
      <c r="AO370" s="86">
        <f t="shared" si="222"/>
        <v>0.16742562021603197</v>
      </c>
      <c r="AP370" s="88">
        <f t="shared" si="223"/>
        <v>1.0127697873529604E-6</v>
      </c>
      <c r="AQ370" s="89">
        <f t="shared" si="224"/>
        <v>9.5411353716876791E-5</v>
      </c>
      <c r="AR370" s="89">
        <f t="shared" si="225"/>
        <v>5.063848936764802E-8</v>
      </c>
      <c r="AS370" s="89">
        <f t="shared" si="226"/>
        <v>1.6077720374228245E-5</v>
      </c>
      <c r="AT370" s="89">
        <f t="shared" si="227"/>
        <v>6.3298111709560012E-2</v>
      </c>
      <c r="AU370" s="91">
        <f t="shared" si="228"/>
        <v>4.5870032935899167E-4</v>
      </c>
      <c r="AV370" s="95">
        <f t="shared" si="238"/>
        <v>369.66097238383054</v>
      </c>
      <c r="AW370" s="96">
        <f t="shared" si="239"/>
        <v>34825.144106660031</v>
      </c>
      <c r="AX370" s="96">
        <f t="shared" si="240"/>
        <v>18.483048619191528</v>
      </c>
      <c r="AY370" s="96">
        <f t="shared" si="241"/>
        <v>5868.3679365933094</v>
      </c>
      <c r="AZ370" s="96">
        <f t="shared" si="242"/>
        <v>23103810.773989405</v>
      </c>
      <c r="BA370" s="97">
        <f t="shared" si="243"/>
        <v>167425.62021603197</v>
      </c>
      <c r="BB370" s="102">
        <f t="shared" si="244"/>
        <v>1.0127697873529604</v>
      </c>
      <c r="BC370" s="98">
        <f t="shared" si="245"/>
        <v>95.411353716876789</v>
      </c>
      <c r="BD370" s="98">
        <f t="shared" si="246"/>
        <v>5.0638489367648018E-2</v>
      </c>
      <c r="BE370" s="98">
        <f t="shared" si="247"/>
        <v>16.077720374228246</v>
      </c>
      <c r="BF370" s="98">
        <f t="shared" si="248"/>
        <v>63298.111709560013</v>
      </c>
      <c r="BG370" s="103">
        <f t="shared" si="249"/>
        <v>458.70032935899167</v>
      </c>
      <c r="BH370">
        <v>0.1</v>
      </c>
      <c r="BI370">
        <f t="shared" si="229"/>
        <v>1.5402540515992937</v>
      </c>
      <c r="BJ370">
        <v>0.1</v>
      </c>
      <c r="BK370">
        <f t="shared" si="230"/>
        <v>115.90914634146341</v>
      </c>
      <c r="BL370" s="114">
        <v>0</v>
      </c>
      <c r="BM370" s="114">
        <v>0</v>
      </c>
      <c r="BN370" s="114">
        <v>0</v>
      </c>
      <c r="BO370" s="114">
        <v>0</v>
      </c>
      <c r="BP370" s="114">
        <v>0</v>
      </c>
      <c r="BQ370" s="107">
        <f t="shared" si="231"/>
        <v>1.4200000000000001E-5</v>
      </c>
      <c r="BR370" s="107">
        <f t="shared" si="232"/>
        <v>3.6966097238383054E-5</v>
      </c>
      <c r="BS370" s="107">
        <f t="shared" si="233"/>
        <v>3.4825144106660033E-3</v>
      </c>
      <c r="BT370" s="107">
        <f t="shared" si="234"/>
        <v>1.8483048619191528E-6</v>
      </c>
      <c r="BU370" s="107">
        <f t="shared" si="235"/>
        <v>5.8683679365933094E-4</v>
      </c>
      <c r="BV370" s="107">
        <f t="shared" si="236"/>
        <v>2.3103810773989406</v>
      </c>
      <c r="BW370" s="117">
        <f t="shared" si="237"/>
        <v>2.367755827982395E-2</v>
      </c>
    </row>
    <row r="371" spans="1:75" ht="45" customHeight="1" x14ac:dyDescent="0.25">
      <c r="A371" s="108">
        <v>4.6526089341935304</v>
      </c>
      <c r="B371" s="108">
        <v>-74.121872022081604</v>
      </c>
      <c r="C371" s="119">
        <v>27</v>
      </c>
      <c r="D371" s="119">
        <v>30</v>
      </c>
      <c r="E371" s="119">
        <v>1888</v>
      </c>
      <c r="F371" s="16" t="s">
        <v>921</v>
      </c>
      <c r="G371" s="14" t="s">
        <v>922</v>
      </c>
      <c r="H371" s="16" t="s">
        <v>923</v>
      </c>
      <c r="I371" s="14" t="s">
        <v>40</v>
      </c>
      <c r="J371" s="14" t="s">
        <v>53</v>
      </c>
      <c r="K371" s="14">
        <v>440</v>
      </c>
      <c r="L371" s="14"/>
      <c r="M371" s="14">
        <v>1975</v>
      </c>
      <c r="N371" s="15" t="s">
        <v>54</v>
      </c>
      <c r="O371" s="15" t="s">
        <v>54</v>
      </c>
      <c r="P371" s="28">
        <v>4.2689148957375835E-3</v>
      </c>
      <c r="Q371" s="18">
        <v>11.3563235795132</v>
      </c>
      <c r="R371" s="18">
        <v>11.551905386994676</v>
      </c>
      <c r="S371" s="15" t="s">
        <v>45</v>
      </c>
      <c r="T371" s="15"/>
      <c r="U371" s="15"/>
      <c r="V371" s="14">
        <v>365</v>
      </c>
      <c r="W371" s="76" t="s">
        <v>76</v>
      </c>
      <c r="X371" s="14"/>
      <c r="Y371" s="14">
        <v>2920</v>
      </c>
      <c r="Z371" s="76" t="s">
        <v>927</v>
      </c>
      <c r="AA371" s="76" t="s">
        <v>292</v>
      </c>
      <c r="AB371" s="19" t="s">
        <v>49</v>
      </c>
      <c r="AC371" s="19">
        <v>24000</v>
      </c>
      <c r="AD371" s="19">
        <v>2261000</v>
      </c>
      <c r="AE371" s="19">
        <v>1200</v>
      </c>
      <c r="AF371" s="19">
        <v>381000</v>
      </c>
      <c r="AG371" s="19">
        <v>1500000000</v>
      </c>
      <c r="AH371" s="20">
        <v>1159.0914634146341</v>
      </c>
      <c r="AI371" s="20">
        <v>1.4200000000000001E-4</v>
      </c>
      <c r="AJ371" s="21">
        <f t="shared" si="250"/>
        <v>2.7724572928787219E-4</v>
      </c>
      <c r="AK371" s="21">
        <f t="shared" si="251"/>
        <v>2.611885807999496E-2</v>
      </c>
      <c r="AL371" s="21">
        <f t="shared" si="252"/>
        <v>1.3862286464393612E-5</v>
      </c>
      <c r="AM371" s="21">
        <f t="shared" si="253"/>
        <v>4.4012759524449715E-3</v>
      </c>
      <c r="AN371" s="21">
        <f t="shared" si="254"/>
        <v>17.32785808049201</v>
      </c>
      <c r="AO371" s="86">
        <f t="shared" si="222"/>
        <v>0.16742562021603197</v>
      </c>
      <c r="AP371" s="88">
        <f t="shared" si="223"/>
        <v>7.5957734051471838E-7</v>
      </c>
      <c r="AQ371" s="89">
        <f t="shared" si="224"/>
        <v>7.1558515287657427E-5</v>
      </c>
      <c r="AR371" s="89">
        <f t="shared" si="225"/>
        <v>3.7978867025735924E-8</v>
      </c>
      <c r="AS371" s="89">
        <f t="shared" si="226"/>
        <v>1.2058290280671156E-5</v>
      </c>
      <c r="AT371" s="89">
        <f t="shared" si="227"/>
        <v>4.7473583782169891E-2</v>
      </c>
      <c r="AU371" s="91">
        <f t="shared" si="228"/>
        <v>4.5870032935899167E-4</v>
      </c>
      <c r="AV371" s="95">
        <f t="shared" si="238"/>
        <v>277.24572928787217</v>
      </c>
      <c r="AW371" s="96">
        <f t="shared" si="239"/>
        <v>26118.85807999496</v>
      </c>
      <c r="AX371" s="96">
        <f t="shared" si="240"/>
        <v>13.862286464393613</v>
      </c>
      <c r="AY371" s="96">
        <f t="shared" si="241"/>
        <v>4401.2759524449712</v>
      </c>
      <c r="AZ371" s="96">
        <f t="shared" si="242"/>
        <v>17327858.080492012</v>
      </c>
      <c r="BA371" s="97">
        <f t="shared" si="243"/>
        <v>167425.62021603197</v>
      </c>
      <c r="BB371" s="102">
        <f t="shared" si="244"/>
        <v>0.75957734051471837</v>
      </c>
      <c r="BC371" s="98">
        <f t="shared" si="245"/>
        <v>71.558515287657428</v>
      </c>
      <c r="BD371" s="98">
        <f t="shared" si="246"/>
        <v>3.7978867025735927E-2</v>
      </c>
      <c r="BE371" s="98">
        <f t="shared" si="247"/>
        <v>12.058290280671155</v>
      </c>
      <c r="BF371" s="98">
        <f t="shared" si="248"/>
        <v>47473.583782169888</v>
      </c>
      <c r="BG371" s="103">
        <f t="shared" si="249"/>
        <v>458.70032935899167</v>
      </c>
      <c r="BH371">
        <v>0.1</v>
      </c>
      <c r="BI371">
        <f t="shared" si="229"/>
        <v>1.1551905386994676</v>
      </c>
      <c r="BJ371">
        <v>0.1</v>
      </c>
      <c r="BK371">
        <f t="shared" si="230"/>
        <v>115.90914634146341</v>
      </c>
      <c r="BL371" s="114">
        <v>0</v>
      </c>
      <c r="BM371" s="114">
        <v>0</v>
      </c>
      <c r="BN371" s="114">
        <v>0</v>
      </c>
      <c r="BO371" s="114">
        <v>0</v>
      </c>
      <c r="BP371" s="114">
        <v>0</v>
      </c>
      <c r="BQ371" s="107">
        <f t="shared" si="231"/>
        <v>1.4200000000000001E-5</v>
      </c>
      <c r="BR371" s="107">
        <f t="shared" si="232"/>
        <v>2.7724572928787221E-5</v>
      </c>
      <c r="BS371" s="107">
        <f t="shared" si="233"/>
        <v>2.6118858079994963E-3</v>
      </c>
      <c r="BT371" s="107">
        <f t="shared" si="234"/>
        <v>1.3862286464393614E-6</v>
      </c>
      <c r="BU371" s="107">
        <f t="shared" si="235"/>
        <v>4.4012759524449715E-4</v>
      </c>
      <c r="BV371" s="107">
        <f t="shared" si="236"/>
        <v>1.7327858080492011</v>
      </c>
      <c r="BW371" s="117">
        <f t="shared" si="237"/>
        <v>2.367755827982395E-2</v>
      </c>
    </row>
    <row r="372" spans="1:75" ht="45" customHeight="1" x14ac:dyDescent="0.25">
      <c r="A372" s="108">
        <v>4.6526089341935304</v>
      </c>
      <c r="B372" s="108">
        <v>-74.121872022081604</v>
      </c>
      <c r="C372" s="119">
        <v>27</v>
      </c>
      <c r="D372" s="119">
        <v>30</v>
      </c>
      <c r="E372" s="119">
        <v>1888</v>
      </c>
      <c r="F372" s="16" t="s">
        <v>921</v>
      </c>
      <c r="G372" s="14" t="s">
        <v>922</v>
      </c>
      <c r="H372" s="16" t="s">
        <v>923</v>
      </c>
      <c r="I372" s="14" t="s">
        <v>40</v>
      </c>
      <c r="J372" s="14" t="s">
        <v>53</v>
      </c>
      <c r="K372" s="27"/>
      <c r="L372" s="27"/>
      <c r="M372" s="14">
        <v>1977</v>
      </c>
      <c r="N372" s="15" t="s">
        <v>43</v>
      </c>
      <c r="O372" s="15" t="s">
        <v>123</v>
      </c>
      <c r="P372" s="28">
        <v>4.2689148957375835E-3</v>
      </c>
      <c r="Q372" s="18">
        <v>100800</v>
      </c>
      <c r="R372" s="18">
        <v>102536.00602836802</v>
      </c>
      <c r="S372" s="15" t="s">
        <v>45</v>
      </c>
      <c r="T372" s="15"/>
      <c r="U372" s="15"/>
      <c r="V372" s="14">
        <v>365</v>
      </c>
      <c r="W372" s="76"/>
      <c r="X372" s="14"/>
      <c r="Y372" s="14" t="e">
        <v>#VALUE!</v>
      </c>
      <c r="Z372" s="76" t="s">
        <v>929</v>
      </c>
      <c r="AA372" s="76" t="s">
        <v>292</v>
      </c>
      <c r="AB372" s="19" t="s">
        <v>49</v>
      </c>
      <c r="AC372" s="19">
        <v>196.35697419693699</v>
      </c>
      <c r="AD372" s="19">
        <v>1220.7279907421801</v>
      </c>
      <c r="AE372" s="19">
        <v>69.655897325915305</v>
      </c>
      <c r="AF372" s="19">
        <v>640</v>
      </c>
      <c r="AG372" s="19">
        <v>1920000</v>
      </c>
      <c r="AH372" s="20">
        <v>1159.0914634146341</v>
      </c>
      <c r="AI372" s="20">
        <v>1.4200000000000001E-4</v>
      </c>
      <c r="AJ372" s="21">
        <f t="shared" si="250"/>
        <v>2.0133659889969232E-2</v>
      </c>
      <c r="AK372" s="21">
        <f t="shared" si="251"/>
        <v>0.12516857261773776</v>
      </c>
      <c r="AL372" s="21">
        <f t="shared" si="252"/>
        <v>7.1422375081214356E-3</v>
      </c>
      <c r="AM372" s="21">
        <f t="shared" si="253"/>
        <v>6.5623043858155539E-2</v>
      </c>
      <c r="AN372" s="21">
        <f t="shared" si="254"/>
        <v>196.86913157446662</v>
      </c>
      <c r="AO372" s="86">
        <f t="shared" si="222"/>
        <v>0.16742562021603197</v>
      </c>
      <c r="AP372" s="88">
        <f t="shared" si="223"/>
        <v>5.5160712027312965E-5</v>
      </c>
      <c r="AQ372" s="89">
        <f t="shared" si="224"/>
        <v>3.4292759621298017E-4</v>
      </c>
      <c r="AR372" s="89">
        <f t="shared" si="225"/>
        <v>1.956777399485325E-5</v>
      </c>
      <c r="AS372" s="89">
        <f t="shared" si="226"/>
        <v>1.7978916125522065E-4</v>
      </c>
      <c r="AT372" s="89">
        <f t="shared" si="227"/>
        <v>0.53936748376566201</v>
      </c>
      <c r="AU372" s="91">
        <f t="shared" si="228"/>
        <v>4.5870032935899167E-4</v>
      </c>
      <c r="AV372" s="95">
        <f t="shared" si="238"/>
        <v>20133.659889969233</v>
      </c>
      <c r="AW372" s="96">
        <f t="shared" si="239"/>
        <v>125168.57261773775</v>
      </c>
      <c r="AX372" s="96">
        <f t="shared" si="240"/>
        <v>7142.2375081214359</v>
      </c>
      <c r="AY372" s="96">
        <f t="shared" si="241"/>
        <v>65623.043858155535</v>
      </c>
      <c r="AZ372" s="96">
        <f t="shared" si="242"/>
        <v>196869131.57446662</v>
      </c>
      <c r="BA372" s="97">
        <f t="shared" si="243"/>
        <v>167425.62021603197</v>
      </c>
      <c r="BB372" s="102">
        <f t="shared" si="244"/>
        <v>55.160712027312968</v>
      </c>
      <c r="BC372" s="98">
        <f t="shared" si="245"/>
        <v>342.92759621298018</v>
      </c>
      <c r="BD372" s="98">
        <f t="shared" si="246"/>
        <v>19.567773994853251</v>
      </c>
      <c r="BE372" s="98">
        <f t="shared" si="247"/>
        <v>179.78916125522065</v>
      </c>
      <c r="BF372" s="98">
        <f t="shared" si="248"/>
        <v>539367.48376566207</v>
      </c>
      <c r="BG372" s="103">
        <f t="shared" si="249"/>
        <v>458.70032935899167</v>
      </c>
      <c r="BH372">
        <v>0.1</v>
      </c>
      <c r="BI372">
        <f t="shared" si="229"/>
        <v>10253.600602836803</v>
      </c>
      <c r="BJ372">
        <v>0.1</v>
      </c>
      <c r="BK372">
        <f t="shared" si="230"/>
        <v>115.90914634146341</v>
      </c>
      <c r="BL372" s="114">
        <v>187.562005220738</v>
      </c>
      <c r="BM372" s="114">
        <v>1012.03746873145</v>
      </c>
      <c r="BN372" s="114">
        <v>69.555897325915296</v>
      </c>
      <c r="BO372" s="114">
        <v>256</v>
      </c>
      <c r="BP372" s="114">
        <v>384000</v>
      </c>
      <c r="BQ372" s="107">
        <f t="shared" si="231"/>
        <v>1.4200000000000001E-5</v>
      </c>
      <c r="BR372" s="107">
        <f t="shared" si="232"/>
        <v>1.9336960445697687E-2</v>
      </c>
      <c r="BS372" s="107">
        <f t="shared" si="233"/>
        <v>0.10452245082233352</v>
      </c>
      <c r="BT372" s="107">
        <f t="shared" si="234"/>
        <v>7.1676572199937411E-3</v>
      </c>
      <c r="BU372" s="107">
        <f t="shared" si="235"/>
        <v>2.7057074130171561E-2</v>
      </c>
      <c r="BV372" s="107">
        <f t="shared" si="236"/>
        <v>44.021276087185761</v>
      </c>
      <c r="BW372" s="117">
        <f t="shared" si="237"/>
        <v>2.367755827982395E-2</v>
      </c>
    </row>
    <row r="373" spans="1:75" ht="45" customHeight="1" x14ac:dyDescent="0.25">
      <c r="A373" s="108">
        <v>4.6526089341935304</v>
      </c>
      <c r="B373" s="108">
        <v>-74.121872022081604</v>
      </c>
      <c r="C373" s="119">
        <v>27</v>
      </c>
      <c r="D373" s="119">
        <v>30</v>
      </c>
      <c r="E373" s="119">
        <v>1888</v>
      </c>
      <c r="F373" s="16" t="s">
        <v>921</v>
      </c>
      <c r="G373" s="14" t="s">
        <v>922</v>
      </c>
      <c r="H373" s="16" t="s">
        <v>923</v>
      </c>
      <c r="I373" s="14" t="s">
        <v>40</v>
      </c>
      <c r="J373" s="14" t="s">
        <v>41</v>
      </c>
      <c r="K373" s="14">
        <v>40</v>
      </c>
      <c r="L373" s="14"/>
      <c r="M373" s="14">
        <v>1978</v>
      </c>
      <c r="N373" s="15" t="s">
        <v>43</v>
      </c>
      <c r="O373" s="15" t="s">
        <v>44</v>
      </c>
      <c r="P373" s="28">
        <v>4.2689148957375835E-3</v>
      </c>
      <c r="Q373" s="18">
        <v>101250</v>
      </c>
      <c r="R373" s="18">
        <v>102993.75605528038</v>
      </c>
      <c r="S373" s="15" t="s">
        <v>45</v>
      </c>
      <c r="T373" s="15"/>
      <c r="U373" s="15"/>
      <c r="V373" s="14">
        <v>365</v>
      </c>
      <c r="W373" s="76"/>
      <c r="X373" s="14"/>
      <c r="Y373" s="14" t="e">
        <v>#VALUE!</v>
      </c>
      <c r="Z373" s="76" t="s">
        <v>929</v>
      </c>
      <c r="AA373" s="76" t="s">
        <v>292</v>
      </c>
      <c r="AB373" s="19" t="s">
        <v>49</v>
      </c>
      <c r="AC373" s="19">
        <v>46.3856216091623</v>
      </c>
      <c r="AD373" s="19">
        <v>1074.85364414012</v>
      </c>
      <c r="AE373" s="19">
        <v>5.4109910208389103</v>
      </c>
      <c r="AF373" s="19">
        <v>1344</v>
      </c>
      <c r="AG373" s="19">
        <v>1920000</v>
      </c>
      <c r="AH373" s="20">
        <v>1159.0914634146341</v>
      </c>
      <c r="AI373" s="20">
        <v>1.4200000000000001E-4</v>
      </c>
      <c r="AJ373" s="21">
        <f t="shared" si="250"/>
        <v>4.7774293964866037E-3</v>
      </c>
      <c r="AK373" s="21">
        <f t="shared" si="251"/>
        <v>0.11070321401969667</v>
      </c>
      <c r="AL373" s="21">
        <f t="shared" si="252"/>
        <v>5.572982892175952E-4</v>
      </c>
      <c r="AM373" s="21">
        <f t="shared" si="253"/>
        <v>0.13842360813829682</v>
      </c>
      <c r="AN373" s="21">
        <f t="shared" si="254"/>
        <v>197.74801162613835</v>
      </c>
      <c r="AO373" s="86">
        <f t="shared" si="222"/>
        <v>0.16742562021603197</v>
      </c>
      <c r="AP373" s="88">
        <f t="shared" si="223"/>
        <v>1.3088847661607133E-5</v>
      </c>
      <c r="AQ373" s="89">
        <f t="shared" si="224"/>
        <v>3.0329647676629224E-4</v>
      </c>
      <c r="AR373" s="89">
        <f t="shared" si="225"/>
        <v>1.5268446279934116E-6</v>
      </c>
      <c r="AS373" s="89">
        <f t="shared" si="226"/>
        <v>3.7924276202273101E-4</v>
      </c>
      <c r="AT373" s="89">
        <f t="shared" si="227"/>
        <v>0.54177537431818723</v>
      </c>
      <c r="AU373" s="91">
        <f t="shared" si="228"/>
        <v>4.5870032935899167E-4</v>
      </c>
      <c r="AV373" s="95">
        <f t="shared" si="238"/>
        <v>4777.4293964866038</v>
      </c>
      <c r="AW373" s="96">
        <f t="shared" si="239"/>
        <v>110703.21401969666</v>
      </c>
      <c r="AX373" s="96">
        <f t="shared" si="240"/>
        <v>557.2982892175952</v>
      </c>
      <c r="AY373" s="96">
        <f t="shared" si="241"/>
        <v>138423.60813829681</v>
      </c>
      <c r="AZ373" s="96">
        <f t="shared" si="242"/>
        <v>197748011.62613836</v>
      </c>
      <c r="BA373" s="97">
        <f t="shared" si="243"/>
        <v>167425.62021603197</v>
      </c>
      <c r="BB373" s="102">
        <f t="shared" si="244"/>
        <v>13.088847661607133</v>
      </c>
      <c r="BC373" s="98">
        <f t="shared" si="245"/>
        <v>303.29647676629224</v>
      </c>
      <c r="BD373" s="98">
        <f t="shared" si="246"/>
        <v>1.5268446279934116</v>
      </c>
      <c r="BE373" s="98">
        <f t="shared" si="247"/>
        <v>379.24276202273103</v>
      </c>
      <c r="BF373" s="98">
        <f t="shared" si="248"/>
        <v>541775.37431818724</v>
      </c>
      <c r="BG373" s="103">
        <f t="shared" si="249"/>
        <v>458.70032935899167</v>
      </c>
      <c r="BH373">
        <v>0.1</v>
      </c>
      <c r="BI373">
        <f t="shared" si="229"/>
        <v>10299.375605528039</v>
      </c>
      <c r="BJ373">
        <v>0.1</v>
      </c>
      <c r="BK373">
        <f t="shared" si="230"/>
        <v>115.90914634146341</v>
      </c>
      <c r="BL373" s="114">
        <v>17.6498016718255</v>
      </c>
      <c r="BM373" s="114">
        <v>910.91550745517998</v>
      </c>
      <c r="BN373" s="114">
        <v>5.3109910208389097</v>
      </c>
      <c r="BO373" s="114">
        <v>537.6</v>
      </c>
      <c r="BP373" s="114">
        <v>384000</v>
      </c>
      <c r="BQ373" s="107">
        <f t="shared" si="231"/>
        <v>1.4200000000000001E-5</v>
      </c>
      <c r="BR373" s="107">
        <f t="shared" si="232"/>
        <v>1.8795492997995124E-3</v>
      </c>
      <c r="BS373" s="107">
        <f t="shared" si="233"/>
        <v>9.4469484575996257E-2</v>
      </c>
      <c r="BT373" s="107">
        <f t="shared" si="234"/>
        <v>5.4983054237140209E-4</v>
      </c>
      <c r="BU373" s="107">
        <f t="shared" si="235"/>
        <v>5.7073515743330631E-2</v>
      </c>
      <c r="BV373" s="107">
        <f t="shared" si="236"/>
        <v>44.217799641146414</v>
      </c>
      <c r="BW373" s="117">
        <f t="shared" si="237"/>
        <v>2.367755827982395E-2</v>
      </c>
    </row>
    <row r="374" spans="1:75" ht="30" customHeight="1" x14ac:dyDescent="0.25">
      <c r="A374" s="108">
        <v>4.6503333333333332</v>
      </c>
      <c r="B374" s="108">
        <v>-74.119583333333338</v>
      </c>
      <c r="C374" s="119">
        <v>27</v>
      </c>
      <c r="D374" s="119">
        <v>29</v>
      </c>
      <c r="E374" s="119">
        <v>1875</v>
      </c>
      <c r="F374" s="16" t="s">
        <v>930</v>
      </c>
      <c r="G374" s="14" t="s">
        <v>931</v>
      </c>
      <c r="H374" s="16" t="s">
        <v>932</v>
      </c>
      <c r="I374" s="14" t="s">
        <v>40</v>
      </c>
      <c r="J374" s="14" t="s">
        <v>53</v>
      </c>
      <c r="K374" s="27"/>
      <c r="L374" s="27"/>
      <c r="M374" s="14">
        <v>2008</v>
      </c>
      <c r="N374" s="15" t="s">
        <v>43</v>
      </c>
      <c r="O374" s="15" t="s">
        <v>123</v>
      </c>
      <c r="P374" s="28">
        <v>4.2689148957375835E-3</v>
      </c>
      <c r="Q374" s="18">
        <v>100800</v>
      </c>
      <c r="R374" s="18">
        <v>102536.00602836802</v>
      </c>
      <c r="S374" s="15" t="s">
        <v>45</v>
      </c>
      <c r="T374" s="15"/>
      <c r="U374" s="15"/>
      <c r="V374" s="14">
        <v>365</v>
      </c>
      <c r="W374" s="76"/>
      <c r="X374" s="14"/>
      <c r="Y374" s="14" t="e">
        <v>#VALUE!</v>
      </c>
      <c r="Z374" s="76" t="s">
        <v>933</v>
      </c>
      <c r="AA374" s="76" t="s">
        <v>292</v>
      </c>
      <c r="AB374" s="19" t="s">
        <v>49</v>
      </c>
      <c r="AC374" s="19">
        <v>196.35697419693699</v>
      </c>
      <c r="AD374" s="19">
        <v>1220.7279907421801</v>
      </c>
      <c r="AE374" s="19">
        <v>69.655897325915305</v>
      </c>
      <c r="AF374" s="19">
        <v>640</v>
      </c>
      <c r="AG374" s="19">
        <v>1920000</v>
      </c>
      <c r="AH374" s="23">
        <f>Q374</f>
        <v>100800</v>
      </c>
      <c r="AI374" s="24">
        <v>8.7999999999999994E-8</v>
      </c>
      <c r="AJ374" s="21">
        <f t="shared" si="250"/>
        <v>2.0133659889969232E-2</v>
      </c>
      <c r="AK374" s="21">
        <f t="shared" si="251"/>
        <v>0.12516857261773776</v>
      </c>
      <c r="AL374" s="21">
        <f t="shared" si="252"/>
        <v>7.1422375081214356E-3</v>
      </c>
      <c r="AM374" s="21">
        <f t="shared" si="253"/>
        <v>6.5623043858155539E-2</v>
      </c>
      <c r="AN374" s="21">
        <f t="shared" si="254"/>
        <v>196.86913157446662</v>
      </c>
      <c r="AO374" s="86">
        <f t="shared" si="222"/>
        <v>9.0231685304963845E-3</v>
      </c>
      <c r="AP374" s="88">
        <f t="shared" si="223"/>
        <v>5.5160712027312965E-5</v>
      </c>
      <c r="AQ374" s="89">
        <f t="shared" si="224"/>
        <v>3.4292759621298017E-4</v>
      </c>
      <c r="AR374" s="89">
        <f t="shared" si="225"/>
        <v>1.956777399485325E-5</v>
      </c>
      <c r="AS374" s="89">
        <f t="shared" si="226"/>
        <v>1.7978916125522065E-4</v>
      </c>
      <c r="AT374" s="89">
        <f t="shared" si="227"/>
        <v>0.53936748376566201</v>
      </c>
      <c r="AU374" s="91">
        <f t="shared" si="228"/>
        <v>2.4721009672592835E-5</v>
      </c>
      <c r="AV374" s="95">
        <f t="shared" si="238"/>
        <v>20133.659889969233</v>
      </c>
      <c r="AW374" s="96">
        <f t="shared" si="239"/>
        <v>125168.57261773775</v>
      </c>
      <c r="AX374" s="96">
        <f t="shared" si="240"/>
        <v>7142.2375081214359</v>
      </c>
      <c r="AY374" s="96">
        <f t="shared" si="241"/>
        <v>65623.043858155535</v>
      </c>
      <c r="AZ374" s="96">
        <f t="shared" si="242"/>
        <v>196869131.57446662</v>
      </c>
      <c r="BA374" s="97">
        <f t="shared" si="243"/>
        <v>9023.1685304963848</v>
      </c>
      <c r="BB374" s="102">
        <f t="shared" si="244"/>
        <v>55.160712027312968</v>
      </c>
      <c r="BC374" s="98">
        <f t="shared" si="245"/>
        <v>342.92759621298018</v>
      </c>
      <c r="BD374" s="98">
        <f t="shared" si="246"/>
        <v>19.567773994853251</v>
      </c>
      <c r="BE374" s="98">
        <f t="shared" si="247"/>
        <v>179.78916125522065</v>
      </c>
      <c r="BF374" s="98">
        <f t="shared" si="248"/>
        <v>539367.48376566207</v>
      </c>
      <c r="BG374" s="103">
        <f t="shared" si="249"/>
        <v>24.721009672592835</v>
      </c>
      <c r="BH374">
        <v>0.1</v>
      </c>
      <c r="BI374">
        <f t="shared" si="229"/>
        <v>10253.600602836803</v>
      </c>
      <c r="BJ374">
        <v>0.1</v>
      </c>
      <c r="BK374">
        <f t="shared" si="230"/>
        <v>10080</v>
      </c>
      <c r="BL374" s="114">
        <v>187.562005220738</v>
      </c>
      <c r="BM374" s="114">
        <v>1012.03746873145</v>
      </c>
      <c r="BN374" s="114">
        <v>69.555897325915296</v>
      </c>
      <c r="BO374" s="114">
        <v>256</v>
      </c>
      <c r="BP374" s="114">
        <v>384000</v>
      </c>
      <c r="BQ374" s="107">
        <f t="shared" si="231"/>
        <v>8.7999999999999994E-9</v>
      </c>
      <c r="BR374" s="107">
        <f t="shared" si="232"/>
        <v>1.9336960445697687E-2</v>
      </c>
      <c r="BS374" s="107">
        <f t="shared" si="233"/>
        <v>0.10452245082233352</v>
      </c>
      <c r="BT374" s="107">
        <f t="shared" si="234"/>
        <v>7.1676572199937411E-3</v>
      </c>
      <c r="BU374" s="107">
        <f t="shared" si="235"/>
        <v>2.7057074130171561E-2</v>
      </c>
      <c r="BV374" s="107">
        <f t="shared" si="236"/>
        <v>44.021276087185761</v>
      </c>
      <c r="BW374" s="117">
        <f t="shared" si="237"/>
        <v>1.2760687311406099E-3</v>
      </c>
    </row>
    <row r="375" spans="1:75" ht="30" customHeight="1" x14ac:dyDescent="0.25">
      <c r="A375" s="108">
        <v>4.6503833333333331</v>
      </c>
      <c r="B375" s="108">
        <v>-74.119483333333335</v>
      </c>
      <c r="C375" s="119">
        <v>27</v>
      </c>
      <c r="D375" s="119">
        <v>29</v>
      </c>
      <c r="E375" s="119">
        <v>1875</v>
      </c>
      <c r="F375" s="16" t="s">
        <v>934</v>
      </c>
      <c r="G375" s="14" t="s">
        <v>935</v>
      </c>
      <c r="H375" s="16" t="s">
        <v>936</v>
      </c>
      <c r="I375" s="14" t="s">
        <v>40</v>
      </c>
      <c r="J375" s="14" t="s">
        <v>53</v>
      </c>
      <c r="K375" s="14">
        <v>102.56</v>
      </c>
      <c r="L375" s="14"/>
      <c r="M375" s="14">
        <v>2006</v>
      </c>
      <c r="N375" s="15" t="s">
        <v>43</v>
      </c>
      <c r="O375" s="15" t="s">
        <v>397</v>
      </c>
      <c r="P375" s="22">
        <v>8.124879750918957E-3</v>
      </c>
      <c r="Q375" s="18">
        <v>10010</v>
      </c>
      <c r="R375" s="18">
        <v>10340.664296548453</v>
      </c>
      <c r="S375" s="15" t="s">
        <v>45</v>
      </c>
      <c r="T375" s="15"/>
      <c r="U375" s="15"/>
      <c r="V375" s="14">
        <v>365</v>
      </c>
      <c r="W375" s="76" t="s">
        <v>76</v>
      </c>
      <c r="X375" s="14"/>
      <c r="Y375" s="14">
        <v>2920</v>
      </c>
      <c r="Z375" s="76" t="s">
        <v>937</v>
      </c>
      <c r="AA375" s="76" t="s">
        <v>292</v>
      </c>
      <c r="AB375" s="19" t="s">
        <v>49</v>
      </c>
      <c r="AC375" s="19">
        <v>196.35697419693699</v>
      </c>
      <c r="AD375" s="19">
        <v>1220.7279907421801</v>
      </c>
      <c r="AE375" s="19">
        <v>0.1</v>
      </c>
      <c r="AF375" s="19">
        <v>640</v>
      </c>
      <c r="AG375" s="19">
        <v>1920000</v>
      </c>
      <c r="AH375" s="20">
        <v>95073.827203389839</v>
      </c>
      <c r="AI375" s="20">
        <v>2.5741799999999997E-6</v>
      </c>
      <c r="AJ375" s="21">
        <f t="shared" si="250"/>
        <v>2.0304615524565522E-3</v>
      </c>
      <c r="AK375" s="21">
        <f t="shared" si="251"/>
        <v>1.2623138349664992E-2</v>
      </c>
      <c r="AL375" s="21">
        <f t="shared" si="252"/>
        <v>1.0340664296548455E-6</v>
      </c>
      <c r="AM375" s="21">
        <f t="shared" si="253"/>
        <v>6.6180251497910099E-3</v>
      </c>
      <c r="AN375" s="21">
        <f t="shared" si="254"/>
        <v>19.854075449373031</v>
      </c>
      <c r="AO375" s="86">
        <f t="shared" si="222"/>
        <v>0.25282164358422982</v>
      </c>
      <c r="AP375" s="88">
        <f t="shared" si="223"/>
        <v>5.5629083628946635E-6</v>
      </c>
      <c r="AQ375" s="89">
        <f t="shared" si="224"/>
        <v>3.458394068401368E-5</v>
      </c>
      <c r="AR375" s="89">
        <f t="shared" si="225"/>
        <v>2.8330587113831382E-9</v>
      </c>
      <c r="AS375" s="89">
        <f t="shared" si="226"/>
        <v>1.8131575752852082E-5</v>
      </c>
      <c r="AT375" s="89">
        <f t="shared" si="227"/>
        <v>5.439472725855625E-2</v>
      </c>
      <c r="AU375" s="91">
        <f t="shared" si="228"/>
        <v>6.92662037217068E-4</v>
      </c>
      <c r="AV375" s="95">
        <f t="shared" si="238"/>
        <v>2030.4615524565522</v>
      </c>
      <c r="AW375" s="96">
        <f t="shared" si="239"/>
        <v>12623.138349664992</v>
      </c>
      <c r="AX375" s="96">
        <f t="shared" si="240"/>
        <v>1.0340664296548454</v>
      </c>
      <c r="AY375" s="96">
        <f t="shared" si="241"/>
        <v>6618.0251497910103</v>
      </c>
      <c r="AZ375" s="96">
        <f t="shared" si="242"/>
        <v>19854075.449373033</v>
      </c>
      <c r="BA375" s="97">
        <f t="shared" si="243"/>
        <v>252821.64358422981</v>
      </c>
      <c r="BB375" s="102">
        <f t="shared" si="244"/>
        <v>5.5629083628946638</v>
      </c>
      <c r="BC375" s="98">
        <f t="shared" si="245"/>
        <v>34.583940684013676</v>
      </c>
      <c r="BD375" s="98">
        <f t="shared" si="246"/>
        <v>2.833058711383138E-3</v>
      </c>
      <c r="BE375" s="98">
        <f t="shared" si="247"/>
        <v>18.131575752852083</v>
      </c>
      <c r="BF375" s="98">
        <f t="shared" si="248"/>
        <v>54394.727258556253</v>
      </c>
      <c r="BG375" s="103">
        <f t="shared" si="249"/>
        <v>692.66203721706802</v>
      </c>
      <c r="BH375">
        <v>0.1</v>
      </c>
      <c r="BI375">
        <f t="shared" si="229"/>
        <v>1034.0664296548455</v>
      </c>
      <c r="BJ375">
        <v>0.1</v>
      </c>
      <c r="BK375">
        <f t="shared" si="230"/>
        <v>9507.3827203389847</v>
      </c>
      <c r="BL375" s="114">
        <v>187.562005220738</v>
      </c>
      <c r="BM375" s="114">
        <v>1012.03746873145</v>
      </c>
      <c r="BN375" s="114">
        <v>0</v>
      </c>
      <c r="BO375" s="114">
        <v>256</v>
      </c>
      <c r="BP375" s="114">
        <v>384000</v>
      </c>
      <c r="BQ375" s="107">
        <f t="shared" si="231"/>
        <v>2.5741799999999998E-7</v>
      </c>
      <c r="BR375" s="107">
        <f t="shared" si="232"/>
        <v>1.9501151276486706E-3</v>
      </c>
      <c r="BS375" s="107">
        <f t="shared" si="233"/>
        <v>1.054099547340686E-2</v>
      </c>
      <c r="BT375" s="107">
        <f t="shared" si="234"/>
        <v>1.0340664296548457E-7</v>
      </c>
      <c r="BU375" s="107">
        <f t="shared" si="235"/>
        <v>2.728681672558248E-3</v>
      </c>
      <c r="BV375" s="107">
        <f t="shared" si="236"/>
        <v>4.4395062335207784</v>
      </c>
      <c r="BW375" s="117">
        <f t="shared" si="237"/>
        <v>3.5754379721827469E-2</v>
      </c>
    </row>
    <row r="376" spans="1:75" ht="30" customHeight="1" x14ac:dyDescent="0.25">
      <c r="A376" s="108">
        <v>4.6660166666666667</v>
      </c>
      <c r="B376" s="108">
        <v>-74.136983333333333</v>
      </c>
      <c r="C376" s="119">
        <v>25</v>
      </c>
      <c r="D376" s="119">
        <v>31</v>
      </c>
      <c r="E376" s="119">
        <v>1899</v>
      </c>
      <c r="F376" s="16" t="s">
        <v>938</v>
      </c>
      <c r="G376" s="14" t="s">
        <v>939</v>
      </c>
      <c r="H376" s="16" t="s">
        <v>940</v>
      </c>
      <c r="I376" s="14" t="s">
        <v>40</v>
      </c>
      <c r="J376" s="14" t="s">
        <v>41</v>
      </c>
      <c r="K376" s="14">
        <v>20</v>
      </c>
      <c r="L376" s="14"/>
      <c r="M376" s="14">
        <v>1994</v>
      </c>
      <c r="N376" s="15" t="s">
        <v>43</v>
      </c>
      <c r="O376" s="15" t="s">
        <v>44</v>
      </c>
      <c r="P376" s="17">
        <v>-3.5232101069717393E-2</v>
      </c>
      <c r="Q376" s="18">
        <v>4950</v>
      </c>
      <c r="R376" s="18">
        <v>4299.3298955088967</v>
      </c>
      <c r="S376" s="15" t="s">
        <v>45</v>
      </c>
      <c r="T376" s="15"/>
      <c r="U376" s="15"/>
      <c r="V376" s="14">
        <v>365</v>
      </c>
      <c r="W376" s="76"/>
      <c r="X376" s="14"/>
      <c r="Y376" s="14">
        <v>240</v>
      </c>
      <c r="Z376" s="76" t="s">
        <v>941</v>
      </c>
      <c r="AA376" s="76" t="s">
        <v>292</v>
      </c>
      <c r="AB376" s="19" t="s">
        <v>49</v>
      </c>
      <c r="AC376" s="19">
        <v>46.3856216091623</v>
      </c>
      <c r="AD376" s="19">
        <v>1074.85364414012</v>
      </c>
      <c r="AE376" s="19">
        <v>5.4109910208389103</v>
      </c>
      <c r="AF376" s="19">
        <v>1344</v>
      </c>
      <c r="AG376" s="19">
        <v>1920000</v>
      </c>
      <c r="AH376" s="23">
        <v>4950</v>
      </c>
      <c r="AI376" s="24">
        <v>8.7999999999999994E-8</v>
      </c>
      <c r="AJ376" s="21">
        <f t="shared" si="250"/>
        <v>1.9942708970603499E-4</v>
      </c>
      <c r="AK376" s="21">
        <f t="shared" si="251"/>
        <v>4.621150405548299E-3</v>
      </c>
      <c r="AL376" s="21">
        <f t="shared" si="252"/>
        <v>2.3263635460222929E-5</v>
      </c>
      <c r="AM376" s="21">
        <f t="shared" si="253"/>
        <v>5.7782993795639573E-3</v>
      </c>
      <c r="AN376" s="21">
        <f t="shared" si="254"/>
        <v>8.2547133993770814</v>
      </c>
      <c r="AO376" s="86">
        <f t="shared" si="222"/>
        <v>3.7834103080478285E-4</v>
      </c>
      <c r="AP376" s="88">
        <f t="shared" si="223"/>
        <v>5.4637558823571226E-7</v>
      </c>
      <c r="AQ376" s="89">
        <f t="shared" si="224"/>
        <v>1.2660686042598079E-5</v>
      </c>
      <c r="AR376" s="89">
        <f t="shared" si="225"/>
        <v>6.3735987562254596E-8</v>
      </c>
      <c r="AS376" s="89">
        <f t="shared" si="226"/>
        <v>1.5830957204284815E-5</v>
      </c>
      <c r="AT376" s="89">
        <f t="shared" si="227"/>
        <v>2.2615653148978305E-2</v>
      </c>
      <c r="AU376" s="91">
        <f t="shared" si="228"/>
        <v>1.0365507693281721E-6</v>
      </c>
      <c r="AV376" s="95">
        <f t="shared" si="238"/>
        <v>199.42708970603499</v>
      </c>
      <c r="AW376" s="96">
        <f t="shared" si="239"/>
        <v>4621.1504055482992</v>
      </c>
      <c r="AX376" s="96">
        <f t="shared" si="240"/>
        <v>23.263635460222929</v>
      </c>
      <c r="AY376" s="96">
        <f t="shared" si="241"/>
        <v>5778.2993795639577</v>
      </c>
      <c r="AZ376" s="96">
        <f t="shared" si="242"/>
        <v>8254713.3993770815</v>
      </c>
      <c r="BA376" s="97">
        <f t="shared" si="243"/>
        <v>378.34103080478286</v>
      </c>
      <c r="BB376" s="102">
        <f t="shared" si="244"/>
        <v>0.54637558823571231</v>
      </c>
      <c r="BC376" s="98">
        <f t="shared" si="245"/>
        <v>12.660686042598078</v>
      </c>
      <c r="BD376" s="98">
        <f t="shared" si="246"/>
        <v>6.3735987562254598E-2</v>
      </c>
      <c r="BE376" s="98">
        <f t="shared" si="247"/>
        <v>15.830957204284815</v>
      </c>
      <c r="BF376" s="98">
        <f t="shared" si="248"/>
        <v>22615.653148978305</v>
      </c>
      <c r="BG376" s="103">
        <f t="shared" si="249"/>
        <v>1.0365507693281721</v>
      </c>
      <c r="BH376">
        <v>0.1</v>
      </c>
      <c r="BI376">
        <f t="shared" si="229"/>
        <v>429.93298955088972</v>
      </c>
      <c r="BJ376">
        <v>0.1</v>
      </c>
      <c r="BK376">
        <f t="shared" si="230"/>
        <v>495</v>
      </c>
      <c r="BL376" s="114">
        <v>17.6498016718255</v>
      </c>
      <c r="BM376" s="114">
        <v>910.91550745517998</v>
      </c>
      <c r="BN376" s="114">
        <v>5.3109910208389097</v>
      </c>
      <c r="BO376" s="114">
        <v>537.6</v>
      </c>
      <c r="BP376" s="114">
        <v>384000</v>
      </c>
      <c r="BQ376" s="107">
        <f t="shared" si="231"/>
        <v>8.7999999999999994E-9</v>
      </c>
      <c r="BR376" s="107">
        <f t="shared" si="232"/>
        <v>7.8459149410704148E-5</v>
      </c>
      <c r="BS376" s="107">
        <f t="shared" si="233"/>
        <v>3.943496138085297E-3</v>
      </c>
      <c r="BT376" s="107">
        <f t="shared" si="234"/>
        <v>2.2951904841808571E-5</v>
      </c>
      <c r="BU376" s="107">
        <f t="shared" si="235"/>
        <v>2.3824538678383195E-3</v>
      </c>
      <c r="BV376" s="107">
        <f t="shared" si="236"/>
        <v>1.8458100295785527</v>
      </c>
      <c r="BW376" s="117">
        <f t="shared" si="237"/>
        <v>5.3505501696634096E-5</v>
      </c>
    </row>
    <row r="377" spans="1:75" ht="30" customHeight="1" x14ac:dyDescent="0.25">
      <c r="A377" s="108">
        <v>4.6653068319122903</v>
      </c>
      <c r="B377" s="108">
        <v>-74.137058652552199</v>
      </c>
      <c r="C377" s="119">
        <v>25</v>
      </c>
      <c r="D377" s="119">
        <v>31</v>
      </c>
      <c r="E377" s="119">
        <v>1899</v>
      </c>
      <c r="F377" s="16" t="s">
        <v>942</v>
      </c>
      <c r="G377" s="14" t="s">
        <v>943</v>
      </c>
      <c r="H377" s="16" t="s">
        <v>944</v>
      </c>
      <c r="I377" s="14" t="s">
        <v>40</v>
      </c>
      <c r="J377" s="14" t="s">
        <v>53</v>
      </c>
      <c r="K377" s="27"/>
      <c r="L377" s="27"/>
      <c r="M377" s="14">
        <v>1998</v>
      </c>
      <c r="N377" s="15" t="s">
        <v>54</v>
      </c>
      <c r="O377" s="15" t="s">
        <v>54</v>
      </c>
      <c r="P377" s="28">
        <v>4.2689148957375835E-3</v>
      </c>
      <c r="Q377" s="18">
        <v>1.6655941249952699</v>
      </c>
      <c r="R377" s="18">
        <v>1.6942794567592199</v>
      </c>
      <c r="S377" s="15" t="s">
        <v>45</v>
      </c>
      <c r="T377" s="15"/>
      <c r="U377" s="15"/>
      <c r="V377" s="14">
        <v>365</v>
      </c>
      <c r="W377" s="76" t="s">
        <v>76</v>
      </c>
      <c r="X377" s="14"/>
      <c r="Y377" s="14">
        <v>2920</v>
      </c>
      <c r="Z377" s="76" t="s">
        <v>945</v>
      </c>
      <c r="AA377" s="76" t="s">
        <v>292</v>
      </c>
      <c r="AB377" s="19" t="s">
        <v>49</v>
      </c>
      <c r="AC377" s="19">
        <v>24000</v>
      </c>
      <c r="AD377" s="19">
        <v>2261000</v>
      </c>
      <c r="AE377" s="19">
        <v>1200</v>
      </c>
      <c r="AF377" s="19">
        <v>381000</v>
      </c>
      <c r="AG377" s="19">
        <v>1500000000</v>
      </c>
      <c r="AH377" s="20">
        <v>2.9803032786885244</v>
      </c>
      <c r="AI377" s="20">
        <v>1.362E-5</v>
      </c>
      <c r="AJ377" s="21">
        <f t="shared" si="250"/>
        <v>4.0662706962221279E-5</v>
      </c>
      <c r="AK377" s="21">
        <f t="shared" si="251"/>
        <v>3.8307658517325962E-3</v>
      </c>
      <c r="AL377" s="21">
        <f t="shared" si="252"/>
        <v>2.0331353481110638E-6</v>
      </c>
      <c r="AM377" s="21">
        <f t="shared" si="253"/>
        <v>6.4552047302526285E-4</v>
      </c>
      <c r="AN377" s="21">
        <f t="shared" si="254"/>
        <v>2.5414191851388299</v>
      </c>
      <c r="AO377" s="86">
        <f t="shared" si="222"/>
        <v>4.1290812889073531E-5</v>
      </c>
      <c r="AP377" s="88">
        <f t="shared" si="223"/>
        <v>1.1140467660882542E-7</v>
      </c>
      <c r="AQ377" s="89">
        <f t="shared" si="224"/>
        <v>1.0495248908856427E-5</v>
      </c>
      <c r="AR377" s="89">
        <f t="shared" si="225"/>
        <v>5.5702338304412703E-9</v>
      </c>
      <c r="AS377" s="89">
        <f t="shared" si="226"/>
        <v>1.7685492411651038E-6</v>
      </c>
      <c r="AT377" s="89">
        <f t="shared" si="227"/>
        <v>6.9627922880515884E-3</v>
      </c>
      <c r="AU377" s="91">
        <f t="shared" si="228"/>
        <v>1.1312551476458501E-7</v>
      </c>
      <c r="AV377" s="95">
        <f t="shared" si="238"/>
        <v>40.662706962221279</v>
      </c>
      <c r="AW377" s="96">
        <f t="shared" si="239"/>
        <v>3830.7658517325963</v>
      </c>
      <c r="AX377" s="96">
        <f t="shared" si="240"/>
        <v>2.0331353481110637</v>
      </c>
      <c r="AY377" s="96">
        <f t="shared" si="241"/>
        <v>645.52047302526285</v>
      </c>
      <c r="AZ377" s="96">
        <f t="shared" si="242"/>
        <v>2541419.18513883</v>
      </c>
      <c r="BA377" s="97">
        <f t="shared" si="243"/>
        <v>41.290812889073528</v>
      </c>
      <c r="BB377" s="102">
        <f t="shared" si="244"/>
        <v>0.11140467660882541</v>
      </c>
      <c r="BC377" s="98">
        <f t="shared" si="245"/>
        <v>10.495248908856427</v>
      </c>
      <c r="BD377" s="98">
        <f t="shared" si="246"/>
        <v>5.5702338304412704E-3</v>
      </c>
      <c r="BE377" s="98">
        <f t="shared" si="247"/>
        <v>1.7685492411651038</v>
      </c>
      <c r="BF377" s="98">
        <f t="shared" si="248"/>
        <v>6962.792288051588</v>
      </c>
      <c r="BG377" s="103">
        <f t="shared" si="249"/>
        <v>0.11312551476458502</v>
      </c>
      <c r="BH377">
        <v>0.1</v>
      </c>
      <c r="BI377">
        <f t="shared" si="229"/>
        <v>0.16942794567592201</v>
      </c>
      <c r="BJ377">
        <v>0.1</v>
      </c>
      <c r="BK377">
        <f t="shared" si="230"/>
        <v>0.29803032786885247</v>
      </c>
      <c r="BL377" s="114">
        <v>0</v>
      </c>
      <c r="BM377" s="114">
        <v>0</v>
      </c>
      <c r="BN377" s="114">
        <v>0</v>
      </c>
      <c r="BO377" s="114">
        <v>0</v>
      </c>
      <c r="BP377" s="114">
        <v>0</v>
      </c>
      <c r="BQ377" s="107">
        <f t="shared" si="231"/>
        <v>1.362E-6</v>
      </c>
      <c r="BR377" s="107">
        <f t="shared" si="232"/>
        <v>4.0662706962221284E-6</v>
      </c>
      <c r="BS377" s="107">
        <f t="shared" si="233"/>
        <v>3.8307658517325972E-4</v>
      </c>
      <c r="BT377" s="107">
        <f t="shared" si="234"/>
        <v>2.0331353481110641E-7</v>
      </c>
      <c r="BU377" s="107">
        <f t="shared" si="235"/>
        <v>6.4552047302526304E-5</v>
      </c>
      <c r="BV377" s="107">
        <f t="shared" si="236"/>
        <v>0.25414191851388301</v>
      </c>
      <c r="BW377" s="117">
        <f t="shared" si="237"/>
        <v>5.8394027589137601E-6</v>
      </c>
    </row>
    <row r="378" spans="1:75" ht="30" customHeight="1" x14ac:dyDescent="0.25">
      <c r="A378" s="108">
        <v>4.60633922971014</v>
      </c>
      <c r="B378" s="108">
        <v>-74.099217836928105</v>
      </c>
      <c r="C378" s="119">
        <v>29</v>
      </c>
      <c r="D378" s="119">
        <v>25</v>
      </c>
      <c r="E378" s="119">
        <v>2318</v>
      </c>
      <c r="F378" s="16" t="s">
        <v>946</v>
      </c>
      <c r="G378" s="14" t="s">
        <v>947</v>
      </c>
      <c r="H378" s="16" t="s">
        <v>948</v>
      </c>
      <c r="I378" s="14" t="s">
        <v>133</v>
      </c>
      <c r="J378" s="14" t="s">
        <v>41</v>
      </c>
      <c r="K378" s="14">
        <v>40</v>
      </c>
      <c r="L378" s="14"/>
      <c r="M378" s="14">
        <v>1994</v>
      </c>
      <c r="N378" s="15" t="s">
        <v>43</v>
      </c>
      <c r="O378" s="15" t="s">
        <v>44</v>
      </c>
      <c r="P378" s="17">
        <v>-8.4851358602175367E-2</v>
      </c>
      <c r="Q378" s="18">
        <v>35100</v>
      </c>
      <c r="R378" s="18">
        <v>24997.996860128624</v>
      </c>
      <c r="S378" s="15" t="s">
        <v>45</v>
      </c>
      <c r="T378" s="15"/>
      <c r="U378" s="15"/>
      <c r="V378" s="14">
        <v>365</v>
      </c>
      <c r="W378" s="76"/>
      <c r="X378" s="14"/>
      <c r="Y378" s="14">
        <v>8760</v>
      </c>
      <c r="Z378" s="76" t="s">
        <v>949</v>
      </c>
      <c r="AA378" s="76" t="s">
        <v>950</v>
      </c>
      <c r="AB378" s="19" t="s">
        <v>49</v>
      </c>
      <c r="AC378" s="19">
        <v>46.3856216091623</v>
      </c>
      <c r="AD378" s="19">
        <v>1074.85364414012</v>
      </c>
      <c r="AE378" s="19">
        <v>5.4109910208389103</v>
      </c>
      <c r="AF378" s="19">
        <v>1344</v>
      </c>
      <c r="AG378" s="19">
        <v>1920000</v>
      </c>
      <c r="AH378" s="20">
        <v>30259</v>
      </c>
      <c r="AI378" s="20">
        <v>7.6726E-6</v>
      </c>
      <c r="AJ378" s="21">
        <f t="shared" si="250"/>
        <v>1.1595476233409536E-3</v>
      </c>
      <c r="AK378" s="21">
        <f t="shared" si="251"/>
        <v>2.6869188021312527E-2</v>
      </c>
      <c r="AL378" s="21">
        <f t="shared" si="252"/>
        <v>1.3526393654911525E-4</v>
      </c>
      <c r="AM378" s="21">
        <f t="shared" si="253"/>
        <v>3.3597307780012867E-2</v>
      </c>
      <c r="AN378" s="21">
        <f t="shared" si="254"/>
        <v>47.996153971446958</v>
      </c>
      <c r="AO378" s="86">
        <f t="shared" si="222"/>
        <v>0.16534658192661889</v>
      </c>
      <c r="AP378" s="88">
        <f t="shared" si="223"/>
        <v>3.1768428036738458E-6</v>
      </c>
      <c r="AQ378" s="89">
        <f t="shared" si="224"/>
        <v>7.3614213757020619E-5</v>
      </c>
      <c r="AR378" s="89">
        <f t="shared" si="225"/>
        <v>3.7058612753182257E-7</v>
      </c>
      <c r="AS378" s="89">
        <f t="shared" si="226"/>
        <v>9.2047418575377722E-5</v>
      </c>
      <c r="AT378" s="89">
        <f t="shared" si="227"/>
        <v>0.13149631225053962</v>
      </c>
      <c r="AU378" s="91">
        <f t="shared" si="228"/>
        <v>4.5300433404553121E-4</v>
      </c>
      <c r="AV378" s="95">
        <f t="shared" si="238"/>
        <v>1159.5476233409536</v>
      </c>
      <c r="AW378" s="96">
        <f t="shared" si="239"/>
        <v>26869.188021312526</v>
      </c>
      <c r="AX378" s="96">
        <f t="shared" si="240"/>
        <v>135.26393654911524</v>
      </c>
      <c r="AY378" s="96">
        <f t="shared" si="241"/>
        <v>33597.307780012867</v>
      </c>
      <c r="AZ378" s="96">
        <f t="shared" si="242"/>
        <v>47996153.971446961</v>
      </c>
      <c r="BA378" s="97">
        <f t="shared" si="243"/>
        <v>165346.58192661888</v>
      </c>
      <c r="BB378" s="102">
        <f t="shared" si="244"/>
        <v>3.1768428036738459</v>
      </c>
      <c r="BC378" s="98">
        <f t="shared" si="245"/>
        <v>73.614213757020622</v>
      </c>
      <c r="BD378" s="98">
        <f t="shared" si="246"/>
        <v>0.37058612753182257</v>
      </c>
      <c r="BE378" s="98">
        <f t="shared" si="247"/>
        <v>92.047418575377719</v>
      </c>
      <c r="BF378" s="98">
        <f t="shared" si="248"/>
        <v>131496.31225053963</v>
      </c>
      <c r="BG378" s="103">
        <f t="shared" si="249"/>
        <v>453.00433404553121</v>
      </c>
      <c r="BH378">
        <v>0.1</v>
      </c>
      <c r="BI378">
        <f t="shared" si="229"/>
        <v>2499.7996860128624</v>
      </c>
      <c r="BJ378">
        <v>0.1</v>
      </c>
      <c r="BK378">
        <f t="shared" si="230"/>
        <v>3025.9</v>
      </c>
      <c r="BL378" s="114">
        <v>17.6498016718255</v>
      </c>
      <c r="BM378" s="114">
        <v>910.91550745517998</v>
      </c>
      <c r="BN378" s="114">
        <v>5.3109910208389097</v>
      </c>
      <c r="BO378" s="114">
        <v>537.6</v>
      </c>
      <c r="BP378" s="114">
        <v>384000</v>
      </c>
      <c r="BQ378" s="107">
        <f t="shared" si="231"/>
        <v>7.6726E-7</v>
      </c>
      <c r="BR378" s="107">
        <f t="shared" si="232"/>
        <v>4.5619238771743288E-4</v>
      </c>
      <c r="BS378" s="107">
        <f t="shared" si="233"/>
        <v>2.2929039286043687E-2</v>
      </c>
      <c r="BT378" s="107">
        <f t="shared" si="234"/>
        <v>1.3345141199070247E-4</v>
      </c>
      <c r="BU378" s="107">
        <f t="shared" si="235"/>
        <v>1.3852524871337906E-2</v>
      </c>
      <c r="BV378" s="107">
        <f t="shared" si="236"/>
        <v>10.732266293870191</v>
      </c>
      <c r="BW378" s="117">
        <f t="shared" si="237"/>
        <v>2.3383537865265855E-2</v>
      </c>
    </row>
    <row r="379" spans="1:75" ht="30" customHeight="1" x14ac:dyDescent="0.25">
      <c r="A379" s="108">
        <v>4.6068687404382702</v>
      </c>
      <c r="B379" s="108">
        <v>-74.100078608033201</v>
      </c>
      <c r="C379" s="119">
        <v>29</v>
      </c>
      <c r="D379" s="119">
        <v>25</v>
      </c>
      <c r="E379" s="119">
        <v>2318</v>
      </c>
      <c r="F379" s="16" t="s">
        <v>951</v>
      </c>
      <c r="G379" s="14" t="s">
        <v>952</v>
      </c>
      <c r="H379" s="16" t="s">
        <v>953</v>
      </c>
      <c r="I379" s="14" t="s">
        <v>133</v>
      </c>
      <c r="J379" s="14" t="s">
        <v>53</v>
      </c>
      <c r="K379" s="14">
        <v>2305.8000000000002</v>
      </c>
      <c r="L379" s="14"/>
      <c r="M379" s="14">
        <v>2007</v>
      </c>
      <c r="N379" s="15" t="s">
        <v>43</v>
      </c>
      <c r="O379" s="15" t="s">
        <v>123</v>
      </c>
      <c r="P379" s="28">
        <v>4.2689148957375835E-3</v>
      </c>
      <c r="Q379" s="18">
        <v>13268.3</v>
      </c>
      <c r="R379" s="18">
        <v>13496.810404624954</v>
      </c>
      <c r="S379" s="15" t="s">
        <v>45</v>
      </c>
      <c r="T379" s="15"/>
      <c r="U379" s="15"/>
      <c r="V379" s="14">
        <v>365</v>
      </c>
      <c r="W379" s="76" t="s">
        <v>76</v>
      </c>
      <c r="X379" s="14"/>
      <c r="Y379" s="14">
        <v>2920</v>
      </c>
      <c r="Z379" s="76" t="s">
        <v>954</v>
      </c>
      <c r="AA379" s="76" t="s">
        <v>955</v>
      </c>
      <c r="AB379" s="19" t="s">
        <v>49</v>
      </c>
      <c r="AC379" s="19">
        <v>196.35697419693699</v>
      </c>
      <c r="AD379" s="19">
        <v>1220.7279907421801</v>
      </c>
      <c r="AE379" s="19">
        <v>69.655897325915305</v>
      </c>
      <c r="AF379" s="19">
        <v>640</v>
      </c>
      <c r="AG379" s="19">
        <v>1920000</v>
      </c>
      <c r="AH379" s="23">
        <f>Q379</f>
        <v>13268.3</v>
      </c>
      <c r="AI379" s="24">
        <v>8.7999999999999994E-8</v>
      </c>
      <c r="AJ379" s="21">
        <f t="shared" si="250"/>
        <v>2.6501928523618929E-3</v>
      </c>
      <c r="AK379" s="21">
        <f t="shared" si="251"/>
        <v>1.647593424666597E-2</v>
      </c>
      <c r="AL379" s="21">
        <f t="shared" si="252"/>
        <v>9.4013243977190107E-4</v>
      </c>
      <c r="AM379" s="21">
        <f t="shared" si="253"/>
        <v>8.6379586589599693E-3</v>
      </c>
      <c r="AN379" s="21">
        <f t="shared" si="254"/>
        <v>25.913875976879911</v>
      </c>
      <c r="AO379" s="86">
        <f t="shared" si="222"/>
        <v>1.1877193156069959E-3</v>
      </c>
      <c r="AP379" s="88">
        <f t="shared" si="223"/>
        <v>7.2608023352380625E-6</v>
      </c>
      <c r="AQ379" s="89">
        <f t="shared" si="224"/>
        <v>4.5139545881276633E-5</v>
      </c>
      <c r="AR379" s="89">
        <f t="shared" si="225"/>
        <v>2.5757053144435647E-6</v>
      </c>
      <c r="AS379" s="89">
        <f t="shared" si="226"/>
        <v>2.3665640161534162E-5</v>
      </c>
      <c r="AT379" s="89">
        <f t="shared" si="227"/>
        <v>7.0996920484602502E-2</v>
      </c>
      <c r="AU379" s="91">
        <f t="shared" si="228"/>
        <v>3.2540255222109478E-6</v>
      </c>
      <c r="AV379" s="95">
        <f t="shared" si="238"/>
        <v>2650.1928523618931</v>
      </c>
      <c r="AW379" s="96">
        <f t="shared" si="239"/>
        <v>16475.934246665969</v>
      </c>
      <c r="AX379" s="96">
        <f t="shared" si="240"/>
        <v>940.13243977190109</v>
      </c>
      <c r="AY379" s="96">
        <f t="shared" si="241"/>
        <v>8637.9586589599694</v>
      </c>
      <c r="AZ379" s="96">
        <f t="shared" si="242"/>
        <v>25913875.97687991</v>
      </c>
      <c r="BA379" s="97">
        <f t="shared" si="243"/>
        <v>1187.7193156069959</v>
      </c>
      <c r="BB379" s="102">
        <f t="shared" si="244"/>
        <v>7.2608023352380622</v>
      </c>
      <c r="BC379" s="98">
        <f t="shared" si="245"/>
        <v>45.139545881276632</v>
      </c>
      <c r="BD379" s="98">
        <f t="shared" si="246"/>
        <v>2.5757053144435647</v>
      </c>
      <c r="BE379" s="98">
        <f t="shared" si="247"/>
        <v>23.665640161534164</v>
      </c>
      <c r="BF379" s="98">
        <f t="shared" si="248"/>
        <v>70996.920484602495</v>
      </c>
      <c r="BG379" s="103">
        <f t="shared" si="249"/>
        <v>3.2540255222109478</v>
      </c>
      <c r="BH379">
        <v>0.1</v>
      </c>
      <c r="BI379">
        <f t="shared" si="229"/>
        <v>1349.6810404624955</v>
      </c>
      <c r="BJ379">
        <v>0.1</v>
      </c>
      <c r="BK379">
        <f t="shared" si="230"/>
        <v>1326.83</v>
      </c>
      <c r="BL379" s="114">
        <v>187.562005220738</v>
      </c>
      <c r="BM379" s="114">
        <v>1012.03746873145</v>
      </c>
      <c r="BN379" s="114">
        <v>69.555897325915296</v>
      </c>
      <c r="BO379" s="114">
        <v>256</v>
      </c>
      <c r="BP379" s="114">
        <v>384000</v>
      </c>
      <c r="BQ379" s="107">
        <f t="shared" si="231"/>
        <v>8.7999999999999994E-9</v>
      </c>
      <c r="BR379" s="107">
        <f t="shared" si="232"/>
        <v>2.5453233361274865E-3</v>
      </c>
      <c r="BS379" s="107">
        <f t="shared" si="233"/>
        <v>1.3758286054027458E-2</v>
      </c>
      <c r="BT379" s="107">
        <f t="shared" si="234"/>
        <v>9.4347843543693389E-4</v>
      </c>
      <c r="BU379" s="107">
        <f t="shared" si="235"/>
        <v>3.561521594061064E-3</v>
      </c>
      <c r="BV379" s="107">
        <f t="shared" si="236"/>
        <v>5.7945188244802255</v>
      </c>
      <c r="BW379" s="117">
        <f t="shared" si="237"/>
        <v>1.6796887644239043E-4</v>
      </c>
    </row>
    <row r="380" spans="1:75" ht="30" customHeight="1" x14ac:dyDescent="0.25">
      <c r="A380" s="108">
        <v>4.60666043611152</v>
      </c>
      <c r="B380" s="108">
        <v>-74.098917442745005</v>
      </c>
      <c r="C380" s="119">
        <v>29</v>
      </c>
      <c r="D380" s="119">
        <v>25</v>
      </c>
      <c r="E380" s="119">
        <v>2318</v>
      </c>
      <c r="F380" s="16" t="s">
        <v>956</v>
      </c>
      <c r="G380" s="14" t="s">
        <v>957</v>
      </c>
      <c r="H380" s="16" t="s">
        <v>958</v>
      </c>
      <c r="I380" s="14" t="s">
        <v>133</v>
      </c>
      <c r="J380" s="14" t="s">
        <v>53</v>
      </c>
      <c r="K380" s="14">
        <v>2</v>
      </c>
      <c r="L380" s="14"/>
      <c r="M380" s="14">
        <v>2007</v>
      </c>
      <c r="N380" s="15" t="s">
        <v>102</v>
      </c>
      <c r="O380" s="15" t="s">
        <v>627</v>
      </c>
      <c r="P380" s="22">
        <v>1.192780523187394E-2</v>
      </c>
      <c r="Q380" s="18">
        <v>14.7632206533671</v>
      </c>
      <c r="R380" s="18">
        <v>15.484665594503253</v>
      </c>
      <c r="S380" s="2" t="s">
        <v>45</v>
      </c>
      <c r="T380" s="2"/>
      <c r="U380" s="2"/>
      <c r="V380" s="14">
        <v>365</v>
      </c>
      <c r="W380" s="76"/>
      <c r="X380" s="14"/>
      <c r="Y380" s="14" t="e">
        <v>#VALUE!</v>
      </c>
      <c r="Z380" s="76" t="s">
        <v>959</v>
      </c>
      <c r="AA380" s="76" t="s">
        <v>960</v>
      </c>
      <c r="AB380" s="19" t="s">
        <v>49</v>
      </c>
      <c r="AC380" s="19">
        <v>476000</v>
      </c>
      <c r="AD380" s="19">
        <v>2142000</v>
      </c>
      <c r="AE380" s="19">
        <v>1704000</v>
      </c>
      <c r="AF380" s="19">
        <v>595000</v>
      </c>
      <c r="AG380" s="19">
        <v>2676000000</v>
      </c>
      <c r="AH380" s="20">
        <v>8608.3841463414628</v>
      </c>
      <c r="AI380" s="20">
        <v>1.0442E-8</v>
      </c>
      <c r="AJ380" s="21">
        <f t="shared" si="250"/>
        <v>7.3707008229835494E-3</v>
      </c>
      <c r="AK380" s="21">
        <f t="shared" si="251"/>
        <v>3.3168153703425969E-2</v>
      </c>
      <c r="AL380" s="21">
        <f t="shared" si="252"/>
        <v>2.6385870173033545E-2</v>
      </c>
      <c r="AM380" s="21">
        <f t="shared" si="253"/>
        <v>9.2133760287294343E-3</v>
      </c>
      <c r="AN380" s="21">
        <f t="shared" si="254"/>
        <v>41.436965130890712</v>
      </c>
      <c r="AO380" s="86">
        <f t="shared" si="222"/>
        <v>9.4281405436559516E-5</v>
      </c>
      <c r="AP380" s="88">
        <f t="shared" si="223"/>
        <v>2.0193700884886436E-5</v>
      </c>
      <c r="AQ380" s="89">
        <f t="shared" si="224"/>
        <v>9.0871653981988956E-5</v>
      </c>
      <c r="AR380" s="89">
        <f t="shared" si="225"/>
        <v>7.2290055268585052E-5</v>
      </c>
      <c r="AS380" s="89">
        <f t="shared" si="226"/>
        <v>2.5242126106108039E-5</v>
      </c>
      <c r="AT380" s="89">
        <f t="shared" si="227"/>
        <v>0.11352593186545401</v>
      </c>
      <c r="AU380" s="91">
        <f t="shared" si="228"/>
        <v>2.5830522037413568E-7</v>
      </c>
      <c r="AV380" s="95">
        <f t="shared" si="238"/>
        <v>7370.7008229835492</v>
      </c>
      <c r="AW380" s="96">
        <f t="shared" si="239"/>
        <v>33168.153703425967</v>
      </c>
      <c r="AX380" s="96">
        <f t="shared" si="240"/>
        <v>26385.870173033545</v>
      </c>
      <c r="AY380" s="96">
        <f t="shared" si="241"/>
        <v>9213.3760287294335</v>
      </c>
      <c r="AZ380" s="96">
        <f t="shared" si="242"/>
        <v>41436965.130890712</v>
      </c>
      <c r="BA380" s="97">
        <f t="shared" si="243"/>
        <v>94.28140543655951</v>
      </c>
      <c r="BB380" s="102">
        <f t="shared" si="244"/>
        <v>20.193700884886436</v>
      </c>
      <c r="BC380" s="98">
        <f t="shared" si="245"/>
        <v>90.871653981988956</v>
      </c>
      <c r="BD380" s="98">
        <f t="shared" si="246"/>
        <v>72.29005526858505</v>
      </c>
      <c r="BE380" s="98">
        <f t="shared" si="247"/>
        <v>25.242126106108039</v>
      </c>
      <c r="BF380" s="98">
        <f t="shared" si="248"/>
        <v>113525.93186545401</v>
      </c>
      <c r="BG380" s="103">
        <f t="shared" si="249"/>
        <v>0.25830522037413567</v>
      </c>
      <c r="BH380">
        <v>0.1</v>
      </c>
      <c r="BI380">
        <f t="shared" si="229"/>
        <v>1.5484665594503255</v>
      </c>
      <c r="BJ380">
        <v>0.1</v>
      </c>
      <c r="BK380">
        <f t="shared" si="230"/>
        <v>860.83841463414637</v>
      </c>
      <c r="BL380" s="114">
        <v>190400</v>
      </c>
      <c r="BM380" s="114">
        <v>428400</v>
      </c>
      <c r="BN380" s="114">
        <v>340800</v>
      </c>
      <c r="BO380" s="114">
        <v>119000</v>
      </c>
      <c r="BP380" s="114">
        <v>1070400000</v>
      </c>
      <c r="BQ380" s="107">
        <f t="shared" si="231"/>
        <v>1.0442E-9</v>
      </c>
      <c r="BR380" s="107">
        <f t="shared" si="232"/>
        <v>3.0390178027988198E-3</v>
      </c>
      <c r="BS380" s="107">
        <f t="shared" si="233"/>
        <v>7.4166246369021874E-3</v>
      </c>
      <c r="BT380" s="107">
        <f t="shared" si="234"/>
        <v>5.9000599352387146E-3</v>
      </c>
      <c r="BU380" s="107">
        <f t="shared" si="235"/>
        <v>2.0601735102506072E-3</v>
      </c>
      <c r="BV380" s="107">
        <f t="shared" si="236"/>
        <v>17.084898403969838</v>
      </c>
      <c r="BW380" s="117">
        <f t="shared" si="237"/>
        <v>1.3333404224797892E-5</v>
      </c>
    </row>
    <row r="381" spans="1:75" ht="15" customHeight="1" x14ac:dyDescent="0.25">
      <c r="A381" s="108">
        <v>4.6200078888230003</v>
      </c>
      <c r="B381" s="108">
        <v>-74.092483809677105</v>
      </c>
      <c r="C381" s="119">
        <v>30</v>
      </c>
      <c r="D381" s="119">
        <v>26</v>
      </c>
      <c r="E381" s="119">
        <v>2332</v>
      </c>
      <c r="F381" s="16" t="s">
        <v>961</v>
      </c>
      <c r="G381" s="14" t="s">
        <v>962</v>
      </c>
      <c r="H381" s="16" t="s">
        <v>963</v>
      </c>
      <c r="I381" s="14" t="s">
        <v>133</v>
      </c>
      <c r="J381" s="14" t="s">
        <v>41</v>
      </c>
      <c r="K381" s="14">
        <v>100</v>
      </c>
      <c r="L381" s="14"/>
      <c r="M381" s="14">
        <v>1993</v>
      </c>
      <c r="N381" s="15" t="s">
        <v>43</v>
      </c>
      <c r="O381" s="15" t="s">
        <v>44</v>
      </c>
      <c r="P381" s="28">
        <v>4.2689148957375835E-3</v>
      </c>
      <c r="Q381" s="18">
        <v>262597.125</v>
      </c>
      <c r="R381" s="18">
        <v>267119.64674635034</v>
      </c>
      <c r="S381" s="15" t="s">
        <v>45</v>
      </c>
      <c r="T381" s="15"/>
      <c r="U381" s="15"/>
      <c r="V381" s="14">
        <v>365</v>
      </c>
      <c r="W381" s="76"/>
      <c r="X381" s="14"/>
      <c r="Y381" s="14">
        <v>8760</v>
      </c>
      <c r="Z381" s="76" t="s">
        <v>964</v>
      </c>
      <c r="AA381" s="76" t="s">
        <v>46</v>
      </c>
      <c r="AB381" s="19" t="s">
        <v>49</v>
      </c>
      <c r="AC381" s="19">
        <v>46.3856216091623</v>
      </c>
      <c r="AD381" s="19">
        <v>1074.85364414012</v>
      </c>
      <c r="AE381" s="19">
        <v>5.4109910208389103</v>
      </c>
      <c r="AF381" s="19">
        <v>1344</v>
      </c>
      <c r="AG381" s="19">
        <v>1920000</v>
      </c>
      <c r="AH381" s="23">
        <v>262597.125</v>
      </c>
      <c r="AI381" s="24">
        <v>8.7999999999999994E-8</v>
      </c>
      <c r="AJ381" s="21">
        <f t="shared" si="250"/>
        <v>1.2390510858349309E-2</v>
      </c>
      <c r="AK381" s="21">
        <f t="shared" si="251"/>
        <v>0.28711452572673618</v>
      </c>
      <c r="AL381" s="21">
        <f t="shared" si="252"/>
        <v>1.4453820100341632E-3</v>
      </c>
      <c r="AM381" s="21">
        <f t="shared" si="253"/>
        <v>0.35900880522709483</v>
      </c>
      <c r="AN381" s="21">
        <f t="shared" si="254"/>
        <v>512.86972175299263</v>
      </c>
      <c r="AO381" s="86">
        <f t="shared" si="222"/>
        <v>2.3506528913678829E-2</v>
      </c>
      <c r="AP381" s="88">
        <f t="shared" si="223"/>
        <v>3.3946605091367972E-5</v>
      </c>
      <c r="AQ381" s="89">
        <f t="shared" si="224"/>
        <v>7.8661513897735941E-4</v>
      </c>
      <c r="AR381" s="89">
        <f t="shared" si="225"/>
        <v>3.9599507124223646E-6</v>
      </c>
      <c r="AS381" s="89">
        <f t="shared" si="226"/>
        <v>9.8358576774546522E-4</v>
      </c>
      <c r="AT381" s="89">
        <f t="shared" si="227"/>
        <v>1.4051225253506647</v>
      </c>
      <c r="AU381" s="91">
        <f t="shared" si="228"/>
        <v>6.4401449078572135E-5</v>
      </c>
      <c r="AV381" s="95">
        <f t="shared" si="238"/>
        <v>12390.510858349309</v>
      </c>
      <c r="AW381" s="96">
        <f t="shared" si="239"/>
        <v>287114.52572673617</v>
      </c>
      <c r="AX381" s="96">
        <f t="shared" si="240"/>
        <v>1445.3820100341632</v>
      </c>
      <c r="AY381" s="96">
        <f t="shared" si="241"/>
        <v>359008.80522709485</v>
      </c>
      <c r="AZ381" s="96">
        <f t="shared" si="242"/>
        <v>512869721.75299263</v>
      </c>
      <c r="BA381" s="97">
        <f t="shared" si="243"/>
        <v>23506.528913678831</v>
      </c>
      <c r="BB381" s="102">
        <f t="shared" si="244"/>
        <v>33.946605091367971</v>
      </c>
      <c r="BC381" s="98">
        <f t="shared" si="245"/>
        <v>786.61513897735938</v>
      </c>
      <c r="BD381" s="98">
        <f t="shared" si="246"/>
        <v>3.9599507124223647</v>
      </c>
      <c r="BE381" s="98">
        <f t="shared" si="247"/>
        <v>983.5857677454652</v>
      </c>
      <c r="BF381" s="98">
        <f t="shared" si="248"/>
        <v>1405122.5253506647</v>
      </c>
      <c r="BG381" s="103">
        <f t="shared" si="249"/>
        <v>64.401449078572142</v>
      </c>
      <c r="BH381">
        <v>0.1</v>
      </c>
      <c r="BI381">
        <f t="shared" si="229"/>
        <v>26711.964674635034</v>
      </c>
      <c r="BJ381">
        <v>0.1</v>
      </c>
      <c r="BK381">
        <f t="shared" si="230"/>
        <v>26259.712500000001</v>
      </c>
      <c r="BL381" s="114">
        <v>17.6498016718255</v>
      </c>
      <c r="BM381" s="114">
        <v>910.91550745517998</v>
      </c>
      <c r="BN381" s="114">
        <v>5.3109910208389097</v>
      </c>
      <c r="BO381" s="114">
        <v>537.6</v>
      </c>
      <c r="BP381" s="114">
        <v>384000</v>
      </c>
      <c r="BQ381" s="107">
        <f t="shared" si="231"/>
        <v>8.7999999999999994E-9</v>
      </c>
      <c r="BR381" s="107">
        <f t="shared" si="232"/>
        <v>4.8747085671418779E-3</v>
      </c>
      <c r="BS381" s="107">
        <f t="shared" si="233"/>
        <v>0.24501150666556507</v>
      </c>
      <c r="BT381" s="107">
        <f t="shared" si="234"/>
        <v>1.4260140213720582E-3</v>
      </c>
      <c r="BU381" s="107">
        <f t="shared" si="235"/>
        <v>0.14802312244781099</v>
      </c>
      <c r="BV381" s="107">
        <f t="shared" si="236"/>
        <v>114.68115614410942</v>
      </c>
      <c r="BW381" s="117">
        <f t="shared" si="237"/>
        <v>3.3243251994039902E-3</v>
      </c>
    </row>
    <row r="382" spans="1:75" ht="15" customHeight="1" x14ac:dyDescent="0.25">
      <c r="A382" s="108">
        <v>4.6200078888230003</v>
      </c>
      <c r="B382" s="108">
        <v>-74.092483809677105</v>
      </c>
      <c r="C382" s="119">
        <v>30</v>
      </c>
      <c r="D382" s="119">
        <v>26</v>
      </c>
      <c r="E382" s="119">
        <v>2332</v>
      </c>
      <c r="F382" s="16" t="s">
        <v>961</v>
      </c>
      <c r="G382" s="14" t="s">
        <v>962</v>
      </c>
      <c r="H382" s="16" t="s">
        <v>963</v>
      </c>
      <c r="I382" s="14" t="s">
        <v>133</v>
      </c>
      <c r="J382" s="14" t="s">
        <v>41</v>
      </c>
      <c r="K382" s="14">
        <v>100</v>
      </c>
      <c r="L382" s="14"/>
      <c r="M382" s="14">
        <v>1986</v>
      </c>
      <c r="N382" s="15" t="s">
        <v>43</v>
      </c>
      <c r="O382" s="15" t="s">
        <v>44</v>
      </c>
      <c r="P382" s="28">
        <v>4.2689148957375835E-3</v>
      </c>
      <c r="Q382" s="18">
        <v>262597.125</v>
      </c>
      <c r="R382" s="18">
        <v>267119.64674635034</v>
      </c>
      <c r="S382" s="15" t="s">
        <v>45</v>
      </c>
      <c r="T382" s="15"/>
      <c r="U382" s="15"/>
      <c r="V382" s="14">
        <v>365</v>
      </c>
      <c r="W382" s="76"/>
      <c r="X382" s="14"/>
      <c r="Y382" s="14">
        <v>8760</v>
      </c>
      <c r="Z382" s="76" t="s">
        <v>964</v>
      </c>
      <c r="AA382" s="76" t="s">
        <v>46</v>
      </c>
      <c r="AB382" s="19" t="s">
        <v>49</v>
      </c>
      <c r="AC382" s="19">
        <v>46.3856216091623</v>
      </c>
      <c r="AD382" s="19">
        <v>1074.85364414012</v>
      </c>
      <c r="AE382" s="19">
        <v>5.4109910208389103</v>
      </c>
      <c r="AF382" s="19">
        <v>1344</v>
      </c>
      <c r="AG382" s="19">
        <v>1920000</v>
      </c>
      <c r="AH382" s="23">
        <v>262597.125</v>
      </c>
      <c r="AI382" s="24">
        <v>8.7999999999999994E-8</v>
      </c>
      <c r="AJ382" s="21">
        <f t="shared" si="250"/>
        <v>1.2390510858349309E-2</v>
      </c>
      <c r="AK382" s="21">
        <f t="shared" si="251"/>
        <v>0.28711452572673618</v>
      </c>
      <c r="AL382" s="21">
        <f t="shared" si="252"/>
        <v>1.4453820100341632E-3</v>
      </c>
      <c r="AM382" s="21">
        <f t="shared" si="253"/>
        <v>0.35900880522709483</v>
      </c>
      <c r="AN382" s="21">
        <f t="shared" si="254"/>
        <v>512.86972175299263</v>
      </c>
      <c r="AO382" s="86">
        <f t="shared" si="222"/>
        <v>2.3506528913678829E-2</v>
      </c>
      <c r="AP382" s="88">
        <f t="shared" si="223"/>
        <v>3.3946605091367972E-5</v>
      </c>
      <c r="AQ382" s="89">
        <f t="shared" si="224"/>
        <v>7.8661513897735941E-4</v>
      </c>
      <c r="AR382" s="89">
        <f t="shared" si="225"/>
        <v>3.9599507124223646E-6</v>
      </c>
      <c r="AS382" s="89">
        <f t="shared" si="226"/>
        <v>9.8358576774546522E-4</v>
      </c>
      <c r="AT382" s="89">
        <f t="shared" si="227"/>
        <v>1.4051225253506647</v>
      </c>
      <c r="AU382" s="91">
        <f t="shared" si="228"/>
        <v>6.4401449078572135E-5</v>
      </c>
      <c r="AV382" s="95">
        <f t="shared" si="238"/>
        <v>12390.510858349309</v>
      </c>
      <c r="AW382" s="96">
        <f t="shared" si="239"/>
        <v>287114.52572673617</v>
      </c>
      <c r="AX382" s="96">
        <f t="shared" si="240"/>
        <v>1445.3820100341632</v>
      </c>
      <c r="AY382" s="96">
        <f t="shared" si="241"/>
        <v>359008.80522709485</v>
      </c>
      <c r="AZ382" s="96">
        <f t="shared" si="242"/>
        <v>512869721.75299263</v>
      </c>
      <c r="BA382" s="97">
        <f t="shared" si="243"/>
        <v>23506.528913678831</v>
      </c>
      <c r="BB382" s="102">
        <f t="shared" si="244"/>
        <v>33.946605091367971</v>
      </c>
      <c r="BC382" s="98">
        <f t="shared" si="245"/>
        <v>786.61513897735938</v>
      </c>
      <c r="BD382" s="98">
        <f t="shared" si="246"/>
        <v>3.9599507124223647</v>
      </c>
      <c r="BE382" s="98">
        <f t="shared" si="247"/>
        <v>983.5857677454652</v>
      </c>
      <c r="BF382" s="98">
        <f t="shared" si="248"/>
        <v>1405122.5253506647</v>
      </c>
      <c r="BG382" s="103">
        <f t="shared" si="249"/>
        <v>64.401449078572142</v>
      </c>
      <c r="BH382">
        <v>0.1</v>
      </c>
      <c r="BI382">
        <f t="shared" si="229"/>
        <v>26711.964674635034</v>
      </c>
      <c r="BJ382">
        <v>0.1</v>
      </c>
      <c r="BK382">
        <f t="shared" si="230"/>
        <v>26259.712500000001</v>
      </c>
      <c r="BL382" s="114">
        <v>17.6498016718255</v>
      </c>
      <c r="BM382" s="114">
        <v>910.91550745517998</v>
      </c>
      <c r="BN382" s="114">
        <v>5.3109910208389097</v>
      </c>
      <c r="BO382" s="114">
        <v>537.6</v>
      </c>
      <c r="BP382" s="114">
        <v>384000</v>
      </c>
      <c r="BQ382" s="107">
        <f t="shared" si="231"/>
        <v>8.7999999999999994E-9</v>
      </c>
      <c r="BR382" s="107">
        <f t="shared" si="232"/>
        <v>4.8747085671418779E-3</v>
      </c>
      <c r="BS382" s="107">
        <f t="shared" si="233"/>
        <v>0.24501150666556507</v>
      </c>
      <c r="BT382" s="107">
        <f t="shared" si="234"/>
        <v>1.4260140213720582E-3</v>
      </c>
      <c r="BU382" s="107">
        <f t="shared" si="235"/>
        <v>0.14802312244781099</v>
      </c>
      <c r="BV382" s="107">
        <f t="shared" si="236"/>
        <v>114.68115614410942</v>
      </c>
      <c r="BW382" s="117">
        <f t="shared" si="237"/>
        <v>3.3243251994039902E-3</v>
      </c>
    </row>
    <row r="383" spans="1:75" x14ac:dyDescent="0.25">
      <c r="A383" s="108">
        <v>4.62092617932508</v>
      </c>
      <c r="B383" s="108">
        <v>-74.092302639245304</v>
      </c>
      <c r="C383" s="119">
        <v>30</v>
      </c>
      <c r="D383" s="119">
        <v>26</v>
      </c>
      <c r="E383" s="119">
        <v>2332</v>
      </c>
      <c r="F383" s="16" t="s">
        <v>965</v>
      </c>
      <c r="G383" s="14" t="s">
        <v>966</v>
      </c>
      <c r="H383" s="16" t="s">
        <v>967</v>
      </c>
      <c r="I383" s="14" t="s">
        <v>133</v>
      </c>
      <c r="J383" s="14" t="s">
        <v>41</v>
      </c>
      <c r="K383" s="14">
        <v>20</v>
      </c>
      <c r="L383" s="14"/>
      <c r="M383" s="14">
        <v>1974</v>
      </c>
      <c r="N383" s="15" t="s">
        <v>102</v>
      </c>
      <c r="O383" s="15" t="s">
        <v>103</v>
      </c>
      <c r="P383" s="28">
        <v>4.2689148957375835E-3</v>
      </c>
      <c r="Q383" s="18">
        <v>43.2</v>
      </c>
      <c r="R383" s="18">
        <v>43.944002583586297</v>
      </c>
      <c r="S383" s="2" t="s">
        <v>45</v>
      </c>
      <c r="T383" s="2"/>
      <c r="U383" s="2"/>
      <c r="V383" s="14">
        <v>365</v>
      </c>
      <c r="W383" s="76" t="s">
        <v>384</v>
      </c>
      <c r="X383" s="14"/>
      <c r="Y383" s="14">
        <v>288</v>
      </c>
      <c r="Z383" s="76" t="s">
        <v>968</v>
      </c>
      <c r="AA383" s="76" t="s">
        <v>46</v>
      </c>
      <c r="AB383" s="19" t="s">
        <v>49</v>
      </c>
      <c r="AC383" s="19">
        <v>840000</v>
      </c>
      <c r="AD383" s="19">
        <v>2400000</v>
      </c>
      <c r="AE383" s="19">
        <v>1800000</v>
      </c>
      <c r="AF383" s="19">
        <v>600000</v>
      </c>
      <c r="AG383" s="19">
        <v>2676000000</v>
      </c>
      <c r="AH383" s="23">
        <v>43.2</v>
      </c>
      <c r="AI383" s="20">
        <v>9.1200000000000003E-2</v>
      </c>
      <c r="AJ383" s="21">
        <f t="shared" ref="AJ383:AJ389" si="255">AC383*R383/1000000000</f>
        <v>3.691296217021249E-2</v>
      </c>
      <c r="AK383" s="21">
        <f t="shared" ref="AK383:AK389" si="256">AD383*R383/1000000000</f>
        <v>0.1054656062006071</v>
      </c>
      <c r="AL383" s="21">
        <f t="shared" ref="AL383:AL389" si="257">AE383*R383/1000000000</f>
        <v>7.9099204650455335E-2</v>
      </c>
      <c r="AM383" s="21">
        <f t="shared" ref="AM383:AM389" si="258">AF383*R383/1000000000</f>
        <v>2.6366401550151776E-2</v>
      </c>
      <c r="AN383" s="21">
        <f t="shared" ref="AN383:AN389" si="259">AG383*R383/1000000000</f>
        <v>117.59415091367693</v>
      </c>
      <c r="AO383" s="86">
        <f t="shared" si="222"/>
        <v>4.0076930356230704</v>
      </c>
      <c r="AP383" s="88">
        <f t="shared" si="223"/>
        <v>1.0113140320606162E-4</v>
      </c>
      <c r="AQ383" s="89">
        <f t="shared" si="224"/>
        <v>2.8894686630303316E-4</v>
      </c>
      <c r="AR383" s="89">
        <f t="shared" si="225"/>
        <v>2.1671014972727488E-4</v>
      </c>
      <c r="AS383" s="89">
        <f t="shared" si="226"/>
        <v>7.2236716575758289E-5</v>
      </c>
      <c r="AT383" s="89">
        <f t="shared" si="227"/>
        <v>0.322175755927882</v>
      </c>
      <c r="AU383" s="91">
        <f t="shared" si="228"/>
        <v>1.0979980919515261E-2</v>
      </c>
      <c r="AV383" s="95">
        <f t="shared" si="238"/>
        <v>36912.962170212493</v>
      </c>
      <c r="AW383" s="96">
        <f t="shared" si="239"/>
        <v>105465.6062006071</v>
      </c>
      <c r="AX383" s="96">
        <f t="shared" si="240"/>
        <v>79099.204650455329</v>
      </c>
      <c r="AY383" s="96">
        <f t="shared" si="241"/>
        <v>26366.401550151775</v>
      </c>
      <c r="AZ383" s="96">
        <f t="shared" si="242"/>
        <v>117594150.91367693</v>
      </c>
      <c r="BA383" s="97">
        <f t="shared" si="243"/>
        <v>4007693.0356230703</v>
      </c>
      <c r="BB383" s="102">
        <f t="shared" si="244"/>
        <v>101.13140320606162</v>
      </c>
      <c r="BC383" s="98">
        <f t="shared" si="245"/>
        <v>288.94686630303318</v>
      </c>
      <c r="BD383" s="98">
        <f t="shared" si="246"/>
        <v>216.71014972727488</v>
      </c>
      <c r="BE383" s="98">
        <f t="shared" si="247"/>
        <v>72.236716575758294</v>
      </c>
      <c r="BF383" s="98">
        <f t="shared" si="248"/>
        <v>322175.75592788198</v>
      </c>
      <c r="BG383" s="103">
        <f t="shared" si="249"/>
        <v>10979.980919515261</v>
      </c>
      <c r="BH383">
        <v>0.1</v>
      </c>
      <c r="BI383">
        <f t="shared" si="229"/>
        <v>4.3944002583586297</v>
      </c>
      <c r="BJ383">
        <v>0.1</v>
      </c>
      <c r="BK383">
        <f t="shared" si="230"/>
        <v>4.32</v>
      </c>
      <c r="BL383" s="114">
        <v>336000</v>
      </c>
      <c r="BM383" s="114">
        <v>480000</v>
      </c>
      <c r="BN383" s="114">
        <v>360000</v>
      </c>
      <c r="BO383" s="114">
        <v>120000</v>
      </c>
      <c r="BP383" s="114">
        <v>1070400000</v>
      </c>
      <c r="BQ383" s="107">
        <f t="shared" si="231"/>
        <v>9.1200000000000014E-3</v>
      </c>
      <c r="BR383" s="107">
        <f t="shared" si="232"/>
        <v>1.5219604198221503E-2</v>
      </c>
      <c r="BS383" s="107">
        <f t="shared" si="233"/>
        <v>2.3582826475278082E-2</v>
      </c>
      <c r="BT383" s="107">
        <f t="shared" si="234"/>
        <v>1.7687119856458565E-2</v>
      </c>
      <c r="BU383" s="107">
        <f t="shared" si="235"/>
        <v>5.8957066188195205E-3</v>
      </c>
      <c r="BV383" s="107">
        <f t="shared" si="236"/>
        <v>48.485310517191358</v>
      </c>
      <c r="BW383" s="117">
        <f t="shared" si="237"/>
        <v>0.56677338448063463</v>
      </c>
    </row>
    <row r="384" spans="1:75" ht="30" customHeight="1" x14ac:dyDescent="0.25">
      <c r="A384" s="108">
        <v>4.6181133652724302</v>
      </c>
      <c r="B384" s="108">
        <v>-74.094825467782499</v>
      </c>
      <c r="C384" s="119">
        <v>30</v>
      </c>
      <c r="D384" s="119">
        <v>26</v>
      </c>
      <c r="E384" s="119">
        <v>2332</v>
      </c>
      <c r="F384" s="16" t="s">
        <v>969</v>
      </c>
      <c r="G384" s="14" t="s">
        <v>970</v>
      </c>
      <c r="H384" s="16" t="s">
        <v>971</v>
      </c>
      <c r="I384" s="14" t="s">
        <v>133</v>
      </c>
      <c r="J384" s="14" t="s">
        <v>53</v>
      </c>
      <c r="K384" s="27"/>
      <c r="L384" s="27"/>
      <c r="M384" s="14">
        <v>2008</v>
      </c>
      <c r="N384" s="15" t="s">
        <v>43</v>
      </c>
      <c r="O384" s="15" t="s">
        <v>120</v>
      </c>
      <c r="P384" s="17">
        <v>1.192780523187394E-2</v>
      </c>
      <c r="Q384" s="18">
        <v>10319.155000000001</v>
      </c>
      <c r="R384" s="18">
        <v>10823.428582732906</v>
      </c>
      <c r="S384" s="15" t="s">
        <v>45</v>
      </c>
      <c r="T384" s="15"/>
      <c r="U384" s="15"/>
      <c r="V384" s="14">
        <v>365</v>
      </c>
      <c r="W384" s="76"/>
      <c r="X384" s="14"/>
      <c r="Y384" s="14">
        <v>8760</v>
      </c>
      <c r="Z384" s="76" t="s">
        <v>972</v>
      </c>
      <c r="AA384" s="76" t="s">
        <v>973</v>
      </c>
      <c r="AB384" s="19" t="s">
        <v>49</v>
      </c>
      <c r="AC384" s="19">
        <v>30.4</v>
      </c>
      <c r="AD384" s="19">
        <v>1504</v>
      </c>
      <c r="AE384" s="19">
        <v>9.6</v>
      </c>
      <c r="AF384" s="19">
        <v>640</v>
      </c>
      <c r="AG384" s="19">
        <v>1920000</v>
      </c>
      <c r="AH384" s="23">
        <v>10319.155000000001</v>
      </c>
      <c r="AI384" s="24">
        <v>8.7999999999999994E-8</v>
      </c>
      <c r="AJ384" s="21">
        <f t="shared" si="255"/>
        <v>3.2903222891508029E-4</v>
      </c>
      <c r="AK384" s="21">
        <f t="shared" si="256"/>
        <v>1.6278436588430291E-2</v>
      </c>
      <c r="AL384" s="21">
        <f t="shared" si="257"/>
        <v>1.0390491439423589E-4</v>
      </c>
      <c r="AM384" s="21">
        <f t="shared" si="258"/>
        <v>6.9269942929490597E-3</v>
      </c>
      <c r="AN384" s="21">
        <f t="shared" si="259"/>
        <v>20.78098287884718</v>
      </c>
      <c r="AO384" s="86">
        <f t="shared" si="222"/>
        <v>9.5246171528049568E-4</v>
      </c>
      <c r="AP384" s="88">
        <f t="shared" si="223"/>
        <v>9.0145816141117894E-7</v>
      </c>
      <c r="AQ384" s="89">
        <f t="shared" si="224"/>
        <v>4.4598456406658332E-5</v>
      </c>
      <c r="AR384" s="89">
        <f t="shared" si="225"/>
        <v>2.8467099834037229E-7</v>
      </c>
      <c r="AS384" s="89">
        <f t="shared" si="226"/>
        <v>1.8978066556024821E-5</v>
      </c>
      <c r="AT384" s="89">
        <f t="shared" si="227"/>
        <v>5.6934199668074462E-2</v>
      </c>
      <c r="AU384" s="91">
        <f t="shared" si="228"/>
        <v>2.6094841514534129E-6</v>
      </c>
      <c r="AV384" s="95">
        <f t="shared" si="238"/>
        <v>329.03222891508028</v>
      </c>
      <c r="AW384" s="96">
        <f t="shared" si="239"/>
        <v>16278.436588430292</v>
      </c>
      <c r="AX384" s="96">
        <f t="shared" si="240"/>
        <v>103.90491439423589</v>
      </c>
      <c r="AY384" s="96">
        <f t="shared" si="241"/>
        <v>6926.9942929490599</v>
      </c>
      <c r="AZ384" s="96">
        <f t="shared" si="242"/>
        <v>20780982.878847178</v>
      </c>
      <c r="BA384" s="97">
        <f t="shared" si="243"/>
        <v>952.4617152804957</v>
      </c>
      <c r="BB384" s="102">
        <f t="shared" si="244"/>
        <v>0.90145816141117896</v>
      </c>
      <c r="BC384" s="98">
        <f t="shared" si="245"/>
        <v>44.598456406658329</v>
      </c>
      <c r="BD384" s="98">
        <f t="shared" si="246"/>
        <v>0.28467099834037229</v>
      </c>
      <c r="BE384" s="98">
        <f t="shared" si="247"/>
        <v>18.978066556024821</v>
      </c>
      <c r="BF384" s="98">
        <f t="shared" si="248"/>
        <v>56934.199668074463</v>
      </c>
      <c r="BG384" s="103">
        <f t="shared" si="249"/>
        <v>2.6094841514534131</v>
      </c>
      <c r="BH384">
        <v>0.1</v>
      </c>
      <c r="BI384">
        <f t="shared" si="229"/>
        <v>1082.3428582732906</v>
      </c>
      <c r="BJ384">
        <v>0.1</v>
      </c>
      <c r="BK384">
        <f t="shared" si="230"/>
        <v>1031.9155000000001</v>
      </c>
      <c r="BL384" s="114">
        <v>12.16</v>
      </c>
      <c r="BM384" s="114">
        <v>601.6</v>
      </c>
      <c r="BN384" s="114">
        <v>1.92</v>
      </c>
      <c r="BO384" s="114">
        <v>256</v>
      </c>
      <c r="BP384" s="114">
        <v>384000</v>
      </c>
      <c r="BQ384" s="107">
        <f t="shared" si="231"/>
        <v>8.7999999999999994E-9</v>
      </c>
      <c r="BR384" s="107">
        <f t="shared" si="232"/>
        <v>1.3566346340492856E-4</v>
      </c>
      <c r="BS384" s="107">
        <f t="shared" si="233"/>
        <v>6.7117713474017298E-3</v>
      </c>
      <c r="BT384" s="107">
        <f t="shared" si="234"/>
        <v>2.3233845178180788E-5</v>
      </c>
      <c r="BU384" s="107">
        <f t="shared" si="235"/>
        <v>2.8560729137879701E-3</v>
      </c>
      <c r="BV384" s="107">
        <f t="shared" si="236"/>
        <v>4.6467690356361571</v>
      </c>
      <c r="BW384" s="117">
        <f t="shared" si="237"/>
        <v>1.3469842753908187E-4</v>
      </c>
    </row>
    <row r="385" spans="1:75" ht="30" customHeight="1" x14ac:dyDescent="0.25">
      <c r="A385" s="108">
        <v>4.6181133652724302</v>
      </c>
      <c r="B385" s="108">
        <v>-74.094825467782499</v>
      </c>
      <c r="C385" s="119">
        <v>30</v>
      </c>
      <c r="D385" s="119">
        <v>26</v>
      </c>
      <c r="E385" s="119">
        <v>2332</v>
      </c>
      <c r="F385" s="16" t="s">
        <v>969</v>
      </c>
      <c r="G385" s="14" t="s">
        <v>970</v>
      </c>
      <c r="H385" s="16" t="s">
        <v>971</v>
      </c>
      <c r="I385" s="14" t="s">
        <v>133</v>
      </c>
      <c r="J385" s="14" t="s">
        <v>53</v>
      </c>
      <c r="K385" s="27"/>
      <c r="L385" s="27"/>
      <c r="M385" s="14">
        <v>2006</v>
      </c>
      <c r="N385" s="15" t="s">
        <v>43</v>
      </c>
      <c r="O385" s="15" t="s">
        <v>120</v>
      </c>
      <c r="P385" s="17">
        <v>1.192780523187394E-2</v>
      </c>
      <c r="Q385" s="18">
        <v>10319.155000000001</v>
      </c>
      <c r="R385" s="18">
        <v>10823.428582732906</v>
      </c>
      <c r="S385" s="15" t="s">
        <v>45</v>
      </c>
      <c r="T385" s="15"/>
      <c r="U385" s="15"/>
      <c r="V385" s="14">
        <v>365</v>
      </c>
      <c r="W385" s="76"/>
      <c r="X385" s="14"/>
      <c r="Y385" s="14">
        <v>8760</v>
      </c>
      <c r="Z385" s="76" t="s">
        <v>972</v>
      </c>
      <c r="AA385" s="76" t="s">
        <v>973</v>
      </c>
      <c r="AB385" s="19" t="s">
        <v>49</v>
      </c>
      <c r="AC385" s="19">
        <v>30.4</v>
      </c>
      <c r="AD385" s="19">
        <v>1504</v>
      </c>
      <c r="AE385" s="19">
        <v>9.6</v>
      </c>
      <c r="AF385" s="19">
        <v>640</v>
      </c>
      <c r="AG385" s="19">
        <v>1920000</v>
      </c>
      <c r="AH385" s="23">
        <v>10319.155000000001</v>
      </c>
      <c r="AI385" s="24">
        <v>8.7999999999999994E-8</v>
      </c>
      <c r="AJ385" s="21">
        <f t="shared" si="255"/>
        <v>3.2903222891508029E-4</v>
      </c>
      <c r="AK385" s="21">
        <f t="shared" si="256"/>
        <v>1.6278436588430291E-2</v>
      </c>
      <c r="AL385" s="21">
        <f t="shared" si="257"/>
        <v>1.0390491439423589E-4</v>
      </c>
      <c r="AM385" s="21">
        <f t="shared" si="258"/>
        <v>6.9269942929490597E-3</v>
      </c>
      <c r="AN385" s="21">
        <f t="shared" si="259"/>
        <v>20.78098287884718</v>
      </c>
      <c r="AO385" s="86">
        <f t="shared" si="222"/>
        <v>9.5246171528049568E-4</v>
      </c>
      <c r="AP385" s="88">
        <f t="shared" si="223"/>
        <v>9.0145816141117894E-7</v>
      </c>
      <c r="AQ385" s="89">
        <f t="shared" si="224"/>
        <v>4.4598456406658332E-5</v>
      </c>
      <c r="AR385" s="89">
        <f t="shared" si="225"/>
        <v>2.8467099834037229E-7</v>
      </c>
      <c r="AS385" s="89">
        <f t="shared" si="226"/>
        <v>1.8978066556024821E-5</v>
      </c>
      <c r="AT385" s="89">
        <f t="shared" si="227"/>
        <v>5.6934199668074462E-2</v>
      </c>
      <c r="AU385" s="91">
        <f t="shared" si="228"/>
        <v>2.6094841514534129E-6</v>
      </c>
      <c r="AV385" s="95">
        <f t="shared" si="238"/>
        <v>329.03222891508028</v>
      </c>
      <c r="AW385" s="96">
        <f t="shared" si="239"/>
        <v>16278.436588430292</v>
      </c>
      <c r="AX385" s="96">
        <f t="shared" si="240"/>
        <v>103.90491439423589</v>
      </c>
      <c r="AY385" s="96">
        <f t="shared" si="241"/>
        <v>6926.9942929490599</v>
      </c>
      <c r="AZ385" s="96">
        <f t="shared" si="242"/>
        <v>20780982.878847178</v>
      </c>
      <c r="BA385" s="97">
        <f t="shared" si="243"/>
        <v>952.4617152804957</v>
      </c>
      <c r="BB385" s="102">
        <f t="shared" si="244"/>
        <v>0.90145816141117896</v>
      </c>
      <c r="BC385" s="98">
        <f t="shared" si="245"/>
        <v>44.598456406658329</v>
      </c>
      <c r="BD385" s="98">
        <f t="shared" si="246"/>
        <v>0.28467099834037229</v>
      </c>
      <c r="BE385" s="98">
        <f t="shared" si="247"/>
        <v>18.978066556024821</v>
      </c>
      <c r="BF385" s="98">
        <f t="shared" si="248"/>
        <v>56934.199668074463</v>
      </c>
      <c r="BG385" s="103">
        <f t="shared" si="249"/>
        <v>2.6094841514534131</v>
      </c>
      <c r="BH385">
        <v>0.1</v>
      </c>
      <c r="BI385">
        <f t="shared" si="229"/>
        <v>1082.3428582732906</v>
      </c>
      <c r="BJ385">
        <v>0.1</v>
      </c>
      <c r="BK385">
        <f t="shared" si="230"/>
        <v>1031.9155000000001</v>
      </c>
      <c r="BL385" s="114">
        <v>12.16</v>
      </c>
      <c r="BM385" s="114">
        <v>601.6</v>
      </c>
      <c r="BN385" s="114">
        <v>1.92</v>
      </c>
      <c r="BO385" s="114">
        <v>256</v>
      </c>
      <c r="BP385" s="114">
        <v>384000</v>
      </c>
      <c r="BQ385" s="107">
        <f t="shared" si="231"/>
        <v>8.7999999999999994E-9</v>
      </c>
      <c r="BR385" s="107">
        <f t="shared" si="232"/>
        <v>1.3566346340492856E-4</v>
      </c>
      <c r="BS385" s="107">
        <f t="shared" si="233"/>
        <v>6.7117713474017298E-3</v>
      </c>
      <c r="BT385" s="107">
        <f t="shared" si="234"/>
        <v>2.3233845178180788E-5</v>
      </c>
      <c r="BU385" s="107">
        <f t="shared" si="235"/>
        <v>2.8560729137879701E-3</v>
      </c>
      <c r="BV385" s="107">
        <f t="shared" si="236"/>
        <v>4.6467690356361571</v>
      </c>
      <c r="BW385" s="117">
        <f t="shared" si="237"/>
        <v>1.3469842753908187E-4</v>
      </c>
    </row>
    <row r="386" spans="1:75" ht="30" customHeight="1" x14ac:dyDescent="0.25">
      <c r="A386" s="108">
        <v>4.6181133652724302</v>
      </c>
      <c r="B386" s="108">
        <v>-74.094825467782499</v>
      </c>
      <c r="C386" s="119">
        <v>30</v>
      </c>
      <c r="D386" s="119">
        <v>26</v>
      </c>
      <c r="E386" s="119">
        <v>2332</v>
      </c>
      <c r="F386" s="16" t="s">
        <v>969</v>
      </c>
      <c r="G386" s="14" t="s">
        <v>970</v>
      </c>
      <c r="H386" s="16" t="s">
        <v>971</v>
      </c>
      <c r="I386" s="14" t="s">
        <v>133</v>
      </c>
      <c r="J386" s="14" t="s">
        <v>53</v>
      </c>
      <c r="K386" s="27"/>
      <c r="L386" s="27"/>
      <c r="M386" s="14">
        <v>2001</v>
      </c>
      <c r="N386" s="15" t="s">
        <v>43</v>
      </c>
      <c r="O386" s="15" t="s">
        <v>120</v>
      </c>
      <c r="P386" s="17">
        <v>1.192780523187394E-2</v>
      </c>
      <c r="Q386" s="18">
        <v>10319.155000000001</v>
      </c>
      <c r="R386" s="18">
        <v>10823.428582732906</v>
      </c>
      <c r="S386" s="15" t="s">
        <v>45</v>
      </c>
      <c r="T386" s="15"/>
      <c r="U386" s="15"/>
      <c r="V386" s="14">
        <v>365</v>
      </c>
      <c r="W386" s="76"/>
      <c r="X386" s="14"/>
      <c r="Y386" s="14">
        <v>8760</v>
      </c>
      <c r="Z386" s="76" t="s">
        <v>972</v>
      </c>
      <c r="AA386" s="76" t="s">
        <v>973</v>
      </c>
      <c r="AB386" s="19" t="s">
        <v>49</v>
      </c>
      <c r="AC386" s="19">
        <v>30.4</v>
      </c>
      <c r="AD386" s="19">
        <v>1504</v>
      </c>
      <c r="AE386" s="19">
        <v>9.6</v>
      </c>
      <c r="AF386" s="19">
        <v>640</v>
      </c>
      <c r="AG386" s="19">
        <v>1920000</v>
      </c>
      <c r="AH386" s="23">
        <v>10319.155000000001</v>
      </c>
      <c r="AI386" s="24">
        <v>8.7999999999999994E-8</v>
      </c>
      <c r="AJ386" s="21">
        <f t="shared" si="255"/>
        <v>3.2903222891508029E-4</v>
      </c>
      <c r="AK386" s="21">
        <f t="shared" si="256"/>
        <v>1.6278436588430291E-2</v>
      </c>
      <c r="AL386" s="21">
        <f t="shared" si="257"/>
        <v>1.0390491439423589E-4</v>
      </c>
      <c r="AM386" s="21">
        <f t="shared" si="258"/>
        <v>6.9269942929490597E-3</v>
      </c>
      <c r="AN386" s="21">
        <f t="shared" si="259"/>
        <v>20.78098287884718</v>
      </c>
      <c r="AO386" s="86">
        <f t="shared" si="222"/>
        <v>9.5246171528049568E-4</v>
      </c>
      <c r="AP386" s="88">
        <f t="shared" si="223"/>
        <v>9.0145816141117894E-7</v>
      </c>
      <c r="AQ386" s="89">
        <f t="shared" si="224"/>
        <v>4.4598456406658332E-5</v>
      </c>
      <c r="AR386" s="89">
        <f t="shared" si="225"/>
        <v>2.8467099834037229E-7</v>
      </c>
      <c r="AS386" s="89">
        <f t="shared" si="226"/>
        <v>1.8978066556024821E-5</v>
      </c>
      <c r="AT386" s="89">
        <f t="shared" si="227"/>
        <v>5.6934199668074462E-2</v>
      </c>
      <c r="AU386" s="91">
        <f t="shared" si="228"/>
        <v>2.6094841514534129E-6</v>
      </c>
      <c r="AV386" s="95">
        <f t="shared" si="238"/>
        <v>329.03222891508028</v>
      </c>
      <c r="AW386" s="96">
        <f t="shared" si="239"/>
        <v>16278.436588430292</v>
      </c>
      <c r="AX386" s="96">
        <f t="shared" si="240"/>
        <v>103.90491439423589</v>
      </c>
      <c r="AY386" s="96">
        <f t="shared" si="241"/>
        <v>6926.9942929490599</v>
      </c>
      <c r="AZ386" s="96">
        <f t="shared" si="242"/>
        <v>20780982.878847178</v>
      </c>
      <c r="BA386" s="97">
        <f t="shared" si="243"/>
        <v>952.4617152804957</v>
      </c>
      <c r="BB386" s="102">
        <f t="shared" si="244"/>
        <v>0.90145816141117896</v>
      </c>
      <c r="BC386" s="98">
        <f t="shared" si="245"/>
        <v>44.598456406658329</v>
      </c>
      <c r="BD386" s="98">
        <f t="shared" si="246"/>
        <v>0.28467099834037229</v>
      </c>
      <c r="BE386" s="98">
        <f t="shared" si="247"/>
        <v>18.978066556024821</v>
      </c>
      <c r="BF386" s="98">
        <f t="shared" si="248"/>
        <v>56934.199668074463</v>
      </c>
      <c r="BG386" s="103">
        <f t="shared" si="249"/>
        <v>2.6094841514534131</v>
      </c>
      <c r="BH386">
        <v>0.1</v>
      </c>
      <c r="BI386">
        <f t="shared" si="229"/>
        <v>1082.3428582732906</v>
      </c>
      <c r="BJ386">
        <v>0.1</v>
      </c>
      <c r="BK386">
        <f t="shared" si="230"/>
        <v>1031.9155000000001</v>
      </c>
      <c r="BL386" s="114">
        <v>12.16</v>
      </c>
      <c r="BM386" s="114">
        <v>601.6</v>
      </c>
      <c r="BN386" s="114">
        <v>1.92</v>
      </c>
      <c r="BO386" s="114">
        <v>256</v>
      </c>
      <c r="BP386" s="114">
        <v>384000</v>
      </c>
      <c r="BQ386" s="107">
        <f t="shared" si="231"/>
        <v>8.7999999999999994E-9</v>
      </c>
      <c r="BR386" s="107">
        <f t="shared" si="232"/>
        <v>1.3566346340492856E-4</v>
      </c>
      <c r="BS386" s="107">
        <f t="shared" si="233"/>
        <v>6.7117713474017298E-3</v>
      </c>
      <c r="BT386" s="107">
        <f t="shared" si="234"/>
        <v>2.3233845178180788E-5</v>
      </c>
      <c r="BU386" s="107">
        <f t="shared" si="235"/>
        <v>2.8560729137879701E-3</v>
      </c>
      <c r="BV386" s="107">
        <f t="shared" si="236"/>
        <v>4.6467690356361571</v>
      </c>
      <c r="BW386" s="117">
        <f t="shared" si="237"/>
        <v>1.3469842753908187E-4</v>
      </c>
    </row>
    <row r="387" spans="1:75" ht="30" customHeight="1" x14ac:dyDescent="0.25">
      <c r="A387" s="108">
        <v>4.6181133652724302</v>
      </c>
      <c r="B387" s="108">
        <v>-74.094825467782499</v>
      </c>
      <c r="C387" s="119">
        <v>30</v>
      </c>
      <c r="D387" s="119">
        <v>26</v>
      </c>
      <c r="E387" s="119">
        <v>2332</v>
      </c>
      <c r="F387" s="16" t="s">
        <v>969</v>
      </c>
      <c r="G387" s="14" t="s">
        <v>970</v>
      </c>
      <c r="H387" s="16" t="s">
        <v>971</v>
      </c>
      <c r="I387" s="14" t="s">
        <v>133</v>
      </c>
      <c r="J387" s="14" t="s">
        <v>53</v>
      </c>
      <c r="K387" s="27"/>
      <c r="L387" s="27"/>
      <c r="M387" s="14">
        <v>2001</v>
      </c>
      <c r="N387" s="15" t="s">
        <v>43</v>
      </c>
      <c r="O387" s="15" t="s">
        <v>120</v>
      </c>
      <c r="P387" s="17">
        <v>1.192780523187394E-2</v>
      </c>
      <c r="Q387" s="18">
        <v>10319.155000000001</v>
      </c>
      <c r="R387" s="18">
        <v>10823.428582732906</v>
      </c>
      <c r="S387" s="15" t="s">
        <v>45</v>
      </c>
      <c r="T387" s="15"/>
      <c r="U387" s="15"/>
      <c r="V387" s="14">
        <v>365</v>
      </c>
      <c r="W387" s="76"/>
      <c r="X387" s="14"/>
      <c r="Y387" s="14">
        <v>8760</v>
      </c>
      <c r="Z387" s="76" t="s">
        <v>972</v>
      </c>
      <c r="AA387" s="76" t="s">
        <v>973</v>
      </c>
      <c r="AB387" s="19" t="s">
        <v>49</v>
      </c>
      <c r="AC387" s="19">
        <v>30.4</v>
      </c>
      <c r="AD387" s="19">
        <v>1504</v>
      </c>
      <c r="AE387" s="19">
        <v>9.6</v>
      </c>
      <c r="AF387" s="19">
        <v>640</v>
      </c>
      <c r="AG387" s="19">
        <v>1920000</v>
      </c>
      <c r="AH387" s="23">
        <v>10319.155000000001</v>
      </c>
      <c r="AI387" s="24">
        <v>8.7999999999999994E-8</v>
      </c>
      <c r="AJ387" s="21">
        <f t="shared" si="255"/>
        <v>3.2903222891508029E-4</v>
      </c>
      <c r="AK387" s="21">
        <f t="shared" si="256"/>
        <v>1.6278436588430291E-2</v>
      </c>
      <c r="AL387" s="21">
        <f t="shared" si="257"/>
        <v>1.0390491439423589E-4</v>
      </c>
      <c r="AM387" s="21">
        <f t="shared" si="258"/>
        <v>6.9269942929490597E-3</v>
      </c>
      <c r="AN387" s="21">
        <f t="shared" si="259"/>
        <v>20.78098287884718</v>
      </c>
      <c r="AO387" s="86">
        <f t="shared" si="222"/>
        <v>9.5246171528049568E-4</v>
      </c>
      <c r="AP387" s="88">
        <f t="shared" si="223"/>
        <v>9.0145816141117894E-7</v>
      </c>
      <c r="AQ387" s="89">
        <f t="shared" si="224"/>
        <v>4.4598456406658332E-5</v>
      </c>
      <c r="AR387" s="89">
        <f t="shared" si="225"/>
        <v>2.8467099834037229E-7</v>
      </c>
      <c r="AS387" s="89">
        <f t="shared" si="226"/>
        <v>1.8978066556024821E-5</v>
      </c>
      <c r="AT387" s="89">
        <f t="shared" si="227"/>
        <v>5.6934199668074462E-2</v>
      </c>
      <c r="AU387" s="91">
        <f t="shared" si="228"/>
        <v>2.6094841514534129E-6</v>
      </c>
      <c r="AV387" s="95">
        <f t="shared" si="238"/>
        <v>329.03222891508028</v>
      </c>
      <c r="AW387" s="96">
        <f t="shared" si="239"/>
        <v>16278.436588430292</v>
      </c>
      <c r="AX387" s="96">
        <f t="shared" si="240"/>
        <v>103.90491439423589</v>
      </c>
      <c r="AY387" s="96">
        <f t="shared" si="241"/>
        <v>6926.9942929490599</v>
      </c>
      <c r="AZ387" s="96">
        <f t="shared" si="242"/>
        <v>20780982.878847178</v>
      </c>
      <c r="BA387" s="97">
        <f t="shared" si="243"/>
        <v>952.4617152804957</v>
      </c>
      <c r="BB387" s="102">
        <f t="shared" si="244"/>
        <v>0.90145816141117896</v>
      </c>
      <c r="BC387" s="98">
        <f t="shared" si="245"/>
        <v>44.598456406658329</v>
      </c>
      <c r="BD387" s="98">
        <f t="shared" si="246"/>
        <v>0.28467099834037229</v>
      </c>
      <c r="BE387" s="98">
        <f t="shared" si="247"/>
        <v>18.978066556024821</v>
      </c>
      <c r="BF387" s="98">
        <f t="shared" si="248"/>
        <v>56934.199668074463</v>
      </c>
      <c r="BG387" s="103">
        <f t="shared" si="249"/>
        <v>2.6094841514534131</v>
      </c>
      <c r="BH387">
        <v>0.1</v>
      </c>
      <c r="BI387">
        <f t="shared" si="229"/>
        <v>1082.3428582732906</v>
      </c>
      <c r="BJ387">
        <v>0.1</v>
      </c>
      <c r="BK387">
        <f t="shared" si="230"/>
        <v>1031.9155000000001</v>
      </c>
      <c r="BL387" s="114">
        <v>12.16</v>
      </c>
      <c r="BM387" s="114">
        <v>601.6</v>
      </c>
      <c r="BN387" s="114">
        <v>1.92</v>
      </c>
      <c r="BO387" s="114">
        <v>256</v>
      </c>
      <c r="BP387" s="114">
        <v>384000</v>
      </c>
      <c r="BQ387" s="107">
        <f t="shared" si="231"/>
        <v>8.7999999999999994E-9</v>
      </c>
      <c r="BR387" s="107">
        <f t="shared" si="232"/>
        <v>1.3566346340492856E-4</v>
      </c>
      <c r="BS387" s="107">
        <f t="shared" si="233"/>
        <v>6.7117713474017298E-3</v>
      </c>
      <c r="BT387" s="107">
        <f t="shared" si="234"/>
        <v>2.3233845178180788E-5</v>
      </c>
      <c r="BU387" s="107">
        <f t="shared" si="235"/>
        <v>2.8560729137879701E-3</v>
      </c>
      <c r="BV387" s="107">
        <f t="shared" si="236"/>
        <v>4.6467690356361571</v>
      </c>
      <c r="BW387" s="117">
        <f t="shared" si="237"/>
        <v>1.3469842753908187E-4</v>
      </c>
    </row>
    <row r="388" spans="1:75" ht="30" customHeight="1" x14ac:dyDescent="0.25">
      <c r="A388" s="108">
        <v>4.6212347660065802</v>
      </c>
      <c r="B388" s="108">
        <v>-74.092923486525507</v>
      </c>
      <c r="C388" s="119">
        <v>30</v>
      </c>
      <c r="D388" s="119">
        <v>26</v>
      </c>
      <c r="E388" s="119">
        <v>2332</v>
      </c>
      <c r="F388" s="16" t="s">
        <v>974</v>
      </c>
      <c r="G388" s="14" t="s">
        <v>975</v>
      </c>
      <c r="H388" s="16" t="s">
        <v>976</v>
      </c>
      <c r="I388" s="14" t="s">
        <v>133</v>
      </c>
      <c r="J388" s="14" t="s">
        <v>53</v>
      </c>
      <c r="K388" s="27"/>
      <c r="L388" s="27"/>
      <c r="M388" s="14">
        <v>2003</v>
      </c>
      <c r="N388" s="15" t="s">
        <v>54</v>
      </c>
      <c r="O388" s="15" t="s">
        <v>54</v>
      </c>
      <c r="P388" s="17">
        <v>1.192780523187394E-2</v>
      </c>
      <c r="Q388" s="18">
        <v>30</v>
      </c>
      <c r="R388" s="18">
        <v>31.466031616153373</v>
      </c>
      <c r="S388" s="15" t="s">
        <v>45</v>
      </c>
      <c r="T388" s="15"/>
      <c r="U388" s="15"/>
      <c r="V388" s="14">
        <v>365</v>
      </c>
      <c r="W388" s="76"/>
      <c r="X388" s="14"/>
      <c r="Y388" s="14">
        <v>8760</v>
      </c>
      <c r="Z388" s="76" t="s">
        <v>977</v>
      </c>
      <c r="AA388" s="76" t="s">
        <v>46</v>
      </c>
      <c r="AB388" s="19" t="s">
        <v>49</v>
      </c>
      <c r="AC388" s="19">
        <v>24000</v>
      </c>
      <c r="AD388" s="19">
        <v>2261000</v>
      </c>
      <c r="AE388" s="19">
        <v>1200</v>
      </c>
      <c r="AF388" s="19">
        <v>381000</v>
      </c>
      <c r="AG388" s="19">
        <v>1500000000</v>
      </c>
      <c r="AH388" s="20">
        <v>8608.3841463414628</v>
      </c>
      <c r="AI388" s="20">
        <v>1.0442E-8</v>
      </c>
      <c r="AJ388" s="21">
        <f t="shared" si="255"/>
        <v>7.5518475878768102E-4</v>
      </c>
      <c r="AK388" s="21">
        <f t="shared" si="256"/>
        <v>7.1144697484122776E-2</v>
      </c>
      <c r="AL388" s="21">
        <f t="shared" si="257"/>
        <v>3.7759237939384045E-5</v>
      </c>
      <c r="AM388" s="21">
        <f t="shared" si="258"/>
        <v>1.1988558045754435E-2</v>
      </c>
      <c r="AN388" s="21">
        <f t="shared" si="259"/>
        <v>47.199047424230059</v>
      </c>
      <c r="AO388" s="86">
        <f t="shared" ref="AO388:AO451" si="260">AI388*AH388*EXP(P388*4)</f>
        <v>9.4281405436559516E-5</v>
      </c>
      <c r="AP388" s="88">
        <f t="shared" ref="AP388:AP451" si="261">AJ388/V388</f>
        <v>2.0689993391443317E-6</v>
      </c>
      <c r="AQ388" s="89">
        <f t="shared" ref="AQ388:AQ451" si="262">AK388/V388</f>
        <v>1.9491697940855556E-4</v>
      </c>
      <c r="AR388" s="89">
        <f t="shared" ref="AR388:AR451" si="263">AL388/V388</f>
        <v>1.0344996695721657E-7</v>
      </c>
      <c r="AS388" s="89">
        <f t="shared" ref="AS388:AS451" si="264">AM388/V388</f>
        <v>3.2845364508916257E-5</v>
      </c>
      <c r="AT388" s="89">
        <f t="shared" ref="AT388:AT451" si="265">AN388/V388</f>
        <v>0.12931245869652072</v>
      </c>
      <c r="AU388" s="91">
        <f t="shared" ref="AU388:AU451" si="266">AO388/V388</f>
        <v>2.5830522037413568E-7</v>
      </c>
      <c r="AV388" s="95">
        <f t="shared" si="238"/>
        <v>755.18475878768106</v>
      </c>
      <c r="AW388" s="96">
        <f t="shared" si="239"/>
        <v>71144.697484122778</v>
      </c>
      <c r="AX388" s="96">
        <f t="shared" si="240"/>
        <v>37.759237939384043</v>
      </c>
      <c r="AY388" s="96">
        <f t="shared" si="241"/>
        <v>11988.558045754435</v>
      </c>
      <c r="AZ388" s="96">
        <f t="shared" si="242"/>
        <v>47199047.424230061</v>
      </c>
      <c r="BA388" s="97">
        <f t="shared" si="243"/>
        <v>94.28140543655951</v>
      </c>
      <c r="BB388" s="102">
        <f t="shared" si="244"/>
        <v>2.0689993391443315</v>
      </c>
      <c r="BC388" s="98">
        <f t="shared" si="245"/>
        <v>194.91697940855556</v>
      </c>
      <c r="BD388" s="98">
        <f t="shared" si="246"/>
        <v>0.10344996695721656</v>
      </c>
      <c r="BE388" s="98">
        <f t="shared" si="247"/>
        <v>32.845364508916255</v>
      </c>
      <c r="BF388" s="98">
        <f t="shared" si="248"/>
        <v>129312.45869652073</v>
      </c>
      <c r="BG388" s="103">
        <f t="shared" si="249"/>
        <v>0.25830522037413567</v>
      </c>
      <c r="BH388">
        <v>0.1</v>
      </c>
      <c r="BI388">
        <f t="shared" ref="BI388:BI451" si="267">R388*BH388</f>
        <v>3.1466031616153374</v>
      </c>
      <c r="BJ388">
        <v>0.1</v>
      </c>
      <c r="BK388">
        <f t="shared" ref="BK388:BK451" si="268">AH388*BJ388</f>
        <v>860.83841463414637</v>
      </c>
      <c r="BL388" s="114">
        <v>0</v>
      </c>
      <c r="BM388" s="114">
        <v>0</v>
      </c>
      <c r="BN388" s="114">
        <v>0</v>
      </c>
      <c r="BO388" s="114">
        <v>0</v>
      </c>
      <c r="BP388" s="114">
        <v>0</v>
      </c>
      <c r="BQ388" s="107">
        <f t="shared" ref="BQ388:BQ451" si="269">AI388*0.1</f>
        <v>1.0442E-9</v>
      </c>
      <c r="BR388" s="107">
        <f t="shared" ref="BR388:BR451" si="270">((((BI388/R388)^2)+((BL388/AC388)^2))^(1/2))*AJ388</f>
        <v>7.5518475878768104E-5</v>
      </c>
      <c r="BS388" s="107">
        <f t="shared" ref="BS388:BS451" si="271">((((BI388/R388)^2)+((BM388/AD388)^2))^(1/2))*AK388</f>
        <v>7.1144697484122783E-3</v>
      </c>
      <c r="BT388" s="107">
        <f t="shared" ref="BT388:BT451" si="272">((((BI388/R388)^2)+((BN388/AE388)^2))^(1/2))*AL388</f>
        <v>3.7759237939384049E-6</v>
      </c>
      <c r="BU388" s="107">
        <f t="shared" ref="BU388:BU451" si="273">((((BI388/R388)^2)+((BO388/AF388)^2))^(1/2))*AM388</f>
        <v>1.1988558045754436E-3</v>
      </c>
      <c r="BV388" s="107">
        <f t="shared" ref="BV388:BV451" si="274">((((BI388/R388)^2)+((BP388/AG388)^2))^(1/2))*AN388</f>
        <v>4.7199047424230063</v>
      </c>
      <c r="BW388" s="117">
        <f t="shared" ref="BW388:BW451" si="275">((((BK388/AH388)^2)+((BQ388/AI388)^2))^(1/2))*AO388</f>
        <v>1.3333404224797892E-5</v>
      </c>
    </row>
    <row r="389" spans="1:75" ht="30" customHeight="1" x14ac:dyDescent="0.25">
      <c r="A389" s="108">
        <v>4.6185322580991697</v>
      </c>
      <c r="B389" s="108">
        <v>-74.119583419751507</v>
      </c>
      <c r="C389" s="119">
        <v>27</v>
      </c>
      <c r="D389" s="119">
        <v>26</v>
      </c>
      <c r="E389" s="119">
        <v>1836</v>
      </c>
      <c r="F389" s="16" t="s">
        <v>978</v>
      </c>
      <c r="G389" s="14" t="s">
        <v>979</v>
      </c>
      <c r="H389" s="16" t="s">
        <v>980</v>
      </c>
      <c r="I389" s="14" t="s">
        <v>133</v>
      </c>
      <c r="J389" s="14" t="s">
        <v>53</v>
      </c>
      <c r="K389" s="27"/>
      <c r="L389" s="27"/>
      <c r="M389" s="14">
        <v>2002</v>
      </c>
      <c r="N389" s="15" t="s">
        <v>54</v>
      </c>
      <c r="O389" s="15" t="s">
        <v>54</v>
      </c>
      <c r="P389" s="17">
        <v>1.192780523187394E-2</v>
      </c>
      <c r="Q389" s="30">
        <v>0</v>
      </c>
      <c r="R389" s="18">
        <v>0</v>
      </c>
      <c r="S389" s="15" t="s">
        <v>45</v>
      </c>
      <c r="T389" s="15"/>
      <c r="U389" s="15"/>
      <c r="V389" s="14">
        <v>365</v>
      </c>
      <c r="W389" s="76"/>
      <c r="X389" s="14"/>
      <c r="Y389" s="14" t="e">
        <v>#VALUE!</v>
      </c>
      <c r="Z389" s="76" t="s">
        <v>981</v>
      </c>
      <c r="AA389" s="76" t="s">
        <v>46</v>
      </c>
      <c r="AB389" s="19" t="s">
        <v>49</v>
      </c>
      <c r="AC389" s="19">
        <v>24000</v>
      </c>
      <c r="AD389" s="19">
        <v>2261000</v>
      </c>
      <c r="AE389" s="19">
        <v>1200</v>
      </c>
      <c r="AF389" s="19">
        <v>381000</v>
      </c>
      <c r="AG389" s="19">
        <v>1500000000</v>
      </c>
      <c r="AH389" s="20">
        <v>8608.3841463414628</v>
      </c>
      <c r="AI389" s="20">
        <v>1.0442E-8</v>
      </c>
      <c r="AJ389" s="21">
        <f t="shared" si="255"/>
        <v>0</v>
      </c>
      <c r="AK389" s="21">
        <f t="shared" si="256"/>
        <v>0</v>
      </c>
      <c r="AL389" s="21">
        <f t="shared" si="257"/>
        <v>0</v>
      </c>
      <c r="AM389" s="21">
        <f t="shared" si="258"/>
        <v>0</v>
      </c>
      <c r="AN389" s="21">
        <f t="shared" si="259"/>
        <v>0</v>
      </c>
      <c r="AO389" s="86">
        <f t="shared" si="260"/>
        <v>9.4281405436559516E-5</v>
      </c>
      <c r="AP389" s="88">
        <f t="shared" si="261"/>
        <v>0</v>
      </c>
      <c r="AQ389" s="89">
        <f t="shared" si="262"/>
        <v>0</v>
      </c>
      <c r="AR389" s="89">
        <f t="shared" si="263"/>
        <v>0</v>
      </c>
      <c r="AS389" s="89">
        <f t="shared" si="264"/>
        <v>0</v>
      </c>
      <c r="AT389" s="89">
        <f t="shared" si="265"/>
        <v>0</v>
      </c>
      <c r="AU389" s="91">
        <f t="shared" si="266"/>
        <v>2.5830522037413568E-7</v>
      </c>
      <c r="AV389" s="95">
        <f t="shared" ref="AV389:AV452" si="276">AJ389*1000000</f>
        <v>0</v>
      </c>
      <c r="AW389" s="96">
        <f t="shared" ref="AW389:AW452" si="277">AK389*1000000</f>
        <v>0</v>
      </c>
      <c r="AX389" s="96">
        <f t="shared" ref="AX389:AX452" si="278">AL389*1000000</f>
        <v>0</v>
      </c>
      <c r="AY389" s="96">
        <f t="shared" ref="AY389:AY452" si="279">AM389*1000000</f>
        <v>0</v>
      </c>
      <c r="AZ389" s="96">
        <f t="shared" ref="AZ389:AZ452" si="280">AN389*1000000</f>
        <v>0</v>
      </c>
      <c r="BA389" s="97">
        <f t="shared" ref="BA389:BA452" si="281">AO389*1000000</f>
        <v>94.28140543655951</v>
      </c>
      <c r="BB389" s="102">
        <f t="shared" ref="BB389:BB452" si="282">AP389*1000000</f>
        <v>0</v>
      </c>
      <c r="BC389" s="98">
        <f t="shared" ref="BC389:BC452" si="283">AQ389*1000000</f>
        <v>0</v>
      </c>
      <c r="BD389" s="98">
        <f t="shared" ref="BD389:BD452" si="284">AR389*1000000</f>
        <v>0</v>
      </c>
      <c r="BE389" s="98">
        <f t="shared" ref="BE389:BE452" si="285">AS389*1000000</f>
        <v>0</v>
      </c>
      <c r="BF389" s="98">
        <f t="shared" ref="BF389:BF452" si="286">AT389*1000000</f>
        <v>0</v>
      </c>
      <c r="BG389" s="103">
        <f t="shared" ref="BG389:BG452" si="287">AU389*1000000</f>
        <v>0.25830522037413567</v>
      </c>
      <c r="BH389">
        <v>0.1</v>
      </c>
      <c r="BI389">
        <f t="shared" si="267"/>
        <v>0</v>
      </c>
      <c r="BJ389">
        <v>0.1</v>
      </c>
      <c r="BK389">
        <f t="shared" si="268"/>
        <v>860.83841463414637</v>
      </c>
      <c r="BL389" s="114">
        <v>0</v>
      </c>
      <c r="BM389" s="114">
        <v>0</v>
      </c>
      <c r="BN389" s="114">
        <v>0</v>
      </c>
      <c r="BO389" s="114">
        <v>0</v>
      </c>
      <c r="BP389" s="114">
        <v>0</v>
      </c>
      <c r="BQ389" s="107">
        <f t="shared" si="269"/>
        <v>1.0442E-9</v>
      </c>
      <c r="BR389" s="107" t="e">
        <f t="shared" si="270"/>
        <v>#DIV/0!</v>
      </c>
      <c r="BS389" s="107" t="e">
        <f t="shared" si="271"/>
        <v>#DIV/0!</v>
      </c>
      <c r="BT389" s="107" t="e">
        <f t="shared" si="272"/>
        <v>#DIV/0!</v>
      </c>
      <c r="BU389" s="107" t="e">
        <f t="shared" si="273"/>
        <v>#DIV/0!</v>
      </c>
      <c r="BV389" s="107" t="e">
        <f t="shared" si="274"/>
        <v>#DIV/0!</v>
      </c>
      <c r="BW389" s="117">
        <f t="shared" si="275"/>
        <v>1.3333404224797892E-5</v>
      </c>
    </row>
    <row r="390" spans="1:75" ht="45" customHeight="1" x14ac:dyDescent="0.25">
      <c r="A390" s="108">
        <v>4.6001111111111106</v>
      </c>
      <c r="B390" s="108">
        <v>-74.136250000000004</v>
      </c>
      <c r="C390" s="119">
        <v>25</v>
      </c>
      <c r="D390" s="119">
        <v>24</v>
      </c>
      <c r="E390" s="119">
        <v>1808</v>
      </c>
      <c r="F390" s="16" t="s">
        <v>982</v>
      </c>
      <c r="G390" s="14" t="s">
        <v>983</v>
      </c>
      <c r="H390" s="16" t="s">
        <v>984</v>
      </c>
      <c r="I390" s="14" t="s">
        <v>195</v>
      </c>
      <c r="J390" s="14" t="s">
        <v>41</v>
      </c>
      <c r="K390" s="14">
        <v>100</v>
      </c>
      <c r="L390" s="14"/>
      <c r="M390" s="14">
        <v>1988</v>
      </c>
      <c r="N390" s="15" t="s">
        <v>150</v>
      </c>
      <c r="O390" s="15" t="s">
        <v>151</v>
      </c>
      <c r="P390" s="28">
        <v>4.2689148957375835E-3</v>
      </c>
      <c r="Q390" s="18">
        <v>110250</v>
      </c>
      <c r="R390" s="18">
        <v>112148.75659352753</v>
      </c>
      <c r="S390" s="15" t="s">
        <v>64</v>
      </c>
      <c r="T390" s="15">
        <f>((R390*6933000)/1000)/8460</f>
        <v>91906.303719022035</v>
      </c>
      <c r="U390" s="15" t="s">
        <v>45</v>
      </c>
      <c r="V390" s="14">
        <v>365</v>
      </c>
      <c r="W390" s="76"/>
      <c r="X390" s="14"/>
      <c r="Y390" s="14">
        <v>8760</v>
      </c>
      <c r="Z390" s="76" t="s">
        <v>985</v>
      </c>
      <c r="AA390" s="76" t="s">
        <v>46</v>
      </c>
      <c r="AB390" s="19" t="s">
        <v>226</v>
      </c>
      <c r="AC390" s="19">
        <v>10.477442018542</v>
      </c>
      <c r="AD390" s="19">
        <v>4.47117624426805</v>
      </c>
      <c r="AE390" s="19">
        <v>11.595186881052699</v>
      </c>
      <c r="AF390" s="19">
        <v>0.3</v>
      </c>
      <c r="AG390" s="19">
        <v>2840</v>
      </c>
      <c r="AH390" s="20">
        <v>1159.0914634146341</v>
      </c>
      <c r="AI390" s="20">
        <v>1.4200000000000001E-4</v>
      </c>
      <c r="AJ390" s="21">
        <f>AC390*R390/1000000</f>
        <v>1.1750320946602644</v>
      </c>
      <c r="AK390" s="21">
        <f>AD390*R390/1000000</f>
        <v>0.5014368563051802</v>
      </c>
      <c r="AL390" s="21">
        <f>AE390*R390/1000000</f>
        <v>1.3003857911796428</v>
      </c>
      <c r="AM390" s="21">
        <f>AF390*R390/1000000</f>
        <v>3.3644626978058256E-2</v>
      </c>
      <c r="AN390" s="21">
        <f>AG390*R390/1000000</f>
        <v>318.5024687256182</v>
      </c>
      <c r="AO390" s="86">
        <f t="shared" si="260"/>
        <v>0.16742562021603197</v>
      </c>
      <c r="AP390" s="88">
        <f t="shared" si="261"/>
        <v>3.2192660127678477E-3</v>
      </c>
      <c r="AQ390" s="89">
        <f t="shared" si="262"/>
        <v>1.3737996063155622E-3</v>
      </c>
      <c r="AR390" s="89">
        <f t="shared" si="263"/>
        <v>3.5627007977524459E-3</v>
      </c>
      <c r="AS390" s="89">
        <f t="shared" si="264"/>
        <v>9.2177060213858241E-5</v>
      </c>
      <c r="AT390" s="89">
        <f t="shared" si="265"/>
        <v>0.87260950335785803</v>
      </c>
      <c r="AU390" s="91">
        <f t="shared" si="266"/>
        <v>4.5870032935899167E-4</v>
      </c>
      <c r="AV390" s="95">
        <f t="shared" si="276"/>
        <v>1175032.0946602644</v>
      </c>
      <c r="AW390" s="96">
        <f t="shared" si="277"/>
        <v>501436.85630518018</v>
      </c>
      <c r="AX390" s="96">
        <f t="shared" si="278"/>
        <v>1300385.7911796428</v>
      </c>
      <c r="AY390" s="96">
        <f t="shared" si="279"/>
        <v>33644.626978058259</v>
      </c>
      <c r="AZ390" s="96">
        <f t="shared" si="280"/>
        <v>318502468.72561818</v>
      </c>
      <c r="BA390" s="97">
        <f t="shared" si="281"/>
        <v>167425.62021603197</v>
      </c>
      <c r="BB390" s="102">
        <f t="shared" si="282"/>
        <v>3219.2660127678478</v>
      </c>
      <c r="BC390" s="98">
        <f t="shared" si="283"/>
        <v>1373.7996063155622</v>
      </c>
      <c r="BD390" s="98">
        <f t="shared" si="284"/>
        <v>3562.7007977524459</v>
      </c>
      <c r="BE390" s="98">
        <f t="shared" si="285"/>
        <v>92.17706021385824</v>
      </c>
      <c r="BF390" s="98">
        <f t="shared" si="286"/>
        <v>872609.50335785805</v>
      </c>
      <c r="BG390" s="103">
        <f t="shared" si="287"/>
        <v>458.70032935899167</v>
      </c>
      <c r="BH390">
        <v>0.1</v>
      </c>
      <c r="BI390">
        <f t="shared" si="267"/>
        <v>11214.875659352754</v>
      </c>
      <c r="BJ390">
        <v>0.1</v>
      </c>
      <c r="BK390">
        <f t="shared" si="268"/>
        <v>115.90914634146341</v>
      </c>
      <c r="BL390" s="114">
        <v>8.3383603103149202</v>
      </c>
      <c r="BM390" s="114">
        <v>2.3066001534352201</v>
      </c>
      <c r="BN390" s="114">
        <v>3.9560616152376098</v>
      </c>
      <c r="BO390" s="114">
        <v>0.12</v>
      </c>
      <c r="BP390" s="114">
        <v>2840</v>
      </c>
      <c r="BQ390" s="107">
        <f t="shared" si="269"/>
        <v>1.4200000000000001E-5</v>
      </c>
      <c r="BR390" s="107">
        <f t="shared" si="270"/>
        <v>0.94249017410589786</v>
      </c>
      <c r="BS390" s="107">
        <f t="shared" si="271"/>
        <v>0.26349751764506063</v>
      </c>
      <c r="BT390" s="107">
        <f t="shared" si="272"/>
        <v>0.46233190029938309</v>
      </c>
      <c r="BU390" s="107">
        <f t="shared" si="273"/>
        <v>1.3872035076503973E-2</v>
      </c>
      <c r="BV390" s="107">
        <f t="shared" si="274"/>
        <v>320.09101957124091</v>
      </c>
      <c r="BW390" s="117">
        <f t="shared" si="275"/>
        <v>2.367755827982395E-2</v>
      </c>
    </row>
    <row r="391" spans="1:75" ht="45" customHeight="1" x14ac:dyDescent="0.25">
      <c r="A391" s="108">
        <v>4.6100277777777778</v>
      </c>
      <c r="B391" s="108">
        <v>-74.138222222222225</v>
      </c>
      <c r="C391" s="119">
        <v>25</v>
      </c>
      <c r="D391" s="119">
        <v>25</v>
      </c>
      <c r="E391" s="119">
        <v>1821</v>
      </c>
      <c r="F391" s="16" t="s">
        <v>986</v>
      </c>
      <c r="G391" s="14" t="s">
        <v>983</v>
      </c>
      <c r="H391" s="16" t="s">
        <v>987</v>
      </c>
      <c r="I391" s="14" t="s">
        <v>195</v>
      </c>
      <c r="J391" s="14" t="s">
        <v>41</v>
      </c>
      <c r="K391" s="14">
        <v>60</v>
      </c>
      <c r="L391" s="14"/>
      <c r="M391" s="14">
        <v>1977</v>
      </c>
      <c r="N391" s="15" t="s">
        <v>43</v>
      </c>
      <c r="O391" s="15" t="s">
        <v>44</v>
      </c>
      <c r="P391" s="28">
        <v>4.2689148957375835E-3</v>
      </c>
      <c r="Q391" s="18">
        <v>73438.75</v>
      </c>
      <c r="R391" s="18">
        <v>74703.532864244175</v>
      </c>
      <c r="S391" s="15" t="s">
        <v>45</v>
      </c>
      <c r="T391" s="15"/>
      <c r="U391" s="15"/>
      <c r="V391" s="14">
        <v>365</v>
      </c>
      <c r="W391" s="76"/>
      <c r="X391" s="14"/>
      <c r="Y391" s="14">
        <v>8760</v>
      </c>
      <c r="Z391" s="76" t="s">
        <v>988</v>
      </c>
      <c r="AA391" s="76" t="s">
        <v>46</v>
      </c>
      <c r="AB391" s="19" t="s">
        <v>49</v>
      </c>
      <c r="AC391" s="19">
        <v>46.3856216091623</v>
      </c>
      <c r="AD391" s="19">
        <v>1074.85364414012</v>
      </c>
      <c r="AE391" s="19">
        <v>5.4109910208389103</v>
      </c>
      <c r="AF391" s="19">
        <v>1344</v>
      </c>
      <c r="AG391" s="19">
        <v>1920000</v>
      </c>
      <c r="AH391" s="20">
        <v>1159.0914634146341</v>
      </c>
      <c r="AI391" s="20">
        <v>1.4200000000000001E-4</v>
      </c>
      <c r="AJ391" s="21">
        <f>AC391*R391/1000000000</f>
        <v>3.4651698083084507E-3</v>
      </c>
      <c r="AK391" s="21">
        <f>AD391*R391/1000000000</f>
        <v>8.0295364529274063E-2</v>
      </c>
      <c r="AL391" s="21">
        <f>AE391*R391/1000000000</f>
        <v>4.0422014555336965E-4</v>
      </c>
      <c r="AM391" s="21">
        <f>AF391*R391/1000000000</f>
        <v>0.10040154816954418</v>
      </c>
      <c r="AN391" s="21">
        <f>AG391*R391/1000000000</f>
        <v>143.43078309934882</v>
      </c>
      <c r="AO391" s="86">
        <f t="shared" si="260"/>
        <v>0.16742562021603197</v>
      </c>
      <c r="AP391" s="88">
        <f t="shared" si="261"/>
        <v>9.4936159131738379E-6</v>
      </c>
      <c r="AQ391" s="89">
        <f t="shared" si="262"/>
        <v>2.1998730008020292E-4</v>
      </c>
      <c r="AR391" s="89">
        <f t="shared" si="263"/>
        <v>1.1074524535708758E-6</v>
      </c>
      <c r="AS391" s="89">
        <f t="shared" si="264"/>
        <v>2.7507273471107996E-4</v>
      </c>
      <c r="AT391" s="89">
        <f t="shared" si="265"/>
        <v>0.39296104958725703</v>
      </c>
      <c r="AU391" s="91">
        <f t="shared" si="266"/>
        <v>4.5870032935899167E-4</v>
      </c>
      <c r="AV391" s="95">
        <f t="shared" si="276"/>
        <v>3465.1698083084507</v>
      </c>
      <c r="AW391" s="96">
        <f t="shared" si="277"/>
        <v>80295.364529274069</v>
      </c>
      <c r="AX391" s="96">
        <f t="shared" si="278"/>
        <v>404.22014555336966</v>
      </c>
      <c r="AY391" s="96">
        <f t="shared" si="279"/>
        <v>100401.54816954417</v>
      </c>
      <c r="AZ391" s="96">
        <f t="shared" si="280"/>
        <v>143430783.09934881</v>
      </c>
      <c r="BA391" s="97">
        <f t="shared" si="281"/>
        <v>167425.62021603197</v>
      </c>
      <c r="BB391" s="102">
        <f t="shared" si="282"/>
        <v>9.4936159131738371</v>
      </c>
      <c r="BC391" s="98">
        <f t="shared" si="283"/>
        <v>219.98730008020291</v>
      </c>
      <c r="BD391" s="98">
        <f t="shared" si="284"/>
        <v>1.1074524535708758</v>
      </c>
      <c r="BE391" s="98">
        <f t="shared" si="285"/>
        <v>275.07273471107999</v>
      </c>
      <c r="BF391" s="98">
        <f t="shared" si="286"/>
        <v>392961.04958725703</v>
      </c>
      <c r="BG391" s="103">
        <f t="shared" si="287"/>
        <v>458.70032935899167</v>
      </c>
      <c r="BH391">
        <v>0.1</v>
      </c>
      <c r="BI391">
        <f t="shared" si="267"/>
        <v>7470.353286424418</v>
      </c>
      <c r="BJ391">
        <v>0.1</v>
      </c>
      <c r="BK391">
        <f t="shared" si="268"/>
        <v>115.90914634146341</v>
      </c>
      <c r="BL391" s="114">
        <v>17.6498016718255</v>
      </c>
      <c r="BM391" s="114">
        <v>910.91550745517998</v>
      </c>
      <c r="BN391" s="114">
        <v>5.3109910208389097</v>
      </c>
      <c r="BO391" s="114">
        <v>537.6</v>
      </c>
      <c r="BP391" s="114">
        <v>384000</v>
      </c>
      <c r="BQ391" s="107">
        <f t="shared" si="269"/>
        <v>1.4200000000000001E-5</v>
      </c>
      <c r="BR391" s="107">
        <f t="shared" si="270"/>
        <v>1.3632765544755701E-3</v>
      </c>
      <c r="BS391" s="107">
        <f t="shared" si="271"/>
        <v>6.8520699855856251E-2</v>
      </c>
      <c r="BT391" s="107">
        <f t="shared" si="272"/>
        <v>3.9880363203533643E-4</v>
      </c>
      <c r="BU391" s="107">
        <f t="shared" si="273"/>
        <v>4.139661880785702E-2</v>
      </c>
      <c r="BV391" s="107">
        <f t="shared" si="274"/>
        <v>32.072098107617194</v>
      </c>
      <c r="BW391" s="117">
        <f t="shared" si="275"/>
        <v>2.367755827982395E-2</v>
      </c>
    </row>
    <row r="392" spans="1:75" ht="45" customHeight="1" x14ac:dyDescent="0.25">
      <c r="A392" s="108">
        <v>4.6117801340638902</v>
      </c>
      <c r="B392" s="108">
        <v>-74.097818597640796</v>
      </c>
      <c r="C392" s="119">
        <v>29</v>
      </c>
      <c r="D392" s="119">
        <v>25</v>
      </c>
      <c r="E392" s="119">
        <v>2318</v>
      </c>
      <c r="F392" s="16" t="s">
        <v>989</v>
      </c>
      <c r="G392" s="14" t="s">
        <v>983</v>
      </c>
      <c r="H392" s="16" t="s">
        <v>990</v>
      </c>
      <c r="I392" s="14" t="s">
        <v>133</v>
      </c>
      <c r="J392" s="14" t="s">
        <v>41</v>
      </c>
      <c r="K392" s="14">
        <v>100</v>
      </c>
      <c r="L392" s="14"/>
      <c r="M392" s="14">
        <v>2003</v>
      </c>
      <c r="N392" s="15" t="s">
        <v>150</v>
      </c>
      <c r="O392" s="15" t="s">
        <v>151</v>
      </c>
      <c r="P392" s="28">
        <v>4.2689148957375835E-3</v>
      </c>
      <c r="Q392" s="18">
        <v>122500</v>
      </c>
      <c r="R392" s="18">
        <v>124609.72954836392</v>
      </c>
      <c r="S392" s="15" t="s">
        <v>64</v>
      </c>
      <c r="T392" s="15">
        <f>((R392*6933000)/1000)/8460</f>
        <v>102118.1152433578</v>
      </c>
      <c r="U392" s="15" t="s">
        <v>45</v>
      </c>
      <c r="V392" s="14">
        <v>365</v>
      </c>
      <c r="W392" s="76"/>
      <c r="X392" s="14"/>
      <c r="Y392" s="14">
        <v>8760</v>
      </c>
      <c r="Z392" s="76" t="s">
        <v>46</v>
      </c>
      <c r="AA392" s="76" t="s">
        <v>46</v>
      </c>
      <c r="AB392" s="19" t="s">
        <v>226</v>
      </c>
      <c r="AC392" s="19">
        <v>10.477442018542</v>
      </c>
      <c r="AD392" s="19">
        <v>4.47117624426805</v>
      </c>
      <c r="AE392" s="19">
        <v>11.595186881052699</v>
      </c>
      <c r="AF392" s="19">
        <v>0.3</v>
      </c>
      <c r="AG392" s="19">
        <v>2840</v>
      </c>
      <c r="AH392" s="20">
        <v>1159.0914634146341</v>
      </c>
      <c r="AI392" s="20">
        <v>1.4200000000000001E-4</v>
      </c>
      <c r="AJ392" s="21">
        <f>AC392*R392/1000000</f>
        <v>1.3055912162891827</v>
      </c>
      <c r="AK392" s="21">
        <f>AD392*R392/1000000</f>
        <v>0.55715206256131133</v>
      </c>
      <c r="AL392" s="21">
        <f>AE392*R392/1000000</f>
        <v>1.4448731013107141</v>
      </c>
      <c r="AM392" s="21">
        <f>AF392*R392/1000000</f>
        <v>3.7382918864509174E-2</v>
      </c>
      <c r="AN392" s="21">
        <f>AG392*R392/1000000</f>
        <v>353.89163191735349</v>
      </c>
      <c r="AO392" s="86">
        <f t="shared" si="260"/>
        <v>0.16742562021603197</v>
      </c>
      <c r="AP392" s="88">
        <f t="shared" si="261"/>
        <v>3.5769622364087198E-3</v>
      </c>
      <c r="AQ392" s="89">
        <f t="shared" si="262"/>
        <v>1.5264440070172913E-3</v>
      </c>
      <c r="AR392" s="89">
        <f t="shared" si="263"/>
        <v>3.9585564419471623E-3</v>
      </c>
      <c r="AS392" s="89">
        <f t="shared" si="264"/>
        <v>1.0241895579317581E-4</v>
      </c>
      <c r="AT392" s="89">
        <f t="shared" si="265"/>
        <v>0.96956611484206434</v>
      </c>
      <c r="AU392" s="91">
        <f t="shared" si="266"/>
        <v>4.5870032935899167E-4</v>
      </c>
      <c r="AV392" s="95">
        <f t="shared" si="276"/>
        <v>1305591.2162891827</v>
      </c>
      <c r="AW392" s="96">
        <f t="shared" si="277"/>
        <v>557152.06256131129</v>
      </c>
      <c r="AX392" s="96">
        <f t="shared" si="278"/>
        <v>1444873.1013107141</v>
      </c>
      <c r="AY392" s="96">
        <f t="shared" si="279"/>
        <v>37382.918864509171</v>
      </c>
      <c r="AZ392" s="96">
        <f t="shared" si="280"/>
        <v>353891631.91735351</v>
      </c>
      <c r="BA392" s="97">
        <f t="shared" si="281"/>
        <v>167425.62021603197</v>
      </c>
      <c r="BB392" s="102">
        <f t="shared" si="282"/>
        <v>3576.9622364087199</v>
      </c>
      <c r="BC392" s="98">
        <f t="shared" si="283"/>
        <v>1526.4440070172914</v>
      </c>
      <c r="BD392" s="98">
        <f t="shared" si="284"/>
        <v>3958.5564419471621</v>
      </c>
      <c r="BE392" s="98">
        <f t="shared" si="285"/>
        <v>102.41895579317581</v>
      </c>
      <c r="BF392" s="98">
        <f t="shared" si="286"/>
        <v>969566.11484206433</v>
      </c>
      <c r="BG392" s="103">
        <f t="shared" si="287"/>
        <v>458.70032935899167</v>
      </c>
      <c r="BH392">
        <v>0.1</v>
      </c>
      <c r="BI392">
        <f t="shared" si="267"/>
        <v>12460.972954836392</v>
      </c>
      <c r="BJ392">
        <v>0.1</v>
      </c>
      <c r="BK392">
        <f t="shared" si="268"/>
        <v>115.90914634146341</v>
      </c>
      <c r="BL392" s="114">
        <v>8.3383603103149202</v>
      </c>
      <c r="BM392" s="114">
        <v>2.3066001534352201</v>
      </c>
      <c r="BN392" s="114">
        <v>3.9560616152376098</v>
      </c>
      <c r="BO392" s="114">
        <v>0.12</v>
      </c>
      <c r="BP392" s="114">
        <v>2840</v>
      </c>
      <c r="BQ392" s="107">
        <f t="shared" si="269"/>
        <v>1.4200000000000001E-5</v>
      </c>
      <c r="BR392" s="107">
        <f t="shared" si="270"/>
        <v>1.0472113045621088</v>
      </c>
      <c r="BS392" s="107">
        <f t="shared" si="271"/>
        <v>0.29277501960562297</v>
      </c>
      <c r="BT392" s="107">
        <f t="shared" si="272"/>
        <v>0.51370211144375888</v>
      </c>
      <c r="BU392" s="107">
        <f t="shared" si="273"/>
        <v>1.5413372307226636E-2</v>
      </c>
      <c r="BV392" s="107">
        <f t="shared" si="274"/>
        <v>355.65668841248981</v>
      </c>
      <c r="BW392" s="117">
        <f t="shared" si="275"/>
        <v>2.367755827982395E-2</v>
      </c>
    </row>
    <row r="393" spans="1:75" ht="30" customHeight="1" x14ac:dyDescent="0.25">
      <c r="A393" s="108">
        <v>4.6199168973442397</v>
      </c>
      <c r="B393" s="108">
        <v>-74.096659963313698</v>
      </c>
      <c r="C393" s="119">
        <v>29</v>
      </c>
      <c r="D393" s="119">
        <v>26</v>
      </c>
      <c r="E393" s="119">
        <v>2331</v>
      </c>
      <c r="F393" s="16" t="s">
        <v>991</v>
      </c>
      <c r="G393" s="14" t="s">
        <v>992</v>
      </c>
      <c r="H393" s="16" t="s">
        <v>993</v>
      </c>
      <c r="I393" s="14" t="s">
        <v>133</v>
      </c>
      <c r="J393" s="14" t="s">
        <v>41</v>
      </c>
      <c r="K393" s="14">
        <v>100</v>
      </c>
      <c r="L393" s="14"/>
      <c r="M393" s="14">
        <v>1961</v>
      </c>
      <c r="N393" s="15" t="s">
        <v>43</v>
      </c>
      <c r="O393" s="15" t="s">
        <v>44</v>
      </c>
      <c r="P393" s="22">
        <v>8.4286353981658756E-3</v>
      </c>
      <c r="Q393" s="18">
        <v>5778</v>
      </c>
      <c r="R393" s="18">
        <v>5976.1236794176148</v>
      </c>
      <c r="S393" s="15" t="s">
        <v>45</v>
      </c>
      <c r="T393" s="15"/>
      <c r="U393" s="15"/>
      <c r="V393" s="14">
        <v>365</v>
      </c>
      <c r="W393" s="76" t="s">
        <v>76</v>
      </c>
      <c r="X393" s="14"/>
      <c r="Y393" s="14">
        <v>2920</v>
      </c>
      <c r="Z393" s="76" t="s">
        <v>994</v>
      </c>
      <c r="AA393" s="76" t="s">
        <v>950</v>
      </c>
      <c r="AB393" s="19" t="s">
        <v>49</v>
      </c>
      <c r="AC393" s="19">
        <v>46.3856216091623</v>
      </c>
      <c r="AD393" s="19">
        <v>1074.85364414012</v>
      </c>
      <c r="AE393" s="19">
        <v>5.4109910208389103</v>
      </c>
      <c r="AF393" s="19">
        <v>1344</v>
      </c>
      <c r="AG393" s="19">
        <v>1920000</v>
      </c>
      <c r="AH393" s="23">
        <v>5778</v>
      </c>
      <c r="AI393" s="24">
        <v>8.7999999999999994E-8</v>
      </c>
      <c r="AJ393" s="21">
        <f t="shared" ref="AJ393:AJ423" si="288">AC393*R393/1000000000</f>
        <v>2.7720621168302024E-4</v>
      </c>
      <c r="AK393" s="21">
        <f t="shared" ref="AK393:AK423" si="289">AD393*R393/1000000000</f>
        <v>6.4234583146540849E-3</v>
      </c>
      <c r="AL393" s="21">
        <f t="shared" ref="AL393:AL423" si="290">AE393*R393/1000000000</f>
        <v>3.2336751568751505E-5</v>
      </c>
      <c r="AM393" s="21">
        <f t="shared" ref="AM393:AM423" si="291">AF393*R393/1000000000</f>
        <v>8.0319102251372749E-3</v>
      </c>
      <c r="AN393" s="21">
        <f t="shared" ref="AN393:AN423" si="292">AG393*R393/1000000000</f>
        <v>11.474157464481822</v>
      </c>
      <c r="AO393" s="86">
        <f t="shared" si="260"/>
        <v>5.2589888378874999E-4</v>
      </c>
      <c r="AP393" s="88">
        <f t="shared" si="261"/>
        <v>7.5946907310416508E-7</v>
      </c>
      <c r="AQ393" s="89">
        <f t="shared" si="262"/>
        <v>1.7598515930559136E-5</v>
      </c>
      <c r="AR393" s="89">
        <f t="shared" si="263"/>
        <v>8.8593839914387688E-8</v>
      </c>
      <c r="AS393" s="89">
        <f t="shared" si="264"/>
        <v>2.200523349352678E-5</v>
      </c>
      <c r="AT393" s="89">
        <f t="shared" si="265"/>
        <v>3.1436047847895401E-2</v>
      </c>
      <c r="AU393" s="91">
        <f t="shared" si="266"/>
        <v>1.4408188596952054E-6</v>
      </c>
      <c r="AV393" s="95">
        <f t="shared" si="276"/>
        <v>277.20621168302023</v>
      </c>
      <c r="AW393" s="96">
        <f t="shared" si="277"/>
        <v>6423.4583146540845</v>
      </c>
      <c r="AX393" s="96">
        <f t="shared" si="278"/>
        <v>32.336751568751502</v>
      </c>
      <c r="AY393" s="96">
        <f t="shared" si="279"/>
        <v>8031.9102251372751</v>
      </c>
      <c r="AZ393" s="96">
        <f t="shared" si="280"/>
        <v>11474157.464481821</v>
      </c>
      <c r="BA393" s="97">
        <f t="shared" si="281"/>
        <v>525.89888378875003</v>
      </c>
      <c r="BB393" s="102">
        <f t="shared" si="282"/>
        <v>0.75946907310416512</v>
      </c>
      <c r="BC393" s="98">
        <f t="shared" si="283"/>
        <v>17.598515930559135</v>
      </c>
      <c r="BD393" s="98">
        <f t="shared" si="284"/>
        <v>8.8593839914387684E-2</v>
      </c>
      <c r="BE393" s="98">
        <f t="shared" si="285"/>
        <v>22.005233493526781</v>
      </c>
      <c r="BF393" s="98">
        <f t="shared" si="286"/>
        <v>31436.047847895403</v>
      </c>
      <c r="BG393" s="103">
        <f t="shared" si="287"/>
        <v>1.4408188596952054</v>
      </c>
      <c r="BH393">
        <v>0.1</v>
      </c>
      <c r="BI393">
        <f t="shared" si="267"/>
        <v>597.61236794176148</v>
      </c>
      <c r="BJ393">
        <v>0.1</v>
      </c>
      <c r="BK393">
        <f t="shared" si="268"/>
        <v>577.80000000000007</v>
      </c>
      <c r="BL393" s="114">
        <v>17.6498016718255</v>
      </c>
      <c r="BM393" s="114">
        <v>910.91550745517998</v>
      </c>
      <c r="BN393" s="114">
        <v>5.3109910208389097</v>
      </c>
      <c r="BO393" s="114">
        <v>537.6</v>
      </c>
      <c r="BP393" s="114">
        <v>384000</v>
      </c>
      <c r="BQ393" s="107">
        <f t="shared" si="269"/>
        <v>8.7999999999999994E-9</v>
      </c>
      <c r="BR393" s="107">
        <f t="shared" si="270"/>
        <v>1.0905922365949864E-4</v>
      </c>
      <c r="BS393" s="107">
        <f t="shared" si="271"/>
        <v>5.4815101942099122E-3</v>
      </c>
      <c r="BT393" s="107">
        <f t="shared" si="272"/>
        <v>3.190344201224327E-5</v>
      </c>
      <c r="BU393" s="107">
        <f t="shared" si="273"/>
        <v>3.3116414233719514E-3</v>
      </c>
      <c r="BV393" s="107">
        <f t="shared" si="274"/>
        <v>2.5656996075117986</v>
      </c>
      <c r="BW393" s="117">
        <f t="shared" si="275"/>
        <v>7.4373333389092254E-5</v>
      </c>
    </row>
    <row r="394" spans="1:75" ht="30" customHeight="1" x14ac:dyDescent="0.25">
      <c r="A394" s="108">
        <v>4.6186019761220898</v>
      </c>
      <c r="B394" s="108">
        <v>-74.091424471379497</v>
      </c>
      <c r="C394" s="119">
        <v>30</v>
      </c>
      <c r="D394" s="119">
        <v>26</v>
      </c>
      <c r="E394" s="119">
        <v>2332</v>
      </c>
      <c r="F394" s="16" t="s">
        <v>995</v>
      </c>
      <c r="G394" s="14" t="s">
        <v>318</v>
      </c>
      <c r="H394" s="16" t="s">
        <v>996</v>
      </c>
      <c r="I394" s="14" t="s">
        <v>133</v>
      </c>
      <c r="J394" s="14" t="s">
        <v>41</v>
      </c>
      <c r="K394" s="14">
        <v>30</v>
      </c>
      <c r="L394" s="14"/>
      <c r="M394" s="14">
        <v>1997</v>
      </c>
      <c r="N394" s="15" t="s">
        <v>43</v>
      </c>
      <c r="O394" s="15" t="s">
        <v>44</v>
      </c>
      <c r="P394" s="28">
        <v>4.2689148957375835E-3</v>
      </c>
      <c r="Q394" s="18">
        <v>15604.642857142901</v>
      </c>
      <c r="R394" s="18">
        <v>15873.390417366414</v>
      </c>
      <c r="S394" s="15" t="s">
        <v>45</v>
      </c>
      <c r="T394" s="15"/>
      <c r="U394" s="15"/>
      <c r="V394" s="14">
        <v>365</v>
      </c>
      <c r="W394" s="76"/>
      <c r="X394" s="14"/>
      <c r="Y394" s="14">
        <v>8760</v>
      </c>
      <c r="Z394" s="76" t="s">
        <v>997</v>
      </c>
      <c r="AA394" s="76" t="s">
        <v>46</v>
      </c>
      <c r="AB394" s="19" t="s">
        <v>49</v>
      </c>
      <c r="AC394" s="19">
        <v>46.3856216091623</v>
      </c>
      <c r="AD394" s="19">
        <v>1074.85364414012</v>
      </c>
      <c r="AE394" s="19">
        <v>5.4109910208389103</v>
      </c>
      <c r="AF394" s="19">
        <v>1344</v>
      </c>
      <c r="AG394" s="19">
        <v>1920000</v>
      </c>
      <c r="AH394" s="23">
        <v>15604.642857142901</v>
      </c>
      <c r="AI394" s="24">
        <v>8.7999999999999994E-8</v>
      </c>
      <c r="AJ394" s="21">
        <f t="shared" si="288"/>
        <v>7.3629708155446122E-4</v>
      </c>
      <c r="AK394" s="21">
        <f t="shared" si="289"/>
        <v>1.706157153496515E-2</v>
      </c>
      <c r="AL394" s="21">
        <f t="shared" si="290"/>
        <v>8.5890773018640072E-5</v>
      </c>
      <c r="AM394" s="21">
        <f t="shared" si="291"/>
        <v>2.1333836720940458E-2</v>
      </c>
      <c r="AN394" s="21">
        <f t="shared" si="292"/>
        <v>30.476909601343515</v>
      </c>
      <c r="AO394" s="86">
        <f t="shared" si="260"/>
        <v>1.3968583567282443E-3</v>
      </c>
      <c r="AP394" s="88">
        <f t="shared" si="261"/>
        <v>2.0172522782314006E-6</v>
      </c>
      <c r="AQ394" s="89">
        <f t="shared" si="262"/>
        <v>4.6744031602644247E-5</v>
      </c>
      <c r="AR394" s="89">
        <f t="shared" si="263"/>
        <v>2.3531718635243855E-7</v>
      </c>
      <c r="AS394" s="89">
        <f t="shared" si="264"/>
        <v>5.8448867728603997E-5</v>
      </c>
      <c r="AT394" s="89">
        <f t="shared" si="265"/>
        <v>8.3498382469434293E-2</v>
      </c>
      <c r="AU394" s="91">
        <f t="shared" si="266"/>
        <v>3.8270091965157379E-6</v>
      </c>
      <c r="AV394" s="95">
        <f t="shared" si="276"/>
        <v>736.29708155446122</v>
      </c>
      <c r="AW394" s="96">
        <f t="shared" si="277"/>
        <v>17061.571534965151</v>
      </c>
      <c r="AX394" s="96">
        <f t="shared" si="278"/>
        <v>85.890773018640076</v>
      </c>
      <c r="AY394" s="96">
        <f t="shared" si="279"/>
        <v>21333.836720940457</v>
      </c>
      <c r="AZ394" s="96">
        <f t="shared" si="280"/>
        <v>30476909.601343516</v>
      </c>
      <c r="BA394" s="97">
        <f t="shared" si="281"/>
        <v>1396.8583567282444</v>
      </c>
      <c r="BB394" s="102">
        <f t="shared" si="282"/>
        <v>2.0172522782314006</v>
      </c>
      <c r="BC394" s="98">
        <f t="shared" si="283"/>
        <v>46.744031602644249</v>
      </c>
      <c r="BD394" s="98">
        <f t="shared" si="284"/>
        <v>0.23531718635243856</v>
      </c>
      <c r="BE394" s="98">
        <f t="shared" si="285"/>
        <v>58.448867728604</v>
      </c>
      <c r="BF394" s="98">
        <f t="shared" si="286"/>
        <v>83498.382469434291</v>
      </c>
      <c r="BG394" s="103">
        <f t="shared" si="287"/>
        <v>3.8270091965157378</v>
      </c>
      <c r="BH394">
        <v>0.1</v>
      </c>
      <c r="BI394">
        <f t="shared" si="267"/>
        <v>1587.3390417366415</v>
      </c>
      <c r="BJ394">
        <v>0.1</v>
      </c>
      <c r="BK394">
        <f t="shared" si="268"/>
        <v>1560.4642857142901</v>
      </c>
      <c r="BL394" s="114">
        <v>17.6498016718255</v>
      </c>
      <c r="BM394" s="114">
        <v>910.91550745517998</v>
      </c>
      <c r="BN394" s="114">
        <v>5.3109910208389097</v>
      </c>
      <c r="BO394" s="114">
        <v>537.6</v>
      </c>
      <c r="BP394" s="114">
        <v>384000</v>
      </c>
      <c r="BQ394" s="107">
        <f t="shared" si="269"/>
        <v>8.7999999999999994E-9</v>
      </c>
      <c r="BR394" s="107">
        <f t="shared" si="270"/>
        <v>2.8967600548903115E-4</v>
      </c>
      <c r="BS394" s="107">
        <f t="shared" si="271"/>
        <v>1.4559630298338681E-2</v>
      </c>
      <c r="BT394" s="107">
        <f t="shared" si="272"/>
        <v>8.4739844401529956E-5</v>
      </c>
      <c r="BU394" s="107">
        <f t="shared" si="273"/>
        <v>8.7961662200118241E-3</v>
      </c>
      <c r="BV394" s="107">
        <f t="shared" si="274"/>
        <v>6.8148441612720125</v>
      </c>
      <c r="BW394" s="117">
        <f t="shared" si="275"/>
        <v>1.9754560327992784E-4</v>
      </c>
    </row>
    <row r="395" spans="1:75" ht="30" customHeight="1" x14ac:dyDescent="0.25">
      <c r="A395" s="108">
        <v>4.6186019761220898</v>
      </c>
      <c r="B395" s="108">
        <v>-74.091424471379497</v>
      </c>
      <c r="C395" s="119">
        <v>30</v>
      </c>
      <c r="D395" s="119">
        <v>26</v>
      </c>
      <c r="E395" s="119">
        <v>2332</v>
      </c>
      <c r="F395" s="16" t="s">
        <v>995</v>
      </c>
      <c r="G395" s="14" t="s">
        <v>318</v>
      </c>
      <c r="H395" s="16" t="s">
        <v>996</v>
      </c>
      <c r="I395" s="14" t="s">
        <v>133</v>
      </c>
      <c r="J395" s="14" t="s">
        <v>41</v>
      </c>
      <c r="K395" s="14">
        <v>30</v>
      </c>
      <c r="L395" s="14"/>
      <c r="M395" s="14">
        <v>2004</v>
      </c>
      <c r="N395" s="15" t="s">
        <v>43</v>
      </c>
      <c r="O395" s="15" t="s">
        <v>44</v>
      </c>
      <c r="P395" s="28">
        <v>4.2689148957375835E-3</v>
      </c>
      <c r="Q395" s="18">
        <v>15604.642857142901</v>
      </c>
      <c r="R395" s="18">
        <v>15873.390417366414</v>
      </c>
      <c r="S395" s="15" t="s">
        <v>45</v>
      </c>
      <c r="T395" s="15"/>
      <c r="U395" s="15"/>
      <c r="V395" s="14">
        <v>365</v>
      </c>
      <c r="W395" s="76"/>
      <c r="X395" s="14"/>
      <c r="Y395" s="14">
        <v>8760</v>
      </c>
      <c r="Z395" s="76" t="s">
        <v>997</v>
      </c>
      <c r="AA395" s="76" t="s">
        <v>46</v>
      </c>
      <c r="AB395" s="19" t="s">
        <v>49</v>
      </c>
      <c r="AC395" s="19">
        <v>46.3856216091623</v>
      </c>
      <c r="AD395" s="19">
        <v>1074.85364414012</v>
      </c>
      <c r="AE395" s="19">
        <v>5.4109910208389103</v>
      </c>
      <c r="AF395" s="19">
        <v>1344</v>
      </c>
      <c r="AG395" s="19">
        <v>1920000</v>
      </c>
      <c r="AH395" s="23">
        <v>15604.642857142901</v>
      </c>
      <c r="AI395" s="24">
        <v>8.7999999999999994E-8</v>
      </c>
      <c r="AJ395" s="21">
        <f t="shared" si="288"/>
        <v>7.3629708155446122E-4</v>
      </c>
      <c r="AK395" s="21">
        <f t="shared" si="289"/>
        <v>1.706157153496515E-2</v>
      </c>
      <c r="AL395" s="21">
        <f t="shared" si="290"/>
        <v>8.5890773018640072E-5</v>
      </c>
      <c r="AM395" s="21">
        <f t="shared" si="291"/>
        <v>2.1333836720940458E-2</v>
      </c>
      <c r="AN395" s="21">
        <f t="shared" si="292"/>
        <v>30.476909601343515</v>
      </c>
      <c r="AO395" s="86">
        <f t="shared" si="260"/>
        <v>1.3968583567282443E-3</v>
      </c>
      <c r="AP395" s="88">
        <f t="shared" si="261"/>
        <v>2.0172522782314006E-6</v>
      </c>
      <c r="AQ395" s="89">
        <f t="shared" si="262"/>
        <v>4.6744031602644247E-5</v>
      </c>
      <c r="AR395" s="89">
        <f t="shared" si="263"/>
        <v>2.3531718635243855E-7</v>
      </c>
      <c r="AS395" s="89">
        <f t="shared" si="264"/>
        <v>5.8448867728603997E-5</v>
      </c>
      <c r="AT395" s="89">
        <f t="shared" si="265"/>
        <v>8.3498382469434293E-2</v>
      </c>
      <c r="AU395" s="91">
        <f t="shared" si="266"/>
        <v>3.8270091965157379E-6</v>
      </c>
      <c r="AV395" s="95">
        <f t="shared" si="276"/>
        <v>736.29708155446122</v>
      </c>
      <c r="AW395" s="96">
        <f t="shared" si="277"/>
        <v>17061.571534965151</v>
      </c>
      <c r="AX395" s="96">
        <f t="shared" si="278"/>
        <v>85.890773018640076</v>
      </c>
      <c r="AY395" s="96">
        <f t="shared" si="279"/>
        <v>21333.836720940457</v>
      </c>
      <c r="AZ395" s="96">
        <f t="shared" si="280"/>
        <v>30476909.601343516</v>
      </c>
      <c r="BA395" s="97">
        <f t="shared" si="281"/>
        <v>1396.8583567282444</v>
      </c>
      <c r="BB395" s="102">
        <f t="shared" si="282"/>
        <v>2.0172522782314006</v>
      </c>
      <c r="BC395" s="98">
        <f t="shared" si="283"/>
        <v>46.744031602644249</v>
      </c>
      <c r="BD395" s="98">
        <f t="shared" si="284"/>
        <v>0.23531718635243856</v>
      </c>
      <c r="BE395" s="98">
        <f t="shared" si="285"/>
        <v>58.448867728604</v>
      </c>
      <c r="BF395" s="98">
        <f t="shared" si="286"/>
        <v>83498.382469434291</v>
      </c>
      <c r="BG395" s="103">
        <f t="shared" si="287"/>
        <v>3.8270091965157378</v>
      </c>
      <c r="BH395">
        <v>0.1</v>
      </c>
      <c r="BI395">
        <f t="shared" si="267"/>
        <v>1587.3390417366415</v>
      </c>
      <c r="BJ395">
        <v>0.1</v>
      </c>
      <c r="BK395">
        <f t="shared" si="268"/>
        <v>1560.4642857142901</v>
      </c>
      <c r="BL395" s="114">
        <v>17.6498016718255</v>
      </c>
      <c r="BM395" s="114">
        <v>910.91550745517998</v>
      </c>
      <c r="BN395" s="114">
        <v>5.3109910208389097</v>
      </c>
      <c r="BO395" s="114">
        <v>537.6</v>
      </c>
      <c r="BP395" s="114">
        <v>384000</v>
      </c>
      <c r="BQ395" s="107">
        <f t="shared" si="269"/>
        <v>8.7999999999999994E-9</v>
      </c>
      <c r="BR395" s="107">
        <f t="shared" si="270"/>
        <v>2.8967600548903115E-4</v>
      </c>
      <c r="BS395" s="107">
        <f t="shared" si="271"/>
        <v>1.4559630298338681E-2</v>
      </c>
      <c r="BT395" s="107">
        <f t="shared" si="272"/>
        <v>8.4739844401529956E-5</v>
      </c>
      <c r="BU395" s="107">
        <f t="shared" si="273"/>
        <v>8.7961662200118241E-3</v>
      </c>
      <c r="BV395" s="107">
        <f t="shared" si="274"/>
        <v>6.8148441612720125</v>
      </c>
      <c r="BW395" s="117">
        <f t="shared" si="275"/>
        <v>1.9754560327992784E-4</v>
      </c>
    </row>
    <row r="396" spans="1:75" ht="45" customHeight="1" x14ac:dyDescent="0.25">
      <c r="A396" s="108">
        <v>4.6237372302690298</v>
      </c>
      <c r="B396" s="108">
        <v>-74.087851307982007</v>
      </c>
      <c r="C396" s="119">
        <v>30</v>
      </c>
      <c r="D396" s="119">
        <v>27</v>
      </c>
      <c r="E396" s="119">
        <v>2345</v>
      </c>
      <c r="F396" s="16" t="s">
        <v>998</v>
      </c>
      <c r="G396" s="14" t="s">
        <v>999</v>
      </c>
      <c r="H396" s="16" t="s">
        <v>1000</v>
      </c>
      <c r="I396" s="14" t="s">
        <v>133</v>
      </c>
      <c r="J396" s="14" t="s">
        <v>53</v>
      </c>
      <c r="K396" s="14">
        <v>234.43</v>
      </c>
      <c r="L396" s="14"/>
      <c r="M396" s="14">
        <v>1999</v>
      </c>
      <c r="N396" s="15" t="s">
        <v>43</v>
      </c>
      <c r="O396" s="15" t="s">
        <v>123</v>
      </c>
      <c r="P396" s="22">
        <v>1.3557806644477024E-2</v>
      </c>
      <c r="Q396" s="18">
        <v>1887.9</v>
      </c>
      <c r="R396" s="18">
        <v>1993.1101871791113</v>
      </c>
      <c r="S396" s="15" t="s">
        <v>45</v>
      </c>
      <c r="T396" s="15"/>
      <c r="U396" s="15"/>
      <c r="V396" s="14">
        <v>365</v>
      </c>
      <c r="W396" s="76" t="s">
        <v>76</v>
      </c>
      <c r="X396" s="14"/>
      <c r="Y396" s="14">
        <v>2920</v>
      </c>
      <c r="Z396" s="76" t="s">
        <v>1001</v>
      </c>
      <c r="AA396" s="76" t="s">
        <v>1002</v>
      </c>
      <c r="AB396" s="19" t="s">
        <v>49</v>
      </c>
      <c r="AC396" s="19">
        <v>196.35697419693699</v>
      </c>
      <c r="AD396" s="19">
        <v>1220.7279907421801</v>
      </c>
      <c r="AE396" s="19">
        <v>69.655897325915305</v>
      </c>
      <c r="AF396" s="19">
        <v>640</v>
      </c>
      <c r="AG396" s="19">
        <v>1920000</v>
      </c>
      <c r="AH396" s="20">
        <v>1159.0914634146341</v>
      </c>
      <c r="AI396" s="20">
        <v>1.4200000000000001E-4</v>
      </c>
      <c r="AJ396" s="21">
        <f t="shared" si="288"/>
        <v>3.9136108559558103E-4</v>
      </c>
      <c r="AK396" s="21">
        <f t="shared" si="289"/>
        <v>2.433045394122927E-3</v>
      </c>
      <c r="AL396" s="21">
        <f t="shared" si="290"/>
        <v>1.38831878557384E-4</v>
      </c>
      <c r="AM396" s="21">
        <f t="shared" si="291"/>
        <v>1.2755905197946312E-3</v>
      </c>
      <c r="AN396" s="21">
        <f t="shared" si="292"/>
        <v>3.8267715593838938</v>
      </c>
      <c r="AO396" s="86">
        <f t="shared" si="260"/>
        <v>0.17376342735938094</v>
      </c>
      <c r="AP396" s="88">
        <f t="shared" si="261"/>
        <v>1.0722221523166603E-6</v>
      </c>
      <c r="AQ396" s="89">
        <f t="shared" si="262"/>
        <v>6.6658777921176079E-6</v>
      </c>
      <c r="AR396" s="89">
        <f t="shared" si="263"/>
        <v>3.8036131111612053E-7</v>
      </c>
      <c r="AS396" s="89">
        <f t="shared" si="264"/>
        <v>3.4947685473825513E-6</v>
      </c>
      <c r="AT396" s="89">
        <f t="shared" si="265"/>
        <v>1.0484305642147654E-2</v>
      </c>
      <c r="AU396" s="91">
        <f t="shared" si="266"/>
        <v>4.7606418454624916E-4</v>
      </c>
      <c r="AV396" s="95">
        <f t="shared" si="276"/>
        <v>391.36108559558102</v>
      </c>
      <c r="AW396" s="96">
        <f t="shared" si="277"/>
        <v>2433.0453941229271</v>
      </c>
      <c r="AX396" s="96">
        <f t="shared" si="278"/>
        <v>138.83187855738399</v>
      </c>
      <c r="AY396" s="96">
        <f t="shared" si="279"/>
        <v>1275.5905197946313</v>
      </c>
      <c r="AZ396" s="96">
        <f t="shared" si="280"/>
        <v>3826771.5593838939</v>
      </c>
      <c r="BA396" s="97">
        <f t="shared" si="281"/>
        <v>173763.42735938093</v>
      </c>
      <c r="BB396" s="102">
        <f t="shared" si="282"/>
        <v>1.0722221523166602</v>
      </c>
      <c r="BC396" s="98">
        <f t="shared" si="283"/>
        <v>6.665877792117608</v>
      </c>
      <c r="BD396" s="98">
        <f t="shared" si="284"/>
        <v>0.38036131111612054</v>
      </c>
      <c r="BE396" s="98">
        <f t="shared" si="285"/>
        <v>3.4947685473825514</v>
      </c>
      <c r="BF396" s="98">
        <f t="shared" si="286"/>
        <v>10484.305642147654</v>
      </c>
      <c r="BG396" s="103">
        <f t="shared" si="287"/>
        <v>476.06418454624918</v>
      </c>
      <c r="BH396">
        <v>0.1</v>
      </c>
      <c r="BI396">
        <f t="shared" si="267"/>
        <v>199.31101871791114</v>
      </c>
      <c r="BJ396">
        <v>0.1</v>
      </c>
      <c r="BK396">
        <f t="shared" si="268"/>
        <v>115.90914634146341</v>
      </c>
      <c r="BL396" s="114">
        <v>187.562005220738</v>
      </c>
      <c r="BM396" s="114">
        <v>1012.03746873145</v>
      </c>
      <c r="BN396" s="114">
        <v>69.555897325915296</v>
      </c>
      <c r="BO396" s="114">
        <v>256</v>
      </c>
      <c r="BP396" s="114">
        <v>384000</v>
      </c>
      <c r="BQ396" s="107">
        <f t="shared" si="269"/>
        <v>1.4200000000000001E-5</v>
      </c>
      <c r="BR396" s="107">
        <f t="shared" si="270"/>
        <v>3.7587472290208742E-4</v>
      </c>
      <c r="BS396" s="107">
        <f t="shared" si="271"/>
        <v>2.031722997532054E-3</v>
      </c>
      <c r="BT396" s="107">
        <f t="shared" si="272"/>
        <v>1.393259907102782E-4</v>
      </c>
      <c r="BU396" s="107">
        <f t="shared" si="273"/>
        <v>5.259394448149801E-4</v>
      </c>
      <c r="BV396" s="107">
        <f t="shared" si="274"/>
        <v>0.85569213411452605</v>
      </c>
      <c r="BW396" s="117">
        <f t="shared" si="275"/>
        <v>2.4573859561606869E-2</v>
      </c>
    </row>
    <row r="397" spans="1:75" ht="15" customHeight="1" x14ac:dyDescent="0.25">
      <c r="A397" s="108">
        <v>4.6199166666666676</v>
      </c>
      <c r="B397" s="108">
        <v>-74.110166666666657</v>
      </c>
      <c r="C397" s="119">
        <v>28</v>
      </c>
      <c r="D397" s="119">
        <v>26</v>
      </c>
      <c r="E397" s="119">
        <v>1837</v>
      </c>
      <c r="F397" s="16" t="s">
        <v>1003</v>
      </c>
      <c r="G397" s="14" t="s">
        <v>1004</v>
      </c>
      <c r="H397" s="16" t="s">
        <v>1005</v>
      </c>
      <c r="I397" s="14" t="s">
        <v>133</v>
      </c>
      <c r="J397" s="14" t="s">
        <v>41</v>
      </c>
      <c r="K397" s="14">
        <v>15</v>
      </c>
      <c r="L397" s="14"/>
      <c r="M397" s="14">
        <v>2002</v>
      </c>
      <c r="N397" s="15" t="s">
        <v>43</v>
      </c>
      <c r="O397" s="15" t="s">
        <v>44</v>
      </c>
      <c r="P397" s="22">
        <v>-1.6452797611429655E-2</v>
      </c>
      <c r="Q397" s="18">
        <v>4885.4174999999996</v>
      </c>
      <c r="R397" s="18">
        <v>4574.2536879716326</v>
      </c>
      <c r="S397" s="15" t="s">
        <v>45</v>
      </c>
      <c r="T397" s="15"/>
      <c r="U397" s="15"/>
      <c r="V397" s="14">
        <v>365</v>
      </c>
      <c r="W397" s="76" t="s">
        <v>76</v>
      </c>
      <c r="X397" s="14"/>
      <c r="Y397" s="14">
        <v>2920</v>
      </c>
      <c r="Z397" s="76" t="s">
        <v>1006</v>
      </c>
      <c r="AA397" s="76" t="s">
        <v>950</v>
      </c>
      <c r="AB397" s="19" t="s">
        <v>49</v>
      </c>
      <c r="AC397" s="19">
        <v>46.3856216091623</v>
      </c>
      <c r="AD397" s="19">
        <v>1074.85364414012</v>
      </c>
      <c r="AE397" s="19">
        <v>5.4109910208389103</v>
      </c>
      <c r="AF397" s="19">
        <v>1344</v>
      </c>
      <c r="AG397" s="19">
        <v>1920000</v>
      </c>
      <c r="AH397" s="23">
        <v>4885.4174999999996</v>
      </c>
      <c r="AI397" s="24">
        <v>8.7999999999999994E-8</v>
      </c>
      <c r="AJ397" s="21">
        <f t="shared" si="288"/>
        <v>2.1217960071456728E-4</v>
      </c>
      <c r="AK397" s="21">
        <f t="shared" si="289"/>
        <v>4.9166532457376923E-3</v>
      </c>
      <c r="AL397" s="21">
        <f t="shared" si="290"/>
        <v>2.4751245632653775E-5</v>
      </c>
      <c r="AM397" s="21">
        <f t="shared" si="291"/>
        <v>6.1477969566338742E-3</v>
      </c>
      <c r="AN397" s="21">
        <f t="shared" si="292"/>
        <v>8.782567080905535</v>
      </c>
      <c r="AO397" s="86">
        <f t="shared" si="260"/>
        <v>4.0253432454150361E-4</v>
      </c>
      <c r="AP397" s="88">
        <f t="shared" si="261"/>
        <v>5.8131397456045833E-7</v>
      </c>
      <c r="AQ397" s="89">
        <f t="shared" si="262"/>
        <v>1.3470282865034774E-5</v>
      </c>
      <c r="AR397" s="89">
        <f t="shared" si="263"/>
        <v>6.7811631870284316E-8</v>
      </c>
      <c r="AS397" s="89">
        <f t="shared" si="264"/>
        <v>1.6843279333243491E-5</v>
      </c>
      <c r="AT397" s="89">
        <f t="shared" si="265"/>
        <v>2.4061827618919274E-2</v>
      </c>
      <c r="AU397" s="91">
        <f t="shared" si="266"/>
        <v>1.1028337658671331E-6</v>
      </c>
      <c r="AV397" s="95">
        <f t="shared" si="276"/>
        <v>212.17960071456727</v>
      </c>
      <c r="AW397" s="96">
        <f t="shared" si="277"/>
        <v>4916.6532457376925</v>
      </c>
      <c r="AX397" s="96">
        <f t="shared" si="278"/>
        <v>24.751245632653774</v>
      </c>
      <c r="AY397" s="96">
        <f t="shared" si="279"/>
        <v>6147.7969566338743</v>
      </c>
      <c r="AZ397" s="96">
        <f t="shared" si="280"/>
        <v>8782567.0809055343</v>
      </c>
      <c r="BA397" s="97">
        <f t="shared" si="281"/>
        <v>402.53432454150362</v>
      </c>
      <c r="BB397" s="102">
        <f t="shared" si="282"/>
        <v>0.5813139745604583</v>
      </c>
      <c r="BC397" s="98">
        <f t="shared" si="283"/>
        <v>13.470282865034774</v>
      </c>
      <c r="BD397" s="98">
        <f t="shared" si="284"/>
        <v>6.7811631870284314E-2</v>
      </c>
      <c r="BE397" s="98">
        <f t="shared" si="285"/>
        <v>16.84327933324349</v>
      </c>
      <c r="BF397" s="98">
        <f t="shared" si="286"/>
        <v>24061.827618919273</v>
      </c>
      <c r="BG397" s="103">
        <f t="shared" si="287"/>
        <v>1.102833765867133</v>
      </c>
      <c r="BH397">
        <v>0.1</v>
      </c>
      <c r="BI397">
        <f t="shared" si="267"/>
        <v>457.42536879716329</v>
      </c>
      <c r="BJ397">
        <v>0.1</v>
      </c>
      <c r="BK397">
        <f t="shared" si="268"/>
        <v>488.54174999999998</v>
      </c>
      <c r="BL397" s="114">
        <v>17.6498016718255</v>
      </c>
      <c r="BM397" s="114">
        <v>910.91550745517998</v>
      </c>
      <c r="BN397" s="114">
        <v>5.3109910208389097</v>
      </c>
      <c r="BO397" s="114">
        <v>537.6</v>
      </c>
      <c r="BP397" s="114">
        <v>384000</v>
      </c>
      <c r="BQ397" s="107">
        <f t="shared" si="269"/>
        <v>8.7999999999999994E-9</v>
      </c>
      <c r="BR397" s="107">
        <f t="shared" si="270"/>
        <v>8.3476277063998126E-5</v>
      </c>
      <c r="BS397" s="107">
        <f t="shared" si="271"/>
        <v>4.1956658808577881E-3</v>
      </c>
      <c r="BT397" s="107">
        <f t="shared" si="272"/>
        <v>2.4419581172007222E-5</v>
      </c>
      <c r="BU397" s="107">
        <f t="shared" si="273"/>
        <v>2.5348016217052265E-3</v>
      </c>
      <c r="BV397" s="107">
        <f t="shared" si="274"/>
        <v>1.9638417009856672</v>
      </c>
      <c r="BW397" s="117">
        <f t="shared" si="275"/>
        <v>5.692695010872875E-5</v>
      </c>
    </row>
    <row r="398" spans="1:75" ht="30" x14ac:dyDescent="0.25">
      <c r="A398" s="108">
        <v>4.6176790300022796</v>
      </c>
      <c r="B398" s="108">
        <v>-74.094044173008399</v>
      </c>
      <c r="C398" s="119">
        <v>30</v>
      </c>
      <c r="D398" s="119">
        <v>26</v>
      </c>
      <c r="E398" s="119">
        <v>2332</v>
      </c>
      <c r="F398" s="16" t="s">
        <v>1007</v>
      </c>
      <c r="G398" s="14" t="s">
        <v>1008</v>
      </c>
      <c r="H398" s="16" t="s">
        <v>1009</v>
      </c>
      <c r="I398" s="14" t="s">
        <v>133</v>
      </c>
      <c r="J398" s="14" t="s">
        <v>41</v>
      </c>
      <c r="K398" s="14">
        <v>50</v>
      </c>
      <c r="L398" s="14"/>
      <c r="M398" s="14">
        <v>1995</v>
      </c>
      <c r="N398" s="15" t="s">
        <v>102</v>
      </c>
      <c r="O398" s="15" t="s">
        <v>103</v>
      </c>
      <c r="P398" s="22">
        <v>-7.2022874027276113E-2</v>
      </c>
      <c r="Q398" s="18">
        <v>9.8421471022447697</v>
      </c>
      <c r="R398" s="18">
        <v>7.3785887393835594</v>
      </c>
      <c r="S398" s="2" t="s">
        <v>45</v>
      </c>
      <c r="T398" s="2"/>
      <c r="U398" s="2"/>
      <c r="V398" s="14">
        <v>365</v>
      </c>
      <c r="W398" s="76" t="s">
        <v>76</v>
      </c>
      <c r="X398" s="14"/>
      <c r="Y398" s="14">
        <v>2920</v>
      </c>
      <c r="Z398" s="76" t="s">
        <v>1010</v>
      </c>
      <c r="AA398" s="76" t="s">
        <v>46</v>
      </c>
      <c r="AB398" s="19" t="s">
        <v>49</v>
      </c>
      <c r="AC398" s="19">
        <v>840000</v>
      </c>
      <c r="AD398" s="19">
        <v>2400000</v>
      </c>
      <c r="AE398" s="19">
        <v>1800000</v>
      </c>
      <c r="AF398" s="19">
        <v>600000</v>
      </c>
      <c r="AG398" s="19">
        <v>2676000000</v>
      </c>
      <c r="AH398" s="23">
        <v>9.8421471022447697</v>
      </c>
      <c r="AI398" s="20">
        <v>9.1200000000000003E-2</v>
      </c>
      <c r="AJ398" s="21">
        <f t="shared" si="288"/>
        <v>6.1980145410821903E-3</v>
      </c>
      <c r="AK398" s="21">
        <f t="shared" si="289"/>
        <v>1.7708612974520543E-2</v>
      </c>
      <c r="AL398" s="21">
        <f t="shared" si="290"/>
        <v>1.3281459730890406E-2</v>
      </c>
      <c r="AM398" s="21">
        <f t="shared" si="291"/>
        <v>4.4271532436301357E-3</v>
      </c>
      <c r="AN398" s="21">
        <f t="shared" si="292"/>
        <v>19.745103466590404</v>
      </c>
      <c r="AO398" s="86">
        <f t="shared" si="260"/>
        <v>0.67292729303178067</v>
      </c>
      <c r="AP398" s="88">
        <f t="shared" si="261"/>
        <v>1.6980861756389562E-5</v>
      </c>
      <c r="AQ398" s="89">
        <f t="shared" si="262"/>
        <v>4.851674787539875E-5</v>
      </c>
      <c r="AR398" s="89">
        <f t="shared" si="263"/>
        <v>3.6387560906549061E-5</v>
      </c>
      <c r="AS398" s="89">
        <f t="shared" si="264"/>
        <v>1.2129186968849688E-5</v>
      </c>
      <c r="AT398" s="89">
        <f t="shared" si="265"/>
        <v>5.4096173881069597E-2</v>
      </c>
      <c r="AU398" s="91">
        <f t="shared" si="266"/>
        <v>1.8436364192651526E-3</v>
      </c>
      <c r="AV398" s="95">
        <f t="shared" si="276"/>
        <v>6198.0145410821906</v>
      </c>
      <c r="AW398" s="96">
        <f t="shared" si="277"/>
        <v>17708.612974520544</v>
      </c>
      <c r="AX398" s="96">
        <f t="shared" si="278"/>
        <v>13281.459730890407</v>
      </c>
      <c r="AY398" s="96">
        <f t="shared" si="279"/>
        <v>4427.1532436301359</v>
      </c>
      <c r="AZ398" s="96">
        <f t="shared" si="280"/>
        <v>19745103.466590405</v>
      </c>
      <c r="BA398" s="97">
        <f t="shared" si="281"/>
        <v>672927.29303178063</v>
      </c>
      <c r="BB398" s="102">
        <f t="shared" si="282"/>
        <v>16.980861756389562</v>
      </c>
      <c r="BC398" s="98">
        <f t="shared" si="283"/>
        <v>48.51674787539875</v>
      </c>
      <c r="BD398" s="98">
        <f t="shared" si="284"/>
        <v>36.387560906549062</v>
      </c>
      <c r="BE398" s="98">
        <f t="shared" si="285"/>
        <v>12.129186968849687</v>
      </c>
      <c r="BF398" s="98">
        <f t="shared" si="286"/>
        <v>54096.173881069597</v>
      </c>
      <c r="BG398" s="103">
        <f t="shared" si="287"/>
        <v>1843.6364192651527</v>
      </c>
      <c r="BH398">
        <v>0.1</v>
      </c>
      <c r="BI398">
        <f t="shared" si="267"/>
        <v>0.73785887393835603</v>
      </c>
      <c r="BJ398">
        <v>0.1</v>
      </c>
      <c r="BK398">
        <f t="shared" si="268"/>
        <v>0.98421471022447704</v>
      </c>
      <c r="BL398" s="114">
        <v>336000</v>
      </c>
      <c r="BM398" s="114">
        <v>480000</v>
      </c>
      <c r="BN398" s="114">
        <v>360000</v>
      </c>
      <c r="BO398" s="114">
        <v>120000</v>
      </c>
      <c r="BP398" s="114">
        <v>1070400000</v>
      </c>
      <c r="BQ398" s="107">
        <f t="shared" si="269"/>
        <v>9.1200000000000014E-3</v>
      </c>
      <c r="BR398" s="107">
        <f t="shared" si="270"/>
        <v>2.5555068621996046E-3</v>
      </c>
      <c r="BS398" s="107">
        <f t="shared" si="271"/>
        <v>3.9597662398262691E-3</v>
      </c>
      <c r="BT398" s="107">
        <f t="shared" si="272"/>
        <v>2.9698246798697016E-3</v>
      </c>
      <c r="BU398" s="107">
        <f t="shared" si="273"/>
        <v>9.8994155995656727E-4</v>
      </c>
      <c r="BV398" s="107">
        <f t="shared" si="274"/>
        <v>8.1411147181501686</v>
      </c>
      <c r="BW398" s="117">
        <f t="shared" si="275"/>
        <v>9.5166290429655839E-2</v>
      </c>
    </row>
    <row r="399" spans="1:75" ht="15" customHeight="1" x14ac:dyDescent="0.25">
      <c r="A399" s="108">
        <v>4.6215280792986597</v>
      </c>
      <c r="B399" s="108">
        <v>-74.090210964270199</v>
      </c>
      <c r="C399" s="119">
        <v>30</v>
      </c>
      <c r="D399" s="119">
        <v>26</v>
      </c>
      <c r="E399" s="119">
        <v>2332</v>
      </c>
      <c r="F399" s="16" t="s">
        <v>1011</v>
      </c>
      <c r="G399" s="14" t="s">
        <v>1012</v>
      </c>
      <c r="H399" s="16" t="s">
        <v>1013</v>
      </c>
      <c r="I399" s="14" t="s">
        <v>133</v>
      </c>
      <c r="J399" s="14" t="s">
        <v>53</v>
      </c>
      <c r="K399" s="27"/>
      <c r="L399" s="27"/>
      <c r="M399" s="14">
        <v>2007</v>
      </c>
      <c r="N399" s="15" t="s">
        <v>43</v>
      </c>
      <c r="O399" s="15" t="s">
        <v>397</v>
      </c>
      <c r="P399" s="22">
        <v>1.192780523187394E-2</v>
      </c>
      <c r="Q399" s="18">
        <v>5917.5</v>
      </c>
      <c r="R399" s="18">
        <v>6206.6747362862534</v>
      </c>
      <c r="S399" s="15" t="s">
        <v>45</v>
      </c>
      <c r="T399" s="15"/>
      <c r="U399" s="15"/>
      <c r="V399" s="14">
        <v>365</v>
      </c>
      <c r="W399" s="76" t="s">
        <v>76</v>
      </c>
      <c r="X399" s="14"/>
      <c r="Y399" s="14">
        <v>2920</v>
      </c>
      <c r="Z399" s="76" t="s">
        <v>1014</v>
      </c>
      <c r="AA399" s="76" t="s">
        <v>46</v>
      </c>
      <c r="AB399" s="19" t="s">
        <v>49</v>
      </c>
      <c r="AC399" s="19">
        <v>196.35697419693699</v>
      </c>
      <c r="AD399" s="19">
        <v>1220.7279907421801</v>
      </c>
      <c r="AE399" s="19">
        <v>0.1</v>
      </c>
      <c r="AF399" s="19">
        <v>640</v>
      </c>
      <c r="AG399" s="19">
        <v>1920000</v>
      </c>
      <c r="AH399" s="20">
        <v>8608.3841463414628</v>
      </c>
      <c r="AI399" s="20">
        <v>1.0442E-8</v>
      </c>
      <c r="AJ399" s="21">
        <f t="shared" si="288"/>
        <v>1.2187238710417406E-3</v>
      </c>
      <c r="AK399" s="21">
        <f t="shared" si="289"/>
        <v>7.5766615800169686E-3</v>
      </c>
      <c r="AL399" s="21">
        <f t="shared" si="290"/>
        <v>6.206674736286254E-7</v>
      </c>
      <c r="AM399" s="21">
        <f t="shared" si="291"/>
        <v>3.9722718312232017E-3</v>
      </c>
      <c r="AN399" s="21">
        <f t="shared" si="292"/>
        <v>11.916815493669608</v>
      </c>
      <c r="AO399" s="86">
        <f t="shared" si="260"/>
        <v>9.4281405436559516E-5</v>
      </c>
      <c r="AP399" s="88">
        <f t="shared" si="261"/>
        <v>3.338969509703399E-6</v>
      </c>
      <c r="AQ399" s="89">
        <f t="shared" si="262"/>
        <v>2.0757976931553338E-5</v>
      </c>
      <c r="AR399" s="89">
        <f t="shared" si="263"/>
        <v>1.7004588318592478E-9</v>
      </c>
      <c r="AS399" s="89">
        <f t="shared" si="264"/>
        <v>1.0882936523899182E-5</v>
      </c>
      <c r="AT399" s="89">
        <f t="shared" si="265"/>
        <v>3.2648809571697558E-2</v>
      </c>
      <c r="AU399" s="91">
        <f t="shared" si="266"/>
        <v>2.5830522037413568E-7</v>
      </c>
      <c r="AV399" s="95">
        <f t="shared" si="276"/>
        <v>1218.7238710417405</v>
      </c>
      <c r="AW399" s="96">
        <f t="shared" si="277"/>
        <v>7576.6615800169684</v>
      </c>
      <c r="AX399" s="96">
        <f t="shared" si="278"/>
        <v>0.6206674736286254</v>
      </c>
      <c r="AY399" s="96">
        <f t="shared" si="279"/>
        <v>3972.2718312232018</v>
      </c>
      <c r="AZ399" s="96">
        <f t="shared" si="280"/>
        <v>11916815.493669609</v>
      </c>
      <c r="BA399" s="97">
        <f t="shared" si="281"/>
        <v>94.28140543655951</v>
      </c>
      <c r="BB399" s="102">
        <f t="shared" si="282"/>
        <v>3.3389695097033991</v>
      </c>
      <c r="BC399" s="98">
        <f t="shared" si="283"/>
        <v>20.757976931553337</v>
      </c>
      <c r="BD399" s="98">
        <f t="shared" si="284"/>
        <v>1.7004588318592477E-3</v>
      </c>
      <c r="BE399" s="98">
        <f t="shared" si="285"/>
        <v>10.882936523899183</v>
      </c>
      <c r="BF399" s="98">
        <f t="shared" si="286"/>
        <v>32648.809571697559</v>
      </c>
      <c r="BG399" s="103">
        <f t="shared" si="287"/>
        <v>0.25830522037413567</v>
      </c>
      <c r="BH399">
        <v>0.1</v>
      </c>
      <c r="BI399">
        <f t="shared" si="267"/>
        <v>620.66747362862543</v>
      </c>
      <c r="BJ399">
        <v>0.1</v>
      </c>
      <c r="BK399">
        <f t="shared" si="268"/>
        <v>860.83841463414637</v>
      </c>
      <c r="BL399" s="114">
        <v>187.562005220738</v>
      </c>
      <c r="BM399" s="114">
        <v>1012.03746873145</v>
      </c>
      <c r="BN399" s="114">
        <v>0</v>
      </c>
      <c r="BO399" s="114">
        <v>256</v>
      </c>
      <c r="BP399" s="114">
        <v>384000</v>
      </c>
      <c r="BQ399" s="107">
        <f t="shared" si="269"/>
        <v>1.0442E-9</v>
      </c>
      <c r="BR399" s="107">
        <f t="shared" si="270"/>
        <v>1.17049833052473E-3</v>
      </c>
      <c r="BS399" s="107">
        <f t="shared" si="271"/>
        <v>6.3269175387445625E-3</v>
      </c>
      <c r="BT399" s="107">
        <f t="shared" si="272"/>
        <v>6.2066747362862553E-8</v>
      </c>
      <c r="BU399" s="107">
        <f t="shared" si="273"/>
        <v>1.6378096333798952E-3</v>
      </c>
      <c r="BV399" s="107">
        <f t="shared" si="274"/>
        <v>2.6646809519167962</v>
      </c>
      <c r="BW399" s="117">
        <f t="shared" si="275"/>
        <v>1.3333404224797892E-5</v>
      </c>
    </row>
    <row r="400" spans="1:75" ht="15" customHeight="1" x14ac:dyDescent="0.25">
      <c r="A400" s="108">
        <v>4.6171111111111118</v>
      </c>
      <c r="B400" s="108">
        <v>-74.142611111111123</v>
      </c>
      <c r="C400" s="119">
        <v>24</v>
      </c>
      <c r="D400" s="119">
        <v>26</v>
      </c>
      <c r="E400" s="119">
        <v>1833</v>
      </c>
      <c r="F400" s="16" t="s">
        <v>1015</v>
      </c>
      <c r="G400" s="14" t="s">
        <v>1016</v>
      </c>
      <c r="H400" s="16" t="s">
        <v>1017</v>
      </c>
      <c r="I400" s="14" t="s">
        <v>195</v>
      </c>
      <c r="J400" s="14" t="s">
        <v>53</v>
      </c>
      <c r="K400" s="27"/>
      <c r="L400" s="27"/>
      <c r="M400" s="14">
        <v>1995</v>
      </c>
      <c r="N400" s="15" t="s">
        <v>43</v>
      </c>
      <c r="O400" s="15" t="s">
        <v>120</v>
      </c>
      <c r="P400" s="22">
        <v>1.192780523187394E-2</v>
      </c>
      <c r="Q400" s="18">
        <v>10000</v>
      </c>
      <c r="R400" s="18">
        <v>10488.677205384458</v>
      </c>
      <c r="S400" s="15" t="s">
        <v>45</v>
      </c>
      <c r="T400" s="15"/>
      <c r="U400" s="15"/>
      <c r="V400" s="14">
        <v>365</v>
      </c>
      <c r="W400" s="76"/>
      <c r="X400" s="14"/>
      <c r="Y400" s="14">
        <v>0</v>
      </c>
      <c r="Z400" s="76" t="s">
        <v>1018</v>
      </c>
      <c r="AA400" s="76" t="s">
        <v>1019</v>
      </c>
      <c r="AB400" s="19" t="s">
        <v>49</v>
      </c>
      <c r="AC400" s="19">
        <v>30.4</v>
      </c>
      <c r="AD400" s="19">
        <v>1504</v>
      </c>
      <c r="AE400" s="19">
        <v>9.6</v>
      </c>
      <c r="AF400" s="19">
        <v>640</v>
      </c>
      <c r="AG400" s="19">
        <v>1920000</v>
      </c>
      <c r="AH400" s="23">
        <v>10000</v>
      </c>
      <c r="AI400" s="24">
        <v>8.7999999999999994E-8</v>
      </c>
      <c r="AJ400" s="21">
        <f t="shared" si="288"/>
        <v>3.1885578704368749E-4</v>
      </c>
      <c r="AK400" s="21">
        <f t="shared" si="289"/>
        <v>1.5774970516898225E-2</v>
      </c>
      <c r="AL400" s="21">
        <f t="shared" si="290"/>
        <v>1.0069130117169079E-4</v>
      </c>
      <c r="AM400" s="21">
        <f t="shared" si="291"/>
        <v>6.7127534114460536E-3</v>
      </c>
      <c r="AN400" s="21">
        <f t="shared" si="292"/>
        <v>20.138260234338158</v>
      </c>
      <c r="AO400" s="86">
        <f t="shared" si="260"/>
        <v>9.2300359407383227E-4</v>
      </c>
      <c r="AP400" s="88">
        <f t="shared" si="261"/>
        <v>8.7357749874982871E-7</v>
      </c>
      <c r="AQ400" s="89">
        <f t="shared" si="262"/>
        <v>4.3219097306570476E-5</v>
      </c>
      <c r="AR400" s="89">
        <f t="shared" si="263"/>
        <v>2.7586657855257753E-7</v>
      </c>
      <c r="AS400" s="89">
        <f t="shared" si="264"/>
        <v>1.8391105236838504E-5</v>
      </c>
      <c r="AT400" s="89">
        <f t="shared" si="265"/>
        <v>5.5173315710515501E-2</v>
      </c>
      <c r="AU400" s="91">
        <f t="shared" si="266"/>
        <v>2.5287769700652939E-6</v>
      </c>
      <c r="AV400" s="95">
        <f t="shared" si="276"/>
        <v>318.85578704368749</v>
      </c>
      <c r="AW400" s="96">
        <f t="shared" si="277"/>
        <v>15774.970516898225</v>
      </c>
      <c r="AX400" s="96">
        <f t="shared" si="278"/>
        <v>100.6913011716908</v>
      </c>
      <c r="AY400" s="96">
        <f t="shared" si="279"/>
        <v>6712.7534114460532</v>
      </c>
      <c r="AZ400" s="96">
        <f t="shared" si="280"/>
        <v>20138260.234338157</v>
      </c>
      <c r="BA400" s="97">
        <f t="shared" si="281"/>
        <v>923.00359407383223</v>
      </c>
      <c r="BB400" s="102">
        <f t="shared" si="282"/>
        <v>0.87357749874982871</v>
      </c>
      <c r="BC400" s="98">
        <f t="shared" si="283"/>
        <v>43.219097306570475</v>
      </c>
      <c r="BD400" s="98">
        <f t="shared" si="284"/>
        <v>0.27586657855257751</v>
      </c>
      <c r="BE400" s="98">
        <f t="shared" si="285"/>
        <v>18.391105236838506</v>
      </c>
      <c r="BF400" s="98">
        <f t="shared" si="286"/>
        <v>55173.315710515504</v>
      </c>
      <c r="BG400" s="103">
        <f t="shared" si="287"/>
        <v>2.528776970065294</v>
      </c>
      <c r="BH400">
        <v>0.1</v>
      </c>
      <c r="BI400">
        <f t="shared" si="267"/>
        <v>1048.8677205384458</v>
      </c>
      <c r="BJ400">
        <v>0.1</v>
      </c>
      <c r="BK400">
        <f t="shared" si="268"/>
        <v>1000</v>
      </c>
      <c r="BL400" s="114">
        <v>12.16</v>
      </c>
      <c r="BM400" s="114">
        <v>601.6</v>
      </c>
      <c r="BN400" s="114">
        <v>1.92</v>
      </c>
      <c r="BO400" s="114">
        <v>256</v>
      </c>
      <c r="BP400" s="114">
        <v>384000</v>
      </c>
      <c r="BQ400" s="107">
        <f t="shared" si="269"/>
        <v>8.7999999999999994E-9</v>
      </c>
      <c r="BR400" s="107">
        <f t="shared" si="270"/>
        <v>1.3146760893205749E-4</v>
      </c>
      <c r="BS400" s="107">
        <f t="shared" si="271"/>
        <v>6.504186968217582E-3</v>
      </c>
      <c r="BT400" s="107">
        <f t="shared" si="272"/>
        <v>2.2515259416280487E-5</v>
      </c>
      <c r="BU400" s="107">
        <f t="shared" si="273"/>
        <v>2.7677391354117369E-3</v>
      </c>
      <c r="BV400" s="107">
        <f t="shared" si="274"/>
        <v>4.5030518832560968</v>
      </c>
      <c r="BW400" s="117">
        <f t="shared" si="275"/>
        <v>1.3053242008583248E-4</v>
      </c>
    </row>
    <row r="401" spans="1:75" x14ac:dyDescent="0.25">
      <c r="A401" s="108">
        <v>4.6171111111111118</v>
      </c>
      <c r="B401" s="108">
        <v>-74.142611111111123</v>
      </c>
      <c r="C401" s="119">
        <v>24</v>
      </c>
      <c r="D401" s="119">
        <v>26</v>
      </c>
      <c r="E401" s="119">
        <v>1833</v>
      </c>
      <c r="F401" s="16" t="s">
        <v>1015</v>
      </c>
      <c r="G401" s="14" t="s">
        <v>1016</v>
      </c>
      <c r="H401" s="16" t="s">
        <v>1017</v>
      </c>
      <c r="I401" s="14" t="s">
        <v>195</v>
      </c>
      <c r="J401" s="14" t="s">
        <v>41</v>
      </c>
      <c r="K401" s="14">
        <v>15</v>
      </c>
      <c r="L401" s="14"/>
      <c r="M401" s="27"/>
      <c r="N401" s="15" t="s">
        <v>102</v>
      </c>
      <c r="O401" s="15" t="s">
        <v>103</v>
      </c>
      <c r="P401" s="28">
        <v>4.2689148957375835E-3</v>
      </c>
      <c r="Q401" s="18">
        <v>1.1356323579513199</v>
      </c>
      <c r="R401" s="18">
        <v>1.1551905386994676</v>
      </c>
      <c r="S401" s="2" t="s">
        <v>45</v>
      </c>
      <c r="T401" s="2"/>
      <c r="U401" s="2"/>
      <c r="V401" s="14">
        <v>365</v>
      </c>
      <c r="W401" s="76"/>
      <c r="X401" s="14"/>
      <c r="Y401" s="14">
        <v>0</v>
      </c>
      <c r="Z401" s="76" t="s">
        <v>1020</v>
      </c>
      <c r="AA401" s="76" t="s">
        <v>1019</v>
      </c>
      <c r="AB401" s="19" t="s">
        <v>49</v>
      </c>
      <c r="AC401" s="19">
        <v>840000</v>
      </c>
      <c r="AD401" s="19">
        <v>2400000</v>
      </c>
      <c r="AE401" s="19">
        <v>1800000</v>
      </c>
      <c r="AF401" s="19">
        <v>600000</v>
      </c>
      <c r="AG401" s="19">
        <v>2676000000</v>
      </c>
      <c r="AH401" s="20">
        <v>8608.3841463414628</v>
      </c>
      <c r="AI401" s="20">
        <v>1.0442E-8</v>
      </c>
      <c r="AJ401" s="21">
        <f t="shared" si="288"/>
        <v>9.7036005250755275E-4</v>
      </c>
      <c r="AK401" s="21">
        <f t="shared" si="289"/>
        <v>2.7724572928787224E-3</v>
      </c>
      <c r="AL401" s="21">
        <f t="shared" si="290"/>
        <v>2.0793429696590419E-3</v>
      </c>
      <c r="AM401" s="21">
        <f t="shared" si="291"/>
        <v>6.9311432321968061E-4</v>
      </c>
      <c r="AN401" s="21">
        <f t="shared" si="292"/>
        <v>3.0912898815597751</v>
      </c>
      <c r="AO401" s="86">
        <f t="shared" si="260"/>
        <v>9.1436836612437188E-5</v>
      </c>
      <c r="AP401" s="88">
        <f t="shared" si="261"/>
        <v>2.6585206918015145E-6</v>
      </c>
      <c r="AQ401" s="89">
        <f t="shared" si="262"/>
        <v>7.5957734051471849E-6</v>
      </c>
      <c r="AR401" s="89">
        <f t="shared" si="263"/>
        <v>5.6968300538603888E-6</v>
      </c>
      <c r="AS401" s="89">
        <f t="shared" si="264"/>
        <v>1.8989433512867962E-6</v>
      </c>
      <c r="AT401" s="89">
        <f t="shared" si="265"/>
        <v>8.4692873467391103E-3</v>
      </c>
      <c r="AU401" s="91">
        <f t="shared" si="266"/>
        <v>2.505118811299649E-7</v>
      </c>
      <c r="AV401" s="95">
        <f t="shared" si="276"/>
        <v>970.36005250755272</v>
      </c>
      <c r="AW401" s="96">
        <f t="shared" si="277"/>
        <v>2772.4572928787225</v>
      </c>
      <c r="AX401" s="96">
        <f t="shared" si="278"/>
        <v>2079.342969659042</v>
      </c>
      <c r="AY401" s="96">
        <f t="shared" si="279"/>
        <v>693.11432321968061</v>
      </c>
      <c r="AZ401" s="96">
        <f t="shared" si="280"/>
        <v>3091289.8815597752</v>
      </c>
      <c r="BA401" s="97">
        <f t="shared" si="281"/>
        <v>91.43683661243719</v>
      </c>
      <c r="BB401" s="102">
        <f t="shared" si="282"/>
        <v>2.6585206918015145</v>
      </c>
      <c r="BC401" s="98">
        <f t="shared" si="283"/>
        <v>7.5957734051471846</v>
      </c>
      <c r="BD401" s="98">
        <f t="shared" si="284"/>
        <v>5.6968300538603884</v>
      </c>
      <c r="BE401" s="98">
        <f t="shared" si="285"/>
        <v>1.8989433512867961</v>
      </c>
      <c r="BF401" s="98">
        <f t="shared" si="286"/>
        <v>8469.2873467391109</v>
      </c>
      <c r="BG401" s="103">
        <f t="shared" si="287"/>
        <v>0.25051188112996492</v>
      </c>
      <c r="BH401">
        <v>0.1</v>
      </c>
      <c r="BI401">
        <f t="shared" si="267"/>
        <v>0.11551905386994676</v>
      </c>
      <c r="BJ401">
        <v>0.1</v>
      </c>
      <c r="BK401">
        <f t="shared" si="268"/>
        <v>860.83841463414637</v>
      </c>
      <c r="BL401" s="114">
        <v>336000</v>
      </c>
      <c r="BM401" s="114">
        <v>480000</v>
      </c>
      <c r="BN401" s="114">
        <v>360000</v>
      </c>
      <c r="BO401" s="114">
        <v>120000</v>
      </c>
      <c r="BP401" s="114">
        <v>1070400000</v>
      </c>
      <c r="BQ401" s="107">
        <f t="shared" si="269"/>
        <v>1.0442E-9</v>
      </c>
      <c r="BR401" s="107">
        <f t="shared" si="270"/>
        <v>4.00089699136854E-4</v>
      </c>
      <c r="BS401" s="107">
        <f t="shared" si="271"/>
        <v>6.1994029715918672E-4</v>
      </c>
      <c r="BT401" s="107">
        <f t="shared" si="272"/>
        <v>4.6495522286939012E-4</v>
      </c>
      <c r="BU401" s="107">
        <f t="shared" si="273"/>
        <v>1.5498507428979668E-4</v>
      </c>
      <c r="BV401" s="107">
        <f t="shared" si="274"/>
        <v>1.2745714701074062</v>
      </c>
      <c r="BW401" s="117">
        <f t="shared" si="275"/>
        <v>1.2931121443780144E-5</v>
      </c>
    </row>
    <row r="402" spans="1:75" ht="30" customHeight="1" x14ac:dyDescent="0.25">
      <c r="A402" s="108">
        <v>4.616194444444444</v>
      </c>
      <c r="B402" s="108">
        <v>-74.143388888888893</v>
      </c>
      <c r="C402" s="119">
        <v>24</v>
      </c>
      <c r="D402" s="119">
        <v>26</v>
      </c>
      <c r="E402" s="119">
        <v>1833</v>
      </c>
      <c r="F402" s="16" t="s">
        <v>1021</v>
      </c>
      <c r="G402" s="14" t="s">
        <v>1022</v>
      </c>
      <c r="H402" s="16" t="s">
        <v>1023</v>
      </c>
      <c r="I402" s="14" t="s">
        <v>195</v>
      </c>
      <c r="J402" s="14" t="s">
        <v>41</v>
      </c>
      <c r="K402" s="14">
        <v>30</v>
      </c>
      <c r="L402" s="14"/>
      <c r="M402" s="14">
        <v>1978</v>
      </c>
      <c r="N402" s="15" t="s">
        <v>43</v>
      </c>
      <c r="O402" s="15" t="s">
        <v>44</v>
      </c>
      <c r="P402" s="17">
        <v>-8.4851358602175367E-2</v>
      </c>
      <c r="Q402" s="18">
        <v>26070.2</v>
      </c>
      <c r="R402" s="18">
        <v>18567.030704926645</v>
      </c>
      <c r="S402" s="15" t="s">
        <v>45</v>
      </c>
      <c r="T402" s="15"/>
      <c r="U402" s="15"/>
      <c r="V402" s="14">
        <v>365</v>
      </c>
      <c r="W402" s="76"/>
      <c r="X402" s="14"/>
      <c r="Y402" s="14">
        <v>0</v>
      </c>
      <c r="Z402" s="76" t="s">
        <v>1024</v>
      </c>
      <c r="AA402" s="76" t="s">
        <v>950</v>
      </c>
      <c r="AB402" s="19" t="s">
        <v>49</v>
      </c>
      <c r="AC402" s="19">
        <v>46.3856216091623</v>
      </c>
      <c r="AD402" s="19">
        <v>1074.85364414012</v>
      </c>
      <c r="AE402" s="19">
        <v>5.4109910208389103</v>
      </c>
      <c r="AF402" s="19">
        <v>1344</v>
      </c>
      <c r="AG402" s="19">
        <v>1920000</v>
      </c>
      <c r="AH402" s="20">
        <v>30259</v>
      </c>
      <c r="AI402" s="20">
        <v>7.6726E-6</v>
      </c>
      <c r="AJ402" s="21">
        <f t="shared" si="288"/>
        <v>8.6124326068442536E-4</v>
      </c>
      <c r="AK402" s="21">
        <f t="shared" si="289"/>
        <v>1.9956840614051903E-2</v>
      </c>
      <c r="AL402" s="21">
        <f t="shared" si="290"/>
        <v>1.0046603642799842E-4</v>
      </c>
      <c r="AM402" s="21">
        <f t="shared" si="291"/>
        <v>2.495408926742141E-2</v>
      </c>
      <c r="AN402" s="21">
        <f t="shared" si="292"/>
        <v>35.64869895345916</v>
      </c>
      <c r="AO402" s="86">
        <f t="shared" si="260"/>
        <v>0.16534658192661889</v>
      </c>
      <c r="AP402" s="88">
        <f t="shared" si="261"/>
        <v>2.3595705772176037E-6</v>
      </c>
      <c r="AQ402" s="89">
        <f t="shared" si="262"/>
        <v>5.4676275654936719E-5</v>
      </c>
      <c r="AR402" s="89">
        <f t="shared" si="263"/>
        <v>2.7524941487122852E-7</v>
      </c>
      <c r="AS402" s="89">
        <f t="shared" si="264"/>
        <v>6.8367367855949075E-5</v>
      </c>
      <c r="AT402" s="89">
        <f t="shared" si="265"/>
        <v>9.766766836564153E-2</v>
      </c>
      <c r="AU402" s="91">
        <f t="shared" si="266"/>
        <v>4.5300433404553121E-4</v>
      </c>
      <c r="AV402" s="95">
        <f t="shared" si="276"/>
        <v>861.24326068442531</v>
      </c>
      <c r="AW402" s="96">
        <f t="shared" si="277"/>
        <v>19956.840614051904</v>
      </c>
      <c r="AX402" s="96">
        <f t="shared" si="278"/>
        <v>100.46603642799842</v>
      </c>
      <c r="AY402" s="96">
        <f t="shared" si="279"/>
        <v>24954.089267421412</v>
      </c>
      <c r="AZ402" s="96">
        <f t="shared" si="280"/>
        <v>35648698.953459159</v>
      </c>
      <c r="BA402" s="97">
        <f t="shared" si="281"/>
        <v>165346.58192661888</v>
      </c>
      <c r="BB402" s="102">
        <f t="shared" si="282"/>
        <v>2.3595705772176037</v>
      </c>
      <c r="BC402" s="98">
        <f t="shared" si="283"/>
        <v>54.676275654936717</v>
      </c>
      <c r="BD402" s="98">
        <f t="shared" si="284"/>
        <v>0.2752494148712285</v>
      </c>
      <c r="BE402" s="98">
        <f t="shared" si="285"/>
        <v>68.36736785594907</v>
      </c>
      <c r="BF402" s="98">
        <f t="shared" si="286"/>
        <v>97667.668365641526</v>
      </c>
      <c r="BG402" s="103">
        <f t="shared" si="287"/>
        <v>453.00433404553121</v>
      </c>
      <c r="BH402">
        <v>0.1</v>
      </c>
      <c r="BI402">
        <f t="shared" si="267"/>
        <v>1856.7030704926647</v>
      </c>
      <c r="BJ402">
        <v>0.1</v>
      </c>
      <c r="BK402">
        <f t="shared" si="268"/>
        <v>3025.9</v>
      </c>
      <c r="BL402" s="114">
        <v>17.6498016718255</v>
      </c>
      <c r="BM402" s="114">
        <v>910.91550745517998</v>
      </c>
      <c r="BN402" s="114">
        <v>5.3109910208389097</v>
      </c>
      <c r="BO402" s="114">
        <v>537.6</v>
      </c>
      <c r="BP402" s="114">
        <v>384000</v>
      </c>
      <c r="BQ402" s="107">
        <f t="shared" si="269"/>
        <v>7.6726E-7</v>
      </c>
      <c r="BR402" s="107">
        <f t="shared" si="270"/>
        <v>3.3883267197353331E-4</v>
      </c>
      <c r="BS402" s="107">
        <f t="shared" si="271"/>
        <v>1.7030331623789634E-2</v>
      </c>
      <c r="BT402" s="107">
        <f t="shared" si="272"/>
        <v>9.9119800594872133E-5</v>
      </c>
      <c r="BU402" s="107">
        <f t="shared" si="273"/>
        <v>1.0288834584067052E-2</v>
      </c>
      <c r="BV402" s="107">
        <f t="shared" si="274"/>
        <v>7.9712914169360305</v>
      </c>
      <c r="BW402" s="117">
        <f t="shared" si="275"/>
        <v>2.3383537865265855E-2</v>
      </c>
    </row>
    <row r="403" spans="1:75" ht="30" customHeight="1" x14ac:dyDescent="0.25">
      <c r="A403" s="108">
        <v>4.6157743020121096</v>
      </c>
      <c r="B403" s="108">
        <v>-74.140849816123406</v>
      </c>
      <c r="C403" s="119">
        <v>24</v>
      </c>
      <c r="D403" s="119">
        <v>26</v>
      </c>
      <c r="E403" s="119">
        <v>1833</v>
      </c>
      <c r="F403" s="16" t="s">
        <v>1025</v>
      </c>
      <c r="G403" s="14" t="s">
        <v>568</v>
      </c>
      <c r="H403" s="16" t="s">
        <v>1026</v>
      </c>
      <c r="I403" s="14" t="s">
        <v>195</v>
      </c>
      <c r="J403" s="14" t="s">
        <v>41</v>
      </c>
      <c r="K403" s="14">
        <v>30</v>
      </c>
      <c r="L403" s="14"/>
      <c r="M403" s="14">
        <v>1995</v>
      </c>
      <c r="N403" s="15" t="s">
        <v>43</v>
      </c>
      <c r="O403" s="15" t="s">
        <v>44</v>
      </c>
      <c r="P403" s="17">
        <v>3.567100458653237E-2</v>
      </c>
      <c r="Q403" s="18">
        <v>3857.1428571428601</v>
      </c>
      <c r="R403" s="18">
        <v>4448.6947355367665</v>
      </c>
      <c r="S403" s="15" t="s">
        <v>45</v>
      </c>
      <c r="T403" s="15"/>
      <c r="U403" s="15"/>
      <c r="V403" s="14">
        <v>365</v>
      </c>
      <c r="W403" s="76"/>
      <c r="X403" s="14"/>
      <c r="Y403" s="14">
        <v>0</v>
      </c>
      <c r="Z403" s="76" t="s">
        <v>1027</v>
      </c>
      <c r="AA403" s="76" t="s">
        <v>950</v>
      </c>
      <c r="AB403" s="19" t="s">
        <v>49</v>
      </c>
      <c r="AC403" s="19">
        <v>46.3856216091623</v>
      </c>
      <c r="AD403" s="19">
        <v>1074.85364414012</v>
      </c>
      <c r="AE403" s="19">
        <v>5.4109910208389103</v>
      </c>
      <c r="AF403" s="19">
        <v>1344</v>
      </c>
      <c r="AG403" s="19">
        <v>1920000</v>
      </c>
      <c r="AH403" s="20">
        <v>29509.162765957444</v>
      </c>
      <c r="AI403" s="20">
        <v>1.9976E-5</v>
      </c>
      <c r="AJ403" s="21">
        <f t="shared" si="288"/>
        <v>2.0635547065728078E-4</v>
      </c>
      <c r="AK403" s="21">
        <f t="shared" si="289"/>
        <v>4.7816957481586608E-3</v>
      </c>
      <c r="AL403" s="21">
        <f t="shared" si="290"/>
        <v>2.4071847268442773E-5</v>
      </c>
      <c r="AM403" s="21">
        <f t="shared" si="291"/>
        <v>5.979045724561414E-3</v>
      </c>
      <c r="AN403" s="21">
        <f t="shared" si="292"/>
        <v>8.5414938922305925</v>
      </c>
      <c r="AO403" s="86">
        <f t="shared" si="260"/>
        <v>0.67988005212584557</v>
      </c>
      <c r="AP403" s="88">
        <f t="shared" si="261"/>
        <v>5.6535745385556379E-7</v>
      </c>
      <c r="AQ403" s="89">
        <f t="shared" si="262"/>
        <v>1.3100536296325098E-5</v>
      </c>
      <c r="AR403" s="89">
        <f t="shared" si="263"/>
        <v>6.5950266488884313E-8</v>
      </c>
      <c r="AS403" s="89">
        <f t="shared" si="264"/>
        <v>1.6380947190579218E-5</v>
      </c>
      <c r="AT403" s="89">
        <f t="shared" si="265"/>
        <v>2.3401353129398884E-2</v>
      </c>
      <c r="AU403" s="91">
        <f t="shared" si="266"/>
        <v>1.8626850743173851E-3</v>
      </c>
      <c r="AV403" s="95">
        <f t="shared" si="276"/>
        <v>206.35547065728079</v>
      </c>
      <c r="AW403" s="96">
        <f t="shared" si="277"/>
        <v>4781.6957481586605</v>
      </c>
      <c r="AX403" s="96">
        <f t="shared" si="278"/>
        <v>24.071847268442774</v>
      </c>
      <c r="AY403" s="96">
        <f t="shared" si="279"/>
        <v>5979.0457245614143</v>
      </c>
      <c r="AZ403" s="96">
        <f t="shared" si="280"/>
        <v>8541493.8922305927</v>
      </c>
      <c r="BA403" s="97">
        <f t="shared" si="281"/>
        <v>679880.05212584557</v>
      </c>
      <c r="BB403" s="102">
        <f t="shared" si="282"/>
        <v>0.5653574538555638</v>
      </c>
      <c r="BC403" s="98">
        <f t="shared" si="283"/>
        <v>13.100536296325098</v>
      </c>
      <c r="BD403" s="98">
        <f t="shared" si="284"/>
        <v>6.5950266488884315E-2</v>
      </c>
      <c r="BE403" s="98">
        <f t="shared" si="285"/>
        <v>16.380947190579217</v>
      </c>
      <c r="BF403" s="98">
        <f t="shared" si="286"/>
        <v>23401.353129398885</v>
      </c>
      <c r="BG403" s="103">
        <f t="shared" si="287"/>
        <v>1862.6850743173852</v>
      </c>
      <c r="BH403">
        <v>0.1</v>
      </c>
      <c r="BI403">
        <f t="shared" si="267"/>
        <v>444.8694735536767</v>
      </c>
      <c r="BJ403">
        <v>0.1</v>
      </c>
      <c r="BK403">
        <f t="shared" si="268"/>
        <v>2950.9162765957444</v>
      </c>
      <c r="BL403" s="114">
        <v>17.6498016718255</v>
      </c>
      <c r="BM403" s="114">
        <v>910.91550745517998</v>
      </c>
      <c r="BN403" s="114">
        <v>5.3109910208389097</v>
      </c>
      <c r="BO403" s="114">
        <v>537.6</v>
      </c>
      <c r="BP403" s="114">
        <v>384000</v>
      </c>
      <c r="BQ403" s="107">
        <f t="shared" si="269"/>
        <v>1.9976000000000002E-6</v>
      </c>
      <c r="BR403" s="107">
        <f t="shared" si="270"/>
        <v>8.1184931936184297E-5</v>
      </c>
      <c r="BS403" s="107">
        <f t="shared" si="271"/>
        <v>4.0804988069037384E-3</v>
      </c>
      <c r="BT403" s="107">
        <f t="shared" si="272"/>
        <v>2.3749286684642438E-5</v>
      </c>
      <c r="BU403" s="107">
        <f t="shared" si="273"/>
        <v>2.4652237062764391E-3</v>
      </c>
      <c r="BV403" s="107">
        <f t="shared" si="274"/>
        <v>1.9099360972426869</v>
      </c>
      <c r="BW403" s="117">
        <f t="shared" si="275"/>
        <v>9.6149559050329778E-2</v>
      </c>
    </row>
    <row r="404" spans="1:75" ht="30" customHeight="1" x14ac:dyDescent="0.25">
      <c r="A404" s="108">
        <v>4.6157743020121096</v>
      </c>
      <c r="B404" s="108">
        <v>-74.140849816123406</v>
      </c>
      <c r="C404" s="119">
        <v>24</v>
      </c>
      <c r="D404" s="119">
        <v>26</v>
      </c>
      <c r="E404" s="119">
        <v>1833</v>
      </c>
      <c r="F404" s="16" t="s">
        <v>1025</v>
      </c>
      <c r="G404" s="14" t="s">
        <v>568</v>
      </c>
      <c r="H404" s="16" t="s">
        <v>1026</v>
      </c>
      <c r="I404" s="14" t="s">
        <v>195</v>
      </c>
      <c r="J404" s="14" t="s">
        <v>41</v>
      </c>
      <c r="K404" s="14">
        <v>40</v>
      </c>
      <c r="L404" s="14"/>
      <c r="M404" s="14">
        <v>1992</v>
      </c>
      <c r="N404" s="15" t="s">
        <v>43</v>
      </c>
      <c r="O404" s="15" t="s">
        <v>44</v>
      </c>
      <c r="P404" s="17">
        <v>3.567100458653237E-2</v>
      </c>
      <c r="Q404" s="18">
        <v>21070.875</v>
      </c>
      <c r="R404" s="18">
        <v>24302.416103687865</v>
      </c>
      <c r="S404" s="15" t="s">
        <v>45</v>
      </c>
      <c r="T404" s="15"/>
      <c r="U404" s="15"/>
      <c r="V404" s="14">
        <v>365</v>
      </c>
      <c r="W404" s="76" t="s">
        <v>76</v>
      </c>
      <c r="X404" s="14"/>
      <c r="Y404" s="14">
        <v>2920</v>
      </c>
      <c r="Z404" s="76" t="s">
        <v>1028</v>
      </c>
      <c r="AA404" s="76" t="s">
        <v>950</v>
      </c>
      <c r="AB404" s="19" t="s">
        <v>49</v>
      </c>
      <c r="AC404" s="19">
        <v>46.3856216091623</v>
      </c>
      <c r="AD404" s="19">
        <v>1074.85364414012</v>
      </c>
      <c r="AE404" s="19">
        <v>5.4109910208389103</v>
      </c>
      <c r="AF404" s="19">
        <v>1344</v>
      </c>
      <c r="AG404" s="19">
        <v>1920000</v>
      </c>
      <c r="AH404" s="20">
        <v>29509.162765957444</v>
      </c>
      <c r="AI404" s="20">
        <v>1.9976E-5</v>
      </c>
      <c r="AJ404" s="21">
        <f t="shared" si="288"/>
        <v>1.1272826775740776E-3</v>
      </c>
      <c r="AK404" s="21">
        <f t="shared" si="289"/>
        <v>2.6121540510458435E-2</v>
      </c>
      <c r="AL404" s="21">
        <f t="shared" si="290"/>
        <v>1.3150015532174597E-4</v>
      </c>
      <c r="AM404" s="21">
        <f t="shared" si="291"/>
        <v>3.2662447243356492E-2</v>
      </c>
      <c r="AN404" s="21">
        <f t="shared" si="292"/>
        <v>46.660638919080704</v>
      </c>
      <c r="AO404" s="86">
        <f t="shared" si="260"/>
        <v>0.67988005212584557</v>
      </c>
      <c r="AP404" s="88">
        <f t="shared" si="261"/>
        <v>3.0884456919837743E-6</v>
      </c>
      <c r="AQ404" s="89">
        <f t="shared" si="262"/>
        <v>7.1565864412214886E-5</v>
      </c>
      <c r="AR404" s="89">
        <f t="shared" si="263"/>
        <v>3.6027439814176976E-7</v>
      </c>
      <c r="AS404" s="89">
        <f t="shared" si="264"/>
        <v>8.9486156831113678E-5</v>
      </c>
      <c r="AT404" s="89">
        <f t="shared" si="265"/>
        <v>0.12783736690159098</v>
      </c>
      <c r="AU404" s="91">
        <f t="shared" si="266"/>
        <v>1.8626850743173851E-3</v>
      </c>
      <c r="AV404" s="95">
        <f t="shared" si="276"/>
        <v>1127.2826775740778</v>
      </c>
      <c r="AW404" s="96">
        <f t="shared" si="277"/>
        <v>26121.540510458435</v>
      </c>
      <c r="AX404" s="96">
        <f t="shared" si="278"/>
        <v>131.50015532174598</v>
      </c>
      <c r="AY404" s="96">
        <f t="shared" si="279"/>
        <v>32662.447243356492</v>
      </c>
      <c r="AZ404" s="96">
        <f t="shared" si="280"/>
        <v>46660638.919080704</v>
      </c>
      <c r="BA404" s="97">
        <f t="shared" si="281"/>
        <v>679880.05212584557</v>
      </c>
      <c r="BB404" s="102">
        <f t="shared" si="282"/>
        <v>3.0884456919837744</v>
      </c>
      <c r="BC404" s="98">
        <f t="shared" si="283"/>
        <v>71.565864412214893</v>
      </c>
      <c r="BD404" s="98">
        <f t="shared" si="284"/>
        <v>0.36027439814176976</v>
      </c>
      <c r="BE404" s="98">
        <f t="shared" si="285"/>
        <v>89.486156831113675</v>
      </c>
      <c r="BF404" s="98">
        <f t="shared" si="286"/>
        <v>127837.36690159098</v>
      </c>
      <c r="BG404" s="103">
        <f t="shared" si="287"/>
        <v>1862.6850743173852</v>
      </c>
      <c r="BH404">
        <v>0.1</v>
      </c>
      <c r="BI404">
        <f t="shared" si="267"/>
        <v>2430.2416103687865</v>
      </c>
      <c r="BJ404">
        <v>0.1</v>
      </c>
      <c r="BK404">
        <f t="shared" si="268"/>
        <v>2950.9162765957444</v>
      </c>
      <c r="BL404" s="114">
        <v>17.6498016718255</v>
      </c>
      <c r="BM404" s="114">
        <v>910.91550745517998</v>
      </c>
      <c r="BN404" s="114">
        <v>5.3109910208389097</v>
      </c>
      <c r="BO404" s="114">
        <v>537.6</v>
      </c>
      <c r="BP404" s="114">
        <v>384000</v>
      </c>
      <c r="BQ404" s="107">
        <f t="shared" si="269"/>
        <v>1.9976000000000002E-6</v>
      </c>
      <c r="BR404" s="107">
        <f t="shared" si="270"/>
        <v>4.43498624776886E-4</v>
      </c>
      <c r="BS404" s="107">
        <f t="shared" si="271"/>
        <v>2.2291028225386082E-2</v>
      </c>
      <c r="BT404" s="107">
        <f t="shared" si="272"/>
        <v>1.2973806509255015E-4</v>
      </c>
      <c r="BU404" s="107">
        <f t="shared" si="273"/>
        <v>1.3467071997552323E-2</v>
      </c>
      <c r="BV404" s="107">
        <f t="shared" si="274"/>
        <v>10.433636049663678</v>
      </c>
      <c r="BW404" s="117">
        <f t="shared" si="275"/>
        <v>9.6149559050329778E-2</v>
      </c>
    </row>
    <row r="405" spans="1:75" ht="30" customHeight="1" x14ac:dyDescent="0.25">
      <c r="A405" s="108">
        <v>4.6119614933351096</v>
      </c>
      <c r="B405" s="108">
        <v>-74.142681763390996</v>
      </c>
      <c r="C405" s="119">
        <v>24</v>
      </c>
      <c r="D405" s="119">
        <v>25</v>
      </c>
      <c r="E405" s="119">
        <v>1820</v>
      </c>
      <c r="F405" s="16" t="s">
        <v>1029</v>
      </c>
      <c r="G405" s="14" t="s">
        <v>1030</v>
      </c>
      <c r="H405" s="16" t="s">
        <v>1031</v>
      </c>
      <c r="I405" s="14" t="s">
        <v>195</v>
      </c>
      <c r="J405" s="14" t="s">
        <v>53</v>
      </c>
      <c r="K405" s="14">
        <v>205.13</v>
      </c>
      <c r="L405" s="14"/>
      <c r="M405" s="14">
        <v>2000</v>
      </c>
      <c r="N405" s="15" t="s">
        <v>43</v>
      </c>
      <c r="O405" s="15" t="s">
        <v>123</v>
      </c>
      <c r="P405" s="22">
        <v>3.8352293606559062E-2</v>
      </c>
      <c r="Q405" s="18">
        <v>36504</v>
      </c>
      <c r="R405" s="18">
        <v>42556.432473173489</v>
      </c>
      <c r="S405" s="15" t="s">
        <v>45</v>
      </c>
      <c r="T405" s="15"/>
      <c r="U405" s="15"/>
      <c r="V405" s="14">
        <v>365</v>
      </c>
      <c r="W405" s="76"/>
      <c r="X405" s="14"/>
      <c r="Y405" s="14">
        <v>0</v>
      </c>
      <c r="Z405" s="76" t="s">
        <v>1032</v>
      </c>
      <c r="AA405" s="76" t="s">
        <v>46</v>
      </c>
      <c r="AB405" s="19" t="s">
        <v>49</v>
      </c>
      <c r="AC405" s="19">
        <v>196.35697419693699</v>
      </c>
      <c r="AD405" s="19">
        <v>1220.7279907421801</v>
      </c>
      <c r="AE405" s="19">
        <v>69.655897325915305</v>
      </c>
      <c r="AF405" s="19">
        <v>640</v>
      </c>
      <c r="AG405" s="19">
        <v>1920000</v>
      </c>
      <c r="AH405" s="23">
        <v>36504</v>
      </c>
      <c r="AI405" s="24">
        <v>8.7999999999999994E-8</v>
      </c>
      <c r="AJ405" s="21">
        <f t="shared" si="288"/>
        <v>8.3562523130486181E-3</v>
      </c>
      <c r="AK405" s="21">
        <f t="shared" si="289"/>
        <v>5.1949828306132338E-2</v>
      </c>
      <c r="AL405" s="21">
        <f t="shared" si="290"/>
        <v>2.9643064909086205E-3</v>
      </c>
      <c r="AM405" s="21">
        <f t="shared" si="291"/>
        <v>2.723611678283103E-2</v>
      </c>
      <c r="AN405" s="21">
        <f t="shared" si="292"/>
        <v>81.708350348493099</v>
      </c>
      <c r="AO405" s="86">
        <f t="shared" si="260"/>
        <v>3.7449660576392672E-3</v>
      </c>
      <c r="AP405" s="88">
        <f t="shared" si="261"/>
        <v>2.2893841953557857E-5</v>
      </c>
      <c r="AQ405" s="89">
        <f t="shared" si="262"/>
        <v>1.4232829672912968E-4</v>
      </c>
      <c r="AR405" s="89">
        <f t="shared" si="263"/>
        <v>8.1213876463249881E-6</v>
      </c>
      <c r="AS405" s="89">
        <f t="shared" si="264"/>
        <v>7.4619498035153508E-5</v>
      </c>
      <c r="AT405" s="89">
        <f t="shared" si="265"/>
        <v>0.22385849410546055</v>
      </c>
      <c r="AU405" s="91">
        <f t="shared" si="266"/>
        <v>1.0260180979833609E-5</v>
      </c>
      <c r="AV405" s="95">
        <f t="shared" si="276"/>
        <v>8356.2523130486188</v>
      </c>
      <c r="AW405" s="96">
        <f t="shared" si="277"/>
        <v>51949.828306132338</v>
      </c>
      <c r="AX405" s="96">
        <f t="shared" si="278"/>
        <v>2964.3064909086206</v>
      </c>
      <c r="AY405" s="96">
        <f t="shared" si="279"/>
        <v>27236.116782831032</v>
      </c>
      <c r="AZ405" s="96">
        <f t="shared" si="280"/>
        <v>81708350.348493099</v>
      </c>
      <c r="BA405" s="97">
        <f t="shared" si="281"/>
        <v>3744.9660576392671</v>
      </c>
      <c r="BB405" s="102">
        <f t="shared" si="282"/>
        <v>22.893841953557857</v>
      </c>
      <c r="BC405" s="98">
        <f t="shared" si="283"/>
        <v>142.32829672912968</v>
      </c>
      <c r="BD405" s="98">
        <f t="shared" si="284"/>
        <v>8.1213876463249886</v>
      </c>
      <c r="BE405" s="98">
        <f t="shared" si="285"/>
        <v>74.619498035153512</v>
      </c>
      <c r="BF405" s="98">
        <f t="shared" si="286"/>
        <v>223858.49410546056</v>
      </c>
      <c r="BG405" s="103">
        <f t="shared" si="287"/>
        <v>10.26018097983361</v>
      </c>
      <c r="BH405">
        <v>0.1</v>
      </c>
      <c r="BI405">
        <f t="shared" si="267"/>
        <v>4255.6432473173491</v>
      </c>
      <c r="BJ405">
        <v>0.1</v>
      </c>
      <c r="BK405">
        <f t="shared" si="268"/>
        <v>3650.4</v>
      </c>
      <c r="BL405" s="114">
        <v>187.562005220738</v>
      </c>
      <c r="BM405" s="114">
        <v>1012.03746873145</v>
      </c>
      <c r="BN405" s="114">
        <v>69.555897325915296</v>
      </c>
      <c r="BO405" s="114">
        <v>256</v>
      </c>
      <c r="BP405" s="114">
        <v>384000</v>
      </c>
      <c r="BQ405" s="107">
        <f t="shared" si="269"/>
        <v>8.7999999999999994E-9</v>
      </c>
      <c r="BR405" s="107">
        <f t="shared" si="270"/>
        <v>8.0255910418052592E-3</v>
      </c>
      <c r="BS405" s="107">
        <f t="shared" si="271"/>
        <v>4.3380884360959049E-2</v>
      </c>
      <c r="BT405" s="107">
        <f t="shared" si="272"/>
        <v>2.9748566604898504E-3</v>
      </c>
      <c r="BU405" s="107">
        <f t="shared" si="273"/>
        <v>1.1229738632727021E-2</v>
      </c>
      <c r="BV405" s="107">
        <f t="shared" si="274"/>
        <v>18.27054257085992</v>
      </c>
      <c r="BW405" s="117">
        <f t="shared" si="275"/>
        <v>5.2961817893403549E-4</v>
      </c>
    </row>
    <row r="406" spans="1:75" ht="30" customHeight="1" x14ac:dyDescent="0.25">
      <c r="A406" s="108">
        <v>4.61611505400385</v>
      </c>
      <c r="B406" s="108">
        <v>-74.142430460480199</v>
      </c>
      <c r="C406" s="119">
        <v>24</v>
      </c>
      <c r="D406" s="119">
        <v>26</v>
      </c>
      <c r="E406" s="119">
        <v>1833</v>
      </c>
      <c r="F406" s="16" t="s">
        <v>1033</v>
      </c>
      <c r="G406" s="14" t="s">
        <v>1034</v>
      </c>
      <c r="H406" s="16" t="s">
        <v>1035</v>
      </c>
      <c r="I406" s="14" t="s">
        <v>195</v>
      </c>
      <c r="J406" s="14" t="s">
        <v>53</v>
      </c>
      <c r="K406" s="14">
        <v>5.86</v>
      </c>
      <c r="L406" s="14"/>
      <c r="M406" s="14">
        <v>2005</v>
      </c>
      <c r="N406" s="15" t="s">
        <v>43</v>
      </c>
      <c r="O406" s="15" t="s">
        <v>123</v>
      </c>
      <c r="P406" s="17">
        <v>9.3713787353998934E-3</v>
      </c>
      <c r="Q406" s="18">
        <v>18375</v>
      </c>
      <c r="R406" s="18">
        <v>19076.869114813977</v>
      </c>
      <c r="S406" s="15" t="s">
        <v>45</v>
      </c>
      <c r="T406" s="15"/>
      <c r="U406" s="15"/>
      <c r="V406" s="14">
        <v>365</v>
      </c>
      <c r="W406" s="76"/>
      <c r="X406" s="14"/>
      <c r="Y406" s="14">
        <v>0</v>
      </c>
      <c r="Z406" s="76" t="s">
        <v>1036</v>
      </c>
      <c r="AA406" s="76" t="s">
        <v>46</v>
      </c>
      <c r="AB406" s="19" t="s">
        <v>49</v>
      </c>
      <c r="AC406" s="19">
        <v>196.35697419693699</v>
      </c>
      <c r="AD406" s="19">
        <v>1220.7279907421801</v>
      </c>
      <c r="AE406" s="19">
        <v>69.655897325915305</v>
      </c>
      <c r="AF406" s="19">
        <v>640</v>
      </c>
      <c r="AG406" s="19">
        <v>1920000</v>
      </c>
      <c r="AH406" s="20">
        <v>8608.3841463414628</v>
      </c>
      <c r="AI406" s="20">
        <v>1.0442E-8</v>
      </c>
      <c r="AJ406" s="21">
        <f t="shared" si="288"/>
        <v>3.7458762965358722E-3</v>
      </c>
      <c r="AK406" s="21">
        <f t="shared" si="289"/>
        <v>2.3287668104178417E-2</v>
      </c>
      <c r="AL406" s="21">
        <f t="shared" si="290"/>
        <v>1.3288164363614071E-3</v>
      </c>
      <c r="AM406" s="21">
        <f t="shared" si="291"/>
        <v>1.2209196233480945E-2</v>
      </c>
      <c r="AN406" s="21">
        <f t="shared" si="292"/>
        <v>36.627588700442836</v>
      </c>
      <c r="AO406" s="86">
        <f t="shared" si="260"/>
        <v>9.3322224016281191E-5</v>
      </c>
      <c r="AP406" s="88">
        <f t="shared" si="261"/>
        <v>1.0262674785029786E-5</v>
      </c>
      <c r="AQ406" s="89">
        <f t="shared" si="262"/>
        <v>6.3801830422406615E-5</v>
      </c>
      <c r="AR406" s="89">
        <f t="shared" si="263"/>
        <v>3.6405929763326221E-6</v>
      </c>
      <c r="AS406" s="89">
        <f t="shared" si="264"/>
        <v>3.3449852694468343E-5</v>
      </c>
      <c r="AT406" s="89">
        <f t="shared" si="265"/>
        <v>0.10034955808340502</v>
      </c>
      <c r="AU406" s="91">
        <f t="shared" si="266"/>
        <v>2.5567732607200326E-7</v>
      </c>
      <c r="AV406" s="95">
        <f t="shared" si="276"/>
        <v>3745.8762965358724</v>
      </c>
      <c r="AW406" s="96">
        <f t="shared" si="277"/>
        <v>23287.668104178418</v>
      </c>
      <c r="AX406" s="96">
        <f t="shared" si="278"/>
        <v>1328.8164363614071</v>
      </c>
      <c r="AY406" s="96">
        <f t="shared" si="279"/>
        <v>12209.196233480945</v>
      </c>
      <c r="AZ406" s="96">
        <f t="shared" si="280"/>
        <v>36627588.700442836</v>
      </c>
      <c r="BA406" s="97">
        <f t="shared" si="281"/>
        <v>93.322224016281197</v>
      </c>
      <c r="BB406" s="102">
        <f t="shared" si="282"/>
        <v>10.262674785029786</v>
      </c>
      <c r="BC406" s="98">
        <f t="shared" si="283"/>
        <v>63.801830422406617</v>
      </c>
      <c r="BD406" s="98">
        <f t="shared" si="284"/>
        <v>3.6405929763326221</v>
      </c>
      <c r="BE406" s="98">
        <f t="shared" si="285"/>
        <v>33.449852694468341</v>
      </c>
      <c r="BF406" s="98">
        <f t="shared" si="286"/>
        <v>100349.55808340502</v>
      </c>
      <c r="BG406" s="103">
        <f t="shared" si="287"/>
        <v>0.25567732607200327</v>
      </c>
      <c r="BH406">
        <v>0.1</v>
      </c>
      <c r="BI406">
        <f t="shared" si="267"/>
        <v>1907.6869114813978</v>
      </c>
      <c r="BJ406">
        <v>0.1</v>
      </c>
      <c r="BK406">
        <f t="shared" si="268"/>
        <v>860.83841463414637</v>
      </c>
      <c r="BL406" s="114">
        <v>187.562005220738</v>
      </c>
      <c r="BM406" s="114">
        <v>1012.03746873145</v>
      </c>
      <c r="BN406" s="114">
        <v>69.555897325915296</v>
      </c>
      <c r="BO406" s="114">
        <v>256</v>
      </c>
      <c r="BP406" s="114">
        <v>384000</v>
      </c>
      <c r="BQ406" s="107">
        <f t="shared" si="269"/>
        <v>1.0442E-9</v>
      </c>
      <c r="BR406" s="107">
        <f t="shared" si="270"/>
        <v>3.5976500137800526E-3</v>
      </c>
      <c r="BS406" s="107">
        <f t="shared" si="271"/>
        <v>1.9446448044266321E-2</v>
      </c>
      <c r="BT406" s="107">
        <f t="shared" si="272"/>
        <v>1.3335457849591094E-3</v>
      </c>
      <c r="BU406" s="107">
        <f t="shared" si="273"/>
        <v>5.0339805674535247E-3</v>
      </c>
      <c r="BV406" s="107">
        <f t="shared" si="274"/>
        <v>8.190177818609337</v>
      </c>
      <c r="BW406" s="117">
        <f t="shared" si="275"/>
        <v>1.3197755487464503E-5</v>
      </c>
    </row>
    <row r="407" spans="1:75" ht="30" customHeight="1" x14ac:dyDescent="0.25">
      <c r="A407" s="108">
        <v>4.6158887157057897</v>
      </c>
      <c r="B407" s="108">
        <v>-74.142543268220294</v>
      </c>
      <c r="C407" s="119">
        <v>24</v>
      </c>
      <c r="D407" s="119">
        <v>26</v>
      </c>
      <c r="E407" s="119">
        <v>1833</v>
      </c>
      <c r="F407" s="16" t="s">
        <v>1037</v>
      </c>
      <c r="G407" s="14" t="s">
        <v>1038</v>
      </c>
      <c r="H407" s="16" t="s">
        <v>1039</v>
      </c>
      <c r="I407" s="14" t="s">
        <v>195</v>
      </c>
      <c r="J407" s="14" t="s">
        <v>53</v>
      </c>
      <c r="K407" s="27"/>
      <c r="L407" s="27"/>
      <c r="M407" s="14">
        <v>1990</v>
      </c>
      <c r="N407" s="15" t="s">
        <v>43</v>
      </c>
      <c r="O407" s="15" t="s">
        <v>123</v>
      </c>
      <c r="P407" s="22">
        <v>1.192780523187394E-2</v>
      </c>
      <c r="Q407" s="18">
        <v>20887.2</v>
      </c>
      <c r="R407" s="18">
        <v>21907.909852430625</v>
      </c>
      <c r="S407" s="15" t="s">
        <v>45</v>
      </c>
      <c r="T407" s="15"/>
      <c r="U407" s="15"/>
      <c r="V407" s="14">
        <v>365</v>
      </c>
      <c r="W407" s="76" t="s">
        <v>76</v>
      </c>
      <c r="X407" s="14"/>
      <c r="Y407" s="14">
        <v>2920</v>
      </c>
      <c r="Z407" s="76" t="s">
        <v>1040</v>
      </c>
      <c r="AA407" s="76" t="s">
        <v>950</v>
      </c>
      <c r="AB407" s="19" t="s">
        <v>49</v>
      </c>
      <c r="AC407" s="19">
        <v>196.35697419693699</v>
      </c>
      <c r="AD407" s="19">
        <v>1220.7279907421801</v>
      </c>
      <c r="AE407" s="19">
        <v>69.655897325915305</v>
      </c>
      <c r="AF407" s="19">
        <v>640</v>
      </c>
      <c r="AG407" s="19">
        <v>1920000</v>
      </c>
      <c r="AH407" s="23">
        <v>20887.2</v>
      </c>
      <c r="AI407" s="24">
        <v>8.7999999999999994E-8</v>
      </c>
      <c r="AJ407" s="21">
        <f t="shared" si="288"/>
        <v>4.3017708896025417E-3</v>
      </c>
      <c r="AK407" s="21">
        <f t="shared" si="289"/>
        <v>2.6743598775518448E-2</v>
      </c>
      <c r="AL407" s="21">
        <f t="shared" si="290"/>
        <v>1.5260151193063158E-3</v>
      </c>
      <c r="AM407" s="21">
        <f t="shared" si="291"/>
        <v>1.4021062305555601E-2</v>
      </c>
      <c r="AN407" s="21">
        <f t="shared" si="292"/>
        <v>42.063186916666801</v>
      </c>
      <c r="AO407" s="86">
        <f t="shared" si="260"/>
        <v>1.927896067013895E-3</v>
      </c>
      <c r="AP407" s="88">
        <f t="shared" si="261"/>
        <v>1.1785673670143949E-5</v>
      </c>
      <c r="AQ407" s="89">
        <f t="shared" si="262"/>
        <v>7.3270133631557393E-5</v>
      </c>
      <c r="AR407" s="89">
        <f t="shared" si="263"/>
        <v>4.1808633405652484E-6</v>
      </c>
      <c r="AS407" s="89">
        <f t="shared" si="264"/>
        <v>3.8413869330289314E-5</v>
      </c>
      <c r="AT407" s="89">
        <f t="shared" si="265"/>
        <v>0.11524160799086795</v>
      </c>
      <c r="AU407" s="91">
        <f t="shared" si="266"/>
        <v>5.2819070329147806E-6</v>
      </c>
      <c r="AV407" s="95">
        <f t="shared" si="276"/>
        <v>4301.7708896025415</v>
      </c>
      <c r="AW407" s="96">
        <f t="shared" si="277"/>
        <v>26743.598775518447</v>
      </c>
      <c r="AX407" s="96">
        <f t="shared" si="278"/>
        <v>1526.0151193063159</v>
      </c>
      <c r="AY407" s="96">
        <f t="shared" si="279"/>
        <v>14021.062305555601</v>
      </c>
      <c r="AZ407" s="96">
        <f t="shared" si="280"/>
        <v>42063186.916666798</v>
      </c>
      <c r="BA407" s="97">
        <f t="shared" si="281"/>
        <v>1927.8960670138949</v>
      </c>
      <c r="BB407" s="102">
        <f t="shared" si="282"/>
        <v>11.785673670143948</v>
      </c>
      <c r="BC407" s="98">
        <f t="shared" si="283"/>
        <v>73.2701336315574</v>
      </c>
      <c r="BD407" s="98">
        <f t="shared" si="284"/>
        <v>4.1808633405652484</v>
      </c>
      <c r="BE407" s="98">
        <f t="shared" si="285"/>
        <v>38.413869330289316</v>
      </c>
      <c r="BF407" s="98">
        <f t="shared" si="286"/>
        <v>115241.60799086795</v>
      </c>
      <c r="BG407" s="103">
        <f t="shared" si="287"/>
        <v>5.2819070329147806</v>
      </c>
      <c r="BH407">
        <v>0.1</v>
      </c>
      <c r="BI407">
        <f t="shared" si="267"/>
        <v>2190.7909852430626</v>
      </c>
      <c r="BJ407">
        <v>0.1</v>
      </c>
      <c r="BK407">
        <f t="shared" si="268"/>
        <v>2088.7200000000003</v>
      </c>
      <c r="BL407" s="114">
        <v>187.562005220738</v>
      </c>
      <c r="BM407" s="114">
        <v>1012.03746873145</v>
      </c>
      <c r="BN407" s="114">
        <v>69.555897325915296</v>
      </c>
      <c r="BO407" s="114">
        <v>256</v>
      </c>
      <c r="BP407" s="114">
        <v>384000</v>
      </c>
      <c r="BQ407" s="107">
        <f t="shared" si="269"/>
        <v>8.7999999999999994E-9</v>
      </c>
      <c r="BR407" s="107">
        <f t="shared" si="270"/>
        <v>4.1315475672726891E-3</v>
      </c>
      <c r="BS407" s="107">
        <f t="shared" si="271"/>
        <v>2.2332334941320729E-2</v>
      </c>
      <c r="BT407" s="107">
        <f t="shared" si="272"/>
        <v>1.5314463115064405E-3</v>
      </c>
      <c r="BU407" s="107">
        <f t="shared" si="273"/>
        <v>5.7810320869172037E-3</v>
      </c>
      <c r="BV407" s="107">
        <f t="shared" si="274"/>
        <v>9.4056145295946756</v>
      </c>
      <c r="BW407" s="117">
        <f t="shared" si="275"/>
        <v>2.7264567648167999E-4</v>
      </c>
    </row>
    <row r="408" spans="1:75" ht="30" customHeight="1" x14ac:dyDescent="0.25">
      <c r="A408" s="108">
        <v>4.6158887157057897</v>
      </c>
      <c r="B408" s="108">
        <v>-74.142543268220294</v>
      </c>
      <c r="C408" s="119">
        <v>24</v>
      </c>
      <c r="D408" s="119">
        <v>26</v>
      </c>
      <c r="E408" s="119">
        <v>1833</v>
      </c>
      <c r="F408" s="16" t="s">
        <v>1037</v>
      </c>
      <c r="G408" s="14" t="s">
        <v>1038</v>
      </c>
      <c r="H408" s="16" t="s">
        <v>1039</v>
      </c>
      <c r="I408" s="14" t="s">
        <v>195</v>
      </c>
      <c r="J408" s="14" t="s">
        <v>53</v>
      </c>
      <c r="K408" s="27"/>
      <c r="L408" s="27"/>
      <c r="M408" s="14">
        <v>1995</v>
      </c>
      <c r="N408" s="15" t="s">
        <v>43</v>
      </c>
      <c r="O408" s="15" t="s">
        <v>123</v>
      </c>
      <c r="P408" s="22">
        <v>1.192780523187394E-2</v>
      </c>
      <c r="Q408" s="18">
        <v>20887.2</v>
      </c>
      <c r="R408" s="18">
        <v>21907.909852430625</v>
      </c>
      <c r="S408" s="15" t="s">
        <v>45</v>
      </c>
      <c r="T408" s="15"/>
      <c r="U408" s="15"/>
      <c r="V408" s="14">
        <v>365</v>
      </c>
      <c r="W408" s="76" t="s">
        <v>76</v>
      </c>
      <c r="X408" s="14"/>
      <c r="Y408" s="14">
        <v>2920</v>
      </c>
      <c r="Z408" s="76" t="s">
        <v>1040</v>
      </c>
      <c r="AA408" s="76" t="s">
        <v>950</v>
      </c>
      <c r="AB408" s="19" t="s">
        <v>49</v>
      </c>
      <c r="AC408" s="19">
        <v>196.35697419693699</v>
      </c>
      <c r="AD408" s="19">
        <v>1220.7279907421801</v>
      </c>
      <c r="AE408" s="19">
        <v>69.655897325915305</v>
      </c>
      <c r="AF408" s="19">
        <v>640</v>
      </c>
      <c r="AG408" s="19">
        <v>1920000</v>
      </c>
      <c r="AH408" s="23">
        <v>20887.2</v>
      </c>
      <c r="AI408" s="24">
        <v>8.7999999999999994E-8</v>
      </c>
      <c r="AJ408" s="21">
        <f t="shared" si="288"/>
        <v>4.3017708896025417E-3</v>
      </c>
      <c r="AK408" s="21">
        <f t="shared" si="289"/>
        <v>2.6743598775518448E-2</v>
      </c>
      <c r="AL408" s="21">
        <f t="shared" si="290"/>
        <v>1.5260151193063158E-3</v>
      </c>
      <c r="AM408" s="21">
        <f t="shared" si="291"/>
        <v>1.4021062305555601E-2</v>
      </c>
      <c r="AN408" s="21">
        <f t="shared" si="292"/>
        <v>42.063186916666801</v>
      </c>
      <c r="AO408" s="86">
        <f t="shared" si="260"/>
        <v>1.927896067013895E-3</v>
      </c>
      <c r="AP408" s="88">
        <f t="shared" si="261"/>
        <v>1.1785673670143949E-5</v>
      </c>
      <c r="AQ408" s="89">
        <f t="shared" si="262"/>
        <v>7.3270133631557393E-5</v>
      </c>
      <c r="AR408" s="89">
        <f t="shared" si="263"/>
        <v>4.1808633405652484E-6</v>
      </c>
      <c r="AS408" s="89">
        <f t="shared" si="264"/>
        <v>3.8413869330289314E-5</v>
      </c>
      <c r="AT408" s="89">
        <f t="shared" si="265"/>
        <v>0.11524160799086795</v>
      </c>
      <c r="AU408" s="91">
        <f t="shared" si="266"/>
        <v>5.2819070329147806E-6</v>
      </c>
      <c r="AV408" s="95">
        <f t="shared" si="276"/>
        <v>4301.7708896025415</v>
      </c>
      <c r="AW408" s="96">
        <f t="shared" si="277"/>
        <v>26743.598775518447</v>
      </c>
      <c r="AX408" s="96">
        <f t="shared" si="278"/>
        <v>1526.0151193063159</v>
      </c>
      <c r="AY408" s="96">
        <f t="shared" si="279"/>
        <v>14021.062305555601</v>
      </c>
      <c r="AZ408" s="96">
        <f t="shared" si="280"/>
        <v>42063186.916666798</v>
      </c>
      <c r="BA408" s="97">
        <f t="shared" si="281"/>
        <v>1927.8960670138949</v>
      </c>
      <c r="BB408" s="102">
        <f t="shared" si="282"/>
        <v>11.785673670143948</v>
      </c>
      <c r="BC408" s="98">
        <f t="shared" si="283"/>
        <v>73.2701336315574</v>
      </c>
      <c r="BD408" s="98">
        <f t="shared" si="284"/>
        <v>4.1808633405652484</v>
      </c>
      <c r="BE408" s="98">
        <f t="shared" si="285"/>
        <v>38.413869330289316</v>
      </c>
      <c r="BF408" s="98">
        <f t="shared" si="286"/>
        <v>115241.60799086795</v>
      </c>
      <c r="BG408" s="103">
        <f t="shared" si="287"/>
        <v>5.2819070329147806</v>
      </c>
      <c r="BH408">
        <v>0.1</v>
      </c>
      <c r="BI408">
        <f t="shared" si="267"/>
        <v>2190.7909852430626</v>
      </c>
      <c r="BJ408">
        <v>0.1</v>
      </c>
      <c r="BK408">
        <f t="shared" si="268"/>
        <v>2088.7200000000003</v>
      </c>
      <c r="BL408" s="114">
        <v>187.562005220738</v>
      </c>
      <c r="BM408" s="114">
        <v>1012.03746873145</v>
      </c>
      <c r="BN408" s="114">
        <v>69.555897325915296</v>
      </c>
      <c r="BO408" s="114">
        <v>256</v>
      </c>
      <c r="BP408" s="114">
        <v>384000</v>
      </c>
      <c r="BQ408" s="107">
        <f t="shared" si="269"/>
        <v>8.7999999999999994E-9</v>
      </c>
      <c r="BR408" s="107">
        <f t="shared" si="270"/>
        <v>4.1315475672726891E-3</v>
      </c>
      <c r="BS408" s="107">
        <f t="shared" si="271"/>
        <v>2.2332334941320729E-2</v>
      </c>
      <c r="BT408" s="107">
        <f t="shared" si="272"/>
        <v>1.5314463115064405E-3</v>
      </c>
      <c r="BU408" s="107">
        <f t="shared" si="273"/>
        <v>5.7810320869172037E-3</v>
      </c>
      <c r="BV408" s="107">
        <f t="shared" si="274"/>
        <v>9.4056145295946756</v>
      </c>
      <c r="BW408" s="117">
        <f t="shared" si="275"/>
        <v>2.7264567648167999E-4</v>
      </c>
    </row>
    <row r="409" spans="1:75" ht="30" customHeight="1" x14ac:dyDescent="0.25">
      <c r="A409" s="108">
        <v>4.6158887157057897</v>
      </c>
      <c r="B409" s="108">
        <v>-74.142543268220294</v>
      </c>
      <c r="C409" s="119">
        <v>24</v>
      </c>
      <c r="D409" s="119">
        <v>26</v>
      </c>
      <c r="E409" s="119">
        <v>1833</v>
      </c>
      <c r="F409" s="16" t="s">
        <v>1037</v>
      </c>
      <c r="G409" s="14" t="s">
        <v>1038</v>
      </c>
      <c r="H409" s="16" t="s">
        <v>1039</v>
      </c>
      <c r="I409" s="14" t="s">
        <v>195</v>
      </c>
      <c r="J409" s="14" t="s">
        <v>53</v>
      </c>
      <c r="K409" s="27"/>
      <c r="L409" s="27"/>
      <c r="M409" s="14">
        <v>2000</v>
      </c>
      <c r="N409" s="15" t="s">
        <v>43</v>
      </c>
      <c r="O409" s="15" t="s">
        <v>123</v>
      </c>
      <c r="P409" s="22">
        <v>1.192780523187394E-2</v>
      </c>
      <c r="Q409" s="18">
        <v>20887.2</v>
      </c>
      <c r="R409" s="18">
        <v>21907.909852430625</v>
      </c>
      <c r="S409" s="15" t="s">
        <v>45</v>
      </c>
      <c r="T409" s="15"/>
      <c r="U409" s="15"/>
      <c r="V409" s="14">
        <v>365</v>
      </c>
      <c r="W409" s="76" t="s">
        <v>76</v>
      </c>
      <c r="X409" s="14"/>
      <c r="Y409" s="14">
        <v>2920</v>
      </c>
      <c r="Z409" s="76" t="s">
        <v>1040</v>
      </c>
      <c r="AA409" s="76" t="s">
        <v>950</v>
      </c>
      <c r="AB409" s="19" t="s">
        <v>49</v>
      </c>
      <c r="AC409" s="19">
        <v>196.35697419693699</v>
      </c>
      <c r="AD409" s="19">
        <v>1220.7279907421801</v>
      </c>
      <c r="AE409" s="19">
        <v>69.655897325915305</v>
      </c>
      <c r="AF409" s="19">
        <v>640</v>
      </c>
      <c r="AG409" s="19">
        <v>1920000</v>
      </c>
      <c r="AH409" s="23">
        <v>20887.2</v>
      </c>
      <c r="AI409" s="24">
        <v>8.7999999999999994E-8</v>
      </c>
      <c r="AJ409" s="21">
        <f t="shared" si="288"/>
        <v>4.3017708896025417E-3</v>
      </c>
      <c r="AK409" s="21">
        <f t="shared" si="289"/>
        <v>2.6743598775518448E-2</v>
      </c>
      <c r="AL409" s="21">
        <f t="shared" si="290"/>
        <v>1.5260151193063158E-3</v>
      </c>
      <c r="AM409" s="21">
        <f t="shared" si="291"/>
        <v>1.4021062305555601E-2</v>
      </c>
      <c r="AN409" s="21">
        <f t="shared" si="292"/>
        <v>42.063186916666801</v>
      </c>
      <c r="AO409" s="86">
        <f t="shared" si="260"/>
        <v>1.927896067013895E-3</v>
      </c>
      <c r="AP409" s="88">
        <f t="shared" si="261"/>
        <v>1.1785673670143949E-5</v>
      </c>
      <c r="AQ409" s="89">
        <f t="shared" si="262"/>
        <v>7.3270133631557393E-5</v>
      </c>
      <c r="AR409" s="89">
        <f t="shared" si="263"/>
        <v>4.1808633405652484E-6</v>
      </c>
      <c r="AS409" s="89">
        <f t="shared" si="264"/>
        <v>3.8413869330289314E-5</v>
      </c>
      <c r="AT409" s="89">
        <f t="shared" si="265"/>
        <v>0.11524160799086795</v>
      </c>
      <c r="AU409" s="91">
        <f t="shared" si="266"/>
        <v>5.2819070329147806E-6</v>
      </c>
      <c r="AV409" s="95">
        <f t="shared" si="276"/>
        <v>4301.7708896025415</v>
      </c>
      <c r="AW409" s="96">
        <f t="shared" si="277"/>
        <v>26743.598775518447</v>
      </c>
      <c r="AX409" s="96">
        <f t="shared" si="278"/>
        <v>1526.0151193063159</v>
      </c>
      <c r="AY409" s="96">
        <f t="shared" si="279"/>
        <v>14021.062305555601</v>
      </c>
      <c r="AZ409" s="96">
        <f t="shared" si="280"/>
        <v>42063186.916666798</v>
      </c>
      <c r="BA409" s="97">
        <f t="shared" si="281"/>
        <v>1927.8960670138949</v>
      </c>
      <c r="BB409" s="102">
        <f t="shared" si="282"/>
        <v>11.785673670143948</v>
      </c>
      <c r="BC409" s="98">
        <f t="shared" si="283"/>
        <v>73.2701336315574</v>
      </c>
      <c r="BD409" s="98">
        <f t="shared" si="284"/>
        <v>4.1808633405652484</v>
      </c>
      <c r="BE409" s="98">
        <f t="shared" si="285"/>
        <v>38.413869330289316</v>
      </c>
      <c r="BF409" s="98">
        <f t="shared" si="286"/>
        <v>115241.60799086795</v>
      </c>
      <c r="BG409" s="103">
        <f t="shared" si="287"/>
        <v>5.2819070329147806</v>
      </c>
      <c r="BH409">
        <v>0.1</v>
      </c>
      <c r="BI409">
        <f t="shared" si="267"/>
        <v>2190.7909852430626</v>
      </c>
      <c r="BJ409">
        <v>0.1</v>
      </c>
      <c r="BK409">
        <f t="shared" si="268"/>
        <v>2088.7200000000003</v>
      </c>
      <c r="BL409" s="114">
        <v>187.562005220738</v>
      </c>
      <c r="BM409" s="114">
        <v>1012.03746873145</v>
      </c>
      <c r="BN409" s="114">
        <v>69.555897325915296</v>
      </c>
      <c r="BO409" s="114">
        <v>256</v>
      </c>
      <c r="BP409" s="114">
        <v>384000</v>
      </c>
      <c r="BQ409" s="107">
        <f t="shared" si="269"/>
        <v>8.7999999999999994E-9</v>
      </c>
      <c r="BR409" s="107">
        <f t="shared" si="270"/>
        <v>4.1315475672726891E-3</v>
      </c>
      <c r="BS409" s="107">
        <f t="shared" si="271"/>
        <v>2.2332334941320729E-2</v>
      </c>
      <c r="BT409" s="107">
        <f t="shared" si="272"/>
        <v>1.5314463115064405E-3</v>
      </c>
      <c r="BU409" s="107">
        <f t="shared" si="273"/>
        <v>5.7810320869172037E-3</v>
      </c>
      <c r="BV409" s="107">
        <f t="shared" si="274"/>
        <v>9.4056145295946756</v>
      </c>
      <c r="BW409" s="117">
        <f t="shared" si="275"/>
        <v>2.7264567648167999E-4</v>
      </c>
    </row>
    <row r="410" spans="1:75" ht="30" customHeight="1" x14ac:dyDescent="0.25">
      <c r="A410" s="108">
        <v>4.6158887157057897</v>
      </c>
      <c r="B410" s="108">
        <v>-74.142543268220294</v>
      </c>
      <c r="C410" s="119">
        <v>24</v>
      </c>
      <c r="D410" s="119">
        <v>26</v>
      </c>
      <c r="E410" s="119">
        <v>1833</v>
      </c>
      <c r="F410" s="16" t="s">
        <v>1037</v>
      </c>
      <c r="G410" s="14" t="s">
        <v>1038</v>
      </c>
      <c r="H410" s="16" t="s">
        <v>1039</v>
      </c>
      <c r="I410" s="14" t="s">
        <v>195</v>
      </c>
      <c r="J410" s="14" t="s">
        <v>53</v>
      </c>
      <c r="K410" s="27"/>
      <c r="L410" s="27"/>
      <c r="M410" s="14">
        <v>2000</v>
      </c>
      <c r="N410" s="15" t="s">
        <v>43</v>
      </c>
      <c r="O410" s="15" t="s">
        <v>123</v>
      </c>
      <c r="P410" s="22">
        <v>1.192780523187394E-2</v>
      </c>
      <c r="Q410" s="18">
        <v>20887.2</v>
      </c>
      <c r="R410" s="18">
        <v>21907.909852430625</v>
      </c>
      <c r="S410" s="15" t="s">
        <v>45</v>
      </c>
      <c r="T410" s="15"/>
      <c r="U410" s="15"/>
      <c r="V410" s="14">
        <v>365</v>
      </c>
      <c r="W410" s="76" t="s">
        <v>76</v>
      </c>
      <c r="X410" s="14"/>
      <c r="Y410" s="14">
        <v>2920</v>
      </c>
      <c r="Z410" s="76" t="s">
        <v>1040</v>
      </c>
      <c r="AA410" s="76" t="s">
        <v>950</v>
      </c>
      <c r="AB410" s="19" t="s">
        <v>49</v>
      </c>
      <c r="AC410" s="19">
        <v>196.35697419693699</v>
      </c>
      <c r="AD410" s="19">
        <v>1220.7279907421801</v>
      </c>
      <c r="AE410" s="19">
        <v>69.655897325915305</v>
      </c>
      <c r="AF410" s="19">
        <v>640</v>
      </c>
      <c r="AG410" s="19">
        <v>1920000</v>
      </c>
      <c r="AH410" s="23">
        <v>20887.2</v>
      </c>
      <c r="AI410" s="24">
        <v>8.7999999999999994E-8</v>
      </c>
      <c r="AJ410" s="21">
        <f t="shared" si="288"/>
        <v>4.3017708896025417E-3</v>
      </c>
      <c r="AK410" s="21">
        <f t="shared" si="289"/>
        <v>2.6743598775518448E-2</v>
      </c>
      <c r="AL410" s="21">
        <f t="shared" si="290"/>
        <v>1.5260151193063158E-3</v>
      </c>
      <c r="AM410" s="21">
        <f t="shared" si="291"/>
        <v>1.4021062305555601E-2</v>
      </c>
      <c r="AN410" s="21">
        <f t="shared" si="292"/>
        <v>42.063186916666801</v>
      </c>
      <c r="AO410" s="86">
        <f t="shared" si="260"/>
        <v>1.927896067013895E-3</v>
      </c>
      <c r="AP410" s="88">
        <f t="shared" si="261"/>
        <v>1.1785673670143949E-5</v>
      </c>
      <c r="AQ410" s="89">
        <f t="shared" si="262"/>
        <v>7.3270133631557393E-5</v>
      </c>
      <c r="AR410" s="89">
        <f t="shared" si="263"/>
        <v>4.1808633405652484E-6</v>
      </c>
      <c r="AS410" s="89">
        <f t="shared" si="264"/>
        <v>3.8413869330289314E-5</v>
      </c>
      <c r="AT410" s="89">
        <f t="shared" si="265"/>
        <v>0.11524160799086795</v>
      </c>
      <c r="AU410" s="91">
        <f t="shared" si="266"/>
        <v>5.2819070329147806E-6</v>
      </c>
      <c r="AV410" s="95">
        <f t="shared" si="276"/>
        <v>4301.7708896025415</v>
      </c>
      <c r="AW410" s="96">
        <f t="shared" si="277"/>
        <v>26743.598775518447</v>
      </c>
      <c r="AX410" s="96">
        <f t="shared" si="278"/>
        <v>1526.0151193063159</v>
      </c>
      <c r="AY410" s="96">
        <f t="shared" si="279"/>
        <v>14021.062305555601</v>
      </c>
      <c r="AZ410" s="96">
        <f t="shared" si="280"/>
        <v>42063186.916666798</v>
      </c>
      <c r="BA410" s="97">
        <f t="shared" si="281"/>
        <v>1927.8960670138949</v>
      </c>
      <c r="BB410" s="102">
        <f t="shared" si="282"/>
        <v>11.785673670143948</v>
      </c>
      <c r="BC410" s="98">
        <f t="shared" si="283"/>
        <v>73.2701336315574</v>
      </c>
      <c r="BD410" s="98">
        <f t="shared" si="284"/>
        <v>4.1808633405652484</v>
      </c>
      <c r="BE410" s="98">
        <f t="shared" si="285"/>
        <v>38.413869330289316</v>
      </c>
      <c r="BF410" s="98">
        <f t="shared" si="286"/>
        <v>115241.60799086795</v>
      </c>
      <c r="BG410" s="103">
        <f t="shared" si="287"/>
        <v>5.2819070329147806</v>
      </c>
      <c r="BH410">
        <v>0.1</v>
      </c>
      <c r="BI410">
        <f t="shared" si="267"/>
        <v>2190.7909852430626</v>
      </c>
      <c r="BJ410">
        <v>0.1</v>
      </c>
      <c r="BK410">
        <f t="shared" si="268"/>
        <v>2088.7200000000003</v>
      </c>
      <c r="BL410" s="114">
        <v>187.562005220738</v>
      </c>
      <c r="BM410" s="114">
        <v>1012.03746873145</v>
      </c>
      <c r="BN410" s="114">
        <v>69.555897325915296</v>
      </c>
      <c r="BO410" s="114">
        <v>256</v>
      </c>
      <c r="BP410" s="114">
        <v>384000</v>
      </c>
      <c r="BQ410" s="107">
        <f t="shared" si="269"/>
        <v>8.7999999999999994E-9</v>
      </c>
      <c r="BR410" s="107">
        <f t="shared" si="270"/>
        <v>4.1315475672726891E-3</v>
      </c>
      <c r="BS410" s="107">
        <f t="shared" si="271"/>
        <v>2.2332334941320729E-2</v>
      </c>
      <c r="BT410" s="107">
        <f t="shared" si="272"/>
        <v>1.5314463115064405E-3</v>
      </c>
      <c r="BU410" s="107">
        <f t="shared" si="273"/>
        <v>5.7810320869172037E-3</v>
      </c>
      <c r="BV410" s="107">
        <f t="shared" si="274"/>
        <v>9.4056145295946756</v>
      </c>
      <c r="BW410" s="117">
        <f t="shared" si="275"/>
        <v>2.7264567648167999E-4</v>
      </c>
    </row>
    <row r="411" spans="1:75" x14ac:dyDescent="0.25">
      <c r="A411" s="108">
        <v>4.6138463617943204</v>
      </c>
      <c r="B411" s="108">
        <v>-74.144450711919603</v>
      </c>
      <c r="C411" s="119">
        <v>24</v>
      </c>
      <c r="D411" s="119">
        <v>25</v>
      </c>
      <c r="E411" s="119">
        <v>1820</v>
      </c>
      <c r="F411" s="16" t="s">
        <v>1041</v>
      </c>
      <c r="G411" s="14" t="s">
        <v>1042</v>
      </c>
      <c r="H411" s="16" t="s">
        <v>1043</v>
      </c>
      <c r="I411" s="14" t="s">
        <v>195</v>
      </c>
      <c r="J411" s="14" t="s">
        <v>41</v>
      </c>
      <c r="K411" s="14">
        <v>15</v>
      </c>
      <c r="L411" s="14"/>
      <c r="M411" s="14">
        <v>2004</v>
      </c>
      <c r="N411" s="15" t="s">
        <v>102</v>
      </c>
      <c r="O411" s="15" t="s">
        <v>103</v>
      </c>
      <c r="P411" s="17">
        <v>-8.4851358602175367E-2</v>
      </c>
      <c r="Q411" s="18">
        <v>16.353105954499</v>
      </c>
      <c r="R411" s="18">
        <v>11.646578099826687</v>
      </c>
      <c r="S411" s="2" t="s">
        <v>45</v>
      </c>
      <c r="T411" s="2"/>
      <c r="U411" s="2"/>
      <c r="V411" s="14">
        <v>365</v>
      </c>
      <c r="W411" s="76"/>
      <c r="X411" s="14"/>
      <c r="Y411" s="14">
        <v>8760</v>
      </c>
      <c r="Z411" s="76" t="s">
        <v>1044</v>
      </c>
      <c r="AA411" s="76" t="s">
        <v>46</v>
      </c>
      <c r="AB411" s="19" t="s">
        <v>49</v>
      </c>
      <c r="AC411" s="19">
        <v>840000</v>
      </c>
      <c r="AD411" s="19">
        <v>2400000</v>
      </c>
      <c r="AE411" s="19">
        <v>1800000</v>
      </c>
      <c r="AF411" s="19">
        <v>600000</v>
      </c>
      <c r="AG411" s="19">
        <v>2676000000</v>
      </c>
      <c r="AH411" s="20">
        <v>30259</v>
      </c>
      <c r="AI411" s="20">
        <v>7.6726E-6</v>
      </c>
      <c r="AJ411" s="21">
        <f t="shared" si="288"/>
        <v>9.783125603854418E-3</v>
      </c>
      <c r="AK411" s="21">
        <f t="shared" si="289"/>
        <v>2.7951787439584052E-2</v>
      </c>
      <c r="AL411" s="21">
        <f t="shared" si="290"/>
        <v>2.0963840579688038E-2</v>
      </c>
      <c r="AM411" s="21">
        <f t="shared" si="291"/>
        <v>6.987946859896013E-3</v>
      </c>
      <c r="AN411" s="21">
        <f t="shared" si="292"/>
        <v>31.166242995136216</v>
      </c>
      <c r="AO411" s="86">
        <f t="shared" si="260"/>
        <v>0.16534658192661889</v>
      </c>
      <c r="AP411" s="88">
        <f t="shared" si="261"/>
        <v>2.6803083846176486E-5</v>
      </c>
      <c r="AQ411" s="89">
        <f t="shared" si="262"/>
        <v>7.6580239560504248E-5</v>
      </c>
      <c r="AR411" s="89">
        <f t="shared" si="263"/>
        <v>5.7435179670378186E-5</v>
      </c>
      <c r="AS411" s="89">
        <f t="shared" si="264"/>
        <v>1.9145059890126062E-5</v>
      </c>
      <c r="AT411" s="89">
        <f t="shared" si="265"/>
        <v>8.5386967109962228E-2</v>
      </c>
      <c r="AU411" s="91">
        <f t="shared" si="266"/>
        <v>4.5300433404553121E-4</v>
      </c>
      <c r="AV411" s="95">
        <f t="shared" si="276"/>
        <v>9783.1256038544179</v>
      </c>
      <c r="AW411" s="96">
        <f t="shared" si="277"/>
        <v>27951.787439584052</v>
      </c>
      <c r="AX411" s="96">
        <f t="shared" si="278"/>
        <v>20963.84057968804</v>
      </c>
      <c r="AY411" s="96">
        <f t="shared" si="279"/>
        <v>6987.9468598960129</v>
      </c>
      <c r="AZ411" s="96">
        <f t="shared" si="280"/>
        <v>31166242.995136216</v>
      </c>
      <c r="BA411" s="97">
        <f t="shared" si="281"/>
        <v>165346.58192661888</v>
      </c>
      <c r="BB411" s="102">
        <f t="shared" si="282"/>
        <v>26.803083846176488</v>
      </c>
      <c r="BC411" s="98">
        <f t="shared" si="283"/>
        <v>76.580239560504253</v>
      </c>
      <c r="BD411" s="98">
        <f t="shared" si="284"/>
        <v>57.435179670378183</v>
      </c>
      <c r="BE411" s="98">
        <f t="shared" si="285"/>
        <v>19.145059890126063</v>
      </c>
      <c r="BF411" s="98">
        <f t="shared" si="286"/>
        <v>85386.967109962221</v>
      </c>
      <c r="BG411" s="103">
        <f t="shared" si="287"/>
        <v>453.00433404553121</v>
      </c>
      <c r="BH411">
        <v>0.1</v>
      </c>
      <c r="BI411">
        <f t="shared" si="267"/>
        <v>1.1646578099826688</v>
      </c>
      <c r="BJ411">
        <v>0.1</v>
      </c>
      <c r="BK411">
        <f t="shared" si="268"/>
        <v>3025.9</v>
      </c>
      <c r="BL411" s="114">
        <v>336000</v>
      </c>
      <c r="BM411" s="114">
        <v>480000</v>
      </c>
      <c r="BN411" s="114">
        <v>360000</v>
      </c>
      <c r="BO411" s="114">
        <v>120000</v>
      </c>
      <c r="BP411" s="114">
        <v>1070400000</v>
      </c>
      <c r="BQ411" s="107">
        <f t="shared" si="269"/>
        <v>7.6726E-7</v>
      </c>
      <c r="BR411" s="107">
        <f t="shared" si="270"/>
        <v>4.0336860213376329E-3</v>
      </c>
      <c r="BS411" s="107">
        <f t="shared" si="271"/>
        <v>6.2502096807534741E-3</v>
      </c>
      <c r="BT411" s="107">
        <f t="shared" si="272"/>
        <v>4.6876572605651055E-3</v>
      </c>
      <c r="BU411" s="107">
        <f t="shared" si="273"/>
        <v>1.5625524201883685E-3</v>
      </c>
      <c r="BV411" s="107">
        <f t="shared" si="274"/>
        <v>12.850171182261317</v>
      </c>
      <c r="BW411" s="117">
        <f t="shared" si="275"/>
        <v>2.3383537865265855E-2</v>
      </c>
    </row>
    <row r="412" spans="1:75" ht="45" customHeight="1" x14ac:dyDescent="0.25">
      <c r="A412" s="108">
        <v>4.6163921061405704</v>
      </c>
      <c r="B412" s="108">
        <v>-74.131751986474399</v>
      </c>
      <c r="C412" s="119">
        <v>25</v>
      </c>
      <c r="D412" s="119">
        <v>26</v>
      </c>
      <c r="E412" s="119">
        <v>1834</v>
      </c>
      <c r="F412" s="16" t="s">
        <v>1045</v>
      </c>
      <c r="G412" s="14" t="s">
        <v>1046</v>
      </c>
      <c r="H412" s="16" t="s">
        <v>1047</v>
      </c>
      <c r="I412" s="14" t="s">
        <v>195</v>
      </c>
      <c r="J412" s="14" t="s">
        <v>41</v>
      </c>
      <c r="K412" s="14">
        <v>20</v>
      </c>
      <c r="L412" s="14"/>
      <c r="M412" s="14">
        <v>2004</v>
      </c>
      <c r="N412" s="15" t="s">
        <v>43</v>
      </c>
      <c r="O412" s="15" t="s">
        <v>44</v>
      </c>
      <c r="P412" s="28">
        <v>4.2689148957375835E-3</v>
      </c>
      <c r="Q412" s="18">
        <v>13790.37</v>
      </c>
      <c r="R412" s="18">
        <v>14027.871641403031</v>
      </c>
      <c r="S412" s="15" t="s">
        <v>45</v>
      </c>
      <c r="T412" s="15"/>
      <c r="U412" s="15"/>
      <c r="V412" s="14">
        <v>365</v>
      </c>
      <c r="W412" s="76"/>
      <c r="X412" s="14"/>
      <c r="Y412" s="14">
        <v>8760</v>
      </c>
      <c r="Z412" s="76" t="s">
        <v>1048</v>
      </c>
      <c r="AA412" s="76" t="s">
        <v>46</v>
      </c>
      <c r="AB412" s="19" t="s">
        <v>49</v>
      </c>
      <c r="AC412" s="19">
        <v>46.3856216091623</v>
      </c>
      <c r="AD412" s="19">
        <v>1074.85364414012</v>
      </c>
      <c r="AE412" s="19">
        <v>5.4109910208389103</v>
      </c>
      <c r="AF412" s="19">
        <v>1344</v>
      </c>
      <c r="AG412" s="19">
        <v>1920000</v>
      </c>
      <c r="AH412" s="20">
        <v>1159.0914634146341</v>
      </c>
      <c r="AI412" s="20">
        <v>1.4200000000000001E-4</v>
      </c>
      <c r="AJ412" s="21">
        <f t="shared" si="288"/>
        <v>6.5069154594001944E-4</v>
      </c>
      <c r="AK412" s="21">
        <f t="shared" si="289"/>
        <v>1.5077908953291894E-2</v>
      </c>
      <c r="AL412" s="21">
        <f t="shared" si="290"/>
        <v>7.5904687493112593E-5</v>
      </c>
      <c r="AM412" s="21">
        <f t="shared" si="291"/>
        <v>1.8853459486045672E-2</v>
      </c>
      <c r="AN412" s="21">
        <f t="shared" si="292"/>
        <v>26.933513551493821</v>
      </c>
      <c r="AO412" s="86">
        <f t="shared" si="260"/>
        <v>0.16742562021603197</v>
      </c>
      <c r="AP412" s="88">
        <f t="shared" si="261"/>
        <v>1.7827165642192312E-6</v>
      </c>
      <c r="AQ412" s="89">
        <f t="shared" si="262"/>
        <v>4.1309339598059987E-5</v>
      </c>
      <c r="AR412" s="89">
        <f t="shared" si="263"/>
        <v>2.0795804792633588E-7</v>
      </c>
      <c r="AS412" s="89">
        <f t="shared" si="264"/>
        <v>5.1653313660399101E-5</v>
      </c>
      <c r="AT412" s="89">
        <f t="shared" si="265"/>
        <v>7.3790448086284446E-2</v>
      </c>
      <c r="AU412" s="91">
        <f t="shared" si="266"/>
        <v>4.5870032935899167E-4</v>
      </c>
      <c r="AV412" s="95">
        <f t="shared" si="276"/>
        <v>650.69154594001941</v>
      </c>
      <c r="AW412" s="96">
        <f t="shared" si="277"/>
        <v>15077.908953291895</v>
      </c>
      <c r="AX412" s="96">
        <f t="shared" si="278"/>
        <v>75.90468749311259</v>
      </c>
      <c r="AY412" s="96">
        <f t="shared" si="279"/>
        <v>18853.459486045671</v>
      </c>
      <c r="AZ412" s="96">
        <f t="shared" si="280"/>
        <v>26933513.55149382</v>
      </c>
      <c r="BA412" s="97">
        <f t="shared" si="281"/>
        <v>167425.62021603197</v>
      </c>
      <c r="BB412" s="102">
        <f t="shared" si="282"/>
        <v>1.7827165642192313</v>
      </c>
      <c r="BC412" s="98">
        <f t="shared" si="283"/>
        <v>41.309339598059985</v>
      </c>
      <c r="BD412" s="98">
        <f t="shared" si="284"/>
        <v>0.20795804792633588</v>
      </c>
      <c r="BE412" s="98">
        <f t="shared" si="285"/>
        <v>51.6533136603991</v>
      </c>
      <c r="BF412" s="98">
        <f t="shared" si="286"/>
        <v>73790.44808628445</v>
      </c>
      <c r="BG412" s="103">
        <f t="shared" si="287"/>
        <v>458.70032935899167</v>
      </c>
      <c r="BH412">
        <v>0.1</v>
      </c>
      <c r="BI412">
        <f t="shared" si="267"/>
        <v>1402.7871641403033</v>
      </c>
      <c r="BJ412">
        <v>0.1</v>
      </c>
      <c r="BK412">
        <f t="shared" si="268"/>
        <v>115.90914634146341</v>
      </c>
      <c r="BL412" s="114">
        <v>17.6498016718255</v>
      </c>
      <c r="BM412" s="114">
        <v>910.91550745517998</v>
      </c>
      <c r="BN412" s="114">
        <v>5.3109910208389097</v>
      </c>
      <c r="BO412" s="114">
        <v>537.6</v>
      </c>
      <c r="BP412" s="114">
        <v>384000</v>
      </c>
      <c r="BQ412" s="107">
        <f t="shared" si="269"/>
        <v>1.4200000000000001E-5</v>
      </c>
      <c r="BR412" s="107">
        <f t="shared" si="270"/>
        <v>2.5599684224667858E-4</v>
      </c>
      <c r="BS412" s="107">
        <f t="shared" si="271"/>
        <v>1.2866855763084262E-2</v>
      </c>
      <c r="BT412" s="107">
        <f t="shared" si="272"/>
        <v>7.488757152199816E-5</v>
      </c>
      <c r="BU412" s="107">
        <f t="shared" si="273"/>
        <v>7.7734804869269572E-3</v>
      </c>
      <c r="BV412" s="107">
        <f t="shared" si="274"/>
        <v>6.022516717405197</v>
      </c>
      <c r="BW412" s="117">
        <f t="shared" si="275"/>
        <v>2.367755827982395E-2</v>
      </c>
    </row>
    <row r="413" spans="1:75" ht="15" customHeight="1" x14ac:dyDescent="0.25">
      <c r="A413" s="108">
        <v>4.6166980785613996</v>
      </c>
      <c r="B413" s="108">
        <v>-74.104390225886902</v>
      </c>
      <c r="C413" s="119">
        <v>29</v>
      </c>
      <c r="D413" s="119">
        <v>26</v>
      </c>
      <c r="E413" s="119">
        <v>2331</v>
      </c>
      <c r="F413" s="16" t="s">
        <v>1049</v>
      </c>
      <c r="G413" s="14" t="s">
        <v>1050</v>
      </c>
      <c r="H413" s="16" t="s">
        <v>1051</v>
      </c>
      <c r="I413" s="14" t="s">
        <v>195</v>
      </c>
      <c r="J413" s="14" t="s">
        <v>41</v>
      </c>
      <c r="K413" s="14">
        <v>20</v>
      </c>
      <c r="L413" s="14"/>
      <c r="M413" s="14">
        <v>2003</v>
      </c>
      <c r="N413" s="15" t="s">
        <v>43</v>
      </c>
      <c r="O413" s="15" t="s">
        <v>44</v>
      </c>
      <c r="P413" s="28">
        <v>4.2689148957375835E-3</v>
      </c>
      <c r="Q413" s="18">
        <v>8750</v>
      </c>
      <c r="R413" s="18">
        <v>8900.6949677402808</v>
      </c>
      <c r="S413" s="15" t="s">
        <v>45</v>
      </c>
      <c r="T413" s="15"/>
      <c r="U413" s="15"/>
      <c r="V413" s="14">
        <v>365</v>
      </c>
      <c r="W413" s="76"/>
      <c r="X413" s="14"/>
      <c r="Y413" s="14">
        <v>8760</v>
      </c>
      <c r="Z413" s="76" t="s">
        <v>1052</v>
      </c>
      <c r="AA413" s="76" t="s">
        <v>46</v>
      </c>
      <c r="AB413" s="19" t="s">
        <v>49</v>
      </c>
      <c r="AC413" s="19">
        <v>46.3856216091623</v>
      </c>
      <c r="AD413" s="19">
        <v>1074.85364414012</v>
      </c>
      <c r="AE413" s="19">
        <v>5.4109910208389103</v>
      </c>
      <c r="AF413" s="19">
        <v>1344</v>
      </c>
      <c r="AG413" s="19">
        <v>1920000</v>
      </c>
      <c r="AH413" s="23">
        <v>8750</v>
      </c>
      <c r="AI413" s="24">
        <v>8.7999999999999994E-8</v>
      </c>
      <c r="AJ413" s="21">
        <f t="shared" si="288"/>
        <v>4.1286426883217569E-4</v>
      </c>
      <c r="AK413" s="21">
        <f t="shared" si="289"/>
        <v>9.5669444214552674E-3</v>
      </c>
      <c r="AL413" s="21">
        <f t="shared" si="290"/>
        <v>4.8161580549668731E-5</v>
      </c>
      <c r="AM413" s="21">
        <f t="shared" si="291"/>
        <v>1.1962534036642937E-2</v>
      </c>
      <c r="AN413" s="21">
        <f t="shared" si="292"/>
        <v>17.089334338061338</v>
      </c>
      <c r="AO413" s="86">
        <f t="shared" si="260"/>
        <v>7.8326115716114461E-4</v>
      </c>
      <c r="AP413" s="88">
        <f t="shared" si="261"/>
        <v>1.1311349831018513E-6</v>
      </c>
      <c r="AQ413" s="89">
        <f t="shared" si="262"/>
        <v>2.6210806634124019E-5</v>
      </c>
      <c r="AR413" s="89">
        <f t="shared" si="263"/>
        <v>1.3194953575251706E-7</v>
      </c>
      <c r="AS413" s="89">
        <f t="shared" si="264"/>
        <v>3.2774065853816264E-5</v>
      </c>
      <c r="AT413" s="89">
        <f t="shared" si="265"/>
        <v>4.6820094076880377E-2</v>
      </c>
      <c r="AU413" s="91">
        <f t="shared" si="266"/>
        <v>2.1459209785236838E-6</v>
      </c>
      <c r="AV413" s="95">
        <f t="shared" si="276"/>
        <v>412.8642688321757</v>
      </c>
      <c r="AW413" s="96">
        <f t="shared" si="277"/>
        <v>9566.9444214552677</v>
      </c>
      <c r="AX413" s="96">
        <f t="shared" si="278"/>
        <v>48.161580549668734</v>
      </c>
      <c r="AY413" s="96">
        <f t="shared" si="279"/>
        <v>11962.534036642937</v>
      </c>
      <c r="AZ413" s="96">
        <f t="shared" si="280"/>
        <v>17089334.338061336</v>
      </c>
      <c r="BA413" s="97">
        <f t="shared" si="281"/>
        <v>783.26115716114464</v>
      </c>
      <c r="BB413" s="102">
        <f t="shared" si="282"/>
        <v>1.1311349831018513</v>
      </c>
      <c r="BC413" s="98">
        <f t="shared" si="283"/>
        <v>26.210806634124019</v>
      </c>
      <c r="BD413" s="98">
        <f t="shared" si="284"/>
        <v>0.13194953575251706</v>
      </c>
      <c r="BE413" s="98">
        <f t="shared" si="285"/>
        <v>32.774065853816268</v>
      </c>
      <c r="BF413" s="98">
        <f t="shared" si="286"/>
        <v>46820.094076880378</v>
      </c>
      <c r="BG413" s="103">
        <f t="shared" si="287"/>
        <v>2.1459209785236837</v>
      </c>
      <c r="BH413">
        <v>0.1</v>
      </c>
      <c r="BI413">
        <f t="shared" si="267"/>
        <v>890.06949677402815</v>
      </c>
      <c r="BJ413">
        <v>0.1</v>
      </c>
      <c r="BK413">
        <f t="shared" si="268"/>
        <v>875</v>
      </c>
      <c r="BL413" s="114">
        <v>17.6498016718255</v>
      </c>
      <c r="BM413" s="114">
        <v>910.91550745517998</v>
      </c>
      <c r="BN413" s="114">
        <v>5.3109910208389097</v>
      </c>
      <c r="BO413" s="114">
        <v>537.6</v>
      </c>
      <c r="BP413" s="114">
        <v>384000</v>
      </c>
      <c r="BQ413" s="107">
        <f t="shared" si="269"/>
        <v>8.7999999999999994E-9</v>
      </c>
      <c r="BR413" s="107">
        <f t="shared" si="270"/>
        <v>1.6243018640242702E-4</v>
      </c>
      <c r="BS413" s="107">
        <f t="shared" si="271"/>
        <v>8.1640295312589359E-3</v>
      </c>
      <c r="BT413" s="107">
        <f t="shared" si="272"/>
        <v>4.7516219711108834E-5</v>
      </c>
      <c r="BU413" s="107">
        <f t="shared" si="273"/>
        <v>4.9322791383125241E-3</v>
      </c>
      <c r="BV413" s="107">
        <f t="shared" si="274"/>
        <v>3.8212913270126525</v>
      </c>
      <c r="BW413" s="117">
        <f t="shared" si="275"/>
        <v>1.1076985513373351E-4</v>
      </c>
    </row>
    <row r="414" spans="1:75" ht="15" customHeight="1" x14ac:dyDescent="0.25">
      <c r="A414" s="108">
        <v>4.6170211093716897</v>
      </c>
      <c r="B414" s="108">
        <v>-74.135290522002705</v>
      </c>
      <c r="C414" s="119">
        <v>25</v>
      </c>
      <c r="D414" s="119">
        <v>26</v>
      </c>
      <c r="E414" s="119">
        <v>1834</v>
      </c>
      <c r="F414" s="16" t="s">
        <v>1053</v>
      </c>
      <c r="G414" s="14" t="s">
        <v>1054</v>
      </c>
      <c r="H414" s="16" t="s">
        <v>1055</v>
      </c>
      <c r="I414" s="14" t="s">
        <v>195</v>
      </c>
      <c r="J414" s="14" t="s">
        <v>53</v>
      </c>
      <c r="K414" s="14">
        <v>117.22</v>
      </c>
      <c r="L414" s="14"/>
      <c r="M414" s="14">
        <v>2000</v>
      </c>
      <c r="N414" s="15" t="s">
        <v>43</v>
      </c>
      <c r="O414" s="15" t="s">
        <v>397</v>
      </c>
      <c r="P414" s="22">
        <v>8.124879750918957E-3</v>
      </c>
      <c r="Q414" s="18">
        <v>43990</v>
      </c>
      <c r="R414" s="18">
        <v>45443.139101415232</v>
      </c>
      <c r="S414" s="15" t="s">
        <v>45</v>
      </c>
      <c r="T414" s="15"/>
      <c r="U414" s="15"/>
      <c r="V414" s="14">
        <v>365</v>
      </c>
      <c r="W414" s="76"/>
      <c r="X414" s="14"/>
      <c r="Y414" s="14">
        <v>8760</v>
      </c>
      <c r="Z414" s="76" t="s">
        <v>1056</v>
      </c>
      <c r="AA414" s="76" t="s">
        <v>46</v>
      </c>
      <c r="AB414" s="19" t="s">
        <v>49</v>
      </c>
      <c r="AC414" s="19">
        <v>196.35697419693699</v>
      </c>
      <c r="AD414" s="19">
        <v>1220.7279907421801</v>
      </c>
      <c r="AE414" s="19">
        <v>0.1</v>
      </c>
      <c r="AF414" s="19">
        <v>640</v>
      </c>
      <c r="AG414" s="19">
        <v>1920000</v>
      </c>
      <c r="AH414" s="20">
        <v>95073.827203389839</v>
      </c>
      <c r="AI414" s="20">
        <v>2.5741799999999997E-6</v>
      </c>
      <c r="AJ414" s="21">
        <f t="shared" si="288"/>
        <v>8.9230772919644107E-3</v>
      </c>
      <c r="AK414" s="21">
        <f t="shared" si="289"/>
        <v>5.5473711888288015E-2</v>
      </c>
      <c r="AL414" s="21">
        <f t="shared" si="290"/>
        <v>4.5443139101415236E-6</v>
      </c>
      <c r="AM414" s="21">
        <f t="shared" si="291"/>
        <v>2.9083609024905747E-2</v>
      </c>
      <c r="AN414" s="21">
        <f t="shared" si="292"/>
        <v>87.250827074717236</v>
      </c>
      <c r="AO414" s="86">
        <f t="shared" si="260"/>
        <v>0.25282164358422982</v>
      </c>
      <c r="AP414" s="88">
        <f t="shared" si="261"/>
        <v>2.4446787101272359E-5</v>
      </c>
      <c r="AQ414" s="89">
        <f t="shared" si="262"/>
        <v>1.5198277229667948E-4</v>
      </c>
      <c r="AR414" s="89">
        <f t="shared" si="263"/>
        <v>1.2450175096278147E-8</v>
      </c>
      <c r="AS414" s="89">
        <f t="shared" si="264"/>
        <v>7.9681120616180128E-5</v>
      </c>
      <c r="AT414" s="89">
        <f t="shared" si="265"/>
        <v>0.23904336184854039</v>
      </c>
      <c r="AU414" s="91">
        <f t="shared" si="266"/>
        <v>6.92662037217068E-4</v>
      </c>
      <c r="AV414" s="95">
        <f t="shared" si="276"/>
        <v>8923.0772919644114</v>
      </c>
      <c r="AW414" s="96">
        <f t="shared" si="277"/>
        <v>55473.711888288017</v>
      </c>
      <c r="AX414" s="96">
        <f t="shared" si="278"/>
        <v>4.5443139101415237</v>
      </c>
      <c r="AY414" s="96">
        <f t="shared" si="279"/>
        <v>29083.609024905749</v>
      </c>
      <c r="AZ414" s="96">
        <f t="shared" si="280"/>
        <v>87250827.074717239</v>
      </c>
      <c r="BA414" s="97">
        <f t="shared" si="281"/>
        <v>252821.64358422981</v>
      </c>
      <c r="BB414" s="102">
        <f t="shared" si="282"/>
        <v>24.44678710127236</v>
      </c>
      <c r="BC414" s="98">
        <f t="shared" si="283"/>
        <v>151.98277229667949</v>
      </c>
      <c r="BD414" s="98">
        <f t="shared" si="284"/>
        <v>1.2450175096278148E-2</v>
      </c>
      <c r="BE414" s="98">
        <f t="shared" si="285"/>
        <v>79.681120616180124</v>
      </c>
      <c r="BF414" s="98">
        <f t="shared" si="286"/>
        <v>239043.3618485404</v>
      </c>
      <c r="BG414" s="103">
        <f t="shared" si="287"/>
        <v>692.66203721706802</v>
      </c>
      <c r="BH414">
        <v>0.1</v>
      </c>
      <c r="BI414">
        <f t="shared" si="267"/>
        <v>4544.3139101415236</v>
      </c>
      <c r="BJ414">
        <v>0.1</v>
      </c>
      <c r="BK414">
        <f t="shared" si="268"/>
        <v>9507.3827203389847</v>
      </c>
      <c r="BL414" s="114">
        <v>187.562005220738</v>
      </c>
      <c r="BM414" s="114">
        <v>1012.03746873145</v>
      </c>
      <c r="BN414" s="114">
        <v>0</v>
      </c>
      <c r="BO414" s="114">
        <v>256</v>
      </c>
      <c r="BP414" s="114">
        <v>384000</v>
      </c>
      <c r="BQ414" s="107">
        <f t="shared" si="269"/>
        <v>2.5741799999999998E-7</v>
      </c>
      <c r="BR414" s="107">
        <f t="shared" si="270"/>
        <v>8.569986460066438E-3</v>
      </c>
      <c r="BS414" s="107">
        <f t="shared" si="271"/>
        <v>4.6323515571944827E-2</v>
      </c>
      <c r="BT414" s="107">
        <f t="shared" si="272"/>
        <v>4.5443139101415238E-7</v>
      </c>
      <c r="BU414" s="107">
        <f t="shared" si="273"/>
        <v>1.1991479198385347E-2</v>
      </c>
      <c r="BV414" s="107">
        <f t="shared" si="274"/>
        <v>19.509878043214687</v>
      </c>
      <c r="BW414" s="117">
        <f t="shared" si="275"/>
        <v>3.5754379721827469E-2</v>
      </c>
    </row>
    <row r="415" spans="1:75" ht="15" customHeight="1" x14ac:dyDescent="0.25">
      <c r="A415" s="108">
        <v>4.6170211093716897</v>
      </c>
      <c r="B415" s="108">
        <v>-74.135290522002705</v>
      </c>
      <c r="C415" s="119">
        <v>25</v>
      </c>
      <c r="D415" s="119">
        <v>26</v>
      </c>
      <c r="E415" s="119">
        <v>1834</v>
      </c>
      <c r="F415" s="16" t="s">
        <v>1053</v>
      </c>
      <c r="G415" s="14" t="s">
        <v>1054</v>
      </c>
      <c r="H415" s="16" t="s">
        <v>1055</v>
      </c>
      <c r="I415" s="14" t="s">
        <v>195</v>
      </c>
      <c r="J415" s="14" t="s">
        <v>53</v>
      </c>
      <c r="K415" s="14">
        <v>117.22</v>
      </c>
      <c r="L415" s="14"/>
      <c r="M415" s="14">
        <v>2000</v>
      </c>
      <c r="N415" s="15" t="s">
        <v>43</v>
      </c>
      <c r="O415" s="15" t="s">
        <v>397</v>
      </c>
      <c r="P415" s="22">
        <v>8.124879750918957E-3</v>
      </c>
      <c r="Q415" s="18">
        <v>43990</v>
      </c>
      <c r="R415" s="18">
        <v>45443.139101415232</v>
      </c>
      <c r="S415" s="15" t="s">
        <v>45</v>
      </c>
      <c r="T415" s="15"/>
      <c r="U415" s="15"/>
      <c r="V415" s="14">
        <v>365</v>
      </c>
      <c r="W415" s="76"/>
      <c r="X415" s="14"/>
      <c r="Y415" s="14">
        <v>8760</v>
      </c>
      <c r="Z415" s="76" t="s">
        <v>1056</v>
      </c>
      <c r="AA415" s="76" t="s">
        <v>46</v>
      </c>
      <c r="AB415" s="19" t="s">
        <v>49</v>
      </c>
      <c r="AC415" s="19">
        <v>196.35697419693699</v>
      </c>
      <c r="AD415" s="19">
        <v>1220.7279907421801</v>
      </c>
      <c r="AE415" s="19">
        <v>0.1</v>
      </c>
      <c r="AF415" s="19">
        <v>640</v>
      </c>
      <c r="AG415" s="19">
        <v>1920000</v>
      </c>
      <c r="AH415" s="20">
        <v>95073.827203389839</v>
      </c>
      <c r="AI415" s="20">
        <v>2.5741799999999997E-6</v>
      </c>
      <c r="AJ415" s="21">
        <f t="shared" si="288"/>
        <v>8.9230772919644107E-3</v>
      </c>
      <c r="AK415" s="21">
        <f t="shared" si="289"/>
        <v>5.5473711888288015E-2</v>
      </c>
      <c r="AL415" s="21">
        <f t="shared" si="290"/>
        <v>4.5443139101415236E-6</v>
      </c>
      <c r="AM415" s="21">
        <f t="shared" si="291"/>
        <v>2.9083609024905747E-2</v>
      </c>
      <c r="AN415" s="21">
        <f t="shared" si="292"/>
        <v>87.250827074717236</v>
      </c>
      <c r="AO415" s="86">
        <f t="shared" si="260"/>
        <v>0.25282164358422982</v>
      </c>
      <c r="AP415" s="88">
        <f t="shared" si="261"/>
        <v>2.4446787101272359E-5</v>
      </c>
      <c r="AQ415" s="89">
        <f t="shared" si="262"/>
        <v>1.5198277229667948E-4</v>
      </c>
      <c r="AR415" s="89">
        <f t="shared" si="263"/>
        <v>1.2450175096278147E-8</v>
      </c>
      <c r="AS415" s="89">
        <f t="shared" si="264"/>
        <v>7.9681120616180128E-5</v>
      </c>
      <c r="AT415" s="89">
        <f t="shared" si="265"/>
        <v>0.23904336184854039</v>
      </c>
      <c r="AU415" s="91">
        <f t="shared" si="266"/>
        <v>6.92662037217068E-4</v>
      </c>
      <c r="AV415" s="95">
        <f t="shared" si="276"/>
        <v>8923.0772919644114</v>
      </c>
      <c r="AW415" s="96">
        <f t="shared" si="277"/>
        <v>55473.711888288017</v>
      </c>
      <c r="AX415" s="96">
        <f t="shared" si="278"/>
        <v>4.5443139101415237</v>
      </c>
      <c r="AY415" s="96">
        <f t="shared" si="279"/>
        <v>29083.609024905749</v>
      </c>
      <c r="AZ415" s="96">
        <f t="shared" si="280"/>
        <v>87250827.074717239</v>
      </c>
      <c r="BA415" s="97">
        <f t="shared" si="281"/>
        <v>252821.64358422981</v>
      </c>
      <c r="BB415" s="102">
        <f t="shared" si="282"/>
        <v>24.44678710127236</v>
      </c>
      <c r="BC415" s="98">
        <f t="shared" si="283"/>
        <v>151.98277229667949</v>
      </c>
      <c r="BD415" s="98">
        <f t="shared" si="284"/>
        <v>1.2450175096278148E-2</v>
      </c>
      <c r="BE415" s="98">
        <f t="shared" si="285"/>
        <v>79.681120616180124</v>
      </c>
      <c r="BF415" s="98">
        <f t="shared" si="286"/>
        <v>239043.3618485404</v>
      </c>
      <c r="BG415" s="103">
        <f t="shared" si="287"/>
        <v>692.66203721706802</v>
      </c>
      <c r="BH415">
        <v>0.1</v>
      </c>
      <c r="BI415">
        <f t="shared" si="267"/>
        <v>4544.3139101415236</v>
      </c>
      <c r="BJ415">
        <v>0.1</v>
      </c>
      <c r="BK415">
        <f t="shared" si="268"/>
        <v>9507.3827203389847</v>
      </c>
      <c r="BL415" s="114">
        <v>187.562005220738</v>
      </c>
      <c r="BM415" s="114">
        <v>1012.03746873145</v>
      </c>
      <c r="BN415" s="114">
        <v>0</v>
      </c>
      <c r="BO415" s="114">
        <v>256</v>
      </c>
      <c r="BP415" s="114">
        <v>384000</v>
      </c>
      <c r="BQ415" s="107">
        <f t="shared" si="269"/>
        <v>2.5741799999999998E-7</v>
      </c>
      <c r="BR415" s="107">
        <f t="shared" si="270"/>
        <v>8.569986460066438E-3</v>
      </c>
      <c r="BS415" s="107">
        <f t="shared" si="271"/>
        <v>4.6323515571944827E-2</v>
      </c>
      <c r="BT415" s="107">
        <f t="shared" si="272"/>
        <v>4.5443139101415238E-7</v>
      </c>
      <c r="BU415" s="107">
        <f t="shared" si="273"/>
        <v>1.1991479198385347E-2</v>
      </c>
      <c r="BV415" s="107">
        <f t="shared" si="274"/>
        <v>19.509878043214687</v>
      </c>
      <c r="BW415" s="117">
        <f t="shared" si="275"/>
        <v>3.5754379721827469E-2</v>
      </c>
    </row>
    <row r="416" spans="1:75" ht="15" customHeight="1" x14ac:dyDescent="0.25">
      <c r="A416" s="108">
        <v>4.6170211093716897</v>
      </c>
      <c r="B416" s="108">
        <v>-74.135290522002705</v>
      </c>
      <c r="C416" s="119">
        <v>25</v>
      </c>
      <c r="D416" s="119">
        <v>26</v>
      </c>
      <c r="E416" s="119">
        <v>1834</v>
      </c>
      <c r="F416" s="16" t="s">
        <v>1053</v>
      </c>
      <c r="G416" s="14" t="s">
        <v>1054</v>
      </c>
      <c r="H416" s="16" t="s">
        <v>1055</v>
      </c>
      <c r="I416" s="14" t="s">
        <v>195</v>
      </c>
      <c r="J416" s="14" t="s">
        <v>53</v>
      </c>
      <c r="K416" s="14">
        <v>58.61</v>
      </c>
      <c r="L416" s="14"/>
      <c r="M416" s="14">
        <v>2000</v>
      </c>
      <c r="N416" s="15" t="s">
        <v>43</v>
      </c>
      <c r="O416" s="15" t="s">
        <v>397</v>
      </c>
      <c r="P416" s="22">
        <v>8.124879750918957E-3</v>
      </c>
      <c r="Q416" s="18">
        <v>21995</v>
      </c>
      <c r="R416" s="18">
        <v>22721.569550707616</v>
      </c>
      <c r="S416" s="15" t="s">
        <v>45</v>
      </c>
      <c r="T416" s="15"/>
      <c r="U416" s="15"/>
      <c r="V416" s="14">
        <v>365</v>
      </c>
      <c r="W416" s="76"/>
      <c r="X416" s="14"/>
      <c r="Y416" s="14">
        <v>8760</v>
      </c>
      <c r="Z416" s="76" t="s">
        <v>1056</v>
      </c>
      <c r="AA416" s="76" t="s">
        <v>46</v>
      </c>
      <c r="AB416" s="19" t="s">
        <v>49</v>
      </c>
      <c r="AC416" s="19">
        <v>196.35697419693699</v>
      </c>
      <c r="AD416" s="19">
        <v>1220.7279907421801</v>
      </c>
      <c r="AE416" s="19">
        <v>0.1</v>
      </c>
      <c r="AF416" s="19">
        <v>640</v>
      </c>
      <c r="AG416" s="19">
        <v>1920000</v>
      </c>
      <c r="AH416" s="20">
        <v>95073.827203389839</v>
      </c>
      <c r="AI416" s="20">
        <v>2.5741799999999997E-6</v>
      </c>
      <c r="AJ416" s="21">
        <f t="shared" si="288"/>
        <v>4.4615386459822054E-3</v>
      </c>
      <c r="AK416" s="21">
        <f t="shared" si="289"/>
        <v>2.7736855944144007E-2</v>
      </c>
      <c r="AL416" s="21">
        <f t="shared" si="290"/>
        <v>2.2721569550707618E-6</v>
      </c>
      <c r="AM416" s="21">
        <f t="shared" si="291"/>
        <v>1.4541804512452874E-2</v>
      </c>
      <c r="AN416" s="21">
        <f t="shared" si="292"/>
        <v>43.625413537358618</v>
      </c>
      <c r="AO416" s="86">
        <f t="shared" si="260"/>
        <v>0.25282164358422982</v>
      </c>
      <c r="AP416" s="88">
        <f t="shared" si="261"/>
        <v>1.222339355063618E-5</v>
      </c>
      <c r="AQ416" s="89">
        <f t="shared" si="262"/>
        <v>7.5991386148339742E-5</v>
      </c>
      <c r="AR416" s="89">
        <f t="shared" si="263"/>
        <v>6.2250875481390737E-9</v>
      </c>
      <c r="AS416" s="89">
        <f t="shared" si="264"/>
        <v>3.9840560308090064E-5</v>
      </c>
      <c r="AT416" s="89">
        <f t="shared" si="265"/>
        <v>0.11952168092427019</v>
      </c>
      <c r="AU416" s="91">
        <f t="shared" si="266"/>
        <v>6.92662037217068E-4</v>
      </c>
      <c r="AV416" s="95">
        <f t="shared" si="276"/>
        <v>4461.5386459822057</v>
      </c>
      <c r="AW416" s="96">
        <f t="shared" si="277"/>
        <v>27736.855944144008</v>
      </c>
      <c r="AX416" s="96">
        <f t="shared" si="278"/>
        <v>2.2721569550707619</v>
      </c>
      <c r="AY416" s="96">
        <f t="shared" si="279"/>
        <v>14541.804512452874</v>
      </c>
      <c r="AZ416" s="96">
        <f t="shared" si="280"/>
        <v>43625413.537358619</v>
      </c>
      <c r="BA416" s="97">
        <f t="shared" si="281"/>
        <v>252821.64358422981</v>
      </c>
      <c r="BB416" s="102">
        <f t="shared" si="282"/>
        <v>12.22339355063618</v>
      </c>
      <c r="BC416" s="98">
        <f t="shared" si="283"/>
        <v>75.991386148339743</v>
      </c>
      <c r="BD416" s="98">
        <f t="shared" si="284"/>
        <v>6.2250875481390739E-3</v>
      </c>
      <c r="BE416" s="98">
        <f t="shared" si="285"/>
        <v>39.840560308090062</v>
      </c>
      <c r="BF416" s="98">
        <f t="shared" si="286"/>
        <v>119521.6809242702</v>
      </c>
      <c r="BG416" s="103">
        <f t="shared" si="287"/>
        <v>692.66203721706802</v>
      </c>
      <c r="BH416">
        <v>0.1</v>
      </c>
      <c r="BI416">
        <f t="shared" si="267"/>
        <v>2272.1569550707618</v>
      </c>
      <c r="BJ416">
        <v>0.1</v>
      </c>
      <c r="BK416">
        <f t="shared" si="268"/>
        <v>9507.3827203389847</v>
      </c>
      <c r="BL416" s="114">
        <v>187.562005220738</v>
      </c>
      <c r="BM416" s="114">
        <v>1012.03746873145</v>
      </c>
      <c r="BN416" s="114">
        <v>0</v>
      </c>
      <c r="BO416" s="114">
        <v>256</v>
      </c>
      <c r="BP416" s="114">
        <v>384000</v>
      </c>
      <c r="BQ416" s="107">
        <f t="shared" si="269"/>
        <v>2.5741799999999998E-7</v>
      </c>
      <c r="BR416" s="107">
        <f t="shared" si="270"/>
        <v>4.284993230033219E-3</v>
      </c>
      <c r="BS416" s="107">
        <f t="shared" si="271"/>
        <v>2.3161757785972414E-2</v>
      </c>
      <c r="BT416" s="107">
        <f t="shared" si="272"/>
        <v>2.2721569550707619E-7</v>
      </c>
      <c r="BU416" s="107">
        <f t="shared" si="273"/>
        <v>5.9957395991926737E-3</v>
      </c>
      <c r="BV416" s="107">
        <f t="shared" si="274"/>
        <v>9.7549390216073437</v>
      </c>
      <c r="BW416" s="117">
        <f t="shared" si="275"/>
        <v>3.5754379721827469E-2</v>
      </c>
    </row>
    <row r="417" spans="1:75" ht="30" customHeight="1" x14ac:dyDescent="0.25">
      <c r="A417" s="108">
        <v>4.6147438833303998</v>
      </c>
      <c r="B417" s="108">
        <v>-74.134801875427797</v>
      </c>
      <c r="C417" s="119">
        <v>25</v>
      </c>
      <c r="D417" s="119">
        <v>26</v>
      </c>
      <c r="E417" s="119">
        <v>1834</v>
      </c>
      <c r="F417" s="16" t="s">
        <v>1057</v>
      </c>
      <c r="G417" s="14" t="s">
        <v>1058</v>
      </c>
      <c r="H417" s="16" t="s">
        <v>1059</v>
      </c>
      <c r="I417" s="14" t="s">
        <v>195</v>
      </c>
      <c r="J417" s="14" t="s">
        <v>41</v>
      </c>
      <c r="K417" s="14">
        <v>100</v>
      </c>
      <c r="L417" s="14"/>
      <c r="M417" s="14">
        <v>1990</v>
      </c>
      <c r="N417" s="15" t="s">
        <v>43</v>
      </c>
      <c r="O417" s="15" t="s">
        <v>44</v>
      </c>
      <c r="P417" s="22">
        <v>1.08600994019335E-3</v>
      </c>
      <c r="Q417" s="18">
        <v>275000</v>
      </c>
      <c r="R417" s="18">
        <v>276197.20941418206</v>
      </c>
      <c r="S417" s="15" t="s">
        <v>45</v>
      </c>
      <c r="T417" s="15"/>
      <c r="U417" s="15"/>
      <c r="V417" s="14">
        <v>365</v>
      </c>
      <c r="W417" s="76"/>
      <c r="X417" s="14"/>
      <c r="Y417" s="14">
        <v>8760</v>
      </c>
      <c r="Z417" s="76" t="s">
        <v>1060</v>
      </c>
      <c r="AA417" s="76" t="s">
        <v>46</v>
      </c>
      <c r="AB417" s="19" t="s">
        <v>49</v>
      </c>
      <c r="AC417" s="19">
        <v>46.3856216091623</v>
      </c>
      <c r="AD417" s="19">
        <v>1074.85364414012</v>
      </c>
      <c r="AE417" s="19">
        <v>5.4109910208389103</v>
      </c>
      <c r="AF417" s="19">
        <v>1344</v>
      </c>
      <c r="AG417" s="19">
        <v>1920000</v>
      </c>
      <c r="AH417" s="20">
        <v>54177.37142857143</v>
      </c>
      <c r="AI417" s="20">
        <v>8.9999999999999995E-9</v>
      </c>
      <c r="AJ417" s="21">
        <f t="shared" si="288"/>
        <v>1.2811579245392809E-2</v>
      </c>
      <c r="AK417" s="21">
        <f t="shared" si="289"/>
        <v>0.29687157704016542</v>
      </c>
      <c r="AL417" s="21">
        <f t="shared" si="290"/>
        <v>1.4945006201209031E-3</v>
      </c>
      <c r="AM417" s="21">
        <f t="shared" si="291"/>
        <v>0.3712090494526607</v>
      </c>
      <c r="AN417" s="21">
        <f t="shared" si="292"/>
        <v>530.29864207522951</v>
      </c>
      <c r="AO417" s="86">
        <f t="shared" si="260"/>
        <v>4.8971908806437676E-4</v>
      </c>
      <c r="AP417" s="88">
        <f t="shared" si="261"/>
        <v>3.5100217110665227E-5</v>
      </c>
      <c r="AQ417" s="89">
        <f t="shared" si="262"/>
        <v>8.1334678641141217E-4</v>
      </c>
      <c r="AR417" s="89">
        <f t="shared" si="263"/>
        <v>4.0945222469065835E-6</v>
      </c>
      <c r="AS417" s="89">
        <f t="shared" si="264"/>
        <v>1.0170110943908512E-3</v>
      </c>
      <c r="AT417" s="89">
        <f t="shared" si="265"/>
        <v>1.4528729919869301</v>
      </c>
      <c r="AU417" s="91">
        <f t="shared" si="266"/>
        <v>1.341696131683224E-6</v>
      </c>
      <c r="AV417" s="95">
        <f t="shared" si="276"/>
        <v>12811.579245392808</v>
      </c>
      <c r="AW417" s="96">
        <f t="shared" si="277"/>
        <v>296871.57704016543</v>
      </c>
      <c r="AX417" s="96">
        <f t="shared" si="278"/>
        <v>1494.5006201209032</v>
      </c>
      <c r="AY417" s="96">
        <f t="shared" si="279"/>
        <v>371209.04945266072</v>
      </c>
      <c r="AZ417" s="96">
        <f t="shared" si="280"/>
        <v>530298642.07522953</v>
      </c>
      <c r="BA417" s="97">
        <f t="shared" si="281"/>
        <v>489.71908806437676</v>
      </c>
      <c r="BB417" s="102">
        <f t="shared" si="282"/>
        <v>35.100217110665227</v>
      </c>
      <c r="BC417" s="98">
        <f t="shared" si="283"/>
        <v>813.34678641141215</v>
      </c>
      <c r="BD417" s="98">
        <f t="shared" si="284"/>
        <v>4.0945222469065836</v>
      </c>
      <c r="BE417" s="98">
        <f t="shared" si="285"/>
        <v>1017.0110943908512</v>
      </c>
      <c r="BF417" s="98">
        <f t="shared" si="286"/>
        <v>1452872.9919869301</v>
      </c>
      <c r="BG417" s="103">
        <f t="shared" si="287"/>
        <v>1.3416961316832241</v>
      </c>
      <c r="BH417">
        <v>0.1</v>
      </c>
      <c r="BI417">
        <f t="shared" si="267"/>
        <v>27619.720941418207</v>
      </c>
      <c r="BJ417">
        <v>0.1</v>
      </c>
      <c r="BK417">
        <f t="shared" si="268"/>
        <v>5417.7371428571432</v>
      </c>
      <c r="BL417" s="114">
        <v>17.6498016718255</v>
      </c>
      <c r="BM417" s="114">
        <v>910.91550745517998</v>
      </c>
      <c r="BN417" s="114">
        <v>5.3109910208389097</v>
      </c>
      <c r="BO417" s="114">
        <v>537.6</v>
      </c>
      <c r="BP417" s="114">
        <v>384000</v>
      </c>
      <c r="BQ417" s="107">
        <f t="shared" si="269"/>
        <v>8.9999999999999999E-10</v>
      </c>
      <c r="BR417" s="107">
        <f t="shared" si="270"/>
        <v>5.0403664401012021E-3</v>
      </c>
      <c r="BS417" s="107">
        <f t="shared" si="271"/>
        <v>0.25333776545329284</v>
      </c>
      <c r="BT417" s="107">
        <f t="shared" si="272"/>
        <v>1.4744744465106988E-3</v>
      </c>
      <c r="BU417" s="107">
        <f t="shared" si="273"/>
        <v>0.153053412007845</v>
      </c>
      <c r="BV417" s="107">
        <f t="shared" si="274"/>
        <v>118.57838120560434</v>
      </c>
      <c r="BW417" s="117">
        <f t="shared" si="275"/>
        <v>6.9256737609362589E-5</v>
      </c>
    </row>
    <row r="418" spans="1:75" ht="30" customHeight="1" x14ac:dyDescent="0.25">
      <c r="A418" s="108">
        <v>4.6147438833303998</v>
      </c>
      <c r="B418" s="108">
        <v>-74.134801875427797</v>
      </c>
      <c r="C418" s="119">
        <v>25</v>
      </c>
      <c r="D418" s="119">
        <v>26</v>
      </c>
      <c r="E418" s="119">
        <v>1834</v>
      </c>
      <c r="F418" s="16" t="s">
        <v>1057</v>
      </c>
      <c r="G418" s="14" t="s">
        <v>1058</v>
      </c>
      <c r="H418" s="16" t="s">
        <v>1059</v>
      </c>
      <c r="I418" s="14" t="s">
        <v>195</v>
      </c>
      <c r="J418" s="14" t="s">
        <v>41</v>
      </c>
      <c r="K418" s="14">
        <v>60</v>
      </c>
      <c r="L418" s="14"/>
      <c r="M418" s="14">
        <v>1990</v>
      </c>
      <c r="N418" s="15" t="s">
        <v>43</v>
      </c>
      <c r="O418" s="15" t="s">
        <v>44</v>
      </c>
      <c r="P418" s="22">
        <v>1.08600994019335E-3</v>
      </c>
      <c r="Q418" s="18">
        <v>3857.1428571428601</v>
      </c>
      <c r="R418" s="18">
        <v>3873.9348852898293</v>
      </c>
      <c r="S418" s="15" t="s">
        <v>45</v>
      </c>
      <c r="T418" s="15"/>
      <c r="U418" s="15"/>
      <c r="V418" s="14">
        <v>365</v>
      </c>
      <c r="W418" s="76" t="s">
        <v>76</v>
      </c>
      <c r="X418" s="14"/>
      <c r="Y418" s="14">
        <v>2920</v>
      </c>
      <c r="Z418" s="76" t="s">
        <v>1060</v>
      </c>
      <c r="AA418" s="76" t="s">
        <v>46</v>
      </c>
      <c r="AB418" s="19" t="s">
        <v>49</v>
      </c>
      <c r="AC418" s="19">
        <v>46.3856216091623</v>
      </c>
      <c r="AD418" s="19">
        <v>1074.85364414012</v>
      </c>
      <c r="AE418" s="19">
        <v>5.4109910208389103</v>
      </c>
      <c r="AF418" s="19">
        <v>1344</v>
      </c>
      <c r="AG418" s="19">
        <v>1920000</v>
      </c>
      <c r="AH418" s="20">
        <v>54177.37142857143</v>
      </c>
      <c r="AI418" s="20">
        <v>8.9999999999999995E-9</v>
      </c>
      <c r="AJ418" s="21">
        <f t="shared" si="288"/>
        <v>1.796948777275876E-4</v>
      </c>
      <c r="AK418" s="21">
        <f t="shared" si="289"/>
        <v>4.1639130286153106E-3</v>
      </c>
      <c r="AL418" s="21">
        <f t="shared" si="290"/>
        <v>2.0961826879617879E-5</v>
      </c>
      <c r="AM418" s="21">
        <f t="shared" si="291"/>
        <v>5.2065684858295302E-3</v>
      </c>
      <c r="AN418" s="21">
        <f t="shared" si="292"/>
        <v>7.4379549797564728</v>
      </c>
      <c r="AO418" s="86">
        <f t="shared" si="260"/>
        <v>4.8971908806437676E-4</v>
      </c>
      <c r="AP418" s="88">
        <f t="shared" si="261"/>
        <v>4.9231473350023999E-7</v>
      </c>
      <c r="AQ418" s="89">
        <f t="shared" si="262"/>
        <v>1.1407980900315919E-5</v>
      </c>
      <c r="AR418" s="89">
        <f t="shared" si="263"/>
        <v>5.7429662683884598E-8</v>
      </c>
      <c r="AS418" s="89">
        <f t="shared" si="264"/>
        <v>1.4264571194053508E-5</v>
      </c>
      <c r="AT418" s="89">
        <f t="shared" si="265"/>
        <v>2.0377958848647872E-2</v>
      </c>
      <c r="AU418" s="91">
        <f t="shared" si="266"/>
        <v>1.341696131683224E-6</v>
      </c>
      <c r="AV418" s="95">
        <f t="shared" si="276"/>
        <v>179.6948777275876</v>
      </c>
      <c r="AW418" s="96">
        <f t="shared" si="277"/>
        <v>4163.9130286153104</v>
      </c>
      <c r="AX418" s="96">
        <f t="shared" si="278"/>
        <v>20.961826879617877</v>
      </c>
      <c r="AY418" s="96">
        <f t="shared" si="279"/>
        <v>5206.5684858295299</v>
      </c>
      <c r="AZ418" s="96">
        <f t="shared" si="280"/>
        <v>7437954.9797564726</v>
      </c>
      <c r="BA418" s="97">
        <f t="shared" si="281"/>
        <v>489.71908806437676</v>
      </c>
      <c r="BB418" s="102">
        <f t="shared" si="282"/>
        <v>0.49231473350023996</v>
      </c>
      <c r="BC418" s="98">
        <f t="shared" si="283"/>
        <v>11.40798090031592</v>
      </c>
      <c r="BD418" s="98">
        <f t="shared" si="284"/>
        <v>5.7429662683884601E-2</v>
      </c>
      <c r="BE418" s="98">
        <f t="shared" si="285"/>
        <v>14.264571194053508</v>
      </c>
      <c r="BF418" s="98">
        <f t="shared" si="286"/>
        <v>20377.958848647871</v>
      </c>
      <c r="BG418" s="103">
        <f t="shared" si="287"/>
        <v>1.3416961316832241</v>
      </c>
      <c r="BH418">
        <v>0.1</v>
      </c>
      <c r="BI418">
        <f t="shared" si="267"/>
        <v>387.39348852898297</v>
      </c>
      <c r="BJ418">
        <v>0.1</v>
      </c>
      <c r="BK418">
        <f t="shared" si="268"/>
        <v>5417.7371428571432</v>
      </c>
      <c r="BL418" s="114">
        <v>17.6498016718255</v>
      </c>
      <c r="BM418" s="114">
        <v>910.91550745517998</v>
      </c>
      <c r="BN418" s="114">
        <v>5.3109910208389097</v>
      </c>
      <c r="BO418" s="114">
        <v>537.6</v>
      </c>
      <c r="BP418" s="114">
        <v>384000</v>
      </c>
      <c r="BQ418" s="107">
        <f t="shared" si="269"/>
        <v>8.9999999999999999E-10</v>
      </c>
      <c r="BR418" s="107">
        <f t="shared" si="270"/>
        <v>7.0696048770250698E-5</v>
      </c>
      <c r="BS418" s="107">
        <f t="shared" si="271"/>
        <v>3.5533089180461879E-3</v>
      </c>
      <c r="BT418" s="107">
        <f t="shared" si="272"/>
        <v>2.0680940288721504E-5</v>
      </c>
      <c r="BU418" s="107">
        <f t="shared" si="273"/>
        <v>2.1467231814087362E-3</v>
      </c>
      <c r="BV418" s="107">
        <f t="shared" si="274"/>
        <v>1.6631772948318546</v>
      </c>
      <c r="BW418" s="117">
        <f t="shared" si="275"/>
        <v>6.9256737609362589E-5</v>
      </c>
    </row>
    <row r="419" spans="1:75" ht="45" customHeight="1" x14ac:dyDescent="0.25">
      <c r="A419" s="108">
        <v>4.6181000000000001</v>
      </c>
      <c r="B419" s="108">
        <v>-74.145233333333337</v>
      </c>
      <c r="C419" s="119">
        <v>24</v>
      </c>
      <c r="D419" s="119">
        <v>26</v>
      </c>
      <c r="E419" s="119">
        <v>1833</v>
      </c>
      <c r="F419" s="16" t="s">
        <v>1061</v>
      </c>
      <c r="G419" s="14" t="s">
        <v>1062</v>
      </c>
      <c r="H419" s="16" t="s">
        <v>1063</v>
      </c>
      <c r="I419" s="14" t="s">
        <v>195</v>
      </c>
      <c r="J419" s="14" t="s">
        <v>41</v>
      </c>
      <c r="K419" s="14">
        <v>20</v>
      </c>
      <c r="L419" s="14"/>
      <c r="M419" s="14">
        <v>2004</v>
      </c>
      <c r="N419" s="15" t="s">
        <v>43</v>
      </c>
      <c r="O419" s="15" t="s">
        <v>44</v>
      </c>
      <c r="P419" s="17">
        <v>-2.5800163440120989E-4</v>
      </c>
      <c r="Q419" s="18">
        <v>19791.5</v>
      </c>
      <c r="R419" s="18">
        <v>19771.085578331149</v>
      </c>
      <c r="S419" s="15" t="s">
        <v>45</v>
      </c>
      <c r="T419" s="15"/>
      <c r="U419" s="15"/>
      <c r="V419" s="14">
        <v>365</v>
      </c>
      <c r="W419" s="76" t="s">
        <v>55</v>
      </c>
      <c r="X419" s="14"/>
      <c r="Y419" s="14">
        <v>2448</v>
      </c>
      <c r="Z419" s="76" t="s">
        <v>1060</v>
      </c>
      <c r="AA419" s="76" t="s">
        <v>46</v>
      </c>
      <c r="AB419" s="19" t="s">
        <v>49</v>
      </c>
      <c r="AC419" s="19">
        <v>46.3856216091623</v>
      </c>
      <c r="AD419" s="19">
        <v>1074.85364414012</v>
      </c>
      <c r="AE419" s="19">
        <v>5.4109910208389103</v>
      </c>
      <c r="AF419" s="19">
        <v>1344</v>
      </c>
      <c r="AG419" s="19">
        <v>1920000</v>
      </c>
      <c r="AH419" s="20">
        <v>1159.0914634146341</v>
      </c>
      <c r="AI419" s="20">
        <v>1.4200000000000001E-4</v>
      </c>
      <c r="AJ419" s="21">
        <f t="shared" si="288"/>
        <v>9.1709409443883449E-4</v>
      </c>
      <c r="AK419" s="21">
        <f t="shared" si="289"/>
        <v>2.1251023382475406E-2</v>
      </c>
      <c r="AL419" s="21">
        <f t="shared" si="290"/>
        <v>1.0698116653658752E-4</v>
      </c>
      <c r="AM419" s="21">
        <f t="shared" si="291"/>
        <v>2.6572339017277066E-2</v>
      </c>
      <c r="AN419" s="21">
        <f t="shared" si="292"/>
        <v>37.960484310395806</v>
      </c>
      <c r="AO419" s="86">
        <f t="shared" si="260"/>
        <v>0.16442121644707589</v>
      </c>
      <c r="AP419" s="88">
        <f t="shared" si="261"/>
        <v>2.5125865601063961E-6</v>
      </c>
      <c r="AQ419" s="89">
        <f t="shared" si="262"/>
        <v>5.8221981869795637E-5</v>
      </c>
      <c r="AR419" s="89">
        <f t="shared" si="263"/>
        <v>2.9309908640160968E-7</v>
      </c>
      <c r="AS419" s="89">
        <f t="shared" si="264"/>
        <v>7.2800928814457713E-5</v>
      </c>
      <c r="AT419" s="89">
        <f t="shared" si="265"/>
        <v>0.10400132687779673</v>
      </c>
      <c r="AU419" s="91">
        <f t="shared" si="266"/>
        <v>4.5046908615637229E-4</v>
      </c>
      <c r="AV419" s="95">
        <f t="shared" si="276"/>
        <v>917.09409443883453</v>
      </c>
      <c r="AW419" s="96">
        <f t="shared" si="277"/>
        <v>21251.023382475407</v>
      </c>
      <c r="AX419" s="96">
        <f t="shared" si="278"/>
        <v>106.98116653658752</v>
      </c>
      <c r="AY419" s="96">
        <f t="shared" si="279"/>
        <v>26572.339017277067</v>
      </c>
      <c r="AZ419" s="96">
        <f t="shared" si="280"/>
        <v>37960484.310395807</v>
      </c>
      <c r="BA419" s="97">
        <f t="shared" si="281"/>
        <v>164421.21644707589</v>
      </c>
      <c r="BB419" s="102">
        <f t="shared" si="282"/>
        <v>2.5125865601063961</v>
      </c>
      <c r="BC419" s="98">
        <f t="shared" si="283"/>
        <v>58.221981869795634</v>
      </c>
      <c r="BD419" s="98">
        <f t="shared" si="284"/>
        <v>0.2930990864016097</v>
      </c>
      <c r="BE419" s="98">
        <f t="shared" si="285"/>
        <v>72.80092881445772</v>
      </c>
      <c r="BF419" s="98">
        <f t="shared" si="286"/>
        <v>104001.32687779673</v>
      </c>
      <c r="BG419" s="103">
        <f t="shared" si="287"/>
        <v>450.46908615637227</v>
      </c>
      <c r="BH419">
        <v>0.1</v>
      </c>
      <c r="BI419">
        <f t="shared" si="267"/>
        <v>1977.1085578331149</v>
      </c>
      <c r="BJ419">
        <v>0.1</v>
      </c>
      <c r="BK419">
        <f t="shared" si="268"/>
        <v>115.90914634146341</v>
      </c>
      <c r="BL419" s="114">
        <v>17.6498016718255</v>
      </c>
      <c r="BM419" s="114">
        <v>910.91550745517998</v>
      </c>
      <c r="BN419" s="114">
        <v>5.3109910208389097</v>
      </c>
      <c r="BO419" s="114">
        <v>537.6</v>
      </c>
      <c r="BP419" s="114">
        <v>384000</v>
      </c>
      <c r="BQ419" s="107">
        <f t="shared" si="269"/>
        <v>1.4200000000000001E-5</v>
      </c>
      <c r="BR419" s="107">
        <f t="shared" si="270"/>
        <v>3.6080565927786029E-4</v>
      </c>
      <c r="BS419" s="107">
        <f t="shared" si="271"/>
        <v>1.813473297439858E-2</v>
      </c>
      <c r="BT419" s="107">
        <f t="shared" si="272"/>
        <v>1.0554762854721514E-4</v>
      </c>
      <c r="BU419" s="107">
        <f t="shared" si="273"/>
        <v>1.0956056048795475E-2</v>
      </c>
      <c r="BV419" s="107">
        <f t="shared" si="274"/>
        <v>8.4882223376859258</v>
      </c>
      <c r="BW419" s="117">
        <f t="shared" si="275"/>
        <v>2.3252671424133696E-2</v>
      </c>
    </row>
    <row r="420" spans="1:75" ht="30" customHeight="1" x14ac:dyDescent="0.25">
      <c r="A420" s="108">
        <v>4.6263718716906101</v>
      </c>
      <c r="B420" s="108">
        <v>-74.118045385259094</v>
      </c>
      <c r="C420" s="119">
        <v>27</v>
      </c>
      <c r="D420" s="119">
        <v>27</v>
      </c>
      <c r="E420" s="119">
        <v>1849</v>
      </c>
      <c r="F420" s="16" t="s">
        <v>1064</v>
      </c>
      <c r="G420" s="14" t="s">
        <v>1065</v>
      </c>
      <c r="H420" s="16" t="s">
        <v>1066</v>
      </c>
      <c r="I420" s="14" t="s">
        <v>133</v>
      </c>
      <c r="J420" s="14" t="s">
        <v>41</v>
      </c>
      <c r="K420" s="14">
        <v>20</v>
      </c>
      <c r="L420" s="14"/>
      <c r="M420" s="14">
        <v>1988</v>
      </c>
      <c r="N420" s="15" t="s">
        <v>43</v>
      </c>
      <c r="O420" s="15" t="s">
        <v>44</v>
      </c>
      <c r="P420" s="22">
        <v>3.567100458653237E-2</v>
      </c>
      <c r="Q420" s="18">
        <v>18040</v>
      </c>
      <c r="R420" s="18">
        <v>20806.710044577125</v>
      </c>
      <c r="S420" s="15" t="s">
        <v>45</v>
      </c>
      <c r="T420" s="15"/>
      <c r="U420" s="15"/>
      <c r="V420" s="14">
        <v>365</v>
      </c>
      <c r="W420" s="76"/>
      <c r="X420" s="14"/>
      <c r="Y420" s="14">
        <v>8760</v>
      </c>
      <c r="Z420" s="76" t="s">
        <v>1067</v>
      </c>
      <c r="AA420" s="76" t="s">
        <v>1068</v>
      </c>
      <c r="AB420" s="19" t="s">
        <v>49</v>
      </c>
      <c r="AC420" s="19">
        <v>46.3856216091623</v>
      </c>
      <c r="AD420" s="19">
        <v>1074.85364414012</v>
      </c>
      <c r="AE420" s="19">
        <v>5.4109910208389103</v>
      </c>
      <c r="AF420" s="19">
        <v>1344</v>
      </c>
      <c r="AG420" s="19">
        <v>1920000</v>
      </c>
      <c r="AH420" s="20">
        <v>29509.162765957444</v>
      </c>
      <c r="AI420" s="20">
        <v>1.9976E-5</v>
      </c>
      <c r="AJ420" s="21">
        <f t="shared" si="288"/>
        <v>9.6513217905931095E-4</v>
      </c>
      <c r="AK420" s="21">
        <f t="shared" si="289"/>
        <v>2.2364168113980561E-2</v>
      </c>
      <c r="AL420" s="21">
        <f t="shared" si="290"/>
        <v>1.1258492122440559E-4</v>
      </c>
      <c r="AM420" s="21">
        <f t="shared" si="291"/>
        <v>2.7964218299911657E-2</v>
      </c>
      <c r="AN420" s="21">
        <f t="shared" si="292"/>
        <v>39.948883285588082</v>
      </c>
      <c r="AO420" s="86">
        <f t="shared" si="260"/>
        <v>0.67988005212584557</v>
      </c>
      <c r="AP420" s="88">
        <f t="shared" si="261"/>
        <v>2.6441977508474274E-6</v>
      </c>
      <c r="AQ420" s="89">
        <f t="shared" si="262"/>
        <v>6.1271693462960439E-5</v>
      </c>
      <c r="AR420" s="89">
        <f t="shared" si="263"/>
        <v>3.0845183897097423E-7</v>
      </c>
      <c r="AS420" s="89">
        <f t="shared" si="264"/>
        <v>7.6614296712086726E-5</v>
      </c>
      <c r="AT420" s="89">
        <f t="shared" si="265"/>
        <v>0.10944899530298105</v>
      </c>
      <c r="AU420" s="91">
        <f t="shared" si="266"/>
        <v>1.8626850743173851E-3</v>
      </c>
      <c r="AV420" s="95">
        <f t="shared" si="276"/>
        <v>965.13217905931094</v>
      </c>
      <c r="AW420" s="96">
        <f t="shared" si="277"/>
        <v>22364.168113980562</v>
      </c>
      <c r="AX420" s="96">
        <f t="shared" si="278"/>
        <v>112.58492122440559</v>
      </c>
      <c r="AY420" s="96">
        <f t="shared" si="279"/>
        <v>27964.218299911656</v>
      </c>
      <c r="AZ420" s="96">
        <f t="shared" si="280"/>
        <v>39948883.285588078</v>
      </c>
      <c r="BA420" s="97">
        <f t="shared" si="281"/>
        <v>679880.05212584557</v>
      </c>
      <c r="BB420" s="102">
        <f t="shared" si="282"/>
        <v>2.6441977508474275</v>
      </c>
      <c r="BC420" s="98">
        <f t="shared" si="283"/>
        <v>61.271693462960442</v>
      </c>
      <c r="BD420" s="98">
        <f t="shared" si="284"/>
        <v>0.30845183897097422</v>
      </c>
      <c r="BE420" s="98">
        <f t="shared" si="285"/>
        <v>76.614296712086727</v>
      </c>
      <c r="BF420" s="98">
        <f t="shared" si="286"/>
        <v>109448.99530298106</v>
      </c>
      <c r="BG420" s="103">
        <f t="shared" si="287"/>
        <v>1862.6850743173852</v>
      </c>
      <c r="BH420">
        <v>0.1</v>
      </c>
      <c r="BI420">
        <f t="shared" si="267"/>
        <v>2080.6710044577126</v>
      </c>
      <c r="BJ420">
        <v>0.1</v>
      </c>
      <c r="BK420">
        <f t="shared" si="268"/>
        <v>2950.9162765957444</v>
      </c>
      <c r="BL420" s="114">
        <v>17.6498016718255</v>
      </c>
      <c r="BM420" s="114">
        <v>910.91550745517998</v>
      </c>
      <c r="BN420" s="114">
        <v>5.3109910208389097</v>
      </c>
      <c r="BO420" s="114">
        <v>537.6</v>
      </c>
      <c r="BP420" s="114">
        <v>384000</v>
      </c>
      <c r="BQ420" s="107">
        <f t="shared" si="269"/>
        <v>1.9976000000000002E-6</v>
      </c>
      <c r="BR420" s="107">
        <f t="shared" si="270"/>
        <v>3.7970493351486461E-4</v>
      </c>
      <c r="BS420" s="107">
        <f t="shared" si="271"/>
        <v>1.9084644049474211E-2</v>
      </c>
      <c r="BT420" s="107">
        <f t="shared" si="272"/>
        <v>1.1107629342728313E-4</v>
      </c>
      <c r="BU420" s="107">
        <f t="shared" si="273"/>
        <v>1.152994257883661E-2</v>
      </c>
      <c r="BV420" s="107">
        <f t="shared" si="274"/>
        <v>8.9328418651780108</v>
      </c>
      <c r="BW420" s="117">
        <f t="shared" si="275"/>
        <v>9.6149559050329778E-2</v>
      </c>
    </row>
    <row r="421" spans="1:75" ht="30" customHeight="1" x14ac:dyDescent="0.25">
      <c r="A421" s="108">
        <v>4.6230833333333337</v>
      </c>
      <c r="B421" s="108">
        <v>-74.123266666666666</v>
      </c>
      <c r="C421" s="119">
        <v>26</v>
      </c>
      <c r="D421" s="119">
        <v>26</v>
      </c>
      <c r="E421" s="119">
        <v>1835</v>
      </c>
      <c r="F421" s="16" t="s">
        <v>1069</v>
      </c>
      <c r="G421" s="14" t="s">
        <v>1070</v>
      </c>
      <c r="H421" s="16" t="s">
        <v>1071</v>
      </c>
      <c r="I421" s="14" t="s">
        <v>133</v>
      </c>
      <c r="J421" s="14" t="s">
        <v>53</v>
      </c>
      <c r="K421" s="14">
        <v>117.22</v>
      </c>
      <c r="L421" s="14"/>
      <c r="M421" s="14">
        <v>2006</v>
      </c>
      <c r="N421" s="15" t="s">
        <v>43</v>
      </c>
      <c r="O421" s="15" t="s">
        <v>123</v>
      </c>
      <c r="P421" s="17">
        <v>1.192780523187394E-2</v>
      </c>
      <c r="Q421" s="18">
        <v>4291.7</v>
      </c>
      <c r="R421" s="18">
        <v>4501.4255962348479</v>
      </c>
      <c r="S421" s="15" t="s">
        <v>45</v>
      </c>
      <c r="T421" s="15"/>
      <c r="U421" s="15"/>
      <c r="V421" s="14">
        <v>365</v>
      </c>
      <c r="W421" s="76"/>
      <c r="X421" s="14"/>
      <c r="Y421" s="14">
        <v>8760</v>
      </c>
      <c r="Z421" s="76" t="s">
        <v>1072</v>
      </c>
      <c r="AA421" s="76" t="s">
        <v>513</v>
      </c>
      <c r="AB421" s="19" t="s">
        <v>49</v>
      </c>
      <c r="AC421" s="19">
        <v>196.35697419693699</v>
      </c>
      <c r="AD421" s="19">
        <v>1220.7279907421801</v>
      </c>
      <c r="AE421" s="19">
        <v>69.655897325915305</v>
      </c>
      <c r="AF421" s="19">
        <v>640</v>
      </c>
      <c r="AG421" s="19">
        <v>1920000</v>
      </c>
      <c r="AH421" s="20">
        <v>2.9803032786885244</v>
      </c>
      <c r="AI421" s="20">
        <v>1.362E-5</v>
      </c>
      <c r="AJ421" s="21">
        <f t="shared" si="288"/>
        <v>8.8388630964931776E-4</v>
      </c>
      <c r="AK421" s="21">
        <f t="shared" si="289"/>
        <v>5.4950162235671857E-3</v>
      </c>
      <c r="AL421" s="21">
        <f t="shared" si="290"/>
        <v>3.1355083915158161E-4</v>
      </c>
      <c r="AM421" s="21">
        <f t="shared" si="291"/>
        <v>2.8809123815903026E-3</v>
      </c>
      <c r="AN421" s="21">
        <f t="shared" si="292"/>
        <v>8.6427371447709085</v>
      </c>
      <c r="AO421" s="86">
        <f t="shared" si="260"/>
        <v>4.257535600559415E-5</v>
      </c>
      <c r="AP421" s="88">
        <f t="shared" si="261"/>
        <v>2.42160632780635E-6</v>
      </c>
      <c r="AQ421" s="89">
        <f t="shared" si="262"/>
        <v>1.5054838968677222E-5</v>
      </c>
      <c r="AR421" s="89">
        <f t="shared" si="263"/>
        <v>8.5904339493584004E-7</v>
      </c>
      <c r="AS421" s="89">
        <f t="shared" si="264"/>
        <v>7.8929106344939791E-6</v>
      </c>
      <c r="AT421" s="89">
        <f t="shared" si="265"/>
        <v>2.367873190348194E-2</v>
      </c>
      <c r="AU421" s="91">
        <f t="shared" si="266"/>
        <v>1.1664481097423054E-7</v>
      </c>
      <c r="AV421" s="95">
        <f t="shared" si="276"/>
        <v>883.88630964931781</v>
      </c>
      <c r="AW421" s="96">
        <f t="shared" si="277"/>
        <v>5495.016223567186</v>
      </c>
      <c r="AX421" s="96">
        <f t="shared" si="278"/>
        <v>313.55083915158161</v>
      </c>
      <c r="AY421" s="96">
        <f t="shared" si="279"/>
        <v>2880.9123815903026</v>
      </c>
      <c r="AZ421" s="96">
        <f t="shared" si="280"/>
        <v>8642737.1447709091</v>
      </c>
      <c r="BA421" s="97">
        <f t="shared" si="281"/>
        <v>42.575356005594152</v>
      </c>
      <c r="BB421" s="102">
        <f t="shared" si="282"/>
        <v>2.4216063278063498</v>
      </c>
      <c r="BC421" s="98">
        <f t="shared" si="283"/>
        <v>15.054838968677222</v>
      </c>
      <c r="BD421" s="98">
        <f t="shared" si="284"/>
        <v>0.85904339493584003</v>
      </c>
      <c r="BE421" s="98">
        <f t="shared" si="285"/>
        <v>7.8929106344939788</v>
      </c>
      <c r="BF421" s="98">
        <f t="shared" si="286"/>
        <v>23678.731903481941</v>
      </c>
      <c r="BG421" s="103">
        <f t="shared" si="287"/>
        <v>0.11664481097423055</v>
      </c>
      <c r="BH421">
        <v>0.1</v>
      </c>
      <c r="BI421">
        <f t="shared" si="267"/>
        <v>450.14255962348483</v>
      </c>
      <c r="BJ421">
        <v>0.1</v>
      </c>
      <c r="BK421">
        <f t="shared" si="268"/>
        <v>0.29803032786885247</v>
      </c>
      <c r="BL421" s="114">
        <v>187.562005220738</v>
      </c>
      <c r="BM421" s="114">
        <v>1012.03746873145</v>
      </c>
      <c r="BN421" s="114">
        <v>69.555897325915296</v>
      </c>
      <c r="BO421" s="114">
        <v>256</v>
      </c>
      <c r="BP421" s="114">
        <v>384000</v>
      </c>
      <c r="BQ421" s="107">
        <f t="shared" si="269"/>
        <v>1.362E-6</v>
      </c>
      <c r="BR421" s="107">
        <f t="shared" si="270"/>
        <v>8.4891046643227434E-4</v>
      </c>
      <c r="BS421" s="107">
        <f t="shared" si="271"/>
        <v>4.5886323618132717E-3</v>
      </c>
      <c r="BT421" s="107">
        <f t="shared" si="272"/>
        <v>3.1466678803727602E-4</v>
      </c>
      <c r="BU421" s="107">
        <f t="shared" si="273"/>
        <v>1.1878306047446551E-3</v>
      </c>
      <c r="BV421" s="107">
        <f t="shared" si="274"/>
        <v>1.9325747767370194</v>
      </c>
      <c r="BW421" s="117">
        <f t="shared" si="275"/>
        <v>6.0210645885974061E-6</v>
      </c>
    </row>
    <row r="422" spans="1:75" ht="30" customHeight="1" x14ac:dyDescent="0.25">
      <c r="A422" s="108">
        <v>4.6252170681406302</v>
      </c>
      <c r="B422" s="108">
        <v>-74.121743236669502</v>
      </c>
      <c r="C422" s="119">
        <v>27</v>
      </c>
      <c r="D422" s="119">
        <v>27</v>
      </c>
      <c r="E422" s="119">
        <v>1849</v>
      </c>
      <c r="F422" s="16" t="s">
        <v>1073</v>
      </c>
      <c r="G422" s="14" t="s">
        <v>1074</v>
      </c>
      <c r="H422" s="16" t="s">
        <v>1075</v>
      </c>
      <c r="I422" s="14" t="s">
        <v>133</v>
      </c>
      <c r="J422" s="14" t="s">
        <v>53</v>
      </c>
      <c r="K422" s="27"/>
      <c r="L422" s="27"/>
      <c r="M422" s="14">
        <v>2007</v>
      </c>
      <c r="N422" s="15" t="s">
        <v>43</v>
      </c>
      <c r="O422" s="15" t="s">
        <v>123</v>
      </c>
      <c r="P422" s="22">
        <v>8.4286353981658756E-3</v>
      </c>
      <c r="Q422" s="18">
        <v>931.25</v>
      </c>
      <c r="R422" s="18">
        <v>963.18192738969424</v>
      </c>
      <c r="S422" s="15" t="s">
        <v>45</v>
      </c>
      <c r="T422" s="15"/>
      <c r="U422" s="15"/>
      <c r="V422" s="14">
        <v>365</v>
      </c>
      <c r="W422" s="76" t="s">
        <v>76</v>
      </c>
      <c r="X422" s="14"/>
      <c r="Y422" s="14">
        <v>2920</v>
      </c>
      <c r="Z422" s="76" t="s">
        <v>574</v>
      </c>
      <c r="AA422" s="76" t="s">
        <v>1076</v>
      </c>
      <c r="AB422" s="19" t="s">
        <v>49</v>
      </c>
      <c r="AC422" s="19">
        <v>196.35697419693699</v>
      </c>
      <c r="AD422" s="19">
        <v>1220.7279907421801</v>
      </c>
      <c r="AE422" s="19">
        <v>69.655897325915305</v>
      </c>
      <c r="AF422" s="19">
        <v>640</v>
      </c>
      <c r="AG422" s="19">
        <v>1920000</v>
      </c>
      <c r="AH422" s="23">
        <v>931.25</v>
      </c>
      <c r="AI422" s="24">
        <v>8.7999999999999994E-8</v>
      </c>
      <c r="AJ422" s="21">
        <f t="shared" si="288"/>
        <v>1.8912748886341425E-4</v>
      </c>
      <c r="AK422" s="21">
        <f t="shared" si="289"/>
        <v>1.1757831389416018E-3</v>
      </c>
      <c r="AL422" s="21">
        <f t="shared" si="290"/>
        <v>6.7091301440433756E-5</v>
      </c>
      <c r="AM422" s="21">
        <f t="shared" si="291"/>
        <v>6.1643643352940437E-4</v>
      </c>
      <c r="AN422" s="21">
        <f t="shared" si="292"/>
        <v>1.8493093005882129</v>
      </c>
      <c r="AO422" s="86">
        <f t="shared" si="260"/>
        <v>8.4760009610293093E-5</v>
      </c>
      <c r="AP422" s="88">
        <f t="shared" si="261"/>
        <v>5.1815750373538148E-7</v>
      </c>
      <c r="AQ422" s="89">
        <f t="shared" si="262"/>
        <v>3.2213236683331557E-6</v>
      </c>
      <c r="AR422" s="89">
        <f t="shared" si="263"/>
        <v>1.8381178476831165E-7</v>
      </c>
      <c r="AS422" s="89">
        <f t="shared" si="264"/>
        <v>1.6888669411764504E-6</v>
      </c>
      <c r="AT422" s="89">
        <f t="shared" si="265"/>
        <v>5.0666008235293507E-3</v>
      </c>
      <c r="AU422" s="91">
        <f t="shared" si="266"/>
        <v>2.322192044117619E-7</v>
      </c>
      <c r="AV422" s="95">
        <f t="shared" si="276"/>
        <v>189.12748886341424</v>
      </c>
      <c r="AW422" s="96">
        <f t="shared" si="277"/>
        <v>1175.7831389416019</v>
      </c>
      <c r="AX422" s="96">
        <f t="shared" si="278"/>
        <v>67.091301440433753</v>
      </c>
      <c r="AY422" s="96">
        <f t="shared" si="279"/>
        <v>616.43643352940433</v>
      </c>
      <c r="AZ422" s="96">
        <f t="shared" si="280"/>
        <v>1849309.3005882129</v>
      </c>
      <c r="BA422" s="97">
        <f t="shared" si="281"/>
        <v>84.760009610293096</v>
      </c>
      <c r="BB422" s="102">
        <f t="shared" si="282"/>
        <v>0.5181575037353815</v>
      </c>
      <c r="BC422" s="98">
        <f t="shared" si="283"/>
        <v>3.2213236683331559</v>
      </c>
      <c r="BD422" s="98">
        <f t="shared" si="284"/>
        <v>0.18381178476831164</v>
      </c>
      <c r="BE422" s="98">
        <f t="shared" si="285"/>
        <v>1.6888669411764503</v>
      </c>
      <c r="BF422" s="98">
        <f t="shared" si="286"/>
        <v>5066.6008235293511</v>
      </c>
      <c r="BG422" s="103">
        <f t="shared" si="287"/>
        <v>0.23221920441176191</v>
      </c>
      <c r="BH422">
        <v>0.1</v>
      </c>
      <c r="BI422">
        <f t="shared" si="267"/>
        <v>96.318192738969429</v>
      </c>
      <c r="BJ422">
        <v>0.1</v>
      </c>
      <c r="BK422">
        <f t="shared" si="268"/>
        <v>93.125</v>
      </c>
      <c r="BL422" s="114">
        <v>187.562005220738</v>
      </c>
      <c r="BM422" s="114">
        <v>1012.03746873145</v>
      </c>
      <c r="BN422" s="114">
        <v>69.555897325915296</v>
      </c>
      <c r="BO422" s="114">
        <v>256</v>
      </c>
      <c r="BP422" s="114">
        <v>384000</v>
      </c>
      <c r="BQ422" s="107">
        <f t="shared" si="269"/>
        <v>8.7999999999999994E-9</v>
      </c>
      <c r="BR422" s="107">
        <f t="shared" si="270"/>
        <v>1.8164361528566378E-4</v>
      </c>
      <c r="BS422" s="107">
        <f t="shared" si="271"/>
        <v>9.818417894168496E-4</v>
      </c>
      <c r="BT422" s="107">
        <f t="shared" si="272"/>
        <v>6.7330083971792391E-5</v>
      </c>
      <c r="BU422" s="107">
        <f t="shared" si="273"/>
        <v>2.5416325269207745E-4</v>
      </c>
      <c r="BV422" s="107">
        <f t="shared" si="274"/>
        <v>0.41351813075378363</v>
      </c>
      <c r="BW422" s="117">
        <f t="shared" si="275"/>
        <v>1.1986875513775039E-5</v>
      </c>
    </row>
    <row r="423" spans="1:75" ht="30" customHeight="1" x14ac:dyDescent="0.25">
      <c r="A423" s="108">
        <v>4.6243696214400103</v>
      </c>
      <c r="B423" s="108">
        <v>-74.122662524927605</v>
      </c>
      <c r="C423" s="119">
        <v>26</v>
      </c>
      <c r="D423" s="119">
        <v>27</v>
      </c>
      <c r="E423" s="119">
        <v>1848</v>
      </c>
      <c r="F423" s="16" t="s">
        <v>1077</v>
      </c>
      <c r="G423" s="14" t="s">
        <v>1078</v>
      </c>
      <c r="H423" s="16" t="s">
        <v>1079</v>
      </c>
      <c r="I423" s="14" t="s">
        <v>133</v>
      </c>
      <c r="J423" s="14" t="s">
        <v>53</v>
      </c>
      <c r="K423" s="14">
        <v>2134</v>
      </c>
      <c r="L423" s="14"/>
      <c r="M423" s="14">
        <v>2007</v>
      </c>
      <c r="N423" s="15" t="s">
        <v>43</v>
      </c>
      <c r="O423" s="15" t="s">
        <v>123</v>
      </c>
      <c r="P423" s="22">
        <v>1.192780523187394E-2</v>
      </c>
      <c r="Q423" s="18">
        <v>2328.75</v>
      </c>
      <c r="R423" s="18">
        <v>2442.5507042039058</v>
      </c>
      <c r="S423" s="15" t="s">
        <v>45</v>
      </c>
      <c r="T423" s="15"/>
      <c r="U423" s="15"/>
      <c r="V423" s="14">
        <v>365</v>
      </c>
      <c r="W423" s="76"/>
      <c r="X423" s="14"/>
      <c r="Y423" s="14">
        <v>8760</v>
      </c>
      <c r="Z423" s="76" t="s">
        <v>1080</v>
      </c>
      <c r="AA423" s="76" t="s">
        <v>1081</v>
      </c>
      <c r="AB423" s="19" t="s">
        <v>49</v>
      </c>
      <c r="AC423" s="19">
        <v>196.35697419693699</v>
      </c>
      <c r="AD423" s="19">
        <v>1220.7279907421801</v>
      </c>
      <c r="AE423" s="19">
        <v>69.655897325915305</v>
      </c>
      <c r="AF423" s="19">
        <v>640</v>
      </c>
      <c r="AG423" s="19">
        <v>1920000</v>
      </c>
      <c r="AH423" s="20">
        <v>2.9803032786885244</v>
      </c>
      <c r="AI423" s="20">
        <v>1.362E-5</v>
      </c>
      <c r="AJ423" s="21">
        <f t="shared" si="288"/>
        <v>4.796118656000766E-4</v>
      </c>
      <c r="AK423" s="21">
        <f t="shared" si="289"/>
        <v>2.9816900134287307E-3</v>
      </c>
      <c r="AL423" s="21">
        <f t="shared" si="290"/>
        <v>1.7013806106536938E-4</v>
      </c>
      <c r="AM423" s="21">
        <f t="shared" si="291"/>
        <v>1.5632324506904998E-3</v>
      </c>
      <c r="AN423" s="21">
        <f t="shared" si="292"/>
        <v>4.6896973520714988</v>
      </c>
      <c r="AO423" s="86">
        <f t="shared" si="260"/>
        <v>4.257535600559415E-5</v>
      </c>
      <c r="AP423" s="88">
        <f t="shared" si="261"/>
        <v>1.3140051112330866E-6</v>
      </c>
      <c r="AQ423" s="89">
        <f t="shared" si="262"/>
        <v>8.1690137354211808E-6</v>
      </c>
      <c r="AR423" s="89">
        <f t="shared" si="263"/>
        <v>4.6613167415169692E-7</v>
      </c>
      <c r="AS423" s="89">
        <f t="shared" si="264"/>
        <v>4.2828286320287665E-6</v>
      </c>
      <c r="AT423" s="89">
        <f t="shared" si="265"/>
        <v>1.2848485896086299E-2</v>
      </c>
      <c r="AU423" s="91">
        <f t="shared" si="266"/>
        <v>1.1664481097423054E-7</v>
      </c>
      <c r="AV423" s="95">
        <f t="shared" si="276"/>
        <v>479.61186560007661</v>
      </c>
      <c r="AW423" s="96">
        <f t="shared" si="277"/>
        <v>2981.6900134287307</v>
      </c>
      <c r="AX423" s="96">
        <f t="shared" si="278"/>
        <v>170.13806106536939</v>
      </c>
      <c r="AY423" s="96">
        <f t="shared" si="279"/>
        <v>1563.2324506904997</v>
      </c>
      <c r="AZ423" s="96">
        <f t="shared" si="280"/>
        <v>4689697.3520714985</v>
      </c>
      <c r="BA423" s="97">
        <f t="shared" si="281"/>
        <v>42.575356005594152</v>
      </c>
      <c r="BB423" s="102">
        <f t="shared" si="282"/>
        <v>1.3140051112330866</v>
      </c>
      <c r="BC423" s="98">
        <f t="shared" si="283"/>
        <v>8.1690137354211814</v>
      </c>
      <c r="BD423" s="98">
        <f t="shared" si="284"/>
        <v>0.46613167415169693</v>
      </c>
      <c r="BE423" s="98">
        <f t="shared" si="285"/>
        <v>4.2828286320287665</v>
      </c>
      <c r="BF423" s="98">
        <f t="shared" si="286"/>
        <v>12848.485896086298</v>
      </c>
      <c r="BG423" s="103">
        <f t="shared" si="287"/>
        <v>0.11664481097423055</v>
      </c>
      <c r="BH423">
        <v>0.1</v>
      </c>
      <c r="BI423">
        <f t="shared" si="267"/>
        <v>244.25507042039058</v>
      </c>
      <c r="BJ423">
        <v>0.1</v>
      </c>
      <c r="BK423">
        <f t="shared" si="268"/>
        <v>0.29803032786885247</v>
      </c>
      <c r="BL423" s="114">
        <v>187.562005220738</v>
      </c>
      <c r="BM423" s="114">
        <v>1012.03746873145</v>
      </c>
      <c r="BN423" s="114">
        <v>69.555897325915296</v>
      </c>
      <c r="BO423" s="114">
        <v>256</v>
      </c>
      <c r="BP423" s="114">
        <v>384000</v>
      </c>
      <c r="BQ423" s="107">
        <f t="shared" si="269"/>
        <v>1.362E-6</v>
      </c>
      <c r="BR423" s="107">
        <f t="shared" si="270"/>
        <v>4.6063337341942798E-4</v>
      </c>
      <c r="BS423" s="107">
        <f t="shared" si="271"/>
        <v>2.4898705903424415E-3</v>
      </c>
      <c r="BT423" s="107">
        <f t="shared" si="272"/>
        <v>1.7074359406337968E-4</v>
      </c>
      <c r="BU423" s="107">
        <f t="shared" si="273"/>
        <v>6.4453725115900834E-4</v>
      </c>
      <c r="BV423" s="107">
        <f t="shared" si="274"/>
        <v>1.0486482073132637</v>
      </c>
      <c r="BW423" s="117">
        <f t="shared" si="275"/>
        <v>6.0210645885974061E-6</v>
      </c>
    </row>
    <row r="424" spans="1:75" ht="30" customHeight="1" x14ac:dyDescent="0.25">
      <c r="A424" s="108">
        <v>4.6247909166792001</v>
      </c>
      <c r="B424" s="108">
        <v>-74.122632280301204</v>
      </c>
      <c r="C424" s="119">
        <v>26</v>
      </c>
      <c r="D424" s="119">
        <v>27</v>
      </c>
      <c r="E424" s="119">
        <v>1848</v>
      </c>
      <c r="F424" s="16" t="s">
        <v>1082</v>
      </c>
      <c r="G424" s="14" t="s">
        <v>1083</v>
      </c>
      <c r="H424" s="16" t="s">
        <v>1084</v>
      </c>
      <c r="I424" s="14" t="s">
        <v>133</v>
      </c>
      <c r="J424" s="14" t="s">
        <v>53</v>
      </c>
      <c r="K424" s="27"/>
      <c r="L424" s="27"/>
      <c r="M424" s="14">
        <v>2004</v>
      </c>
      <c r="N424" s="15" t="s">
        <v>62</v>
      </c>
      <c r="O424" s="15" t="s">
        <v>63</v>
      </c>
      <c r="P424" s="17">
        <v>-1.5549305289660951E-2</v>
      </c>
      <c r="Q424" s="18">
        <v>12375</v>
      </c>
      <c r="R424" s="18">
        <v>11628.757060926569</v>
      </c>
      <c r="S424" s="15" t="s">
        <v>64</v>
      </c>
      <c r="T424" s="15">
        <f>((R424*6933000)/1000)/8460</f>
        <v>9529.8076481564894</v>
      </c>
      <c r="U424" s="15" t="s">
        <v>45</v>
      </c>
      <c r="V424" s="14">
        <v>365</v>
      </c>
      <c r="W424" s="76"/>
      <c r="X424" s="14"/>
      <c r="Y424" s="14">
        <v>8760</v>
      </c>
      <c r="Z424" s="76" t="s">
        <v>1086</v>
      </c>
      <c r="AA424" s="76" t="s">
        <v>1081</v>
      </c>
      <c r="AB424" s="19" t="s">
        <v>226</v>
      </c>
      <c r="AC424" s="19">
        <v>12.7152226842523</v>
      </c>
      <c r="AD424" s="19">
        <v>4.5638248573294096</v>
      </c>
      <c r="AE424" s="19">
        <v>12.0799261022882</v>
      </c>
      <c r="AF424" s="19">
        <v>6.25</v>
      </c>
      <c r="AG424" s="19">
        <v>2343</v>
      </c>
      <c r="AH424" s="20">
        <v>26143.981481481482</v>
      </c>
      <c r="AI424" s="20">
        <v>2.9999999999999997E-8</v>
      </c>
      <c r="AJ424" s="21">
        <f>AC424*R424/1000000</f>
        <v>0.14786223557075262</v>
      </c>
      <c r="AK424" s="21">
        <f>AD424*R424/1000000</f>
        <v>5.3071610534501566E-2</v>
      </c>
      <c r="AL424" s="21">
        <f>AE424*R424/1000000</f>
        <v>0.14047452595745508</v>
      </c>
      <c r="AM424" s="21">
        <f>AF424*R424/1000000</f>
        <v>7.267973163079107E-2</v>
      </c>
      <c r="AN424" s="21">
        <f>AG424*R424/1000000</f>
        <v>27.246177793750952</v>
      </c>
      <c r="AO424" s="86">
        <f t="shared" si="260"/>
        <v>7.3702305273578477E-4</v>
      </c>
      <c r="AP424" s="88">
        <f t="shared" si="261"/>
        <v>4.0510201526233595E-4</v>
      </c>
      <c r="AQ424" s="89">
        <f t="shared" si="262"/>
        <v>1.4540167269726456E-4</v>
      </c>
      <c r="AR424" s="89">
        <f t="shared" si="263"/>
        <v>3.8486171495193171E-4</v>
      </c>
      <c r="AS424" s="89">
        <f t="shared" si="264"/>
        <v>1.9912255241312621E-4</v>
      </c>
      <c r="AT424" s="89">
        <f t="shared" si="265"/>
        <v>7.4647062448632742E-2</v>
      </c>
      <c r="AU424" s="91">
        <f t="shared" si="266"/>
        <v>2.0192412403720132E-6</v>
      </c>
      <c r="AV424" s="95">
        <f t="shared" si="276"/>
        <v>147862.23557075261</v>
      </c>
      <c r="AW424" s="96">
        <f t="shared" si="277"/>
        <v>53071.610534501568</v>
      </c>
      <c r="AX424" s="96">
        <f t="shared" si="278"/>
        <v>140474.52595745507</v>
      </c>
      <c r="AY424" s="96">
        <f t="shared" si="279"/>
        <v>72679.731630791066</v>
      </c>
      <c r="AZ424" s="96">
        <f t="shared" si="280"/>
        <v>27246177.793750953</v>
      </c>
      <c r="BA424" s="97">
        <f t="shared" si="281"/>
        <v>737.02305273578474</v>
      </c>
      <c r="BB424" s="102">
        <f t="shared" si="282"/>
        <v>405.10201526233595</v>
      </c>
      <c r="BC424" s="98">
        <f t="shared" si="283"/>
        <v>145.40167269726456</v>
      </c>
      <c r="BD424" s="98">
        <f t="shared" si="284"/>
        <v>384.86171495193173</v>
      </c>
      <c r="BE424" s="98">
        <f t="shared" si="285"/>
        <v>199.12255241312621</v>
      </c>
      <c r="BF424" s="98">
        <f t="shared" si="286"/>
        <v>74647.062448632743</v>
      </c>
      <c r="BG424" s="103">
        <f t="shared" si="287"/>
        <v>2.019241240372013</v>
      </c>
      <c r="BH424">
        <v>0.1</v>
      </c>
      <c r="BI424">
        <f t="shared" si="267"/>
        <v>1162.8757060926571</v>
      </c>
      <c r="BJ424">
        <v>0.1</v>
      </c>
      <c r="BK424">
        <f t="shared" si="268"/>
        <v>2614.3981481481483</v>
      </c>
      <c r="BL424" s="114">
        <v>8.7974410932361504</v>
      </c>
      <c r="BM424" s="114">
        <v>3.6268345072346699</v>
      </c>
      <c r="BN424" s="114">
        <v>10.053852918428399</v>
      </c>
      <c r="BO424" s="114">
        <v>12.5</v>
      </c>
      <c r="BP424" s="114">
        <v>2343</v>
      </c>
      <c r="BQ424" s="107">
        <f t="shared" si="269"/>
        <v>3E-9</v>
      </c>
      <c r="BR424" s="107">
        <f t="shared" si="270"/>
        <v>0.10336633237315865</v>
      </c>
      <c r="BS424" s="107">
        <f t="shared" si="271"/>
        <v>4.2508179050507106E-2</v>
      </c>
      <c r="BT424" s="107">
        <f t="shared" si="272"/>
        <v>0.11775470530491218</v>
      </c>
      <c r="BU424" s="107">
        <f t="shared" si="273"/>
        <v>0.14554104917030963</v>
      </c>
      <c r="BV424" s="107">
        <f t="shared" si="274"/>
        <v>27.382069797814303</v>
      </c>
      <c r="BW424" s="117">
        <f t="shared" si="275"/>
        <v>1.0423079969605678E-4</v>
      </c>
    </row>
    <row r="425" spans="1:75" ht="45" customHeight="1" x14ac:dyDescent="0.25">
      <c r="A425" s="108">
        <v>4.6309807866830797</v>
      </c>
      <c r="B425" s="108">
        <v>-74.1206727894332</v>
      </c>
      <c r="C425" s="119">
        <v>27</v>
      </c>
      <c r="D425" s="119">
        <v>27</v>
      </c>
      <c r="E425" s="119">
        <v>1849</v>
      </c>
      <c r="F425" s="16" t="s">
        <v>1087</v>
      </c>
      <c r="G425" s="14" t="s">
        <v>1088</v>
      </c>
      <c r="H425" s="16" t="s">
        <v>1089</v>
      </c>
      <c r="I425" s="14" t="s">
        <v>133</v>
      </c>
      <c r="J425" s="14" t="s">
        <v>53</v>
      </c>
      <c r="K425" s="14">
        <v>35.159999999999997</v>
      </c>
      <c r="L425" s="14"/>
      <c r="M425" s="14">
        <v>1992</v>
      </c>
      <c r="N425" s="15" t="s">
        <v>54</v>
      </c>
      <c r="O425" s="15" t="s">
        <v>54</v>
      </c>
      <c r="P425" s="28">
        <v>4.2689148957375835E-3</v>
      </c>
      <c r="Q425" s="18">
        <v>4.1734489154711003</v>
      </c>
      <c r="R425" s="18">
        <v>4.2453252297205433</v>
      </c>
      <c r="S425" s="15" t="s">
        <v>45</v>
      </c>
      <c r="T425" s="15"/>
      <c r="U425" s="15"/>
      <c r="V425" s="14">
        <v>365</v>
      </c>
      <c r="W425" s="76" t="s">
        <v>76</v>
      </c>
      <c r="X425" s="14"/>
      <c r="Y425" s="14">
        <v>2920</v>
      </c>
      <c r="Z425" s="76" t="s">
        <v>1090</v>
      </c>
      <c r="AA425" s="76" t="s">
        <v>1081</v>
      </c>
      <c r="AB425" s="19" t="s">
        <v>49</v>
      </c>
      <c r="AC425" s="19">
        <v>24000</v>
      </c>
      <c r="AD425" s="19">
        <v>2261000</v>
      </c>
      <c r="AE425" s="19">
        <v>1200</v>
      </c>
      <c r="AF425" s="19">
        <v>381000</v>
      </c>
      <c r="AG425" s="19">
        <v>1500000000</v>
      </c>
      <c r="AH425" s="20">
        <v>2.9803032786885244</v>
      </c>
      <c r="AI425" s="20">
        <v>1.362E-5</v>
      </c>
      <c r="AJ425" s="21">
        <f t="shared" ref="AJ425:AJ444" si="293">AC425*R425/1000000000</f>
        <v>1.0188780551329303E-4</v>
      </c>
      <c r="AK425" s="21">
        <f t="shared" ref="AK425:AK444" si="294">AD425*R425/1000000000</f>
        <v>9.5986803443981489E-3</v>
      </c>
      <c r="AL425" s="21">
        <f t="shared" ref="AL425:AL444" si="295">AE425*R425/1000000000</f>
        <v>5.0943902756646518E-6</v>
      </c>
      <c r="AM425" s="21">
        <f t="shared" ref="AM425:AM444" si="296">AF425*R425/1000000000</f>
        <v>1.617468912523527E-3</v>
      </c>
      <c r="AN425" s="21">
        <f t="shared" ref="AN425:AN444" si="297">AG425*R425/1000000000</f>
        <v>6.3679878445808153</v>
      </c>
      <c r="AO425" s="86">
        <f t="shared" si="260"/>
        <v>4.1290812889073531E-5</v>
      </c>
      <c r="AP425" s="88">
        <f t="shared" si="261"/>
        <v>2.79144672639159E-7</v>
      </c>
      <c r="AQ425" s="89">
        <f t="shared" si="262"/>
        <v>2.6297754368214108E-5</v>
      </c>
      <c r="AR425" s="89">
        <f t="shared" si="263"/>
        <v>1.395723363195795E-8</v>
      </c>
      <c r="AS425" s="89">
        <f t="shared" si="264"/>
        <v>4.431421678146649E-6</v>
      </c>
      <c r="AT425" s="89">
        <f t="shared" si="265"/>
        <v>1.744654203994744E-2</v>
      </c>
      <c r="AU425" s="91">
        <f t="shared" si="266"/>
        <v>1.1312551476458501E-7</v>
      </c>
      <c r="AV425" s="95">
        <f t="shared" si="276"/>
        <v>101.88780551329303</v>
      </c>
      <c r="AW425" s="96">
        <f t="shared" si="277"/>
        <v>9598.6803443981498</v>
      </c>
      <c r="AX425" s="96">
        <f t="shared" si="278"/>
        <v>5.0943902756646517</v>
      </c>
      <c r="AY425" s="96">
        <f t="shared" si="279"/>
        <v>1617.468912523527</v>
      </c>
      <c r="AZ425" s="96">
        <f t="shared" si="280"/>
        <v>6367987.8445808152</v>
      </c>
      <c r="BA425" s="97">
        <f t="shared" si="281"/>
        <v>41.290812889073528</v>
      </c>
      <c r="BB425" s="102">
        <f t="shared" si="282"/>
        <v>0.27914467263915899</v>
      </c>
      <c r="BC425" s="98">
        <f t="shared" si="283"/>
        <v>26.297754368214108</v>
      </c>
      <c r="BD425" s="98">
        <f t="shared" si="284"/>
        <v>1.3957233631957949E-2</v>
      </c>
      <c r="BE425" s="98">
        <f t="shared" si="285"/>
        <v>4.4314216781466493</v>
      </c>
      <c r="BF425" s="98">
        <f t="shared" si="286"/>
        <v>17446.542039947439</v>
      </c>
      <c r="BG425" s="103">
        <f t="shared" si="287"/>
        <v>0.11312551476458502</v>
      </c>
      <c r="BH425">
        <v>0.1</v>
      </c>
      <c r="BI425">
        <f t="shared" si="267"/>
        <v>0.42453252297205435</v>
      </c>
      <c r="BJ425">
        <v>0.1</v>
      </c>
      <c r="BK425">
        <f t="shared" si="268"/>
        <v>0.29803032786885247</v>
      </c>
      <c r="BL425" s="114">
        <v>0</v>
      </c>
      <c r="BM425" s="114">
        <v>0</v>
      </c>
      <c r="BN425" s="114">
        <v>0</v>
      </c>
      <c r="BO425" s="114">
        <v>0</v>
      </c>
      <c r="BP425" s="114">
        <v>0</v>
      </c>
      <c r="BQ425" s="107">
        <f t="shared" si="269"/>
        <v>1.362E-6</v>
      </c>
      <c r="BR425" s="107">
        <f t="shared" si="270"/>
        <v>1.0188780551329304E-5</v>
      </c>
      <c r="BS425" s="107">
        <f t="shared" si="271"/>
        <v>9.5986803443981494E-4</v>
      </c>
      <c r="BT425" s="107">
        <f t="shared" si="272"/>
        <v>5.094390275664652E-7</v>
      </c>
      <c r="BU425" s="107">
        <f t="shared" si="273"/>
        <v>1.617468912523527E-4</v>
      </c>
      <c r="BV425" s="107">
        <f t="shared" si="274"/>
        <v>0.63679878445808158</v>
      </c>
      <c r="BW425" s="117">
        <f t="shared" si="275"/>
        <v>5.8394027589137601E-6</v>
      </c>
    </row>
    <row r="426" spans="1:75" ht="45" customHeight="1" x14ac:dyDescent="0.25">
      <c r="A426" s="108">
        <v>4.6234002394974203</v>
      </c>
      <c r="B426" s="108">
        <v>-74.121700313256795</v>
      </c>
      <c r="C426" s="119">
        <v>27</v>
      </c>
      <c r="D426" s="119">
        <v>27</v>
      </c>
      <c r="E426" s="119">
        <v>1849</v>
      </c>
      <c r="F426" s="16" t="s">
        <v>1091</v>
      </c>
      <c r="G426" s="14" t="s">
        <v>1092</v>
      </c>
      <c r="H426" s="16" t="s">
        <v>1093</v>
      </c>
      <c r="I426" s="14" t="s">
        <v>133</v>
      </c>
      <c r="J426" s="14" t="s">
        <v>53</v>
      </c>
      <c r="K426" s="14">
        <v>1355.02</v>
      </c>
      <c r="L426" s="14"/>
      <c r="M426" s="14">
        <v>2007</v>
      </c>
      <c r="N426" s="15" t="s">
        <v>102</v>
      </c>
      <c r="O426" s="15" t="s">
        <v>627</v>
      </c>
      <c r="P426" s="28">
        <v>4.2689148957375835E-3</v>
      </c>
      <c r="Q426" s="18">
        <v>0.38611500170344898</v>
      </c>
      <c r="R426" s="18">
        <v>0.39276478315781921</v>
      </c>
      <c r="S426" s="2" t="s">
        <v>45</v>
      </c>
      <c r="T426" s="2"/>
      <c r="U426" s="2"/>
      <c r="V426" s="14">
        <v>365</v>
      </c>
      <c r="W426" s="76" t="s">
        <v>76</v>
      </c>
      <c r="X426" s="14"/>
      <c r="Y426" s="14">
        <v>2920</v>
      </c>
      <c r="Z426" s="76" t="s">
        <v>1094</v>
      </c>
      <c r="AA426" s="76" t="s">
        <v>1081</v>
      </c>
      <c r="AB426" s="19" t="s">
        <v>49</v>
      </c>
      <c r="AC426" s="19">
        <v>476000</v>
      </c>
      <c r="AD426" s="19">
        <v>2142000</v>
      </c>
      <c r="AE426" s="19">
        <v>1704000</v>
      </c>
      <c r="AF426" s="19">
        <v>595000</v>
      </c>
      <c r="AG426" s="19">
        <v>2676000000</v>
      </c>
      <c r="AH426" s="20">
        <v>8608.3841463414628</v>
      </c>
      <c r="AI426" s="20">
        <v>1.0442E-8</v>
      </c>
      <c r="AJ426" s="21">
        <f t="shared" si="293"/>
        <v>1.8695603678312194E-4</v>
      </c>
      <c r="AK426" s="21">
        <f t="shared" si="294"/>
        <v>8.4130216552404872E-4</v>
      </c>
      <c r="AL426" s="21">
        <f t="shared" si="295"/>
        <v>6.6927119050092388E-4</v>
      </c>
      <c r="AM426" s="21">
        <f t="shared" si="296"/>
        <v>2.3369504597890243E-4</v>
      </c>
      <c r="AN426" s="21">
        <f t="shared" si="297"/>
        <v>1.0510385597303242</v>
      </c>
      <c r="AO426" s="86">
        <f t="shared" si="260"/>
        <v>9.1436836612437188E-5</v>
      </c>
      <c r="AP426" s="88">
        <f t="shared" si="261"/>
        <v>5.1220831995375872E-7</v>
      </c>
      <c r="AQ426" s="89">
        <f t="shared" si="262"/>
        <v>2.3049374397919141E-6</v>
      </c>
      <c r="AR426" s="89">
        <f t="shared" si="263"/>
        <v>1.8336197000025311E-6</v>
      </c>
      <c r="AS426" s="89">
        <f t="shared" si="264"/>
        <v>6.4026039994219843E-7</v>
      </c>
      <c r="AT426" s="89">
        <f t="shared" si="265"/>
        <v>2.879557697891299E-3</v>
      </c>
      <c r="AU426" s="91">
        <f t="shared" si="266"/>
        <v>2.505118811299649E-7</v>
      </c>
      <c r="AV426" s="95">
        <f t="shared" si="276"/>
        <v>186.95603678312193</v>
      </c>
      <c r="AW426" s="96">
        <f t="shared" si="277"/>
        <v>841.30216552404875</v>
      </c>
      <c r="AX426" s="96">
        <f t="shared" si="278"/>
        <v>669.27119050092392</v>
      </c>
      <c r="AY426" s="96">
        <f t="shared" si="279"/>
        <v>233.69504597890241</v>
      </c>
      <c r="AZ426" s="96">
        <f t="shared" si="280"/>
        <v>1051038.5597303242</v>
      </c>
      <c r="BA426" s="97">
        <f t="shared" si="281"/>
        <v>91.43683661243719</v>
      </c>
      <c r="BB426" s="102">
        <f t="shared" si="282"/>
        <v>0.51220831995375871</v>
      </c>
      <c r="BC426" s="98">
        <f t="shared" si="283"/>
        <v>2.3049374397919142</v>
      </c>
      <c r="BD426" s="98">
        <f t="shared" si="284"/>
        <v>1.8336197000025312</v>
      </c>
      <c r="BE426" s="98">
        <f t="shared" si="285"/>
        <v>0.64026039994219841</v>
      </c>
      <c r="BF426" s="98">
        <f t="shared" si="286"/>
        <v>2879.5576978912991</v>
      </c>
      <c r="BG426" s="103">
        <f t="shared" si="287"/>
        <v>0.25051188112996492</v>
      </c>
      <c r="BH426">
        <v>0.1</v>
      </c>
      <c r="BI426">
        <f t="shared" si="267"/>
        <v>3.9276478315781925E-2</v>
      </c>
      <c r="BJ426">
        <v>0.1</v>
      </c>
      <c r="BK426">
        <f t="shared" si="268"/>
        <v>860.83841463414637</v>
      </c>
      <c r="BL426" s="114">
        <v>190400</v>
      </c>
      <c r="BM426" s="114">
        <v>428400</v>
      </c>
      <c r="BN426" s="114">
        <v>340800</v>
      </c>
      <c r="BO426" s="114">
        <v>119000</v>
      </c>
      <c r="BP426" s="114">
        <v>1070400000</v>
      </c>
      <c r="BQ426" s="107">
        <f t="shared" si="269"/>
        <v>1.0442E-9</v>
      </c>
      <c r="BR426" s="107">
        <f t="shared" si="270"/>
        <v>7.7083948700367241E-5</v>
      </c>
      <c r="BS426" s="107">
        <f t="shared" si="271"/>
        <v>1.8812088317295532E-4</v>
      </c>
      <c r="BT426" s="107">
        <f t="shared" si="272"/>
        <v>1.4965358773422774E-4</v>
      </c>
      <c r="BU426" s="107">
        <f t="shared" si="273"/>
        <v>5.2255800881376476E-5</v>
      </c>
      <c r="BV426" s="107">
        <f t="shared" si="274"/>
        <v>0.43335429983651841</v>
      </c>
      <c r="BW426" s="117">
        <f t="shared" si="275"/>
        <v>1.2931121443780144E-5</v>
      </c>
    </row>
    <row r="427" spans="1:75" ht="15" customHeight="1" x14ac:dyDescent="0.25">
      <c r="A427" s="108">
        <v>4.6973055555555554</v>
      </c>
      <c r="B427" s="108">
        <v>-74.123722222222213</v>
      </c>
      <c r="C427" s="119">
        <v>26</v>
      </c>
      <c r="D427" s="119">
        <v>35</v>
      </c>
      <c r="E427" s="119">
        <v>1955</v>
      </c>
      <c r="F427" s="16" t="s">
        <v>1095</v>
      </c>
      <c r="G427" s="14" t="s">
        <v>1096</v>
      </c>
      <c r="H427" s="16" t="s">
        <v>1097</v>
      </c>
      <c r="I427" s="14" t="s">
        <v>709</v>
      </c>
      <c r="J427" s="14" t="s">
        <v>53</v>
      </c>
      <c r="K427" s="27"/>
      <c r="L427" s="27"/>
      <c r="M427" s="14">
        <v>2005</v>
      </c>
      <c r="N427" s="15" t="s">
        <v>54</v>
      </c>
      <c r="O427" s="15" t="s">
        <v>54</v>
      </c>
      <c r="P427" s="17">
        <v>-7.2022874027276113E-2</v>
      </c>
      <c r="Q427" s="18">
        <v>8.3109592384671693E-2</v>
      </c>
      <c r="R427" s="18">
        <v>6.230667923713841E-2</v>
      </c>
      <c r="S427" s="15" t="s">
        <v>45</v>
      </c>
      <c r="T427" s="15"/>
      <c r="U427" s="15"/>
      <c r="V427" s="14">
        <v>365</v>
      </c>
      <c r="W427" s="76"/>
      <c r="X427" s="14"/>
      <c r="Y427" s="14">
        <v>8760</v>
      </c>
      <c r="Z427" s="76" t="s">
        <v>1098</v>
      </c>
      <c r="AA427" s="76" t="s">
        <v>292</v>
      </c>
      <c r="AB427" s="19" t="s">
        <v>49</v>
      </c>
      <c r="AC427" s="19">
        <v>24000</v>
      </c>
      <c r="AD427" s="19">
        <v>2261000</v>
      </c>
      <c r="AE427" s="19">
        <v>1200</v>
      </c>
      <c r="AF427" s="19">
        <v>381000</v>
      </c>
      <c r="AG427" s="19">
        <v>1500000000</v>
      </c>
      <c r="AH427" s="23">
        <v>8.3109592384671693E-2</v>
      </c>
      <c r="AI427" s="20">
        <v>2.4E-2</v>
      </c>
      <c r="AJ427" s="21">
        <f t="shared" si="293"/>
        <v>1.4953603016913218E-6</v>
      </c>
      <c r="AK427" s="21">
        <f t="shared" si="294"/>
        <v>1.4087540175516993E-4</v>
      </c>
      <c r="AL427" s="21">
        <f t="shared" si="295"/>
        <v>7.4768015084566088E-8</v>
      </c>
      <c r="AM427" s="21">
        <f t="shared" si="296"/>
        <v>2.3738844789349737E-5</v>
      </c>
      <c r="AN427" s="21">
        <f t="shared" si="297"/>
        <v>9.3460018855707622E-2</v>
      </c>
      <c r="AO427" s="86">
        <f t="shared" si="260"/>
        <v>1.4953603016913219E-3</v>
      </c>
      <c r="AP427" s="88">
        <f t="shared" si="261"/>
        <v>4.0968775388803335E-9</v>
      </c>
      <c r="AQ427" s="89">
        <f t="shared" si="262"/>
        <v>3.8596000480868471E-7</v>
      </c>
      <c r="AR427" s="89">
        <f t="shared" si="263"/>
        <v>2.0484387694401667E-10</v>
      </c>
      <c r="AS427" s="89">
        <f t="shared" si="264"/>
        <v>6.5037930929725307E-8</v>
      </c>
      <c r="AT427" s="89">
        <f t="shared" si="265"/>
        <v>2.5605484618002088E-4</v>
      </c>
      <c r="AU427" s="91">
        <f t="shared" si="266"/>
        <v>4.0968775388803342E-6</v>
      </c>
      <c r="AV427" s="95">
        <f t="shared" si="276"/>
        <v>1.4953603016913217</v>
      </c>
      <c r="AW427" s="96">
        <f t="shared" si="277"/>
        <v>140.87540175516992</v>
      </c>
      <c r="AX427" s="96">
        <f t="shared" si="278"/>
        <v>7.4768015084566083E-2</v>
      </c>
      <c r="AY427" s="96">
        <f t="shared" si="279"/>
        <v>23.738844789349738</v>
      </c>
      <c r="AZ427" s="96">
        <f t="shared" si="280"/>
        <v>93460.018855707618</v>
      </c>
      <c r="BA427" s="97">
        <f t="shared" si="281"/>
        <v>1495.3603016913219</v>
      </c>
      <c r="BB427" s="102">
        <f t="shared" si="282"/>
        <v>4.0968775388803332E-3</v>
      </c>
      <c r="BC427" s="98">
        <f t="shared" si="283"/>
        <v>0.3859600048086847</v>
      </c>
      <c r="BD427" s="98">
        <f t="shared" si="284"/>
        <v>2.0484387694401666E-4</v>
      </c>
      <c r="BE427" s="98">
        <f t="shared" si="285"/>
        <v>6.5037930929725304E-2</v>
      </c>
      <c r="BF427" s="98">
        <f t="shared" si="286"/>
        <v>256.05484618002089</v>
      </c>
      <c r="BG427" s="103">
        <f t="shared" si="287"/>
        <v>4.0968775388803342</v>
      </c>
      <c r="BH427">
        <v>0.1</v>
      </c>
      <c r="BI427">
        <f t="shared" si="267"/>
        <v>6.2306679237138412E-3</v>
      </c>
      <c r="BJ427">
        <v>0.1</v>
      </c>
      <c r="BK427">
        <f t="shared" si="268"/>
        <v>8.3109592384671693E-3</v>
      </c>
      <c r="BL427" s="114">
        <v>0</v>
      </c>
      <c r="BM427" s="114">
        <v>0</v>
      </c>
      <c r="BN427" s="114">
        <v>0</v>
      </c>
      <c r="BO427" s="114">
        <v>0</v>
      </c>
      <c r="BP427" s="114">
        <v>0</v>
      </c>
      <c r="BQ427" s="107">
        <f t="shared" si="269"/>
        <v>2.4000000000000002E-3</v>
      </c>
      <c r="BR427" s="107">
        <f t="shared" si="270"/>
        <v>1.495360301691322E-7</v>
      </c>
      <c r="BS427" s="107">
        <f t="shared" si="271"/>
        <v>1.4087540175516993E-5</v>
      </c>
      <c r="BT427" s="107">
        <f t="shared" si="272"/>
        <v>7.4768015084566092E-9</v>
      </c>
      <c r="BU427" s="107">
        <f t="shared" si="273"/>
        <v>2.3738844789349737E-6</v>
      </c>
      <c r="BV427" s="107">
        <f t="shared" si="274"/>
        <v>9.3460018855707622E-3</v>
      </c>
      <c r="BW427" s="117">
        <f t="shared" si="275"/>
        <v>2.1147588192861909E-4</v>
      </c>
    </row>
    <row r="428" spans="1:75" ht="30" customHeight="1" x14ac:dyDescent="0.25">
      <c r="A428" s="108">
        <v>4.7041120151721296</v>
      </c>
      <c r="B428" s="108">
        <v>-74.130493494901103</v>
      </c>
      <c r="C428" s="119">
        <v>26</v>
      </c>
      <c r="D428" s="119">
        <v>35</v>
      </c>
      <c r="E428" s="119">
        <v>1955</v>
      </c>
      <c r="F428" s="16" t="s">
        <v>1099</v>
      </c>
      <c r="G428" s="14" t="s">
        <v>1100</v>
      </c>
      <c r="H428" s="16" t="s">
        <v>1101</v>
      </c>
      <c r="I428" s="14" t="s">
        <v>709</v>
      </c>
      <c r="J428" s="14" t="s">
        <v>41</v>
      </c>
      <c r="K428" s="14">
        <v>30</v>
      </c>
      <c r="L428" s="14"/>
      <c r="M428" s="14">
        <v>2007</v>
      </c>
      <c r="N428" s="15" t="s">
        <v>43</v>
      </c>
      <c r="O428" s="15" t="s">
        <v>44</v>
      </c>
      <c r="P428" s="22">
        <v>3.567100458653237E-2</v>
      </c>
      <c r="Q428" s="18">
        <v>10549.5</v>
      </c>
      <c r="R428" s="18">
        <v>12167.427251400577</v>
      </c>
      <c r="S428" s="15" t="s">
        <v>45</v>
      </c>
      <c r="T428" s="15"/>
      <c r="U428" s="15"/>
      <c r="V428" s="14">
        <v>365</v>
      </c>
      <c r="W428" s="76"/>
      <c r="X428" s="14"/>
      <c r="Y428" s="14">
        <v>8760</v>
      </c>
      <c r="Z428" s="76" t="s">
        <v>1102</v>
      </c>
      <c r="AA428" s="76" t="s">
        <v>292</v>
      </c>
      <c r="AB428" s="19" t="s">
        <v>49</v>
      </c>
      <c r="AC428" s="19">
        <v>46.3856216091623</v>
      </c>
      <c r="AD428" s="19">
        <v>1074.85364414012</v>
      </c>
      <c r="AE428" s="19">
        <v>5.4109910208389103</v>
      </c>
      <c r="AF428" s="19">
        <v>1344</v>
      </c>
      <c r="AG428" s="19">
        <v>1920000</v>
      </c>
      <c r="AH428" s="20">
        <v>29509.162765957444</v>
      </c>
      <c r="AI428" s="20">
        <v>1.9976E-5</v>
      </c>
      <c r="AJ428" s="21">
        <f t="shared" si="293"/>
        <v>5.6439367644047693E-4</v>
      </c>
      <c r="AK428" s="21">
        <f t="shared" si="294"/>
        <v>1.3078203520977712E-2</v>
      </c>
      <c r="AL428" s="21">
        <f t="shared" si="295"/>
        <v>6.583783960403918E-5</v>
      </c>
      <c r="AM428" s="21">
        <f t="shared" si="296"/>
        <v>1.6353022225882377E-2</v>
      </c>
      <c r="AN428" s="21">
        <f t="shared" si="297"/>
        <v>23.361460322689105</v>
      </c>
      <c r="AO428" s="86">
        <f t="shared" si="260"/>
        <v>0.67988005212584557</v>
      </c>
      <c r="AP428" s="88">
        <f t="shared" si="261"/>
        <v>1.5462840450424026E-6</v>
      </c>
      <c r="AQ428" s="89">
        <f t="shared" si="262"/>
        <v>3.583069457802113E-5</v>
      </c>
      <c r="AR428" s="89">
        <f t="shared" si="263"/>
        <v>1.8037764275079227E-7</v>
      </c>
      <c r="AS428" s="89">
        <f t="shared" si="264"/>
        <v>4.4802800618855828E-5</v>
      </c>
      <c r="AT428" s="89">
        <f t="shared" si="265"/>
        <v>6.4004000884079745E-2</v>
      </c>
      <c r="AU428" s="91">
        <f t="shared" si="266"/>
        <v>1.8626850743173851E-3</v>
      </c>
      <c r="AV428" s="95">
        <f t="shared" si="276"/>
        <v>564.39367644047695</v>
      </c>
      <c r="AW428" s="96">
        <f t="shared" si="277"/>
        <v>13078.203520977713</v>
      </c>
      <c r="AX428" s="96">
        <f t="shared" si="278"/>
        <v>65.837839604039175</v>
      </c>
      <c r="AY428" s="96">
        <f t="shared" si="279"/>
        <v>16353.022225882378</v>
      </c>
      <c r="AZ428" s="96">
        <f t="shared" si="280"/>
        <v>23361460.322689105</v>
      </c>
      <c r="BA428" s="97">
        <f t="shared" si="281"/>
        <v>679880.05212584557</v>
      </c>
      <c r="BB428" s="102">
        <f t="shared" si="282"/>
        <v>1.5462840450424027</v>
      </c>
      <c r="BC428" s="98">
        <f t="shared" si="283"/>
        <v>35.830694578021131</v>
      </c>
      <c r="BD428" s="98">
        <f t="shared" si="284"/>
        <v>0.18037764275079227</v>
      </c>
      <c r="BE428" s="98">
        <f t="shared" si="285"/>
        <v>44.802800618855827</v>
      </c>
      <c r="BF428" s="98">
        <f t="shared" si="286"/>
        <v>64004.000884079745</v>
      </c>
      <c r="BG428" s="103">
        <f t="shared" si="287"/>
        <v>1862.6850743173852</v>
      </c>
      <c r="BH428">
        <v>0.1</v>
      </c>
      <c r="BI428">
        <f t="shared" si="267"/>
        <v>1216.7427251400577</v>
      </c>
      <c r="BJ428">
        <v>0.1</v>
      </c>
      <c r="BK428">
        <f t="shared" si="268"/>
        <v>2950.9162765957444</v>
      </c>
      <c r="BL428" s="114">
        <v>17.6498016718255</v>
      </c>
      <c r="BM428" s="114">
        <v>910.91550745517998</v>
      </c>
      <c r="BN428" s="114">
        <v>5.3109910208389097</v>
      </c>
      <c r="BO428" s="114">
        <v>537.6</v>
      </c>
      <c r="BP428" s="114">
        <v>384000</v>
      </c>
      <c r="BQ428" s="107">
        <f t="shared" si="269"/>
        <v>1.9976000000000002E-6</v>
      </c>
      <c r="BR428" s="107">
        <f t="shared" si="270"/>
        <v>2.2204529911946038E-4</v>
      </c>
      <c r="BS428" s="107">
        <f t="shared" si="271"/>
        <v>1.1160390931259877E-2</v>
      </c>
      <c r="BT428" s="107">
        <f t="shared" si="272"/>
        <v>6.4955618487312828E-5</v>
      </c>
      <c r="BU428" s="107">
        <f t="shared" si="273"/>
        <v>6.7425237935386274E-3</v>
      </c>
      <c r="BV428" s="107">
        <f t="shared" si="274"/>
        <v>5.2237813335197014</v>
      </c>
      <c r="BW428" s="117">
        <f t="shared" si="275"/>
        <v>9.6149559050329778E-2</v>
      </c>
    </row>
    <row r="429" spans="1:75" ht="30" customHeight="1" x14ac:dyDescent="0.25">
      <c r="A429" s="108">
        <v>4.6993611111111111</v>
      </c>
      <c r="B429" s="108">
        <v>-74.133369444444455</v>
      </c>
      <c r="C429" s="119">
        <v>25</v>
      </c>
      <c r="D429" s="119">
        <v>35</v>
      </c>
      <c r="E429" s="119">
        <v>1954</v>
      </c>
      <c r="F429" s="16" t="s">
        <v>1103</v>
      </c>
      <c r="G429" s="14" t="s">
        <v>1104</v>
      </c>
      <c r="H429" s="16" t="s">
        <v>1105</v>
      </c>
      <c r="I429" s="14" t="s">
        <v>709</v>
      </c>
      <c r="J429" s="14" t="s">
        <v>53</v>
      </c>
      <c r="K429" s="14">
        <v>1.2</v>
      </c>
      <c r="L429" s="14"/>
      <c r="M429" s="14">
        <v>2003</v>
      </c>
      <c r="N429" s="15" t="s">
        <v>43</v>
      </c>
      <c r="O429" s="15" t="s">
        <v>123</v>
      </c>
      <c r="P429" s="28">
        <v>4.2689148957375835E-3</v>
      </c>
      <c r="Q429" s="18">
        <v>10426</v>
      </c>
      <c r="R429" s="18">
        <v>10605.559512418304</v>
      </c>
      <c r="S429" s="15" t="s">
        <v>45</v>
      </c>
      <c r="T429" s="15"/>
      <c r="U429" s="15"/>
      <c r="V429" s="14">
        <v>365</v>
      </c>
      <c r="W429" s="76"/>
      <c r="X429" s="14"/>
      <c r="Y429" s="14">
        <v>8760</v>
      </c>
      <c r="Z429" s="76" t="s">
        <v>1106</v>
      </c>
      <c r="AA429" s="76" t="s">
        <v>292</v>
      </c>
      <c r="AB429" s="19" t="s">
        <v>49</v>
      </c>
      <c r="AC429" s="19">
        <v>196.35697419693699</v>
      </c>
      <c r="AD429" s="19">
        <v>1220.7279907421801</v>
      </c>
      <c r="AE429" s="19">
        <v>69.655897325915305</v>
      </c>
      <c r="AF429" s="19">
        <v>640</v>
      </c>
      <c r="AG429" s="19">
        <v>1920000</v>
      </c>
      <c r="AH429" s="20">
        <v>30259</v>
      </c>
      <c r="AI429" s="20">
        <v>7.6726E-6</v>
      </c>
      <c r="AJ429" s="21">
        <f t="shared" si="293"/>
        <v>2.0824755755240003E-3</v>
      </c>
      <c r="AK429" s="21">
        <f t="shared" si="294"/>
        <v>1.2946503354291011E-2</v>
      </c>
      <c r="AL429" s="21">
        <f t="shared" si="295"/>
        <v>7.3873976448089371E-4</v>
      </c>
      <c r="AM429" s="21">
        <f t="shared" si="296"/>
        <v>6.7875580879477142E-3</v>
      </c>
      <c r="AN429" s="21">
        <f t="shared" si="297"/>
        <v>20.362674263843143</v>
      </c>
      <c r="AO429" s="86">
        <f t="shared" si="260"/>
        <v>0.23616361800991753</v>
      </c>
      <c r="AP429" s="88">
        <f t="shared" si="261"/>
        <v>5.7054125356821926E-6</v>
      </c>
      <c r="AQ429" s="89">
        <f t="shared" si="262"/>
        <v>3.5469872203537017E-5</v>
      </c>
      <c r="AR429" s="89">
        <f t="shared" si="263"/>
        <v>2.0239445602216267E-6</v>
      </c>
      <c r="AS429" s="89">
        <f t="shared" si="264"/>
        <v>1.8596049556021134E-5</v>
      </c>
      <c r="AT429" s="89">
        <f t="shared" si="265"/>
        <v>5.5788148668063406E-2</v>
      </c>
      <c r="AU429" s="91">
        <f t="shared" si="266"/>
        <v>6.4702361098607547E-4</v>
      </c>
      <c r="AV429" s="95">
        <f t="shared" si="276"/>
        <v>2082.4755755240003</v>
      </c>
      <c r="AW429" s="96">
        <f t="shared" si="277"/>
        <v>12946.503354291011</v>
      </c>
      <c r="AX429" s="96">
        <f t="shared" si="278"/>
        <v>738.73976448089377</v>
      </c>
      <c r="AY429" s="96">
        <f t="shared" si="279"/>
        <v>6787.5580879477138</v>
      </c>
      <c r="AZ429" s="96">
        <f t="shared" si="280"/>
        <v>20362674.263843141</v>
      </c>
      <c r="BA429" s="97">
        <f t="shared" si="281"/>
        <v>236163.61800991753</v>
      </c>
      <c r="BB429" s="102">
        <f t="shared" si="282"/>
        <v>5.7054125356821928</v>
      </c>
      <c r="BC429" s="98">
        <f t="shared" si="283"/>
        <v>35.469872203537015</v>
      </c>
      <c r="BD429" s="98">
        <f t="shared" si="284"/>
        <v>2.0239445602216266</v>
      </c>
      <c r="BE429" s="98">
        <f t="shared" si="285"/>
        <v>18.596049556021136</v>
      </c>
      <c r="BF429" s="98">
        <f t="shared" si="286"/>
        <v>55788.148668063404</v>
      </c>
      <c r="BG429" s="103">
        <f t="shared" si="287"/>
        <v>647.02361098607548</v>
      </c>
      <c r="BH429">
        <v>0.1</v>
      </c>
      <c r="BI429">
        <f t="shared" si="267"/>
        <v>1060.5559512418304</v>
      </c>
      <c r="BJ429">
        <v>0.1</v>
      </c>
      <c r="BK429">
        <f t="shared" si="268"/>
        <v>3025.9</v>
      </c>
      <c r="BL429" s="114">
        <v>187.562005220738</v>
      </c>
      <c r="BM429" s="114">
        <v>1012.03746873145</v>
      </c>
      <c r="BN429" s="114">
        <v>69.555897325915296</v>
      </c>
      <c r="BO429" s="114">
        <v>256</v>
      </c>
      <c r="BP429" s="114">
        <v>384000</v>
      </c>
      <c r="BQ429" s="107">
        <f t="shared" si="269"/>
        <v>7.6726E-7</v>
      </c>
      <c r="BR429" s="107">
        <f t="shared" si="270"/>
        <v>2.0000709286393265E-3</v>
      </c>
      <c r="BS429" s="107">
        <f t="shared" si="271"/>
        <v>1.0811022542397315E-2</v>
      </c>
      <c r="BT429" s="107">
        <f t="shared" si="272"/>
        <v>7.4136898983784467E-4</v>
      </c>
      <c r="BU429" s="107">
        <f t="shared" si="273"/>
        <v>2.7985818936623877E-3</v>
      </c>
      <c r="BV429" s="107">
        <f t="shared" si="274"/>
        <v>4.5532323857638763</v>
      </c>
      <c r="BW429" s="117">
        <f t="shared" si="275"/>
        <v>3.3398579152872435E-2</v>
      </c>
    </row>
    <row r="430" spans="1:75" ht="30" customHeight="1" x14ac:dyDescent="0.25">
      <c r="A430" s="108">
        <v>4.6998801791038396</v>
      </c>
      <c r="B430" s="108">
        <v>-74.098132966741204</v>
      </c>
      <c r="C430" s="119">
        <v>29</v>
      </c>
      <c r="D430" s="119">
        <v>35</v>
      </c>
      <c r="E430" s="119">
        <v>2448</v>
      </c>
      <c r="F430" s="16" t="s">
        <v>1107</v>
      </c>
      <c r="G430" s="14" t="s">
        <v>1108</v>
      </c>
      <c r="H430" s="16" t="s">
        <v>1109</v>
      </c>
      <c r="I430" s="14" t="s">
        <v>709</v>
      </c>
      <c r="J430" s="14" t="s">
        <v>53</v>
      </c>
      <c r="K430" s="14">
        <v>102.56</v>
      </c>
      <c r="L430" s="14"/>
      <c r="M430" s="14">
        <v>2004</v>
      </c>
      <c r="N430" s="15" t="s">
        <v>43</v>
      </c>
      <c r="O430" s="15" t="s">
        <v>123</v>
      </c>
      <c r="P430" s="17">
        <v>-5.5890559934594797E-2</v>
      </c>
      <c r="Q430" s="18">
        <v>8411.6375000000007</v>
      </c>
      <c r="R430" s="18">
        <v>6726.4931055420539</v>
      </c>
      <c r="S430" s="15" t="s">
        <v>45</v>
      </c>
      <c r="T430" s="15"/>
      <c r="U430" s="15"/>
      <c r="V430" s="14">
        <v>365</v>
      </c>
      <c r="W430" s="76"/>
      <c r="X430" s="14"/>
      <c r="Y430" s="14">
        <v>8760</v>
      </c>
      <c r="Z430" s="76" t="s">
        <v>1111</v>
      </c>
      <c r="AA430" s="76" t="s">
        <v>1112</v>
      </c>
      <c r="AB430" s="19" t="s">
        <v>49</v>
      </c>
      <c r="AC430" s="19">
        <v>196.35697419693699</v>
      </c>
      <c r="AD430" s="19">
        <v>1220.7279907421801</v>
      </c>
      <c r="AE430" s="19">
        <v>69.655897325915305</v>
      </c>
      <c r="AF430" s="19">
        <v>640</v>
      </c>
      <c r="AG430" s="19">
        <v>1920000</v>
      </c>
      <c r="AH430" s="23">
        <v>8411.6375000000007</v>
      </c>
      <c r="AI430" s="20">
        <v>0</v>
      </c>
      <c r="AJ430" s="21">
        <f t="shared" si="293"/>
        <v>1.3207938331607958E-3</v>
      </c>
      <c r="AK430" s="21">
        <f t="shared" si="294"/>
        <v>8.2112184134694784E-3</v>
      </c>
      <c r="AL430" s="21">
        <f t="shared" si="295"/>
        <v>4.6853991312311452E-4</v>
      </c>
      <c r="AM430" s="21">
        <f t="shared" si="296"/>
        <v>4.3049555875469148E-3</v>
      </c>
      <c r="AN430" s="21">
        <f t="shared" si="297"/>
        <v>12.914866762640743</v>
      </c>
      <c r="AO430" s="86">
        <f t="shared" si="260"/>
        <v>0</v>
      </c>
      <c r="AP430" s="88">
        <f t="shared" si="261"/>
        <v>3.6186132415364268E-6</v>
      </c>
      <c r="AQ430" s="89">
        <f t="shared" si="262"/>
        <v>2.2496488804025968E-5</v>
      </c>
      <c r="AR430" s="89">
        <f t="shared" si="263"/>
        <v>1.283670994857848E-6</v>
      </c>
      <c r="AS430" s="89">
        <f t="shared" si="264"/>
        <v>1.1794398869991548E-5</v>
      </c>
      <c r="AT430" s="89">
        <f t="shared" si="265"/>
        <v>3.5383196609974639E-2</v>
      </c>
      <c r="AU430" s="91">
        <f t="shared" si="266"/>
        <v>0</v>
      </c>
      <c r="AV430" s="95">
        <f t="shared" si="276"/>
        <v>1320.7938331607959</v>
      </c>
      <c r="AW430" s="96">
        <f t="shared" si="277"/>
        <v>8211.218413469478</v>
      </c>
      <c r="AX430" s="96">
        <f t="shared" si="278"/>
        <v>468.5399131231145</v>
      </c>
      <c r="AY430" s="96">
        <f t="shared" si="279"/>
        <v>4304.955587546915</v>
      </c>
      <c r="AZ430" s="96">
        <f t="shared" si="280"/>
        <v>12914866.762640743</v>
      </c>
      <c r="BA430" s="97">
        <f t="shared" si="281"/>
        <v>0</v>
      </c>
      <c r="BB430" s="102">
        <f t="shared" si="282"/>
        <v>3.6186132415364267</v>
      </c>
      <c r="BC430" s="98">
        <f t="shared" si="283"/>
        <v>22.496488804025969</v>
      </c>
      <c r="BD430" s="98">
        <f t="shared" si="284"/>
        <v>1.283670994857848</v>
      </c>
      <c r="BE430" s="98">
        <f t="shared" si="285"/>
        <v>11.794398869991548</v>
      </c>
      <c r="BF430" s="98">
        <f t="shared" si="286"/>
        <v>35383.196609974642</v>
      </c>
      <c r="BG430" s="103">
        <f t="shared" si="287"/>
        <v>0</v>
      </c>
      <c r="BH430">
        <v>0.1</v>
      </c>
      <c r="BI430">
        <f t="shared" si="267"/>
        <v>672.64931055420539</v>
      </c>
      <c r="BJ430">
        <v>0.1</v>
      </c>
      <c r="BK430">
        <f t="shared" si="268"/>
        <v>841.16375000000016</v>
      </c>
      <c r="BL430" s="114">
        <v>187.562005220738</v>
      </c>
      <c r="BM430" s="114">
        <v>1012.03746873145</v>
      </c>
      <c r="BN430" s="114">
        <v>69.555897325915296</v>
      </c>
      <c r="BO430" s="114">
        <v>256</v>
      </c>
      <c r="BP430" s="114">
        <v>384000</v>
      </c>
      <c r="BQ430" s="107">
        <f t="shared" si="269"/>
        <v>0</v>
      </c>
      <c r="BR430" s="107">
        <f t="shared" si="270"/>
        <v>1.2685293308980579E-3</v>
      </c>
      <c r="BS430" s="107">
        <f t="shared" si="271"/>
        <v>6.8568064240406516E-3</v>
      </c>
      <c r="BT430" s="107">
        <f t="shared" si="272"/>
        <v>4.7020747872545153E-4</v>
      </c>
      <c r="BU430" s="107">
        <f t="shared" si="273"/>
        <v>1.774978660104887E-3</v>
      </c>
      <c r="BV430" s="107">
        <f t="shared" si="274"/>
        <v>2.8878520001617347</v>
      </c>
      <c r="BW430" s="117" t="e">
        <f t="shared" si="275"/>
        <v>#DIV/0!</v>
      </c>
    </row>
    <row r="431" spans="1:75" ht="30" customHeight="1" x14ac:dyDescent="0.25">
      <c r="A431" s="108">
        <v>4.6998827844864604</v>
      </c>
      <c r="B431" s="108">
        <v>-74.099041554861103</v>
      </c>
      <c r="C431" s="119">
        <v>29</v>
      </c>
      <c r="D431" s="119">
        <v>35</v>
      </c>
      <c r="E431" s="119">
        <v>2448</v>
      </c>
      <c r="F431" s="16" t="s">
        <v>1113</v>
      </c>
      <c r="G431" s="14" t="s">
        <v>1114</v>
      </c>
      <c r="H431" s="16" t="s">
        <v>1115</v>
      </c>
      <c r="I431" s="14" t="s">
        <v>709</v>
      </c>
      <c r="J431" s="14" t="s">
        <v>41</v>
      </c>
      <c r="K431" s="14">
        <v>7.5</v>
      </c>
      <c r="L431" s="14"/>
      <c r="M431" s="14">
        <v>1982</v>
      </c>
      <c r="N431" s="15" t="s">
        <v>43</v>
      </c>
      <c r="O431" s="15" t="s">
        <v>44</v>
      </c>
      <c r="P431" s="17">
        <v>3.0649504171061114E-2</v>
      </c>
      <c r="Q431" s="18">
        <v>17316</v>
      </c>
      <c r="R431" s="18">
        <v>19574.524419154997</v>
      </c>
      <c r="S431" s="15" t="s">
        <v>45</v>
      </c>
      <c r="T431" s="15"/>
      <c r="U431" s="15"/>
      <c r="V431" s="14">
        <v>365</v>
      </c>
      <c r="W431" s="76"/>
      <c r="X431" s="14"/>
      <c r="Y431" s="14">
        <v>8760</v>
      </c>
      <c r="Z431" s="76" t="s">
        <v>1116</v>
      </c>
      <c r="AA431" s="76" t="s">
        <v>292</v>
      </c>
      <c r="AB431" s="19" t="s">
        <v>49</v>
      </c>
      <c r="AC431" s="19">
        <v>46.3856216091623</v>
      </c>
      <c r="AD431" s="19">
        <v>1074.85364414012</v>
      </c>
      <c r="AE431" s="19">
        <v>5.4109910208389103</v>
      </c>
      <c r="AF431" s="19">
        <v>1344</v>
      </c>
      <c r="AG431" s="19">
        <v>1920000</v>
      </c>
      <c r="AH431" s="23">
        <v>17316</v>
      </c>
      <c r="AI431" s="24">
        <v>8.7999999999999994E-8</v>
      </c>
      <c r="AJ431" s="21">
        <f t="shared" si="293"/>
        <v>9.0797648288623112E-4</v>
      </c>
      <c r="AK431" s="21">
        <f t="shared" si="294"/>
        <v>2.1039748904238514E-2</v>
      </c>
      <c r="AL431" s="21">
        <f t="shared" si="295"/>
        <v>1.0591757586923967E-4</v>
      </c>
      <c r="AM431" s="21">
        <f t="shared" si="296"/>
        <v>2.6308160819344315E-2</v>
      </c>
      <c r="AN431" s="21">
        <f t="shared" si="297"/>
        <v>37.583086884777593</v>
      </c>
      <c r="AO431" s="86">
        <f t="shared" si="260"/>
        <v>1.7225581488856398E-3</v>
      </c>
      <c r="AP431" s="88">
        <f t="shared" si="261"/>
        <v>2.4876068024280303E-6</v>
      </c>
      <c r="AQ431" s="89">
        <f t="shared" si="262"/>
        <v>5.7643147682845245E-5</v>
      </c>
      <c r="AR431" s="89">
        <f t="shared" si="263"/>
        <v>2.9018513936777993E-7</v>
      </c>
      <c r="AS431" s="89">
        <f t="shared" si="264"/>
        <v>7.2077152929710448E-5</v>
      </c>
      <c r="AT431" s="89">
        <f t="shared" si="265"/>
        <v>0.10296736132815779</v>
      </c>
      <c r="AU431" s="91">
        <f t="shared" si="266"/>
        <v>4.7193373942072323E-6</v>
      </c>
      <c r="AV431" s="95">
        <f t="shared" si="276"/>
        <v>907.97648288623111</v>
      </c>
      <c r="AW431" s="96">
        <f t="shared" si="277"/>
        <v>21039.748904238513</v>
      </c>
      <c r="AX431" s="96">
        <f t="shared" si="278"/>
        <v>105.91757586923967</v>
      </c>
      <c r="AY431" s="96">
        <f t="shared" si="279"/>
        <v>26308.160819344313</v>
      </c>
      <c r="AZ431" s="96">
        <f t="shared" si="280"/>
        <v>37583086.884777591</v>
      </c>
      <c r="BA431" s="97">
        <f t="shared" si="281"/>
        <v>1722.5581488856399</v>
      </c>
      <c r="BB431" s="102">
        <f t="shared" si="282"/>
        <v>2.4876068024280302</v>
      </c>
      <c r="BC431" s="98">
        <f t="shared" si="283"/>
        <v>57.643147682845246</v>
      </c>
      <c r="BD431" s="98">
        <f t="shared" si="284"/>
        <v>0.29018513936777995</v>
      </c>
      <c r="BE431" s="98">
        <f t="shared" si="285"/>
        <v>72.077152929710451</v>
      </c>
      <c r="BF431" s="98">
        <f t="shared" si="286"/>
        <v>102967.36132815779</v>
      </c>
      <c r="BG431" s="103">
        <f t="shared" si="287"/>
        <v>4.7193373942072325</v>
      </c>
      <c r="BH431">
        <v>0.1</v>
      </c>
      <c r="BI431">
        <f t="shared" si="267"/>
        <v>1957.4524419154998</v>
      </c>
      <c r="BJ431">
        <v>0.1</v>
      </c>
      <c r="BK431">
        <f t="shared" si="268"/>
        <v>1731.6000000000001</v>
      </c>
      <c r="BL431" s="114">
        <v>17.6498016718255</v>
      </c>
      <c r="BM431" s="114">
        <v>910.91550745517998</v>
      </c>
      <c r="BN431" s="114">
        <v>5.3109910208389097</v>
      </c>
      <c r="BO431" s="114">
        <v>537.6</v>
      </c>
      <c r="BP431" s="114">
        <v>384000</v>
      </c>
      <c r="BQ431" s="107">
        <f t="shared" si="269"/>
        <v>8.7999999999999994E-9</v>
      </c>
      <c r="BR431" s="107">
        <f t="shared" si="270"/>
        <v>3.5721858367981116E-4</v>
      </c>
      <c r="BS431" s="107">
        <f t="shared" si="271"/>
        <v>1.7954440186697306E-2</v>
      </c>
      <c r="BT431" s="107">
        <f t="shared" si="272"/>
        <v>1.0449828989894827E-4</v>
      </c>
      <c r="BU431" s="107">
        <f t="shared" si="273"/>
        <v>1.0847132587389268E-2</v>
      </c>
      <c r="BV431" s="107">
        <f t="shared" si="274"/>
        <v>8.4038337078643508</v>
      </c>
      <c r="BW431" s="117">
        <f t="shared" si="275"/>
        <v>2.4360650961303653E-4</v>
      </c>
    </row>
    <row r="432" spans="1:75" ht="30" customHeight="1" x14ac:dyDescent="0.25">
      <c r="A432" s="108">
        <v>4.6815110356333598</v>
      </c>
      <c r="B432" s="108">
        <v>-74.092803401828704</v>
      </c>
      <c r="C432" s="119">
        <v>30</v>
      </c>
      <c r="D432" s="119">
        <v>33</v>
      </c>
      <c r="E432" s="119">
        <v>2423</v>
      </c>
      <c r="F432" s="16" t="s">
        <v>1117</v>
      </c>
      <c r="G432" s="14" t="s">
        <v>1118</v>
      </c>
      <c r="H432" s="16" t="s">
        <v>1119</v>
      </c>
      <c r="I432" s="14" t="s">
        <v>709</v>
      </c>
      <c r="J432" s="14" t="s">
        <v>53</v>
      </c>
      <c r="K432" s="14">
        <v>233.93</v>
      </c>
      <c r="L432" s="14"/>
      <c r="M432" s="14">
        <v>2002</v>
      </c>
      <c r="N432" s="15" t="s">
        <v>54</v>
      </c>
      <c r="O432" s="15" t="s">
        <v>54</v>
      </c>
      <c r="P432" s="22">
        <v>3.567100458653237E-2</v>
      </c>
      <c r="Q432" s="18">
        <v>1300</v>
      </c>
      <c r="R432" s="18">
        <v>1499.3748923475757</v>
      </c>
      <c r="S432" s="15" t="s">
        <v>45</v>
      </c>
      <c r="T432" s="15"/>
      <c r="U432" s="15"/>
      <c r="V432" s="14">
        <v>365</v>
      </c>
      <c r="W432" s="76" t="s">
        <v>76</v>
      </c>
      <c r="X432" s="14"/>
      <c r="Y432" s="14">
        <v>2920</v>
      </c>
      <c r="Z432" s="76" t="s">
        <v>1120</v>
      </c>
      <c r="AA432" s="76" t="s">
        <v>292</v>
      </c>
      <c r="AB432" s="19" t="s">
        <v>49</v>
      </c>
      <c r="AC432" s="19">
        <v>24000</v>
      </c>
      <c r="AD432" s="19">
        <v>2261000</v>
      </c>
      <c r="AE432" s="19">
        <v>1200</v>
      </c>
      <c r="AF432" s="19">
        <v>381000</v>
      </c>
      <c r="AG432" s="19">
        <v>1500000000</v>
      </c>
      <c r="AH432" s="20">
        <v>29509.162765957444</v>
      </c>
      <c r="AI432" s="20">
        <v>1.9976E-5</v>
      </c>
      <c r="AJ432" s="21">
        <f t="shared" si="293"/>
        <v>3.598499741634182E-2</v>
      </c>
      <c r="AK432" s="21">
        <f t="shared" si="294"/>
        <v>3.3900866315978688</v>
      </c>
      <c r="AL432" s="21">
        <f t="shared" si="295"/>
        <v>1.7992498708170909E-3</v>
      </c>
      <c r="AM432" s="21">
        <f t="shared" si="296"/>
        <v>0.57126183398442643</v>
      </c>
      <c r="AN432" s="21">
        <f t="shared" si="297"/>
        <v>2249.0623385213639</v>
      </c>
      <c r="AO432" s="86">
        <f t="shared" si="260"/>
        <v>0.67988005212584557</v>
      </c>
      <c r="AP432" s="88">
        <f t="shared" si="261"/>
        <v>9.8589034017374855E-5</v>
      </c>
      <c r="AQ432" s="89">
        <f t="shared" si="262"/>
        <v>9.2879085797201878E-3</v>
      </c>
      <c r="AR432" s="89">
        <f t="shared" si="263"/>
        <v>4.9294517008687421E-6</v>
      </c>
      <c r="AS432" s="89">
        <f t="shared" si="264"/>
        <v>1.5651009150258258E-3</v>
      </c>
      <c r="AT432" s="89">
        <f t="shared" si="265"/>
        <v>6.1618146260859286</v>
      </c>
      <c r="AU432" s="91">
        <f t="shared" si="266"/>
        <v>1.8626850743173851E-3</v>
      </c>
      <c r="AV432" s="95">
        <f t="shared" si="276"/>
        <v>35984.997416341823</v>
      </c>
      <c r="AW432" s="96">
        <f t="shared" si="277"/>
        <v>3390086.6315978686</v>
      </c>
      <c r="AX432" s="96">
        <f t="shared" si="278"/>
        <v>1799.2498708170908</v>
      </c>
      <c r="AY432" s="96">
        <f t="shared" si="279"/>
        <v>571261.83398442646</v>
      </c>
      <c r="AZ432" s="96">
        <f t="shared" si="280"/>
        <v>2249062338.5213637</v>
      </c>
      <c r="BA432" s="97">
        <f t="shared" si="281"/>
        <v>679880.05212584557</v>
      </c>
      <c r="BB432" s="102">
        <f t="shared" si="282"/>
        <v>98.589034017374857</v>
      </c>
      <c r="BC432" s="98">
        <f t="shared" si="283"/>
        <v>9287.9085797201878</v>
      </c>
      <c r="BD432" s="98">
        <f t="shared" si="284"/>
        <v>4.929451700868742</v>
      </c>
      <c r="BE432" s="98">
        <f t="shared" si="285"/>
        <v>1565.1009150258258</v>
      </c>
      <c r="BF432" s="98">
        <f t="shared" si="286"/>
        <v>6161814.6260859286</v>
      </c>
      <c r="BG432" s="103">
        <f t="shared" si="287"/>
        <v>1862.6850743173852</v>
      </c>
      <c r="BH432">
        <v>0.1</v>
      </c>
      <c r="BI432">
        <f t="shared" si="267"/>
        <v>149.93748923475758</v>
      </c>
      <c r="BJ432">
        <v>0.1</v>
      </c>
      <c r="BK432">
        <f t="shared" si="268"/>
        <v>2950.9162765957444</v>
      </c>
      <c r="BL432" s="114">
        <v>0</v>
      </c>
      <c r="BM432" s="114">
        <v>0</v>
      </c>
      <c r="BN432" s="114">
        <v>0</v>
      </c>
      <c r="BO432" s="114">
        <v>0</v>
      </c>
      <c r="BP432" s="114">
        <v>0</v>
      </c>
      <c r="BQ432" s="107">
        <f t="shared" si="269"/>
        <v>1.9976000000000002E-6</v>
      </c>
      <c r="BR432" s="107">
        <f t="shared" si="270"/>
        <v>3.5984997416341822E-3</v>
      </c>
      <c r="BS432" s="107">
        <f t="shared" si="271"/>
        <v>0.33900866315978689</v>
      </c>
      <c r="BT432" s="107">
        <f t="shared" si="272"/>
        <v>1.799249870817091E-4</v>
      </c>
      <c r="BU432" s="107">
        <f t="shared" si="273"/>
        <v>5.7126183398442644E-2</v>
      </c>
      <c r="BV432" s="107">
        <f t="shared" si="274"/>
        <v>224.90623385213641</v>
      </c>
      <c r="BW432" s="117">
        <f t="shared" si="275"/>
        <v>9.6149559050329778E-2</v>
      </c>
    </row>
    <row r="433" spans="1:75" ht="45" customHeight="1" x14ac:dyDescent="0.25">
      <c r="A433" s="108">
        <v>4.6822418683340699</v>
      </c>
      <c r="B433" s="108">
        <v>-74.090248167609701</v>
      </c>
      <c r="C433" s="119">
        <v>30</v>
      </c>
      <c r="D433" s="119">
        <v>33</v>
      </c>
      <c r="E433" s="119">
        <v>2423</v>
      </c>
      <c r="F433" s="16" t="s">
        <v>1121</v>
      </c>
      <c r="G433" s="14" t="s">
        <v>563</v>
      </c>
      <c r="H433" s="16" t="s">
        <v>1122</v>
      </c>
      <c r="I433" s="14" t="s">
        <v>709</v>
      </c>
      <c r="J433" s="14" t="s">
        <v>53</v>
      </c>
      <c r="K433" s="27"/>
      <c r="L433" s="27"/>
      <c r="M433" s="14">
        <v>1978</v>
      </c>
      <c r="N433" s="15" t="s">
        <v>102</v>
      </c>
      <c r="O433" s="15" t="s">
        <v>627</v>
      </c>
      <c r="P433" s="17">
        <v>8.124879750918957E-3</v>
      </c>
      <c r="Q433" s="18">
        <v>5.9052882613468602</v>
      </c>
      <c r="R433" s="18">
        <v>6.1003599885051116</v>
      </c>
      <c r="S433" s="2" t="s">
        <v>45</v>
      </c>
      <c r="T433" s="2"/>
      <c r="U433" s="2"/>
      <c r="V433" s="14">
        <v>365</v>
      </c>
      <c r="W433" s="76"/>
      <c r="X433" s="14"/>
      <c r="Y433" s="14">
        <v>8760</v>
      </c>
      <c r="Z433" s="76" t="s">
        <v>46</v>
      </c>
      <c r="AA433" s="76" t="s">
        <v>46</v>
      </c>
      <c r="AB433" s="19" t="s">
        <v>49</v>
      </c>
      <c r="AC433" s="19">
        <v>476000</v>
      </c>
      <c r="AD433" s="19">
        <v>2142000</v>
      </c>
      <c r="AE433" s="19">
        <v>1704000</v>
      </c>
      <c r="AF433" s="19">
        <v>595000</v>
      </c>
      <c r="AG433" s="19">
        <v>2676000000</v>
      </c>
      <c r="AH433" s="20">
        <v>95073.827203389839</v>
      </c>
      <c r="AI433" s="20">
        <v>2.5741799999999997E-6</v>
      </c>
      <c r="AJ433" s="21">
        <f t="shared" si="293"/>
        <v>2.9037713545284334E-3</v>
      </c>
      <c r="AK433" s="21">
        <f t="shared" si="294"/>
        <v>1.306697109537795E-2</v>
      </c>
      <c r="AL433" s="21">
        <f t="shared" si="295"/>
        <v>1.039501342041271E-2</v>
      </c>
      <c r="AM433" s="21">
        <f t="shared" si="296"/>
        <v>3.6297141931605414E-3</v>
      </c>
      <c r="AN433" s="21">
        <f t="shared" si="297"/>
        <v>16.32456332923968</v>
      </c>
      <c r="AO433" s="86">
        <f t="shared" si="260"/>
        <v>0.25282164358422982</v>
      </c>
      <c r="AP433" s="88">
        <f t="shared" si="261"/>
        <v>7.9555379576121463E-6</v>
      </c>
      <c r="AQ433" s="89">
        <f t="shared" si="262"/>
        <v>3.5799920809254658E-5</v>
      </c>
      <c r="AR433" s="89">
        <f t="shared" si="263"/>
        <v>2.8479488823048519E-5</v>
      </c>
      <c r="AS433" s="89">
        <f t="shared" si="264"/>
        <v>9.9444224470151812E-6</v>
      </c>
      <c r="AT433" s="89">
        <f t="shared" si="265"/>
        <v>4.472483103901282E-2</v>
      </c>
      <c r="AU433" s="91">
        <f t="shared" si="266"/>
        <v>6.92662037217068E-4</v>
      </c>
      <c r="AV433" s="95">
        <f t="shared" si="276"/>
        <v>2903.7713545284332</v>
      </c>
      <c r="AW433" s="96">
        <f t="shared" si="277"/>
        <v>13066.97109537795</v>
      </c>
      <c r="AX433" s="96">
        <f t="shared" si="278"/>
        <v>10395.01342041271</v>
      </c>
      <c r="AY433" s="96">
        <f t="shared" si="279"/>
        <v>3629.7141931605415</v>
      </c>
      <c r="AZ433" s="96">
        <f t="shared" si="280"/>
        <v>16324563.32923968</v>
      </c>
      <c r="BA433" s="97">
        <f t="shared" si="281"/>
        <v>252821.64358422981</v>
      </c>
      <c r="BB433" s="102">
        <f t="shared" si="282"/>
        <v>7.9555379576121465</v>
      </c>
      <c r="BC433" s="98">
        <f t="shared" si="283"/>
        <v>35.799920809254658</v>
      </c>
      <c r="BD433" s="98">
        <f t="shared" si="284"/>
        <v>28.47948882304852</v>
      </c>
      <c r="BE433" s="98">
        <f t="shared" si="285"/>
        <v>9.9444224470151816</v>
      </c>
      <c r="BF433" s="98">
        <f t="shared" si="286"/>
        <v>44724.831039012817</v>
      </c>
      <c r="BG433" s="103">
        <f t="shared" si="287"/>
        <v>692.66203721706802</v>
      </c>
      <c r="BH433">
        <v>0.1</v>
      </c>
      <c r="BI433">
        <f t="shared" si="267"/>
        <v>0.61003599885051119</v>
      </c>
      <c r="BJ433">
        <v>0.1</v>
      </c>
      <c r="BK433">
        <f t="shared" si="268"/>
        <v>9507.3827203389847</v>
      </c>
      <c r="BL433" s="114">
        <v>190400</v>
      </c>
      <c r="BM433" s="114">
        <v>428400</v>
      </c>
      <c r="BN433" s="114">
        <v>340800</v>
      </c>
      <c r="BO433" s="114">
        <v>119000</v>
      </c>
      <c r="BP433" s="114">
        <v>1070400000</v>
      </c>
      <c r="BQ433" s="107">
        <f t="shared" si="269"/>
        <v>2.5741799999999998E-7</v>
      </c>
      <c r="BR433" s="107">
        <f t="shared" si="270"/>
        <v>1.1972556007363599E-3</v>
      </c>
      <c r="BS433" s="107">
        <f t="shared" si="271"/>
        <v>2.9218635629289988E-3</v>
      </c>
      <c r="BT433" s="107">
        <f t="shared" si="272"/>
        <v>2.3243956635065422E-3</v>
      </c>
      <c r="BU433" s="107">
        <f t="shared" si="273"/>
        <v>8.1162876748027736E-4</v>
      </c>
      <c r="BV433" s="107">
        <f t="shared" si="274"/>
        <v>6.7307898898539902</v>
      </c>
      <c r="BW433" s="117">
        <f t="shared" si="275"/>
        <v>3.5754379721827469E-2</v>
      </c>
    </row>
    <row r="434" spans="1:75" ht="30" customHeight="1" x14ac:dyDescent="0.25">
      <c r="A434" s="108">
        <v>4.6817833119582897</v>
      </c>
      <c r="B434" s="108">
        <v>-74.093946928650595</v>
      </c>
      <c r="C434" s="119">
        <v>30</v>
      </c>
      <c r="D434" s="119">
        <v>33</v>
      </c>
      <c r="E434" s="119">
        <v>2423</v>
      </c>
      <c r="F434" s="16" t="s">
        <v>1123</v>
      </c>
      <c r="G434" s="14" t="s">
        <v>1124</v>
      </c>
      <c r="H434" s="16" t="s">
        <v>1125</v>
      </c>
      <c r="I434" s="14" t="s">
        <v>709</v>
      </c>
      <c r="J434" s="14" t="s">
        <v>53</v>
      </c>
      <c r="K434" s="27"/>
      <c r="L434" s="27"/>
      <c r="M434" s="14">
        <v>2002</v>
      </c>
      <c r="N434" s="15" t="s">
        <v>43</v>
      </c>
      <c r="O434" s="15" t="s">
        <v>123</v>
      </c>
      <c r="P434" s="17">
        <v>1.4131626950323477E-2</v>
      </c>
      <c r="Q434" s="18">
        <v>9561.125</v>
      </c>
      <c r="R434" s="18">
        <v>10117.149009752979</v>
      </c>
      <c r="S434" s="15" t="s">
        <v>45</v>
      </c>
      <c r="T434" s="15"/>
      <c r="U434" s="15"/>
      <c r="V434" s="14">
        <v>365</v>
      </c>
      <c r="W434" s="76"/>
      <c r="X434" s="14"/>
      <c r="Y434" s="14">
        <v>8760</v>
      </c>
      <c r="Z434" s="76" t="s">
        <v>1001</v>
      </c>
      <c r="AA434" s="76" t="s">
        <v>46</v>
      </c>
      <c r="AB434" s="19" t="s">
        <v>49</v>
      </c>
      <c r="AC434" s="19">
        <v>196.35697419693699</v>
      </c>
      <c r="AD434" s="19">
        <v>1220.7279907421801</v>
      </c>
      <c r="AE434" s="19">
        <v>69.655897325915305</v>
      </c>
      <c r="AF434" s="19">
        <v>640</v>
      </c>
      <c r="AG434" s="19">
        <v>1920000</v>
      </c>
      <c r="AH434" s="23">
        <f>Q434</f>
        <v>9561.125</v>
      </c>
      <c r="AI434" s="29">
        <v>8.7999999999999994E-8</v>
      </c>
      <c r="AJ434" s="21">
        <f t="shared" si="293"/>
        <v>1.9865727670546323E-3</v>
      </c>
      <c r="AK434" s="21">
        <f t="shared" si="294"/>
        <v>1.2350286982714989E-2</v>
      </c>
      <c r="AL434" s="21">
        <f t="shared" si="295"/>
        <v>7.047190926543392E-4</v>
      </c>
      <c r="AM434" s="21">
        <f t="shared" si="296"/>
        <v>6.4749753662419057E-3</v>
      </c>
      <c r="AN434" s="21">
        <f t="shared" si="297"/>
        <v>19.42492609872572</v>
      </c>
      <c r="AO434" s="86">
        <f t="shared" si="260"/>
        <v>8.9030911285826206E-4</v>
      </c>
      <c r="AP434" s="88">
        <f t="shared" si="261"/>
        <v>5.4426651152181705E-6</v>
      </c>
      <c r="AQ434" s="89">
        <f t="shared" si="262"/>
        <v>3.3836402692369833E-5</v>
      </c>
      <c r="AR434" s="89">
        <f t="shared" si="263"/>
        <v>1.9307372401488745E-6</v>
      </c>
      <c r="AS434" s="89">
        <f t="shared" si="264"/>
        <v>1.7739658537649058E-5</v>
      </c>
      <c r="AT434" s="89">
        <f t="shared" si="265"/>
        <v>5.3218975612947181E-2</v>
      </c>
      <c r="AU434" s="91">
        <f t="shared" si="266"/>
        <v>2.4392030489267454E-6</v>
      </c>
      <c r="AV434" s="95">
        <f t="shared" si="276"/>
        <v>1986.5727670546323</v>
      </c>
      <c r="AW434" s="96">
        <f t="shared" si="277"/>
        <v>12350.28698271499</v>
      </c>
      <c r="AX434" s="96">
        <f t="shared" si="278"/>
        <v>704.71909265433919</v>
      </c>
      <c r="AY434" s="96">
        <f t="shared" si="279"/>
        <v>6474.9753662419062</v>
      </c>
      <c r="AZ434" s="96">
        <f t="shared" si="280"/>
        <v>19424926.098725721</v>
      </c>
      <c r="BA434" s="97">
        <f t="shared" si="281"/>
        <v>890.3091128582621</v>
      </c>
      <c r="BB434" s="102">
        <f t="shared" si="282"/>
        <v>5.4426651152181709</v>
      </c>
      <c r="BC434" s="98">
        <f t="shared" si="283"/>
        <v>33.83640269236983</v>
      </c>
      <c r="BD434" s="98">
        <f t="shared" si="284"/>
        <v>1.9307372401488745</v>
      </c>
      <c r="BE434" s="98">
        <f t="shared" si="285"/>
        <v>17.739658537649056</v>
      </c>
      <c r="BF434" s="98">
        <f t="shared" si="286"/>
        <v>53218.975612947179</v>
      </c>
      <c r="BG434" s="103">
        <f t="shared" si="287"/>
        <v>2.4392030489267453</v>
      </c>
      <c r="BH434">
        <v>0.1</v>
      </c>
      <c r="BI434">
        <f t="shared" si="267"/>
        <v>1011.714900975298</v>
      </c>
      <c r="BJ434">
        <v>0.1</v>
      </c>
      <c r="BK434">
        <f t="shared" si="268"/>
        <v>956.11250000000007</v>
      </c>
      <c r="BL434" s="114">
        <v>187.562005220738</v>
      </c>
      <c r="BM434" s="114">
        <v>1012.03746873145</v>
      </c>
      <c r="BN434" s="114">
        <v>69.555897325915296</v>
      </c>
      <c r="BO434" s="114">
        <v>256</v>
      </c>
      <c r="BP434" s="114">
        <v>384000</v>
      </c>
      <c r="BQ434" s="107">
        <f t="shared" si="269"/>
        <v>8.7999999999999994E-9</v>
      </c>
      <c r="BR434" s="107">
        <f t="shared" si="270"/>
        <v>1.9079630444226369E-3</v>
      </c>
      <c r="BS434" s="107">
        <f t="shared" si="271"/>
        <v>1.0313149992808987E-2</v>
      </c>
      <c r="BT434" s="107">
        <f t="shared" si="272"/>
        <v>7.0722723611299845E-4</v>
      </c>
      <c r="BU434" s="107">
        <f t="shared" si="273"/>
        <v>2.6697007358287778E-3</v>
      </c>
      <c r="BV434" s="107">
        <f t="shared" si="274"/>
        <v>4.3435455214660506</v>
      </c>
      <c r="BW434" s="117">
        <f t="shared" si="275"/>
        <v>1.259087222108513E-4</v>
      </c>
    </row>
    <row r="435" spans="1:75" ht="30" x14ac:dyDescent="0.25">
      <c r="A435" s="108">
        <v>4.6732540087091001</v>
      </c>
      <c r="B435" s="108">
        <v>-74.136770649028904</v>
      </c>
      <c r="C435" s="119">
        <v>25</v>
      </c>
      <c r="D435" s="119">
        <v>32</v>
      </c>
      <c r="E435" s="119">
        <v>1912</v>
      </c>
      <c r="F435" s="16" t="s">
        <v>1126</v>
      </c>
      <c r="G435" s="14" t="s">
        <v>1127</v>
      </c>
      <c r="H435" s="16" t="s">
        <v>1128</v>
      </c>
      <c r="I435" s="14" t="s">
        <v>709</v>
      </c>
      <c r="J435" s="14" t="s">
        <v>41</v>
      </c>
      <c r="K435" s="14">
        <v>20</v>
      </c>
      <c r="L435" s="14"/>
      <c r="M435" s="14">
        <v>1991</v>
      </c>
      <c r="N435" s="15" t="s">
        <v>102</v>
      </c>
      <c r="O435" s="15" t="s">
        <v>103</v>
      </c>
      <c r="P435" s="28">
        <v>4.2689148957375835E-3</v>
      </c>
      <c r="Q435" s="18">
        <v>2.1804141272665301</v>
      </c>
      <c r="R435" s="18">
        <v>2.2179658343029733</v>
      </c>
      <c r="S435" s="2" t="s">
        <v>45</v>
      </c>
      <c r="T435" s="2"/>
      <c r="U435" s="2"/>
      <c r="V435" s="14">
        <v>365</v>
      </c>
      <c r="W435" s="76"/>
      <c r="X435" s="14"/>
      <c r="Y435" s="14">
        <v>8760</v>
      </c>
      <c r="Z435" s="76" t="s">
        <v>1129</v>
      </c>
      <c r="AA435" s="76" t="s">
        <v>292</v>
      </c>
      <c r="AB435" s="19" t="s">
        <v>49</v>
      </c>
      <c r="AC435" s="19">
        <v>840000</v>
      </c>
      <c r="AD435" s="19">
        <v>2400000</v>
      </c>
      <c r="AE435" s="19">
        <v>1800000</v>
      </c>
      <c r="AF435" s="19">
        <v>600000</v>
      </c>
      <c r="AG435" s="19">
        <v>2676000000</v>
      </c>
      <c r="AH435" s="23">
        <v>2.1804141272665301</v>
      </c>
      <c r="AI435" s="20">
        <v>9.1200000000000003E-2</v>
      </c>
      <c r="AJ435" s="21">
        <f t="shared" si="293"/>
        <v>1.8630913008144975E-3</v>
      </c>
      <c r="AK435" s="21">
        <f t="shared" si="294"/>
        <v>5.3231180023271358E-3</v>
      </c>
      <c r="AL435" s="21">
        <f t="shared" si="295"/>
        <v>3.9923385017453517E-3</v>
      </c>
      <c r="AM435" s="21">
        <f t="shared" si="296"/>
        <v>1.330779500581784E-3</v>
      </c>
      <c r="AN435" s="21">
        <f t="shared" si="297"/>
        <v>5.9352765725947574</v>
      </c>
      <c r="AO435" s="86">
        <f t="shared" si="260"/>
        <v>0.20227848408843119</v>
      </c>
      <c r="AP435" s="88">
        <f t="shared" si="261"/>
        <v>5.1043597282588975E-6</v>
      </c>
      <c r="AQ435" s="89">
        <f t="shared" si="262"/>
        <v>1.4583884937882564E-5</v>
      </c>
      <c r="AR435" s="89">
        <f t="shared" si="263"/>
        <v>1.0937913703411922E-5</v>
      </c>
      <c r="AS435" s="89">
        <f t="shared" si="264"/>
        <v>3.6459712344706411E-6</v>
      </c>
      <c r="AT435" s="89">
        <f t="shared" si="265"/>
        <v>1.626103170573906E-2</v>
      </c>
      <c r="AU435" s="91">
        <f t="shared" si="266"/>
        <v>5.541876276395375E-4</v>
      </c>
      <c r="AV435" s="95">
        <f t="shared" si="276"/>
        <v>1863.0913008144976</v>
      </c>
      <c r="AW435" s="96">
        <f t="shared" si="277"/>
        <v>5323.1180023271354</v>
      </c>
      <c r="AX435" s="96">
        <f t="shared" si="278"/>
        <v>3992.3385017453516</v>
      </c>
      <c r="AY435" s="96">
        <f t="shared" si="279"/>
        <v>1330.7795005817839</v>
      </c>
      <c r="AZ435" s="96">
        <f t="shared" si="280"/>
        <v>5935276.5725947572</v>
      </c>
      <c r="BA435" s="97">
        <f t="shared" si="281"/>
        <v>202278.4840884312</v>
      </c>
      <c r="BB435" s="102">
        <f t="shared" si="282"/>
        <v>5.1043597282588973</v>
      </c>
      <c r="BC435" s="98">
        <f t="shared" si="283"/>
        <v>14.583884937882564</v>
      </c>
      <c r="BD435" s="98">
        <f t="shared" si="284"/>
        <v>10.937913703411922</v>
      </c>
      <c r="BE435" s="98">
        <f t="shared" si="285"/>
        <v>3.645971234470641</v>
      </c>
      <c r="BF435" s="98">
        <f t="shared" si="286"/>
        <v>16261.03170573906</v>
      </c>
      <c r="BG435" s="103">
        <f t="shared" si="287"/>
        <v>554.18762763953748</v>
      </c>
      <c r="BH435">
        <v>0.1</v>
      </c>
      <c r="BI435">
        <f t="shared" si="267"/>
        <v>0.22179658343029734</v>
      </c>
      <c r="BJ435">
        <v>0.1</v>
      </c>
      <c r="BK435">
        <f t="shared" si="268"/>
        <v>0.21804141272665301</v>
      </c>
      <c r="BL435" s="114">
        <v>336000</v>
      </c>
      <c r="BM435" s="114">
        <v>480000</v>
      </c>
      <c r="BN435" s="114">
        <v>360000</v>
      </c>
      <c r="BO435" s="114">
        <v>120000</v>
      </c>
      <c r="BP435" s="114">
        <v>1070400000</v>
      </c>
      <c r="BQ435" s="107">
        <f t="shared" si="269"/>
        <v>9.1200000000000014E-3</v>
      </c>
      <c r="BR435" s="107">
        <f t="shared" si="270"/>
        <v>7.6817222234275815E-4</v>
      </c>
      <c r="BS435" s="107">
        <f t="shared" si="271"/>
        <v>1.190285370545636E-3</v>
      </c>
      <c r="BT435" s="107">
        <f t="shared" si="272"/>
        <v>8.9271402790922698E-4</v>
      </c>
      <c r="BU435" s="107">
        <f t="shared" si="273"/>
        <v>2.9757134263640899E-4</v>
      </c>
      <c r="BV435" s="107">
        <f t="shared" si="274"/>
        <v>2.4471772226062156</v>
      </c>
      <c r="BW435" s="117">
        <f t="shared" si="275"/>
        <v>2.8606497557412975E-2</v>
      </c>
    </row>
    <row r="436" spans="1:75" ht="30" customHeight="1" x14ac:dyDescent="0.25">
      <c r="A436" s="108">
        <v>4.6846505436103598</v>
      </c>
      <c r="B436" s="108">
        <v>-74.097912104097801</v>
      </c>
      <c r="C436" s="119">
        <v>29</v>
      </c>
      <c r="D436" s="119">
        <v>33</v>
      </c>
      <c r="E436" s="119">
        <v>2422</v>
      </c>
      <c r="F436" s="16" t="s">
        <v>1130</v>
      </c>
      <c r="G436" s="14" t="s">
        <v>1131</v>
      </c>
      <c r="H436" s="16" t="s">
        <v>1132</v>
      </c>
      <c r="I436" s="14" t="s">
        <v>709</v>
      </c>
      <c r="J436" s="14" t="s">
        <v>41</v>
      </c>
      <c r="K436" s="14">
        <v>3.5</v>
      </c>
      <c r="L436" s="14"/>
      <c r="M436" s="14">
        <v>2005</v>
      </c>
      <c r="N436" s="15" t="s">
        <v>43</v>
      </c>
      <c r="O436" s="15" t="s">
        <v>44</v>
      </c>
      <c r="P436" s="22">
        <v>8.4286353981658756E-3</v>
      </c>
      <c r="Q436" s="18">
        <v>9677.5</v>
      </c>
      <c r="R436" s="18">
        <v>10009.334874967803</v>
      </c>
      <c r="S436" s="15" t="s">
        <v>45</v>
      </c>
      <c r="T436" s="15"/>
      <c r="U436" s="15"/>
      <c r="V436" s="14">
        <v>365</v>
      </c>
      <c r="W436" s="76"/>
      <c r="X436" s="14"/>
      <c r="Y436" s="14" t="e">
        <v>#VALUE!</v>
      </c>
      <c r="Z436" s="76" t="s">
        <v>1133</v>
      </c>
      <c r="AA436" s="76" t="s">
        <v>46</v>
      </c>
      <c r="AB436" s="19" t="s">
        <v>49</v>
      </c>
      <c r="AC436" s="19">
        <v>46.3856216091623</v>
      </c>
      <c r="AD436" s="19">
        <v>1074.85364414012</v>
      </c>
      <c r="AE436" s="19">
        <v>5.4109910208389103</v>
      </c>
      <c r="AF436" s="19">
        <v>1344</v>
      </c>
      <c r="AG436" s="19">
        <v>1920000</v>
      </c>
      <c r="AH436" s="23">
        <v>9677.5</v>
      </c>
      <c r="AI436" s="24">
        <v>8.7999999999999994E-8</v>
      </c>
      <c r="AJ436" s="21">
        <f t="shared" si="293"/>
        <v>4.6428922006964832E-4</v>
      </c>
      <c r="AK436" s="21">
        <f t="shared" si="294"/>
        <v>1.0758570065777935E-2</v>
      </c>
      <c r="AL436" s="21">
        <f t="shared" si="295"/>
        <v>5.4160421133020536E-5</v>
      </c>
      <c r="AM436" s="21">
        <f t="shared" si="296"/>
        <v>1.3452546071956726E-2</v>
      </c>
      <c r="AN436" s="21">
        <f t="shared" si="297"/>
        <v>19.217922959938178</v>
      </c>
      <c r="AO436" s="86">
        <f t="shared" si="260"/>
        <v>8.8082146899716657E-4</v>
      </c>
      <c r="AP436" s="88">
        <f t="shared" si="261"/>
        <v>1.2720252604647898E-6</v>
      </c>
      <c r="AQ436" s="89">
        <f t="shared" si="262"/>
        <v>2.9475534426788866E-5</v>
      </c>
      <c r="AR436" s="89">
        <f t="shared" si="263"/>
        <v>1.4838471543293298E-7</v>
      </c>
      <c r="AS436" s="89">
        <f t="shared" si="264"/>
        <v>3.685629060810062E-5</v>
      </c>
      <c r="AT436" s="89">
        <f t="shared" si="265"/>
        <v>5.2651843725858023E-2</v>
      </c>
      <c r="AU436" s="91">
        <f t="shared" si="266"/>
        <v>2.4132095041018263E-6</v>
      </c>
      <c r="AV436" s="95">
        <f t="shared" si="276"/>
        <v>464.28922006964831</v>
      </c>
      <c r="AW436" s="96">
        <f t="shared" si="277"/>
        <v>10758.570065777936</v>
      </c>
      <c r="AX436" s="96">
        <f t="shared" si="278"/>
        <v>54.160421133020535</v>
      </c>
      <c r="AY436" s="96">
        <f t="shared" si="279"/>
        <v>13452.546071956725</v>
      </c>
      <c r="AZ436" s="96">
        <f t="shared" si="280"/>
        <v>19217922.95993818</v>
      </c>
      <c r="BA436" s="97">
        <f t="shared" si="281"/>
        <v>880.82146899716656</v>
      </c>
      <c r="BB436" s="102">
        <f t="shared" si="282"/>
        <v>1.2720252604647899</v>
      </c>
      <c r="BC436" s="98">
        <f t="shared" si="283"/>
        <v>29.475534426788865</v>
      </c>
      <c r="BD436" s="98">
        <f t="shared" si="284"/>
        <v>0.14838471543293297</v>
      </c>
      <c r="BE436" s="98">
        <f t="shared" si="285"/>
        <v>36.856290608100622</v>
      </c>
      <c r="BF436" s="98">
        <f t="shared" si="286"/>
        <v>52651.843725858023</v>
      </c>
      <c r="BG436" s="103">
        <f t="shared" si="287"/>
        <v>2.4132095041018262</v>
      </c>
      <c r="BH436">
        <v>0.1</v>
      </c>
      <c r="BI436">
        <f t="shared" si="267"/>
        <v>1000.9334874967803</v>
      </c>
      <c r="BJ436">
        <v>0.1</v>
      </c>
      <c r="BK436">
        <f t="shared" si="268"/>
        <v>967.75</v>
      </c>
      <c r="BL436" s="114">
        <v>17.6498016718255</v>
      </c>
      <c r="BM436" s="114">
        <v>910.91550745517998</v>
      </c>
      <c r="BN436" s="114">
        <v>5.3109910208389097</v>
      </c>
      <c r="BO436" s="114">
        <v>537.6</v>
      </c>
      <c r="BP436" s="114">
        <v>384000</v>
      </c>
      <c r="BQ436" s="107">
        <f t="shared" si="269"/>
        <v>8.7999999999999994E-9</v>
      </c>
      <c r="BR436" s="107">
        <f t="shared" si="270"/>
        <v>1.8266193093887122E-4</v>
      </c>
      <c r="BS436" s="107">
        <f t="shared" si="271"/>
        <v>9.180912929121916E-3</v>
      </c>
      <c r="BT436" s="107">
        <f t="shared" si="272"/>
        <v>5.3434676371319525E-5</v>
      </c>
      <c r="BU436" s="107">
        <f t="shared" si="273"/>
        <v>5.5466268388165551E-3</v>
      </c>
      <c r="BV436" s="107">
        <f t="shared" si="274"/>
        <v>4.2972582124775736</v>
      </c>
      <c r="BW436" s="117">
        <f t="shared" si="275"/>
        <v>1.2456696674851859E-4</v>
      </c>
    </row>
    <row r="437" spans="1:75" ht="30" customHeight="1" x14ac:dyDescent="0.25">
      <c r="A437" s="108">
        <v>4.6846505436103598</v>
      </c>
      <c r="B437" s="108">
        <v>-74.097912104097801</v>
      </c>
      <c r="C437" s="119">
        <v>29</v>
      </c>
      <c r="D437" s="119">
        <v>33</v>
      </c>
      <c r="E437" s="119">
        <v>2422</v>
      </c>
      <c r="F437" s="16" t="s">
        <v>1130</v>
      </c>
      <c r="G437" s="14" t="s">
        <v>1131</v>
      </c>
      <c r="H437" s="16" t="s">
        <v>1132</v>
      </c>
      <c r="I437" s="14" t="s">
        <v>709</v>
      </c>
      <c r="J437" s="14" t="s">
        <v>53</v>
      </c>
      <c r="K437" s="27"/>
      <c r="L437" s="27"/>
      <c r="M437" s="14">
        <v>2005</v>
      </c>
      <c r="N437" s="15" t="s">
        <v>43</v>
      </c>
      <c r="O437" s="15" t="s">
        <v>397</v>
      </c>
      <c r="P437" s="22">
        <v>8.4286353981658756E-3</v>
      </c>
      <c r="Q437" s="18">
        <v>34900.25</v>
      </c>
      <c r="R437" s="18">
        <v>36096.955770611734</v>
      </c>
      <c r="S437" s="15" t="s">
        <v>45</v>
      </c>
      <c r="T437" s="15"/>
      <c r="U437" s="15"/>
      <c r="V437" s="14">
        <v>365</v>
      </c>
      <c r="W437" s="76"/>
      <c r="X437" s="14"/>
      <c r="Y437" s="14" t="e">
        <v>#VALUE!</v>
      </c>
      <c r="Z437" s="76" t="s">
        <v>1133</v>
      </c>
      <c r="AA437" s="76" t="s">
        <v>46</v>
      </c>
      <c r="AB437" s="19" t="s">
        <v>49</v>
      </c>
      <c r="AC437" s="19">
        <v>196.35697419693699</v>
      </c>
      <c r="AD437" s="19">
        <v>1220.7279907421801</v>
      </c>
      <c r="AE437" s="19">
        <v>0.1</v>
      </c>
      <c r="AF437" s="19">
        <v>640</v>
      </c>
      <c r="AG437" s="19">
        <v>1920000</v>
      </c>
      <c r="AH437" s="23">
        <v>34900.25</v>
      </c>
      <c r="AI437" s="24">
        <v>8.7999999999999994E-8</v>
      </c>
      <c r="AJ437" s="21">
        <f t="shared" si="293"/>
        <v>7.0878890128379833E-3</v>
      </c>
      <c r="AK437" s="21">
        <f t="shared" si="294"/>
        <v>4.4064564289768203E-2</v>
      </c>
      <c r="AL437" s="21">
        <f t="shared" si="295"/>
        <v>3.6096955770611734E-6</v>
      </c>
      <c r="AM437" s="21">
        <f t="shared" si="296"/>
        <v>2.310205169319151E-2</v>
      </c>
      <c r="AN437" s="21">
        <f t="shared" si="297"/>
        <v>69.306155079574523</v>
      </c>
      <c r="AO437" s="86">
        <f t="shared" si="260"/>
        <v>3.1765321078138322E-3</v>
      </c>
      <c r="AP437" s="88">
        <f t="shared" si="261"/>
        <v>1.9418874007775295E-5</v>
      </c>
      <c r="AQ437" s="89">
        <f t="shared" si="262"/>
        <v>1.2072483367059781E-4</v>
      </c>
      <c r="AR437" s="89">
        <f t="shared" si="263"/>
        <v>9.8895769234552691E-9</v>
      </c>
      <c r="AS437" s="89">
        <f t="shared" si="264"/>
        <v>6.3293292310113728E-5</v>
      </c>
      <c r="AT437" s="89">
        <f t="shared" si="265"/>
        <v>0.18987987693034117</v>
      </c>
      <c r="AU437" s="91">
        <f t="shared" si="266"/>
        <v>8.7028276926406364E-6</v>
      </c>
      <c r="AV437" s="95">
        <f t="shared" si="276"/>
        <v>7087.8890128379835</v>
      </c>
      <c r="AW437" s="96">
        <f t="shared" si="277"/>
        <v>44064.564289768205</v>
      </c>
      <c r="AX437" s="96">
        <f t="shared" si="278"/>
        <v>3.6096955770611734</v>
      </c>
      <c r="AY437" s="96">
        <f t="shared" si="279"/>
        <v>23102.051693191508</v>
      </c>
      <c r="AZ437" s="96">
        <f t="shared" si="280"/>
        <v>69306155.079574525</v>
      </c>
      <c r="BA437" s="97">
        <f t="shared" si="281"/>
        <v>3176.5321078138322</v>
      </c>
      <c r="BB437" s="102">
        <f t="shared" si="282"/>
        <v>19.418874007775294</v>
      </c>
      <c r="BC437" s="98">
        <f t="shared" si="283"/>
        <v>120.72483367059782</v>
      </c>
      <c r="BD437" s="98">
        <f t="shared" si="284"/>
        <v>9.8895769234552695E-3</v>
      </c>
      <c r="BE437" s="98">
        <f t="shared" si="285"/>
        <v>63.293292310113728</v>
      </c>
      <c r="BF437" s="98">
        <f t="shared" si="286"/>
        <v>189879.87693034118</v>
      </c>
      <c r="BG437" s="103">
        <f t="shared" si="287"/>
        <v>8.7028276926406356</v>
      </c>
      <c r="BH437">
        <v>0.1</v>
      </c>
      <c r="BI437">
        <f t="shared" si="267"/>
        <v>3609.6955770611735</v>
      </c>
      <c r="BJ437">
        <v>0.1</v>
      </c>
      <c r="BK437">
        <f t="shared" si="268"/>
        <v>3490.0250000000001</v>
      </c>
      <c r="BL437" s="114">
        <v>187.562005220738</v>
      </c>
      <c r="BM437" s="114">
        <v>1012.03746873145</v>
      </c>
      <c r="BN437" s="114">
        <v>0</v>
      </c>
      <c r="BO437" s="114">
        <v>256</v>
      </c>
      <c r="BP437" s="114">
        <v>384000</v>
      </c>
      <c r="BQ437" s="107">
        <f t="shared" si="269"/>
        <v>8.7999999999999994E-9</v>
      </c>
      <c r="BR437" s="107">
        <f t="shared" si="270"/>
        <v>6.8074175402668309E-3</v>
      </c>
      <c r="BS437" s="107">
        <f t="shared" si="271"/>
        <v>3.679626728708231E-2</v>
      </c>
      <c r="BT437" s="107">
        <f t="shared" si="272"/>
        <v>3.6096955770611739E-7</v>
      </c>
      <c r="BU437" s="107">
        <f t="shared" si="273"/>
        <v>9.5252199299507932E-3</v>
      </c>
      <c r="BV437" s="107">
        <f t="shared" si="274"/>
        <v>15.4973274017071</v>
      </c>
      <c r="BW437" s="117">
        <f t="shared" si="275"/>
        <v>4.4922947881839172E-4</v>
      </c>
    </row>
    <row r="438" spans="1:75" ht="30" customHeight="1" x14ac:dyDescent="0.25">
      <c r="A438" s="108">
        <v>4.6882222222222225</v>
      </c>
      <c r="B438" s="108">
        <v>-74.097944444444437</v>
      </c>
      <c r="C438" s="119">
        <v>29</v>
      </c>
      <c r="D438" s="119">
        <v>34</v>
      </c>
      <c r="E438" s="119">
        <v>2435</v>
      </c>
      <c r="F438" s="16" t="s">
        <v>1134</v>
      </c>
      <c r="G438" s="14" t="s">
        <v>1135</v>
      </c>
      <c r="H438" s="16" t="s">
        <v>1136</v>
      </c>
      <c r="I438" s="14" t="s">
        <v>709</v>
      </c>
      <c r="J438" s="14" t="s">
        <v>53</v>
      </c>
      <c r="K438" s="27"/>
      <c r="L438" s="27"/>
      <c r="M438" s="14">
        <v>1998</v>
      </c>
      <c r="N438" s="15" t="s">
        <v>43</v>
      </c>
      <c r="O438" s="15" t="s">
        <v>123</v>
      </c>
      <c r="P438" s="17">
        <v>9.3713787353998934E-3</v>
      </c>
      <c r="Q438" s="18">
        <v>8673.2099999999991</v>
      </c>
      <c r="R438" s="18">
        <v>9004.500243553508</v>
      </c>
      <c r="S438" s="15" t="s">
        <v>45</v>
      </c>
      <c r="T438" s="15"/>
      <c r="U438" s="15"/>
      <c r="V438" s="14">
        <v>365</v>
      </c>
      <c r="W438" s="76"/>
      <c r="X438" s="14"/>
      <c r="Y438" s="14">
        <v>8760</v>
      </c>
      <c r="Z438" s="76" t="s">
        <v>1137</v>
      </c>
      <c r="AA438" s="76" t="s">
        <v>46</v>
      </c>
      <c r="AB438" s="19" t="s">
        <v>49</v>
      </c>
      <c r="AC438" s="19">
        <v>196.35697419693699</v>
      </c>
      <c r="AD438" s="19">
        <v>1220.7279907421801</v>
      </c>
      <c r="AE438" s="19">
        <v>69.655897325915305</v>
      </c>
      <c r="AF438" s="19">
        <v>640</v>
      </c>
      <c r="AG438" s="19">
        <v>1920000</v>
      </c>
      <c r="AH438" s="20">
        <v>2.9803032786885244</v>
      </c>
      <c r="AI438" s="20">
        <v>1.362E-5</v>
      </c>
      <c r="AJ438" s="21">
        <f t="shared" si="293"/>
        <v>1.7680964219797491E-3</v>
      </c>
      <c r="AK438" s="21">
        <f t="shared" si="294"/>
        <v>1.0992045489950544E-2</v>
      </c>
      <c r="AL438" s="21">
        <f t="shared" si="295"/>
        <v>6.2721654443614254E-4</v>
      </c>
      <c r="AM438" s="21">
        <f t="shared" si="296"/>
        <v>5.7628801558742447E-3</v>
      </c>
      <c r="AN438" s="21">
        <f t="shared" si="297"/>
        <v>17.288640467622734</v>
      </c>
      <c r="AO438" s="86">
        <f t="shared" si="260"/>
        <v>4.2142211312287903E-5</v>
      </c>
      <c r="AP438" s="88">
        <f t="shared" si="261"/>
        <v>4.8440997862458884E-6</v>
      </c>
      <c r="AQ438" s="89">
        <f t="shared" si="262"/>
        <v>3.0115193123152177E-5</v>
      </c>
      <c r="AR438" s="89">
        <f t="shared" si="263"/>
        <v>1.7184014916058699E-6</v>
      </c>
      <c r="AS438" s="89">
        <f t="shared" si="264"/>
        <v>1.5788712755819848E-5</v>
      </c>
      <c r="AT438" s="89">
        <f t="shared" si="265"/>
        <v>4.7366138267459543E-2</v>
      </c>
      <c r="AU438" s="91">
        <f t="shared" si="266"/>
        <v>1.1545811318435042E-7</v>
      </c>
      <c r="AV438" s="95">
        <f t="shared" si="276"/>
        <v>1768.096421979749</v>
      </c>
      <c r="AW438" s="96">
        <f t="shared" si="277"/>
        <v>10992.045489950544</v>
      </c>
      <c r="AX438" s="96">
        <f t="shared" si="278"/>
        <v>627.2165444361425</v>
      </c>
      <c r="AY438" s="96">
        <f t="shared" si="279"/>
        <v>5762.8801558742443</v>
      </c>
      <c r="AZ438" s="96">
        <f t="shared" si="280"/>
        <v>17288640.467622735</v>
      </c>
      <c r="BA438" s="97">
        <f t="shared" si="281"/>
        <v>42.142211312287905</v>
      </c>
      <c r="BB438" s="102">
        <f t="shared" si="282"/>
        <v>4.8440997862458888</v>
      </c>
      <c r="BC438" s="98">
        <f t="shared" si="283"/>
        <v>30.115193123152178</v>
      </c>
      <c r="BD438" s="98">
        <f t="shared" si="284"/>
        <v>1.7184014916058699</v>
      </c>
      <c r="BE438" s="98">
        <f t="shared" si="285"/>
        <v>15.788712755819848</v>
      </c>
      <c r="BF438" s="98">
        <f t="shared" si="286"/>
        <v>47366.138267459544</v>
      </c>
      <c r="BG438" s="103">
        <f t="shared" si="287"/>
        <v>0.11545811318435042</v>
      </c>
      <c r="BH438">
        <v>0.1</v>
      </c>
      <c r="BI438">
        <f t="shared" si="267"/>
        <v>900.45002435535082</v>
      </c>
      <c r="BJ438">
        <v>0.1</v>
      </c>
      <c r="BK438">
        <f t="shared" si="268"/>
        <v>0.29803032786885247</v>
      </c>
      <c r="BL438" s="114">
        <v>187.562005220738</v>
      </c>
      <c r="BM438" s="114">
        <v>1012.03746873145</v>
      </c>
      <c r="BN438" s="114">
        <v>69.555897325915296</v>
      </c>
      <c r="BO438" s="114">
        <v>256</v>
      </c>
      <c r="BP438" s="114">
        <v>384000</v>
      </c>
      <c r="BQ438" s="107">
        <f t="shared" si="269"/>
        <v>1.362E-6</v>
      </c>
      <c r="BR438" s="107">
        <f t="shared" si="270"/>
        <v>1.6981319225043421E-3</v>
      </c>
      <c r="BS438" s="107">
        <f t="shared" si="271"/>
        <v>9.178945722014208E-3</v>
      </c>
      <c r="BT438" s="107">
        <f t="shared" si="272"/>
        <v>6.2944885102395628E-4</v>
      </c>
      <c r="BU438" s="107">
        <f t="shared" si="273"/>
        <v>2.3760963590445483E-3</v>
      </c>
      <c r="BV438" s="107">
        <f t="shared" si="274"/>
        <v>3.8658575324158191</v>
      </c>
      <c r="BW438" s="117">
        <f t="shared" si="275"/>
        <v>5.9598086786230432E-6</v>
      </c>
    </row>
    <row r="439" spans="1:75" ht="30" customHeight="1" x14ac:dyDescent="0.25">
      <c r="A439" s="108">
        <v>4.6871015195392296</v>
      </c>
      <c r="B439" s="108">
        <v>-74.085795226218906</v>
      </c>
      <c r="C439" s="119">
        <v>31</v>
      </c>
      <c r="D439" s="119">
        <v>34</v>
      </c>
      <c r="E439" s="119">
        <v>2437</v>
      </c>
      <c r="F439" s="16" t="s">
        <v>1138</v>
      </c>
      <c r="G439" s="14" t="s">
        <v>1139</v>
      </c>
      <c r="H439" s="16" t="s">
        <v>1140</v>
      </c>
      <c r="I439" s="14" t="s">
        <v>709</v>
      </c>
      <c r="J439" s="14" t="s">
        <v>53</v>
      </c>
      <c r="K439" s="27"/>
      <c r="L439" s="27"/>
      <c r="M439" s="14">
        <v>2005</v>
      </c>
      <c r="N439" s="15" t="s">
        <v>43</v>
      </c>
      <c r="O439" s="15" t="s">
        <v>123</v>
      </c>
      <c r="P439" s="28">
        <v>4.2689148957375835E-3</v>
      </c>
      <c r="Q439" s="18">
        <v>9271.7950000000001</v>
      </c>
      <c r="R439" s="18">
        <v>9431.4764683907997</v>
      </c>
      <c r="S439" s="15" t="s">
        <v>45</v>
      </c>
      <c r="T439" s="15"/>
      <c r="U439" s="15"/>
      <c r="V439" s="14">
        <v>365</v>
      </c>
      <c r="W439" s="76" t="s">
        <v>76</v>
      </c>
      <c r="X439" s="14"/>
      <c r="Y439" s="14">
        <v>2920</v>
      </c>
      <c r="Z439" s="76" t="s">
        <v>1141</v>
      </c>
      <c r="AA439" s="76" t="s">
        <v>1142</v>
      </c>
      <c r="AB439" s="19" t="s">
        <v>49</v>
      </c>
      <c r="AC439" s="19">
        <v>196.35697419693699</v>
      </c>
      <c r="AD439" s="19">
        <v>1220.7279907421801</v>
      </c>
      <c r="AE439" s="19">
        <v>69.655897325915305</v>
      </c>
      <c r="AF439" s="19">
        <v>640</v>
      </c>
      <c r="AG439" s="19">
        <v>1920000</v>
      </c>
      <c r="AH439" s="20">
        <v>2.9803032786885244</v>
      </c>
      <c r="AI439" s="20">
        <v>1.362E-5</v>
      </c>
      <c r="AJ439" s="21">
        <f t="shared" si="293"/>
        <v>1.8519361815428305E-3</v>
      </c>
      <c r="AK439" s="21">
        <f t="shared" si="294"/>
        <v>1.1513267318990853E-2</v>
      </c>
      <c r="AL439" s="21">
        <f t="shared" si="295"/>
        <v>6.5695795651401578E-4</v>
      </c>
      <c r="AM439" s="21">
        <f t="shared" si="296"/>
        <v>6.0361449397701118E-3</v>
      </c>
      <c r="AN439" s="21">
        <f t="shared" si="297"/>
        <v>18.108434819310336</v>
      </c>
      <c r="AO439" s="86">
        <f t="shared" si="260"/>
        <v>4.1290812889073531E-5</v>
      </c>
      <c r="AP439" s="88">
        <f t="shared" si="261"/>
        <v>5.0737977576515901E-6</v>
      </c>
      <c r="AQ439" s="89">
        <f t="shared" si="262"/>
        <v>3.1543198134221519E-5</v>
      </c>
      <c r="AR439" s="89">
        <f t="shared" si="263"/>
        <v>1.7998848123671666E-6</v>
      </c>
      <c r="AS439" s="89">
        <f t="shared" si="264"/>
        <v>1.6537383396630444E-5</v>
      </c>
      <c r="AT439" s="89">
        <f t="shared" si="265"/>
        <v>4.9612150189891333E-2</v>
      </c>
      <c r="AU439" s="91">
        <f t="shared" si="266"/>
        <v>1.1312551476458501E-7</v>
      </c>
      <c r="AV439" s="95">
        <f t="shared" si="276"/>
        <v>1851.9361815428304</v>
      </c>
      <c r="AW439" s="96">
        <f t="shared" si="277"/>
        <v>11513.267318990853</v>
      </c>
      <c r="AX439" s="96">
        <f t="shared" si="278"/>
        <v>656.95795651401579</v>
      </c>
      <c r="AY439" s="96">
        <f t="shared" si="279"/>
        <v>6036.1449397701117</v>
      </c>
      <c r="AZ439" s="96">
        <f t="shared" si="280"/>
        <v>18108434.819310337</v>
      </c>
      <c r="BA439" s="97">
        <f t="shared" si="281"/>
        <v>41.290812889073528</v>
      </c>
      <c r="BB439" s="102">
        <f t="shared" si="282"/>
        <v>5.0737977576515902</v>
      </c>
      <c r="BC439" s="98">
        <f t="shared" si="283"/>
        <v>31.54319813422152</v>
      </c>
      <c r="BD439" s="98">
        <f t="shared" si="284"/>
        <v>1.7998848123671667</v>
      </c>
      <c r="BE439" s="98">
        <f t="shared" si="285"/>
        <v>16.537383396630442</v>
      </c>
      <c r="BF439" s="98">
        <f t="shared" si="286"/>
        <v>49612.150189891334</v>
      </c>
      <c r="BG439" s="103">
        <f t="shared" si="287"/>
        <v>0.11312551476458502</v>
      </c>
      <c r="BH439">
        <v>0.1</v>
      </c>
      <c r="BI439">
        <f t="shared" si="267"/>
        <v>943.14764683908004</v>
      </c>
      <c r="BJ439">
        <v>0.1</v>
      </c>
      <c r="BK439">
        <f t="shared" si="268"/>
        <v>0.29803032786885247</v>
      </c>
      <c r="BL439" s="114">
        <v>187.562005220738</v>
      </c>
      <c r="BM439" s="114">
        <v>1012.03746873145</v>
      </c>
      <c r="BN439" s="114">
        <v>69.555897325915296</v>
      </c>
      <c r="BO439" s="114">
        <v>256</v>
      </c>
      <c r="BP439" s="114">
        <v>384000</v>
      </c>
      <c r="BQ439" s="107">
        <f t="shared" si="269"/>
        <v>1.362E-6</v>
      </c>
      <c r="BR439" s="107">
        <f t="shared" si="270"/>
        <v>1.7786540989644605E-3</v>
      </c>
      <c r="BS439" s="107">
        <f t="shared" si="271"/>
        <v>9.6141938186731935E-3</v>
      </c>
      <c r="BT439" s="107">
        <f t="shared" si="272"/>
        <v>6.5929611482194316E-4</v>
      </c>
      <c r="BU439" s="107">
        <f t="shared" si="273"/>
        <v>2.4887663158209726E-3</v>
      </c>
      <c r="BV439" s="107">
        <f t="shared" si="274"/>
        <v>4.0491691222102038</v>
      </c>
      <c r="BW439" s="117">
        <f t="shared" si="275"/>
        <v>5.8394027589137601E-6</v>
      </c>
    </row>
    <row r="440" spans="1:75" ht="30" x14ac:dyDescent="0.25">
      <c r="A440" s="108">
        <v>4.6870966525339597</v>
      </c>
      <c r="B440" s="108">
        <v>-74.0884707919177</v>
      </c>
      <c r="C440" s="119">
        <v>30</v>
      </c>
      <c r="D440" s="119">
        <v>34</v>
      </c>
      <c r="E440" s="119">
        <v>2436</v>
      </c>
      <c r="F440" s="16" t="s">
        <v>1143</v>
      </c>
      <c r="G440" s="14" t="s">
        <v>1144</v>
      </c>
      <c r="H440" s="16" t="s">
        <v>1145</v>
      </c>
      <c r="I440" s="14" t="s">
        <v>709</v>
      </c>
      <c r="J440" s="14" t="s">
        <v>41</v>
      </c>
      <c r="K440" s="14">
        <v>15</v>
      </c>
      <c r="L440" s="14"/>
      <c r="M440" s="14">
        <v>1988</v>
      </c>
      <c r="N440" s="15" t="s">
        <v>102</v>
      </c>
      <c r="O440" s="15" t="s">
        <v>103</v>
      </c>
      <c r="P440" s="17">
        <v>-7.2022874027276113E-2</v>
      </c>
      <c r="Q440" s="18">
        <v>1.7223757428928299</v>
      </c>
      <c r="R440" s="18">
        <v>1.2912530293921194</v>
      </c>
      <c r="S440" s="2" t="s">
        <v>45</v>
      </c>
      <c r="T440" s="2"/>
      <c r="U440" s="2"/>
      <c r="V440" s="14">
        <v>365</v>
      </c>
      <c r="W440" s="76"/>
      <c r="X440" s="14"/>
      <c r="Y440" s="14">
        <v>8760</v>
      </c>
      <c r="Z440" s="76" t="s">
        <v>1146</v>
      </c>
      <c r="AA440" s="76" t="s">
        <v>1147</v>
      </c>
      <c r="AB440" s="19" t="s">
        <v>49</v>
      </c>
      <c r="AC440" s="19">
        <v>840000</v>
      </c>
      <c r="AD440" s="19">
        <v>2400000</v>
      </c>
      <c r="AE440" s="19">
        <v>1800000</v>
      </c>
      <c r="AF440" s="19">
        <v>600000</v>
      </c>
      <c r="AG440" s="19">
        <v>2676000000</v>
      </c>
      <c r="AH440" s="20">
        <v>30259</v>
      </c>
      <c r="AI440" s="20">
        <v>7.6726E-6</v>
      </c>
      <c r="AJ440" s="21">
        <f t="shared" si="293"/>
        <v>1.0846525446893804E-3</v>
      </c>
      <c r="AK440" s="21">
        <f t="shared" si="294"/>
        <v>3.0990072705410865E-3</v>
      </c>
      <c r="AL440" s="21">
        <f t="shared" si="295"/>
        <v>2.3242554529058152E-3</v>
      </c>
      <c r="AM440" s="21">
        <f t="shared" si="296"/>
        <v>7.7475181763527162E-4</v>
      </c>
      <c r="AN440" s="21">
        <f t="shared" si="297"/>
        <v>3.4553931066533115</v>
      </c>
      <c r="AO440" s="86">
        <f t="shared" si="260"/>
        <v>0.17405262669699639</v>
      </c>
      <c r="AP440" s="88">
        <f t="shared" si="261"/>
        <v>2.9716508073681652E-6</v>
      </c>
      <c r="AQ440" s="89">
        <f t="shared" si="262"/>
        <v>8.4904308781947571E-6</v>
      </c>
      <c r="AR440" s="89">
        <f t="shared" si="263"/>
        <v>6.3678231586460691E-6</v>
      </c>
      <c r="AS440" s="89">
        <f t="shared" si="264"/>
        <v>2.1226077195486893E-6</v>
      </c>
      <c r="AT440" s="89">
        <f t="shared" si="265"/>
        <v>9.4668304291871553E-3</v>
      </c>
      <c r="AU440" s="91">
        <f t="shared" si="266"/>
        <v>4.7685651149862026E-4</v>
      </c>
      <c r="AV440" s="95">
        <f t="shared" si="276"/>
        <v>1084.6525446893804</v>
      </c>
      <c r="AW440" s="96">
        <f t="shared" si="277"/>
        <v>3099.0072705410867</v>
      </c>
      <c r="AX440" s="96">
        <f t="shared" si="278"/>
        <v>2324.2554529058152</v>
      </c>
      <c r="AY440" s="96">
        <f t="shared" si="279"/>
        <v>774.75181763527166</v>
      </c>
      <c r="AZ440" s="96">
        <f t="shared" si="280"/>
        <v>3455393.1066533113</v>
      </c>
      <c r="BA440" s="97">
        <f t="shared" si="281"/>
        <v>174052.62669699639</v>
      </c>
      <c r="BB440" s="102">
        <f t="shared" si="282"/>
        <v>2.9716508073681651</v>
      </c>
      <c r="BC440" s="98">
        <f t="shared" si="283"/>
        <v>8.4904308781947577</v>
      </c>
      <c r="BD440" s="98">
        <f t="shared" si="284"/>
        <v>6.3678231586460692</v>
      </c>
      <c r="BE440" s="98">
        <f t="shared" si="285"/>
        <v>2.1226077195486894</v>
      </c>
      <c r="BF440" s="98">
        <f t="shared" si="286"/>
        <v>9466.8304291871555</v>
      </c>
      <c r="BG440" s="103">
        <f t="shared" si="287"/>
        <v>476.85651149862025</v>
      </c>
      <c r="BH440">
        <v>0.1</v>
      </c>
      <c r="BI440">
        <f t="shared" si="267"/>
        <v>0.12912530293921196</v>
      </c>
      <c r="BJ440">
        <v>0.1</v>
      </c>
      <c r="BK440">
        <f t="shared" si="268"/>
        <v>3025.9</v>
      </c>
      <c r="BL440" s="114">
        <v>336000</v>
      </c>
      <c r="BM440" s="114">
        <v>480000</v>
      </c>
      <c r="BN440" s="114">
        <v>360000</v>
      </c>
      <c r="BO440" s="114">
        <v>120000</v>
      </c>
      <c r="BP440" s="114">
        <v>1070400000</v>
      </c>
      <c r="BQ440" s="107">
        <f t="shared" si="269"/>
        <v>7.6726E-7</v>
      </c>
      <c r="BR440" s="107">
        <f t="shared" si="270"/>
        <v>4.4721370088492959E-4</v>
      </c>
      <c r="BS440" s="107">
        <f t="shared" si="271"/>
        <v>6.9295909196959518E-4</v>
      </c>
      <c r="BT440" s="107">
        <f t="shared" si="272"/>
        <v>5.1971931897719641E-4</v>
      </c>
      <c r="BU440" s="107">
        <f t="shared" si="273"/>
        <v>1.7323977299239879E-4</v>
      </c>
      <c r="BV440" s="107">
        <f t="shared" si="274"/>
        <v>1.4246950756762755</v>
      </c>
      <c r="BW440" s="117">
        <f t="shared" si="275"/>
        <v>2.4614758524155379E-2</v>
      </c>
    </row>
    <row r="441" spans="1:75" ht="30" customHeight="1" x14ac:dyDescent="0.25">
      <c r="A441" s="108">
        <v>4.6963415925369203</v>
      </c>
      <c r="B441" s="108">
        <v>-74.095709796251299</v>
      </c>
      <c r="C441" s="119">
        <v>29</v>
      </c>
      <c r="D441" s="119">
        <v>35</v>
      </c>
      <c r="E441" s="119">
        <v>2448</v>
      </c>
      <c r="F441" s="16" t="s">
        <v>1148</v>
      </c>
      <c r="G441" s="14" t="s">
        <v>1149</v>
      </c>
      <c r="H441" s="16" t="s">
        <v>1150</v>
      </c>
      <c r="I441" s="14" t="s">
        <v>709</v>
      </c>
      <c r="J441" s="14" t="s">
        <v>41</v>
      </c>
      <c r="K441" s="14">
        <v>10</v>
      </c>
      <c r="L441" s="14"/>
      <c r="M441" s="14">
        <v>2003</v>
      </c>
      <c r="N441" s="15" t="s">
        <v>43</v>
      </c>
      <c r="O441" s="15" t="s">
        <v>44</v>
      </c>
      <c r="P441" s="25">
        <v>0.01</v>
      </c>
      <c r="Q441" s="18">
        <v>1676.4749999999999</v>
      </c>
      <c r="R441" s="18">
        <v>1744.8932426641838</v>
      </c>
      <c r="S441" s="15" t="s">
        <v>45</v>
      </c>
      <c r="T441" s="15"/>
      <c r="U441" s="15"/>
      <c r="V441" s="14">
        <v>365</v>
      </c>
      <c r="W441" s="76" t="s">
        <v>76</v>
      </c>
      <c r="X441" s="14"/>
      <c r="Y441" s="14">
        <v>2920</v>
      </c>
      <c r="Z441" s="76" t="s">
        <v>1151</v>
      </c>
      <c r="AA441" s="76" t="s">
        <v>1152</v>
      </c>
      <c r="AB441" s="19" t="s">
        <v>49</v>
      </c>
      <c r="AC441" s="19">
        <v>46.3856216091623</v>
      </c>
      <c r="AD441" s="19">
        <v>1074.85364414012</v>
      </c>
      <c r="AE441" s="19">
        <v>5.4109910208389103</v>
      </c>
      <c r="AF441" s="19">
        <v>1344</v>
      </c>
      <c r="AG441" s="19">
        <v>1920000</v>
      </c>
      <c r="AH441" s="23">
        <v>1676.4749999999999</v>
      </c>
      <c r="AI441" s="24">
        <v>8.7999999999999994E-8</v>
      </c>
      <c r="AJ441" s="21">
        <f t="shared" si="293"/>
        <v>8.0937957702605033E-5</v>
      </c>
      <c r="AK441" s="21">
        <f t="shared" si="294"/>
        <v>1.8755048605130686E-3</v>
      </c>
      <c r="AL441" s="21">
        <f t="shared" si="295"/>
        <v>9.4416016683783883E-6</v>
      </c>
      <c r="AM441" s="21">
        <f t="shared" si="296"/>
        <v>2.345136518140663E-3</v>
      </c>
      <c r="AN441" s="21">
        <f t="shared" si="297"/>
        <v>3.3501950259152333</v>
      </c>
      <c r="AO441" s="86">
        <f t="shared" si="260"/>
        <v>1.5355060535444817E-4</v>
      </c>
      <c r="AP441" s="88">
        <f t="shared" si="261"/>
        <v>2.2174782932220556E-7</v>
      </c>
      <c r="AQ441" s="89">
        <f t="shared" si="262"/>
        <v>5.1383694808577225E-6</v>
      </c>
      <c r="AR441" s="89">
        <f t="shared" si="263"/>
        <v>2.5867401831173666E-8</v>
      </c>
      <c r="AS441" s="89">
        <f t="shared" si="264"/>
        <v>6.4250315565497617E-6</v>
      </c>
      <c r="AT441" s="89">
        <f t="shared" si="265"/>
        <v>9.1786165093568038E-3</v>
      </c>
      <c r="AU441" s="91">
        <f t="shared" si="266"/>
        <v>4.206865900121868E-7</v>
      </c>
      <c r="AV441" s="95">
        <f t="shared" si="276"/>
        <v>80.937957702605033</v>
      </c>
      <c r="AW441" s="96">
        <f t="shared" si="277"/>
        <v>1875.5048605130687</v>
      </c>
      <c r="AX441" s="96">
        <f t="shared" si="278"/>
        <v>9.4416016683783877</v>
      </c>
      <c r="AY441" s="96">
        <f t="shared" si="279"/>
        <v>2345.1365181406632</v>
      </c>
      <c r="AZ441" s="96">
        <f t="shared" si="280"/>
        <v>3350195.0259152334</v>
      </c>
      <c r="BA441" s="97">
        <f t="shared" si="281"/>
        <v>153.55060535444818</v>
      </c>
      <c r="BB441" s="102">
        <f t="shared" si="282"/>
        <v>0.22174782932220555</v>
      </c>
      <c r="BC441" s="98">
        <f t="shared" si="283"/>
        <v>5.1383694808577225</v>
      </c>
      <c r="BD441" s="98">
        <f t="shared" si="284"/>
        <v>2.5867401831173666E-2</v>
      </c>
      <c r="BE441" s="98">
        <f t="shared" si="285"/>
        <v>6.4250315565497615</v>
      </c>
      <c r="BF441" s="98">
        <f t="shared" si="286"/>
        <v>9178.6165093568034</v>
      </c>
      <c r="BG441" s="103">
        <f t="shared" si="287"/>
        <v>0.42068659001218678</v>
      </c>
      <c r="BH441">
        <v>0.1</v>
      </c>
      <c r="BI441">
        <f t="shared" si="267"/>
        <v>174.48932426641841</v>
      </c>
      <c r="BJ441">
        <v>0.1</v>
      </c>
      <c r="BK441">
        <f t="shared" si="268"/>
        <v>167.64750000000001</v>
      </c>
      <c r="BL441" s="114">
        <v>17.6498016718255</v>
      </c>
      <c r="BM441" s="114">
        <v>910.91550745517998</v>
      </c>
      <c r="BN441" s="114">
        <v>5.3109910208389097</v>
      </c>
      <c r="BO441" s="114">
        <v>537.6</v>
      </c>
      <c r="BP441" s="114">
        <v>384000</v>
      </c>
      <c r="BQ441" s="107">
        <f t="shared" si="269"/>
        <v>8.7999999999999994E-9</v>
      </c>
      <c r="BR441" s="107">
        <f t="shared" si="270"/>
        <v>3.1842832013176445E-5</v>
      </c>
      <c r="BS441" s="107">
        <f t="shared" si="271"/>
        <v>1.6004772676330905E-3</v>
      </c>
      <c r="BT441" s="107">
        <f t="shared" si="272"/>
        <v>9.315085056994149E-6</v>
      </c>
      <c r="BU441" s="107">
        <f t="shared" si="273"/>
        <v>9.669245570787182E-4</v>
      </c>
      <c r="BV441" s="107">
        <f t="shared" si="274"/>
        <v>0.74912638158281319</v>
      </c>
      <c r="BW441" s="117">
        <f t="shared" si="275"/>
        <v>2.1715334860285945E-5</v>
      </c>
    </row>
    <row r="442" spans="1:75" ht="30" customHeight="1" x14ac:dyDescent="0.25">
      <c r="A442" s="108">
        <v>4.6963415925369203</v>
      </c>
      <c r="B442" s="108">
        <v>-74.095709796251299</v>
      </c>
      <c r="C442" s="119">
        <v>29</v>
      </c>
      <c r="D442" s="119">
        <v>35</v>
      </c>
      <c r="E442" s="119">
        <v>2448</v>
      </c>
      <c r="F442" s="16" t="s">
        <v>1148</v>
      </c>
      <c r="G442" s="14" t="s">
        <v>1149</v>
      </c>
      <c r="H442" s="16" t="s">
        <v>1150</v>
      </c>
      <c r="I442" s="14" t="s">
        <v>709</v>
      </c>
      <c r="J442" s="14" t="s">
        <v>41</v>
      </c>
      <c r="K442" s="14">
        <v>10</v>
      </c>
      <c r="L442" s="14"/>
      <c r="M442" s="14">
        <v>2003</v>
      </c>
      <c r="N442" s="15" t="s">
        <v>43</v>
      </c>
      <c r="O442" s="15" t="s">
        <v>44</v>
      </c>
      <c r="P442" s="25">
        <v>0.01</v>
      </c>
      <c r="Q442" s="18">
        <v>101250</v>
      </c>
      <c r="R442" s="18">
        <v>105382.09088697931</v>
      </c>
      <c r="S442" s="15" t="s">
        <v>45</v>
      </c>
      <c r="T442" s="15"/>
      <c r="U442" s="15"/>
      <c r="V442" s="14">
        <v>365</v>
      </c>
      <c r="W442" s="76"/>
      <c r="X442" s="14"/>
      <c r="Y442" s="14" t="e">
        <v>#VALUE!</v>
      </c>
      <c r="Z442" s="76" t="s">
        <v>1153</v>
      </c>
      <c r="AA442" s="76" t="s">
        <v>292</v>
      </c>
      <c r="AB442" s="19" t="s">
        <v>49</v>
      </c>
      <c r="AC442" s="19">
        <v>46.3856216091623</v>
      </c>
      <c r="AD442" s="19">
        <v>1074.85364414012</v>
      </c>
      <c r="AE442" s="19">
        <v>5.4109910208389103</v>
      </c>
      <c r="AF442" s="19">
        <v>1344</v>
      </c>
      <c r="AG442" s="19">
        <v>1920000</v>
      </c>
      <c r="AH442" s="23">
        <v>101250</v>
      </c>
      <c r="AI442" s="24">
        <v>8.7999999999999994E-8</v>
      </c>
      <c r="AJ442" s="21">
        <f t="shared" si="293"/>
        <v>4.8882137922657727E-3</v>
      </c>
      <c r="AK442" s="21">
        <f t="shared" si="294"/>
        <v>0.11327032441697503</v>
      </c>
      <c r="AL442" s="21">
        <f t="shared" si="295"/>
        <v>5.7022154754667498E-4</v>
      </c>
      <c r="AM442" s="21">
        <f t="shared" si="296"/>
        <v>0.14163353015210017</v>
      </c>
      <c r="AN442" s="21">
        <f t="shared" si="297"/>
        <v>202.33361450300026</v>
      </c>
      <c r="AO442" s="86">
        <f t="shared" si="260"/>
        <v>9.2736239980541792E-3</v>
      </c>
      <c r="AP442" s="88">
        <f t="shared" si="261"/>
        <v>1.3392366554152803E-5</v>
      </c>
      <c r="AQ442" s="89">
        <f t="shared" si="262"/>
        <v>3.1032965593691788E-4</v>
      </c>
      <c r="AR442" s="89">
        <f t="shared" si="263"/>
        <v>1.5622508151963698E-6</v>
      </c>
      <c r="AS442" s="89">
        <f t="shared" si="264"/>
        <v>3.8803706890986348E-4</v>
      </c>
      <c r="AT442" s="89">
        <f t="shared" si="265"/>
        <v>0.55433866987123359</v>
      </c>
      <c r="AU442" s="91">
        <f t="shared" si="266"/>
        <v>2.5407189035764875E-5</v>
      </c>
      <c r="AV442" s="95">
        <f t="shared" si="276"/>
        <v>4888.213792265773</v>
      </c>
      <c r="AW442" s="96">
        <f t="shared" si="277"/>
        <v>113270.32441697503</v>
      </c>
      <c r="AX442" s="96">
        <f t="shared" si="278"/>
        <v>570.22154754667497</v>
      </c>
      <c r="AY442" s="96">
        <f t="shared" si="279"/>
        <v>141633.53015210017</v>
      </c>
      <c r="AZ442" s="96">
        <f t="shared" si="280"/>
        <v>202333614.50300026</v>
      </c>
      <c r="BA442" s="97">
        <f t="shared" si="281"/>
        <v>9273.6239980541795</v>
      </c>
      <c r="BB442" s="102">
        <f t="shared" si="282"/>
        <v>13.392366554152803</v>
      </c>
      <c r="BC442" s="98">
        <f t="shared" si="283"/>
        <v>310.3296559369179</v>
      </c>
      <c r="BD442" s="98">
        <f t="shared" si="284"/>
        <v>1.5622508151963699</v>
      </c>
      <c r="BE442" s="98">
        <f t="shared" si="285"/>
        <v>388.03706890986348</v>
      </c>
      <c r="BF442" s="98">
        <f t="shared" si="286"/>
        <v>554338.66987123364</v>
      </c>
      <c r="BG442" s="103">
        <f t="shared" si="287"/>
        <v>25.407189035764876</v>
      </c>
      <c r="BH442">
        <v>0.1</v>
      </c>
      <c r="BI442">
        <f t="shared" si="267"/>
        <v>10538.209088697931</v>
      </c>
      <c r="BJ442">
        <v>0.1</v>
      </c>
      <c r="BK442">
        <f t="shared" si="268"/>
        <v>10125</v>
      </c>
      <c r="BL442" s="114">
        <v>17.6498016718255</v>
      </c>
      <c r="BM442" s="114">
        <v>910.91550745517998</v>
      </c>
      <c r="BN442" s="114">
        <v>5.3109910208389097</v>
      </c>
      <c r="BO442" s="114">
        <v>537.6</v>
      </c>
      <c r="BP442" s="114">
        <v>384000</v>
      </c>
      <c r="BQ442" s="107">
        <f t="shared" si="269"/>
        <v>8.7999999999999994E-9</v>
      </c>
      <c r="BR442" s="107">
        <f t="shared" si="270"/>
        <v>1.9231343988631597E-3</v>
      </c>
      <c r="BS442" s="107">
        <f t="shared" si="271"/>
        <v>9.666014903165894E-2</v>
      </c>
      <c r="BT442" s="107">
        <f t="shared" si="272"/>
        <v>5.6258063020364613E-4</v>
      </c>
      <c r="BU442" s="107">
        <f t="shared" si="273"/>
        <v>5.8397000494621286E-2</v>
      </c>
      <c r="BV442" s="107">
        <f t="shared" si="274"/>
        <v>45.243171616194594</v>
      </c>
      <c r="BW442" s="117">
        <f t="shared" si="275"/>
        <v>1.3114884830396827E-3</v>
      </c>
    </row>
    <row r="443" spans="1:75" ht="30" customHeight="1" x14ac:dyDescent="0.25">
      <c r="A443" s="108">
        <v>4.6909788354993802</v>
      </c>
      <c r="B443" s="108">
        <v>-74.098101519628898</v>
      </c>
      <c r="C443" s="119">
        <v>29</v>
      </c>
      <c r="D443" s="119">
        <v>34</v>
      </c>
      <c r="E443" s="119">
        <v>2435</v>
      </c>
      <c r="F443" s="16" t="s">
        <v>1154</v>
      </c>
      <c r="G443" s="14" t="s">
        <v>1155</v>
      </c>
      <c r="H443" s="16" t="s">
        <v>1156</v>
      </c>
      <c r="I443" s="14" t="s">
        <v>709</v>
      </c>
      <c r="J443" s="14" t="s">
        <v>53</v>
      </c>
      <c r="K443" s="27"/>
      <c r="L443" s="27"/>
      <c r="M443" s="14">
        <v>2005</v>
      </c>
      <c r="N443" s="15" t="s">
        <v>43</v>
      </c>
      <c r="O443" s="15" t="s">
        <v>120</v>
      </c>
      <c r="P443" s="22">
        <v>3.567100458653237E-2</v>
      </c>
      <c r="Q443" s="18">
        <v>87.42</v>
      </c>
      <c r="R443" s="18">
        <v>100.82719468386543</v>
      </c>
      <c r="S443" s="15" t="s">
        <v>45</v>
      </c>
      <c r="T443" s="15"/>
      <c r="U443" s="15"/>
      <c r="V443" s="14">
        <v>365</v>
      </c>
      <c r="W443" s="76" t="s">
        <v>76</v>
      </c>
      <c r="X443" s="14"/>
      <c r="Y443" s="14">
        <v>2920</v>
      </c>
      <c r="Z443" s="76" t="s">
        <v>1157</v>
      </c>
      <c r="AA443" s="76" t="s">
        <v>292</v>
      </c>
      <c r="AB443" s="19" t="s">
        <v>49</v>
      </c>
      <c r="AC443" s="19">
        <v>30.4</v>
      </c>
      <c r="AD443" s="19">
        <v>1504</v>
      </c>
      <c r="AE443" s="19">
        <v>9.6</v>
      </c>
      <c r="AF443" s="19">
        <v>640</v>
      </c>
      <c r="AG443" s="19">
        <v>1920000</v>
      </c>
      <c r="AH443" s="20">
        <v>29509.162765957444</v>
      </c>
      <c r="AI443" s="20">
        <v>1.9976E-5</v>
      </c>
      <c r="AJ443" s="21">
        <f t="shared" si="293"/>
        <v>3.0651467183895089E-6</v>
      </c>
      <c r="AK443" s="21">
        <f t="shared" si="294"/>
        <v>1.516441008045336E-4</v>
      </c>
      <c r="AL443" s="21">
        <f t="shared" si="295"/>
        <v>9.6794106896510805E-7</v>
      </c>
      <c r="AM443" s="21">
        <f t="shared" si="296"/>
        <v>6.4529404597673864E-5</v>
      </c>
      <c r="AN443" s="21">
        <f t="shared" si="297"/>
        <v>0.19358821379302163</v>
      </c>
      <c r="AO443" s="86">
        <f t="shared" si="260"/>
        <v>0.67988005212584557</v>
      </c>
      <c r="AP443" s="88">
        <f t="shared" si="261"/>
        <v>8.3976622421630386E-9</v>
      </c>
      <c r="AQ443" s="89">
        <f t="shared" si="262"/>
        <v>4.154632898754345E-7</v>
      </c>
      <c r="AR443" s="89">
        <f t="shared" si="263"/>
        <v>2.6518933396304331E-9</v>
      </c>
      <c r="AS443" s="89">
        <f t="shared" si="264"/>
        <v>1.7679288930869553E-7</v>
      </c>
      <c r="AT443" s="89">
        <f t="shared" si="265"/>
        <v>5.303786679260867E-4</v>
      </c>
      <c r="AU443" s="91">
        <f t="shared" si="266"/>
        <v>1.8626850743173851E-3</v>
      </c>
      <c r="AV443" s="95">
        <f t="shared" si="276"/>
        <v>3.0651467183895087</v>
      </c>
      <c r="AW443" s="96">
        <f t="shared" si="277"/>
        <v>151.64410080453359</v>
      </c>
      <c r="AX443" s="96">
        <f t="shared" si="278"/>
        <v>0.96794106896510801</v>
      </c>
      <c r="AY443" s="96">
        <f t="shared" si="279"/>
        <v>64.52940459767386</v>
      </c>
      <c r="AZ443" s="96">
        <f t="shared" si="280"/>
        <v>193588.21379302163</v>
      </c>
      <c r="BA443" s="97">
        <f t="shared" si="281"/>
        <v>679880.05212584557</v>
      </c>
      <c r="BB443" s="102">
        <f t="shared" si="282"/>
        <v>8.3976622421630381E-3</v>
      </c>
      <c r="BC443" s="98">
        <f t="shared" si="283"/>
        <v>0.41546328987543452</v>
      </c>
      <c r="BD443" s="98">
        <f t="shared" si="284"/>
        <v>2.6518933396304329E-3</v>
      </c>
      <c r="BE443" s="98">
        <f t="shared" si="285"/>
        <v>0.17679288930869552</v>
      </c>
      <c r="BF443" s="98">
        <f t="shared" si="286"/>
        <v>530.37866792608668</v>
      </c>
      <c r="BG443" s="103">
        <f t="shared" si="287"/>
        <v>1862.6850743173852</v>
      </c>
      <c r="BH443">
        <v>0.1</v>
      </c>
      <c r="BI443">
        <f t="shared" si="267"/>
        <v>10.082719468386543</v>
      </c>
      <c r="BJ443">
        <v>0.1</v>
      </c>
      <c r="BK443">
        <f t="shared" si="268"/>
        <v>2950.9162765957444</v>
      </c>
      <c r="BL443" s="114">
        <v>12.16</v>
      </c>
      <c r="BM443" s="114">
        <v>601.6</v>
      </c>
      <c r="BN443" s="114">
        <v>1.92</v>
      </c>
      <c r="BO443" s="114">
        <v>256</v>
      </c>
      <c r="BP443" s="114">
        <v>384000</v>
      </c>
      <c r="BQ443" s="107">
        <f t="shared" si="269"/>
        <v>1.9976000000000002E-6</v>
      </c>
      <c r="BR443" s="107">
        <f t="shared" si="270"/>
        <v>1.2637923677935297E-6</v>
      </c>
      <c r="BS443" s="107">
        <f t="shared" si="271"/>
        <v>6.2524464511890418E-5</v>
      </c>
      <c r="BT443" s="107">
        <f t="shared" si="272"/>
        <v>2.1643820284197938E-7</v>
      </c>
      <c r="BU443" s="107">
        <f t="shared" si="273"/>
        <v>2.6606155111442729E-5</v>
      </c>
      <c r="BV443" s="107">
        <f t="shared" si="274"/>
        <v>4.3287640568395881E-2</v>
      </c>
      <c r="BW443" s="117">
        <f t="shared" si="275"/>
        <v>9.6149559050329778E-2</v>
      </c>
    </row>
    <row r="444" spans="1:75" ht="45" customHeight="1" x14ac:dyDescent="0.25">
      <c r="A444" s="108">
        <v>4.6901374013443702</v>
      </c>
      <c r="B444" s="108">
        <v>-74.100951392102601</v>
      </c>
      <c r="C444" s="119">
        <v>29</v>
      </c>
      <c r="D444" s="119">
        <v>34</v>
      </c>
      <c r="E444" s="119">
        <v>2435</v>
      </c>
      <c r="F444" s="16" t="s">
        <v>1158</v>
      </c>
      <c r="G444" s="14" t="s">
        <v>1159</v>
      </c>
      <c r="H444" s="16" t="s">
        <v>1160</v>
      </c>
      <c r="I444" s="14" t="s">
        <v>709</v>
      </c>
      <c r="J444" s="14" t="s">
        <v>53</v>
      </c>
      <c r="K444" s="27"/>
      <c r="L444" s="27"/>
      <c r="M444" s="14">
        <v>2006</v>
      </c>
      <c r="N444" s="15" t="s">
        <v>43</v>
      </c>
      <c r="O444" s="15" t="s">
        <v>120</v>
      </c>
      <c r="P444" s="22">
        <v>3.567100458653237E-2</v>
      </c>
      <c r="Q444" s="18">
        <v>890.08500000000004</v>
      </c>
      <c r="R444" s="18">
        <v>1026.5931546578399</v>
      </c>
      <c r="S444" s="15" t="s">
        <v>45</v>
      </c>
      <c r="T444" s="15"/>
      <c r="U444" s="15"/>
      <c r="V444" s="14">
        <v>365</v>
      </c>
      <c r="W444" s="76"/>
      <c r="X444" s="14"/>
      <c r="Y444" s="14">
        <v>8760</v>
      </c>
      <c r="Z444" s="76" t="s">
        <v>1161</v>
      </c>
      <c r="AA444" s="76" t="s">
        <v>292</v>
      </c>
      <c r="AB444" s="19" t="s">
        <v>49</v>
      </c>
      <c r="AC444" s="19">
        <v>30.4</v>
      </c>
      <c r="AD444" s="19">
        <v>1504</v>
      </c>
      <c r="AE444" s="19">
        <v>9.6</v>
      </c>
      <c r="AF444" s="19">
        <v>640</v>
      </c>
      <c r="AG444" s="19">
        <v>1920000</v>
      </c>
      <c r="AH444" s="20">
        <v>29509.162765957444</v>
      </c>
      <c r="AI444" s="20">
        <v>1.9976E-5</v>
      </c>
      <c r="AJ444" s="21">
        <f t="shared" si="293"/>
        <v>3.1208431901598331E-5</v>
      </c>
      <c r="AK444" s="21">
        <f t="shared" si="294"/>
        <v>1.5439961046053911E-3</v>
      </c>
      <c r="AL444" s="21">
        <f t="shared" si="295"/>
        <v>9.8552942847152621E-6</v>
      </c>
      <c r="AM444" s="21">
        <f t="shared" si="296"/>
        <v>6.5701961898101749E-4</v>
      </c>
      <c r="AN444" s="21">
        <f t="shared" si="297"/>
        <v>1.9710588569430527</v>
      </c>
      <c r="AO444" s="86">
        <f t="shared" si="260"/>
        <v>0.67988005212584557</v>
      </c>
      <c r="AP444" s="88">
        <f t="shared" si="261"/>
        <v>8.5502553155063914E-8</v>
      </c>
      <c r="AQ444" s="89">
        <f t="shared" si="262"/>
        <v>4.2301263139873732E-6</v>
      </c>
      <c r="AR444" s="89">
        <f t="shared" si="263"/>
        <v>2.700080625949387E-8</v>
      </c>
      <c r="AS444" s="89">
        <f t="shared" si="264"/>
        <v>1.8000537506329247E-6</v>
      </c>
      <c r="AT444" s="89">
        <f t="shared" si="265"/>
        <v>5.400161251898775E-3</v>
      </c>
      <c r="AU444" s="91">
        <f t="shared" si="266"/>
        <v>1.8626850743173851E-3</v>
      </c>
      <c r="AV444" s="95">
        <f t="shared" si="276"/>
        <v>31.208431901598331</v>
      </c>
      <c r="AW444" s="96">
        <f t="shared" si="277"/>
        <v>1543.9961046053911</v>
      </c>
      <c r="AX444" s="96">
        <f t="shared" si="278"/>
        <v>9.8552942847152618</v>
      </c>
      <c r="AY444" s="96">
        <f t="shared" si="279"/>
        <v>657.01961898101752</v>
      </c>
      <c r="AZ444" s="96">
        <f t="shared" si="280"/>
        <v>1971058.8569430527</v>
      </c>
      <c r="BA444" s="97">
        <f t="shared" si="281"/>
        <v>679880.05212584557</v>
      </c>
      <c r="BB444" s="102">
        <f t="shared" si="282"/>
        <v>8.5502553155063915E-2</v>
      </c>
      <c r="BC444" s="98">
        <f t="shared" si="283"/>
        <v>4.2301263139873733</v>
      </c>
      <c r="BD444" s="98">
        <f t="shared" si="284"/>
        <v>2.700080625949387E-2</v>
      </c>
      <c r="BE444" s="98">
        <f t="shared" si="285"/>
        <v>1.8000537506329246</v>
      </c>
      <c r="BF444" s="98">
        <f t="shared" si="286"/>
        <v>5400.1612518987749</v>
      </c>
      <c r="BG444" s="103">
        <f t="shared" si="287"/>
        <v>1862.6850743173852</v>
      </c>
      <c r="BH444">
        <v>0.1</v>
      </c>
      <c r="BI444">
        <f t="shared" si="267"/>
        <v>102.659315465784</v>
      </c>
      <c r="BJ444">
        <v>0.1</v>
      </c>
      <c r="BK444">
        <f t="shared" si="268"/>
        <v>2950.9162765957444</v>
      </c>
      <c r="BL444" s="114">
        <v>12.16</v>
      </c>
      <c r="BM444" s="114">
        <v>601.6</v>
      </c>
      <c r="BN444" s="114">
        <v>1.92</v>
      </c>
      <c r="BO444" s="114">
        <v>256</v>
      </c>
      <c r="BP444" s="114">
        <v>384000</v>
      </c>
      <c r="BQ444" s="107">
        <f t="shared" si="269"/>
        <v>1.9976000000000002E-6</v>
      </c>
      <c r="BR444" s="107">
        <f t="shared" si="270"/>
        <v>1.2867566114018577E-5</v>
      </c>
      <c r="BS444" s="107">
        <f t="shared" si="271"/>
        <v>6.3660590248302434E-4</v>
      </c>
      <c r="BT444" s="107">
        <f t="shared" si="272"/>
        <v>2.2037107958888493E-6</v>
      </c>
      <c r="BU444" s="107">
        <f t="shared" si="273"/>
        <v>2.7089612871618058E-4</v>
      </c>
      <c r="BV444" s="107">
        <f t="shared" si="274"/>
        <v>0.44074215917776999</v>
      </c>
      <c r="BW444" s="117">
        <f t="shared" si="275"/>
        <v>9.6149559050329778E-2</v>
      </c>
    </row>
    <row r="445" spans="1:75" ht="30" customHeight="1" x14ac:dyDescent="0.25">
      <c r="A445" s="108">
        <v>4.6878588688397604</v>
      </c>
      <c r="B445" s="108">
        <v>-74.102743502212704</v>
      </c>
      <c r="C445" s="119">
        <v>29</v>
      </c>
      <c r="D445" s="119">
        <v>34</v>
      </c>
      <c r="E445" s="119">
        <v>2435</v>
      </c>
      <c r="F445" s="16" t="s">
        <v>1162</v>
      </c>
      <c r="G445" s="14" t="s">
        <v>1163</v>
      </c>
      <c r="H445" s="16" t="s">
        <v>1164</v>
      </c>
      <c r="I445" s="14" t="s">
        <v>709</v>
      </c>
      <c r="J445" s="14" t="s">
        <v>53</v>
      </c>
      <c r="K445" s="27"/>
      <c r="L445" s="27"/>
      <c r="M445" s="14">
        <v>2006</v>
      </c>
      <c r="N445" s="15" t="s">
        <v>62</v>
      </c>
      <c r="O445" s="15" t="s">
        <v>63</v>
      </c>
      <c r="P445" s="22">
        <v>1.192780523187394E-2</v>
      </c>
      <c r="Q445" s="18">
        <v>3000</v>
      </c>
      <c r="R445" s="18">
        <v>3146.6031616153373</v>
      </c>
      <c r="S445" s="15" t="s">
        <v>64</v>
      </c>
      <c r="T445" s="15">
        <f>((R445*6933000)/1000)/8460</f>
        <v>2578.6524491110085</v>
      </c>
      <c r="U445" s="15" t="s">
        <v>45</v>
      </c>
      <c r="V445" s="14">
        <v>365</v>
      </c>
      <c r="W445" s="76"/>
      <c r="X445" s="14"/>
      <c r="Y445" s="14">
        <v>8760</v>
      </c>
      <c r="Z445" s="76" t="s">
        <v>1165</v>
      </c>
      <c r="AA445" s="76" t="s">
        <v>292</v>
      </c>
      <c r="AB445" s="19" t="s">
        <v>226</v>
      </c>
      <c r="AC445" s="19">
        <v>12.7152226842523</v>
      </c>
      <c r="AD445" s="19">
        <v>4.5638248573294096</v>
      </c>
      <c r="AE445" s="19">
        <v>12.0799261022882</v>
      </c>
      <c r="AF445" s="19">
        <v>6.25</v>
      </c>
      <c r="AG445" s="19">
        <v>2343</v>
      </c>
      <c r="AH445" s="23">
        <v>3000</v>
      </c>
      <c r="AI445" s="20">
        <v>2.0000000000000002E-5</v>
      </c>
      <c r="AJ445" s="21">
        <f>AC445*R445/1000000</f>
        <v>4.000975989891134E-2</v>
      </c>
      <c r="AK445" s="21">
        <f>AD445*R445/1000000</f>
        <v>1.4360545725131386E-2</v>
      </c>
      <c r="AL445" s="21">
        <f>AE445*R445/1000000</f>
        <v>3.8010733665539684E-2</v>
      </c>
      <c r="AM445" s="21">
        <f>AF445*R445/1000000</f>
        <v>1.9666269760095858E-2</v>
      </c>
      <c r="AN445" s="21">
        <f>AG445*R445/1000000</f>
        <v>7.3724912076647353</v>
      </c>
      <c r="AO445" s="86">
        <f t="shared" si="260"/>
        <v>6.2932063232306754E-2</v>
      </c>
      <c r="AP445" s="88">
        <f t="shared" si="261"/>
        <v>1.0961578054496258E-4</v>
      </c>
      <c r="AQ445" s="89">
        <f t="shared" si="262"/>
        <v>3.9343960890770922E-5</v>
      </c>
      <c r="AR445" s="89">
        <f t="shared" si="263"/>
        <v>1.0413899634394434E-4</v>
      </c>
      <c r="AS445" s="89">
        <f t="shared" si="264"/>
        <v>5.3880191123550294E-5</v>
      </c>
      <c r="AT445" s="89">
        <f t="shared" si="265"/>
        <v>2.0198606048396534E-2</v>
      </c>
      <c r="AU445" s="91">
        <f t="shared" si="266"/>
        <v>1.7241661159536097E-4</v>
      </c>
      <c r="AV445" s="95">
        <f t="shared" si="276"/>
        <v>40009.759898911339</v>
      </c>
      <c r="AW445" s="96">
        <f t="shared" si="277"/>
        <v>14360.545725131386</v>
      </c>
      <c r="AX445" s="96">
        <f t="shared" si="278"/>
        <v>38010.733665539687</v>
      </c>
      <c r="AY445" s="96">
        <f t="shared" si="279"/>
        <v>19666.269760095856</v>
      </c>
      <c r="AZ445" s="96">
        <f t="shared" si="280"/>
        <v>7372491.2076647356</v>
      </c>
      <c r="BA445" s="97">
        <f t="shared" si="281"/>
        <v>62932.063232306755</v>
      </c>
      <c r="BB445" s="102">
        <f t="shared" si="282"/>
        <v>109.61578054496258</v>
      </c>
      <c r="BC445" s="98">
        <f t="shared" si="283"/>
        <v>39.343960890770923</v>
      </c>
      <c r="BD445" s="98">
        <f t="shared" si="284"/>
        <v>104.13899634394434</v>
      </c>
      <c r="BE445" s="98">
        <f t="shared" si="285"/>
        <v>53.880191123550297</v>
      </c>
      <c r="BF445" s="98">
        <f t="shared" si="286"/>
        <v>20198.606048396534</v>
      </c>
      <c r="BG445" s="103">
        <f t="shared" si="287"/>
        <v>172.41661159536096</v>
      </c>
      <c r="BH445">
        <v>0.1</v>
      </c>
      <c r="BI445">
        <f t="shared" si="267"/>
        <v>314.66031616153373</v>
      </c>
      <c r="BJ445">
        <v>0.1</v>
      </c>
      <c r="BK445">
        <f t="shared" si="268"/>
        <v>300</v>
      </c>
      <c r="BL445" s="114">
        <v>8.7974410932361504</v>
      </c>
      <c r="BM445" s="114">
        <v>3.6268345072346699</v>
      </c>
      <c r="BN445" s="114">
        <v>10.053852918428399</v>
      </c>
      <c r="BO445" s="114">
        <v>12.5</v>
      </c>
      <c r="BP445" s="114">
        <v>2343</v>
      </c>
      <c r="BQ445" s="107">
        <f t="shared" si="269"/>
        <v>2.0000000000000003E-6</v>
      </c>
      <c r="BR445" s="107">
        <f t="shared" si="270"/>
        <v>2.7969698442048878E-2</v>
      </c>
      <c r="BS445" s="107">
        <f t="shared" si="271"/>
        <v>1.1502206976553599E-2</v>
      </c>
      <c r="BT445" s="107">
        <f t="shared" si="272"/>
        <v>3.1863020791148562E-2</v>
      </c>
      <c r="BU445" s="107">
        <f t="shared" si="273"/>
        <v>3.9381674504396232E-2</v>
      </c>
      <c r="BV445" s="107">
        <f t="shared" si="274"/>
        <v>7.4092619654837932</v>
      </c>
      <c r="BW445" s="117">
        <f t="shared" si="275"/>
        <v>8.8999377331249428E-3</v>
      </c>
    </row>
    <row r="446" spans="1:75" ht="15" customHeight="1" x14ac:dyDescent="0.25">
      <c r="A446" s="108">
        <v>4.6185590065009796</v>
      </c>
      <c r="B446" s="108">
        <v>-74.119197094913602</v>
      </c>
      <c r="C446" s="119">
        <v>27</v>
      </c>
      <c r="D446" s="119">
        <v>26</v>
      </c>
      <c r="E446" s="119">
        <v>1836</v>
      </c>
      <c r="F446" s="16" t="s">
        <v>1166</v>
      </c>
      <c r="G446" s="14" t="s">
        <v>1167</v>
      </c>
      <c r="H446" s="16" t="s">
        <v>1168</v>
      </c>
      <c r="I446" s="14" t="s">
        <v>133</v>
      </c>
      <c r="J446" s="14" t="s">
        <v>53</v>
      </c>
      <c r="K446" s="27"/>
      <c r="L446" s="27"/>
      <c r="M446" s="27"/>
      <c r="N446" s="15" t="s">
        <v>43</v>
      </c>
      <c r="O446" s="15" t="s">
        <v>120</v>
      </c>
      <c r="P446" s="17">
        <v>1.4131626950323477E-2</v>
      </c>
      <c r="Q446" s="18">
        <v>10319.155000000001</v>
      </c>
      <c r="R446" s="18">
        <v>10919.261989539673</v>
      </c>
      <c r="S446" s="15" t="s">
        <v>45</v>
      </c>
      <c r="T446" s="15"/>
      <c r="U446" s="15"/>
      <c r="V446" s="14">
        <v>365</v>
      </c>
      <c r="W446" s="76"/>
      <c r="X446" s="14"/>
      <c r="Y446" s="14" t="e">
        <v>#VALUE!</v>
      </c>
      <c r="Z446" s="76" t="s">
        <v>1169</v>
      </c>
      <c r="AA446" s="76" t="s">
        <v>46</v>
      </c>
      <c r="AB446" s="19" t="s">
        <v>49</v>
      </c>
      <c r="AC446" s="19">
        <v>30.4</v>
      </c>
      <c r="AD446" s="19">
        <v>1504</v>
      </c>
      <c r="AE446" s="19">
        <v>9.6</v>
      </c>
      <c r="AF446" s="19">
        <v>640</v>
      </c>
      <c r="AG446" s="19">
        <v>1920000</v>
      </c>
      <c r="AH446" s="23">
        <v>10319.155000000001</v>
      </c>
      <c r="AI446" s="24">
        <v>8.7999999999999994E-8</v>
      </c>
      <c r="AJ446" s="21">
        <f>AC446*R446/1000000000</f>
        <v>3.31945564482006E-4</v>
      </c>
      <c r="AK446" s="21">
        <f>AD446*R446/1000000000</f>
        <v>1.6422570032267669E-2</v>
      </c>
      <c r="AL446" s="21">
        <f>AE446*R446/1000000000</f>
        <v>1.0482491509958085E-4</v>
      </c>
      <c r="AM446" s="21">
        <f>AF446*R446/1000000000</f>
        <v>6.9883276733053905E-3</v>
      </c>
      <c r="AN446" s="21">
        <f>AG446*R446/1000000000</f>
        <v>20.964983019916172</v>
      </c>
      <c r="AO446" s="86">
        <f t="shared" si="260"/>
        <v>9.6089505507949123E-4</v>
      </c>
      <c r="AP446" s="88">
        <f t="shared" si="261"/>
        <v>9.0943990269042739E-7</v>
      </c>
      <c r="AQ446" s="89">
        <f t="shared" si="262"/>
        <v>4.4993342554157994E-5</v>
      </c>
      <c r="AR446" s="89">
        <f t="shared" si="263"/>
        <v>2.8719154821802974E-7</v>
      </c>
      <c r="AS446" s="89">
        <f t="shared" si="264"/>
        <v>1.9146103214535317E-5</v>
      </c>
      <c r="AT446" s="89">
        <f t="shared" si="265"/>
        <v>5.7438309643605953E-2</v>
      </c>
      <c r="AU446" s="91">
        <f t="shared" si="266"/>
        <v>2.632589191998606E-6</v>
      </c>
      <c r="AV446" s="95">
        <f t="shared" si="276"/>
        <v>331.94556448200598</v>
      </c>
      <c r="AW446" s="96">
        <f t="shared" si="277"/>
        <v>16422.570032267668</v>
      </c>
      <c r="AX446" s="96">
        <f t="shared" si="278"/>
        <v>104.82491509958085</v>
      </c>
      <c r="AY446" s="96">
        <f t="shared" si="279"/>
        <v>6988.3276733053908</v>
      </c>
      <c r="AZ446" s="96">
        <f t="shared" si="280"/>
        <v>20964983.019916173</v>
      </c>
      <c r="BA446" s="97">
        <f t="shared" si="281"/>
        <v>960.89505507949127</v>
      </c>
      <c r="BB446" s="102">
        <f t="shared" si="282"/>
        <v>0.9094399026904274</v>
      </c>
      <c r="BC446" s="98">
        <f t="shared" si="283"/>
        <v>44.993342554157991</v>
      </c>
      <c r="BD446" s="98">
        <f t="shared" si="284"/>
        <v>0.28719154821802972</v>
      </c>
      <c r="BE446" s="98">
        <f t="shared" si="285"/>
        <v>19.146103214535316</v>
      </c>
      <c r="BF446" s="98">
        <f t="shared" si="286"/>
        <v>57438.30964360595</v>
      </c>
      <c r="BG446" s="103">
        <f t="shared" si="287"/>
        <v>2.6325891919986057</v>
      </c>
      <c r="BH446">
        <v>0.1</v>
      </c>
      <c r="BI446">
        <f t="shared" si="267"/>
        <v>1091.9261989539673</v>
      </c>
      <c r="BJ446">
        <v>0.1</v>
      </c>
      <c r="BK446">
        <f t="shared" si="268"/>
        <v>1031.9155000000001</v>
      </c>
      <c r="BL446" s="114">
        <v>12.16</v>
      </c>
      <c r="BM446" s="114">
        <v>601.6</v>
      </c>
      <c r="BN446" s="114">
        <v>1.92</v>
      </c>
      <c r="BO446" s="114">
        <v>256</v>
      </c>
      <c r="BP446" s="114">
        <v>384000</v>
      </c>
      <c r="BQ446" s="107">
        <f t="shared" si="269"/>
        <v>8.7999999999999994E-9</v>
      </c>
      <c r="BR446" s="107">
        <f t="shared" si="270"/>
        <v>1.3686466243145891E-4</v>
      </c>
      <c r="BS446" s="107">
        <f t="shared" si="271"/>
        <v>6.7711990887142845E-3</v>
      </c>
      <c r="BT446" s="107">
        <f t="shared" si="272"/>
        <v>2.3439563589830695E-5</v>
      </c>
      <c r="BU446" s="107">
        <f t="shared" si="273"/>
        <v>2.8813613143465035E-3</v>
      </c>
      <c r="BV446" s="107">
        <f t="shared" si="274"/>
        <v>4.6879127179661388</v>
      </c>
      <c r="BW446" s="117">
        <f t="shared" si="275"/>
        <v>1.3589108189106589E-4</v>
      </c>
    </row>
    <row r="447" spans="1:75" ht="15" customHeight="1" x14ac:dyDescent="0.25">
      <c r="A447" s="108">
        <v>4.6217835755348897</v>
      </c>
      <c r="B447" s="108">
        <v>-74.116483187147793</v>
      </c>
      <c r="C447" s="119">
        <v>27</v>
      </c>
      <c r="D447" s="119">
        <v>26</v>
      </c>
      <c r="E447" s="119">
        <v>1836</v>
      </c>
      <c r="F447" s="16" t="s">
        <v>1170</v>
      </c>
      <c r="G447" s="14" t="s">
        <v>1171</v>
      </c>
      <c r="H447" s="16" t="s">
        <v>1172</v>
      </c>
      <c r="I447" s="14" t="s">
        <v>133</v>
      </c>
      <c r="J447" s="14" t="s">
        <v>53</v>
      </c>
      <c r="K447" s="27"/>
      <c r="L447" s="27"/>
      <c r="M447" s="14">
        <v>2004</v>
      </c>
      <c r="N447" s="15" t="s">
        <v>54</v>
      </c>
      <c r="O447" s="15" t="s">
        <v>54</v>
      </c>
      <c r="P447" s="17">
        <v>8.124879750918957E-3</v>
      </c>
      <c r="Q447" s="18">
        <v>5200</v>
      </c>
      <c r="R447" s="18">
        <v>5371.7736605446507</v>
      </c>
      <c r="S447" s="15" t="s">
        <v>45</v>
      </c>
      <c r="T447" s="15"/>
      <c r="U447" s="15"/>
      <c r="V447" s="14">
        <v>365</v>
      </c>
      <c r="W447" s="76"/>
      <c r="X447" s="14"/>
      <c r="Y447" s="14">
        <v>8760</v>
      </c>
      <c r="Z447" s="76" t="s">
        <v>1173</v>
      </c>
      <c r="AA447" s="76" t="s">
        <v>46</v>
      </c>
      <c r="AB447" s="19" t="s">
        <v>49</v>
      </c>
      <c r="AC447" s="19">
        <v>24000</v>
      </c>
      <c r="AD447" s="19">
        <v>2261000</v>
      </c>
      <c r="AE447" s="19">
        <v>1200</v>
      </c>
      <c r="AF447" s="19">
        <v>381000</v>
      </c>
      <c r="AG447" s="19">
        <v>1500000000</v>
      </c>
      <c r="AH447" s="20">
        <v>95073.827203389839</v>
      </c>
      <c r="AI447" s="20">
        <v>2.5741799999999997E-6</v>
      </c>
      <c r="AJ447" s="21">
        <f>AC447*R447/1000000000</f>
        <v>0.1289225678530716</v>
      </c>
      <c r="AK447" s="21">
        <f>AD447*R447/1000000000</f>
        <v>12.145580246491456</v>
      </c>
      <c r="AL447" s="21">
        <f>AE447*R447/1000000000</f>
        <v>6.4461283926535804E-3</v>
      </c>
      <c r="AM447" s="21">
        <f>AF447*R447/1000000000</f>
        <v>2.0466457646675118</v>
      </c>
      <c r="AN447" s="21">
        <f>AG447*R447/1000000000</f>
        <v>8057.6604908169766</v>
      </c>
      <c r="AO447" s="86">
        <f t="shared" si="260"/>
        <v>0.25282164358422982</v>
      </c>
      <c r="AP447" s="88">
        <f t="shared" si="261"/>
        <v>3.5321251466594961E-4</v>
      </c>
      <c r="AQ447" s="89">
        <f t="shared" si="262"/>
        <v>3.327556231915467E-2</v>
      </c>
      <c r="AR447" s="89">
        <f t="shared" si="263"/>
        <v>1.766062573329748E-5</v>
      </c>
      <c r="AS447" s="89">
        <f t="shared" si="264"/>
        <v>5.6072486703219503E-3</v>
      </c>
      <c r="AT447" s="89">
        <f t="shared" si="265"/>
        <v>22.075782166621853</v>
      </c>
      <c r="AU447" s="91">
        <f t="shared" si="266"/>
        <v>6.92662037217068E-4</v>
      </c>
      <c r="AV447" s="95">
        <f t="shared" si="276"/>
        <v>128922.5678530716</v>
      </c>
      <c r="AW447" s="96">
        <f t="shared" si="277"/>
        <v>12145580.246491456</v>
      </c>
      <c r="AX447" s="96">
        <f t="shared" si="278"/>
        <v>6446.1283926535807</v>
      </c>
      <c r="AY447" s="96">
        <f t="shared" si="279"/>
        <v>2046645.7646675119</v>
      </c>
      <c r="AZ447" s="96">
        <f t="shared" si="280"/>
        <v>8057660490.8169765</v>
      </c>
      <c r="BA447" s="97">
        <f t="shared" si="281"/>
        <v>252821.64358422981</v>
      </c>
      <c r="BB447" s="102">
        <f t="shared" si="282"/>
        <v>353.21251466594958</v>
      </c>
      <c r="BC447" s="98">
        <f t="shared" si="283"/>
        <v>33275.562319154669</v>
      </c>
      <c r="BD447" s="98">
        <f t="shared" si="284"/>
        <v>17.660625733297479</v>
      </c>
      <c r="BE447" s="98">
        <f t="shared" si="285"/>
        <v>5607.2486703219502</v>
      </c>
      <c r="BF447" s="98">
        <f t="shared" si="286"/>
        <v>22075782.166621853</v>
      </c>
      <c r="BG447" s="103">
        <f t="shared" si="287"/>
        <v>692.66203721706802</v>
      </c>
      <c r="BH447">
        <v>0.1</v>
      </c>
      <c r="BI447">
        <f t="shared" si="267"/>
        <v>537.1773660544651</v>
      </c>
      <c r="BJ447">
        <v>0.1</v>
      </c>
      <c r="BK447">
        <f t="shared" si="268"/>
        <v>9507.3827203389847</v>
      </c>
      <c r="BL447" s="114">
        <v>0</v>
      </c>
      <c r="BM447" s="114">
        <v>0</v>
      </c>
      <c r="BN447" s="114">
        <v>0</v>
      </c>
      <c r="BO447" s="114">
        <v>0</v>
      </c>
      <c r="BP447" s="114">
        <v>0</v>
      </c>
      <c r="BQ447" s="107">
        <f t="shared" si="269"/>
        <v>2.5741799999999998E-7</v>
      </c>
      <c r="BR447" s="107">
        <f t="shared" si="270"/>
        <v>1.2892256785307161E-2</v>
      </c>
      <c r="BS447" s="107">
        <f t="shared" si="271"/>
        <v>1.2145580246491456</v>
      </c>
      <c r="BT447" s="107">
        <f t="shared" si="272"/>
        <v>6.4461283926535808E-4</v>
      </c>
      <c r="BU447" s="107">
        <f t="shared" si="273"/>
        <v>0.20466457646675118</v>
      </c>
      <c r="BV447" s="107">
        <f t="shared" si="274"/>
        <v>805.7660490816977</v>
      </c>
      <c r="BW447" s="117">
        <f t="shared" si="275"/>
        <v>3.5754379721827469E-2</v>
      </c>
    </row>
    <row r="448" spans="1:75" ht="15" customHeight="1" x14ac:dyDescent="0.25">
      <c r="A448" s="108">
        <v>4.6366636980975997</v>
      </c>
      <c r="B448" s="108">
        <v>-74.122355667738603</v>
      </c>
      <c r="C448" s="119">
        <v>27</v>
      </c>
      <c r="D448" s="119">
        <v>28</v>
      </c>
      <c r="E448" s="119">
        <v>1862</v>
      </c>
      <c r="F448" s="16" t="s">
        <v>1174</v>
      </c>
      <c r="G448" s="14" t="s">
        <v>1175</v>
      </c>
      <c r="H448" s="16" t="s">
        <v>1176</v>
      </c>
      <c r="I448" s="14" t="s">
        <v>195</v>
      </c>
      <c r="J448" s="14" t="s">
        <v>53</v>
      </c>
      <c r="K448" s="14">
        <v>73.260000000000005</v>
      </c>
      <c r="L448" s="14"/>
      <c r="M448" s="14">
        <v>1988</v>
      </c>
      <c r="N448" s="15" t="s">
        <v>102</v>
      </c>
      <c r="O448" s="15" t="s">
        <v>627</v>
      </c>
      <c r="P448" s="17">
        <v>-2.442692824689293E-2</v>
      </c>
      <c r="Q448" s="18">
        <v>0.94636029829276602</v>
      </c>
      <c r="R448" s="18">
        <v>0.85826735074513716</v>
      </c>
      <c r="S448" s="2" t="s">
        <v>45</v>
      </c>
      <c r="T448" s="2"/>
      <c r="U448" s="2"/>
      <c r="V448" s="14">
        <v>365</v>
      </c>
      <c r="W448" s="76"/>
      <c r="X448" s="14"/>
      <c r="Y448" s="14">
        <v>8760</v>
      </c>
      <c r="Z448" s="76" t="s">
        <v>1177</v>
      </c>
      <c r="AA448" s="76" t="s">
        <v>1178</v>
      </c>
      <c r="AB448" s="19" t="s">
        <v>49</v>
      </c>
      <c r="AC448" s="19">
        <v>476000</v>
      </c>
      <c r="AD448" s="19">
        <v>2142000</v>
      </c>
      <c r="AE448" s="19">
        <v>1704000</v>
      </c>
      <c r="AF448" s="19">
        <v>595000</v>
      </c>
      <c r="AG448" s="19">
        <v>2676000000</v>
      </c>
      <c r="AH448" s="20">
        <v>2238.2222222222222</v>
      </c>
      <c r="AI448" s="20">
        <v>6.3559999999999989E-7</v>
      </c>
      <c r="AJ448" s="21">
        <f>AC448*R448/1000000000</f>
        <v>4.085352589546853E-4</v>
      </c>
      <c r="AK448" s="21">
        <f>AD448*R448/1000000000</f>
        <v>1.8384086652960838E-3</v>
      </c>
      <c r="AL448" s="21">
        <f>AE448*R448/1000000000</f>
        <v>1.4624875656697137E-3</v>
      </c>
      <c r="AM448" s="21">
        <f>AF448*R448/1000000000</f>
        <v>5.1066907369335659E-4</v>
      </c>
      <c r="AN448" s="21">
        <f>AG448*R448/1000000000</f>
        <v>2.2967234305939872</v>
      </c>
      <c r="AO448" s="86">
        <f t="shared" si="260"/>
        <v>1.2901885141006143E-3</v>
      </c>
      <c r="AP448" s="88">
        <f t="shared" si="261"/>
        <v>1.119274682067631E-6</v>
      </c>
      <c r="AQ448" s="89">
        <f t="shared" si="262"/>
        <v>5.0367360693043388E-6</v>
      </c>
      <c r="AR448" s="89">
        <f t="shared" si="263"/>
        <v>4.0068152484101746E-6</v>
      </c>
      <c r="AS448" s="89">
        <f t="shared" si="264"/>
        <v>1.3990933525845386E-6</v>
      </c>
      <c r="AT448" s="89">
        <f t="shared" si="265"/>
        <v>6.292392960531472E-3</v>
      </c>
      <c r="AU448" s="91">
        <f t="shared" si="266"/>
        <v>3.5347630523304502E-6</v>
      </c>
      <c r="AV448" s="95">
        <f t="shared" si="276"/>
        <v>408.53525895468528</v>
      </c>
      <c r="AW448" s="96">
        <f t="shared" si="277"/>
        <v>1838.4086652960839</v>
      </c>
      <c r="AX448" s="96">
        <f t="shared" si="278"/>
        <v>1462.4875656697136</v>
      </c>
      <c r="AY448" s="96">
        <f t="shared" si="279"/>
        <v>510.66907369335661</v>
      </c>
      <c r="AZ448" s="96">
        <f t="shared" si="280"/>
        <v>2296723.430593987</v>
      </c>
      <c r="BA448" s="97">
        <f t="shared" si="281"/>
        <v>1290.1885141006144</v>
      </c>
      <c r="BB448" s="102">
        <f t="shared" si="282"/>
        <v>1.1192746820676309</v>
      </c>
      <c r="BC448" s="98">
        <f t="shared" si="283"/>
        <v>5.0367360693043386</v>
      </c>
      <c r="BD448" s="98">
        <f t="shared" si="284"/>
        <v>4.0068152484101747</v>
      </c>
      <c r="BE448" s="98">
        <f t="shared" si="285"/>
        <v>1.3990933525845386</v>
      </c>
      <c r="BF448" s="98">
        <f t="shared" si="286"/>
        <v>6292.3929605314725</v>
      </c>
      <c r="BG448" s="103">
        <f t="shared" si="287"/>
        <v>3.5347630523304501</v>
      </c>
      <c r="BH448">
        <v>0.1</v>
      </c>
      <c r="BI448">
        <f t="shared" si="267"/>
        <v>8.5826735074513716E-2</v>
      </c>
      <c r="BJ448">
        <v>0.1</v>
      </c>
      <c r="BK448">
        <f t="shared" si="268"/>
        <v>223.82222222222222</v>
      </c>
      <c r="BL448" s="114">
        <v>190400</v>
      </c>
      <c r="BM448" s="114">
        <v>428400</v>
      </c>
      <c r="BN448" s="114">
        <v>340800</v>
      </c>
      <c r="BO448" s="114">
        <v>119000</v>
      </c>
      <c r="BP448" s="114">
        <v>1070400000</v>
      </c>
      <c r="BQ448" s="107">
        <f t="shared" si="269"/>
        <v>6.3559999999999995E-8</v>
      </c>
      <c r="BR448" s="107">
        <f t="shared" si="270"/>
        <v>1.684434024459231E-4</v>
      </c>
      <c r="BS448" s="107">
        <f t="shared" si="271"/>
        <v>4.1108067460267025E-4</v>
      </c>
      <c r="BT448" s="107">
        <f t="shared" si="272"/>
        <v>3.2702216130856677E-4</v>
      </c>
      <c r="BU448" s="107">
        <f t="shared" si="273"/>
        <v>1.141890762785195E-4</v>
      </c>
      <c r="BV448" s="107">
        <f t="shared" si="274"/>
        <v>0.94696332971699626</v>
      </c>
      <c r="BW448" s="117">
        <f t="shared" si="275"/>
        <v>1.8246020946590804E-4</v>
      </c>
    </row>
    <row r="449" spans="1:75" ht="30" customHeight="1" x14ac:dyDescent="0.25">
      <c r="A449" s="108">
        <v>4.6364289343196798</v>
      </c>
      <c r="B449" s="108">
        <v>-74.122991207439199</v>
      </c>
      <c r="C449" s="119">
        <v>26</v>
      </c>
      <c r="D449" s="119">
        <v>28</v>
      </c>
      <c r="E449" s="119">
        <v>1861</v>
      </c>
      <c r="F449" s="16" t="s">
        <v>1179</v>
      </c>
      <c r="G449" s="14" t="s">
        <v>1180</v>
      </c>
      <c r="H449" s="16" t="s">
        <v>1181</v>
      </c>
      <c r="I449" s="14" t="s">
        <v>133</v>
      </c>
      <c r="J449" s="14" t="s">
        <v>41</v>
      </c>
      <c r="K449" s="14">
        <v>5</v>
      </c>
      <c r="L449" s="14"/>
      <c r="M449" s="14">
        <v>1994</v>
      </c>
      <c r="N449" s="15" t="s">
        <v>43</v>
      </c>
      <c r="O449" s="15" t="s">
        <v>44</v>
      </c>
      <c r="P449" s="28">
        <v>4.2689148957375835E-3</v>
      </c>
      <c r="Q449" s="18">
        <v>2946.875</v>
      </c>
      <c r="R449" s="18">
        <v>2997.6269123496727</v>
      </c>
      <c r="S449" s="15" t="s">
        <v>45</v>
      </c>
      <c r="T449" s="15"/>
      <c r="U449" s="15"/>
      <c r="V449" s="14">
        <v>365</v>
      </c>
      <c r="W449" s="76"/>
      <c r="X449" s="14"/>
      <c r="Y449" s="14">
        <v>520</v>
      </c>
      <c r="Z449" s="76" t="s">
        <v>1182</v>
      </c>
      <c r="AA449" s="76" t="s">
        <v>46</v>
      </c>
      <c r="AB449" s="19" t="s">
        <v>49</v>
      </c>
      <c r="AC449" s="19">
        <v>46.3856216091623</v>
      </c>
      <c r="AD449" s="19">
        <v>1074.85364414012</v>
      </c>
      <c r="AE449" s="19">
        <v>5.4109910208389103</v>
      </c>
      <c r="AF449" s="19">
        <v>1344</v>
      </c>
      <c r="AG449" s="19">
        <v>1920000</v>
      </c>
      <c r="AH449" s="23">
        <v>2946.875</v>
      </c>
      <c r="AI449" s="24">
        <v>8.7999999999999994E-8</v>
      </c>
      <c r="AJ449" s="21">
        <f>AC449*R449/1000000000</f>
        <v>1.3904678768169345E-4</v>
      </c>
      <c r="AK449" s="21">
        <f>AD449*R449/1000000000</f>
        <v>3.2220102105115413E-3</v>
      </c>
      <c r="AL449" s="21">
        <f>AE449*R449/1000000000</f>
        <v>1.6220132306549147E-5</v>
      </c>
      <c r="AM449" s="21">
        <f>AF449*R449/1000000000</f>
        <v>4.0288105701979599E-3</v>
      </c>
      <c r="AN449" s="21">
        <f>AG449*R449/1000000000</f>
        <v>5.7554436717113715</v>
      </c>
      <c r="AO449" s="86">
        <f t="shared" si="260"/>
        <v>2.6379116828677116E-4</v>
      </c>
      <c r="AP449" s="88">
        <f t="shared" si="261"/>
        <v>3.8095010323751633E-7</v>
      </c>
      <c r="AQ449" s="89">
        <f t="shared" si="262"/>
        <v>8.8274252342781947E-6</v>
      </c>
      <c r="AR449" s="89">
        <f t="shared" si="263"/>
        <v>4.4438718648079851E-8</v>
      </c>
      <c r="AS449" s="89">
        <f t="shared" si="264"/>
        <v>1.1037837178624548E-5</v>
      </c>
      <c r="AT449" s="89">
        <f t="shared" si="265"/>
        <v>1.5768338826606498E-2</v>
      </c>
      <c r="AU449" s="91">
        <f t="shared" si="266"/>
        <v>7.2271552955279772E-7</v>
      </c>
      <c r="AV449" s="95">
        <f t="shared" si="276"/>
        <v>139.04678768169344</v>
      </c>
      <c r="AW449" s="96">
        <f t="shared" si="277"/>
        <v>3222.0102105115411</v>
      </c>
      <c r="AX449" s="96">
        <f t="shared" si="278"/>
        <v>16.220132306549147</v>
      </c>
      <c r="AY449" s="96">
        <f t="shared" si="279"/>
        <v>4028.8105701979598</v>
      </c>
      <c r="AZ449" s="96">
        <f t="shared" si="280"/>
        <v>5755443.6717113713</v>
      </c>
      <c r="BA449" s="97">
        <f t="shared" si="281"/>
        <v>263.79116828677115</v>
      </c>
      <c r="BB449" s="102">
        <f t="shared" si="282"/>
        <v>0.38095010323751632</v>
      </c>
      <c r="BC449" s="98">
        <f t="shared" si="283"/>
        <v>8.8274252342781949</v>
      </c>
      <c r="BD449" s="98">
        <f t="shared" si="284"/>
        <v>4.4438718648079849E-2</v>
      </c>
      <c r="BE449" s="98">
        <f t="shared" si="285"/>
        <v>11.037837178624548</v>
      </c>
      <c r="BF449" s="98">
        <f t="shared" si="286"/>
        <v>15768.338826606498</v>
      </c>
      <c r="BG449" s="103">
        <f t="shared" si="287"/>
        <v>0.72271552955279772</v>
      </c>
      <c r="BH449">
        <v>0.1</v>
      </c>
      <c r="BI449">
        <f t="shared" si="267"/>
        <v>299.76269123496729</v>
      </c>
      <c r="BJ449">
        <v>0.1</v>
      </c>
      <c r="BK449">
        <f t="shared" si="268"/>
        <v>294.6875</v>
      </c>
      <c r="BL449" s="114">
        <v>17.6498016718255</v>
      </c>
      <c r="BM449" s="114">
        <v>910.91550745517998</v>
      </c>
      <c r="BN449" s="114">
        <v>5.3109910208389097</v>
      </c>
      <c r="BO449" s="114">
        <v>537.6</v>
      </c>
      <c r="BP449" s="114">
        <v>384000</v>
      </c>
      <c r="BQ449" s="107">
        <f t="shared" si="269"/>
        <v>8.7999999999999994E-9</v>
      </c>
      <c r="BR449" s="107">
        <f t="shared" si="270"/>
        <v>5.4704166349103102E-5</v>
      </c>
      <c r="BS449" s="107">
        <f t="shared" si="271"/>
        <v>2.7495285171347055E-3</v>
      </c>
      <c r="BT449" s="107">
        <f t="shared" si="272"/>
        <v>1.6002783995562725E-5</v>
      </c>
      <c r="BU449" s="107">
        <f t="shared" si="273"/>
        <v>1.6611211526531106E-3</v>
      </c>
      <c r="BV449" s="107">
        <f t="shared" si="274"/>
        <v>1.2869563290617612</v>
      </c>
      <c r="BW449" s="117">
        <f t="shared" si="275"/>
        <v>3.7305704782539535E-5</v>
      </c>
    </row>
    <row r="450" spans="1:75" ht="15" customHeight="1" x14ac:dyDescent="0.25">
      <c r="A450" s="108">
        <v>4.6355493943025596</v>
      </c>
      <c r="B450" s="108">
        <v>-74.1238810274738</v>
      </c>
      <c r="C450" s="119">
        <v>26</v>
      </c>
      <c r="D450" s="119">
        <v>28</v>
      </c>
      <c r="E450" s="119">
        <v>1861</v>
      </c>
      <c r="F450" s="16" t="s">
        <v>1183</v>
      </c>
      <c r="G450" s="14" t="s">
        <v>212</v>
      </c>
      <c r="H450" s="16" t="s">
        <v>1184</v>
      </c>
      <c r="I450" s="14" t="s">
        <v>195</v>
      </c>
      <c r="J450" s="14" t="s">
        <v>53</v>
      </c>
      <c r="K450" s="27"/>
      <c r="L450" s="27"/>
      <c r="M450" s="14">
        <v>2004</v>
      </c>
      <c r="N450" s="15" t="s">
        <v>43</v>
      </c>
      <c r="O450" s="15" t="s">
        <v>123</v>
      </c>
      <c r="P450" s="17">
        <v>-7.2022874027276113E-2</v>
      </c>
      <c r="Q450" s="18">
        <v>7962.5</v>
      </c>
      <c r="R450" s="18">
        <v>5969.4304735540472</v>
      </c>
      <c r="S450" s="15" t="s">
        <v>45</v>
      </c>
      <c r="T450" s="15"/>
      <c r="U450" s="15"/>
      <c r="V450" s="14">
        <v>365</v>
      </c>
      <c r="W450" s="76"/>
      <c r="X450" s="14"/>
      <c r="Y450" s="14">
        <v>8760</v>
      </c>
      <c r="Z450" s="76" t="s">
        <v>1185</v>
      </c>
      <c r="AA450" s="76" t="s">
        <v>1186</v>
      </c>
      <c r="AB450" s="19" t="s">
        <v>49</v>
      </c>
      <c r="AC450" s="19">
        <v>196.35697419693699</v>
      </c>
      <c r="AD450" s="19">
        <v>1220.7279907421801</v>
      </c>
      <c r="AE450" s="19">
        <v>69.655897325915305</v>
      </c>
      <c r="AF450" s="19">
        <v>640</v>
      </c>
      <c r="AG450" s="19">
        <v>1920000</v>
      </c>
      <c r="AH450" s="20">
        <v>32831.976744186046</v>
      </c>
      <c r="AI450" s="20">
        <v>1.0442E-8</v>
      </c>
      <c r="AJ450" s="21">
        <f>AC450*R450/1000000000</f>
        <v>1.1721393054660615E-3</v>
      </c>
      <c r="AK450" s="21">
        <f>AD450*R450/1000000000</f>
        <v>7.2870508678567723E-3</v>
      </c>
      <c r="AL450" s="21">
        <f>AE450*R450/1000000000</f>
        <v>4.1580603616007066E-4</v>
      </c>
      <c r="AM450" s="21">
        <f>AF450*R450/1000000000</f>
        <v>3.8204355030745903E-3</v>
      </c>
      <c r="AN450" s="21">
        <f>AG450*R450/1000000000</f>
        <v>11.461306509223769</v>
      </c>
      <c r="AO450" s="86">
        <f t="shared" si="260"/>
        <v>2.5701837492438844E-4</v>
      </c>
      <c r="AP450" s="88">
        <f t="shared" si="261"/>
        <v>3.2113405629207164E-6</v>
      </c>
      <c r="AQ450" s="89">
        <f t="shared" si="262"/>
        <v>1.9964522925634991E-5</v>
      </c>
      <c r="AR450" s="89">
        <f t="shared" si="263"/>
        <v>1.139194619616632E-6</v>
      </c>
      <c r="AS450" s="89">
        <f t="shared" si="264"/>
        <v>1.0466946583766E-5</v>
      </c>
      <c r="AT450" s="89">
        <f t="shared" si="265"/>
        <v>3.1400839751297996E-2</v>
      </c>
      <c r="AU450" s="91">
        <f t="shared" si="266"/>
        <v>7.0415993129969433E-7</v>
      </c>
      <c r="AV450" s="95">
        <f t="shared" si="276"/>
        <v>1172.1393054660616</v>
      </c>
      <c r="AW450" s="96">
        <f t="shared" si="277"/>
        <v>7287.0508678567721</v>
      </c>
      <c r="AX450" s="96">
        <f t="shared" si="278"/>
        <v>415.80603616007068</v>
      </c>
      <c r="AY450" s="96">
        <f t="shared" si="279"/>
        <v>3820.4355030745901</v>
      </c>
      <c r="AZ450" s="96">
        <f t="shared" si="280"/>
        <v>11461306.509223768</v>
      </c>
      <c r="BA450" s="97">
        <f t="shared" si="281"/>
        <v>257.01837492438841</v>
      </c>
      <c r="BB450" s="102">
        <f t="shared" si="282"/>
        <v>3.2113405629207166</v>
      </c>
      <c r="BC450" s="98">
        <f t="shared" si="283"/>
        <v>19.964522925634991</v>
      </c>
      <c r="BD450" s="98">
        <f t="shared" si="284"/>
        <v>1.139194619616632</v>
      </c>
      <c r="BE450" s="98">
        <f t="shared" si="285"/>
        <v>10.466946583766001</v>
      </c>
      <c r="BF450" s="98">
        <f t="shared" si="286"/>
        <v>31400.839751297997</v>
      </c>
      <c r="BG450" s="103">
        <f t="shared" si="287"/>
        <v>0.70415993129969434</v>
      </c>
      <c r="BH450">
        <v>0.1</v>
      </c>
      <c r="BI450">
        <f t="shared" si="267"/>
        <v>596.9430473554047</v>
      </c>
      <c r="BJ450">
        <v>0.1</v>
      </c>
      <c r="BK450">
        <f t="shared" si="268"/>
        <v>3283.1976744186049</v>
      </c>
      <c r="BL450" s="114">
        <v>187.562005220738</v>
      </c>
      <c r="BM450" s="114">
        <v>1012.03746873145</v>
      </c>
      <c r="BN450" s="114">
        <v>69.555897325915296</v>
      </c>
      <c r="BO450" s="114">
        <v>256</v>
      </c>
      <c r="BP450" s="114">
        <v>384000</v>
      </c>
      <c r="BQ450" s="107">
        <f t="shared" si="269"/>
        <v>1.0442E-9</v>
      </c>
      <c r="BR450" s="107">
        <f t="shared" si="270"/>
        <v>1.1257571405553046E-3</v>
      </c>
      <c r="BS450" s="107">
        <f t="shared" si="271"/>
        <v>6.0850771087843075E-3</v>
      </c>
      <c r="BT450" s="107">
        <f t="shared" si="272"/>
        <v>4.1728591828691617E-4</v>
      </c>
      <c r="BU450" s="107">
        <f t="shared" si="273"/>
        <v>1.5752059115036283E-3</v>
      </c>
      <c r="BV450" s="107">
        <f t="shared" si="274"/>
        <v>2.5628260465585169</v>
      </c>
      <c r="BW450" s="117">
        <f t="shared" si="275"/>
        <v>3.6347887159716311E-5</v>
      </c>
    </row>
    <row r="451" spans="1:75" ht="30" customHeight="1" x14ac:dyDescent="0.25">
      <c r="A451" s="108">
        <v>4.6217836723041801</v>
      </c>
      <c r="B451" s="108">
        <v>-74.127100505668807</v>
      </c>
      <c r="C451" s="119">
        <v>26</v>
      </c>
      <c r="D451" s="119">
        <v>26</v>
      </c>
      <c r="E451" s="119">
        <v>1835</v>
      </c>
      <c r="F451" s="16" t="s">
        <v>1187</v>
      </c>
      <c r="G451" s="14" t="s">
        <v>1188</v>
      </c>
      <c r="H451" s="16" t="s">
        <v>1189</v>
      </c>
      <c r="I451" s="14" t="s">
        <v>195</v>
      </c>
      <c r="J451" s="14" t="s">
        <v>53</v>
      </c>
      <c r="K451" s="27"/>
      <c r="L451" s="27"/>
      <c r="M451" s="14">
        <v>1986</v>
      </c>
      <c r="N451" s="15" t="s">
        <v>62</v>
      </c>
      <c r="O451" s="15" t="s">
        <v>63</v>
      </c>
      <c r="P451" s="22">
        <v>-1.5549305289660951E-2</v>
      </c>
      <c r="Q451" s="18">
        <v>7840</v>
      </c>
      <c r="R451" s="18">
        <v>7367.2287157708524</v>
      </c>
      <c r="S451" s="15" t="s">
        <v>64</v>
      </c>
      <c r="T451" s="15">
        <f>((R451*6933000)/1000)/8460</f>
        <v>6037.4700574987373</v>
      </c>
      <c r="U451" s="15" t="s">
        <v>45</v>
      </c>
      <c r="V451" s="14">
        <v>365</v>
      </c>
      <c r="W451" s="76"/>
      <c r="X451" s="14"/>
      <c r="Y451" s="14">
        <v>8760</v>
      </c>
      <c r="Z451" s="76" t="s">
        <v>1190</v>
      </c>
      <c r="AA451" s="76" t="s">
        <v>46</v>
      </c>
      <c r="AB451" s="19" t="s">
        <v>226</v>
      </c>
      <c r="AC451" s="19">
        <v>12.7152226842523</v>
      </c>
      <c r="AD451" s="19">
        <v>4.5638248573294096</v>
      </c>
      <c r="AE451" s="19">
        <v>12.0799261022882</v>
      </c>
      <c r="AF451" s="19">
        <v>6.25</v>
      </c>
      <c r="AG451" s="19">
        <v>2343</v>
      </c>
      <c r="AH451" s="23">
        <v>7840</v>
      </c>
      <c r="AI451" s="20">
        <v>2.0000000000000002E-5</v>
      </c>
      <c r="AJ451" s="21">
        <f>AC451*R451/1000000</f>
        <v>9.367595368684449E-2</v>
      </c>
      <c r="AK451" s="21">
        <f>AD451*R451/1000000</f>
        <v>3.3622741542666035E-2</v>
      </c>
      <c r="AL451" s="21">
        <f>AE451*R451/1000000</f>
        <v>8.8995578465167494E-2</v>
      </c>
      <c r="AM451" s="21">
        <f>AF451*R451/1000000</f>
        <v>4.6045179473567829E-2</v>
      </c>
      <c r="AN451" s="21">
        <f>AG451*R451/1000000</f>
        <v>17.261416881051108</v>
      </c>
      <c r="AO451" s="86">
        <f t="shared" si="260"/>
        <v>0.14734457431541706</v>
      </c>
      <c r="AP451" s="88">
        <f t="shared" si="261"/>
        <v>2.5664644845710817E-4</v>
      </c>
      <c r="AQ451" s="89">
        <f t="shared" si="262"/>
        <v>9.211710011689325E-5</v>
      </c>
      <c r="AR451" s="89">
        <f t="shared" si="263"/>
        <v>2.4382350264429451E-4</v>
      </c>
      <c r="AS451" s="89">
        <f t="shared" si="264"/>
        <v>1.2615117663991186E-4</v>
      </c>
      <c r="AT451" s="89">
        <f t="shared" si="265"/>
        <v>4.7291553098770159E-2</v>
      </c>
      <c r="AU451" s="91">
        <f t="shared" si="266"/>
        <v>4.0368376524771795E-4</v>
      </c>
      <c r="AV451" s="95">
        <f t="shared" si="276"/>
        <v>93675.953686844485</v>
      </c>
      <c r="AW451" s="96">
        <f t="shared" si="277"/>
        <v>33622.741542666037</v>
      </c>
      <c r="AX451" s="96">
        <f t="shared" si="278"/>
        <v>88995.578465167491</v>
      </c>
      <c r="AY451" s="96">
        <f t="shared" si="279"/>
        <v>46045.179473567827</v>
      </c>
      <c r="AZ451" s="96">
        <f t="shared" si="280"/>
        <v>17261416.881051108</v>
      </c>
      <c r="BA451" s="97">
        <f t="shared" si="281"/>
        <v>147344.57431541706</v>
      </c>
      <c r="BB451" s="102">
        <f t="shared" si="282"/>
        <v>256.64644845710819</v>
      </c>
      <c r="BC451" s="98">
        <f t="shared" si="283"/>
        <v>92.117100116893255</v>
      </c>
      <c r="BD451" s="98">
        <f t="shared" si="284"/>
        <v>243.82350264429451</v>
      </c>
      <c r="BE451" s="98">
        <f t="shared" si="285"/>
        <v>126.15117663991187</v>
      </c>
      <c r="BF451" s="98">
        <f t="shared" si="286"/>
        <v>47291.553098770157</v>
      </c>
      <c r="BG451" s="103">
        <f t="shared" si="287"/>
        <v>403.68376524771793</v>
      </c>
      <c r="BH451">
        <v>0.1</v>
      </c>
      <c r="BI451">
        <f t="shared" si="267"/>
        <v>736.72287157708524</v>
      </c>
      <c r="BJ451">
        <v>0.1</v>
      </c>
      <c r="BK451">
        <f t="shared" si="268"/>
        <v>784</v>
      </c>
      <c r="BL451" s="114">
        <v>8.7974410932361504</v>
      </c>
      <c r="BM451" s="114">
        <v>3.6268345072346699</v>
      </c>
      <c r="BN451" s="114">
        <v>10.053852918428399</v>
      </c>
      <c r="BO451" s="114">
        <v>12.5</v>
      </c>
      <c r="BP451" s="114">
        <v>2343</v>
      </c>
      <c r="BQ451" s="107">
        <f t="shared" si="269"/>
        <v>2.0000000000000003E-6</v>
      </c>
      <c r="BR451" s="107">
        <f t="shared" si="270"/>
        <v>6.5486225923681918E-2</v>
      </c>
      <c r="BS451" s="107">
        <f t="shared" si="271"/>
        <v>2.6930434242907121E-2</v>
      </c>
      <c r="BT451" s="107">
        <f t="shared" si="272"/>
        <v>7.4601768855798903E-2</v>
      </c>
      <c r="BU451" s="107">
        <f t="shared" si="273"/>
        <v>9.220540004001837E-2</v>
      </c>
      <c r="BV451" s="107">
        <f t="shared" si="274"/>
        <v>17.347509269888011</v>
      </c>
      <c r="BW451" s="117">
        <f t="shared" si="275"/>
        <v>2.0837669533895323E-2</v>
      </c>
    </row>
    <row r="452" spans="1:75" x14ac:dyDescent="0.25">
      <c r="A452" s="108">
        <v>4.6239357094968803</v>
      </c>
      <c r="B452" s="108">
        <v>-74.127611007931407</v>
      </c>
      <c r="C452" s="119">
        <v>26</v>
      </c>
      <c r="D452" s="119">
        <v>27</v>
      </c>
      <c r="E452" s="119">
        <v>1848</v>
      </c>
      <c r="F452" s="16" t="s">
        <v>1191</v>
      </c>
      <c r="G452" s="14" t="s">
        <v>1192</v>
      </c>
      <c r="H452" s="16" t="s">
        <v>1193</v>
      </c>
      <c r="I452" s="14" t="s">
        <v>195</v>
      </c>
      <c r="J452" s="14" t="s">
        <v>41</v>
      </c>
      <c r="K452" s="14">
        <v>10</v>
      </c>
      <c r="L452" s="14"/>
      <c r="M452" s="14">
        <v>2003</v>
      </c>
      <c r="N452" s="15" t="s">
        <v>102</v>
      </c>
      <c r="O452" s="15" t="s">
        <v>103</v>
      </c>
      <c r="P452" s="22">
        <v>3.0649504171061114E-2</v>
      </c>
      <c r="Q452" s="18">
        <v>4.5425294318052796</v>
      </c>
      <c r="R452" s="18">
        <v>5.1350111623702199</v>
      </c>
      <c r="S452" s="2" t="s">
        <v>45</v>
      </c>
      <c r="T452" s="2"/>
      <c r="U452" s="2"/>
      <c r="V452" s="14">
        <v>365</v>
      </c>
      <c r="W452" s="76"/>
      <c r="X452" s="14"/>
      <c r="Y452" s="14">
        <v>8760</v>
      </c>
      <c r="Z452" s="76" t="s">
        <v>1194</v>
      </c>
      <c r="AA452" s="76" t="s">
        <v>46</v>
      </c>
      <c r="AB452" s="19" t="s">
        <v>49</v>
      </c>
      <c r="AC452" s="19">
        <v>840000</v>
      </c>
      <c r="AD452" s="19">
        <v>2400000</v>
      </c>
      <c r="AE452" s="19">
        <v>1800000</v>
      </c>
      <c r="AF452" s="19">
        <v>600000</v>
      </c>
      <c r="AG452" s="19">
        <v>2676000000</v>
      </c>
      <c r="AH452" s="23">
        <v>4.5425294318052796</v>
      </c>
      <c r="AI452" s="20">
        <v>9.1200000000000003E-2</v>
      </c>
      <c r="AJ452" s="21">
        <f t="shared" ref="AJ452:AJ460" si="298">AC452*R452/1000000000</f>
        <v>4.3134093763909842E-3</v>
      </c>
      <c r="AK452" s="21">
        <f t="shared" ref="AK452:AK460" si="299">AD452*R452/1000000000</f>
        <v>1.2324026789688528E-2</v>
      </c>
      <c r="AL452" s="21">
        <f t="shared" ref="AL452:AL460" si="300">AE452*R452/1000000000</f>
        <v>9.2430200922663953E-3</v>
      </c>
      <c r="AM452" s="21">
        <f t="shared" ref="AM452:AM460" si="301">AF452*R452/1000000000</f>
        <v>3.081006697422132E-3</v>
      </c>
      <c r="AN452" s="21">
        <f t="shared" ref="AN452:AN460" si="302">AG452*R452/1000000000</f>
        <v>13.741289870502708</v>
      </c>
      <c r="AO452" s="86">
        <f t="shared" ref="AO452:AO515" si="303">AI452*AH452*EXP(P452*4)</f>
        <v>0.46831301800816405</v>
      </c>
      <c r="AP452" s="88">
        <f t="shared" ref="AP452:AP515" si="304">AJ452/V452</f>
        <v>1.1817559935317765E-5</v>
      </c>
      <c r="AQ452" s="89">
        <f t="shared" ref="AQ452:AQ515" si="305">AK452/V452</f>
        <v>3.3764456958050762E-5</v>
      </c>
      <c r="AR452" s="89">
        <f t="shared" ref="AR452:AR515" si="306">AL452/V452</f>
        <v>2.532334271853807E-5</v>
      </c>
      <c r="AS452" s="89">
        <f t="shared" ref="AS452:AS515" si="307">AM452/V452</f>
        <v>8.4411142395126905E-6</v>
      </c>
      <c r="AT452" s="89">
        <f t="shared" ref="AT452:AT515" si="308">AN452/V452</f>
        <v>3.76473695082266E-2</v>
      </c>
      <c r="AU452" s="91">
        <f t="shared" ref="AU452:AU515" si="309">AO452/V452</f>
        <v>1.2830493644059289E-3</v>
      </c>
      <c r="AV452" s="95">
        <f t="shared" si="276"/>
        <v>4313.4093763909841</v>
      </c>
      <c r="AW452" s="96">
        <f t="shared" si="277"/>
        <v>12324.026789688529</v>
      </c>
      <c r="AX452" s="96">
        <f t="shared" si="278"/>
        <v>9243.0200922663953</v>
      </c>
      <c r="AY452" s="96">
        <f t="shared" si="279"/>
        <v>3081.0066974221322</v>
      </c>
      <c r="AZ452" s="96">
        <f t="shared" si="280"/>
        <v>13741289.870502708</v>
      </c>
      <c r="BA452" s="97">
        <f t="shared" si="281"/>
        <v>468313.01800816407</v>
      </c>
      <c r="BB452" s="102">
        <f t="shared" si="282"/>
        <v>11.817559935317764</v>
      </c>
      <c r="BC452" s="98">
        <f t="shared" si="283"/>
        <v>33.764456958050765</v>
      </c>
      <c r="BD452" s="98">
        <f t="shared" si="284"/>
        <v>25.323342718538068</v>
      </c>
      <c r="BE452" s="98">
        <f t="shared" si="285"/>
        <v>8.4411142395126912</v>
      </c>
      <c r="BF452" s="98">
        <f t="shared" si="286"/>
        <v>37647.369508226599</v>
      </c>
      <c r="BG452" s="103">
        <f t="shared" si="287"/>
        <v>1283.0493644059288</v>
      </c>
      <c r="BH452">
        <v>0.1</v>
      </c>
      <c r="BI452">
        <f t="shared" ref="BI452:BI515" si="310">R452*BH452</f>
        <v>0.51350111623702199</v>
      </c>
      <c r="BJ452">
        <v>0.1</v>
      </c>
      <c r="BK452">
        <f t="shared" ref="BK452:BK515" si="311">AH452*BJ452</f>
        <v>0.454252943180528</v>
      </c>
      <c r="BL452" s="114">
        <v>336000</v>
      </c>
      <c r="BM452" s="114">
        <v>480000</v>
      </c>
      <c r="BN452" s="114">
        <v>360000</v>
      </c>
      <c r="BO452" s="114">
        <v>120000</v>
      </c>
      <c r="BP452" s="114">
        <v>1070400000</v>
      </c>
      <c r="BQ452" s="107">
        <f t="shared" ref="BQ452:BQ515" si="312">AI452*0.1</f>
        <v>9.1200000000000014E-3</v>
      </c>
      <c r="BR452" s="107">
        <f t="shared" ref="BR452:BR515" si="313">((((BI452/R452)^2)+((BL452/AC452)^2))^(1/2))*AJ452</f>
        <v>1.7784642465389635E-3</v>
      </c>
      <c r="BS452" s="107">
        <f t="shared" ref="BS452:BS515" si="314">((((BI452/R452)^2)+((BM452/AD452)^2))^(1/2))*AK452</f>
        <v>2.7557361658272056E-3</v>
      </c>
      <c r="BT452" s="107">
        <f t="shared" ref="BT452:BT515" si="315">((((BI452/R452)^2)+((BN452/AE452)^2))^(1/2))*AL452</f>
        <v>2.0668021243704041E-3</v>
      </c>
      <c r="BU452" s="107">
        <f t="shared" ref="BU452:BU515" si="316">((((BI452/R452)^2)+((BO452/AF452)^2))^(1/2))*AM452</f>
        <v>6.8893404145680141E-4</v>
      </c>
      <c r="BV452" s="107">
        <f t="shared" ref="BV452:BV515" si="317">((((BI452/R452)^2)+((BP452/AG452)^2))^(1/2))*AN452</f>
        <v>5.66567895683127</v>
      </c>
      <c r="BW452" s="117">
        <f t="shared" ref="BW452:BW515" si="318">((((BK452/AH452)^2)+((BQ452/AI452)^2))^(1/2))*AO452</f>
        <v>6.6229462150302121E-2</v>
      </c>
    </row>
    <row r="453" spans="1:75" ht="30" customHeight="1" x14ac:dyDescent="0.25">
      <c r="A453" s="108">
        <v>4.6230666802477298</v>
      </c>
      <c r="B453" s="108">
        <v>-74.128660413970096</v>
      </c>
      <c r="C453" s="119">
        <v>26</v>
      </c>
      <c r="D453" s="119">
        <v>26</v>
      </c>
      <c r="E453" s="119">
        <v>1835</v>
      </c>
      <c r="F453" s="16" t="s">
        <v>1195</v>
      </c>
      <c r="G453" s="14" t="s">
        <v>1196</v>
      </c>
      <c r="H453" s="16" t="s">
        <v>1197</v>
      </c>
      <c r="I453" s="14" t="s">
        <v>195</v>
      </c>
      <c r="J453" s="14" t="s">
        <v>53</v>
      </c>
      <c r="K453" s="14">
        <v>43.96</v>
      </c>
      <c r="L453" s="14"/>
      <c r="M453" s="14">
        <v>2006</v>
      </c>
      <c r="N453" s="15" t="s">
        <v>43</v>
      </c>
      <c r="O453" s="15" t="s">
        <v>123</v>
      </c>
      <c r="P453" s="17">
        <v>-1.5549305289660951E-2</v>
      </c>
      <c r="Q453" s="18">
        <v>2400</v>
      </c>
      <c r="R453" s="18">
        <v>2255.2740966645465</v>
      </c>
      <c r="S453" s="15" t="s">
        <v>45</v>
      </c>
      <c r="T453" s="15"/>
      <c r="U453" s="15"/>
      <c r="V453" s="14">
        <v>365</v>
      </c>
      <c r="W453" s="76"/>
      <c r="X453" s="14"/>
      <c r="Y453" s="14">
        <v>8760</v>
      </c>
      <c r="Z453" s="76" t="s">
        <v>1198</v>
      </c>
      <c r="AA453" s="76" t="s">
        <v>46</v>
      </c>
      <c r="AB453" s="19" t="s">
        <v>49</v>
      </c>
      <c r="AC453" s="19">
        <v>196.35697419693699</v>
      </c>
      <c r="AD453" s="19">
        <v>1220.7279907421801</v>
      </c>
      <c r="AE453" s="19">
        <v>69.655897325915305</v>
      </c>
      <c r="AF453" s="19">
        <v>640</v>
      </c>
      <c r="AG453" s="19">
        <v>1920000</v>
      </c>
      <c r="AH453" s="20">
        <v>2.9803032786885244</v>
      </c>
      <c r="AI453" s="20">
        <v>1.362E-5</v>
      </c>
      <c r="AJ453" s="21">
        <f t="shared" si="298"/>
        <v>4.4283879760578072E-4</v>
      </c>
      <c r="AK453" s="21">
        <f t="shared" si="299"/>
        <v>2.7530762165941967E-3</v>
      </c>
      <c r="AL453" s="21">
        <f t="shared" si="300"/>
        <v>1.5709314091906206E-4</v>
      </c>
      <c r="AM453" s="21">
        <f t="shared" si="301"/>
        <v>1.4433754218653098E-3</v>
      </c>
      <c r="AN453" s="21">
        <f t="shared" si="302"/>
        <v>4.3301262655959292</v>
      </c>
      <c r="AO453" s="86">
        <f t="shared" si="303"/>
        <v>3.8143949452778927E-5</v>
      </c>
      <c r="AP453" s="88">
        <f t="shared" si="304"/>
        <v>1.2132569797418649E-6</v>
      </c>
      <c r="AQ453" s="89">
        <f t="shared" si="305"/>
        <v>7.5426745660114977E-6</v>
      </c>
      <c r="AR453" s="89">
        <f t="shared" si="306"/>
        <v>4.3039216690153989E-7</v>
      </c>
      <c r="AS453" s="89">
        <f t="shared" si="307"/>
        <v>3.9544532105898902E-6</v>
      </c>
      <c r="AT453" s="89">
        <f t="shared" si="308"/>
        <v>1.1863359631769668E-2</v>
      </c>
      <c r="AU453" s="91">
        <f t="shared" si="309"/>
        <v>1.0450397110350391E-7</v>
      </c>
      <c r="AV453" s="95">
        <f t="shared" ref="AV453:AV516" si="319">AJ453*1000000</f>
        <v>442.83879760578071</v>
      </c>
      <c r="AW453" s="96">
        <f t="shared" ref="AW453:AW516" si="320">AK453*1000000</f>
        <v>2753.0762165941969</v>
      </c>
      <c r="AX453" s="96">
        <f t="shared" ref="AX453:AX516" si="321">AL453*1000000</f>
        <v>157.09314091906205</v>
      </c>
      <c r="AY453" s="96">
        <f t="shared" ref="AY453:AY516" si="322">AM453*1000000</f>
        <v>1443.3754218653098</v>
      </c>
      <c r="AZ453" s="96">
        <f t="shared" ref="AZ453:AZ516" si="323">AN453*1000000</f>
        <v>4330126.2655959288</v>
      </c>
      <c r="BA453" s="97">
        <f t="shared" ref="BA453:BA516" si="324">AO453*1000000</f>
        <v>38.143949452778926</v>
      </c>
      <c r="BB453" s="102">
        <f t="shared" ref="BB453:BB516" si="325">AP453*1000000</f>
        <v>1.2132569797418649</v>
      </c>
      <c r="BC453" s="98">
        <f t="shared" ref="BC453:BC516" si="326">AQ453*1000000</f>
        <v>7.542674566011498</v>
      </c>
      <c r="BD453" s="98">
        <f t="shared" ref="BD453:BD516" si="327">AR453*1000000</f>
        <v>0.43039216690153986</v>
      </c>
      <c r="BE453" s="98">
        <f t="shared" ref="BE453:BE516" si="328">AS453*1000000</f>
        <v>3.95445321058989</v>
      </c>
      <c r="BF453" s="98">
        <f t="shared" ref="BF453:BF516" si="329">AT453*1000000</f>
        <v>11863.359631769668</v>
      </c>
      <c r="BG453" s="103">
        <f t="shared" ref="BG453:BG516" si="330">AU453*1000000</f>
        <v>0.10450397110350391</v>
      </c>
      <c r="BH453">
        <v>0.1</v>
      </c>
      <c r="BI453">
        <f t="shared" si="310"/>
        <v>225.52740966645467</v>
      </c>
      <c r="BJ453">
        <v>0.1</v>
      </c>
      <c r="BK453">
        <f t="shared" si="311"/>
        <v>0.29803032786885247</v>
      </c>
      <c r="BL453" s="114">
        <v>187.562005220738</v>
      </c>
      <c r="BM453" s="114">
        <v>1012.03746873145</v>
      </c>
      <c r="BN453" s="114">
        <v>69.555897325915296</v>
      </c>
      <c r="BO453" s="114">
        <v>256</v>
      </c>
      <c r="BP453" s="114">
        <v>384000</v>
      </c>
      <c r="BQ453" s="107">
        <f t="shared" si="312"/>
        <v>1.362E-6</v>
      </c>
      <c r="BR453" s="107">
        <f t="shared" si="313"/>
        <v>4.2531543494432156E-4</v>
      </c>
      <c r="BS453" s="107">
        <f t="shared" si="314"/>
        <v>2.2989658461466263E-3</v>
      </c>
      <c r="BT453" s="107">
        <f t="shared" si="315"/>
        <v>1.576522461539044E-4</v>
      </c>
      <c r="BU453" s="107">
        <f t="shared" si="316"/>
        <v>5.9511893217711236E-4</v>
      </c>
      <c r="BV453" s="107">
        <f t="shared" si="317"/>
        <v>0.96824566810298074</v>
      </c>
      <c r="BW453" s="117">
        <f t="shared" si="318"/>
        <v>5.3943690638593764E-6</v>
      </c>
    </row>
    <row r="454" spans="1:75" ht="15" customHeight="1" x14ac:dyDescent="0.25">
      <c r="A454" s="108">
        <v>4.6372049324490403</v>
      </c>
      <c r="B454" s="108">
        <v>-74.139771941972199</v>
      </c>
      <c r="C454" s="119">
        <v>25</v>
      </c>
      <c r="D454" s="119">
        <v>28</v>
      </c>
      <c r="E454" s="119">
        <v>1860</v>
      </c>
      <c r="F454" s="16" t="s">
        <v>1199</v>
      </c>
      <c r="G454" s="14" t="s">
        <v>1200</v>
      </c>
      <c r="H454" s="16" t="s">
        <v>1201</v>
      </c>
      <c r="I454" s="14" t="s">
        <v>195</v>
      </c>
      <c r="J454" s="14" t="s">
        <v>53</v>
      </c>
      <c r="K454" s="14">
        <v>43.96</v>
      </c>
      <c r="L454" s="14"/>
      <c r="M454" s="14">
        <v>1999</v>
      </c>
      <c r="N454" s="15" t="s">
        <v>54</v>
      </c>
      <c r="O454" s="15" t="s">
        <v>54</v>
      </c>
      <c r="P454" s="22">
        <v>8.124879750918957E-3</v>
      </c>
      <c r="Q454" s="18">
        <v>10.409963281220399</v>
      </c>
      <c r="R454" s="18">
        <v>10.753839723326291</v>
      </c>
      <c r="S454" s="15" t="s">
        <v>45</v>
      </c>
      <c r="T454" s="15"/>
      <c r="U454" s="15"/>
      <c r="V454" s="14">
        <v>365</v>
      </c>
      <c r="W454" s="76"/>
      <c r="X454" s="14"/>
      <c r="Y454" s="14">
        <v>8760</v>
      </c>
      <c r="Z454" s="76" t="s">
        <v>1202</v>
      </c>
      <c r="AA454" s="76" t="s">
        <v>46</v>
      </c>
      <c r="AB454" s="19" t="s">
        <v>49</v>
      </c>
      <c r="AC454" s="19">
        <v>24000</v>
      </c>
      <c r="AD454" s="19">
        <v>2261000</v>
      </c>
      <c r="AE454" s="19">
        <v>1200</v>
      </c>
      <c r="AF454" s="19">
        <v>381000</v>
      </c>
      <c r="AG454" s="19">
        <v>1500000000</v>
      </c>
      <c r="AH454" s="20">
        <v>95073.827203389839</v>
      </c>
      <c r="AI454" s="20">
        <v>2.5741799999999997E-6</v>
      </c>
      <c r="AJ454" s="21">
        <f t="shared" si="298"/>
        <v>2.5809215335983099E-4</v>
      </c>
      <c r="AK454" s="21">
        <f t="shared" si="299"/>
        <v>2.4314431614440742E-2</v>
      </c>
      <c r="AL454" s="21">
        <f t="shared" si="300"/>
        <v>1.290460766799155E-5</v>
      </c>
      <c r="AM454" s="21">
        <f t="shared" si="301"/>
        <v>4.0972129345873166E-3</v>
      </c>
      <c r="AN454" s="21">
        <f t="shared" si="302"/>
        <v>16.130759584989434</v>
      </c>
      <c r="AO454" s="86">
        <f t="shared" si="303"/>
        <v>0.25282164358422982</v>
      </c>
      <c r="AP454" s="88">
        <f t="shared" si="304"/>
        <v>7.0710179002693417E-7</v>
      </c>
      <c r="AQ454" s="89">
        <f t="shared" si="305"/>
        <v>6.6614881135454093E-5</v>
      </c>
      <c r="AR454" s="89">
        <f t="shared" si="306"/>
        <v>3.5355089501346711E-8</v>
      </c>
      <c r="AS454" s="89">
        <f t="shared" si="307"/>
        <v>1.122524091667758E-5</v>
      </c>
      <c r="AT454" s="89">
        <f t="shared" si="308"/>
        <v>4.419386187668338E-2</v>
      </c>
      <c r="AU454" s="91">
        <f t="shared" si="309"/>
        <v>6.92662037217068E-4</v>
      </c>
      <c r="AV454" s="95">
        <f t="shared" si="319"/>
        <v>258.092153359831</v>
      </c>
      <c r="AW454" s="96">
        <f t="shared" si="320"/>
        <v>24314.431614440742</v>
      </c>
      <c r="AX454" s="96">
        <f t="shared" si="321"/>
        <v>12.90460766799155</v>
      </c>
      <c r="AY454" s="96">
        <f t="shared" si="322"/>
        <v>4097.2129345873163</v>
      </c>
      <c r="AZ454" s="96">
        <f t="shared" si="323"/>
        <v>16130759.584989434</v>
      </c>
      <c r="BA454" s="97">
        <f t="shared" si="324"/>
        <v>252821.64358422981</v>
      </c>
      <c r="BB454" s="102">
        <f t="shared" si="325"/>
        <v>0.70710179002693418</v>
      </c>
      <c r="BC454" s="98">
        <f t="shared" si="326"/>
        <v>66.614881135454098</v>
      </c>
      <c r="BD454" s="98">
        <f t="shared" si="327"/>
        <v>3.5355089501346713E-2</v>
      </c>
      <c r="BE454" s="98">
        <f t="shared" si="328"/>
        <v>11.22524091667758</v>
      </c>
      <c r="BF454" s="98">
        <f t="shared" si="329"/>
        <v>44193.861876683382</v>
      </c>
      <c r="BG454" s="103">
        <f t="shared" si="330"/>
        <v>692.66203721706802</v>
      </c>
      <c r="BH454">
        <v>0.1</v>
      </c>
      <c r="BI454">
        <f t="shared" si="310"/>
        <v>1.0753839723326291</v>
      </c>
      <c r="BJ454">
        <v>0.1</v>
      </c>
      <c r="BK454">
        <f t="shared" si="311"/>
        <v>9507.3827203389847</v>
      </c>
      <c r="BL454" s="114">
        <v>0</v>
      </c>
      <c r="BM454" s="114">
        <v>0</v>
      </c>
      <c r="BN454" s="114">
        <v>0</v>
      </c>
      <c r="BO454" s="114">
        <v>0</v>
      </c>
      <c r="BP454" s="114">
        <v>0</v>
      </c>
      <c r="BQ454" s="107">
        <f t="shared" si="312"/>
        <v>2.5741799999999998E-7</v>
      </c>
      <c r="BR454" s="107">
        <f t="shared" si="313"/>
        <v>2.5809215335983101E-5</v>
      </c>
      <c r="BS454" s="107">
        <f t="shared" si="314"/>
        <v>2.4314431614440744E-3</v>
      </c>
      <c r="BT454" s="107">
        <f t="shared" si="315"/>
        <v>1.2904607667991552E-6</v>
      </c>
      <c r="BU454" s="107">
        <f t="shared" si="316"/>
        <v>4.097212934587317E-4</v>
      </c>
      <c r="BV454" s="107">
        <f t="shared" si="317"/>
        <v>1.6130759584989436</v>
      </c>
      <c r="BW454" s="117">
        <f t="shared" si="318"/>
        <v>3.5754379721827469E-2</v>
      </c>
    </row>
    <row r="455" spans="1:75" x14ac:dyDescent="0.25">
      <c r="A455" s="108">
        <v>4.6346821576245496</v>
      </c>
      <c r="B455" s="108">
        <v>-74.123461610649898</v>
      </c>
      <c r="C455" s="119">
        <v>26</v>
      </c>
      <c r="D455" s="119">
        <v>28</v>
      </c>
      <c r="E455" s="119">
        <v>1861</v>
      </c>
      <c r="F455" s="16" t="s">
        <v>1203</v>
      </c>
      <c r="G455" s="14" t="s">
        <v>1204</v>
      </c>
      <c r="H455" s="16" t="s">
        <v>1205</v>
      </c>
      <c r="I455" s="14" t="s">
        <v>195</v>
      </c>
      <c r="J455" s="14" t="s">
        <v>41</v>
      </c>
      <c r="K455" s="14">
        <v>12.5</v>
      </c>
      <c r="L455" s="14"/>
      <c r="M455" s="14">
        <v>1970</v>
      </c>
      <c r="N455" s="15" t="s">
        <v>102</v>
      </c>
      <c r="O455" s="15" t="s">
        <v>103</v>
      </c>
      <c r="P455" s="25">
        <v>1.08600994019335E-3</v>
      </c>
      <c r="Q455" s="18">
        <v>1.5772671638212801</v>
      </c>
      <c r="R455" s="18">
        <v>1.584133778720215</v>
      </c>
      <c r="S455" s="2" t="s">
        <v>45</v>
      </c>
      <c r="T455" s="2"/>
      <c r="U455" s="2"/>
      <c r="V455" s="14">
        <v>365</v>
      </c>
      <c r="W455" s="76"/>
      <c r="X455" s="14"/>
      <c r="Y455" s="14">
        <v>8760</v>
      </c>
      <c r="Z455" s="76" t="s">
        <v>1206</v>
      </c>
      <c r="AA455" s="76" t="s">
        <v>46</v>
      </c>
      <c r="AB455" s="19" t="s">
        <v>49</v>
      </c>
      <c r="AC455" s="19">
        <v>840000</v>
      </c>
      <c r="AD455" s="19">
        <v>2400000</v>
      </c>
      <c r="AE455" s="19">
        <v>1800000</v>
      </c>
      <c r="AF455" s="19">
        <v>600000</v>
      </c>
      <c r="AG455" s="19">
        <v>2676000000</v>
      </c>
      <c r="AH455" s="20">
        <v>54177.37142857143</v>
      </c>
      <c r="AI455" s="20">
        <v>8.9999999999999995E-9</v>
      </c>
      <c r="AJ455" s="21">
        <f t="shared" si="298"/>
        <v>1.3306723741249805E-3</v>
      </c>
      <c r="AK455" s="21">
        <f t="shared" si="299"/>
        <v>3.8019210689285159E-3</v>
      </c>
      <c r="AL455" s="21">
        <f t="shared" si="300"/>
        <v>2.851440801696387E-3</v>
      </c>
      <c r="AM455" s="21">
        <f t="shared" si="301"/>
        <v>9.5048026723212897E-4</v>
      </c>
      <c r="AN455" s="21">
        <f t="shared" si="302"/>
        <v>4.2391419918552948</v>
      </c>
      <c r="AO455" s="86">
        <f t="shared" si="303"/>
        <v>4.8971908806437676E-4</v>
      </c>
      <c r="AP455" s="88">
        <f t="shared" si="304"/>
        <v>3.6456777373287137E-6</v>
      </c>
      <c r="AQ455" s="89">
        <f t="shared" si="305"/>
        <v>1.0416222106653468E-5</v>
      </c>
      <c r="AR455" s="89">
        <f t="shared" si="306"/>
        <v>7.8121665799901014E-6</v>
      </c>
      <c r="AS455" s="89">
        <f t="shared" si="307"/>
        <v>2.604055526663367E-6</v>
      </c>
      <c r="AT455" s="89">
        <f t="shared" si="308"/>
        <v>1.1614087648918615E-2</v>
      </c>
      <c r="AU455" s="91">
        <f t="shared" si="309"/>
        <v>1.341696131683224E-6</v>
      </c>
      <c r="AV455" s="95">
        <f t="shared" si="319"/>
        <v>1330.6723741249805</v>
      </c>
      <c r="AW455" s="96">
        <f t="shared" si="320"/>
        <v>3801.921068928516</v>
      </c>
      <c r="AX455" s="96">
        <f t="shared" si="321"/>
        <v>2851.4408016963871</v>
      </c>
      <c r="AY455" s="96">
        <f t="shared" si="322"/>
        <v>950.48026723212899</v>
      </c>
      <c r="AZ455" s="96">
        <f t="shared" si="323"/>
        <v>4239141.9918552944</v>
      </c>
      <c r="BA455" s="97">
        <f t="shared" si="324"/>
        <v>489.71908806437676</v>
      </c>
      <c r="BB455" s="102">
        <f t="shared" si="325"/>
        <v>3.6456777373287137</v>
      </c>
      <c r="BC455" s="98">
        <f t="shared" si="326"/>
        <v>10.416222106653468</v>
      </c>
      <c r="BD455" s="98">
        <f t="shared" si="327"/>
        <v>7.8121665799901017</v>
      </c>
      <c r="BE455" s="98">
        <f t="shared" si="328"/>
        <v>2.6040555266633669</v>
      </c>
      <c r="BF455" s="98">
        <f t="shared" si="329"/>
        <v>11614.087648918616</v>
      </c>
      <c r="BG455" s="103">
        <f t="shared" si="330"/>
        <v>1.3416961316832241</v>
      </c>
      <c r="BH455">
        <v>0.1</v>
      </c>
      <c r="BI455">
        <f t="shared" si="310"/>
        <v>0.1584133778720215</v>
      </c>
      <c r="BJ455">
        <v>0.1</v>
      </c>
      <c r="BK455">
        <f t="shared" si="311"/>
        <v>5417.7371428571432</v>
      </c>
      <c r="BL455" s="114">
        <v>336000</v>
      </c>
      <c r="BM455" s="114">
        <v>480000</v>
      </c>
      <c r="BN455" s="114">
        <v>360000</v>
      </c>
      <c r="BO455" s="114">
        <v>120000</v>
      </c>
      <c r="BP455" s="114">
        <v>1070400000</v>
      </c>
      <c r="BQ455" s="107">
        <f t="shared" si="312"/>
        <v>8.9999999999999999E-10</v>
      </c>
      <c r="BR455" s="107">
        <f t="shared" si="313"/>
        <v>5.4865027516087165E-4</v>
      </c>
      <c r="BS455" s="107">
        <f t="shared" si="314"/>
        <v>8.5013539552128263E-4</v>
      </c>
      <c r="BT455" s="107">
        <f t="shared" si="315"/>
        <v>6.37601546640962E-4</v>
      </c>
      <c r="BU455" s="107">
        <f t="shared" si="316"/>
        <v>2.1253384888032066E-4</v>
      </c>
      <c r="BV455" s="107">
        <f t="shared" si="317"/>
        <v>1.7478430194410624</v>
      </c>
      <c r="BW455" s="117">
        <f t="shared" si="318"/>
        <v>6.9256737609362589E-5</v>
      </c>
    </row>
    <row r="456" spans="1:75" x14ac:dyDescent="0.25">
      <c r="A456" s="108">
        <v>4.6346821576245496</v>
      </c>
      <c r="B456" s="108">
        <v>-74.123461610649898</v>
      </c>
      <c r="C456" s="119">
        <v>26</v>
      </c>
      <c r="D456" s="119">
        <v>28</v>
      </c>
      <c r="E456" s="119">
        <v>1861</v>
      </c>
      <c r="F456" s="16" t="s">
        <v>1203</v>
      </c>
      <c r="G456" s="14" t="s">
        <v>1204</v>
      </c>
      <c r="H456" s="16" t="s">
        <v>1205</v>
      </c>
      <c r="I456" s="14" t="s">
        <v>195</v>
      </c>
      <c r="J456" s="14" t="s">
        <v>41</v>
      </c>
      <c r="K456" s="14">
        <v>50</v>
      </c>
      <c r="L456" s="14"/>
      <c r="M456" s="14">
        <v>1974</v>
      </c>
      <c r="N456" s="15" t="s">
        <v>102</v>
      </c>
      <c r="O456" s="15" t="s">
        <v>103</v>
      </c>
      <c r="P456" s="25">
        <v>1.08600994019335E-3</v>
      </c>
      <c r="Q456" s="18">
        <v>15.772671638212801</v>
      </c>
      <c r="R456" s="18">
        <v>15.84133778720215</v>
      </c>
      <c r="S456" s="2" t="s">
        <v>45</v>
      </c>
      <c r="T456" s="2"/>
      <c r="U456" s="2"/>
      <c r="V456" s="14">
        <v>365</v>
      </c>
      <c r="W456" s="76"/>
      <c r="X456" s="14"/>
      <c r="Y456" s="14">
        <v>8760</v>
      </c>
      <c r="Z456" s="76" t="s">
        <v>1206</v>
      </c>
      <c r="AA456" s="76" t="s">
        <v>46</v>
      </c>
      <c r="AB456" s="19" t="s">
        <v>49</v>
      </c>
      <c r="AC456" s="19">
        <v>840000</v>
      </c>
      <c r="AD456" s="19">
        <v>2400000</v>
      </c>
      <c r="AE456" s="19">
        <v>1800000</v>
      </c>
      <c r="AF456" s="19">
        <v>600000</v>
      </c>
      <c r="AG456" s="19">
        <v>2676000000</v>
      </c>
      <c r="AH456" s="20">
        <v>54177.37142857143</v>
      </c>
      <c r="AI456" s="20">
        <v>8.9999999999999995E-9</v>
      </c>
      <c r="AJ456" s="21">
        <f t="shared" si="298"/>
        <v>1.3306723741249806E-2</v>
      </c>
      <c r="AK456" s="21">
        <f t="shared" si="299"/>
        <v>3.8019210689285161E-2</v>
      </c>
      <c r="AL456" s="21">
        <f t="shared" si="300"/>
        <v>2.8514408016963869E-2</v>
      </c>
      <c r="AM456" s="21">
        <f t="shared" si="301"/>
        <v>9.5048026723212903E-3</v>
      </c>
      <c r="AN456" s="21">
        <f t="shared" si="302"/>
        <v>42.391419918552955</v>
      </c>
      <c r="AO456" s="86">
        <f t="shared" si="303"/>
        <v>4.8971908806437676E-4</v>
      </c>
      <c r="AP456" s="88">
        <f t="shared" si="304"/>
        <v>3.6456777373287139E-5</v>
      </c>
      <c r="AQ456" s="89">
        <f t="shared" si="305"/>
        <v>1.0416222106653469E-4</v>
      </c>
      <c r="AR456" s="89">
        <f t="shared" si="306"/>
        <v>7.8121665799901017E-5</v>
      </c>
      <c r="AS456" s="89">
        <f t="shared" si="307"/>
        <v>2.6040555266633672E-5</v>
      </c>
      <c r="AT456" s="89">
        <f t="shared" si="308"/>
        <v>0.11614087648918618</v>
      </c>
      <c r="AU456" s="91">
        <f t="shared" si="309"/>
        <v>1.341696131683224E-6</v>
      </c>
      <c r="AV456" s="95">
        <f t="shared" si="319"/>
        <v>13306.723741249805</v>
      </c>
      <c r="AW456" s="96">
        <f t="shared" si="320"/>
        <v>38019.210689285159</v>
      </c>
      <c r="AX456" s="96">
        <f t="shared" si="321"/>
        <v>28514.408016963869</v>
      </c>
      <c r="AY456" s="96">
        <f t="shared" si="322"/>
        <v>9504.8026723212897</v>
      </c>
      <c r="AZ456" s="96">
        <f t="shared" si="323"/>
        <v>42391419.918552957</v>
      </c>
      <c r="BA456" s="97">
        <f t="shared" si="324"/>
        <v>489.71908806437676</v>
      </c>
      <c r="BB456" s="102">
        <f t="shared" si="325"/>
        <v>36.456777373287139</v>
      </c>
      <c r="BC456" s="98">
        <f t="shared" si="326"/>
        <v>104.16222106653468</v>
      </c>
      <c r="BD456" s="98">
        <f t="shared" si="327"/>
        <v>78.121665799901024</v>
      </c>
      <c r="BE456" s="98">
        <f t="shared" si="328"/>
        <v>26.040555266633671</v>
      </c>
      <c r="BF456" s="98">
        <f t="shared" si="329"/>
        <v>116140.87648918618</v>
      </c>
      <c r="BG456" s="103">
        <f t="shared" si="330"/>
        <v>1.3416961316832241</v>
      </c>
      <c r="BH456">
        <v>0.1</v>
      </c>
      <c r="BI456">
        <f t="shared" si="310"/>
        <v>1.584133778720215</v>
      </c>
      <c r="BJ456">
        <v>0.1</v>
      </c>
      <c r="BK456">
        <f t="shared" si="311"/>
        <v>5417.7371428571432</v>
      </c>
      <c r="BL456" s="114">
        <v>336000</v>
      </c>
      <c r="BM456" s="114">
        <v>480000</v>
      </c>
      <c r="BN456" s="114">
        <v>360000</v>
      </c>
      <c r="BO456" s="114">
        <v>120000</v>
      </c>
      <c r="BP456" s="114">
        <v>1070400000</v>
      </c>
      <c r="BQ456" s="107">
        <f t="shared" si="312"/>
        <v>8.9999999999999999E-10</v>
      </c>
      <c r="BR456" s="107">
        <f t="shared" si="313"/>
        <v>5.486502751608717E-3</v>
      </c>
      <c r="BS456" s="107">
        <f t="shared" si="314"/>
        <v>8.5013539552128269E-3</v>
      </c>
      <c r="BT456" s="107">
        <f t="shared" si="315"/>
        <v>6.3760154664096198E-3</v>
      </c>
      <c r="BU456" s="107">
        <f t="shared" si="316"/>
        <v>2.1253384888032067E-3</v>
      </c>
      <c r="BV456" s="107">
        <f t="shared" si="317"/>
        <v>17.478430194410628</v>
      </c>
      <c r="BW456" s="117">
        <f t="shared" si="318"/>
        <v>6.9256737609362589E-5</v>
      </c>
    </row>
    <row r="457" spans="1:75" ht="30" customHeight="1" x14ac:dyDescent="0.25">
      <c r="A457" s="108">
        <v>4.6052217564103399</v>
      </c>
      <c r="B457" s="108">
        <v>-74.127314146800103</v>
      </c>
      <c r="C457" s="119">
        <v>26</v>
      </c>
      <c r="D457" s="119">
        <v>24</v>
      </c>
      <c r="E457" s="119">
        <v>1809</v>
      </c>
      <c r="F457" s="16" t="s">
        <v>1207</v>
      </c>
      <c r="G457" s="14" t="s">
        <v>1208</v>
      </c>
      <c r="H457" s="16" t="s">
        <v>1209</v>
      </c>
      <c r="I457" s="14" t="s">
        <v>133</v>
      </c>
      <c r="J457" s="14" t="s">
        <v>53</v>
      </c>
      <c r="K457" s="27"/>
      <c r="L457" s="27"/>
      <c r="M457" s="14">
        <v>2000</v>
      </c>
      <c r="N457" s="15" t="s">
        <v>54</v>
      </c>
      <c r="O457" s="15" t="s">
        <v>54</v>
      </c>
      <c r="P457" s="28">
        <v>4.2689148957375835E-3</v>
      </c>
      <c r="Q457" s="18">
        <v>45.4</v>
      </c>
      <c r="R457" s="18">
        <v>46.181891604046712</v>
      </c>
      <c r="S457" s="15" t="s">
        <v>45</v>
      </c>
      <c r="T457" s="15"/>
      <c r="U457" s="15"/>
      <c r="V457" s="14">
        <v>365</v>
      </c>
      <c r="W457" s="76"/>
      <c r="X457" s="14"/>
      <c r="Y457" s="14">
        <v>8760</v>
      </c>
      <c r="Z457" s="76" t="s">
        <v>1210</v>
      </c>
      <c r="AA457" s="76" t="s">
        <v>292</v>
      </c>
      <c r="AB457" s="19" t="s">
        <v>49</v>
      </c>
      <c r="AC457" s="19">
        <v>24000</v>
      </c>
      <c r="AD457" s="19">
        <v>2261000</v>
      </c>
      <c r="AE457" s="19">
        <v>1200</v>
      </c>
      <c r="AF457" s="19">
        <v>381000</v>
      </c>
      <c r="AG457" s="19">
        <v>1500000000</v>
      </c>
      <c r="AH457" s="20">
        <v>2.9803032786885244</v>
      </c>
      <c r="AI457" s="20">
        <v>1.362E-5</v>
      </c>
      <c r="AJ457" s="21">
        <f t="shared" si="298"/>
        <v>1.1083653984971212E-3</v>
      </c>
      <c r="AK457" s="21">
        <f t="shared" si="299"/>
        <v>0.10441725691674961</v>
      </c>
      <c r="AL457" s="21">
        <f t="shared" si="300"/>
        <v>5.541826992485605E-5</v>
      </c>
      <c r="AM457" s="21">
        <f t="shared" si="301"/>
        <v>1.7595300701141799E-2</v>
      </c>
      <c r="AN457" s="21">
        <f t="shared" si="302"/>
        <v>69.272837406070067</v>
      </c>
      <c r="AO457" s="86">
        <f t="shared" si="303"/>
        <v>4.1290812889073531E-5</v>
      </c>
      <c r="AP457" s="88">
        <f t="shared" si="304"/>
        <v>3.036617530129099E-6</v>
      </c>
      <c r="AQ457" s="89">
        <f t="shared" si="305"/>
        <v>2.8607467648424551E-4</v>
      </c>
      <c r="AR457" s="89">
        <f t="shared" si="306"/>
        <v>1.5183087650645493E-7</v>
      </c>
      <c r="AS457" s="89">
        <f t="shared" si="307"/>
        <v>4.8206303290799449E-5</v>
      </c>
      <c r="AT457" s="89">
        <f t="shared" si="308"/>
        <v>0.18978859563306869</v>
      </c>
      <c r="AU457" s="91">
        <f t="shared" si="309"/>
        <v>1.1312551476458501E-7</v>
      </c>
      <c r="AV457" s="95">
        <f t="shared" si="319"/>
        <v>1108.3653984971213</v>
      </c>
      <c r="AW457" s="96">
        <f t="shared" si="320"/>
        <v>104417.25691674961</v>
      </c>
      <c r="AX457" s="96">
        <f t="shared" si="321"/>
        <v>55.418269924856048</v>
      </c>
      <c r="AY457" s="96">
        <f t="shared" si="322"/>
        <v>17595.300701141798</v>
      </c>
      <c r="AZ457" s="96">
        <f t="shared" si="323"/>
        <v>69272837.406070068</v>
      </c>
      <c r="BA457" s="97">
        <f t="shared" si="324"/>
        <v>41.290812889073528</v>
      </c>
      <c r="BB457" s="102">
        <f t="shared" si="325"/>
        <v>3.036617530129099</v>
      </c>
      <c r="BC457" s="98">
        <f t="shared" si="326"/>
        <v>286.07467648424551</v>
      </c>
      <c r="BD457" s="98">
        <f t="shared" si="327"/>
        <v>0.15183087650645494</v>
      </c>
      <c r="BE457" s="98">
        <f t="shared" si="328"/>
        <v>48.206303290799447</v>
      </c>
      <c r="BF457" s="98">
        <f t="shared" si="329"/>
        <v>189788.59563306867</v>
      </c>
      <c r="BG457" s="103">
        <f t="shared" si="330"/>
        <v>0.11312551476458502</v>
      </c>
      <c r="BH457">
        <v>0.1</v>
      </c>
      <c r="BI457">
        <f t="shared" si="310"/>
        <v>4.618189160404671</v>
      </c>
      <c r="BJ457">
        <v>0.1</v>
      </c>
      <c r="BK457">
        <f t="shared" si="311"/>
        <v>0.29803032786885247</v>
      </c>
      <c r="BL457" s="114">
        <v>0</v>
      </c>
      <c r="BM457" s="114">
        <v>0</v>
      </c>
      <c r="BN457" s="114">
        <v>0</v>
      </c>
      <c r="BO457" s="114">
        <v>0</v>
      </c>
      <c r="BP457" s="114">
        <v>0</v>
      </c>
      <c r="BQ457" s="107">
        <f t="shared" si="312"/>
        <v>1.362E-6</v>
      </c>
      <c r="BR457" s="107">
        <f t="shared" si="313"/>
        <v>1.1083653984971211E-4</v>
      </c>
      <c r="BS457" s="107">
        <f t="shared" si="314"/>
        <v>1.0441725691674959E-2</v>
      </c>
      <c r="BT457" s="107">
        <f t="shared" si="315"/>
        <v>5.5418269924856045E-6</v>
      </c>
      <c r="BU457" s="107">
        <f t="shared" si="316"/>
        <v>1.7595300701141797E-3</v>
      </c>
      <c r="BV457" s="107">
        <f t="shared" si="317"/>
        <v>6.927283740607006</v>
      </c>
      <c r="BW457" s="117">
        <f t="shared" si="318"/>
        <v>5.8394027589137601E-6</v>
      </c>
    </row>
    <row r="458" spans="1:75" ht="30" customHeight="1" x14ac:dyDescent="0.25">
      <c r="A458" s="108">
        <v>4.6040896504378699</v>
      </c>
      <c r="B458" s="108">
        <v>-74.138689771178903</v>
      </c>
      <c r="C458" s="119">
        <v>25</v>
      </c>
      <c r="D458" s="119">
        <v>24</v>
      </c>
      <c r="E458" s="119">
        <v>1808</v>
      </c>
      <c r="F458" s="16" t="s">
        <v>1211</v>
      </c>
      <c r="G458" s="14" t="s">
        <v>1212</v>
      </c>
      <c r="H458" s="16" t="s">
        <v>1213</v>
      </c>
      <c r="I458" s="14" t="s">
        <v>195</v>
      </c>
      <c r="J458" s="14" t="s">
        <v>53</v>
      </c>
      <c r="K458" s="27"/>
      <c r="L458" s="27"/>
      <c r="M458" s="14">
        <v>2006</v>
      </c>
      <c r="N458" s="15" t="s">
        <v>43</v>
      </c>
      <c r="O458" s="15" t="s">
        <v>120</v>
      </c>
      <c r="P458" s="22">
        <v>-1.5549305289660951E-2</v>
      </c>
      <c r="Q458" s="18">
        <v>20136</v>
      </c>
      <c r="R458" s="18">
        <v>18921.749671015546</v>
      </c>
      <c r="S458" s="15" t="s">
        <v>45</v>
      </c>
      <c r="T458" s="15"/>
      <c r="U458" s="15"/>
      <c r="V458" s="14">
        <v>365</v>
      </c>
      <c r="W458" s="76"/>
      <c r="X458" s="14"/>
      <c r="Y458" s="14">
        <v>8760</v>
      </c>
      <c r="Z458" s="76" t="s">
        <v>1214</v>
      </c>
      <c r="AA458" s="76" t="s">
        <v>292</v>
      </c>
      <c r="AB458" s="19" t="s">
        <v>49</v>
      </c>
      <c r="AC458" s="19">
        <v>30.4</v>
      </c>
      <c r="AD458" s="19">
        <v>1504</v>
      </c>
      <c r="AE458" s="19">
        <v>9.6</v>
      </c>
      <c r="AF458" s="19">
        <v>640</v>
      </c>
      <c r="AG458" s="19">
        <v>1920000</v>
      </c>
      <c r="AH458" s="23">
        <v>20136</v>
      </c>
      <c r="AI458" s="24">
        <v>8.7999999999999994E-8</v>
      </c>
      <c r="AJ458" s="21">
        <f t="shared" si="298"/>
        <v>5.7522118999887254E-4</v>
      </c>
      <c r="AK458" s="21">
        <f t="shared" si="299"/>
        <v>2.8458311505207383E-2</v>
      </c>
      <c r="AL458" s="21">
        <f t="shared" si="300"/>
        <v>1.8164879684174926E-4</v>
      </c>
      <c r="AM458" s="21">
        <f t="shared" si="301"/>
        <v>1.2109919789449948E-2</v>
      </c>
      <c r="AN458" s="21">
        <f t="shared" si="302"/>
        <v>36.329759368349848</v>
      </c>
      <c r="AO458" s="86">
        <f t="shared" si="303"/>
        <v>1.6651139710493681E-3</v>
      </c>
      <c r="AP458" s="88">
        <f t="shared" si="304"/>
        <v>1.5759484657503356E-6</v>
      </c>
      <c r="AQ458" s="89">
        <f t="shared" si="305"/>
        <v>7.7967976726595566E-5</v>
      </c>
      <c r="AR458" s="89">
        <f t="shared" si="306"/>
        <v>4.9766793655273766E-7</v>
      </c>
      <c r="AS458" s="89">
        <f t="shared" si="307"/>
        <v>3.3177862436849174E-5</v>
      </c>
      <c r="AT458" s="89">
        <f t="shared" si="308"/>
        <v>9.9533587310547525E-2</v>
      </c>
      <c r="AU458" s="91">
        <f t="shared" si="309"/>
        <v>4.5619560850667618E-6</v>
      </c>
      <c r="AV458" s="95">
        <f t="shared" si="319"/>
        <v>575.22118999887255</v>
      </c>
      <c r="AW458" s="96">
        <f t="shared" si="320"/>
        <v>28458.311505207384</v>
      </c>
      <c r="AX458" s="96">
        <f t="shared" si="321"/>
        <v>181.64879684174926</v>
      </c>
      <c r="AY458" s="96">
        <f t="shared" si="322"/>
        <v>12109.919789449948</v>
      </c>
      <c r="AZ458" s="96">
        <f t="shared" si="323"/>
        <v>36329759.36834985</v>
      </c>
      <c r="BA458" s="97">
        <f t="shared" si="324"/>
        <v>1665.113971049368</v>
      </c>
      <c r="BB458" s="102">
        <f t="shared" si="325"/>
        <v>1.5759484657503355</v>
      </c>
      <c r="BC458" s="98">
        <f t="shared" si="326"/>
        <v>77.967976726595566</v>
      </c>
      <c r="BD458" s="98">
        <f t="shared" si="327"/>
        <v>0.49766793655273767</v>
      </c>
      <c r="BE458" s="98">
        <f t="shared" si="328"/>
        <v>33.177862436849175</v>
      </c>
      <c r="BF458" s="98">
        <f t="shared" si="329"/>
        <v>99533.587310547518</v>
      </c>
      <c r="BG458" s="103">
        <f t="shared" si="330"/>
        <v>4.561956085066762</v>
      </c>
      <c r="BH458">
        <v>0.1</v>
      </c>
      <c r="BI458">
        <f t="shared" si="310"/>
        <v>1892.1749671015548</v>
      </c>
      <c r="BJ458">
        <v>0.1</v>
      </c>
      <c r="BK458">
        <f t="shared" si="311"/>
        <v>2013.6000000000001</v>
      </c>
      <c r="BL458" s="114">
        <v>12.16</v>
      </c>
      <c r="BM458" s="114">
        <v>601.6</v>
      </c>
      <c r="BN458" s="114">
        <v>1.92</v>
      </c>
      <c r="BO458" s="114">
        <v>256</v>
      </c>
      <c r="BP458" s="114">
        <v>384000</v>
      </c>
      <c r="BQ458" s="107">
        <f t="shared" si="312"/>
        <v>8.7999999999999994E-9</v>
      </c>
      <c r="BR458" s="107">
        <f t="shared" si="313"/>
        <v>2.371697724458837E-4</v>
      </c>
      <c r="BS458" s="107">
        <f t="shared" si="314"/>
        <v>1.1733662426270037E-2</v>
      </c>
      <c r="BT458" s="107">
        <f t="shared" si="315"/>
        <v>4.0617905776920049E-5</v>
      </c>
      <c r="BU458" s="107">
        <f t="shared" si="316"/>
        <v>4.9930478409659727E-3</v>
      </c>
      <c r="BV458" s="107">
        <f t="shared" si="317"/>
        <v>8.1235811553840094</v>
      </c>
      <c r="BW458" s="117">
        <f t="shared" si="318"/>
        <v>2.3548267607549379E-4</v>
      </c>
    </row>
    <row r="459" spans="1:75" ht="45" customHeight="1" x14ac:dyDescent="0.25">
      <c r="A459" s="108">
        <v>4.5994806679464704</v>
      </c>
      <c r="B459" s="108">
        <v>-74.136214041738</v>
      </c>
      <c r="C459" s="119">
        <v>25</v>
      </c>
      <c r="D459" s="119">
        <v>24</v>
      </c>
      <c r="E459" s="119">
        <v>1808</v>
      </c>
      <c r="F459" s="16" t="s">
        <v>1215</v>
      </c>
      <c r="G459" s="14" t="s">
        <v>1216</v>
      </c>
      <c r="H459" s="16" t="s">
        <v>1217</v>
      </c>
      <c r="I459" s="14" t="s">
        <v>195</v>
      </c>
      <c r="J459" s="14" t="s">
        <v>53</v>
      </c>
      <c r="K459" s="14">
        <v>205.13</v>
      </c>
      <c r="L459" s="14"/>
      <c r="M459" s="14">
        <v>2002</v>
      </c>
      <c r="N459" s="15" t="s">
        <v>54</v>
      </c>
      <c r="O459" s="15" t="s">
        <v>54</v>
      </c>
      <c r="P459" s="17">
        <v>1.192780523187394E-2</v>
      </c>
      <c r="Q459" s="18">
        <v>0.249328777154015</v>
      </c>
      <c r="R459" s="18">
        <v>0.26151290615816986</v>
      </c>
      <c r="S459" s="15" t="s">
        <v>45</v>
      </c>
      <c r="T459" s="15"/>
      <c r="U459" s="15"/>
      <c r="V459" s="14">
        <v>365</v>
      </c>
      <c r="W459" s="76"/>
      <c r="X459" s="14"/>
      <c r="Y459" s="14">
        <v>8760</v>
      </c>
      <c r="Z459" s="76" t="s">
        <v>1218</v>
      </c>
      <c r="AA459" s="76" t="s">
        <v>292</v>
      </c>
      <c r="AB459" s="19" t="s">
        <v>49</v>
      </c>
      <c r="AC459" s="19">
        <v>24000</v>
      </c>
      <c r="AD459" s="19">
        <v>2261000</v>
      </c>
      <c r="AE459" s="19">
        <v>1200</v>
      </c>
      <c r="AF459" s="19">
        <v>381000</v>
      </c>
      <c r="AG459" s="19">
        <v>1500000000</v>
      </c>
      <c r="AH459" s="20">
        <v>2.9803032786885244</v>
      </c>
      <c r="AI459" s="20">
        <v>1.362E-5</v>
      </c>
      <c r="AJ459" s="21">
        <f t="shared" si="298"/>
        <v>6.2763097477960765E-6</v>
      </c>
      <c r="AK459" s="21">
        <f t="shared" si="299"/>
        <v>5.91280680823622E-4</v>
      </c>
      <c r="AL459" s="21">
        <f t="shared" si="300"/>
        <v>3.138154873898038E-7</v>
      </c>
      <c r="AM459" s="21">
        <f t="shared" si="301"/>
        <v>9.963641724626272E-5</v>
      </c>
      <c r="AN459" s="21">
        <f t="shared" si="302"/>
        <v>0.39226935923725481</v>
      </c>
      <c r="AO459" s="86">
        <f t="shared" si="303"/>
        <v>4.257535600559415E-5</v>
      </c>
      <c r="AP459" s="88">
        <f t="shared" si="304"/>
        <v>1.7195369172044046E-8</v>
      </c>
      <c r="AQ459" s="89">
        <f t="shared" si="305"/>
        <v>1.6199470707496494E-6</v>
      </c>
      <c r="AR459" s="89">
        <f t="shared" si="306"/>
        <v>8.5976845860220216E-10</v>
      </c>
      <c r="AS459" s="89">
        <f t="shared" si="307"/>
        <v>2.7297648560619925E-7</v>
      </c>
      <c r="AT459" s="89">
        <f t="shared" si="308"/>
        <v>1.074710573252753E-3</v>
      </c>
      <c r="AU459" s="91">
        <f t="shared" si="309"/>
        <v>1.1664481097423054E-7</v>
      </c>
      <c r="AV459" s="95">
        <f t="shared" si="319"/>
        <v>6.276309747796077</v>
      </c>
      <c r="AW459" s="96">
        <f t="shared" si="320"/>
        <v>591.28068082362199</v>
      </c>
      <c r="AX459" s="96">
        <f t="shared" si="321"/>
        <v>0.3138154873898038</v>
      </c>
      <c r="AY459" s="96">
        <f t="shared" si="322"/>
        <v>99.636417246262724</v>
      </c>
      <c r="AZ459" s="96">
        <f t="shared" si="323"/>
        <v>392269.35923725483</v>
      </c>
      <c r="BA459" s="97">
        <f t="shared" si="324"/>
        <v>42.575356005594152</v>
      </c>
      <c r="BB459" s="102">
        <f t="shared" si="325"/>
        <v>1.7195369172044048E-2</v>
      </c>
      <c r="BC459" s="98">
        <f t="shared" si="326"/>
        <v>1.6199470707496493</v>
      </c>
      <c r="BD459" s="98">
        <f t="shared" si="327"/>
        <v>8.5976845860220212E-4</v>
      </c>
      <c r="BE459" s="98">
        <f t="shared" si="328"/>
        <v>0.27297648560619925</v>
      </c>
      <c r="BF459" s="98">
        <f t="shared" si="329"/>
        <v>1074.710573252753</v>
      </c>
      <c r="BG459" s="103">
        <f t="shared" si="330"/>
        <v>0.11664481097423055</v>
      </c>
      <c r="BH459">
        <v>0.1</v>
      </c>
      <c r="BI459">
        <f t="shared" si="310"/>
        <v>2.6151290615816988E-2</v>
      </c>
      <c r="BJ459">
        <v>0.1</v>
      </c>
      <c r="BK459">
        <f t="shared" si="311"/>
        <v>0.29803032786885247</v>
      </c>
      <c r="BL459" s="114">
        <v>0</v>
      </c>
      <c r="BM459" s="114">
        <v>0</v>
      </c>
      <c r="BN459" s="114">
        <v>0</v>
      </c>
      <c r="BO459" s="114">
        <v>0</v>
      </c>
      <c r="BP459" s="114">
        <v>0</v>
      </c>
      <c r="BQ459" s="107">
        <f t="shared" si="312"/>
        <v>1.362E-6</v>
      </c>
      <c r="BR459" s="107">
        <f t="shared" si="313"/>
        <v>6.276309747796077E-7</v>
      </c>
      <c r="BS459" s="107">
        <f t="shared" si="314"/>
        <v>5.9128068082362204E-5</v>
      </c>
      <c r="BT459" s="107">
        <f t="shared" si="315"/>
        <v>3.138154873898038E-8</v>
      </c>
      <c r="BU459" s="107">
        <f t="shared" si="316"/>
        <v>9.9636417246262724E-6</v>
      </c>
      <c r="BV459" s="107">
        <f t="shared" si="317"/>
        <v>3.9226935923725482E-2</v>
      </c>
      <c r="BW459" s="117">
        <f t="shared" si="318"/>
        <v>6.0210645885974061E-6</v>
      </c>
    </row>
    <row r="460" spans="1:75" ht="30" customHeight="1" x14ac:dyDescent="0.25">
      <c r="A460" s="108">
        <v>4.60487424828609</v>
      </c>
      <c r="B460" s="108">
        <v>-74.139230492798106</v>
      </c>
      <c r="C460" s="119">
        <v>25</v>
      </c>
      <c r="D460" s="119">
        <v>24</v>
      </c>
      <c r="E460" s="119">
        <v>1808</v>
      </c>
      <c r="F460" s="16" t="s">
        <v>1219</v>
      </c>
      <c r="G460" s="14" t="s">
        <v>1220</v>
      </c>
      <c r="H460" s="16" t="s">
        <v>1221</v>
      </c>
      <c r="I460" s="14" t="s">
        <v>195</v>
      </c>
      <c r="J460" s="14" t="s">
        <v>53</v>
      </c>
      <c r="K460" s="27"/>
      <c r="L460" s="27"/>
      <c r="M460" s="14">
        <v>2007</v>
      </c>
      <c r="N460" s="15" t="s">
        <v>43</v>
      </c>
      <c r="O460" s="15" t="s">
        <v>123</v>
      </c>
      <c r="P460" s="22">
        <v>8.124879750918957E-3</v>
      </c>
      <c r="Q460" s="18">
        <v>5746</v>
      </c>
      <c r="R460" s="18">
        <v>5935.8098949018395</v>
      </c>
      <c r="S460" s="15" t="s">
        <v>45</v>
      </c>
      <c r="T460" s="15"/>
      <c r="U460" s="15"/>
      <c r="V460" s="14">
        <v>365</v>
      </c>
      <c r="W460" s="76"/>
      <c r="X460" s="14"/>
      <c r="Y460" s="14">
        <v>8760</v>
      </c>
      <c r="Z460" s="76" t="s">
        <v>1222</v>
      </c>
      <c r="AA460" s="76" t="s">
        <v>1223</v>
      </c>
      <c r="AB460" s="19" t="s">
        <v>49</v>
      </c>
      <c r="AC460" s="19">
        <v>196.35697419693699</v>
      </c>
      <c r="AD460" s="19">
        <v>1220.7279907421801</v>
      </c>
      <c r="AE460" s="19">
        <v>69.655897325915305</v>
      </c>
      <c r="AF460" s="19">
        <v>640</v>
      </c>
      <c r="AG460" s="19">
        <v>1920000</v>
      </c>
      <c r="AH460" s="23">
        <v>5746</v>
      </c>
      <c r="AI460" s="24">
        <v>8.7999999999999994E-8</v>
      </c>
      <c r="AJ460" s="21">
        <f t="shared" si="298"/>
        <v>1.1655376703711637E-3</v>
      </c>
      <c r="AK460" s="21">
        <f t="shared" si="299"/>
        <v>7.2460092864310736E-3</v>
      </c>
      <c r="AL460" s="21">
        <f t="shared" si="300"/>
        <v>4.1346416458543463E-4</v>
      </c>
      <c r="AM460" s="21">
        <f t="shared" si="301"/>
        <v>3.7989183327371773E-3</v>
      </c>
      <c r="AN460" s="21">
        <f t="shared" si="302"/>
        <v>11.396754998211533</v>
      </c>
      <c r="AO460" s="86">
        <f t="shared" si="303"/>
        <v>5.2235127075136176E-4</v>
      </c>
      <c r="AP460" s="88">
        <f t="shared" si="304"/>
        <v>3.1932538914278458E-6</v>
      </c>
      <c r="AQ460" s="89">
        <f t="shared" si="305"/>
        <v>1.985208023679746E-5</v>
      </c>
      <c r="AR460" s="89">
        <f t="shared" si="306"/>
        <v>1.1327785331107798E-6</v>
      </c>
      <c r="AS460" s="89">
        <f t="shared" si="307"/>
        <v>1.0407995432156651E-5</v>
      </c>
      <c r="AT460" s="89">
        <f t="shared" si="308"/>
        <v>3.1223986296469951E-2</v>
      </c>
      <c r="AU460" s="91">
        <f t="shared" si="309"/>
        <v>1.4310993719215391E-6</v>
      </c>
      <c r="AV460" s="95">
        <f t="shared" si="319"/>
        <v>1165.5376703711636</v>
      </c>
      <c r="AW460" s="96">
        <f t="shared" si="320"/>
        <v>7246.0092864310736</v>
      </c>
      <c r="AX460" s="96">
        <f t="shared" si="321"/>
        <v>413.46416458543462</v>
      </c>
      <c r="AY460" s="96">
        <f t="shared" si="322"/>
        <v>3798.9183327371775</v>
      </c>
      <c r="AZ460" s="96">
        <f t="shared" si="323"/>
        <v>11396754.998211533</v>
      </c>
      <c r="BA460" s="97">
        <f t="shared" si="324"/>
        <v>522.35127075136177</v>
      </c>
      <c r="BB460" s="102">
        <f t="shared" si="325"/>
        <v>3.1932538914278457</v>
      </c>
      <c r="BC460" s="98">
        <f t="shared" si="326"/>
        <v>19.852080236797459</v>
      </c>
      <c r="BD460" s="98">
        <f t="shared" si="327"/>
        <v>1.1327785331107798</v>
      </c>
      <c r="BE460" s="98">
        <f t="shared" si="328"/>
        <v>10.407995432156651</v>
      </c>
      <c r="BF460" s="98">
        <f t="shared" si="329"/>
        <v>31223.986296469953</v>
      </c>
      <c r="BG460" s="103">
        <f t="shared" si="330"/>
        <v>1.431099371921539</v>
      </c>
      <c r="BH460">
        <v>0.1</v>
      </c>
      <c r="BI460">
        <f t="shared" si="310"/>
        <v>593.58098949018392</v>
      </c>
      <c r="BJ460">
        <v>0.1</v>
      </c>
      <c r="BK460">
        <f t="shared" si="311"/>
        <v>574.6</v>
      </c>
      <c r="BL460" s="114">
        <v>187.562005220738</v>
      </c>
      <c r="BM460" s="114">
        <v>1012.03746873145</v>
      </c>
      <c r="BN460" s="114">
        <v>69.555897325915296</v>
      </c>
      <c r="BO460" s="114">
        <v>256</v>
      </c>
      <c r="BP460" s="114">
        <v>384000</v>
      </c>
      <c r="BQ460" s="107">
        <f t="shared" si="312"/>
        <v>8.7999999999999994E-9</v>
      </c>
      <c r="BR460" s="107">
        <f t="shared" si="313"/>
        <v>1.1194167356113147E-3</v>
      </c>
      <c r="BS460" s="107">
        <f t="shared" si="314"/>
        <v>6.050805193825756E-3</v>
      </c>
      <c r="BT460" s="107">
        <f t="shared" si="315"/>
        <v>4.1493571183114498E-4</v>
      </c>
      <c r="BU460" s="107">
        <f t="shared" si="316"/>
        <v>1.5663341548970721E-3</v>
      </c>
      <c r="BV460" s="107">
        <f t="shared" si="317"/>
        <v>2.548391889891148</v>
      </c>
      <c r="BW460" s="117">
        <f t="shared" si="318"/>
        <v>7.387162514193965E-5</v>
      </c>
    </row>
    <row r="461" spans="1:75" ht="30" customHeight="1" x14ac:dyDescent="0.25">
      <c r="A461" s="108">
        <v>4.6044</v>
      </c>
      <c r="B461" s="108">
        <v>-74.138466666666673</v>
      </c>
      <c r="C461" s="119">
        <v>25</v>
      </c>
      <c r="D461" s="119">
        <v>24</v>
      </c>
      <c r="E461" s="119">
        <v>1808</v>
      </c>
      <c r="F461" s="16" t="s">
        <v>1224</v>
      </c>
      <c r="G461" s="14" t="s">
        <v>1225</v>
      </c>
      <c r="H461" s="16" t="s">
        <v>1226</v>
      </c>
      <c r="I461" s="14" t="s">
        <v>195</v>
      </c>
      <c r="J461" s="14" t="s">
        <v>53</v>
      </c>
      <c r="K461" s="27"/>
      <c r="L461" s="27"/>
      <c r="M461" s="14">
        <v>2005</v>
      </c>
      <c r="N461" s="15" t="s">
        <v>62</v>
      </c>
      <c r="O461" s="15" t="s">
        <v>63</v>
      </c>
      <c r="P461" s="22">
        <v>-1.5549305289660951E-2</v>
      </c>
      <c r="Q461" s="18">
        <v>9500</v>
      </c>
      <c r="R461" s="18">
        <v>8927.1266326304976</v>
      </c>
      <c r="S461" s="15" t="s">
        <v>64</v>
      </c>
      <c r="T461" s="15">
        <f>((R461*6933000)/1000)/8460</f>
        <v>7315.8119319181133</v>
      </c>
      <c r="U461" s="15" t="s">
        <v>45</v>
      </c>
      <c r="V461" s="14">
        <v>365</v>
      </c>
      <c r="W461" s="76"/>
      <c r="X461" s="14"/>
      <c r="Y461" s="14">
        <v>8760</v>
      </c>
      <c r="Z461" s="76" t="s">
        <v>1227</v>
      </c>
      <c r="AA461" s="76" t="s">
        <v>513</v>
      </c>
      <c r="AB461" s="19" t="s">
        <v>226</v>
      </c>
      <c r="AC461" s="19">
        <v>12.7152226842523</v>
      </c>
      <c r="AD461" s="19">
        <v>4.5638248573294096</v>
      </c>
      <c r="AE461" s="19">
        <v>12.0799261022882</v>
      </c>
      <c r="AF461" s="19">
        <v>6.25</v>
      </c>
      <c r="AG461" s="19">
        <v>2343</v>
      </c>
      <c r="AH461" s="23">
        <v>9500</v>
      </c>
      <c r="AI461" s="20">
        <v>2.0000000000000002E-5</v>
      </c>
      <c r="AJ461" s="21">
        <f>AC461*R461/1000000</f>
        <v>0.11351040306441615</v>
      </c>
      <c r="AK461" s="21">
        <f>AD461*R461/1000000</f>
        <v>4.0741842430526455E-2</v>
      </c>
      <c r="AL461" s="21">
        <f>AE461*R461/1000000</f>
        <v>0.1078390300279453</v>
      </c>
      <c r="AM461" s="21">
        <f>AF461*R461/1000000</f>
        <v>5.579454145394061E-2</v>
      </c>
      <c r="AN461" s="21">
        <f>AG461*R461/1000000</f>
        <v>20.916257700253254</v>
      </c>
      <c r="AO461" s="86">
        <f t="shared" si="303"/>
        <v>0.17854253265260994</v>
      </c>
      <c r="AP461" s="88">
        <f t="shared" si="304"/>
        <v>3.1098740565593466E-4</v>
      </c>
      <c r="AQ461" s="89">
        <f t="shared" si="305"/>
        <v>1.1162148611103139E-4</v>
      </c>
      <c r="AR461" s="89">
        <f t="shared" si="306"/>
        <v>2.9544939733683643E-4</v>
      </c>
      <c r="AS461" s="89">
        <f t="shared" si="307"/>
        <v>1.5286175740805648E-4</v>
      </c>
      <c r="AT461" s="89">
        <f t="shared" si="308"/>
        <v>5.7304815617132202E-2</v>
      </c>
      <c r="AU461" s="91">
        <f t="shared" si="309"/>
        <v>4.8915762370578065E-4</v>
      </c>
      <c r="AV461" s="95">
        <f t="shared" si="319"/>
        <v>113510.40306441615</v>
      </c>
      <c r="AW461" s="96">
        <f t="shared" si="320"/>
        <v>40741.842430526456</v>
      </c>
      <c r="AX461" s="96">
        <f t="shared" si="321"/>
        <v>107839.03002794531</v>
      </c>
      <c r="AY461" s="96">
        <f t="shared" si="322"/>
        <v>55794.541453940612</v>
      </c>
      <c r="AZ461" s="96">
        <f t="shared" si="323"/>
        <v>20916257.700253256</v>
      </c>
      <c r="BA461" s="97">
        <f t="shared" si="324"/>
        <v>178542.53265260995</v>
      </c>
      <c r="BB461" s="102">
        <f t="shared" si="325"/>
        <v>310.98740565593465</v>
      </c>
      <c r="BC461" s="98">
        <f t="shared" si="326"/>
        <v>111.62148611103139</v>
      </c>
      <c r="BD461" s="98">
        <f t="shared" si="327"/>
        <v>295.44939733683645</v>
      </c>
      <c r="BE461" s="98">
        <f t="shared" si="328"/>
        <v>152.86175740805649</v>
      </c>
      <c r="BF461" s="98">
        <f t="shared" si="329"/>
        <v>57304.815617132204</v>
      </c>
      <c r="BG461" s="103">
        <f t="shared" si="330"/>
        <v>489.15762370578062</v>
      </c>
      <c r="BH461">
        <v>0.1</v>
      </c>
      <c r="BI461">
        <f t="shared" si="310"/>
        <v>892.71266326304976</v>
      </c>
      <c r="BJ461">
        <v>0.1</v>
      </c>
      <c r="BK461">
        <f t="shared" si="311"/>
        <v>950</v>
      </c>
      <c r="BL461" s="114">
        <v>8.7974410932361504</v>
      </c>
      <c r="BM461" s="114">
        <v>3.6268345072346699</v>
      </c>
      <c r="BN461" s="114">
        <v>10.053852918428399</v>
      </c>
      <c r="BO461" s="114">
        <v>12.5</v>
      </c>
      <c r="BP461" s="114">
        <v>2343</v>
      </c>
      <c r="BQ461" s="107">
        <f t="shared" si="312"/>
        <v>2.0000000000000003E-6</v>
      </c>
      <c r="BR461" s="107">
        <f t="shared" si="313"/>
        <v>7.9351931922828856E-2</v>
      </c>
      <c r="BS461" s="107">
        <f t="shared" si="314"/>
        <v>3.2632541493318588E-2</v>
      </c>
      <c r="BT461" s="107">
        <f t="shared" si="315"/>
        <v>9.0397551547205302E-2</v>
      </c>
      <c r="BU461" s="107">
        <f t="shared" si="316"/>
        <v>0.1117284821913488</v>
      </c>
      <c r="BV461" s="107">
        <f t="shared" si="317"/>
        <v>21.020578834685725</v>
      </c>
      <c r="BW461" s="117">
        <f t="shared" si="318"/>
        <v>2.5249727113776221E-2</v>
      </c>
    </row>
    <row r="462" spans="1:75" ht="15" customHeight="1" x14ac:dyDescent="0.25">
      <c r="A462" s="108">
        <v>4.6006999999999998</v>
      </c>
      <c r="B462" s="108">
        <v>-74.134766666666664</v>
      </c>
      <c r="C462" s="119">
        <v>25</v>
      </c>
      <c r="D462" s="119">
        <v>24</v>
      </c>
      <c r="E462" s="119">
        <v>1808</v>
      </c>
      <c r="F462" s="16" t="s">
        <v>1228</v>
      </c>
      <c r="G462" s="14" t="s">
        <v>274</v>
      </c>
      <c r="H462" s="16" t="s">
        <v>1229</v>
      </c>
      <c r="I462" s="14" t="s">
        <v>195</v>
      </c>
      <c r="J462" s="14" t="s">
        <v>41</v>
      </c>
      <c r="K462" s="14">
        <v>60</v>
      </c>
      <c r="L462" s="14"/>
      <c r="M462" s="14">
        <v>2004</v>
      </c>
      <c r="N462" s="15" t="s">
        <v>43</v>
      </c>
      <c r="O462" s="15" t="s">
        <v>44</v>
      </c>
      <c r="P462" s="28">
        <v>4.2689148957375835E-3</v>
      </c>
      <c r="Q462" s="18">
        <v>141906.25</v>
      </c>
      <c r="R462" s="18">
        <v>144350.19945895934</v>
      </c>
      <c r="S462" s="15" t="s">
        <v>45</v>
      </c>
      <c r="T462" s="15"/>
      <c r="U462" s="15"/>
      <c r="V462" s="14">
        <v>365</v>
      </c>
      <c r="W462" s="76" t="s">
        <v>76</v>
      </c>
      <c r="X462" s="14"/>
      <c r="Y462" s="14">
        <v>2920</v>
      </c>
      <c r="Z462" s="76" t="s">
        <v>1230</v>
      </c>
      <c r="AA462" s="76" t="s">
        <v>292</v>
      </c>
      <c r="AB462" s="19" t="s">
        <v>49</v>
      </c>
      <c r="AC462" s="19">
        <v>46.3856216091623</v>
      </c>
      <c r="AD462" s="19">
        <v>1074.85364414012</v>
      </c>
      <c r="AE462" s="19">
        <v>5.4109910208389103</v>
      </c>
      <c r="AF462" s="19">
        <v>1344</v>
      </c>
      <c r="AG462" s="19">
        <v>1920000</v>
      </c>
      <c r="AH462" s="23">
        <v>141906.25</v>
      </c>
      <c r="AI462" s="24">
        <v>8.7999999999999994E-8</v>
      </c>
      <c r="AJ462" s="21">
        <f t="shared" ref="AJ462:AJ469" si="331">AC462*R462/1000000000</f>
        <v>6.6957737313103928E-3</v>
      </c>
      <c r="AK462" s="21">
        <f t="shared" ref="AK462:AK469" si="332">AD462*R462/1000000000</f>
        <v>0.15515533792081562</v>
      </c>
      <c r="AL462" s="21">
        <f t="shared" ref="AL462:AL469" si="333">AE462*R462/1000000000</f>
        <v>7.8107763312873469E-4</v>
      </c>
      <c r="AM462" s="21">
        <f t="shared" ref="AM462:AM469" si="334">AF462*R462/1000000000</f>
        <v>0.19400666807284134</v>
      </c>
      <c r="AN462" s="21">
        <f t="shared" ref="AN462:AN469" si="335">AG462*R462/1000000000</f>
        <v>277.15238296120191</v>
      </c>
      <c r="AO462" s="86">
        <f t="shared" si="303"/>
        <v>1.270281755238842E-2</v>
      </c>
      <c r="AP462" s="88">
        <f t="shared" si="304"/>
        <v>1.8344585565233952E-5</v>
      </c>
      <c r="AQ462" s="89">
        <f t="shared" si="305"/>
        <v>4.2508311759127567E-4</v>
      </c>
      <c r="AR462" s="89">
        <f t="shared" si="306"/>
        <v>2.1399387209006428E-6</v>
      </c>
      <c r="AS462" s="89">
        <f t="shared" si="307"/>
        <v>5.3152511800778446E-4</v>
      </c>
      <c r="AT462" s="89">
        <f t="shared" si="308"/>
        <v>0.75932159715397785</v>
      </c>
      <c r="AU462" s="91">
        <f t="shared" si="309"/>
        <v>3.4802239869557312E-5</v>
      </c>
      <c r="AV462" s="95">
        <f t="shared" si="319"/>
        <v>6695.7737313103926</v>
      </c>
      <c r="AW462" s="96">
        <f t="shared" si="320"/>
        <v>155155.33792081563</v>
      </c>
      <c r="AX462" s="96">
        <f t="shared" si="321"/>
        <v>781.07763312873465</v>
      </c>
      <c r="AY462" s="96">
        <f t="shared" si="322"/>
        <v>194006.66807284133</v>
      </c>
      <c r="AZ462" s="96">
        <f t="shared" si="323"/>
        <v>277152382.96120191</v>
      </c>
      <c r="BA462" s="97">
        <f t="shared" si="324"/>
        <v>12702.81755238842</v>
      </c>
      <c r="BB462" s="102">
        <f t="shared" si="325"/>
        <v>18.344585565233952</v>
      </c>
      <c r="BC462" s="98">
        <f t="shared" si="326"/>
        <v>425.08311759127565</v>
      </c>
      <c r="BD462" s="98">
        <f t="shared" si="327"/>
        <v>2.1399387209006426</v>
      </c>
      <c r="BE462" s="98">
        <f t="shared" si="328"/>
        <v>531.5251180077845</v>
      </c>
      <c r="BF462" s="98">
        <f t="shared" si="329"/>
        <v>759321.59715397784</v>
      </c>
      <c r="BG462" s="103">
        <f t="shared" si="330"/>
        <v>34.802239869557312</v>
      </c>
      <c r="BH462">
        <v>0.1</v>
      </c>
      <c r="BI462">
        <f t="shared" si="310"/>
        <v>14435.019945895934</v>
      </c>
      <c r="BJ462">
        <v>0.1</v>
      </c>
      <c r="BK462">
        <f t="shared" si="311"/>
        <v>14190.625</v>
      </c>
      <c r="BL462" s="114">
        <v>17.6498016718255</v>
      </c>
      <c r="BM462" s="114">
        <v>910.91550745517998</v>
      </c>
      <c r="BN462" s="114">
        <v>5.3109910208389097</v>
      </c>
      <c r="BO462" s="114">
        <v>537.6</v>
      </c>
      <c r="BP462" s="114">
        <v>384000</v>
      </c>
      <c r="BQ462" s="107">
        <f t="shared" si="312"/>
        <v>8.7999999999999994E-9</v>
      </c>
      <c r="BR462" s="107">
        <f t="shared" si="313"/>
        <v>2.6342695587622186E-3</v>
      </c>
      <c r="BS462" s="107">
        <f t="shared" si="314"/>
        <v>0.1324030646480244</v>
      </c>
      <c r="BT462" s="107">
        <f t="shared" si="315"/>
        <v>7.7061126324337581E-4</v>
      </c>
      <c r="BU462" s="107">
        <f t="shared" si="316"/>
        <v>7.9990998453847037E-2</v>
      </c>
      <c r="BV462" s="107">
        <f t="shared" si="317"/>
        <v>61.973156842730198</v>
      </c>
      <c r="BW462" s="117">
        <f t="shared" si="318"/>
        <v>1.796449686293871E-3</v>
      </c>
    </row>
    <row r="463" spans="1:75" ht="30" customHeight="1" x14ac:dyDescent="0.25">
      <c r="A463" s="108">
        <v>4.6093392849990202</v>
      </c>
      <c r="B463" s="108">
        <v>-74.135473568326205</v>
      </c>
      <c r="C463" s="119">
        <v>25</v>
      </c>
      <c r="D463" s="119">
        <v>25</v>
      </c>
      <c r="E463" s="119">
        <v>1821</v>
      </c>
      <c r="F463" s="16" t="s">
        <v>1231</v>
      </c>
      <c r="G463" s="14" t="s">
        <v>1232</v>
      </c>
      <c r="H463" s="16" t="s">
        <v>1233</v>
      </c>
      <c r="I463" s="14" t="s">
        <v>195</v>
      </c>
      <c r="J463" s="14" t="s">
        <v>53</v>
      </c>
      <c r="K463" s="27"/>
      <c r="L463" s="27"/>
      <c r="M463" s="14">
        <v>1983</v>
      </c>
      <c r="N463" s="15" t="s">
        <v>43</v>
      </c>
      <c r="O463" s="15" t="s">
        <v>120</v>
      </c>
      <c r="P463" s="22">
        <v>1.192780523187394E-2</v>
      </c>
      <c r="Q463" s="18">
        <v>0.908505886361055</v>
      </c>
      <c r="R463" s="18">
        <v>0.95290249812327998</v>
      </c>
      <c r="S463" s="15" t="s">
        <v>45</v>
      </c>
      <c r="T463" s="15"/>
      <c r="U463" s="15"/>
      <c r="V463" s="14">
        <v>365</v>
      </c>
      <c r="W463" s="76"/>
      <c r="X463" s="14"/>
      <c r="Y463" s="14">
        <v>8760</v>
      </c>
      <c r="Z463" s="76" t="s">
        <v>1234</v>
      </c>
      <c r="AA463" s="76" t="s">
        <v>292</v>
      </c>
      <c r="AB463" s="19" t="s">
        <v>49</v>
      </c>
      <c r="AC463" s="19">
        <v>30.4</v>
      </c>
      <c r="AD463" s="19">
        <v>1504</v>
      </c>
      <c r="AE463" s="19">
        <v>9.6</v>
      </c>
      <c r="AF463" s="19">
        <v>640</v>
      </c>
      <c r="AG463" s="19">
        <v>1920000</v>
      </c>
      <c r="AH463" s="23">
        <v>0.908505886361055</v>
      </c>
      <c r="AI463" s="24">
        <v>8.7999999999999994E-8</v>
      </c>
      <c r="AJ463" s="21">
        <f t="shared" si="331"/>
        <v>2.896823594294771E-8</v>
      </c>
      <c r="AK463" s="21">
        <f t="shared" si="332"/>
        <v>1.4331653571774131E-6</v>
      </c>
      <c r="AL463" s="21">
        <f t="shared" si="333"/>
        <v>9.1478639819834867E-9</v>
      </c>
      <c r="AM463" s="21">
        <f t="shared" si="334"/>
        <v>6.0985759879889914E-7</v>
      </c>
      <c r="AN463" s="21">
        <f t="shared" si="335"/>
        <v>1.8295727963966977E-3</v>
      </c>
      <c r="AO463" s="86">
        <f t="shared" si="303"/>
        <v>8.3855419834848633E-8</v>
      </c>
      <c r="AP463" s="88">
        <f t="shared" si="304"/>
        <v>7.9365029980678657E-11</v>
      </c>
      <c r="AQ463" s="89">
        <f t="shared" si="305"/>
        <v>3.9264804306230493E-9</v>
      </c>
      <c r="AR463" s="89">
        <f t="shared" si="306"/>
        <v>2.50626410465301E-11</v>
      </c>
      <c r="AS463" s="89">
        <f t="shared" si="307"/>
        <v>1.6708427364353402E-9</v>
      </c>
      <c r="AT463" s="89">
        <f t="shared" si="308"/>
        <v>5.0125282093060212E-6</v>
      </c>
      <c r="AU463" s="91">
        <f t="shared" si="309"/>
        <v>2.2974087625985927E-10</v>
      </c>
      <c r="AV463" s="95">
        <f t="shared" si="319"/>
        <v>2.8968235942947708E-2</v>
      </c>
      <c r="AW463" s="96">
        <f t="shared" si="320"/>
        <v>1.433165357177413</v>
      </c>
      <c r="AX463" s="96">
        <f t="shared" si="321"/>
        <v>9.1478639819834867E-3</v>
      </c>
      <c r="AY463" s="96">
        <f t="shared" si="322"/>
        <v>0.60985759879889911</v>
      </c>
      <c r="AZ463" s="96">
        <f t="shared" si="323"/>
        <v>1829.5727963966976</v>
      </c>
      <c r="BA463" s="97">
        <f t="shared" si="324"/>
        <v>8.3855419834848635E-2</v>
      </c>
      <c r="BB463" s="102">
        <f t="shared" si="325"/>
        <v>7.9365029980678662E-5</v>
      </c>
      <c r="BC463" s="98">
        <f t="shared" si="326"/>
        <v>3.9264804306230489E-3</v>
      </c>
      <c r="BD463" s="98">
        <f t="shared" si="327"/>
        <v>2.50626410465301E-5</v>
      </c>
      <c r="BE463" s="98">
        <f t="shared" si="328"/>
        <v>1.6708427364353403E-3</v>
      </c>
      <c r="BF463" s="98">
        <f t="shared" si="329"/>
        <v>5.0125282093060211</v>
      </c>
      <c r="BG463" s="103">
        <f t="shared" si="330"/>
        <v>2.2974087625985928E-4</v>
      </c>
      <c r="BH463">
        <v>0.1</v>
      </c>
      <c r="BI463">
        <f t="shared" si="310"/>
        <v>9.5290249812328004E-2</v>
      </c>
      <c r="BJ463">
        <v>0.1</v>
      </c>
      <c r="BK463">
        <f t="shared" si="311"/>
        <v>9.0850588636105511E-2</v>
      </c>
      <c r="BL463" s="114">
        <v>12.16</v>
      </c>
      <c r="BM463" s="114">
        <v>601.6</v>
      </c>
      <c r="BN463" s="114">
        <v>1.92</v>
      </c>
      <c r="BO463" s="114">
        <v>256</v>
      </c>
      <c r="BP463" s="114">
        <v>384000</v>
      </c>
      <c r="BQ463" s="107">
        <f t="shared" si="312"/>
        <v>8.7999999999999994E-9</v>
      </c>
      <c r="BR463" s="107">
        <f t="shared" si="313"/>
        <v>1.1943909658058744E-8</v>
      </c>
      <c r="BS463" s="107">
        <f t="shared" si="314"/>
        <v>5.9090921466185365E-7</v>
      </c>
      <c r="BT463" s="107">
        <f t="shared" si="315"/>
        <v>2.0455245712636988E-9</v>
      </c>
      <c r="BU463" s="107">
        <f t="shared" si="316"/>
        <v>2.5145072964334195E-7</v>
      </c>
      <c r="BV463" s="107">
        <f t="shared" si="317"/>
        <v>4.091049142527399E-4</v>
      </c>
      <c r="BW463" s="117">
        <f t="shared" si="318"/>
        <v>1.1858947200893281E-8</v>
      </c>
    </row>
    <row r="464" spans="1:75" ht="30" x14ac:dyDescent="0.25">
      <c r="A464" s="108">
        <v>4.5992965997841502</v>
      </c>
      <c r="B464" s="108">
        <v>-74.141748872705705</v>
      </c>
      <c r="C464" s="119">
        <v>24</v>
      </c>
      <c r="D464" s="119">
        <v>24</v>
      </c>
      <c r="E464" s="119">
        <v>1807</v>
      </c>
      <c r="F464" s="16" t="s">
        <v>1235</v>
      </c>
      <c r="G464" s="14" t="s">
        <v>1236</v>
      </c>
      <c r="H464" s="16" t="s">
        <v>1237</v>
      </c>
      <c r="I464" s="14" t="s">
        <v>195</v>
      </c>
      <c r="J464" s="14" t="s">
        <v>41</v>
      </c>
      <c r="K464" s="14">
        <v>40</v>
      </c>
      <c r="L464" s="14"/>
      <c r="M464" s="14">
        <v>2003</v>
      </c>
      <c r="N464" s="15" t="s">
        <v>102</v>
      </c>
      <c r="O464" s="15" t="s">
        <v>103</v>
      </c>
      <c r="P464" s="22">
        <v>8.4286353981658756E-3</v>
      </c>
      <c r="Q464" s="18">
        <v>56.781617897566001</v>
      </c>
      <c r="R464" s="18">
        <v>58.728620850343923</v>
      </c>
      <c r="S464" s="2" t="s">
        <v>45</v>
      </c>
      <c r="T464" s="2"/>
      <c r="U464" s="2"/>
      <c r="V464" s="14">
        <v>365</v>
      </c>
      <c r="W464" s="76" t="s">
        <v>76</v>
      </c>
      <c r="X464" s="14"/>
      <c r="Y464" s="14">
        <v>2920</v>
      </c>
      <c r="Z464" s="76" t="s">
        <v>1238</v>
      </c>
      <c r="AA464" s="76" t="s">
        <v>513</v>
      </c>
      <c r="AB464" s="19" t="s">
        <v>49</v>
      </c>
      <c r="AC464" s="19">
        <v>840000</v>
      </c>
      <c r="AD464" s="19">
        <v>2400000</v>
      </c>
      <c r="AE464" s="19">
        <v>1800000</v>
      </c>
      <c r="AF464" s="19">
        <v>600000</v>
      </c>
      <c r="AG464" s="19">
        <v>2676000000</v>
      </c>
      <c r="AH464" s="23">
        <v>56.781617897566001</v>
      </c>
      <c r="AI464" s="20">
        <v>9.1200000000000003E-2</v>
      </c>
      <c r="AJ464" s="21">
        <f t="shared" si="331"/>
        <v>4.9332041514288896E-2</v>
      </c>
      <c r="AK464" s="21">
        <f t="shared" si="332"/>
        <v>0.14094869004082541</v>
      </c>
      <c r="AL464" s="21">
        <f t="shared" si="333"/>
        <v>0.10571151753061905</v>
      </c>
      <c r="AM464" s="21">
        <f t="shared" si="334"/>
        <v>3.5237172510206353E-2</v>
      </c>
      <c r="AN464" s="21">
        <f t="shared" si="335"/>
        <v>157.15778939552033</v>
      </c>
      <c r="AO464" s="86">
        <f t="shared" si="303"/>
        <v>5.3560502215513663</v>
      </c>
      <c r="AP464" s="88">
        <f t="shared" si="304"/>
        <v>1.3515627812133945E-4</v>
      </c>
      <c r="AQ464" s="89">
        <f t="shared" si="305"/>
        <v>3.8616079463239838E-4</v>
      </c>
      <c r="AR464" s="89">
        <f t="shared" si="306"/>
        <v>2.8962059597429876E-4</v>
      </c>
      <c r="AS464" s="89">
        <f t="shared" si="307"/>
        <v>9.6540198658099594E-5</v>
      </c>
      <c r="AT464" s="89">
        <f t="shared" si="308"/>
        <v>0.43056928601512418</v>
      </c>
      <c r="AU464" s="91">
        <f t="shared" si="309"/>
        <v>1.467411019603114E-2</v>
      </c>
      <c r="AV464" s="95">
        <f t="shared" si="319"/>
        <v>49332.041514288896</v>
      </c>
      <c r="AW464" s="96">
        <f t="shared" si="320"/>
        <v>140948.6900408254</v>
      </c>
      <c r="AX464" s="96">
        <f t="shared" si="321"/>
        <v>105711.51753061905</v>
      </c>
      <c r="AY464" s="96">
        <f t="shared" si="322"/>
        <v>35237.17251020635</v>
      </c>
      <c r="AZ464" s="96">
        <f t="shared" si="323"/>
        <v>157157789.39552033</v>
      </c>
      <c r="BA464" s="97">
        <f t="shared" si="324"/>
        <v>5356050.2215513662</v>
      </c>
      <c r="BB464" s="102">
        <f t="shared" si="325"/>
        <v>135.15627812133945</v>
      </c>
      <c r="BC464" s="98">
        <f t="shared" si="326"/>
        <v>386.16079463239839</v>
      </c>
      <c r="BD464" s="98">
        <f t="shared" si="327"/>
        <v>289.62059597429874</v>
      </c>
      <c r="BE464" s="98">
        <f t="shared" si="328"/>
        <v>96.540198658099598</v>
      </c>
      <c r="BF464" s="98">
        <f t="shared" si="329"/>
        <v>430569.28601512418</v>
      </c>
      <c r="BG464" s="103">
        <f t="shared" si="330"/>
        <v>14674.110196031141</v>
      </c>
      <c r="BH464">
        <v>0.1</v>
      </c>
      <c r="BI464">
        <f t="shared" si="310"/>
        <v>5.8728620850343924</v>
      </c>
      <c r="BJ464">
        <v>0.1</v>
      </c>
      <c r="BK464">
        <f t="shared" si="311"/>
        <v>5.6781617897566008</v>
      </c>
      <c r="BL464" s="114">
        <v>336000</v>
      </c>
      <c r="BM464" s="114">
        <v>480000</v>
      </c>
      <c r="BN464" s="114">
        <v>360000</v>
      </c>
      <c r="BO464" s="114">
        <v>120000</v>
      </c>
      <c r="BP464" s="114">
        <v>1070400000</v>
      </c>
      <c r="BQ464" s="107">
        <f t="shared" si="312"/>
        <v>9.1200000000000014E-3</v>
      </c>
      <c r="BR464" s="107">
        <f t="shared" si="313"/>
        <v>2.0340121789076855E-2</v>
      </c>
      <c r="BS464" s="107">
        <f t="shared" si="314"/>
        <v>3.1517085227083325E-2</v>
      </c>
      <c r="BT464" s="107">
        <f t="shared" si="315"/>
        <v>2.3637813920312493E-2</v>
      </c>
      <c r="BU464" s="107">
        <f t="shared" si="316"/>
        <v>7.8792713067708312E-3</v>
      </c>
      <c r="BV464" s="107">
        <f t="shared" si="317"/>
        <v>64.797816556630551</v>
      </c>
      <c r="BW464" s="117">
        <f t="shared" si="318"/>
        <v>0.7574598864069364</v>
      </c>
    </row>
    <row r="465" spans="1:75" ht="45" customHeight="1" x14ac:dyDescent="0.25">
      <c r="A465" s="108">
        <v>4.6126166666666668</v>
      </c>
      <c r="B465" s="108">
        <v>-74.133016666666663</v>
      </c>
      <c r="C465" s="119">
        <v>25</v>
      </c>
      <c r="D465" s="119">
        <v>25</v>
      </c>
      <c r="E465" s="119">
        <v>1821</v>
      </c>
      <c r="F465" s="16" t="s">
        <v>1239</v>
      </c>
      <c r="G465" s="14" t="s">
        <v>1240</v>
      </c>
      <c r="H465" s="16" t="s">
        <v>1241</v>
      </c>
      <c r="I465" s="14" t="s">
        <v>195</v>
      </c>
      <c r="J465" s="14" t="s">
        <v>41</v>
      </c>
      <c r="K465" s="14">
        <v>20</v>
      </c>
      <c r="L465" s="14"/>
      <c r="M465" s="14">
        <v>1998</v>
      </c>
      <c r="N465" s="15" t="s">
        <v>43</v>
      </c>
      <c r="O465" s="15" t="s">
        <v>44</v>
      </c>
      <c r="P465" s="28">
        <v>4.2689148957375835E-3</v>
      </c>
      <c r="Q465" s="18">
        <v>14600</v>
      </c>
      <c r="R465" s="18">
        <v>14851.445317600925</v>
      </c>
      <c r="S465" s="15" t="s">
        <v>45</v>
      </c>
      <c r="T465" s="15"/>
      <c r="U465" s="15"/>
      <c r="V465" s="14">
        <v>365</v>
      </c>
      <c r="W465" s="76"/>
      <c r="X465" s="14"/>
      <c r="Y465" s="14">
        <v>8760</v>
      </c>
      <c r="Z465" s="76" t="s">
        <v>1242</v>
      </c>
      <c r="AA465" s="76" t="s">
        <v>513</v>
      </c>
      <c r="AB465" s="19" t="s">
        <v>49</v>
      </c>
      <c r="AC465" s="19">
        <v>46.3856216091623</v>
      </c>
      <c r="AD465" s="19">
        <v>1074.85364414012</v>
      </c>
      <c r="AE465" s="19">
        <v>5.4109910208389103</v>
      </c>
      <c r="AF465" s="19">
        <v>1344</v>
      </c>
      <c r="AG465" s="19">
        <v>1920000</v>
      </c>
      <c r="AH465" s="20">
        <v>1159.0914634146341</v>
      </c>
      <c r="AI465" s="20">
        <v>1.4200000000000001E-4</v>
      </c>
      <c r="AJ465" s="21">
        <f t="shared" si="331"/>
        <v>6.8889352285140171E-4</v>
      </c>
      <c r="AK465" s="21">
        <f t="shared" si="332"/>
        <v>1.5963130120371077E-2</v>
      </c>
      <c r="AL465" s="21">
        <f t="shared" si="333"/>
        <v>8.0361037260018677E-5</v>
      </c>
      <c r="AM465" s="21">
        <f t="shared" si="334"/>
        <v>1.9960342506855643E-2</v>
      </c>
      <c r="AN465" s="21">
        <f t="shared" si="335"/>
        <v>28.514775009793773</v>
      </c>
      <c r="AO465" s="86">
        <f t="shared" si="303"/>
        <v>0.16742562021603197</v>
      </c>
      <c r="AP465" s="88">
        <f t="shared" si="304"/>
        <v>1.8873795146613745E-6</v>
      </c>
      <c r="AQ465" s="89">
        <f t="shared" si="305"/>
        <v>4.3734603069509802E-5</v>
      </c>
      <c r="AR465" s="89">
        <f t="shared" si="306"/>
        <v>2.2016722536991418E-7</v>
      </c>
      <c r="AS465" s="89">
        <f t="shared" si="307"/>
        <v>5.4685869881796283E-5</v>
      </c>
      <c r="AT465" s="89">
        <f t="shared" si="308"/>
        <v>7.8122671259708967E-2</v>
      </c>
      <c r="AU465" s="91">
        <f t="shared" si="309"/>
        <v>4.5870032935899167E-4</v>
      </c>
      <c r="AV465" s="95">
        <f t="shared" si="319"/>
        <v>688.89352285140171</v>
      </c>
      <c r="AW465" s="96">
        <f t="shared" si="320"/>
        <v>15963.130120371077</v>
      </c>
      <c r="AX465" s="96">
        <f t="shared" si="321"/>
        <v>80.361037260018676</v>
      </c>
      <c r="AY465" s="96">
        <f t="shared" si="322"/>
        <v>19960.342506855643</v>
      </c>
      <c r="AZ465" s="96">
        <f t="shared" si="323"/>
        <v>28514775.009793773</v>
      </c>
      <c r="BA465" s="97">
        <f t="shared" si="324"/>
        <v>167425.62021603197</v>
      </c>
      <c r="BB465" s="102">
        <f t="shared" si="325"/>
        <v>1.8873795146613745</v>
      </c>
      <c r="BC465" s="98">
        <f t="shared" si="326"/>
        <v>43.734603069509802</v>
      </c>
      <c r="BD465" s="98">
        <f t="shared" si="327"/>
        <v>0.22016722536991418</v>
      </c>
      <c r="BE465" s="98">
        <f t="shared" si="328"/>
        <v>54.685869881796286</v>
      </c>
      <c r="BF465" s="98">
        <f t="shared" si="329"/>
        <v>78122.671259708964</v>
      </c>
      <c r="BG465" s="103">
        <f t="shared" si="330"/>
        <v>458.70032935899167</v>
      </c>
      <c r="BH465">
        <v>0.1</v>
      </c>
      <c r="BI465">
        <f t="shared" si="310"/>
        <v>1485.1445317600926</v>
      </c>
      <c r="BJ465">
        <v>0.1</v>
      </c>
      <c r="BK465">
        <f t="shared" si="311"/>
        <v>115.90914634146341</v>
      </c>
      <c r="BL465" s="114">
        <v>17.6498016718255</v>
      </c>
      <c r="BM465" s="114">
        <v>910.91550745517998</v>
      </c>
      <c r="BN465" s="114">
        <v>5.3109910208389097</v>
      </c>
      <c r="BO465" s="114">
        <v>537.6</v>
      </c>
      <c r="BP465" s="114">
        <v>384000</v>
      </c>
      <c r="BQ465" s="107">
        <f t="shared" si="312"/>
        <v>1.4200000000000001E-5</v>
      </c>
      <c r="BR465" s="107">
        <f t="shared" si="313"/>
        <v>2.7102636816862108E-4</v>
      </c>
      <c r="BS465" s="107">
        <f t="shared" si="314"/>
        <v>1.3622266417872056E-2</v>
      </c>
      <c r="BT465" s="107">
        <f t="shared" si="315"/>
        <v>7.928420660367874E-5</v>
      </c>
      <c r="BU465" s="107">
        <f t="shared" si="316"/>
        <v>8.2298600479271834E-3</v>
      </c>
      <c r="BV465" s="107">
        <f t="shared" si="317"/>
        <v>6.376097528501111</v>
      </c>
      <c r="BW465" s="117">
        <f t="shared" si="318"/>
        <v>2.367755827982395E-2</v>
      </c>
    </row>
    <row r="466" spans="1:75" ht="30" customHeight="1" x14ac:dyDescent="0.25">
      <c r="A466" s="108">
        <v>4.6385650367759101</v>
      </c>
      <c r="B466" s="108">
        <v>-74.122734627816499</v>
      </c>
      <c r="C466" s="119">
        <v>26</v>
      </c>
      <c r="D466" s="119">
        <v>28</v>
      </c>
      <c r="E466" s="119">
        <v>1861</v>
      </c>
      <c r="F466" s="16" t="s">
        <v>1243</v>
      </c>
      <c r="G466" s="14" t="s">
        <v>1244</v>
      </c>
      <c r="H466" s="16" t="s">
        <v>1245</v>
      </c>
      <c r="I466" s="14" t="s">
        <v>133</v>
      </c>
      <c r="J466" s="14" t="s">
        <v>53</v>
      </c>
      <c r="K466" s="27"/>
      <c r="L466" s="27"/>
      <c r="M466" s="14">
        <v>1998</v>
      </c>
      <c r="N466" s="15" t="s">
        <v>43</v>
      </c>
      <c r="O466" s="15" t="s">
        <v>123</v>
      </c>
      <c r="P466" s="17">
        <v>1.4131626950323477E-2</v>
      </c>
      <c r="Q466" s="18">
        <v>360</v>
      </c>
      <c r="R466" s="18">
        <v>380.93567896153144</v>
      </c>
      <c r="S466" s="15" t="s">
        <v>45</v>
      </c>
      <c r="T466" s="15"/>
      <c r="U466" s="15"/>
      <c r="V466" s="14">
        <v>365</v>
      </c>
      <c r="W466" s="76"/>
      <c r="X466" s="14"/>
      <c r="Y466" s="14">
        <v>8760</v>
      </c>
      <c r="Z466" s="76" t="s">
        <v>1246</v>
      </c>
      <c r="AA466" s="76" t="s">
        <v>1247</v>
      </c>
      <c r="AB466" s="19" t="s">
        <v>49</v>
      </c>
      <c r="AC466" s="19">
        <v>196.35697419693699</v>
      </c>
      <c r="AD466" s="19">
        <v>1220.7279907421801</v>
      </c>
      <c r="AE466" s="19">
        <v>69.655897325915305</v>
      </c>
      <c r="AF466" s="19">
        <v>640</v>
      </c>
      <c r="AG466" s="19">
        <v>1920000</v>
      </c>
      <c r="AH466" s="20">
        <v>2.9803032786885244</v>
      </c>
      <c r="AI466" s="20">
        <v>1.362E-5</v>
      </c>
      <c r="AJ466" s="21">
        <f t="shared" si="331"/>
        <v>7.4799377284542109E-5</v>
      </c>
      <c r="AK466" s="21">
        <f t="shared" si="332"/>
        <v>4.6501884598071846E-4</v>
      </c>
      <c r="AL466" s="21">
        <f t="shared" si="333"/>
        <v>2.6534416541522266E-5</v>
      </c>
      <c r="AM466" s="21">
        <f t="shared" si="334"/>
        <v>2.4379883453538013E-4</v>
      </c>
      <c r="AN466" s="21">
        <f t="shared" si="335"/>
        <v>0.73139650360614039</v>
      </c>
      <c r="AO466" s="86">
        <f t="shared" si="303"/>
        <v>4.2952329104352919E-5</v>
      </c>
      <c r="AP466" s="88">
        <f t="shared" si="304"/>
        <v>2.0492980077956742E-7</v>
      </c>
      <c r="AQ466" s="89">
        <f t="shared" si="305"/>
        <v>1.2740242355636123E-6</v>
      </c>
      <c r="AR466" s="89">
        <f t="shared" si="306"/>
        <v>7.2697031620608943E-8</v>
      </c>
      <c r="AS466" s="89">
        <f t="shared" si="307"/>
        <v>6.6794201242569899E-7</v>
      </c>
      <c r="AT466" s="89">
        <f t="shared" si="308"/>
        <v>2.003826037277097E-3</v>
      </c>
      <c r="AU466" s="91">
        <f t="shared" si="309"/>
        <v>1.1767761398452854E-7</v>
      </c>
      <c r="AV466" s="95">
        <f t="shared" si="319"/>
        <v>74.799377284542103</v>
      </c>
      <c r="AW466" s="96">
        <f t="shared" si="320"/>
        <v>465.01884598071848</v>
      </c>
      <c r="AX466" s="96">
        <f t="shared" si="321"/>
        <v>26.534416541522265</v>
      </c>
      <c r="AY466" s="96">
        <f t="shared" si="322"/>
        <v>243.79883453538014</v>
      </c>
      <c r="AZ466" s="96">
        <f t="shared" si="323"/>
        <v>731396.50360614038</v>
      </c>
      <c r="BA466" s="97">
        <f t="shared" si="324"/>
        <v>42.95232910435292</v>
      </c>
      <c r="BB466" s="102">
        <f t="shared" si="325"/>
        <v>0.20492980077956743</v>
      </c>
      <c r="BC466" s="98">
        <f t="shared" si="326"/>
        <v>1.2740242355636122</v>
      </c>
      <c r="BD466" s="98">
        <f t="shared" si="327"/>
        <v>7.2697031620608948E-2</v>
      </c>
      <c r="BE466" s="98">
        <f t="shared" si="328"/>
        <v>0.66794201242569895</v>
      </c>
      <c r="BF466" s="98">
        <f t="shared" si="329"/>
        <v>2003.8260372770969</v>
      </c>
      <c r="BG466" s="103">
        <f t="shared" si="330"/>
        <v>0.11767761398452854</v>
      </c>
      <c r="BH466">
        <v>0.1</v>
      </c>
      <c r="BI466">
        <f t="shared" si="310"/>
        <v>38.093567896153147</v>
      </c>
      <c r="BJ466">
        <v>0.1</v>
      </c>
      <c r="BK466">
        <f t="shared" si="311"/>
        <v>0.29803032786885247</v>
      </c>
      <c r="BL466" s="114">
        <v>187.562005220738</v>
      </c>
      <c r="BM466" s="114">
        <v>1012.03746873145</v>
      </c>
      <c r="BN466" s="114">
        <v>69.555897325915296</v>
      </c>
      <c r="BO466" s="114">
        <v>256</v>
      </c>
      <c r="BP466" s="114">
        <v>384000</v>
      </c>
      <c r="BQ466" s="107">
        <f t="shared" si="312"/>
        <v>1.362E-6</v>
      </c>
      <c r="BR466" s="107">
        <f t="shared" si="313"/>
        <v>7.1839526833102725E-5</v>
      </c>
      <c r="BS466" s="107">
        <f t="shared" si="314"/>
        <v>3.8831560066532295E-4</v>
      </c>
      <c r="BT466" s="107">
        <f t="shared" si="315"/>
        <v>2.6628854345140287E-5</v>
      </c>
      <c r="BU466" s="107">
        <f t="shared" si="316"/>
        <v>1.0052083461918552E-4</v>
      </c>
      <c r="BV466" s="107">
        <f t="shared" si="317"/>
        <v>0.16354523005690003</v>
      </c>
      <c r="BW466" s="117">
        <f t="shared" si="318"/>
        <v>6.0743766354888522E-6</v>
      </c>
    </row>
    <row r="467" spans="1:75" ht="30" customHeight="1" x14ac:dyDescent="0.25">
      <c r="A467" s="108">
        <v>4.6385650367759101</v>
      </c>
      <c r="B467" s="108">
        <v>-74.122734627816499</v>
      </c>
      <c r="C467" s="119">
        <v>26</v>
      </c>
      <c r="D467" s="119">
        <v>28</v>
      </c>
      <c r="E467" s="119">
        <v>1861</v>
      </c>
      <c r="F467" s="16" t="s">
        <v>1243</v>
      </c>
      <c r="G467" s="14" t="s">
        <v>1244</v>
      </c>
      <c r="H467" s="16" t="s">
        <v>1245</v>
      </c>
      <c r="I467" s="14" t="s">
        <v>133</v>
      </c>
      <c r="J467" s="14" t="s">
        <v>53</v>
      </c>
      <c r="K467" s="27"/>
      <c r="L467" s="27"/>
      <c r="M467" s="14">
        <v>1998</v>
      </c>
      <c r="N467" s="15" t="s">
        <v>43</v>
      </c>
      <c r="O467" s="15" t="s">
        <v>123</v>
      </c>
      <c r="P467" s="17">
        <v>1.4131626950323477E-2</v>
      </c>
      <c r="Q467" s="18">
        <v>100800</v>
      </c>
      <c r="R467" s="18">
        <v>106661.99010922881</v>
      </c>
      <c r="S467" s="15" t="s">
        <v>45</v>
      </c>
      <c r="T467" s="15"/>
      <c r="U467" s="15"/>
      <c r="V467" s="14">
        <v>365</v>
      </c>
      <c r="W467" s="76"/>
      <c r="X467" s="14"/>
      <c r="Y467" s="14">
        <v>0</v>
      </c>
      <c r="Z467" s="76" t="s">
        <v>1248</v>
      </c>
      <c r="AA467" s="76" t="s">
        <v>1247</v>
      </c>
      <c r="AB467" s="19" t="s">
        <v>49</v>
      </c>
      <c r="AC467" s="19">
        <v>196.35697419693699</v>
      </c>
      <c r="AD467" s="19">
        <v>1220.7279907421801</v>
      </c>
      <c r="AE467" s="19">
        <v>69.655897325915305</v>
      </c>
      <c r="AF467" s="19">
        <v>640</v>
      </c>
      <c r="AG467" s="19">
        <v>1920000</v>
      </c>
      <c r="AH467" s="20">
        <v>2.9803032786885244</v>
      </c>
      <c r="AI467" s="20">
        <v>1.362E-5</v>
      </c>
      <c r="AJ467" s="21">
        <f t="shared" si="331"/>
        <v>2.0943825639671787E-2</v>
      </c>
      <c r="AK467" s="21">
        <f t="shared" si="332"/>
        <v>0.13020527687460115</v>
      </c>
      <c r="AL467" s="21">
        <f t="shared" si="333"/>
        <v>7.4296366316262356E-3</v>
      </c>
      <c r="AM467" s="21">
        <f t="shared" si="334"/>
        <v>6.8263673669906433E-2</v>
      </c>
      <c r="AN467" s="21">
        <f t="shared" si="335"/>
        <v>204.79102100971929</v>
      </c>
      <c r="AO467" s="86">
        <f t="shared" si="303"/>
        <v>4.2952329104352919E-5</v>
      </c>
      <c r="AP467" s="88">
        <f t="shared" si="304"/>
        <v>5.738034421827887E-5</v>
      </c>
      <c r="AQ467" s="89">
        <f t="shared" si="305"/>
        <v>3.5672678595781139E-4</v>
      </c>
      <c r="AR467" s="89">
        <f t="shared" si="306"/>
        <v>2.0355168853770509E-5</v>
      </c>
      <c r="AS467" s="89">
        <f t="shared" si="307"/>
        <v>1.8702376347919572E-4</v>
      </c>
      <c r="AT467" s="89">
        <f t="shared" si="308"/>
        <v>0.56107129043758708</v>
      </c>
      <c r="AU467" s="91">
        <f t="shared" si="309"/>
        <v>1.1767761398452854E-7</v>
      </c>
      <c r="AV467" s="95">
        <f t="shared" si="319"/>
        <v>20943.825639671788</v>
      </c>
      <c r="AW467" s="96">
        <f t="shared" si="320"/>
        <v>130205.27687460116</v>
      </c>
      <c r="AX467" s="96">
        <f t="shared" si="321"/>
        <v>7429.6366316262356</v>
      </c>
      <c r="AY467" s="96">
        <f t="shared" si="322"/>
        <v>68263.673669906435</v>
      </c>
      <c r="AZ467" s="96">
        <f t="shared" si="323"/>
        <v>204791021.00971928</v>
      </c>
      <c r="BA467" s="97">
        <f t="shared" si="324"/>
        <v>42.95232910435292</v>
      </c>
      <c r="BB467" s="102">
        <f t="shared" si="325"/>
        <v>57.380344218278871</v>
      </c>
      <c r="BC467" s="98">
        <f t="shared" si="326"/>
        <v>356.72678595781139</v>
      </c>
      <c r="BD467" s="98">
        <f t="shared" si="327"/>
        <v>20.355168853770508</v>
      </c>
      <c r="BE467" s="98">
        <f t="shared" si="328"/>
        <v>187.02376347919571</v>
      </c>
      <c r="BF467" s="98">
        <f t="shared" si="329"/>
        <v>561071.29043758707</v>
      </c>
      <c r="BG467" s="103">
        <f t="shared" si="330"/>
        <v>0.11767761398452854</v>
      </c>
      <c r="BH467">
        <v>0.1</v>
      </c>
      <c r="BI467">
        <f t="shared" si="310"/>
        <v>10666.199010922881</v>
      </c>
      <c r="BJ467">
        <v>0.1</v>
      </c>
      <c r="BK467">
        <f t="shared" si="311"/>
        <v>0.29803032786885247</v>
      </c>
      <c r="BL467" s="114">
        <v>187.562005220738</v>
      </c>
      <c r="BM467" s="114">
        <v>1012.03746873145</v>
      </c>
      <c r="BN467" s="114">
        <v>69.555897325915296</v>
      </c>
      <c r="BO467" s="114">
        <v>256</v>
      </c>
      <c r="BP467" s="114">
        <v>384000</v>
      </c>
      <c r="BQ467" s="107">
        <f t="shared" si="312"/>
        <v>1.362E-6</v>
      </c>
      <c r="BR467" s="107">
        <f t="shared" si="313"/>
        <v>2.0115067513268761E-2</v>
      </c>
      <c r="BS467" s="107">
        <f t="shared" si="314"/>
        <v>0.10872836818629041</v>
      </c>
      <c r="BT467" s="107">
        <f t="shared" si="315"/>
        <v>7.4560792166392812E-3</v>
      </c>
      <c r="BU467" s="107">
        <f t="shared" si="316"/>
        <v>2.8145833693371942E-2</v>
      </c>
      <c r="BV467" s="107">
        <f t="shared" si="317"/>
        <v>45.792664415932002</v>
      </c>
      <c r="BW467" s="117">
        <f t="shared" si="318"/>
        <v>6.0743766354888522E-6</v>
      </c>
    </row>
    <row r="468" spans="1:75" ht="30" customHeight="1" x14ac:dyDescent="0.25">
      <c r="A468" s="108">
        <v>4.6371175116452497</v>
      </c>
      <c r="B468" s="108">
        <v>-74.123423883456795</v>
      </c>
      <c r="C468" s="119">
        <v>26</v>
      </c>
      <c r="D468" s="119">
        <v>28</v>
      </c>
      <c r="E468" s="119">
        <v>1861</v>
      </c>
      <c r="F468" s="16" t="s">
        <v>1249</v>
      </c>
      <c r="G468" s="14" t="s">
        <v>1250</v>
      </c>
      <c r="H468" s="16" t="s">
        <v>1251</v>
      </c>
      <c r="I468" s="14" t="s">
        <v>133</v>
      </c>
      <c r="J468" s="14" t="s">
        <v>53</v>
      </c>
      <c r="K468" s="14">
        <v>13948.6840926064</v>
      </c>
      <c r="L468" s="14"/>
      <c r="M468" s="14">
        <v>2000</v>
      </c>
      <c r="N468" s="15" t="s">
        <v>102</v>
      </c>
      <c r="O468" s="15" t="s">
        <v>627</v>
      </c>
      <c r="P468" s="25">
        <v>1.3557806644477E-2</v>
      </c>
      <c r="Q468" s="18">
        <v>15.898853011318501</v>
      </c>
      <c r="R468" s="18">
        <v>16.784875205954865</v>
      </c>
      <c r="S468" s="2" t="s">
        <v>45</v>
      </c>
      <c r="T468" s="2"/>
      <c r="U468" s="2"/>
      <c r="V468" s="14">
        <v>365</v>
      </c>
      <c r="W468" s="76"/>
      <c r="X468" s="14"/>
      <c r="Y468" s="14">
        <v>8760</v>
      </c>
      <c r="Z468" s="76" t="s">
        <v>1252</v>
      </c>
      <c r="AA468" s="76" t="s">
        <v>1253</v>
      </c>
      <c r="AB468" s="19" t="s">
        <v>49</v>
      </c>
      <c r="AC468" s="19">
        <v>476000</v>
      </c>
      <c r="AD468" s="19">
        <v>2142000</v>
      </c>
      <c r="AE468" s="19">
        <v>1704000</v>
      </c>
      <c r="AF468" s="19">
        <v>595000</v>
      </c>
      <c r="AG468" s="19">
        <v>2676000000</v>
      </c>
      <c r="AH468" s="23">
        <v>15.898853011318501</v>
      </c>
      <c r="AI468" s="20">
        <v>9.1200000000000003E-2</v>
      </c>
      <c r="AJ468" s="21">
        <f t="shared" si="331"/>
        <v>7.9896005980345155E-3</v>
      </c>
      <c r="AK468" s="21">
        <f t="shared" si="332"/>
        <v>3.5953202691155324E-2</v>
      </c>
      <c r="AL468" s="21">
        <f t="shared" si="333"/>
        <v>2.860142735094709E-2</v>
      </c>
      <c r="AM468" s="21">
        <f t="shared" si="334"/>
        <v>9.9870007475431448E-3</v>
      </c>
      <c r="AN468" s="21">
        <f t="shared" si="335"/>
        <v>44.916326051135215</v>
      </c>
      <c r="AO468" s="86">
        <f t="shared" si="303"/>
        <v>1.5307806187830839</v>
      </c>
      <c r="AP468" s="88">
        <f t="shared" si="304"/>
        <v>2.1889316706943877E-5</v>
      </c>
      <c r="AQ468" s="89">
        <f t="shared" si="305"/>
        <v>9.8501925181247461E-5</v>
      </c>
      <c r="AR468" s="89">
        <f t="shared" si="306"/>
        <v>7.836007493410161E-5</v>
      </c>
      <c r="AS468" s="89">
        <f t="shared" si="307"/>
        <v>2.736164588367985E-5</v>
      </c>
      <c r="AT468" s="89">
        <f t="shared" si="308"/>
        <v>0.12305842753735675</v>
      </c>
      <c r="AU468" s="91">
        <f t="shared" si="309"/>
        <v>4.193919503515298E-3</v>
      </c>
      <c r="AV468" s="95">
        <f t="shared" si="319"/>
        <v>7989.6005980345153</v>
      </c>
      <c r="AW468" s="96">
        <f t="shared" si="320"/>
        <v>35953.202691155326</v>
      </c>
      <c r="AX468" s="96">
        <f t="shared" si="321"/>
        <v>28601.427350947091</v>
      </c>
      <c r="AY468" s="96">
        <f t="shared" si="322"/>
        <v>9987.0007475431448</v>
      </c>
      <c r="AZ468" s="96">
        <f t="shared" si="323"/>
        <v>44916326.051135212</v>
      </c>
      <c r="BA468" s="97">
        <f t="shared" si="324"/>
        <v>1530780.618783084</v>
      </c>
      <c r="BB468" s="102">
        <f t="shared" si="325"/>
        <v>21.889316706943877</v>
      </c>
      <c r="BC468" s="98">
        <f t="shared" si="326"/>
        <v>98.501925181247458</v>
      </c>
      <c r="BD468" s="98">
        <f t="shared" si="327"/>
        <v>78.360074934101604</v>
      </c>
      <c r="BE468" s="98">
        <f t="shared" si="328"/>
        <v>27.361645883679849</v>
      </c>
      <c r="BF468" s="98">
        <f t="shared" si="329"/>
        <v>123058.42753735675</v>
      </c>
      <c r="BG468" s="103">
        <f t="shared" si="330"/>
        <v>4193.9195035152979</v>
      </c>
      <c r="BH468">
        <v>0.1</v>
      </c>
      <c r="BI468">
        <f t="shared" si="310"/>
        <v>1.6784875205954866</v>
      </c>
      <c r="BJ468">
        <v>0.1</v>
      </c>
      <c r="BK468">
        <f t="shared" si="311"/>
        <v>1.5898853011318501</v>
      </c>
      <c r="BL468" s="114">
        <v>190400</v>
      </c>
      <c r="BM468" s="114">
        <v>428400</v>
      </c>
      <c r="BN468" s="114">
        <v>340800</v>
      </c>
      <c r="BO468" s="114">
        <v>119000</v>
      </c>
      <c r="BP468" s="114">
        <v>1070400000</v>
      </c>
      <c r="BQ468" s="107">
        <f t="shared" si="312"/>
        <v>9.1200000000000014E-3</v>
      </c>
      <c r="BR468" s="107">
        <f t="shared" si="313"/>
        <v>3.2941967172194341E-3</v>
      </c>
      <c r="BS468" s="107">
        <f t="shared" si="314"/>
        <v>8.0393805226251693E-3</v>
      </c>
      <c r="BT468" s="107">
        <f t="shared" si="315"/>
        <v>6.395473581023943E-3</v>
      </c>
      <c r="BU468" s="107">
        <f t="shared" si="316"/>
        <v>2.233161256284769E-3</v>
      </c>
      <c r="BV468" s="107">
        <f t="shared" si="317"/>
        <v>18.519475662351272</v>
      </c>
      <c r="BW468" s="117">
        <f t="shared" si="318"/>
        <v>0.21648507121009164</v>
      </c>
    </row>
    <row r="469" spans="1:75" ht="30" customHeight="1" x14ac:dyDescent="0.25">
      <c r="A469" s="108">
        <v>4.6802282437798901</v>
      </c>
      <c r="B469" s="108">
        <v>-74.144642092090194</v>
      </c>
      <c r="C469" s="119">
        <v>24</v>
      </c>
      <c r="D469" s="119">
        <v>33</v>
      </c>
      <c r="E469" s="119">
        <v>1925</v>
      </c>
      <c r="F469" s="16" t="s">
        <v>1254</v>
      </c>
      <c r="G469" s="14" t="s">
        <v>1255</v>
      </c>
      <c r="H469" s="16" t="s">
        <v>1256</v>
      </c>
      <c r="I469" s="14" t="s">
        <v>40</v>
      </c>
      <c r="J469" s="14" t="s">
        <v>53</v>
      </c>
      <c r="K469" s="14">
        <v>1.49</v>
      </c>
      <c r="L469" s="14"/>
      <c r="M469" s="14">
        <v>2000</v>
      </c>
      <c r="N469" s="15" t="s">
        <v>43</v>
      </c>
      <c r="O469" s="15" t="s">
        <v>123</v>
      </c>
      <c r="P469" s="17">
        <v>9.3713787353998934E-3</v>
      </c>
      <c r="Q469" s="18">
        <v>2456.125</v>
      </c>
      <c r="R469" s="18">
        <v>2549.941505013468</v>
      </c>
      <c r="S469" s="15" t="s">
        <v>45</v>
      </c>
      <c r="T469" s="15"/>
      <c r="U469" s="15"/>
      <c r="V469" s="14">
        <v>365</v>
      </c>
      <c r="W469" s="76"/>
      <c r="X469" s="14"/>
      <c r="Y469" s="14">
        <v>8760</v>
      </c>
      <c r="Z469" s="76" t="s">
        <v>121</v>
      </c>
      <c r="AA469" s="76" t="s">
        <v>1257</v>
      </c>
      <c r="AB469" s="19" t="s">
        <v>49</v>
      </c>
      <c r="AC469" s="19">
        <v>196.35697419693699</v>
      </c>
      <c r="AD469" s="19">
        <v>1220.7279907421801</v>
      </c>
      <c r="AE469" s="19">
        <v>69.655897325915305</v>
      </c>
      <c r="AF469" s="19">
        <v>640</v>
      </c>
      <c r="AG469" s="19">
        <v>1920000</v>
      </c>
      <c r="AH469" s="20">
        <v>2.9803032786885244</v>
      </c>
      <c r="AI469" s="20">
        <v>1.362E-5</v>
      </c>
      <c r="AJ469" s="21">
        <f t="shared" si="331"/>
        <v>5.0069879830362822E-4</v>
      </c>
      <c r="AK469" s="21">
        <f t="shared" si="332"/>
        <v>3.1127849699251814E-3</v>
      </c>
      <c r="AL469" s="21">
        <f t="shared" si="333"/>
        <v>1.7761846366030808E-4</v>
      </c>
      <c r="AM469" s="21">
        <f t="shared" si="334"/>
        <v>1.6319625632086195E-3</v>
      </c>
      <c r="AN469" s="21">
        <f t="shared" si="335"/>
        <v>4.8958876896258587</v>
      </c>
      <c r="AO469" s="86">
        <f t="shared" si="303"/>
        <v>4.2142211312287903E-5</v>
      </c>
      <c r="AP469" s="88">
        <f t="shared" si="304"/>
        <v>1.3717775295989815E-6</v>
      </c>
      <c r="AQ469" s="89">
        <f t="shared" si="305"/>
        <v>8.5281779997950169E-6</v>
      </c>
      <c r="AR469" s="89">
        <f t="shared" si="306"/>
        <v>4.8662592783646055E-7</v>
      </c>
      <c r="AS469" s="89">
        <f t="shared" si="307"/>
        <v>4.4711303101606012E-6</v>
      </c>
      <c r="AT469" s="89">
        <f t="shared" si="308"/>
        <v>1.3413390930481805E-2</v>
      </c>
      <c r="AU469" s="91">
        <f t="shared" si="309"/>
        <v>1.1545811318435042E-7</v>
      </c>
      <c r="AV469" s="95">
        <f t="shared" si="319"/>
        <v>500.69879830362822</v>
      </c>
      <c r="AW469" s="96">
        <f t="shared" si="320"/>
        <v>3112.7849699251815</v>
      </c>
      <c r="AX469" s="96">
        <f t="shared" si="321"/>
        <v>177.61846366030809</v>
      </c>
      <c r="AY469" s="96">
        <f t="shared" si="322"/>
        <v>1631.9625632086195</v>
      </c>
      <c r="AZ469" s="96">
        <f t="shared" si="323"/>
        <v>4895887.6896258583</v>
      </c>
      <c r="BA469" s="97">
        <f t="shared" si="324"/>
        <v>42.142211312287905</v>
      </c>
      <c r="BB469" s="102">
        <f t="shared" si="325"/>
        <v>1.3717775295989816</v>
      </c>
      <c r="BC469" s="98">
        <f t="shared" si="326"/>
        <v>8.5281779997950178</v>
      </c>
      <c r="BD469" s="98">
        <f t="shared" si="327"/>
        <v>0.48662592783646053</v>
      </c>
      <c r="BE469" s="98">
        <f t="shared" si="328"/>
        <v>4.4711303101606008</v>
      </c>
      <c r="BF469" s="98">
        <f t="shared" si="329"/>
        <v>13413.390930481804</v>
      </c>
      <c r="BG469" s="103">
        <f t="shared" si="330"/>
        <v>0.11545811318435042</v>
      </c>
      <c r="BH469">
        <v>0.1</v>
      </c>
      <c r="BI469">
        <f t="shared" si="310"/>
        <v>254.99415050134681</v>
      </c>
      <c r="BJ469">
        <v>0.1</v>
      </c>
      <c r="BK469">
        <f t="shared" si="311"/>
        <v>0.29803032786885247</v>
      </c>
      <c r="BL469" s="114">
        <v>187.562005220738</v>
      </c>
      <c r="BM469" s="114">
        <v>1012.03746873145</v>
      </c>
      <c r="BN469" s="114">
        <v>69.555897325915296</v>
      </c>
      <c r="BO469" s="114">
        <v>256</v>
      </c>
      <c r="BP469" s="114">
        <v>384000</v>
      </c>
      <c r="BQ469" s="107">
        <f t="shared" si="312"/>
        <v>1.362E-6</v>
      </c>
      <c r="BR469" s="107">
        <f t="shared" si="313"/>
        <v>4.8088588517526698E-4</v>
      </c>
      <c r="BS469" s="107">
        <f t="shared" si="314"/>
        <v>2.599341888583598E-3</v>
      </c>
      <c r="BT469" s="107">
        <f t="shared" si="315"/>
        <v>1.7825061992286762E-4</v>
      </c>
      <c r="BU469" s="107">
        <f t="shared" si="316"/>
        <v>6.7287540251628774E-4</v>
      </c>
      <c r="BV469" s="107">
        <f t="shared" si="317"/>
        <v>1.0947537684207813</v>
      </c>
      <c r="BW469" s="117">
        <f t="shared" si="318"/>
        <v>5.9598086786230432E-6</v>
      </c>
    </row>
    <row r="470" spans="1:75" ht="45" customHeight="1" x14ac:dyDescent="0.25">
      <c r="A470" s="108">
        <v>4.6832500000000001</v>
      </c>
      <c r="B470" s="108">
        <v>-74.156500000000008</v>
      </c>
      <c r="C470" s="119">
        <v>23</v>
      </c>
      <c r="D470" s="119">
        <v>33</v>
      </c>
      <c r="E470" s="119">
        <v>1924</v>
      </c>
      <c r="F470" s="16" t="s">
        <v>1258</v>
      </c>
      <c r="G470" s="14" t="s">
        <v>1259</v>
      </c>
      <c r="H470" s="16" t="s">
        <v>1260</v>
      </c>
      <c r="I470" s="14" t="s">
        <v>40</v>
      </c>
      <c r="J470" s="14" t="s">
        <v>53</v>
      </c>
      <c r="K470" s="14">
        <v>5.22</v>
      </c>
      <c r="L470" s="14"/>
      <c r="M470" s="14">
        <v>2003</v>
      </c>
      <c r="N470" s="15" t="s">
        <v>62</v>
      </c>
      <c r="O470" s="15" t="s">
        <v>63</v>
      </c>
      <c r="P470" s="17">
        <v>-1.5549305289660951E-2</v>
      </c>
      <c r="Q470" s="18">
        <v>18</v>
      </c>
      <c r="R470" s="18">
        <v>16.914555724984101</v>
      </c>
      <c r="S470" s="15" t="s">
        <v>64</v>
      </c>
      <c r="T470" s="15">
        <f>((R470*6933000)/1000)/8460</f>
        <v>13.861538397318531</v>
      </c>
      <c r="U470" s="15" t="s">
        <v>45</v>
      </c>
      <c r="V470" s="14">
        <v>365</v>
      </c>
      <c r="W470" s="76"/>
      <c r="X470" s="14"/>
      <c r="Y470" s="14">
        <v>8760</v>
      </c>
      <c r="Z470" s="76" t="s">
        <v>1261</v>
      </c>
      <c r="AA470" s="76" t="s">
        <v>1262</v>
      </c>
      <c r="AB470" s="19" t="s">
        <v>226</v>
      </c>
      <c r="AC470" s="19">
        <v>12.7152226842523</v>
      </c>
      <c r="AD470" s="19">
        <v>4.5638248573294096</v>
      </c>
      <c r="AE470" s="19">
        <v>12.0799261022882</v>
      </c>
      <c r="AF470" s="19">
        <v>6.25</v>
      </c>
      <c r="AG470" s="19">
        <v>2343</v>
      </c>
      <c r="AH470" s="20">
        <v>26143.981481481482</v>
      </c>
      <c r="AI470" s="20">
        <v>2.9999999999999997E-8</v>
      </c>
      <c r="AJ470" s="21">
        <f>AC470*R470/1000000</f>
        <v>2.1507234264836746E-4</v>
      </c>
      <c r="AK470" s="21">
        <f>AD470*R470/1000000</f>
        <v>7.7195069868365917E-5</v>
      </c>
      <c r="AL470" s="21">
        <f>AE470*R470/1000000</f>
        <v>2.0432658321084375E-4</v>
      </c>
      <c r="AM470" s="21">
        <f>AF470*R470/1000000</f>
        <v>1.0571597328115063E-4</v>
      </c>
      <c r="AN470" s="21">
        <f>AG470*R470/1000000</f>
        <v>3.9630804063637746E-2</v>
      </c>
      <c r="AO470" s="86">
        <f t="shared" si="303"/>
        <v>7.3702305273578477E-4</v>
      </c>
      <c r="AP470" s="88">
        <f t="shared" si="304"/>
        <v>5.8923929492703418E-7</v>
      </c>
      <c r="AQ470" s="89">
        <f t="shared" si="305"/>
        <v>2.114933421051121E-7</v>
      </c>
      <c r="AR470" s="89">
        <f t="shared" si="306"/>
        <v>5.5979885811190069E-7</v>
      </c>
      <c r="AS470" s="89">
        <f t="shared" si="307"/>
        <v>2.8963280351000175E-7</v>
      </c>
      <c r="AT470" s="89">
        <f t="shared" si="308"/>
        <v>1.0857754537982945E-4</v>
      </c>
      <c r="AU470" s="91">
        <f t="shared" si="309"/>
        <v>2.0192412403720132E-6</v>
      </c>
      <c r="AV470" s="95">
        <f t="shared" si="319"/>
        <v>215.07234264836745</v>
      </c>
      <c r="AW470" s="96">
        <f t="shared" si="320"/>
        <v>77.19506986836592</v>
      </c>
      <c r="AX470" s="96">
        <f t="shared" si="321"/>
        <v>204.32658321084375</v>
      </c>
      <c r="AY470" s="96">
        <f t="shared" si="322"/>
        <v>105.71597328115064</v>
      </c>
      <c r="AZ470" s="96">
        <f t="shared" si="323"/>
        <v>39630.804063637748</v>
      </c>
      <c r="BA470" s="97">
        <f t="shared" si="324"/>
        <v>737.02305273578474</v>
      </c>
      <c r="BB470" s="102">
        <f t="shared" si="325"/>
        <v>0.5892392949270342</v>
      </c>
      <c r="BC470" s="98">
        <f t="shared" si="326"/>
        <v>0.21149334210511209</v>
      </c>
      <c r="BD470" s="98">
        <f t="shared" si="327"/>
        <v>0.55979885811190067</v>
      </c>
      <c r="BE470" s="98">
        <f t="shared" si="328"/>
        <v>0.28963280351000176</v>
      </c>
      <c r="BF470" s="98">
        <f t="shared" si="329"/>
        <v>108.57754537982944</v>
      </c>
      <c r="BG470" s="103">
        <f t="shared" si="330"/>
        <v>2.019241240372013</v>
      </c>
      <c r="BH470">
        <v>0.1</v>
      </c>
      <c r="BI470">
        <f t="shared" si="310"/>
        <v>1.6914555724984102</v>
      </c>
      <c r="BJ470">
        <v>0.1</v>
      </c>
      <c r="BK470">
        <f t="shared" si="311"/>
        <v>2614.3981481481483</v>
      </c>
      <c r="BL470" s="114">
        <v>8.7974410932361504</v>
      </c>
      <c r="BM470" s="114">
        <v>3.6268345072346699</v>
      </c>
      <c r="BN470" s="114">
        <v>10.053852918428399</v>
      </c>
      <c r="BO470" s="114">
        <v>12.5</v>
      </c>
      <c r="BP470" s="114">
        <v>2343</v>
      </c>
      <c r="BQ470" s="107">
        <f t="shared" si="312"/>
        <v>3E-9</v>
      </c>
      <c r="BR470" s="107">
        <f t="shared" si="313"/>
        <v>1.5035102890641259E-4</v>
      </c>
      <c r="BS470" s="107">
        <f t="shared" si="314"/>
        <v>6.1830078618919435E-5</v>
      </c>
      <c r="BT470" s="107">
        <f t="shared" si="315"/>
        <v>1.7127957135259955E-4</v>
      </c>
      <c r="BU470" s="107">
        <f t="shared" si="316"/>
        <v>2.1169607152045036E-4</v>
      </c>
      <c r="BV470" s="107">
        <f t="shared" si="317"/>
        <v>3.9828465160457169E-2</v>
      </c>
      <c r="BW470" s="117">
        <f t="shared" si="318"/>
        <v>1.0423079969605678E-4</v>
      </c>
    </row>
    <row r="471" spans="1:75" ht="15" customHeight="1" x14ac:dyDescent="0.25">
      <c r="A471" s="108">
        <v>4.6856464209405004</v>
      </c>
      <c r="B471" s="108">
        <v>-74.084991847064302</v>
      </c>
      <c r="C471" s="119">
        <v>31</v>
      </c>
      <c r="D471" s="119">
        <v>33</v>
      </c>
      <c r="E471" s="119">
        <v>2424</v>
      </c>
      <c r="F471" s="16" t="s">
        <v>1263</v>
      </c>
      <c r="G471" s="14" t="s">
        <v>1264</v>
      </c>
      <c r="H471" s="16" t="s">
        <v>1265</v>
      </c>
      <c r="I471" s="14" t="s">
        <v>709</v>
      </c>
      <c r="J471" s="14" t="s">
        <v>53</v>
      </c>
      <c r="K471" s="27"/>
      <c r="L471" s="27"/>
      <c r="M471" s="14">
        <v>2003</v>
      </c>
      <c r="N471" s="15" t="s">
        <v>54</v>
      </c>
      <c r="O471" s="15" t="s">
        <v>54</v>
      </c>
      <c r="P471" s="17">
        <v>-7.2022874027276113E-2</v>
      </c>
      <c r="Q471" s="18">
        <v>5200</v>
      </c>
      <c r="R471" s="18">
        <v>3898.4035745659085</v>
      </c>
      <c r="S471" s="15" t="s">
        <v>45</v>
      </c>
      <c r="T471" s="15"/>
      <c r="U471" s="15"/>
      <c r="V471" s="14">
        <v>365</v>
      </c>
      <c r="W471" s="76"/>
      <c r="X471" s="14"/>
      <c r="Y471" s="14">
        <v>8760</v>
      </c>
      <c r="Z471" s="76" t="s">
        <v>1202</v>
      </c>
      <c r="AA471" s="76" t="s">
        <v>46</v>
      </c>
      <c r="AB471" s="19" t="s">
        <v>49</v>
      </c>
      <c r="AC471" s="19">
        <v>24000</v>
      </c>
      <c r="AD471" s="19">
        <v>2261000</v>
      </c>
      <c r="AE471" s="19">
        <v>1200</v>
      </c>
      <c r="AF471" s="19">
        <v>381000</v>
      </c>
      <c r="AG471" s="19">
        <v>1500000000</v>
      </c>
      <c r="AH471" s="23">
        <v>5200</v>
      </c>
      <c r="AI471" s="20">
        <v>2.4E-2</v>
      </c>
      <c r="AJ471" s="21">
        <f t="shared" ref="AJ471:AJ490" si="336">AC471*R471/1000000000</f>
        <v>9.3561685789581808E-2</v>
      </c>
      <c r="AK471" s="21">
        <f t="shared" ref="AK471:AK490" si="337">AD471*R471/1000000000</f>
        <v>8.8142904820935186</v>
      </c>
      <c r="AL471" s="21">
        <f t="shared" ref="AL471:AL490" si="338">AE471*R471/1000000000</f>
        <v>4.6780842894790899E-3</v>
      </c>
      <c r="AM471" s="21">
        <f t="shared" ref="AM471:AM490" si="339">AF471*R471/1000000000</f>
        <v>1.4852917619096113</v>
      </c>
      <c r="AN471" s="21">
        <f t="shared" ref="AN471:AN490" si="340">AG471*R471/1000000000</f>
        <v>5847.6053618488622</v>
      </c>
      <c r="AO471" s="86">
        <f t="shared" si="303"/>
        <v>93.561685789581801</v>
      </c>
      <c r="AP471" s="88">
        <f t="shared" si="304"/>
        <v>2.5633338572488164E-4</v>
      </c>
      <c r="AQ471" s="89">
        <f t="shared" si="305"/>
        <v>2.4148741046831557E-2</v>
      </c>
      <c r="AR471" s="89">
        <f t="shared" si="306"/>
        <v>1.2816669286244082E-5</v>
      </c>
      <c r="AS471" s="89">
        <f t="shared" si="307"/>
        <v>4.0692924983824971E-3</v>
      </c>
      <c r="AT471" s="89">
        <f t="shared" si="308"/>
        <v>16.020836607805101</v>
      </c>
      <c r="AU471" s="91">
        <f t="shared" si="309"/>
        <v>0.25633338572488162</v>
      </c>
      <c r="AV471" s="95">
        <f t="shared" si="319"/>
        <v>93561.68578958181</v>
      </c>
      <c r="AW471" s="96">
        <f t="shared" si="320"/>
        <v>8814290.4820935186</v>
      </c>
      <c r="AX471" s="96">
        <f t="shared" si="321"/>
        <v>4678.0842894790903</v>
      </c>
      <c r="AY471" s="96">
        <f t="shared" si="322"/>
        <v>1485291.7619096113</v>
      </c>
      <c r="AZ471" s="96">
        <f t="shared" si="323"/>
        <v>5847605361.8488626</v>
      </c>
      <c r="BA471" s="97">
        <f t="shared" si="324"/>
        <v>93561685.789581805</v>
      </c>
      <c r="BB471" s="102">
        <f t="shared" si="325"/>
        <v>256.33338572488162</v>
      </c>
      <c r="BC471" s="98">
        <f t="shared" si="326"/>
        <v>24148.741046831557</v>
      </c>
      <c r="BD471" s="98">
        <f t="shared" si="327"/>
        <v>12.816669286244082</v>
      </c>
      <c r="BE471" s="98">
        <f t="shared" si="328"/>
        <v>4069.2924983824973</v>
      </c>
      <c r="BF471" s="98">
        <f t="shared" si="329"/>
        <v>16020836.607805101</v>
      </c>
      <c r="BG471" s="103">
        <f t="shared" si="330"/>
        <v>256333.38572488163</v>
      </c>
      <c r="BH471">
        <v>0.1</v>
      </c>
      <c r="BI471">
        <f t="shared" si="310"/>
        <v>389.84035745659088</v>
      </c>
      <c r="BJ471">
        <v>0.1</v>
      </c>
      <c r="BK471">
        <f t="shared" si="311"/>
        <v>520</v>
      </c>
      <c r="BL471" s="114">
        <v>0</v>
      </c>
      <c r="BM471" s="114">
        <v>0</v>
      </c>
      <c r="BN471" s="114">
        <v>0</v>
      </c>
      <c r="BO471" s="114">
        <v>0</v>
      </c>
      <c r="BP471" s="114">
        <v>0</v>
      </c>
      <c r="BQ471" s="107">
        <f t="shared" si="312"/>
        <v>2.4000000000000002E-3</v>
      </c>
      <c r="BR471" s="107">
        <f t="shared" si="313"/>
        <v>9.3561685789581815E-3</v>
      </c>
      <c r="BS471" s="107">
        <f t="shared" si="314"/>
        <v>0.88142904820935186</v>
      </c>
      <c r="BT471" s="107">
        <f t="shared" si="315"/>
        <v>4.6780842894790899E-4</v>
      </c>
      <c r="BU471" s="107">
        <f t="shared" si="316"/>
        <v>0.14852917619096115</v>
      </c>
      <c r="BV471" s="107">
        <f t="shared" si="317"/>
        <v>584.76053618488629</v>
      </c>
      <c r="BW471" s="117">
        <f t="shared" si="318"/>
        <v>13.231620496211669</v>
      </c>
    </row>
    <row r="472" spans="1:75" ht="30" x14ac:dyDescent="0.25">
      <c r="A472" s="108">
        <v>4.6883355570923397</v>
      </c>
      <c r="B472" s="108">
        <v>-74.098025903159495</v>
      </c>
      <c r="C472" s="119">
        <v>29</v>
      </c>
      <c r="D472" s="119">
        <v>34</v>
      </c>
      <c r="E472" s="119">
        <v>2435</v>
      </c>
      <c r="F472" s="35" t="s">
        <v>1266</v>
      </c>
      <c r="G472" s="36" t="s">
        <v>1267</v>
      </c>
      <c r="H472" s="35" t="s">
        <v>1268</v>
      </c>
      <c r="I472" s="36" t="s">
        <v>709</v>
      </c>
      <c r="J472" s="36" t="s">
        <v>41</v>
      </c>
      <c r="K472" s="36">
        <v>80</v>
      </c>
      <c r="L472" s="36"/>
      <c r="M472" s="36">
        <v>1988</v>
      </c>
      <c r="N472" s="34" t="s">
        <v>102</v>
      </c>
      <c r="O472" s="34" t="s">
        <v>103</v>
      </c>
      <c r="P472" s="22">
        <v>8.4286353981658756E-3</v>
      </c>
      <c r="Q472" s="37">
        <v>20.403528031192</v>
      </c>
      <c r="R472" s="18">
        <v>21.103151092223531</v>
      </c>
      <c r="S472" s="38" t="s">
        <v>45</v>
      </c>
      <c r="T472" s="38"/>
      <c r="U472" s="38"/>
      <c r="V472" s="14">
        <v>365</v>
      </c>
      <c r="W472" s="78"/>
      <c r="X472" s="36"/>
      <c r="Y472" s="36">
        <v>8760</v>
      </c>
      <c r="Z472" s="78" t="s">
        <v>1269</v>
      </c>
      <c r="AA472" s="78" t="s">
        <v>46</v>
      </c>
      <c r="AB472" s="19" t="s">
        <v>49</v>
      </c>
      <c r="AC472" s="39">
        <v>840000</v>
      </c>
      <c r="AD472" s="39">
        <v>2400000</v>
      </c>
      <c r="AE472" s="39">
        <v>1800000</v>
      </c>
      <c r="AF472" s="39">
        <v>600000</v>
      </c>
      <c r="AG472" s="39">
        <v>2676000000</v>
      </c>
      <c r="AH472" s="23">
        <v>20.403528031192</v>
      </c>
      <c r="AI472" s="20">
        <v>9.1200000000000003E-2</v>
      </c>
      <c r="AJ472" s="21">
        <f t="shared" si="336"/>
        <v>1.7726646917467767E-2</v>
      </c>
      <c r="AK472" s="21">
        <f t="shared" si="337"/>
        <v>5.0647562621336475E-2</v>
      </c>
      <c r="AL472" s="21">
        <f t="shared" si="338"/>
        <v>3.7985671966002353E-2</v>
      </c>
      <c r="AM472" s="21">
        <f t="shared" si="339"/>
        <v>1.2661890655334119E-2</v>
      </c>
      <c r="AN472" s="21">
        <f t="shared" si="340"/>
        <v>56.47203232279017</v>
      </c>
      <c r="AO472" s="86">
        <f t="shared" si="303"/>
        <v>1.9246073796107861</v>
      </c>
      <c r="AP472" s="88">
        <f t="shared" si="304"/>
        <v>4.8566155938267855E-5</v>
      </c>
      <c r="AQ472" s="89">
        <f t="shared" si="305"/>
        <v>1.3876044553790814E-4</v>
      </c>
      <c r="AR472" s="89">
        <f t="shared" si="306"/>
        <v>1.0407033415343111E-4</v>
      </c>
      <c r="AS472" s="89">
        <f t="shared" si="307"/>
        <v>3.4690111384477035E-5</v>
      </c>
      <c r="AT472" s="89">
        <f t="shared" si="308"/>
        <v>0.15471789677476758</v>
      </c>
      <c r="AU472" s="91">
        <f t="shared" si="309"/>
        <v>5.2728969304405102E-3</v>
      </c>
      <c r="AV472" s="95">
        <f t="shared" si="319"/>
        <v>17726.646917467766</v>
      </c>
      <c r="AW472" s="96">
        <f t="shared" si="320"/>
        <v>50647.562621336474</v>
      </c>
      <c r="AX472" s="96">
        <f t="shared" si="321"/>
        <v>37985.671966002352</v>
      </c>
      <c r="AY472" s="96">
        <f t="shared" si="322"/>
        <v>12661.890655334118</v>
      </c>
      <c r="AZ472" s="96">
        <f t="shared" si="323"/>
        <v>56472032.322790168</v>
      </c>
      <c r="BA472" s="97">
        <f t="shared" si="324"/>
        <v>1924607.379610786</v>
      </c>
      <c r="BB472" s="102">
        <f t="shared" si="325"/>
        <v>48.566155938267855</v>
      </c>
      <c r="BC472" s="98">
        <f t="shared" si="326"/>
        <v>138.76044553790814</v>
      </c>
      <c r="BD472" s="98">
        <f t="shared" si="327"/>
        <v>104.07033415343111</v>
      </c>
      <c r="BE472" s="98">
        <f t="shared" si="328"/>
        <v>34.690111384477035</v>
      </c>
      <c r="BF472" s="98">
        <f t="shared" si="329"/>
        <v>154717.89677476758</v>
      </c>
      <c r="BG472" s="103">
        <f t="shared" si="330"/>
        <v>5272.89693044051</v>
      </c>
      <c r="BH472">
        <v>0.1</v>
      </c>
      <c r="BI472">
        <f t="shared" si="310"/>
        <v>2.1103151092223533</v>
      </c>
      <c r="BJ472">
        <v>0.1</v>
      </c>
      <c r="BK472">
        <f t="shared" si="311"/>
        <v>2.0403528031192</v>
      </c>
      <c r="BL472" s="114">
        <v>336000</v>
      </c>
      <c r="BM472" s="114">
        <v>480000</v>
      </c>
      <c r="BN472" s="114">
        <v>360000</v>
      </c>
      <c r="BO472" s="114">
        <v>120000</v>
      </c>
      <c r="BP472" s="114">
        <v>1070400000</v>
      </c>
      <c r="BQ472" s="107">
        <f t="shared" si="312"/>
        <v>9.1200000000000014E-3</v>
      </c>
      <c r="BR472" s="107">
        <f t="shared" si="313"/>
        <v>7.308883762874932E-3</v>
      </c>
      <c r="BS472" s="107">
        <f t="shared" si="314"/>
        <v>1.1325139291598582E-2</v>
      </c>
      <c r="BT472" s="107">
        <f t="shared" si="315"/>
        <v>8.4938544686989359E-3</v>
      </c>
      <c r="BU472" s="107">
        <f t="shared" si="316"/>
        <v>2.8312848228996454E-3</v>
      </c>
      <c r="BV472" s="107">
        <f t="shared" si="317"/>
        <v>23.284015416015855</v>
      </c>
      <c r="BW472" s="117">
        <f t="shared" si="318"/>
        <v>0.27218058584889182</v>
      </c>
    </row>
    <row r="473" spans="1:75" ht="30" customHeight="1" x14ac:dyDescent="0.25">
      <c r="A473" s="108">
        <v>4.6080301665037</v>
      </c>
      <c r="B473" s="108">
        <v>-74.095278789597998</v>
      </c>
      <c r="C473" s="119">
        <v>30</v>
      </c>
      <c r="D473" s="119">
        <v>25</v>
      </c>
      <c r="E473" s="119">
        <v>2319</v>
      </c>
      <c r="F473" s="16" t="s">
        <v>1270</v>
      </c>
      <c r="G473" s="14" t="s">
        <v>1271</v>
      </c>
      <c r="H473" s="16" t="s">
        <v>1272</v>
      </c>
      <c r="I473" s="14" t="s">
        <v>1273</v>
      </c>
      <c r="J473" s="14" t="s">
        <v>1274</v>
      </c>
      <c r="K473" s="27"/>
      <c r="L473" s="27"/>
      <c r="M473" s="14">
        <v>2007</v>
      </c>
      <c r="N473" s="15" t="s">
        <v>43</v>
      </c>
      <c r="O473" s="15" t="s">
        <v>120</v>
      </c>
      <c r="P473" s="22">
        <v>-1.5549305289660951E-2</v>
      </c>
      <c r="Q473" s="18">
        <v>10000</v>
      </c>
      <c r="R473" s="18">
        <v>9396.9754027689451</v>
      </c>
      <c r="S473" s="15" t="s">
        <v>45</v>
      </c>
      <c r="T473" s="15"/>
      <c r="U473" s="15"/>
      <c r="V473" s="14">
        <v>365</v>
      </c>
      <c r="W473" s="76" t="s">
        <v>76</v>
      </c>
      <c r="X473" s="14"/>
      <c r="Y473" s="14">
        <v>2920</v>
      </c>
      <c r="Z473" s="76" t="s">
        <v>1275</v>
      </c>
      <c r="AA473" s="76" t="s">
        <v>1276</v>
      </c>
      <c r="AB473" s="19" t="s">
        <v>49</v>
      </c>
      <c r="AC473" s="19">
        <v>30.4</v>
      </c>
      <c r="AD473" s="19">
        <v>1504</v>
      </c>
      <c r="AE473" s="19">
        <v>9.6</v>
      </c>
      <c r="AF473" s="19">
        <v>640</v>
      </c>
      <c r="AG473" s="19">
        <v>1920000</v>
      </c>
      <c r="AH473" s="23">
        <v>10000</v>
      </c>
      <c r="AI473" s="24">
        <v>8.7999999999999994E-8</v>
      </c>
      <c r="AJ473" s="21">
        <f t="shared" si="336"/>
        <v>2.8566805224417593E-4</v>
      </c>
      <c r="AK473" s="21">
        <f t="shared" si="337"/>
        <v>1.4133051005764494E-2</v>
      </c>
      <c r="AL473" s="21">
        <f t="shared" si="338"/>
        <v>9.0210963866581864E-5</v>
      </c>
      <c r="AM473" s="21">
        <f t="shared" si="339"/>
        <v>6.0140642577721252E-3</v>
      </c>
      <c r="AN473" s="21">
        <f t="shared" si="340"/>
        <v>18.042192773316376</v>
      </c>
      <c r="AO473" s="86">
        <f t="shared" si="303"/>
        <v>8.2693383544366701E-4</v>
      </c>
      <c r="AP473" s="88">
        <f t="shared" si="304"/>
        <v>7.826521979292491E-7</v>
      </c>
      <c r="AQ473" s="89">
        <f t="shared" si="305"/>
        <v>3.8720687687026012E-5</v>
      </c>
      <c r="AR473" s="89">
        <f t="shared" si="306"/>
        <v>2.4715332566186813E-7</v>
      </c>
      <c r="AS473" s="89">
        <f t="shared" si="307"/>
        <v>1.6476888377457877E-5</v>
      </c>
      <c r="AT473" s="89">
        <f t="shared" si="308"/>
        <v>4.9430665132373632E-2</v>
      </c>
      <c r="AU473" s="91">
        <f t="shared" si="309"/>
        <v>2.2655721519004577E-6</v>
      </c>
      <c r="AV473" s="95">
        <f t="shared" si="319"/>
        <v>285.66805224417595</v>
      </c>
      <c r="AW473" s="96">
        <f t="shared" si="320"/>
        <v>14133.051005764493</v>
      </c>
      <c r="AX473" s="96">
        <f t="shared" si="321"/>
        <v>90.210963866581864</v>
      </c>
      <c r="AY473" s="96">
        <f t="shared" si="322"/>
        <v>6014.0642577721255</v>
      </c>
      <c r="AZ473" s="96">
        <f t="shared" si="323"/>
        <v>18042192.773316376</v>
      </c>
      <c r="BA473" s="97">
        <f t="shared" si="324"/>
        <v>826.93383544366702</v>
      </c>
      <c r="BB473" s="102">
        <f t="shared" si="325"/>
        <v>0.78265219792924912</v>
      </c>
      <c r="BC473" s="98">
        <f t="shared" si="326"/>
        <v>38.720687687026015</v>
      </c>
      <c r="BD473" s="98">
        <f t="shared" si="327"/>
        <v>0.24715332566186812</v>
      </c>
      <c r="BE473" s="98">
        <f t="shared" si="328"/>
        <v>16.476888377457875</v>
      </c>
      <c r="BF473" s="98">
        <f t="shared" si="329"/>
        <v>49430.66513237363</v>
      </c>
      <c r="BG473" s="103">
        <f t="shared" si="330"/>
        <v>2.2655721519004577</v>
      </c>
      <c r="BH473">
        <v>0.1</v>
      </c>
      <c r="BI473">
        <f t="shared" si="310"/>
        <v>939.69754027689453</v>
      </c>
      <c r="BJ473">
        <v>0.1</v>
      </c>
      <c r="BK473">
        <f t="shared" si="311"/>
        <v>1000</v>
      </c>
      <c r="BL473" s="114">
        <v>12.16</v>
      </c>
      <c r="BM473" s="114">
        <v>601.6</v>
      </c>
      <c r="BN473" s="114">
        <v>1.92</v>
      </c>
      <c r="BO473" s="114">
        <v>256</v>
      </c>
      <c r="BP473" s="114">
        <v>384000</v>
      </c>
      <c r="BQ473" s="107">
        <f t="shared" si="312"/>
        <v>8.7999999999999994E-9</v>
      </c>
      <c r="BR473" s="107">
        <f t="shared" si="313"/>
        <v>1.1778395532672018E-4</v>
      </c>
      <c r="BS473" s="107">
        <f t="shared" si="314"/>
        <v>5.8272062109008928E-3</v>
      </c>
      <c r="BT473" s="107">
        <f t="shared" si="315"/>
        <v>2.0171784752145435E-5</v>
      </c>
      <c r="BU473" s="107">
        <f t="shared" si="316"/>
        <v>2.4796622174046352E-3</v>
      </c>
      <c r="BV473" s="107">
        <f t="shared" si="317"/>
        <v>4.0343569504290873</v>
      </c>
      <c r="BW473" s="117">
        <f t="shared" si="318"/>
        <v>1.1694610452696353E-4</v>
      </c>
    </row>
    <row r="474" spans="1:75" ht="30" customHeight="1" x14ac:dyDescent="0.25">
      <c r="A474" s="108">
        <v>4.6080301665037</v>
      </c>
      <c r="B474" s="108">
        <v>-74.095278789597998</v>
      </c>
      <c r="C474" s="119">
        <v>30</v>
      </c>
      <c r="D474" s="119">
        <v>25</v>
      </c>
      <c r="E474" s="119">
        <v>2319</v>
      </c>
      <c r="F474" s="16" t="s">
        <v>1270</v>
      </c>
      <c r="G474" s="14" t="s">
        <v>1271</v>
      </c>
      <c r="H474" s="16" t="s">
        <v>1272</v>
      </c>
      <c r="I474" s="14" t="s">
        <v>1273</v>
      </c>
      <c r="J474" s="14" t="s">
        <v>1274</v>
      </c>
      <c r="K474" s="27"/>
      <c r="L474" s="27"/>
      <c r="M474" s="14">
        <v>2007</v>
      </c>
      <c r="N474" s="15" t="s">
        <v>43</v>
      </c>
      <c r="O474" s="15" t="s">
        <v>120</v>
      </c>
      <c r="P474" s="22">
        <v>-1.5549305289660951E-2</v>
      </c>
      <c r="Q474" s="18">
        <v>10000</v>
      </c>
      <c r="R474" s="18">
        <v>9396.9754027689451</v>
      </c>
      <c r="S474" s="15" t="s">
        <v>45</v>
      </c>
      <c r="T474" s="15"/>
      <c r="U474" s="15"/>
      <c r="V474" s="14">
        <v>365</v>
      </c>
      <c r="W474" s="76" t="s">
        <v>76</v>
      </c>
      <c r="X474" s="14"/>
      <c r="Y474" s="14">
        <v>2920</v>
      </c>
      <c r="Z474" s="76" t="s">
        <v>1275</v>
      </c>
      <c r="AA474" s="76" t="s">
        <v>1276</v>
      </c>
      <c r="AB474" s="19" t="s">
        <v>49</v>
      </c>
      <c r="AC474" s="19">
        <v>30.4</v>
      </c>
      <c r="AD474" s="19">
        <v>1504</v>
      </c>
      <c r="AE474" s="19">
        <v>9.6</v>
      </c>
      <c r="AF474" s="19">
        <v>640</v>
      </c>
      <c r="AG474" s="19">
        <v>1920000</v>
      </c>
      <c r="AH474" s="23">
        <v>10000</v>
      </c>
      <c r="AI474" s="24">
        <v>8.7999999999999994E-8</v>
      </c>
      <c r="AJ474" s="21">
        <f t="shared" si="336"/>
        <v>2.8566805224417593E-4</v>
      </c>
      <c r="AK474" s="21">
        <f t="shared" si="337"/>
        <v>1.4133051005764494E-2</v>
      </c>
      <c r="AL474" s="21">
        <f t="shared" si="338"/>
        <v>9.0210963866581864E-5</v>
      </c>
      <c r="AM474" s="21">
        <f t="shared" si="339"/>
        <v>6.0140642577721252E-3</v>
      </c>
      <c r="AN474" s="21">
        <f t="shared" si="340"/>
        <v>18.042192773316376</v>
      </c>
      <c r="AO474" s="86">
        <f t="shared" si="303"/>
        <v>8.2693383544366701E-4</v>
      </c>
      <c r="AP474" s="88">
        <f t="shared" si="304"/>
        <v>7.826521979292491E-7</v>
      </c>
      <c r="AQ474" s="89">
        <f t="shared" si="305"/>
        <v>3.8720687687026012E-5</v>
      </c>
      <c r="AR474" s="89">
        <f t="shared" si="306"/>
        <v>2.4715332566186813E-7</v>
      </c>
      <c r="AS474" s="89">
        <f t="shared" si="307"/>
        <v>1.6476888377457877E-5</v>
      </c>
      <c r="AT474" s="89">
        <f t="shared" si="308"/>
        <v>4.9430665132373632E-2</v>
      </c>
      <c r="AU474" s="91">
        <f t="shared" si="309"/>
        <v>2.2655721519004577E-6</v>
      </c>
      <c r="AV474" s="95">
        <f t="shared" si="319"/>
        <v>285.66805224417595</v>
      </c>
      <c r="AW474" s="96">
        <f t="shared" si="320"/>
        <v>14133.051005764493</v>
      </c>
      <c r="AX474" s="96">
        <f t="shared" si="321"/>
        <v>90.210963866581864</v>
      </c>
      <c r="AY474" s="96">
        <f t="shared" si="322"/>
        <v>6014.0642577721255</v>
      </c>
      <c r="AZ474" s="96">
        <f t="shared" si="323"/>
        <v>18042192.773316376</v>
      </c>
      <c r="BA474" s="97">
        <f t="shared" si="324"/>
        <v>826.93383544366702</v>
      </c>
      <c r="BB474" s="102">
        <f t="shared" si="325"/>
        <v>0.78265219792924912</v>
      </c>
      <c r="BC474" s="98">
        <f t="shared" si="326"/>
        <v>38.720687687026015</v>
      </c>
      <c r="BD474" s="98">
        <f t="shared" si="327"/>
        <v>0.24715332566186812</v>
      </c>
      <c r="BE474" s="98">
        <f t="shared" si="328"/>
        <v>16.476888377457875</v>
      </c>
      <c r="BF474" s="98">
        <f t="shared" si="329"/>
        <v>49430.66513237363</v>
      </c>
      <c r="BG474" s="103">
        <f t="shared" si="330"/>
        <v>2.2655721519004577</v>
      </c>
      <c r="BH474">
        <v>0.1</v>
      </c>
      <c r="BI474">
        <f t="shared" si="310"/>
        <v>939.69754027689453</v>
      </c>
      <c r="BJ474">
        <v>0.1</v>
      </c>
      <c r="BK474">
        <f t="shared" si="311"/>
        <v>1000</v>
      </c>
      <c r="BL474" s="114">
        <v>12.16</v>
      </c>
      <c r="BM474" s="114">
        <v>601.6</v>
      </c>
      <c r="BN474" s="114">
        <v>1.92</v>
      </c>
      <c r="BO474" s="114">
        <v>256</v>
      </c>
      <c r="BP474" s="114">
        <v>384000</v>
      </c>
      <c r="BQ474" s="107">
        <f t="shared" si="312"/>
        <v>8.7999999999999994E-9</v>
      </c>
      <c r="BR474" s="107">
        <f t="shared" si="313"/>
        <v>1.1778395532672018E-4</v>
      </c>
      <c r="BS474" s="107">
        <f t="shared" si="314"/>
        <v>5.8272062109008928E-3</v>
      </c>
      <c r="BT474" s="107">
        <f t="shared" si="315"/>
        <v>2.0171784752145435E-5</v>
      </c>
      <c r="BU474" s="107">
        <f t="shared" si="316"/>
        <v>2.4796622174046352E-3</v>
      </c>
      <c r="BV474" s="107">
        <f t="shared" si="317"/>
        <v>4.0343569504290873</v>
      </c>
      <c r="BW474" s="117">
        <f t="shared" si="318"/>
        <v>1.1694610452696353E-4</v>
      </c>
    </row>
    <row r="475" spans="1:75" ht="30" customHeight="1" x14ac:dyDescent="0.25">
      <c r="A475" s="108">
        <v>4.6116788731886</v>
      </c>
      <c r="B475" s="108">
        <v>-74.092317017869306</v>
      </c>
      <c r="C475" s="119">
        <v>30</v>
      </c>
      <c r="D475" s="119">
        <v>25</v>
      </c>
      <c r="E475" s="119">
        <v>2319</v>
      </c>
      <c r="F475" s="16" t="s">
        <v>1277</v>
      </c>
      <c r="G475" s="14" t="s">
        <v>1278</v>
      </c>
      <c r="H475" s="16" t="s">
        <v>1279</v>
      </c>
      <c r="I475" s="14" t="s">
        <v>1273</v>
      </c>
      <c r="J475" s="14" t="s">
        <v>53</v>
      </c>
      <c r="K475" s="14">
        <v>3</v>
      </c>
      <c r="L475" s="14"/>
      <c r="M475" s="14">
        <v>2003</v>
      </c>
      <c r="N475" s="15" t="s">
        <v>43</v>
      </c>
      <c r="O475" s="15" t="s">
        <v>123</v>
      </c>
      <c r="P475" s="17">
        <v>1.4131626950323477E-2</v>
      </c>
      <c r="Q475" s="18">
        <v>4189.5</v>
      </c>
      <c r="R475" s="18">
        <v>4433.1389639148219</v>
      </c>
      <c r="S475" s="15" t="s">
        <v>45</v>
      </c>
      <c r="T475" s="15"/>
      <c r="U475" s="15"/>
      <c r="V475" s="14">
        <v>365</v>
      </c>
      <c r="W475" s="76"/>
      <c r="X475" s="14"/>
      <c r="Y475" s="14">
        <v>8760</v>
      </c>
      <c r="Z475" s="76" t="s">
        <v>1280</v>
      </c>
      <c r="AA475" s="76" t="s">
        <v>292</v>
      </c>
      <c r="AB475" s="19" t="s">
        <v>49</v>
      </c>
      <c r="AC475" s="19">
        <v>196.35697419693699</v>
      </c>
      <c r="AD475" s="19">
        <v>1220.7279907421801</v>
      </c>
      <c r="AE475" s="19">
        <v>69.655897325915305</v>
      </c>
      <c r="AF475" s="19">
        <v>640</v>
      </c>
      <c r="AG475" s="19">
        <v>1920000</v>
      </c>
      <c r="AH475" s="20">
        <v>2.9803032786885244</v>
      </c>
      <c r="AI475" s="20">
        <v>1.362E-5</v>
      </c>
      <c r="AJ475" s="21">
        <f t="shared" si="336"/>
        <v>8.7047775314885863E-4</v>
      </c>
      <c r="AK475" s="21">
        <f t="shared" si="337"/>
        <v>5.4116568201006097E-3</v>
      </c>
      <c r="AL475" s="21">
        <f t="shared" si="338"/>
        <v>3.0879427250196542E-4</v>
      </c>
      <c r="AM475" s="21">
        <f t="shared" si="339"/>
        <v>2.8372089369054858E-3</v>
      </c>
      <c r="AN475" s="21">
        <f t="shared" si="340"/>
        <v>8.511626810716459</v>
      </c>
      <c r="AO475" s="86">
        <f t="shared" si="303"/>
        <v>4.2952329104352919E-5</v>
      </c>
      <c r="AP475" s="88">
        <f t="shared" si="304"/>
        <v>2.3848705565722154E-6</v>
      </c>
      <c r="AQ475" s="89">
        <f t="shared" si="305"/>
        <v>1.4826457041371534E-5</v>
      </c>
      <c r="AR475" s="89">
        <f t="shared" si="306"/>
        <v>8.4601170548483682E-7</v>
      </c>
      <c r="AS475" s="89">
        <f t="shared" si="307"/>
        <v>7.7731751696040704E-6</v>
      </c>
      <c r="AT475" s="89">
        <f t="shared" si="308"/>
        <v>2.3319525508812215E-2</v>
      </c>
      <c r="AU475" s="91">
        <f t="shared" si="309"/>
        <v>1.1767761398452854E-7</v>
      </c>
      <c r="AV475" s="95">
        <f t="shared" si="319"/>
        <v>870.4777531488586</v>
      </c>
      <c r="AW475" s="96">
        <f t="shared" si="320"/>
        <v>5411.6568201006094</v>
      </c>
      <c r="AX475" s="96">
        <f t="shared" si="321"/>
        <v>308.79427250196539</v>
      </c>
      <c r="AY475" s="96">
        <f t="shared" si="322"/>
        <v>2837.2089369054856</v>
      </c>
      <c r="AZ475" s="96">
        <f t="shared" si="323"/>
        <v>8511626.8107164595</v>
      </c>
      <c r="BA475" s="97">
        <f t="shared" si="324"/>
        <v>42.95232910435292</v>
      </c>
      <c r="BB475" s="102">
        <f t="shared" si="325"/>
        <v>2.3848705565722152</v>
      </c>
      <c r="BC475" s="98">
        <f t="shared" si="326"/>
        <v>14.826457041371533</v>
      </c>
      <c r="BD475" s="98">
        <f t="shared" si="327"/>
        <v>0.84601170548483684</v>
      </c>
      <c r="BE475" s="98">
        <f t="shared" si="328"/>
        <v>7.7731751696040705</v>
      </c>
      <c r="BF475" s="98">
        <f t="shared" si="329"/>
        <v>23319.525508812214</v>
      </c>
      <c r="BG475" s="103">
        <f t="shared" si="330"/>
        <v>0.11767761398452854</v>
      </c>
      <c r="BH475">
        <v>0.1</v>
      </c>
      <c r="BI475">
        <f t="shared" si="310"/>
        <v>443.31389639148222</v>
      </c>
      <c r="BJ475">
        <v>0.1</v>
      </c>
      <c r="BK475">
        <f t="shared" si="311"/>
        <v>0.29803032786885247</v>
      </c>
      <c r="BL475" s="114">
        <v>187.562005220738</v>
      </c>
      <c r="BM475" s="114">
        <v>1012.03746873145</v>
      </c>
      <c r="BN475" s="114">
        <v>69.555897325915296</v>
      </c>
      <c r="BO475" s="114">
        <v>256</v>
      </c>
      <c r="BP475" s="114">
        <v>384000</v>
      </c>
      <c r="BQ475" s="107">
        <f t="shared" si="312"/>
        <v>1.362E-6</v>
      </c>
      <c r="BR475" s="107">
        <f t="shared" si="313"/>
        <v>8.3603249352023283E-4</v>
      </c>
      <c r="BS475" s="107">
        <f t="shared" si="314"/>
        <v>4.5190228027426945E-3</v>
      </c>
      <c r="BT475" s="107">
        <f t="shared" si="315"/>
        <v>3.0989329244157014E-4</v>
      </c>
      <c r="BU475" s="107">
        <f t="shared" si="316"/>
        <v>1.1698112128807714E-3</v>
      </c>
      <c r="BV475" s="107">
        <f t="shared" si="317"/>
        <v>1.903257614787174</v>
      </c>
      <c r="BW475" s="117">
        <f t="shared" si="318"/>
        <v>6.0743766354888522E-6</v>
      </c>
    </row>
    <row r="476" spans="1:75" ht="30" customHeight="1" x14ac:dyDescent="0.25">
      <c r="A476" s="108">
        <v>4.60730248363003</v>
      </c>
      <c r="B476" s="108">
        <v>-74.091414035933099</v>
      </c>
      <c r="C476" s="119">
        <v>30</v>
      </c>
      <c r="D476" s="119">
        <v>25</v>
      </c>
      <c r="E476" s="119">
        <v>2319</v>
      </c>
      <c r="F476" s="16" t="s">
        <v>1281</v>
      </c>
      <c r="G476" s="14" t="s">
        <v>1282</v>
      </c>
      <c r="H476" s="16" t="s">
        <v>1283</v>
      </c>
      <c r="I476" s="14" t="s">
        <v>1273</v>
      </c>
      <c r="J476" s="14" t="s">
        <v>53</v>
      </c>
      <c r="K476" s="27"/>
      <c r="L476" s="27"/>
      <c r="M476" s="14">
        <v>1998</v>
      </c>
      <c r="N476" s="15" t="s">
        <v>54</v>
      </c>
      <c r="O476" s="15" t="s">
        <v>54</v>
      </c>
      <c r="P476" s="22">
        <v>1.192780523187394E-2</v>
      </c>
      <c r="Q476" s="18">
        <v>2.2712647159026398</v>
      </c>
      <c r="R476" s="18">
        <v>2.3822562453082026</v>
      </c>
      <c r="S476" s="15" t="s">
        <v>45</v>
      </c>
      <c r="T476" s="15"/>
      <c r="U476" s="15"/>
      <c r="V476" s="14">
        <v>365</v>
      </c>
      <c r="W476" s="76" t="s">
        <v>76</v>
      </c>
      <c r="X476" s="14"/>
      <c r="Y476" s="14">
        <v>2920</v>
      </c>
      <c r="Z476" s="76" t="s">
        <v>1284</v>
      </c>
      <c r="AA476" s="76" t="s">
        <v>292</v>
      </c>
      <c r="AB476" s="19" t="s">
        <v>49</v>
      </c>
      <c r="AC476" s="19">
        <v>24000</v>
      </c>
      <c r="AD476" s="19">
        <v>2261000</v>
      </c>
      <c r="AE476" s="19">
        <v>1200</v>
      </c>
      <c r="AF476" s="19">
        <v>381000</v>
      </c>
      <c r="AG476" s="19">
        <v>1500000000</v>
      </c>
      <c r="AH476" s="23">
        <v>2.2712647159026398</v>
      </c>
      <c r="AI476" s="20">
        <v>2.4E-2</v>
      </c>
      <c r="AJ476" s="21">
        <f t="shared" si="336"/>
        <v>5.7174149887396858E-5</v>
      </c>
      <c r="AK476" s="21">
        <f t="shared" si="337"/>
        <v>5.3862813706418459E-3</v>
      </c>
      <c r="AL476" s="21">
        <f t="shared" si="338"/>
        <v>2.8587074943698431E-6</v>
      </c>
      <c r="AM476" s="21">
        <f t="shared" si="339"/>
        <v>9.0763962946242512E-4</v>
      </c>
      <c r="AN476" s="21">
        <f t="shared" si="340"/>
        <v>3.5733843679623036</v>
      </c>
      <c r="AO476" s="86">
        <f t="shared" si="303"/>
        <v>5.7174149887396858E-2</v>
      </c>
      <c r="AP476" s="88">
        <f t="shared" si="304"/>
        <v>1.5664150654081332E-7</v>
      </c>
      <c r="AQ476" s="89">
        <f t="shared" si="305"/>
        <v>1.4756935262032454E-5</v>
      </c>
      <c r="AR476" s="89">
        <f t="shared" si="306"/>
        <v>7.832075327040666E-9</v>
      </c>
      <c r="AS476" s="89">
        <f t="shared" si="307"/>
        <v>2.4866839163354114E-6</v>
      </c>
      <c r="AT476" s="89">
        <f t="shared" si="308"/>
        <v>9.790094158800831E-3</v>
      </c>
      <c r="AU476" s="91">
        <f t="shared" si="309"/>
        <v>1.5664150654081332E-4</v>
      </c>
      <c r="AV476" s="95">
        <f t="shared" si="319"/>
        <v>57.174149887396858</v>
      </c>
      <c r="AW476" s="96">
        <f t="shared" si="320"/>
        <v>5386.2813706418456</v>
      </c>
      <c r="AX476" s="96">
        <f t="shared" si="321"/>
        <v>2.8587074943698432</v>
      </c>
      <c r="AY476" s="96">
        <f t="shared" si="322"/>
        <v>907.63962946242509</v>
      </c>
      <c r="AZ476" s="96">
        <f t="shared" si="323"/>
        <v>3573384.3679623036</v>
      </c>
      <c r="BA476" s="97">
        <f t="shared" si="324"/>
        <v>57174.149887396859</v>
      </c>
      <c r="BB476" s="102">
        <f t="shared" si="325"/>
        <v>0.15664150654081332</v>
      </c>
      <c r="BC476" s="98">
        <f t="shared" si="326"/>
        <v>14.756935262032455</v>
      </c>
      <c r="BD476" s="98">
        <f t="shared" si="327"/>
        <v>7.8320753270406662E-3</v>
      </c>
      <c r="BE476" s="98">
        <f t="shared" si="328"/>
        <v>2.4866839163354113</v>
      </c>
      <c r="BF476" s="98">
        <f t="shared" si="329"/>
        <v>9790.0941588008318</v>
      </c>
      <c r="BG476" s="103">
        <f t="shared" si="330"/>
        <v>156.64150654081331</v>
      </c>
      <c r="BH476">
        <v>0.1</v>
      </c>
      <c r="BI476">
        <f t="shared" si="310"/>
        <v>0.23822562453082027</v>
      </c>
      <c r="BJ476">
        <v>0.1</v>
      </c>
      <c r="BK476">
        <f t="shared" si="311"/>
        <v>0.227126471590264</v>
      </c>
      <c r="BL476" s="114">
        <v>0</v>
      </c>
      <c r="BM476" s="114">
        <v>0</v>
      </c>
      <c r="BN476" s="114">
        <v>0</v>
      </c>
      <c r="BO476" s="114">
        <v>0</v>
      </c>
      <c r="BP476" s="114">
        <v>0</v>
      </c>
      <c r="BQ476" s="107">
        <f t="shared" si="312"/>
        <v>2.4000000000000002E-3</v>
      </c>
      <c r="BR476" s="107">
        <f t="shared" si="313"/>
        <v>5.7174149887396862E-6</v>
      </c>
      <c r="BS476" s="107">
        <f t="shared" si="314"/>
        <v>5.3862813706418463E-4</v>
      </c>
      <c r="BT476" s="107">
        <f t="shared" si="315"/>
        <v>2.8587074943698432E-7</v>
      </c>
      <c r="BU476" s="107">
        <f t="shared" si="316"/>
        <v>9.0763962946242518E-5</v>
      </c>
      <c r="BV476" s="107">
        <f t="shared" si="317"/>
        <v>0.3573384367962304</v>
      </c>
      <c r="BW476" s="117">
        <f t="shared" si="318"/>
        <v>8.0856458187908813E-3</v>
      </c>
    </row>
    <row r="477" spans="1:75" ht="45" customHeight="1" x14ac:dyDescent="0.25">
      <c r="A477" s="108">
        <v>4.6086327794357</v>
      </c>
      <c r="B477" s="108">
        <v>-74.089571630320293</v>
      </c>
      <c r="C477" s="119">
        <v>30</v>
      </c>
      <c r="D477" s="119">
        <v>25</v>
      </c>
      <c r="E477" s="119">
        <v>2319</v>
      </c>
      <c r="F477" s="16" t="s">
        <v>1285</v>
      </c>
      <c r="G477" s="14" t="s">
        <v>1286</v>
      </c>
      <c r="H477" s="16" t="s">
        <v>1287</v>
      </c>
      <c r="I477" s="14" t="s">
        <v>1273</v>
      </c>
      <c r="J477" s="14" t="s">
        <v>41</v>
      </c>
      <c r="K477" s="14">
        <v>20</v>
      </c>
      <c r="L477" s="14"/>
      <c r="M477" s="14">
        <v>1998</v>
      </c>
      <c r="N477" s="15" t="s">
        <v>43</v>
      </c>
      <c r="O477" s="15" t="s">
        <v>44</v>
      </c>
      <c r="P477" s="28">
        <v>4.2689148957375835E-3</v>
      </c>
      <c r="Q477" s="18">
        <v>1244.57142857143</v>
      </c>
      <c r="R477" s="18">
        <v>1266.0057887176067</v>
      </c>
      <c r="S477" s="15" t="s">
        <v>45</v>
      </c>
      <c r="T477" s="15"/>
      <c r="U477" s="15"/>
      <c r="V477" s="14">
        <v>365</v>
      </c>
      <c r="W477" s="76"/>
      <c r="X477" s="14"/>
      <c r="Y477" s="14">
        <v>8760</v>
      </c>
      <c r="Z477" s="76" t="s">
        <v>1288</v>
      </c>
      <c r="AA477" s="76" t="s">
        <v>292</v>
      </c>
      <c r="AB477" s="19" t="s">
        <v>49</v>
      </c>
      <c r="AC477" s="19">
        <v>46.3856216091623</v>
      </c>
      <c r="AD477" s="19">
        <v>1074.85364414012</v>
      </c>
      <c r="AE477" s="19">
        <v>5.4109910208389103</v>
      </c>
      <c r="AF477" s="19">
        <v>1344</v>
      </c>
      <c r="AG477" s="19">
        <v>1920000</v>
      </c>
      <c r="AH477" s="20">
        <v>1159.0914634146341</v>
      </c>
      <c r="AI477" s="20">
        <v>1.4200000000000001E-4</v>
      </c>
      <c r="AJ477" s="21">
        <f t="shared" si="336"/>
        <v>5.8724465470463974E-5</v>
      </c>
      <c r="AK477" s="21">
        <f t="shared" si="337"/>
        <v>1.3607709355056064E-3</v>
      </c>
      <c r="AL477" s="21">
        <f t="shared" si="338"/>
        <v>6.850345955081052E-6</v>
      </c>
      <c r="AM477" s="21">
        <f t="shared" si="339"/>
        <v>1.7015117800364633E-3</v>
      </c>
      <c r="AN477" s="21">
        <f t="shared" si="340"/>
        <v>2.4307311143378048</v>
      </c>
      <c r="AO477" s="86">
        <f t="shared" si="303"/>
        <v>0.16742562021603197</v>
      </c>
      <c r="AP477" s="88">
        <f t="shared" si="304"/>
        <v>1.6088894649442183E-7</v>
      </c>
      <c r="AQ477" s="89">
        <f t="shared" si="305"/>
        <v>3.7281395493304285E-6</v>
      </c>
      <c r="AR477" s="89">
        <f t="shared" si="306"/>
        <v>1.8768071109811101E-8</v>
      </c>
      <c r="AS477" s="89">
        <f t="shared" si="307"/>
        <v>4.6616761096889404E-6</v>
      </c>
      <c r="AT477" s="89">
        <f t="shared" si="308"/>
        <v>6.6595372995556295E-3</v>
      </c>
      <c r="AU477" s="91">
        <f t="shared" si="309"/>
        <v>4.5870032935899167E-4</v>
      </c>
      <c r="AV477" s="95">
        <f t="shared" si="319"/>
        <v>58.724465470463976</v>
      </c>
      <c r="AW477" s="96">
        <f t="shared" si="320"/>
        <v>1360.7709355056065</v>
      </c>
      <c r="AX477" s="96">
        <f t="shared" si="321"/>
        <v>6.8503459550810524</v>
      </c>
      <c r="AY477" s="96">
        <f t="shared" si="322"/>
        <v>1701.5117800364633</v>
      </c>
      <c r="AZ477" s="96">
        <f t="shared" si="323"/>
        <v>2430731.1143378047</v>
      </c>
      <c r="BA477" s="97">
        <f t="shared" si="324"/>
        <v>167425.62021603197</v>
      </c>
      <c r="BB477" s="102">
        <f t="shared" si="325"/>
        <v>0.16088894649442184</v>
      </c>
      <c r="BC477" s="98">
        <f t="shared" si="326"/>
        <v>3.7281395493304283</v>
      </c>
      <c r="BD477" s="98">
        <f t="shared" si="327"/>
        <v>1.8768071109811102E-2</v>
      </c>
      <c r="BE477" s="98">
        <f t="shared" si="328"/>
        <v>4.6616761096889405</v>
      </c>
      <c r="BF477" s="98">
        <f t="shared" si="329"/>
        <v>6659.5372995556299</v>
      </c>
      <c r="BG477" s="103">
        <f t="shared" si="330"/>
        <v>458.70032935899167</v>
      </c>
      <c r="BH477">
        <v>0.1</v>
      </c>
      <c r="BI477">
        <f t="shared" si="310"/>
        <v>126.60057887176067</v>
      </c>
      <c r="BJ477">
        <v>0.1</v>
      </c>
      <c r="BK477">
        <f t="shared" si="311"/>
        <v>115.90914634146341</v>
      </c>
      <c r="BL477" s="114">
        <v>17.6498016718255</v>
      </c>
      <c r="BM477" s="114">
        <v>910.91550745517998</v>
      </c>
      <c r="BN477" s="114">
        <v>5.3109910208389097</v>
      </c>
      <c r="BO477" s="114">
        <v>537.6</v>
      </c>
      <c r="BP477" s="114">
        <v>384000</v>
      </c>
      <c r="BQ477" s="107">
        <f t="shared" si="312"/>
        <v>1.4200000000000001E-5</v>
      </c>
      <c r="BR477" s="107">
        <f t="shared" si="313"/>
        <v>2.3103539329599114E-5</v>
      </c>
      <c r="BS477" s="107">
        <f t="shared" si="314"/>
        <v>1.1612249024706602E-3</v>
      </c>
      <c r="BT477" s="107">
        <f t="shared" si="315"/>
        <v>6.758551936704989E-6</v>
      </c>
      <c r="BU477" s="107">
        <f t="shared" si="316"/>
        <v>7.0155127923230624E-4</v>
      </c>
      <c r="BV477" s="107">
        <f t="shared" si="317"/>
        <v>0.54352800066831453</v>
      </c>
      <c r="BW477" s="117">
        <f t="shared" si="318"/>
        <v>2.367755827982395E-2</v>
      </c>
    </row>
    <row r="478" spans="1:75" ht="30" customHeight="1" x14ac:dyDescent="0.25">
      <c r="A478" s="108">
        <v>4.6100809965660199</v>
      </c>
      <c r="B478" s="108">
        <v>-74.089487363711498</v>
      </c>
      <c r="C478" s="119">
        <v>30</v>
      </c>
      <c r="D478" s="119">
        <v>25</v>
      </c>
      <c r="E478" s="119">
        <v>2319</v>
      </c>
      <c r="F478" s="16" t="s">
        <v>1289</v>
      </c>
      <c r="G478" s="14" t="s">
        <v>1290</v>
      </c>
      <c r="H478" s="16" t="s">
        <v>1291</v>
      </c>
      <c r="I478" s="14" t="s">
        <v>1273</v>
      </c>
      <c r="J478" s="14" t="s">
        <v>41</v>
      </c>
      <c r="K478" s="14">
        <v>30</v>
      </c>
      <c r="L478" s="14"/>
      <c r="M478" s="14">
        <v>2003</v>
      </c>
      <c r="N478" s="15" t="s">
        <v>43</v>
      </c>
      <c r="O478" s="15" t="s">
        <v>44</v>
      </c>
      <c r="P478" s="28">
        <v>4.2689148957375835E-3</v>
      </c>
      <c r="Q478" s="18">
        <v>117000</v>
      </c>
      <c r="R478" s="18">
        <v>119015.00699721288</v>
      </c>
      <c r="S478" s="15" t="s">
        <v>45</v>
      </c>
      <c r="T478" s="15"/>
      <c r="U478" s="15"/>
      <c r="V478" s="14">
        <v>365</v>
      </c>
      <c r="W478" s="76"/>
      <c r="X478" s="14"/>
      <c r="Y478" s="14">
        <v>8760</v>
      </c>
      <c r="Z478" s="76" t="s">
        <v>1292</v>
      </c>
      <c r="AA478" s="76" t="s">
        <v>292</v>
      </c>
      <c r="AB478" s="19" t="s">
        <v>49</v>
      </c>
      <c r="AC478" s="19">
        <v>46.3856216091623</v>
      </c>
      <c r="AD478" s="19">
        <v>1074.85364414012</v>
      </c>
      <c r="AE478" s="19">
        <v>5.4109910208389103</v>
      </c>
      <c r="AF478" s="19">
        <v>1344</v>
      </c>
      <c r="AG478" s="19">
        <v>1920000</v>
      </c>
      <c r="AH478" s="20">
        <v>8608.3841463414628</v>
      </c>
      <c r="AI478" s="20">
        <v>1.0442E-8</v>
      </c>
      <c r="AJ478" s="21">
        <f t="shared" si="336"/>
        <v>5.5205850803845199E-3</v>
      </c>
      <c r="AK478" s="21">
        <f t="shared" si="337"/>
        <v>0.12792371397831614</v>
      </c>
      <c r="AL478" s="21">
        <f t="shared" si="338"/>
        <v>6.4398913420699901E-4</v>
      </c>
      <c r="AM478" s="21">
        <f t="shared" si="339"/>
        <v>0.15995616940425411</v>
      </c>
      <c r="AN478" s="21">
        <f t="shared" si="340"/>
        <v>228.50881343464874</v>
      </c>
      <c r="AO478" s="86">
        <f t="shared" si="303"/>
        <v>9.1436836612437188E-5</v>
      </c>
      <c r="AP478" s="88">
        <f t="shared" si="304"/>
        <v>1.5124890631190466E-5</v>
      </c>
      <c r="AQ478" s="89">
        <f t="shared" si="305"/>
        <v>3.5047592870771549E-4</v>
      </c>
      <c r="AR478" s="89">
        <f t="shared" si="306"/>
        <v>1.7643537923479424E-6</v>
      </c>
      <c r="AS478" s="89">
        <f t="shared" si="307"/>
        <v>4.3823608055960033E-4</v>
      </c>
      <c r="AT478" s="89">
        <f t="shared" si="308"/>
        <v>0.6260515436565719</v>
      </c>
      <c r="AU478" s="91">
        <f t="shared" si="309"/>
        <v>2.505118811299649E-7</v>
      </c>
      <c r="AV478" s="95">
        <f t="shared" si="319"/>
        <v>5520.5850803845196</v>
      </c>
      <c r="AW478" s="96">
        <f t="shared" si="320"/>
        <v>127923.71397831614</v>
      </c>
      <c r="AX478" s="96">
        <f t="shared" si="321"/>
        <v>643.98913420699898</v>
      </c>
      <c r="AY478" s="96">
        <f t="shared" si="322"/>
        <v>159956.16940425412</v>
      </c>
      <c r="AZ478" s="96">
        <f t="shared" si="323"/>
        <v>228508813.43464875</v>
      </c>
      <c r="BA478" s="97">
        <f t="shared" si="324"/>
        <v>91.43683661243719</v>
      </c>
      <c r="BB478" s="102">
        <f t="shared" si="325"/>
        <v>15.124890631190466</v>
      </c>
      <c r="BC478" s="98">
        <f t="shared" si="326"/>
        <v>350.47592870771547</v>
      </c>
      <c r="BD478" s="98">
        <f t="shared" si="327"/>
        <v>1.7643537923479424</v>
      </c>
      <c r="BE478" s="98">
        <f t="shared" si="328"/>
        <v>438.23608055960034</v>
      </c>
      <c r="BF478" s="98">
        <f t="shared" si="329"/>
        <v>626051.54365657188</v>
      </c>
      <c r="BG478" s="103">
        <f t="shared" si="330"/>
        <v>0.25051188112996492</v>
      </c>
      <c r="BH478">
        <v>0.1</v>
      </c>
      <c r="BI478">
        <f t="shared" si="310"/>
        <v>11901.500699721289</v>
      </c>
      <c r="BJ478">
        <v>0.1</v>
      </c>
      <c r="BK478">
        <f t="shared" si="311"/>
        <v>860.83841463414637</v>
      </c>
      <c r="BL478" s="114">
        <v>17.6498016718255</v>
      </c>
      <c r="BM478" s="114">
        <v>910.91550745517998</v>
      </c>
      <c r="BN478" s="114">
        <v>5.3109910208389097</v>
      </c>
      <c r="BO478" s="114">
        <v>537.6</v>
      </c>
      <c r="BP478" s="114">
        <v>384000</v>
      </c>
      <c r="BQ478" s="107">
        <f t="shared" si="312"/>
        <v>1.0442E-9</v>
      </c>
      <c r="BR478" s="107">
        <f t="shared" si="313"/>
        <v>2.1719236353238813E-3</v>
      </c>
      <c r="BS478" s="107">
        <f t="shared" si="314"/>
        <v>0.10916473773226235</v>
      </c>
      <c r="BT478" s="107">
        <f t="shared" si="315"/>
        <v>6.3535973785139809E-4</v>
      </c>
      <c r="BU478" s="107">
        <f t="shared" si="316"/>
        <v>6.5951618192293171E-2</v>
      </c>
      <c r="BV478" s="107">
        <f t="shared" si="317"/>
        <v>51.096124029769186</v>
      </c>
      <c r="BW478" s="117">
        <f t="shared" si="318"/>
        <v>1.2931121443780144E-5</v>
      </c>
    </row>
    <row r="479" spans="1:75" ht="30" customHeight="1" x14ac:dyDescent="0.25">
      <c r="A479" s="108">
        <v>4.6100809965660199</v>
      </c>
      <c r="B479" s="108">
        <v>-74.089487363711498</v>
      </c>
      <c r="C479" s="119">
        <v>30</v>
      </c>
      <c r="D479" s="119">
        <v>25</v>
      </c>
      <c r="E479" s="119">
        <v>2319</v>
      </c>
      <c r="F479" s="16" t="s">
        <v>1289</v>
      </c>
      <c r="G479" s="14" t="s">
        <v>1290</v>
      </c>
      <c r="H479" s="16" t="s">
        <v>1291</v>
      </c>
      <c r="I479" s="14" t="s">
        <v>1273</v>
      </c>
      <c r="J479" s="14" t="s">
        <v>53</v>
      </c>
      <c r="K479" s="27"/>
      <c r="L479" s="27"/>
      <c r="M479" s="14">
        <v>1991</v>
      </c>
      <c r="N479" s="15" t="s">
        <v>43</v>
      </c>
      <c r="O479" s="15" t="s">
        <v>123</v>
      </c>
      <c r="P479" s="28">
        <v>4.2689148957375835E-3</v>
      </c>
      <c r="Q479" s="18">
        <v>109200</v>
      </c>
      <c r="R479" s="18">
        <v>111080.67319739869</v>
      </c>
      <c r="S479" s="15" t="s">
        <v>45</v>
      </c>
      <c r="T479" s="15"/>
      <c r="U479" s="15"/>
      <c r="V479" s="14">
        <v>365</v>
      </c>
      <c r="W479" s="76"/>
      <c r="X479" s="14"/>
      <c r="Y479" s="14">
        <v>8760</v>
      </c>
      <c r="Z479" s="76" t="s">
        <v>1292</v>
      </c>
      <c r="AA479" s="76" t="s">
        <v>292</v>
      </c>
      <c r="AB479" s="19" t="s">
        <v>49</v>
      </c>
      <c r="AC479" s="19">
        <v>196.35697419693699</v>
      </c>
      <c r="AD479" s="19">
        <v>1220.7279907421801</v>
      </c>
      <c r="AE479" s="19">
        <v>69.655897325915305</v>
      </c>
      <c r="AF479" s="19">
        <v>640</v>
      </c>
      <c r="AG479" s="19">
        <v>1920000</v>
      </c>
      <c r="AH479" s="20">
        <v>2.9803032786885244</v>
      </c>
      <c r="AI479" s="20">
        <v>1.362E-5</v>
      </c>
      <c r="AJ479" s="21">
        <f t="shared" si="336"/>
        <v>2.1811464880800005E-2</v>
      </c>
      <c r="AK479" s="21">
        <f t="shared" si="337"/>
        <v>0.13559928700254922</v>
      </c>
      <c r="AL479" s="21">
        <f t="shared" si="338"/>
        <v>7.7374239671315547E-3</v>
      </c>
      <c r="AM479" s="21">
        <f t="shared" si="339"/>
        <v>7.1091630846335158E-2</v>
      </c>
      <c r="AN479" s="21">
        <f t="shared" si="340"/>
        <v>213.27489253900549</v>
      </c>
      <c r="AO479" s="86">
        <f t="shared" si="303"/>
        <v>4.1290812889073531E-5</v>
      </c>
      <c r="AP479" s="88">
        <f t="shared" si="304"/>
        <v>5.9757438029589052E-5</v>
      </c>
      <c r="AQ479" s="89">
        <f t="shared" si="305"/>
        <v>3.7150489589739516E-4</v>
      </c>
      <c r="AR479" s="89">
        <f t="shared" si="306"/>
        <v>2.1198421827757684E-5</v>
      </c>
      <c r="AS479" s="89">
        <f t="shared" si="307"/>
        <v>1.9477159135982235E-4</v>
      </c>
      <c r="AT479" s="89">
        <f t="shared" si="308"/>
        <v>0.58431477407946708</v>
      </c>
      <c r="AU479" s="91">
        <f t="shared" si="309"/>
        <v>1.1312551476458501E-7</v>
      </c>
      <c r="AV479" s="95">
        <f t="shared" si="319"/>
        <v>21811.464880800006</v>
      </c>
      <c r="AW479" s="96">
        <f t="shared" si="320"/>
        <v>135599.28700254922</v>
      </c>
      <c r="AX479" s="96">
        <f t="shared" si="321"/>
        <v>7737.4239671315545</v>
      </c>
      <c r="AY479" s="96">
        <f t="shared" si="322"/>
        <v>71091.63084633516</v>
      </c>
      <c r="AZ479" s="96">
        <f t="shared" si="323"/>
        <v>213274892.53900549</v>
      </c>
      <c r="BA479" s="97">
        <f t="shared" si="324"/>
        <v>41.290812889073528</v>
      </c>
      <c r="BB479" s="102">
        <f t="shared" si="325"/>
        <v>59.757438029589053</v>
      </c>
      <c r="BC479" s="98">
        <f t="shared" si="326"/>
        <v>371.50489589739516</v>
      </c>
      <c r="BD479" s="98">
        <f t="shared" si="327"/>
        <v>21.198421827757684</v>
      </c>
      <c r="BE479" s="98">
        <f t="shared" si="328"/>
        <v>194.77159135982237</v>
      </c>
      <c r="BF479" s="98">
        <f t="shared" si="329"/>
        <v>584314.77407946705</v>
      </c>
      <c r="BG479" s="103">
        <f t="shared" si="330"/>
        <v>0.11312551476458502</v>
      </c>
      <c r="BH479">
        <v>0.1</v>
      </c>
      <c r="BI479">
        <f t="shared" si="310"/>
        <v>11108.06731973987</v>
      </c>
      <c r="BJ479">
        <v>0.1</v>
      </c>
      <c r="BK479">
        <f t="shared" si="311"/>
        <v>0.29803032786885247</v>
      </c>
      <c r="BL479" s="114">
        <v>187.562005220738</v>
      </c>
      <c r="BM479" s="114">
        <v>1012.03746873145</v>
      </c>
      <c r="BN479" s="114">
        <v>69.555897325915296</v>
      </c>
      <c r="BO479" s="114">
        <v>256</v>
      </c>
      <c r="BP479" s="114">
        <v>384000</v>
      </c>
      <c r="BQ479" s="107">
        <f t="shared" si="312"/>
        <v>1.362E-6</v>
      </c>
      <c r="BR479" s="107">
        <f t="shared" si="313"/>
        <v>2.0948373816172497E-2</v>
      </c>
      <c r="BS479" s="107">
        <f t="shared" si="314"/>
        <v>0.11323265505752797</v>
      </c>
      <c r="BT479" s="107">
        <f t="shared" si="315"/>
        <v>7.7649619883265525E-3</v>
      </c>
      <c r="BU479" s="107">
        <f t="shared" si="316"/>
        <v>2.9311830307685853E-2</v>
      </c>
      <c r="BV479" s="107">
        <f t="shared" si="317"/>
        <v>47.689715761117903</v>
      </c>
      <c r="BW479" s="117">
        <f t="shared" si="318"/>
        <v>5.8394027589137601E-6</v>
      </c>
    </row>
    <row r="480" spans="1:75" ht="30" customHeight="1" x14ac:dyDescent="0.25">
      <c r="A480" s="108">
        <v>4.6100809965660199</v>
      </c>
      <c r="B480" s="108">
        <v>-74.089487363711498</v>
      </c>
      <c r="C480" s="119">
        <v>30</v>
      </c>
      <c r="D480" s="119">
        <v>25</v>
      </c>
      <c r="E480" s="119">
        <v>2319</v>
      </c>
      <c r="F480" s="16" t="s">
        <v>1289</v>
      </c>
      <c r="G480" s="14" t="s">
        <v>1290</v>
      </c>
      <c r="H480" s="16" t="s">
        <v>1291</v>
      </c>
      <c r="I480" s="14" t="s">
        <v>1273</v>
      </c>
      <c r="J480" s="14" t="s">
        <v>53</v>
      </c>
      <c r="K480" s="27"/>
      <c r="L480" s="27"/>
      <c r="M480" s="14">
        <v>1991</v>
      </c>
      <c r="N480" s="15" t="s">
        <v>43</v>
      </c>
      <c r="O480" s="15" t="s">
        <v>123</v>
      </c>
      <c r="P480" s="28">
        <v>4.2689148957375835E-3</v>
      </c>
      <c r="Q480" s="18">
        <v>109200</v>
      </c>
      <c r="R480" s="18">
        <v>111080.67319739869</v>
      </c>
      <c r="S480" s="15" t="s">
        <v>45</v>
      </c>
      <c r="T480" s="15"/>
      <c r="U480" s="15"/>
      <c r="V480" s="14">
        <v>365</v>
      </c>
      <c r="W480" s="76"/>
      <c r="X480" s="14"/>
      <c r="Y480" s="14">
        <v>8760</v>
      </c>
      <c r="Z480" s="76" t="s">
        <v>1292</v>
      </c>
      <c r="AA480" s="76" t="s">
        <v>292</v>
      </c>
      <c r="AB480" s="19" t="s">
        <v>49</v>
      </c>
      <c r="AC480" s="19">
        <v>196.35697419693699</v>
      </c>
      <c r="AD480" s="19">
        <v>1220.7279907421801</v>
      </c>
      <c r="AE480" s="19">
        <v>69.655897325915305</v>
      </c>
      <c r="AF480" s="19">
        <v>640</v>
      </c>
      <c r="AG480" s="19">
        <v>1920000</v>
      </c>
      <c r="AH480" s="20">
        <v>2.9803032786885244</v>
      </c>
      <c r="AI480" s="20">
        <v>1.362E-5</v>
      </c>
      <c r="AJ480" s="21">
        <f t="shared" si="336"/>
        <v>2.1811464880800005E-2</v>
      </c>
      <c r="AK480" s="21">
        <f t="shared" si="337"/>
        <v>0.13559928700254922</v>
      </c>
      <c r="AL480" s="21">
        <f t="shared" si="338"/>
        <v>7.7374239671315547E-3</v>
      </c>
      <c r="AM480" s="21">
        <f t="shared" si="339"/>
        <v>7.1091630846335158E-2</v>
      </c>
      <c r="AN480" s="21">
        <f t="shared" si="340"/>
        <v>213.27489253900549</v>
      </c>
      <c r="AO480" s="86">
        <f t="shared" si="303"/>
        <v>4.1290812889073531E-5</v>
      </c>
      <c r="AP480" s="88">
        <f t="shared" si="304"/>
        <v>5.9757438029589052E-5</v>
      </c>
      <c r="AQ480" s="89">
        <f t="shared" si="305"/>
        <v>3.7150489589739516E-4</v>
      </c>
      <c r="AR480" s="89">
        <f t="shared" si="306"/>
        <v>2.1198421827757684E-5</v>
      </c>
      <c r="AS480" s="89">
        <f t="shared" si="307"/>
        <v>1.9477159135982235E-4</v>
      </c>
      <c r="AT480" s="89">
        <f t="shared" si="308"/>
        <v>0.58431477407946708</v>
      </c>
      <c r="AU480" s="91">
        <f t="shared" si="309"/>
        <v>1.1312551476458501E-7</v>
      </c>
      <c r="AV480" s="95">
        <f t="shared" si="319"/>
        <v>21811.464880800006</v>
      </c>
      <c r="AW480" s="96">
        <f t="shared" si="320"/>
        <v>135599.28700254922</v>
      </c>
      <c r="AX480" s="96">
        <f t="shared" si="321"/>
        <v>7737.4239671315545</v>
      </c>
      <c r="AY480" s="96">
        <f t="shared" si="322"/>
        <v>71091.63084633516</v>
      </c>
      <c r="AZ480" s="96">
        <f t="shared" si="323"/>
        <v>213274892.53900549</v>
      </c>
      <c r="BA480" s="97">
        <f t="shared" si="324"/>
        <v>41.290812889073528</v>
      </c>
      <c r="BB480" s="102">
        <f t="shared" si="325"/>
        <v>59.757438029589053</v>
      </c>
      <c r="BC480" s="98">
        <f t="shared" si="326"/>
        <v>371.50489589739516</v>
      </c>
      <c r="BD480" s="98">
        <f t="shared" si="327"/>
        <v>21.198421827757684</v>
      </c>
      <c r="BE480" s="98">
        <f t="shared" si="328"/>
        <v>194.77159135982237</v>
      </c>
      <c r="BF480" s="98">
        <f t="shared" si="329"/>
        <v>584314.77407946705</v>
      </c>
      <c r="BG480" s="103">
        <f t="shared" si="330"/>
        <v>0.11312551476458502</v>
      </c>
      <c r="BH480">
        <v>0.1</v>
      </c>
      <c r="BI480">
        <f t="shared" si="310"/>
        <v>11108.06731973987</v>
      </c>
      <c r="BJ480">
        <v>0.1</v>
      </c>
      <c r="BK480">
        <f t="shared" si="311"/>
        <v>0.29803032786885247</v>
      </c>
      <c r="BL480" s="114">
        <v>187.562005220738</v>
      </c>
      <c r="BM480" s="114">
        <v>1012.03746873145</v>
      </c>
      <c r="BN480" s="114">
        <v>69.555897325915296</v>
      </c>
      <c r="BO480" s="114">
        <v>256</v>
      </c>
      <c r="BP480" s="114">
        <v>384000</v>
      </c>
      <c r="BQ480" s="107">
        <f t="shared" si="312"/>
        <v>1.362E-6</v>
      </c>
      <c r="BR480" s="107">
        <f t="shared" si="313"/>
        <v>2.0948373816172497E-2</v>
      </c>
      <c r="BS480" s="107">
        <f t="shared" si="314"/>
        <v>0.11323265505752797</v>
      </c>
      <c r="BT480" s="107">
        <f t="shared" si="315"/>
        <v>7.7649619883265525E-3</v>
      </c>
      <c r="BU480" s="107">
        <f t="shared" si="316"/>
        <v>2.9311830307685853E-2</v>
      </c>
      <c r="BV480" s="107">
        <f t="shared" si="317"/>
        <v>47.689715761117903</v>
      </c>
      <c r="BW480" s="117">
        <f t="shared" si="318"/>
        <v>5.8394027589137601E-6</v>
      </c>
    </row>
    <row r="481" spans="1:75" ht="30" customHeight="1" x14ac:dyDescent="0.25">
      <c r="A481" s="108">
        <v>4.6068116976022599</v>
      </c>
      <c r="B481" s="108">
        <v>-74.091606707244594</v>
      </c>
      <c r="C481" s="119">
        <v>30</v>
      </c>
      <c r="D481" s="119">
        <v>25</v>
      </c>
      <c r="E481" s="119">
        <v>2319</v>
      </c>
      <c r="F481" s="16" t="s">
        <v>1293</v>
      </c>
      <c r="G481" s="14" t="s">
        <v>1294</v>
      </c>
      <c r="H481" s="16" t="s">
        <v>1295</v>
      </c>
      <c r="I481" s="14" t="s">
        <v>1273</v>
      </c>
      <c r="J481" s="14" t="s">
        <v>53</v>
      </c>
      <c r="K481" s="27"/>
      <c r="L481" s="27"/>
      <c r="M481" s="14">
        <v>2007</v>
      </c>
      <c r="N481" s="15" t="s">
        <v>43</v>
      </c>
      <c r="O481" s="15" t="s">
        <v>123</v>
      </c>
      <c r="P481" s="17">
        <v>-7.2022874027276113E-2</v>
      </c>
      <c r="Q481" s="18">
        <v>5142.84</v>
      </c>
      <c r="R481" s="18">
        <v>3855.551122965488</v>
      </c>
      <c r="S481" s="15" t="s">
        <v>45</v>
      </c>
      <c r="T481" s="15"/>
      <c r="U481" s="15"/>
      <c r="V481" s="14">
        <v>365</v>
      </c>
      <c r="W481" s="76"/>
      <c r="X481" s="14"/>
      <c r="Y481" s="14">
        <v>8760</v>
      </c>
      <c r="Z481" s="76" t="s">
        <v>1296</v>
      </c>
      <c r="AA481" s="76" t="s">
        <v>292</v>
      </c>
      <c r="AB481" s="19" t="s">
        <v>49</v>
      </c>
      <c r="AC481" s="19">
        <v>196.35697419693699</v>
      </c>
      <c r="AD481" s="19">
        <v>1220.7279907421801</v>
      </c>
      <c r="AE481" s="19">
        <v>69.655897325915305</v>
      </c>
      <c r="AF481" s="19">
        <v>640</v>
      </c>
      <c r="AG481" s="19">
        <v>1920000</v>
      </c>
      <c r="AH481" s="20">
        <v>8608.3841463414628</v>
      </c>
      <c r="AI481" s="20">
        <v>1.0442E-8</v>
      </c>
      <c r="AJ481" s="21">
        <f t="shared" si="336"/>
        <v>7.5706435236710576E-4</v>
      </c>
      <c r="AK481" s="21">
        <f t="shared" si="337"/>
        <v>4.7065791755414154E-3</v>
      </c>
      <c r="AL481" s="21">
        <f t="shared" si="338"/>
        <v>2.6856187315610152E-4</v>
      </c>
      <c r="AM481" s="21">
        <f t="shared" si="339"/>
        <v>2.4675527186979124E-3</v>
      </c>
      <c r="AN481" s="21">
        <f t="shared" si="340"/>
        <v>7.4026581560937368</v>
      </c>
      <c r="AO481" s="86">
        <f t="shared" si="303"/>
        <v>6.7388964157004275E-5</v>
      </c>
      <c r="AP481" s="88">
        <f t="shared" si="304"/>
        <v>2.0741489105948102E-6</v>
      </c>
      <c r="AQ481" s="89">
        <f t="shared" si="305"/>
        <v>1.2894737467236755E-5</v>
      </c>
      <c r="AR481" s="89">
        <f t="shared" si="306"/>
        <v>7.3578595385233292E-7</v>
      </c>
      <c r="AS481" s="89">
        <f t="shared" si="307"/>
        <v>6.760418407391541E-6</v>
      </c>
      <c r="AT481" s="89">
        <f t="shared" si="308"/>
        <v>2.028125522217462E-2</v>
      </c>
      <c r="AU481" s="91">
        <f t="shared" si="309"/>
        <v>1.8462729906028569E-7</v>
      </c>
      <c r="AV481" s="95">
        <f t="shared" si="319"/>
        <v>757.06435236710581</v>
      </c>
      <c r="AW481" s="96">
        <f t="shared" si="320"/>
        <v>4706.5791755414157</v>
      </c>
      <c r="AX481" s="96">
        <f t="shared" si="321"/>
        <v>268.56187315610151</v>
      </c>
      <c r="AY481" s="96">
        <f t="shared" si="322"/>
        <v>2467.5527186979125</v>
      </c>
      <c r="AZ481" s="96">
        <f t="shared" si="323"/>
        <v>7402658.1560937371</v>
      </c>
      <c r="BA481" s="97">
        <f t="shared" si="324"/>
        <v>67.388964157004281</v>
      </c>
      <c r="BB481" s="102">
        <f t="shared" si="325"/>
        <v>2.0741489105948103</v>
      </c>
      <c r="BC481" s="98">
        <f t="shared" si="326"/>
        <v>12.894737467236755</v>
      </c>
      <c r="BD481" s="98">
        <f t="shared" si="327"/>
        <v>0.73578595385233292</v>
      </c>
      <c r="BE481" s="98">
        <f t="shared" si="328"/>
        <v>6.7604184073915414</v>
      </c>
      <c r="BF481" s="98">
        <f t="shared" si="329"/>
        <v>20281.255222174619</v>
      </c>
      <c r="BG481" s="103">
        <f t="shared" si="330"/>
        <v>0.18462729906028569</v>
      </c>
      <c r="BH481">
        <v>0.1</v>
      </c>
      <c r="BI481">
        <f t="shared" si="310"/>
        <v>385.55511229654883</v>
      </c>
      <c r="BJ481">
        <v>0.1</v>
      </c>
      <c r="BK481">
        <f t="shared" si="311"/>
        <v>860.83841463414637</v>
      </c>
      <c r="BL481" s="114">
        <v>187.562005220738</v>
      </c>
      <c r="BM481" s="114">
        <v>1012.03746873145</v>
      </c>
      <c r="BN481" s="114">
        <v>69.555897325915296</v>
      </c>
      <c r="BO481" s="114">
        <v>256</v>
      </c>
      <c r="BP481" s="114">
        <v>384000</v>
      </c>
      <c r="BQ481" s="107">
        <f t="shared" si="312"/>
        <v>1.0442E-9</v>
      </c>
      <c r="BR481" s="107">
        <f t="shared" si="313"/>
        <v>7.2710692028049508E-4</v>
      </c>
      <c r="BS481" s="107">
        <f t="shared" si="314"/>
        <v>3.930245269468168E-3</v>
      </c>
      <c r="BT481" s="107">
        <f t="shared" si="315"/>
        <v>2.6951770323424605E-4</v>
      </c>
      <c r="BU481" s="107">
        <f t="shared" si="316"/>
        <v>1.0173980495971518E-3</v>
      </c>
      <c r="BV481" s="107">
        <f t="shared" si="317"/>
        <v>1.6552846851218845</v>
      </c>
      <c r="BW481" s="117">
        <f t="shared" si="318"/>
        <v>9.5302387065109839E-6</v>
      </c>
    </row>
    <row r="482" spans="1:75" ht="30" customHeight="1" x14ac:dyDescent="0.25">
      <c r="A482" s="108">
        <v>4.5950555555555557</v>
      </c>
      <c r="B482" s="108">
        <v>-74.090416666666655</v>
      </c>
      <c r="C482" s="119">
        <v>30</v>
      </c>
      <c r="D482" s="119">
        <v>23</v>
      </c>
      <c r="E482" s="119">
        <v>2293</v>
      </c>
      <c r="F482" s="16" t="s">
        <v>1297</v>
      </c>
      <c r="G482" s="14" t="s">
        <v>1298</v>
      </c>
      <c r="H482" s="16" t="s">
        <v>1299</v>
      </c>
      <c r="I482" s="14" t="s">
        <v>1273</v>
      </c>
      <c r="J482" s="14" t="s">
        <v>53</v>
      </c>
      <c r="K482" s="27"/>
      <c r="L482" s="27"/>
      <c r="M482" s="14">
        <v>2007</v>
      </c>
      <c r="N482" s="15" t="s">
        <v>43</v>
      </c>
      <c r="O482" s="15" t="s">
        <v>397</v>
      </c>
      <c r="P482" s="25">
        <v>0.01</v>
      </c>
      <c r="Q482" s="18">
        <v>4160</v>
      </c>
      <c r="R482" s="18">
        <v>4329.7728206403353</v>
      </c>
      <c r="S482" s="15" t="s">
        <v>45</v>
      </c>
      <c r="T482" s="15"/>
      <c r="U482" s="15"/>
      <c r="V482" s="14">
        <v>365</v>
      </c>
      <c r="W482" s="76"/>
      <c r="X482" s="14"/>
      <c r="Y482" s="14">
        <v>8760</v>
      </c>
      <c r="Z482" s="76" t="s">
        <v>1300</v>
      </c>
      <c r="AA482" s="76" t="s">
        <v>292</v>
      </c>
      <c r="AB482" s="19" t="s">
        <v>49</v>
      </c>
      <c r="AC482" s="19">
        <v>196.35697419693699</v>
      </c>
      <c r="AD482" s="19">
        <v>1220.7279907421801</v>
      </c>
      <c r="AE482" s="19">
        <v>0.1</v>
      </c>
      <c r="AF482" s="19">
        <v>640</v>
      </c>
      <c r="AG482" s="19">
        <v>1920000</v>
      </c>
      <c r="AH482" s="23">
        <v>4160</v>
      </c>
      <c r="AI482" s="24">
        <v>8.7999999999999994E-8</v>
      </c>
      <c r="AJ482" s="21">
        <f t="shared" si="336"/>
        <v>8.5018109002107337E-4</v>
      </c>
      <c r="AK482" s="21">
        <f t="shared" si="337"/>
        <v>5.2854748757103784E-3</v>
      </c>
      <c r="AL482" s="21">
        <f t="shared" si="338"/>
        <v>4.3297728206403356E-7</v>
      </c>
      <c r="AM482" s="21">
        <f t="shared" si="339"/>
        <v>2.7710546052098143E-3</v>
      </c>
      <c r="AN482" s="21">
        <f t="shared" si="340"/>
        <v>8.3131638156294443</v>
      </c>
      <c r="AO482" s="86">
        <f t="shared" si="303"/>
        <v>3.8102000821634946E-4</v>
      </c>
      <c r="AP482" s="88">
        <f t="shared" si="304"/>
        <v>2.3292632603317079E-6</v>
      </c>
      <c r="AQ482" s="89">
        <f t="shared" si="305"/>
        <v>1.4480753084138022E-5</v>
      </c>
      <c r="AR482" s="89">
        <f t="shared" si="306"/>
        <v>1.1862391289425576E-9</v>
      </c>
      <c r="AS482" s="89">
        <f t="shared" si="307"/>
        <v>7.5919304252323681E-6</v>
      </c>
      <c r="AT482" s="89">
        <f t="shared" si="308"/>
        <v>2.2775791275697108E-2</v>
      </c>
      <c r="AU482" s="91">
        <f t="shared" si="309"/>
        <v>1.0438904334694506E-6</v>
      </c>
      <c r="AV482" s="95">
        <f t="shared" si="319"/>
        <v>850.18109002107337</v>
      </c>
      <c r="AW482" s="96">
        <f t="shared" si="320"/>
        <v>5285.474875710378</v>
      </c>
      <c r="AX482" s="96">
        <f t="shared" si="321"/>
        <v>0.43297728206403358</v>
      </c>
      <c r="AY482" s="96">
        <f t="shared" si="322"/>
        <v>2771.0546052098143</v>
      </c>
      <c r="AZ482" s="96">
        <f t="shared" si="323"/>
        <v>8313163.8156294441</v>
      </c>
      <c r="BA482" s="97">
        <f t="shared" si="324"/>
        <v>381.02000821634948</v>
      </c>
      <c r="BB482" s="102">
        <f t="shared" si="325"/>
        <v>2.3292632603317078</v>
      </c>
      <c r="BC482" s="98">
        <f t="shared" si="326"/>
        <v>14.480753084138023</v>
      </c>
      <c r="BD482" s="98">
        <f t="shared" si="327"/>
        <v>1.1862391289425575E-3</v>
      </c>
      <c r="BE482" s="98">
        <f t="shared" si="328"/>
        <v>7.5919304252323681</v>
      </c>
      <c r="BF482" s="98">
        <f t="shared" si="329"/>
        <v>22775.791275697109</v>
      </c>
      <c r="BG482" s="103">
        <f t="shared" si="330"/>
        <v>1.0438904334694505</v>
      </c>
      <c r="BH482">
        <v>0.1</v>
      </c>
      <c r="BI482">
        <f t="shared" si="310"/>
        <v>432.97728206403355</v>
      </c>
      <c r="BJ482">
        <v>0.1</v>
      </c>
      <c r="BK482">
        <f t="shared" si="311"/>
        <v>416</v>
      </c>
      <c r="BL482" s="114">
        <v>187.562005220738</v>
      </c>
      <c r="BM482" s="114">
        <v>1012.03746873145</v>
      </c>
      <c r="BN482" s="114">
        <v>0</v>
      </c>
      <c r="BO482" s="114">
        <v>256</v>
      </c>
      <c r="BP482" s="114">
        <v>384000</v>
      </c>
      <c r="BQ482" s="107">
        <f t="shared" si="312"/>
        <v>8.7999999999999994E-9</v>
      </c>
      <c r="BR482" s="107">
        <f t="shared" si="313"/>
        <v>8.1653897996002969E-4</v>
      </c>
      <c r="BS482" s="107">
        <f t="shared" si="314"/>
        <v>4.4136541323059643E-3</v>
      </c>
      <c r="BT482" s="107">
        <f t="shared" si="315"/>
        <v>4.3297728206403362E-8</v>
      </c>
      <c r="BU482" s="107">
        <f t="shared" si="316"/>
        <v>1.1425350831634313E-3</v>
      </c>
      <c r="BV482" s="107">
        <f t="shared" si="317"/>
        <v>1.8588799399838969</v>
      </c>
      <c r="BW482" s="117">
        <f t="shared" si="318"/>
        <v>5.3884366315506961E-5</v>
      </c>
    </row>
    <row r="483" spans="1:75" ht="30" customHeight="1" x14ac:dyDescent="0.25">
      <c r="A483" s="108">
        <v>4.5979444444444439</v>
      </c>
      <c r="B483" s="108">
        <v>-74.093944444444446</v>
      </c>
      <c r="C483" s="119">
        <v>30</v>
      </c>
      <c r="D483" s="119">
        <v>24</v>
      </c>
      <c r="E483" s="119">
        <v>2306</v>
      </c>
      <c r="F483" s="16" t="s">
        <v>1301</v>
      </c>
      <c r="G483" s="14" t="s">
        <v>1302</v>
      </c>
      <c r="H483" s="16" t="s">
        <v>1303</v>
      </c>
      <c r="I483" s="14" t="s">
        <v>1273</v>
      </c>
      <c r="J483" s="14" t="s">
        <v>41</v>
      </c>
      <c r="K483" s="14">
        <v>50</v>
      </c>
      <c r="L483" s="14"/>
      <c r="M483" s="14">
        <v>1981</v>
      </c>
      <c r="N483" s="15" t="s">
        <v>43</v>
      </c>
      <c r="O483" s="15" t="s">
        <v>44</v>
      </c>
      <c r="P483" s="28">
        <v>4.2689148957375835E-3</v>
      </c>
      <c r="Q483" s="18">
        <v>12995.71</v>
      </c>
      <c r="R483" s="18">
        <v>13219.525782767088</v>
      </c>
      <c r="S483" s="15" t="s">
        <v>45</v>
      </c>
      <c r="T483" s="15"/>
      <c r="U483" s="15"/>
      <c r="V483" s="14">
        <v>365</v>
      </c>
      <c r="W483" s="76"/>
      <c r="X483" s="14"/>
      <c r="Y483" s="14">
        <v>8760</v>
      </c>
      <c r="Z483" s="76" t="s">
        <v>1246</v>
      </c>
      <c r="AA483" s="76" t="s">
        <v>292</v>
      </c>
      <c r="AB483" s="19" t="s">
        <v>49</v>
      </c>
      <c r="AC483" s="19">
        <v>46.3856216091623</v>
      </c>
      <c r="AD483" s="19">
        <v>1074.85364414012</v>
      </c>
      <c r="AE483" s="19">
        <v>5.4109910208389103</v>
      </c>
      <c r="AF483" s="19">
        <v>1344</v>
      </c>
      <c r="AG483" s="19">
        <v>1920000</v>
      </c>
      <c r="AH483" s="23">
        <v>12995.71</v>
      </c>
      <c r="AI483" s="24">
        <v>8.7999999999999994E-8</v>
      </c>
      <c r="AJ483" s="21">
        <f t="shared" si="336"/>
        <v>6.1319592081199921E-4</v>
      </c>
      <c r="AK483" s="21">
        <f t="shared" si="337"/>
        <v>1.4209055461411477E-2</v>
      </c>
      <c r="AL483" s="21">
        <f t="shared" si="338"/>
        <v>7.1530735310301188E-5</v>
      </c>
      <c r="AM483" s="21">
        <f t="shared" si="339"/>
        <v>1.7767042652038965E-2</v>
      </c>
      <c r="AN483" s="21">
        <f t="shared" si="340"/>
        <v>25.38148950291281</v>
      </c>
      <c r="AO483" s="86">
        <f t="shared" si="303"/>
        <v>1.1633182688835036E-3</v>
      </c>
      <c r="AP483" s="88">
        <f t="shared" si="304"/>
        <v>1.6799888241424637E-6</v>
      </c>
      <c r="AQ483" s="89">
        <f t="shared" si="305"/>
        <v>3.8928919072360213E-5</v>
      </c>
      <c r="AR483" s="89">
        <f t="shared" si="306"/>
        <v>1.959746172884964E-7</v>
      </c>
      <c r="AS483" s="89">
        <f t="shared" si="307"/>
        <v>4.8676829183668395E-5</v>
      </c>
      <c r="AT483" s="89">
        <f t="shared" si="308"/>
        <v>6.9538327405240574E-2</v>
      </c>
      <c r="AU483" s="91">
        <f t="shared" si="309"/>
        <v>3.1871733394068593E-6</v>
      </c>
      <c r="AV483" s="95">
        <f t="shared" si="319"/>
        <v>613.19592081199926</v>
      </c>
      <c r="AW483" s="96">
        <f t="shared" si="320"/>
        <v>14209.055461411477</v>
      </c>
      <c r="AX483" s="96">
        <f t="shared" si="321"/>
        <v>71.530735310301182</v>
      </c>
      <c r="AY483" s="96">
        <f t="shared" si="322"/>
        <v>17767.042652038966</v>
      </c>
      <c r="AZ483" s="96">
        <f t="shared" si="323"/>
        <v>25381489.502912812</v>
      </c>
      <c r="BA483" s="97">
        <f t="shared" si="324"/>
        <v>1163.3182688835036</v>
      </c>
      <c r="BB483" s="102">
        <f t="shared" si="325"/>
        <v>1.6799888241424636</v>
      </c>
      <c r="BC483" s="98">
        <f t="shared" si="326"/>
        <v>38.928919072360216</v>
      </c>
      <c r="BD483" s="98">
        <f t="shared" si="327"/>
        <v>0.19597461728849641</v>
      </c>
      <c r="BE483" s="98">
        <f t="shared" si="328"/>
        <v>48.676829183668396</v>
      </c>
      <c r="BF483" s="98">
        <f t="shared" si="329"/>
        <v>69538.327405240576</v>
      </c>
      <c r="BG483" s="103">
        <f t="shared" si="330"/>
        <v>3.1871733394068591</v>
      </c>
      <c r="BH483">
        <v>0.1</v>
      </c>
      <c r="BI483">
        <f t="shared" si="310"/>
        <v>1321.9525782767089</v>
      </c>
      <c r="BJ483">
        <v>0.1</v>
      </c>
      <c r="BK483">
        <f t="shared" si="311"/>
        <v>1299.5709999999999</v>
      </c>
      <c r="BL483" s="114">
        <v>17.6498016718255</v>
      </c>
      <c r="BM483" s="114">
        <v>910.91550745517998</v>
      </c>
      <c r="BN483" s="114">
        <v>5.3109910208389097</v>
      </c>
      <c r="BO483" s="114">
        <v>537.6</v>
      </c>
      <c r="BP483" s="114">
        <v>384000</v>
      </c>
      <c r="BQ483" s="107">
        <f t="shared" si="312"/>
        <v>8.7999999999999994E-9</v>
      </c>
      <c r="BR483" s="107">
        <f t="shared" si="313"/>
        <v>2.4124521116935824E-4</v>
      </c>
      <c r="BS483" s="107">
        <f t="shared" si="314"/>
        <v>1.212541259653452E-2</v>
      </c>
      <c r="BT483" s="107">
        <f t="shared" si="315"/>
        <v>7.0572229904211907E-5</v>
      </c>
      <c r="BU483" s="107">
        <f t="shared" si="316"/>
        <v>7.3255393509210785E-3</v>
      </c>
      <c r="BV483" s="107">
        <f t="shared" si="317"/>
        <v>5.6754735898710393</v>
      </c>
      <c r="BW483" s="117">
        <f t="shared" si="318"/>
        <v>1.6451804732114418E-4</v>
      </c>
    </row>
    <row r="484" spans="1:75" ht="15" customHeight="1" x14ac:dyDescent="0.25">
      <c r="A484" s="108">
        <v>4.6028217561644302</v>
      </c>
      <c r="B484" s="108">
        <v>-74.093846652264006</v>
      </c>
      <c r="C484" s="119">
        <v>30</v>
      </c>
      <c r="D484" s="119">
        <v>24</v>
      </c>
      <c r="E484" s="119">
        <v>2306</v>
      </c>
      <c r="F484" s="16" t="s">
        <v>1304</v>
      </c>
      <c r="G484" s="14" t="s">
        <v>1305</v>
      </c>
      <c r="H484" s="16" t="s">
        <v>1306</v>
      </c>
      <c r="I484" s="14" t="s">
        <v>1273</v>
      </c>
      <c r="J484" s="14" t="s">
        <v>53</v>
      </c>
      <c r="K484" s="27"/>
      <c r="L484" s="27"/>
      <c r="M484" s="14">
        <v>2002</v>
      </c>
      <c r="N484" s="15" t="s">
        <v>102</v>
      </c>
      <c r="O484" s="15" t="s">
        <v>627</v>
      </c>
      <c r="P484" s="22">
        <v>1.192780523187394E-2</v>
      </c>
      <c r="Q484" s="18">
        <v>0.73816103266835698</v>
      </c>
      <c r="R484" s="18">
        <v>0.77423327972516476</v>
      </c>
      <c r="S484" s="2" t="s">
        <v>45</v>
      </c>
      <c r="T484" s="2"/>
      <c r="U484" s="2"/>
      <c r="V484" s="14">
        <v>365</v>
      </c>
      <c r="W484" s="76"/>
      <c r="X484" s="14"/>
      <c r="Y484" s="14">
        <v>8760</v>
      </c>
      <c r="Z484" s="76" t="s">
        <v>1307</v>
      </c>
      <c r="AA484" s="76" t="s">
        <v>292</v>
      </c>
      <c r="AB484" s="19" t="s">
        <v>49</v>
      </c>
      <c r="AC484" s="19">
        <v>476000</v>
      </c>
      <c r="AD484" s="19">
        <v>2142000</v>
      </c>
      <c r="AE484" s="19">
        <v>1704000</v>
      </c>
      <c r="AF484" s="19">
        <v>595000</v>
      </c>
      <c r="AG484" s="19">
        <v>2676000000</v>
      </c>
      <c r="AH484" s="23">
        <v>0.73816103266835698</v>
      </c>
      <c r="AI484" s="20">
        <v>9.1200000000000003E-2</v>
      </c>
      <c r="AJ484" s="21">
        <f t="shared" si="336"/>
        <v>3.6853504114917838E-4</v>
      </c>
      <c r="AK484" s="21">
        <f t="shared" si="337"/>
        <v>1.6584076851713029E-3</v>
      </c>
      <c r="AL484" s="21">
        <f t="shared" si="338"/>
        <v>1.3192935086516807E-3</v>
      </c>
      <c r="AM484" s="21">
        <f t="shared" si="339"/>
        <v>4.6066880143647303E-4</v>
      </c>
      <c r="AN484" s="21">
        <f t="shared" si="340"/>
        <v>2.0718482565445409</v>
      </c>
      <c r="AO484" s="86">
        <f t="shared" si="303"/>
        <v>7.0610075110935033E-2</v>
      </c>
      <c r="AP484" s="88">
        <f t="shared" si="304"/>
        <v>1.0096850442443243E-6</v>
      </c>
      <c r="AQ484" s="89">
        <f t="shared" si="305"/>
        <v>4.5435826990994603E-6</v>
      </c>
      <c r="AR484" s="89">
        <f t="shared" si="306"/>
        <v>3.6145027634292622E-6</v>
      </c>
      <c r="AS484" s="89">
        <f t="shared" si="307"/>
        <v>1.2621063053054056E-6</v>
      </c>
      <c r="AT484" s="89">
        <f t="shared" si="308"/>
        <v>5.6762965932727148E-3</v>
      </c>
      <c r="AU484" s="91">
        <f t="shared" si="309"/>
        <v>1.9345226057790419E-4</v>
      </c>
      <c r="AV484" s="95">
        <f t="shared" si="319"/>
        <v>368.53504114917837</v>
      </c>
      <c r="AW484" s="96">
        <f t="shared" si="320"/>
        <v>1658.407685171303</v>
      </c>
      <c r="AX484" s="96">
        <f t="shared" si="321"/>
        <v>1319.2935086516807</v>
      </c>
      <c r="AY484" s="96">
        <f t="shared" si="322"/>
        <v>460.66880143647302</v>
      </c>
      <c r="AZ484" s="96">
        <f t="shared" si="323"/>
        <v>2071848.2565445409</v>
      </c>
      <c r="BA484" s="97">
        <f t="shared" si="324"/>
        <v>70610.075110935039</v>
      </c>
      <c r="BB484" s="102">
        <f t="shared" si="325"/>
        <v>1.0096850442443244</v>
      </c>
      <c r="BC484" s="98">
        <f t="shared" si="326"/>
        <v>4.5435826990994599</v>
      </c>
      <c r="BD484" s="98">
        <f t="shared" si="327"/>
        <v>3.6145027634292624</v>
      </c>
      <c r="BE484" s="98">
        <f t="shared" si="328"/>
        <v>1.2621063053054056</v>
      </c>
      <c r="BF484" s="98">
        <f t="shared" si="329"/>
        <v>5676.2965932727147</v>
      </c>
      <c r="BG484" s="103">
        <f t="shared" si="330"/>
        <v>193.45226057790418</v>
      </c>
      <c r="BH484">
        <v>0.1</v>
      </c>
      <c r="BI484">
        <f t="shared" si="310"/>
        <v>7.7423327972516484E-2</v>
      </c>
      <c r="BJ484">
        <v>0.1</v>
      </c>
      <c r="BK484">
        <f t="shared" si="311"/>
        <v>7.38161032668357E-2</v>
      </c>
      <c r="BL484" s="114">
        <v>190400</v>
      </c>
      <c r="BM484" s="114">
        <v>428400</v>
      </c>
      <c r="BN484" s="114">
        <v>340800</v>
      </c>
      <c r="BO484" s="114">
        <v>119000</v>
      </c>
      <c r="BP484" s="114">
        <v>1070400000</v>
      </c>
      <c r="BQ484" s="107">
        <f t="shared" si="312"/>
        <v>9.1200000000000014E-3</v>
      </c>
      <c r="BR484" s="107">
        <f t="shared" si="313"/>
        <v>1.5195089013994136E-4</v>
      </c>
      <c r="BS484" s="107">
        <f t="shared" si="314"/>
        <v>3.7083123184511034E-4</v>
      </c>
      <c r="BT484" s="107">
        <f t="shared" si="315"/>
        <v>2.9500299676193654E-4</v>
      </c>
      <c r="BU484" s="107">
        <f t="shared" si="316"/>
        <v>1.0300867551253065E-4</v>
      </c>
      <c r="BV484" s="107">
        <f t="shared" si="317"/>
        <v>0.85424492019849396</v>
      </c>
      <c r="BW484" s="117">
        <f t="shared" si="318"/>
        <v>9.9857725862067259E-3</v>
      </c>
    </row>
    <row r="485" spans="1:75" ht="30" customHeight="1" x14ac:dyDescent="0.25">
      <c r="A485" s="108">
        <v>4.5994583333333328</v>
      </c>
      <c r="B485" s="108">
        <v>-74.092888888888879</v>
      </c>
      <c r="C485" s="119">
        <v>30</v>
      </c>
      <c r="D485" s="119">
        <v>24</v>
      </c>
      <c r="E485" s="119">
        <v>2306</v>
      </c>
      <c r="F485" s="16" t="s">
        <v>1308</v>
      </c>
      <c r="G485" s="14" t="s">
        <v>1302</v>
      </c>
      <c r="H485" s="16" t="s">
        <v>1309</v>
      </c>
      <c r="I485" s="14" t="s">
        <v>1273</v>
      </c>
      <c r="J485" s="14" t="s">
        <v>41</v>
      </c>
      <c r="K485" s="14">
        <v>30</v>
      </c>
      <c r="L485" s="14"/>
      <c r="M485" s="14">
        <v>2005</v>
      </c>
      <c r="N485" s="15" t="s">
        <v>43</v>
      </c>
      <c r="O485" s="15" t="s">
        <v>44</v>
      </c>
      <c r="P485" s="28">
        <v>4.2689148957375835E-3</v>
      </c>
      <c r="Q485" s="18">
        <v>65280</v>
      </c>
      <c r="R485" s="18">
        <v>66404.270570752633</v>
      </c>
      <c r="S485" s="15" t="s">
        <v>45</v>
      </c>
      <c r="T485" s="15"/>
      <c r="U485" s="15"/>
      <c r="V485" s="14">
        <v>365</v>
      </c>
      <c r="W485" s="76"/>
      <c r="X485" s="14"/>
      <c r="Y485" s="14">
        <v>8760</v>
      </c>
      <c r="Z485" s="76" t="s">
        <v>1310</v>
      </c>
      <c r="AA485" s="76" t="s">
        <v>292</v>
      </c>
      <c r="AB485" s="19" t="s">
        <v>49</v>
      </c>
      <c r="AC485" s="19">
        <v>46.3856216091623</v>
      </c>
      <c r="AD485" s="19">
        <v>1074.85364414012</v>
      </c>
      <c r="AE485" s="19">
        <v>5.4109910208389103</v>
      </c>
      <c r="AF485" s="19">
        <v>1344</v>
      </c>
      <c r="AG485" s="19">
        <v>1920000</v>
      </c>
      <c r="AH485" s="23">
        <v>65280</v>
      </c>
      <c r="AI485" s="24">
        <v>8.7999999999999994E-8</v>
      </c>
      <c r="AJ485" s="21">
        <f t="shared" si="336"/>
        <v>3.0802033679273636E-3</v>
      </c>
      <c r="AK485" s="21">
        <f t="shared" si="337"/>
        <v>7.1374872209439999E-2</v>
      </c>
      <c r="AL485" s="21">
        <f t="shared" si="338"/>
        <v>3.5931291180369996E-4</v>
      </c>
      <c r="AM485" s="21">
        <f t="shared" si="339"/>
        <v>8.9247339647091542E-2</v>
      </c>
      <c r="AN485" s="21">
        <f t="shared" si="340"/>
        <v>127.49619949584506</v>
      </c>
      <c r="AO485" s="86">
        <f t="shared" si="303"/>
        <v>5.8435758102262309E-3</v>
      </c>
      <c r="AP485" s="88">
        <f t="shared" si="304"/>
        <v>8.4389133367872967E-6</v>
      </c>
      <c r="AQ485" s="89">
        <f t="shared" si="305"/>
        <v>1.9554759509435616E-4</v>
      </c>
      <c r="AR485" s="89">
        <f t="shared" si="306"/>
        <v>9.8441893644849307E-7</v>
      </c>
      <c r="AS485" s="89">
        <f t="shared" si="307"/>
        <v>2.4451325930710012E-4</v>
      </c>
      <c r="AT485" s="89">
        <f t="shared" si="308"/>
        <v>0.34930465615300016</v>
      </c>
      <c r="AU485" s="91">
        <f t="shared" si="309"/>
        <v>1.6009796740345837E-5</v>
      </c>
      <c r="AV485" s="95">
        <f t="shared" si="319"/>
        <v>3080.2033679273636</v>
      </c>
      <c r="AW485" s="96">
        <f t="shared" si="320"/>
        <v>71374.87220944</v>
      </c>
      <c r="AX485" s="96">
        <f t="shared" si="321"/>
        <v>359.31291180369993</v>
      </c>
      <c r="AY485" s="96">
        <f t="shared" si="322"/>
        <v>89247.339647091547</v>
      </c>
      <c r="AZ485" s="96">
        <f t="shared" si="323"/>
        <v>127496199.49584506</v>
      </c>
      <c r="BA485" s="97">
        <f t="shared" si="324"/>
        <v>5843.5758102262307</v>
      </c>
      <c r="BB485" s="102">
        <f t="shared" si="325"/>
        <v>8.4389133367872962</v>
      </c>
      <c r="BC485" s="98">
        <f t="shared" si="326"/>
        <v>195.54759509435615</v>
      </c>
      <c r="BD485" s="98">
        <f t="shared" si="327"/>
        <v>0.9844189364484931</v>
      </c>
      <c r="BE485" s="98">
        <f t="shared" si="328"/>
        <v>244.51325930710013</v>
      </c>
      <c r="BF485" s="98">
        <f t="shared" si="329"/>
        <v>349304.65615300013</v>
      </c>
      <c r="BG485" s="103">
        <f t="shared" si="330"/>
        <v>16.009796740345838</v>
      </c>
      <c r="BH485">
        <v>0.1</v>
      </c>
      <c r="BI485">
        <f t="shared" si="310"/>
        <v>6640.4270570752633</v>
      </c>
      <c r="BJ485">
        <v>0.1</v>
      </c>
      <c r="BK485">
        <f t="shared" si="311"/>
        <v>6528</v>
      </c>
      <c r="BL485" s="114">
        <v>17.6498016718255</v>
      </c>
      <c r="BM485" s="114">
        <v>910.91550745517998</v>
      </c>
      <c r="BN485" s="114">
        <v>5.3109910208389097</v>
      </c>
      <c r="BO485" s="114">
        <v>537.6</v>
      </c>
      <c r="BP485" s="114">
        <v>384000</v>
      </c>
      <c r="BQ485" s="107">
        <f t="shared" si="312"/>
        <v>8.7999999999999994E-9</v>
      </c>
      <c r="BR485" s="107">
        <f t="shared" si="313"/>
        <v>1.2118220078114784E-3</v>
      </c>
      <c r="BS485" s="107">
        <f t="shared" si="314"/>
        <v>6.0908325462923824E-2</v>
      </c>
      <c r="BT485" s="107">
        <f t="shared" si="315"/>
        <v>3.5449815117042109E-4</v>
      </c>
      <c r="BU485" s="107">
        <f t="shared" si="316"/>
        <v>3.6797620817033326E-2</v>
      </c>
      <c r="BV485" s="107">
        <f t="shared" si="317"/>
        <v>28.5090168945584</v>
      </c>
      <c r="BW485" s="117">
        <f t="shared" si="318"/>
        <v>8.2640641635772847E-4</v>
      </c>
    </row>
    <row r="486" spans="1:75" ht="30" customHeight="1" x14ac:dyDescent="0.25">
      <c r="A486" s="108">
        <v>4.5951349452608401</v>
      </c>
      <c r="B486" s="108">
        <v>-74.0958231408339</v>
      </c>
      <c r="C486" s="119">
        <v>29</v>
      </c>
      <c r="D486" s="119">
        <v>23</v>
      </c>
      <c r="E486" s="119">
        <v>2292</v>
      </c>
      <c r="F486" s="16" t="s">
        <v>1311</v>
      </c>
      <c r="G486" s="14" t="s">
        <v>1312</v>
      </c>
      <c r="H486" s="16" t="s">
        <v>1313</v>
      </c>
      <c r="I486" s="14" t="s">
        <v>1273</v>
      </c>
      <c r="J486" s="14" t="s">
        <v>53</v>
      </c>
      <c r="K486" s="27"/>
      <c r="L486" s="27"/>
      <c r="M486" s="14">
        <v>1985</v>
      </c>
      <c r="N486" s="15" t="s">
        <v>43</v>
      </c>
      <c r="O486" s="15" t="s">
        <v>123</v>
      </c>
      <c r="P486" s="28">
        <v>4.2689148957375835E-3</v>
      </c>
      <c r="Q486" s="18">
        <v>3158.6666666666702</v>
      </c>
      <c r="R486" s="18">
        <v>3213.0661148307422</v>
      </c>
      <c r="S486" s="15" t="s">
        <v>45</v>
      </c>
      <c r="T486" s="15"/>
      <c r="U486" s="15"/>
      <c r="V486" s="14">
        <v>365</v>
      </c>
      <c r="W486" s="76" t="s">
        <v>76</v>
      </c>
      <c r="X486" s="14"/>
      <c r="Y486" s="14">
        <v>2920</v>
      </c>
      <c r="Z486" s="76" t="s">
        <v>1314</v>
      </c>
      <c r="AA486" s="76" t="s">
        <v>292</v>
      </c>
      <c r="AB486" s="19" t="s">
        <v>49</v>
      </c>
      <c r="AC486" s="19">
        <v>196.35697419693699</v>
      </c>
      <c r="AD486" s="19">
        <v>1220.7279907421801</v>
      </c>
      <c r="AE486" s="19">
        <v>69.655897325915305</v>
      </c>
      <c r="AF486" s="19">
        <v>640</v>
      </c>
      <c r="AG486" s="19">
        <v>1920000</v>
      </c>
      <c r="AH486" s="23">
        <v>3158.6666666666702</v>
      </c>
      <c r="AI486" s="24">
        <v>8.7999999999999994E-8</v>
      </c>
      <c r="AJ486" s="21">
        <f t="shared" si="336"/>
        <v>6.3090794020287258E-4</v>
      </c>
      <c r="AK486" s="21">
        <f t="shared" si="337"/>
        <v>3.9222797424791145E-3</v>
      </c>
      <c r="AL486" s="21">
        <f t="shared" si="338"/>
        <v>2.2380900339602779E-4</v>
      </c>
      <c r="AM486" s="21">
        <f t="shared" si="339"/>
        <v>2.0563623134916753E-3</v>
      </c>
      <c r="AN486" s="21">
        <f t="shared" si="340"/>
        <v>6.169086940475025</v>
      </c>
      <c r="AO486" s="86">
        <f t="shared" si="303"/>
        <v>2.8274981810510531E-4</v>
      </c>
      <c r="AP486" s="88">
        <f t="shared" si="304"/>
        <v>1.7285149046654044E-6</v>
      </c>
      <c r="AQ486" s="89">
        <f t="shared" si="305"/>
        <v>1.0745971897203053E-5</v>
      </c>
      <c r="AR486" s="89">
        <f t="shared" si="306"/>
        <v>6.1317535176993914E-7</v>
      </c>
      <c r="AS486" s="89">
        <f t="shared" si="307"/>
        <v>5.6338693520319867E-6</v>
      </c>
      <c r="AT486" s="89">
        <f t="shared" si="308"/>
        <v>1.690160805609596E-2</v>
      </c>
      <c r="AU486" s="91">
        <f t="shared" si="309"/>
        <v>7.7465703590439812E-7</v>
      </c>
      <c r="AV486" s="95">
        <f t="shared" si="319"/>
        <v>630.90794020287262</v>
      </c>
      <c r="AW486" s="96">
        <f t="shared" si="320"/>
        <v>3922.2797424791147</v>
      </c>
      <c r="AX486" s="96">
        <f t="shared" si="321"/>
        <v>223.80900339602778</v>
      </c>
      <c r="AY486" s="96">
        <f t="shared" si="322"/>
        <v>2056.3623134916752</v>
      </c>
      <c r="AZ486" s="96">
        <f t="shared" si="323"/>
        <v>6169086.9404750252</v>
      </c>
      <c r="BA486" s="97">
        <f t="shared" si="324"/>
        <v>282.74981810510531</v>
      </c>
      <c r="BB486" s="102">
        <f t="shared" si="325"/>
        <v>1.7285149046654045</v>
      </c>
      <c r="BC486" s="98">
        <f t="shared" si="326"/>
        <v>10.745971897203054</v>
      </c>
      <c r="BD486" s="98">
        <f t="shared" si="327"/>
        <v>0.61317535176993909</v>
      </c>
      <c r="BE486" s="98">
        <f t="shared" si="328"/>
        <v>5.6338693520319865</v>
      </c>
      <c r="BF486" s="98">
        <f t="shared" si="329"/>
        <v>16901.60805609596</v>
      </c>
      <c r="BG486" s="103">
        <f t="shared" si="330"/>
        <v>0.77465703590439816</v>
      </c>
      <c r="BH486">
        <v>0.1</v>
      </c>
      <c r="BI486">
        <f t="shared" si="310"/>
        <v>321.30661148307422</v>
      </c>
      <c r="BJ486">
        <v>0.1</v>
      </c>
      <c r="BK486">
        <f t="shared" si="311"/>
        <v>315.86666666666702</v>
      </c>
      <c r="BL486" s="114">
        <v>187.562005220738</v>
      </c>
      <c r="BM486" s="114">
        <v>1012.03746873145</v>
      </c>
      <c r="BN486" s="114">
        <v>69.555897325915296</v>
      </c>
      <c r="BO486" s="114">
        <v>256</v>
      </c>
      <c r="BP486" s="114">
        <v>384000</v>
      </c>
      <c r="BQ486" s="107">
        <f t="shared" si="312"/>
        <v>8.7999999999999994E-9</v>
      </c>
      <c r="BR486" s="107">
        <f t="shared" si="313"/>
        <v>6.0594258327854335E-4</v>
      </c>
      <c r="BS486" s="107">
        <f t="shared" si="314"/>
        <v>3.2753133068532852E-3</v>
      </c>
      <c r="BT486" s="107">
        <f t="shared" si="315"/>
        <v>2.2460555494927502E-4</v>
      </c>
      <c r="BU486" s="107">
        <f t="shared" si="316"/>
        <v>8.4785990230656753E-4</v>
      </c>
      <c r="BV486" s="107">
        <f t="shared" si="317"/>
        <v>1.3794497758008357</v>
      </c>
      <c r="BW486" s="117">
        <f t="shared" si="318"/>
        <v>3.9986862752276568E-5</v>
      </c>
    </row>
    <row r="487" spans="1:75" ht="30" customHeight="1" x14ac:dyDescent="0.25">
      <c r="A487" s="108">
        <v>4.5951349452608401</v>
      </c>
      <c r="B487" s="108">
        <v>-74.0958231408339</v>
      </c>
      <c r="C487" s="119">
        <v>29</v>
      </c>
      <c r="D487" s="119">
        <v>23</v>
      </c>
      <c r="E487" s="119">
        <v>2292</v>
      </c>
      <c r="F487" s="16" t="s">
        <v>1311</v>
      </c>
      <c r="G487" s="14" t="s">
        <v>1312</v>
      </c>
      <c r="H487" s="16" t="s">
        <v>1313</v>
      </c>
      <c r="I487" s="14" t="s">
        <v>1273</v>
      </c>
      <c r="J487" s="14" t="s">
        <v>53</v>
      </c>
      <c r="K487" s="27"/>
      <c r="L487" s="27"/>
      <c r="M487" s="14">
        <v>1995</v>
      </c>
      <c r="N487" s="15" t="s">
        <v>43</v>
      </c>
      <c r="O487" s="15" t="s">
        <v>120</v>
      </c>
      <c r="P487" s="22">
        <v>1.192780523187394E-2</v>
      </c>
      <c r="Q487" s="18">
        <v>1579.3333333333301</v>
      </c>
      <c r="R487" s="18">
        <v>1656.5117533037153</v>
      </c>
      <c r="S487" s="15" t="s">
        <v>45</v>
      </c>
      <c r="T487" s="15"/>
      <c r="U487" s="15"/>
      <c r="V487" s="14">
        <v>365</v>
      </c>
      <c r="W487" s="76" t="s">
        <v>76</v>
      </c>
      <c r="X487" s="14"/>
      <c r="Y487" s="14">
        <v>2920</v>
      </c>
      <c r="Z487" s="76" t="s">
        <v>1314</v>
      </c>
      <c r="AA487" s="76" t="s">
        <v>292</v>
      </c>
      <c r="AB487" s="19" t="s">
        <v>49</v>
      </c>
      <c r="AC487" s="19">
        <v>30.4</v>
      </c>
      <c r="AD487" s="19">
        <v>1504</v>
      </c>
      <c r="AE487" s="19">
        <v>9.6</v>
      </c>
      <c r="AF487" s="19">
        <v>640</v>
      </c>
      <c r="AG487" s="19">
        <v>1920000</v>
      </c>
      <c r="AH487" s="23">
        <v>1579.3333333333301</v>
      </c>
      <c r="AI487" s="24">
        <v>8.7999999999999994E-8</v>
      </c>
      <c r="AJ487" s="21">
        <f t="shared" si="336"/>
        <v>5.0357957300432941E-5</v>
      </c>
      <c r="AK487" s="21">
        <f t="shared" si="337"/>
        <v>2.4913936769687876E-3</v>
      </c>
      <c r="AL487" s="21">
        <f t="shared" si="338"/>
        <v>1.5902512831715666E-5</v>
      </c>
      <c r="AM487" s="21">
        <f t="shared" si="339"/>
        <v>1.0601675221143777E-3</v>
      </c>
      <c r="AN487" s="21">
        <f t="shared" si="340"/>
        <v>3.1805025663431334</v>
      </c>
      <c r="AO487" s="86">
        <f t="shared" si="303"/>
        <v>1.4577303429072694E-4</v>
      </c>
      <c r="AP487" s="88">
        <f t="shared" si="304"/>
        <v>1.3796700630255599E-7</v>
      </c>
      <c r="AQ487" s="89">
        <f t="shared" si="305"/>
        <v>6.8257361012843499E-6</v>
      </c>
      <c r="AR487" s="89">
        <f t="shared" si="306"/>
        <v>4.3568528306070319E-8</v>
      </c>
      <c r="AS487" s="89">
        <f t="shared" si="307"/>
        <v>2.9045685537380209E-6</v>
      </c>
      <c r="AT487" s="89">
        <f t="shared" si="308"/>
        <v>8.7137056612140648E-3</v>
      </c>
      <c r="AU487" s="91">
        <f t="shared" si="309"/>
        <v>3.993781761389779E-7</v>
      </c>
      <c r="AV487" s="95">
        <f t="shared" si="319"/>
        <v>50.357957300432943</v>
      </c>
      <c r="AW487" s="96">
        <f t="shared" si="320"/>
        <v>2491.3936769687875</v>
      </c>
      <c r="AX487" s="96">
        <f t="shared" si="321"/>
        <v>15.902512831715667</v>
      </c>
      <c r="AY487" s="96">
        <f t="shared" si="322"/>
        <v>1060.1675221143776</v>
      </c>
      <c r="AZ487" s="96">
        <f t="shared" si="323"/>
        <v>3180502.5663431333</v>
      </c>
      <c r="BA487" s="97">
        <f t="shared" si="324"/>
        <v>145.77303429072694</v>
      </c>
      <c r="BB487" s="102">
        <f t="shared" si="325"/>
        <v>0.13796700630255598</v>
      </c>
      <c r="BC487" s="98">
        <f t="shared" si="326"/>
        <v>6.8257361012843498</v>
      </c>
      <c r="BD487" s="98">
        <f t="shared" si="327"/>
        <v>4.3568528306070317E-2</v>
      </c>
      <c r="BE487" s="98">
        <f t="shared" si="328"/>
        <v>2.904568553738021</v>
      </c>
      <c r="BF487" s="98">
        <f t="shared" si="329"/>
        <v>8713.7056612140641</v>
      </c>
      <c r="BG487" s="103">
        <f t="shared" si="330"/>
        <v>0.39937817613897791</v>
      </c>
      <c r="BH487">
        <v>0.1</v>
      </c>
      <c r="BI487">
        <f t="shared" si="310"/>
        <v>165.65117533037153</v>
      </c>
      <c r="BJ487">
        <v>0.1</v>
      </c>
      <c r="BK487">
        <f t="shared" si="311"/>
        <v>157.93333333333302</v>
      </c>
      <c r="BL487" s="114">
        <v>12.16</v>
      </c>
      <c r="BM487" s="114">
        <v>601.6</v>
      </c>
      <c r="BN487" s="114">
        <v>1.92</v>
      </c>
      <c r="BO487" s="114">
        <v>256</v>
      </c>
      <c r="BP487" s="114">
        <v>384000</v>
      </c>
      <c r="BQ487" s="107">
        <f t="shared" si="312"/>
        <v>8.7999999999999994E-9</v>
      </c>
      <c r="BR487" s="107">
        <f t="shared" si="313"/>
        <v>2.0763117704002904E-5</v>
      </c>
      <c r="BS487" s="107">
        <f t="shared" si="314"/>
        <v>1.0272279285138278E-3</v>
      </c>
      <c r="BT487" s="107">
        <f t="shared" si="315"/>
        <v>3.5559099704778906E-6</v>
      </c>
      <c r="BU487" s="107">
        <f t="shared" si="316"/>
        <v>4.3711826745269265E-4</v>
      </c>
      <c r="BV487" s="107">
        <f t="shared" si="317"/>
        <v>0.71118199409557814</v>
      </c>
      <c r="BW487" s="117">
        <f t="shared" si="318"/>
        <v>2.0615420212222432E-5</v>
      </c>
    </row>
    <row r="488" spans="1:75" ht="30" customHeight="1" x14ac:dyDescent="0.25">
      <c r="A488" s="108">
        <v>4.5973867828377601</v>
      </c>
      <c r="B488" s="108">
        <v>-74.0947585206074</v>
      </c>
      <c r="C488" s="119">
        <v>30</v>
      </c>
      <c r="D488" s="119">
        <v>24</v>
      </c>
      <c r="E488" s="119">
        <v>2306</v>
      </c>
      <c r="F488" s="16" t="s">
        <v>1315</v>
      </c>
      <c r="G488" s="14" t="s">
        <v>1316</v>
      </c>
      <c r="H488" s="16" t="s">
        <v>1317</v>
      </c>
      <c r="I488" s="14" t="s">
        <v>1273</v>
      </c>
      <c r="J488" s="14" t="s">
        <v>41</v>
      </c>
      <c r="K488" s="14">
        <v>30</v>
      </c>
      <c r="L488" s="14"/>
      <c r="M488" s="14">
        <v>1995</v>
      </c>
      <c r="N488" s="15" t="s">
        <v>43</v>
      </c>
      <c r="O488" s="15" t="s">
        <v>44</v>
      </c>
      <c r="P488" s="17">
        <v>-8.4851358602175367E-2</v>
      </c>
      <c r="Q488" s="18">
        <v>19200</v>
      </c>
      <c r="R488" s="18">
        <v>13674.117940583179</v>
      </c>
      <c r="S488" s="15" t="s">
        <v>45</v>
      </c>
      <c r="T488" s="15"/>
      <c r="U488" s="15"/>
      <c r="V488" s="14">
        <v>365</v>
      </c>
      <c r="W488" s="76"/>
      <c r="X488" s="14">
        <v>20</v>
      </c>
      <c r="Y488" s="14">
        <v>8280</v>
      </c>
      <c r="Z488" s="76" t="s">
        <v>1318</v>
      </c>
      <c r="AA488" s="76" t="s">
        <v>292</v>
      </c>
      <c r="AB488" s="19" t="s">
        <v>49</v>
      </c>
      <c r="AC488" s="19">
        <v>46.3856216091623</v>
      </c>
      <c r="AD488" s="19">
        <v>1074.85364414012</v>
      </c>
      <c r="AE488" s="19">
        <v>5.4109910208389103</v>
      </c>
      <c r="AF488" s="19">
        <v>1344</v>
      </c>
      <c r="AG488" s="19">
        <v>1920000</v>
      </c>
      <c r="AH488" s="20">
        <v>30259</v>
      </c>
      <c r="AI488" s="20">
        <v>7.6726E-6</v>
      </c>
      <c r="AJ488" s="21">
        <f t="shared" si="336"/>
        <v>6.3428246063094898E-4</v>
      </c>
      <c r="AK488" s="21">
        <f t="shared" si="337"/>
        <v>1.4697675498837623E-2</v>
      </c>
      <c r="AL488" s="21">
        <f t="shared" si="338"/>
        <v>7.3990529394387839E-5</v>
      </c>
      <c r="AM488" s="21">
        <f t="shared" si="339"/>
        <v>1.8378014512143791E-2</v>
      </c>
      <c r="AN488" s="21">
        <f t="shared" si="340"/>
        <v>26.254306445919706</v>
      </c>
      <c r="AO488" s="86">
        <f t="shared" si="303"/>
        <v>0.16534658192661889</v>
      </c>
      <c r="AP488" s="88">
        <f t="shared" si="304"/>
        <v>1.7377601661121889E-6</v>
      </c>
      <c r="AQ488" s="89">
        <f t="shared" si="305"/>
        <v>4.0267604106404446E-5</v>
      </c>
      <c r="AR488" s="89">
        <f t="shared" si="306"/>
        <v>2.0271377916270642E-7</v>
      </c>
      <c r="AS488" s="89">
        <f t="shared" si="307"/>
        <v>5.0350724690804908E-5</v>
      </c>
      <c r="AT488" s="89">
        <f t="shared" si="308"/>
        <v>7.1929606701149881E-2</v>
      </c>
      <c r="AU488" s="91">
        <f t="shared" si="309"/>
        <v>4.5300433404553121E-4</v>
      </c>
      <c r="AV488" s="95">
        <f t="shared" si="319"/>
        <v>634.282460630949</v>
      </c>
      <c r="AW488" s="96">
        <f t="shared" si="320"/>
        <v>14697.675498837623</v>
      </c>
      <c r="AX488" s="96">
        <f t="shared" si="321"/>
        <v>73.990529394387835</v>
      </c>
      <c r="AY488" s="96">
        <f t="shared" si="322"/>
        <v>18378.014512143789</v>
      </c>
      <c r="AZ488" s="96">
        <f t="shared" si="323"/>
        <v>26254306.445919707</v>
      </c>
      <c r="BA488" s="97">
        <f t="shared" si="324"/>
        <v>165346.58192661888</v>
      </c>
      <c r="BB488" s="102">
        <f t="shared" si="325"/>
        <v>1.7377601661121889</v>
      </c>
      <c r="BC488" s="98">
        <f t="shared" si="326"/>
        <v>40.267604106404448</v>
      </c>
      <c r="BD488" s="98">
        <f t="shared" si="327"/>
        <v>0.20271377916270641</v>
      </c>
      <c r="BE488" s="98">
        <f t="shared" si="328"/>
        <v>50.35072469080491</v>
      </c>
      <c r="BF488" s="98">
        <f t="shared" si="329"/>
        <v>71929.606701149882</v>
      </c>
      <c r="BG488" s="103">
        <f t="shared" si="330"/>
        <v>453.00433404553121</v>
      </c>
      <c r="BH488">
        <v>0.1</v>
      </c>
      <c r="BI488">
        <f t="shared" si="310"/>
        <v>1367.411794058318</v>
      </c>
      <c r="BJ488">
        <v>0.1</v>
      </c>
      <c r="BK488">
        <f t="shared" si="311"/>
        <v>3025.9</v>
      </c>
      <c r="BL488" s="114">
        <v>17.6498016718255</v>
      </c>
      <c r="BM488" s="114">
        <v>910.91550745517998</v>
      </c>
      <c r="BN488" s="114">
        <v>5.3109910208389097</v>
      </c>
      <c r="BO488" s="114">
        <v>537.6</v>
      </c>
      <c r="BP488" s="114">
        <v>384000</v>
      </c>
      <c r="BQ488" s="107">
        <f t="shared" si="312"/>
        <v>7.6726E-7</v>
      </c>
      <c r="BR488" s="107">
        <f t="shared" si="313"/>
        <v>2.495411351616727E-4</v>
      </c>
      <c r="BS488" s="107">
        <f t="shared" si="314"/>
        <v>1.2542380464160651E-2</v>
      </c>
      <c r="BT488" s="107">
        <f t="shared" si="315"/>
        <v>7.2999062969273157E-5</v>
      </c>
      <c r="BU488" s="107">
        <f t="shared" si="316"/>
        <v>7.5774495022703078E-3</v>
      </c>
      <c r="BV488" s="107">
        <f t="shared" si="317"/>
        <v>5.8706413915187374</v>
      </c>
      <c r="BW488" s="117">
        <f t="shared" si="318"/>
        <v>2.3383537865265855E-2</v>
      </c>
    </row>
    <row r="489" spans="1:75" ht="30" customHeight="1" x14ac:dyDescent="0.25">
      <c r="A489" s="108">
        <v>4.59822610796253</v>
      </c>
      <c r="B489" s="108">
        <v>-74.093823151601995</v>
      </c>
      <c r="C489" s="119">
        <v>30</v>
      </c>
      <c r="D489" s="119">
        <v>24</v>
      </c>
      <c r="E489" s="119">
        <v>2306</v>
      </c>
      <c r="F489" s="16" t="s">
        <v>1319</v>
      </c>
      <c r="G489" s="14" t="s">
        <v>1320</v>
      </c>
      <c r="H489" s="16" t="s">
        <v>1321</v>
      </c>
      <c r="I489" s="14" t="s">
        <v>1273</v>
      </c>
      <c r="J489" s="14" t="s">
        <v>53</v>
      </c>
      <c r="K489" s="27"/>
      <c r="L489" s="27"/>
      <c r="M489" s="14">
        <v>2006</v>
      </c>
      <c r="N489" s="15" t="s">
        <v>43</v>
      </c>
      <c r="O489" s="15" t="s">
        <v>123</v>
      </c>
      <c r="P489" s="28">
        <v>4.2689148957375835E-3</v>
      </c>
      <c r="Q489" s="18">
        <v>9100</v>
      </c>
      <c r="R489" s="18">
        <v>9256.7227664498914</v>
      </c>
      <c r="S489" s="15" t="s">
        <v>45</v>
      </c>
      <c r="T489" s="15"/>
      <c r="U489" s="15"/>
      <c r="V489" s="14">
        <v>365</v>
      </c>
      <c r="W489" s="76"/>
      <c r="X489" s="14"/>
      <c r="Y489" s="14">
        <v>8760</v>
      </c>
      <c r="Z489" s="76" t="s">
        <v>1322</v>
      </c>
      <c r="AA489" s="76" t="s">
        <v>292</v>
      </c>
      <c r="AB489" s="19" t="s">
        <v>49</v>
      </c>
      <c r="AC489" s="19">
        <v>196.35697419693699</v>
      </c>
      <c r="AD489" s="19">
        <v>1220.7279907421801</v>
      </c>
      <c r="AE489" s="19">
        <v>69.655897325915305</v>
      </c>
      <c r="AF489" s="19">
        <v>640</v>
      </c>
      <c r="AG489" s="19">
        <v>1920000</v>
      </c>
      <c r="AH489" s="20">
        <v>8608.3841463414628</v>
      </c>
      <c r="AI489" s="20">
        <v>1.0442E-8</v>
      </c>
      <c r="AJ489" s="21">
        <f t="shared" si="336"/>
        <v>1.8176220734000006E-3</v>
      </c>
      <c r="AK489" s="21">
        <f t="shared" si="337"/>
        <v>1.129994058354577E-2</v>
      </c>
      <c r="AL489" s="21">
        <f t="shared" si="338"/>
        <v>6.4478533059429634E-4</v>
      </c>
      <c r="AM489" s="21">
        <f t="shared" si="339"/>
        <v>5.9243025705279307E-3</v>
      </c>
      <c r="AN489" s="21">
        <f t="shared" si="340"/>
        <v>17.772907711583791</v>
      </c>
      <c r="AO489" s="86">
        <f t="shared" si="303"/>
        <v>9.1436836612437188E-5</v>
      </c>
      <c r="AP489" s="88">
        <f t="shared" si="304"/>
        <v>4.9797865024657552E-6</v>
      </c>
      <c r="AQ489" s="89">
        <f t="shared" si="305"/>
        <v>3.095874132478293E-5</v>
      </c>
      <c r="AR489" s="89">
        <f t="shared" si="306"/>
        <v>1.7665351523131406E-6</v>
      </c>
      <c r="AS489" s="89">
        <f t="shared" si="307"/>
        <v>1.6230965946651864E-5</v>
      </c>
      <c r="AT489" s="89">
        <f t="shared" si="308"/>
        <v>4.869289783995559E-2</v>
      </c>
      <c r="AU489" s="91">
        <f t="shared" si="309"/>
        <v>2.505118811299649E-7</v>
      </c>
      <c r="AV489" s="95">
        <f t="shared" si="319"/>
        <v>1817.6220734000005</v>
      </c>
      <c r="AW489" s="96">
        <f t="shared" si="320"/>
        <v>11299.940583545771</v>
      </c>
      <c r="AX489" s="96">
        <f t="shared" si="321"/>
        <v>644.78533059429628</v>
      </c>
      <c r="AY489" s="96">
        <f t="shared" si="322"/>
        <v>5924.3025705279306</v>
      </c>
      <c r="AZ489" s="96">
        <f t="shared" si="323"/>
        <v>17772907.711583789</v>
      </c>
      <c r="BA489" s="97">
        <f t="shared" si="324"/>
        <v>91.43683661243719</v>
      </c>
      <c r="BB489" s="102">
        <f t="shared" si="325"/>
        <v>4.979786502465755</v>
      </c>
      <c r="BC489" s="98">
        <f t="shared" si="326"/>
        <v>30.958741324782931</v>
      </c>
      <c r="BD489" s="98">
        <f t="shared" si="327"/>
        <v>1.7665351523131407</v>
      </c>
      <c r="BE489" s="98">
        <f t="shared" si="328"/>
        <v>16.230965946651864</v>
      </c>
      <c r="BF489" s="98">
        <f t="shared" si="329"/>
        <v>48692.897839955593</v>
      </c>
      <c r="BG489" s="103">
        <f t="shared" si="330"/>
        <v>0.25051188112996492</v>
      </c>
      <c r="BH489">
        <v>0.1</v>
      </c>
      <c r="BI489">
        <f t="shared" si="310"/>
        <v>925.67227664498921</v>
      </c>
      <c r="BJ489">
        <v>0.1</v>
      </c>
      <c r="BK489">
        <f t="shared" si="311"/>
        <v>860.83841463414637</v>
      </c>
      <c r="BL489" s="114">
        <v>187.562005220738</v>
      </c>
      <c r="BM489" s="114">
        <v>1012.03746873145</v>
      </c>
      <c r="BN489" s="114">
        <v>69.555897325915296</v>
      </c>
      <c r="BO489" s="114">
        <v>256</v>
      </c>
      <c r="BP489" s="114">
        <v>384000</v>
      </c>
      <c r="BQ489" s="107">
        <f t="shared" si="312"/>
        <v>1.0442E-9</v>
      </c>
      <c r="BR489" s="107">
        <f t="shared" si="313"/>
        <v>1.7456978180143748E-3</v>
      </c>
      <c r="BS489" s="107">
        <f t="shared" si="314"/>
        <v>9.4360545881273326E-3</v>
      </c>
      <c r="BT489" s="107">
        <f t="shared" si="315"/>
        <v>6.4708016569387948E-4</v>
      </c>
      <c r="BU489" s="107">
        <f t="shared" si="316"/>
        <v>2.4426525256404882E-3</v>
      </c>
      <c r="BV489" s="107">
        <f t="shared" si="317"/>
        <v>3.9741429800931587</v>
      </c>
      <c r="BW489" s="117">
        <f t="shared" si="318"/>
        <v>1.2931121443780144E-5</v>
      </c>
    </row>
    <row r="490" spans="1:75" ht="30" customHeight="1" x14ac:dyDescent="0.25">
      <c r="A490" s="108">
        <v>4.59822610796253</v>
      </c>
      <c r="B490" s="108">
        <v>-74.093823151601995</v>
      </c>
      <c r="C490" s="119">
        <v>30</v>
      </c>
      <c r="D490" s="119">
        <v>24</v>
      </c>
      <c r="E490" s="119">
        <v>2306</v>
      </c>
      <c r="F490" s="16" t="s">
        <v>1319</v>
      </c>
      <c r="G490" s="14" t="s">
        <v>1320</v>
      </c>
      <c r="H490" s="16" t="s">
        <v>1321</v>
      </c>
      <c r="I490" s="14" t="s">
        <v>1273</v>
      </c>
      <c r="J490" s="14" t="s">
        <v>53</v>
      </c>
      <c r="K490" s="27"/>
      <c r="L490" s="27"/>
      <c r="M490" s="14">
        <v>2000</v>
      </c>
      <c r="N490" s="15" t="s">
        <v>43</v>
      </c>
      <c r="O490" s="15" t="s">
        <v>123</v>
      </c>
      <c r="P490" s="28">
        <v>4.2689148957375835E-3</v>
      </c>
      <c r="Q490" s="18">
        <v>300</v>
      </c>
      <c r="R490" s="18">
        <v>305.16668460823814</v>
      </c>
      <c r="S490" s="15" t="s">
        <v>45</v>
      </c>
      <c r="T490" s="15"/>
      <c r="U490" s="15"/>
      <c r="V490" s="14">
        <v>365</v>
      </c>
      <c r="W490" s="76"/>
      <c r="X490" s="14"/>
      <c r="Y490" s="14">
        <v>576</v>
      </c>
      <c r="Z490" s="76" t="s">
        <v>1323</v>
      </c>
      <c r="AA490" s="76" t="s">
        <v>292</v>
      </c>
      <c r="AB490" s="19" t="s">
        <v>49</v>
      </c>
      <c r="AC490" s="19">
        <v>196.35697419693699</v>
      </c>
      <c r="AD490" s="19">
        <v>1220.7279907421801</v>
      </c>
      <c r="AE490" s="19">
        <v>69.655897325915305</v>
      </c>
      <c r="AF490" s="19">
        <v>640</v>
      </c>
      <c r="AG490" s="19">
        <v>1920000</v>
      </c>
      <c r="AH490" s="20">
        <v>8608.3841463414628</v>
      </c>
      <c r="AI490" s="20">
        <v>1.0442E-8</v>
      </c>
      <c r="AJ490" s="21">
        <f t="shared" si="336"/>
        <v>5.9921606815384627E-5</v>
      </c>
      <c r="AK490" s="21">
        <f t="shared" si="337"/>
        <v>3.7252551374326713E-4</v>
      </c>
      <c r="AL490" s="21">
        <f t="shared" si="338"/>
        <v>2.1256659250361415E-5</v>
      </c>
      <c r="AM490" s="21">
        <f t="shared" si="339"/>
        <v>1.953066781492724E-4</v>
      </c>
      <c r="AN490" s="21">
        <f t="shared" si="340"/>
        <v>0.58592003444781726</v>
      </c>
      <c r="AO490" s="86">
        <f t="shared" si="303"/>
        <v>9.1436836612437188E-5</v>
      </c>
      <c r="AP490" s="88">
        <f t="shared" si="304"/>
        <v>1.6416878579557433E-7</v>
      </c>
      <c r="AQ490" s="89">
        <f t="shared" si="305"/>
        <v>1.0206178458719648E-6</v>
      </c>
      <c r="AR490" s="89">
        <f t="shared" si="306"/>
        <v>5.8237422603729903E-8</v>
      </c>
      <c r="AS490" s="89">
        <f t="shared" si="307"/>
        <v>5.3508678945006133E-7</v>
      </c>
      <c r="AT490" s="89">
        <f t="shared" si="308"/>
        <v>1.6052603683501842E-3</v>
      </c>
      <c r="AU490" s="91">
        <f t="shared" si="309"/>
        <v>2.505118811299649E-7</v>
      </c>
      <c r="AV490" s="95">
        <f t="shared" si="319"/>
        <v>59.921606815384628</v>
      </c>
      <c r="AW490" s="96">
        <f t="shared" si="320"/>
        <v>372.52551374326714</v>
      </c>
      <c r="AX490" s="96">
        <f t="shared" si="321"/>
        <v>21.256659250361416</v>
      </c>
      <c r="AY490" s="96">
        <f t="shared" si="322"/>
        <v>195.30667814927241</v>
      </c>
      <c r="AZ490" s="96">
        <f t="shared" si="323"/>
        <v>585920.03444781725</v>
      </c>
      <c r="BA490" s="97">
        <f t="shared" si="324"/>
        <v>91.43683661243719</v>
      </c>
      <c r="BB490" s="102">
        <f t="shared" si="325"/>
        <v>0.16416878579557431</v>
      </c>
      <c r="BC490" s="98">
        <f t="shared" si="326"/>
        <v>1.0206178458719648</v>
      </c>
      <c r="BD490" s="98">
        <f t="shared" si="327"/>
        <v>5.8237422603729903E-2</v>
      </c>
      <c r="BE490" s="98">
        <f t="shared" si="328"/>
        <v>0.53508678945006138</v>
      </c>
      <c r="BF490" s="98">
        <f t="shared" si="329"/>
        <v>1605.2603683501841</v>
      </c>
      <c r="BG490" s="103">
        <f t="shared" si="330"/>
        <v>0.25051188112996492</v>
      </c>
      <c r="BH490">
        <v>0.1</v>
      </c>
      <c r="BI490">
        <f t="shared" si="310"/>
        <v>30.516668460823816</v>
      </c>
      <c r="BJ490">
        <v>0.1</v>
      </c>
      <c r="BK490">
        <f t="shared" si="311"/>
        <v>860.83841463414637</v>
      </c>
      <c r="BL490" s="114">
        <v>187.562005220738</v>
      </c>
      <c r="BM490" s="114">
        <v>1012.03746873145</v>
      </c>
      <c r="BN490" s="114">
        <v>69.555897325915296</v>
      </c>
      <c r="BO490" s="114">
        <v>256</v>
      </c>
      <c r="BP490" s="114">
        <v>384000</v>
      </c>
      <c r="BQ490" s="107">
        <f t="shared" si="312"/>
        <v>1.0442E-9</v>
      </c>
      <c r="BR490" s="107">
        <f t="shared" si="313"/>
        <v>5.7550477516957409E-5</v>
      </c>
      <c r="BS490" s="107">
        <f t="shared" si="314"/>
        <v>3.1107872268551642E-4</v>
      </c>
      <c r="BT490" s="107">
        <f t="shared" si="315"/>
        <v>2.1332313154743275E-5</v>
      </c>
      <c r="BU490" s="107">
        <f t="shared" si="316"/>
        <v>8.0527006339796306E-5</v>
      </c>
      <c r="BV490" s="107">
        <f t="shared" si="317"/>
        <v>0.1310157026404338</v>
      </c>
      <c r="BW490" s="117">
        <f t="shared" si="318"/>
        <v>1.2931121443780144E-5</v>
      </c>
    </row>
    <row r="491" spans="1:75" ht="30" customHeight="1" x14ac:dyDescent="0.25">
      <c r="A491" s="108">
        <v>4.5945963491882402</v>
      </c>
      <c r="B491" s="108">
        <v>-74.096135837736199</v>
      </c>
      <c r="C491" s="119">
        <v>29</v>
      </c>
      <c r="D491" s="119">
        <v>23</v>
      </c>
      <c r="E491" s="119">
        <v>2292</v>
      </c>
      <c r="F491" s="16" t="s">
        <v>1324</v>
      </c>
      <c r="G491" s="14" t="s">
        <v>1325</v>
      </c>
      <c r="H491" s="16" t="s">
        <v>1326</v>
      </c>
      <c r="I491" s="14" t="s">
        <v>1273</v>
      </c>
      <c r="J491" s="14" t="s">
        <v>53</v>
      </c>
      <c r="K491" s="27"/>
      <c r="L491" s="27"/>
      <c r="M491" s="14">
        <v>2006</v>
      </c>
      <c r="N491" s="15" t="s">
        <v>62</v>
      </c>
      <c r="O491" s="15" t="s">
        <v>63</v>
      </c>
      <c r="P491" s="22">
        <v>-1.5549305289660951E-2</v>
      </c>
      <c r="Q491" s="18">
        <v>9750</v>
      </c>
      <c r="R491" s="18">
        <v>9162.0510176997213</v>
      </c>
      <c r="S491" s="15" t="s">
        <v>64</v>
      </c>
      <c r="T491" s="15">
        <f>((R491*6933000)/1000)/8460</f>
        <v>7508.3332985475381</v>
      </c>
      <c r="U491" s="15" t="s">
        <v>45</v>
      </c>
      <c r="V491" s="14">
        <v>365</v>
      </c>
      <c r="W491" s="76"/>
      <c r="X491" s="14"/>
      <c r="Y491" s="14">
        <v>8760</v>
      </c>
      <c r="Z491" s="76" t="s">
        <v>46</v>
      </c>
      <c r="AA491" s="76" t="s">
        <v>1327</v>
      </c>
      <c r="AB491" s="19" t="s">
        <v>226</v>
      </c>
      <c r="AC491" s="19">
        <v>12.7152226842523</v>
      </c>
      <c r="AD491" s="19">
        <v>4.5638248573294096</v>
      </c>
      <c r="AE491" s="19">
        <v>12.0799261022882</v>
      </c>
      <c r="AF491" s="19">
        <v>6.25</v>
      </c>
      <c r="AG491" s="19">
        <v>2343</v>
      </c>
      <c r="AH491" s="20">
        <v>26143.981481481482</v>
      </c>
      <c r="AI491" s="20">
        <v>2.9999999999999997E-8</v>
      </c>
      <c r="AJ491" s="21">
        <f>AC491*R491/1000000</f>
        <v>0.11649751893453238</v>
      </c>
      <c r="AK491" s="21">
        <f>AD491*R491/1000000</f>
        <v>4.1813996178698201E-2</v>
      </c>
      <c r="AL491" s="21">
        <f>AE491*R491/1000000</f>
        <v>0.11067689923920702</v>
      </c>
      <c r="AM491" s="21">
        <f>AF491*R491/1000000</f>
        <v>5.726281886062326E-2</v>
      </c>
      <c r="AN491" s="21">
        <f>AG491*R491/1000000</f>
        <v>21.466685534470447</v>
      </c>
      <c r="AO491" s="86">
        <f t="shared" si="303"/>
        <v>7.3702305273578477E-4</v>
      </c>
      <c r="AP491" s="88">
        <f t="shared" si="304"/>
        <v>3.1917128475214351E-4</v>
      </c>
      <c r="AQ491" s="89">
        <f t="shared" si="305"/>
        <v>1.1455889364026904E-4</v>
      </c>
      <c r="AR491" s="89">
        <f t="shared" si="306"/>
        <v>3.032243814772795E-4</v>
      </c>
      <c r="AS491" s="89">
        <f t="shared" si="307"/>
        <v>1.5688443523458428E-4</v>
      </c>
      <c r="AT491" s="89">
        <f t="shared" si="308"/>
        <v>5.8812837080740948E-2</v>
      </c>
      <c r="AU491" s="91">
        <f t="shared" si="309"/>
        <v>2.0192412403720132E-6</v>
      </c>
      <c r="AV491" s="95">
        <f t="shared" si="319"/>
        <v>116497.51893453237</v>
      </c>
      <c r="AW491" s="96">
        <f t="shared" si="320"/>
        <v>41813.996178698202</v>
      </c>
      <c r="AX491" s="96">
        <f t="shared" si="321"/>
        <v>110676.89923920702</v>
      </c>
      <c r="AY491" s="96">
        <f t="shared" si="322"/>
        <v>57262.818860623258</v>
      </c>
      <c r="AZ491" s="96">
        <f t="shared" si="323"/>
        <v>21466685.534470446</v>
      </c>
      <c r="BA491" s="97">
        <f t="shared" si="324"/>
        <v>737.02305273578474</v>
      </c>
      <c r="BB491" s="102">
        <f t="shared" si="325"/>
        <v>319.17128475214349</v>
      </c>
      <c r="BC491" s="98">
        <f t="shared" si="326"/>
        <v>114.55889364026903</v>
      </c>
      <c r="BD491" s="98">
        <f t="shared" si="327"/>
        <v>303.22438147727951</v>
      </c>
      <c r="BE491" s="98">
        <f t="shared" si="328"/>
        <v>156.88443523458429</v>
      </c>
      <c r="BF491" s="98">
        <f t="shared" si="329"/>
        <v>58812.837080740952</v>
      </c>
      <c r="BG491" s="103">
        <f t="shared" si="330"/>
        <v>2.019241240372013</v>
      </c>
      <c r="BH491">
        <v>0.1</v>
      </c>
      <c r="BI491">
        <f t="shared" si="310"/>
        <v>916.2051017699722</v>
      </c>
      <c r="BJ491">
        <v>0.1</v>
      </c>
      <c r="BK491">
        <f t="shared" si="311"/>
        <v>2614.3981481481483</v>
      </c>
      <c r="BL491" s="114">
        <v>8.7974410932361504</v>
      </c>
      <c r="BM491" s="114">
        <v>3.6268345072346699</v>
      </c>
      <c r="BN491" s="114">
        <v>10.053852918428399</v>
      </c>
      <c r="BO491" s="114">
        <v>12.5</v>
      </c>
      <c r="BP491" s="114">
        <v>2343</v>
      </c>
      <c r="BQ491" s="107">
        <f t="shared" si="312"/>
        <v>3E-9</v>
      </c>
      <c r="BR491" s="107">
        <f t="shared" si="313"/>
        <v>8.1440140657640159E-2</v>
      </c>
      <c r="BS491" s="107">
        <f t="shared" si="314"/>
        <v>3.3491292585248023E-2</v>
      </c>
      <c r="BT491" s="107">
        <f t="shared" si="315"/>
        <v>9.2776434482658071E-2</v>
      </c>
      <c r="BU491" s="107">
        <f t="shared" si="316"/>
        <v>0.11466870540691061</v>
      </c>
      <c r="BV491" s="107">
        <f t="shared" si="317"/>
        <v>21.573751961914301</v>
      </c>
      <c r="BW491" s="117">
        <f t="shared" si="318"/>
        <v>1.0423079969605678E-4</v>
      </c>
    </row>
    <row r="492" spans="1:75" ht="15" customHeight="1" x14ac:dyDescent="0.25">
      <c r="A492" s="108">
        <v>4.5994722222222215</v>
      </c>
      <c r="B492" s="108">
        <v>-74.08863888888888</v>
      </c>
      <c r="C492" s="119">
        <v>30</v>
      </c>
      <c r="D492" s="119">
        <v>24</v>
      </c>
      <c r="E492" s="119">
        <v>2306</v>
      </c>
      <c r="F492" s="16" t="s">
        <v>1328</v>
      </c>
      <c r="G492" s="14" t="s">
        <v>1329</v>
      </c>
      <c r="H492" s="16" t="s">
        <v>1330</v>
      </c>
      <c r="I492" s="14" t="s">
        <v>1273</v>
      </c>
      <c r="J492" s="14" t="s">
        <v>53</v>
      </c>
      <c r="K492" s="27"/>
      <c r="L492" s="27"/>
      <c r="M492" s="14">
        <v>1998</v>
      </c>
      <c r="N492" s="15" t="s">
        <v>54</v>
      </c>
      <c r="O492" s="15" t="s">
        <v>54</v>
      </c>
      <c r="P492" s="22">
        <v>3.567100458653237E-2</v>
      </c>
      <c r="Q492" s="18">
        <v>68.895029715713406</v>
      </c>
      <c r="R492" s="18">
        <v>79.461136740985239</v>
      </c>
      <c r="S492" s="15" t="s">
        <v>45</v>
      </c>
      <c r="T492" s="15"/>
      <c r="U492" s="15"/>
      <c r="V492" s="14">
        <v>365</v>
      </c>
      <c r="W492" s="76" t="s">
        <v>76</v>
      </c>
      <c r="X492" s="14"/>
      <c r="Y492" s="14">
        <v>2920</v>
      </c>
      <c r="Z492" s="76" t="s">
        <v>1331</v>
      </c>
      <c r="AA492" s="76" t="s">
        <v>292</v>
      </c>
      <c r="AB492" s="19" t="s">
        <v>49</v>
      </c>
      <c r="AC492" s="19">
        <v>24000</v>
      </c>
      <c r="AD492" s="19">
        <v>2261000</v>
      </c>
      <c r="AE492" s="19">
        <v>1200</v>
      </c>
      <c r="AF492" s="19">
        <v>381000</v>
      </c>
      <c r="AG492" s="19">
        <v>1500000000</v>
      </c>
      <c r="AH492" s="20">
        <v>29509.162765957444</v>
      </c>
      <c r="AI492" s="20">
        <v>1.9976E-5</v>
      </c>
      <c r="AJ492" s="21">
        <f t="shared" ref="AJ492:AJ499" si="341">AC492*R492/1000000000</f>
        <v>1.9070672817836458E-3</v>
      </c>
      <c r="AK492" s="21">
        <f t="shared" ref="AK492:AK499" si="342">AD492*R492/1000000000</f>
        <v>0.1796616301713676</v>
      </c>
      <c r="AL492" s="21">
        <f t="shared" ref="AL492:AL499" si="343">AE492*R492/1000000000</f>
        <v>9.5353364089182285E-5</v>
      </c>
      <c r="AM492" s="21">
        <f t="shared" ref="AM492:AM499" si="344">AF492*R492/1000000000</f>
        <v>3.0274693098315378E-2</v>
      </c>
      <c r="AN492" s="21">
        <f t="shared" ref="AN492:AN499" si="345">AG492*R492/1000000000</f>
        <v>119.19170511147786</v>
      </c>
      <c r="AO492" s="86">
        <f t="shared" si="303"/>
        <v>0.67988005212584557</v>
      </c>
      <c r="AP492" s="88">
        <f t="shared" si="304"/>
        <v>5.2248418679003993E-6</v>
      </c>
      <c r="AQ492" s="89">
        <f t="shared" si="305"/>
        <v>4.9222364430511671E-4</v>
      </c>
      <c r="AR492" s="89">
        <f t="shared" si="306"/>
        <v>2.6124209339501995E-7</v>
      </c>
      <c r="AS492" s="89">
        <f t="shared" si="307"/>
        <v>8.2944364652918847E-5</v>
      </c>
      <c r="AT492" s="89">
        <f t="shared" si="308"/>
        <v>0.32655261674377495</v>
      </c>
      <c r="AU492" s="91">
        <f t="shared" si="309"/>
        <v>1.8626850743173851E-3</v>
      </c>
      <c r="AV492" s="95">
        <f t="shared" si="319"/>
        <v>1907.0672817836457</v>
      </c>
      <c r="AW492" s="96">
        <f t="shared" si="320"/>
        <v>179661.63017136761</v>
      </c>
      <c r="AX492" s="96">
        <f t="shared" si="321"/>
        <v>95.353364089182278</v>
      </c>
      <c r="AY492" s="96">
        <f t="shared" si="322"/>
        <v>30274.69309831538</v>
      </c>
      <c r="AZ492" s="96">
        <f t="shared" si="323"/>
        <v>119191705.11147785</v>
      </c>
      <c r="BA492" s="97">
        <f t="shared" si="324"/>
        <v>679880.05212584557</v>
      </c>
      <c r="BB492" s="102">
        <f t="shared" si="325"/>
        <v>5.2248418679003992</v>
      </c>
      <c r="BC492" s="98">
        <f t="shared" si="326"/>
        <v>492.22364430511669</v>
      </c>
      <c r="BD492" s="98">
        <f t="shared" si="327"/>
        <v>0.26124209339501997</v>
      </c>
      <c r="BE492" s="98">
        <f t="shared" si="328"/>
        <v>82.94436465291885</v>
      </c>
      <c r="BF492" s="98">
        <f t="shared" si="329"/>
        <v>326552.61674377497</v>
      </c>
      <c r="BG492" s="103">
        <f t="shared" si="330"/>
        <v>1862.6850743173852</v>
      </c>
      <c r="BH492">
        <v>0.1</v>
      </c>
      <c r="BI492">
        <f t="shared" si="310"/>
        <v>7.9461136740985241</v>
      </c>
      <c r="BJ492">
        <v>0.1</v>
      </c>
      <c r="BK492">
        <f t="shared" si="311"/>
        <v>2950.9162765957444</v>
      </c>
      <c r="BL492" s="114">
        <v>0</v>
      </c>
      <c r="BM492" s="114">
        <v>0</v>
      </c>
      <c r="BN492" s="114">
        <v>0</v>
      </c>
      <c r="BO492" s="114">
        <v>0</v>
      </c>
      <c r="BP492" s="114">
        <v>0</v>
      </c>
      <c r="BQ492" s="107">
        <f t="shared" si="312"/>
        <v>1.9976000000000002E-6</v>
      </c>
      <c r="BR492" s="107">
        <f t="shared" si="313"/>
        <v>1.907067281783646E-4</v>
      </c>
      <c r="BS492" s="107">
        <f t="shared" si="314"/>
        <v>1.7966163017136761E-2</v>
      </c>
      <c r="BT492" s="107">
        <f t="shared" si="315"/>
        <v>9.5353364089182285E-6</v>
      </c>
      <c r="BU492" s="107">
        <f t="shared" si="316"/>
        <v>3.0274693098315381E-3</v>
      </c>
      <c r="BV492" s="107">
        <f t="shared" si="317"/>
        <v>11.919170511147787</v>
      </c>
      <c r="BW492" s="117">
        <f t="shared" si="318"/>
        <v>9.6149559050329778E-2</v>
      </c>
    </row>
    <row r="493" spans="1:75" ht="30" customHeight="1" x14ac:dyDescent="0.25">
      <c r="A493" s="108">
        <v>4.61648037086748</v>
      </c>
      <c r="B493" s="108">
        <v>-74.104776733455097</v>
      </c>
      <c r="C493" s="119">
        <v>28</v>
      </c>
      <c r="D493" s="119">
        <v>26</v>
      </c>
      <c r="E493" s="119">
        <v>1837</v>
      </c>
      <c r="F493" s="16" t="s">
        <v>1332</v>
      </c>
      <c r="G493" s="14" t="s">
        <v>1333</v>
      </c>
      <c r="H493" s="16" t="s">
        <v>1334</v>
      </c>
      <c r="I493" s="14" t="s">
        <v>1273</v>
      </c>
      <c r="J493" s="14" t="s">
        <v>53</v>
      </c>
      <c r="K493" s="27"/>
      <c r="L493" s="27"/>
      <c r="M493" s="14">
        <v>1995</v>
      </c>
      <c r="N493" s="15" t="s">
        <v>54</v>
      </c>
      <c r="O493" s="15" t="s">
        <v>54</v>
      </c>
      <c r="P493" s="22">
        <v>-7.2022874027276113E-2</v>
      </c>
      <c r="Q493" s="18">
        <v>3.63402354544422</v>
      </c>
      <c r="R493" s="18">
        <v>2.7244019960800814</v>
      </c>
      <c r="S493" s="15" t="s">
        <v>45</v>
      </c>
      <c r="T493" s="15"/>
      <c r="U493" s="15"/>
      <c r="V493" s="14">
        <v>365</v>
      </c>
      <c r="W493" s="76"/>
      <c r="X493" s="14"/>
      <c r="Y493" s="14">
        <v>8760</v>
      </c>
      <c r="Z493" s="76" t="s">
        <v>1335</v>
      </c>
      <c r="AA493" s="76" t="s">
        <v>292</v>
      </c>
      <c r="AB493" s="19" t="s">
        <v>49</v>
      </c>
      <c r="AC493" s="19">
        <v>24000</v>
      </c>
      <c r="AD493" s="19">
        <v>2261000</v>
      </c>
      <c r="AE493" s="19">
        <v>1200</v>
      </c>
      <c r="AF493" s="19">
        <v>381000</v>
      </c>
      <c r="AG493" s="19">
        <v>1500000000</v>
      </c>
      <c r="AH493" s="20">
        <v>8608.3841463414628</v>
      </c>
      <c r="AI493" s="20">
        <v>1.0442E-8</v>
      </c>
      <c r="AJ493" s="21">
        <f t="shared" si="341"/>
        <v>6.5385647905921959E-5</v>
      </c>
      <c r="AK493" s="21">
        <f t="shared" si="342"/>
        <v>6.1598729131370645E-3</v>
      </c>
      <c r="AL493" s="21">
        <f t="shared" si="343"/>
        <v>3.2692823952960977E-6</v>
      </c>
      <c r="AM493" s="21">
        <f t="shared" si="344"/>
        <v>1.037997160506511E-3</v>
      </c>
      <c r="AN493" s="21">
        <f t="shared" si="345"/>
        <v>4.0866029941201223</v>
      </c>
      <c r="AO493" s="86">
        <f t="shared" si="303"/>
        <v>6.7388964157004275E-5</v>
      </c>
      <c r="AP493" s="88">
        <f t="shared" si="304"/>
        <v>1.7913876138608755E-7</v>
      </c>
      <c r="AQ493" s="89">
        <f t="shared" si="305"/>
        <v>1.6876364145580997E-5</v>
      </c>
      <c r="AR493" s="89">
        <f t="shared" si="306"/>
        <v>8.9569380693043769E-9</v>
      </c>
      <c r="AS493" s="89">
        <f t="shared" si="307"/>
        <v>2.8438278370041397E-6</v>
      </c>
      <c r="AT493" s="89">
        <f t="shared" si="308"/>
        <v>1.1196172586630472E-2</v>
      </c>
      <c r="AU493" s="91">
        <f t="shared" si="309"/>
        <v>1.8462729906028569E-7</v>
      </c>
      <c r="AV493" s="95">
        <f t="shared" si="319"/>
        <v>65.385647905921957</v>
      </c>
      <c r="AW493" s="96">
        <f t="shared" si="320"/>
        <v>6159.8729131370646</v>
      </c>
      <c r="AX493" s="96">
        <f t="shared" si="321"/>
        <v>3.2692823952960977</v>
      </c>
      <c r="AY493" s="96">
        <f t="shared" si="322"/>
        <v>1037.9971605065109</v>
      </c>
      <c r="AZ493" s="96">
        <f t="shared" si="323"/>
        <v>4086602.9941201224</v>
      </c>
      <c r="BA493" s="97">
        <f t="shared" si="324"/>
        <v>67.388964157004281</v>
      </c>
      <c r="BB493" s="102">
        <f t="shared" si="325"/>
        <v>0.17913876138608756</v>
      </c>
      <c r="BC493" s="98">
        <f t="shared" si="326"/>
        <v>16.876364145580997</v>
      </c>
      <c r="BD493" s="98">
        <f t="shared" si="327"/>
        <v>8.9569380693043776E-3</v>
      </c>
      <c r="BE493" s="98">
        <f t="shared" si="328"/>
        <v>2.8438278370041399</v>
      </c>
      <c r="BF493" s="98">
        <f t="shared" si="329"/>
        <v>11196.172586630473</v>
      </c>
      <c r="BG493" s="103">
        <f t="shared" si="330"/>
        <v>0.18462729906028569</v>
      </c>
      <c r="BH493">
        <v>0.1</v>
      </c>
      <c r="BI493">
        <f t="shared" si="310"/>
        <v>0.27244019960800814</v>
      </c>
      <c r="BJ493">
        <v>0.1</v>
      </c>
      <c r="BK493">
        <f t="shared" si="311"/>
        <v>860.83841463414637</v>
      </c>
      <c r="BL493" s="114">
        <v>0</v>
      </c>
      <c r="BM493" s="114">
        <v>0</v>
      </c>
      <c r="BN493" s="114">
        <v>0</v>
      </c>
      <c r="BO493" s="114">
        <v>0</v>
      </c>
      <c r="BP493" s="114">
        <v>0</v>
      </c>
      <c r="BQ493" s="107">
        <f t="shared" si="312"/>
        <v>1.0442E-9</v>
      </c>
      <c r="BR493" s="107">
        <f t="shared" si="313"/>
        <v>6.5385647905921962E-6</v>
      </c>
      <c r="BS493" s="107">
        <f t="shared" si="314"/>
        <v>6.1598729131370647E-4</v>
      </c>
      <c r="BT493" s="107">
        <f t="shared" si="315"/>
        <v>3.2692823952960978E-7</v>
      </c>
      <c r="BU493" s="107">
        <f t="shared" si="316"/>
        <v>1.0379971605065111E-4</v>
      </c>
      <c r="BV493" s="107">
        <f t="shared" si="317"/>
        <v>0.40866029941201226</v>
      </c>
      <c r="BW493" s="117">
        <f t="shared" si="318"/>
        <v>9.5302387065109839E-6</v>
      </c>
    </row>
    <row r="494" spans="1:75" ht="30" customHeight="1" x14ac:dyDescent="0.25">
      <c r="A494" s="108">
        <v>4.61648037086748</v>
      </c>
      <c r="B494" s="108">
        <v>-74.104776733455097</v>
      </c>
      <c r="C494" s="119">
        <v>28</v>
      </c>
      <c r="D494" s="119">
        <v>26</v>
      </c>
      <c r="E494" s="119">
        <v>1837</v>
      </c>
      <c r="F494" s="16" t="s">
        <v>1332</v>
      </c>
      <c r="G494" s="14" t="s">
        <v>1333</v>
      </c>
      <c r="H494" s="16" t="s">
        <v>1334</v>
      </c>
      <c r="I494" s="14" t="s">
        <v>1273</v>
      </c>
      <c r="J494" s="14" t="s">
        <v>53</v>
      </c>
      <c r="K494" s="27"/>
      <c r="L494" s="27"/>
      <c r="M494" s="14">
        <v>1978</v>
      </c>
      <c r="N494" s="15" t="s">
        <v>54</v>
      </c>
      <c r="O494" s="15" t="s">
        <v>54</v>
      </c>
      <c r="P494" s="22">
        <v>-7.2022874027276113E-2</v>
      </c>
      <c r="Q494" s="18">
        <v>109.02070636332699</v>
      </c>
      <c r="R494" s="18">
        <v>81.732059882402737</v>
      </c>
      <c r="S494" s="15" t="s">
        <v>45</v>
      </c>
      <c r="T494" s="15"/>
      <c r="U494" s="15"/>
      <c r="V494" s="14">
        <v>365</v>
      </c>
      <c r="W494" s="76"/>
      <c r="X494" s="14"/>
      <c r="Y494" s="14">
        <v>8760</v>
      </c>
      <c r="Z494" s="76" t="s">
        <v>1336</v>
      </c>
      <c r="AA494" s="76" t="s">
        <v>292</v>
      </c>
      <c r="AB494" s="19" t="s">
        <v>49</v>
      </c>
      <c r="AC494" s="19">
        <v>24000</v>
      </c>
      <c r="AD494" s="19">
        <v>2261000</v>
      </c>
      <c r="AE494" s="19">
        <v>1200</v>
      </c>
      <c r="AF494" s="19">
        <v>381000</v>
      </c>
      <c r="AG494" s="19">
        <v>1500000000</v>
      </c>
      <c r="AH494" s="23">
        <f>Q494</f>
        <v>109.02070636332699</v>
      </c>
      <c r="AI494" s="20">
        <v>2.5741799999999997E-6</v>
      </c>
      <c r="AJ494" s="21">
        <f t="shared" si="341"/>
        <v>1.9615694371776658E-3</v>
      </c>
      <c r="AK494" s="21">
        <f t="shared" si="342"/>
        <v>0.18479618739411258</v>
      </c>
      <c r="AL494" s="21">
        <f t="shared" si="343"/>
        <v>9.8078471858883298E-5</v>
      </c>
      <c r="AM494" s="21">
        <f t="shared" si="344"/>
        <v>3.113991481519544E-2</v>
      </c>
      <c r="AN494" s="21">
        <f t="shared" si="345"/>
        <v>122.59808982360411</v>
      </c>
      <c r="AO494" s="86">
        <f t="shared" si="303"/>
        <v>2.1039303390808347E-4</v>
      </c>
      <c r="AP494" s="88">
        <f t="shared" si="304"/>
        <v>5.3741628415826464E-6</v>
      </c>
      <c r="AQ494" s="89">
        <f t="shared" si="305"/>
        <v>5.0629092436743173E-4</v>
      </c>
      <c r="AR494" s="89">
        <f t="shared" si="306"/>
        <v>2.6870814207913232E-7</v>
      </c>
      <c r="AS494" s="89">
        <f t="shared" si="307"/>
        <v>8.5314835110124489E-5</v>
      </c>
      <c r="AT494" s="89">
        <f t="shared" si="308"/>
        <v>0.3358851775989154</v>
      </c>
      <c r="AU494" s="91">
        <f t="shared" si="309"/>
        <v>5.7641927098105063E-7</v>
      </c>
      <c r="AV494" s="95">
        <f t="shared" si="319"/>
        <v>1961.5694371776658</v>
      </c>
      <c r="AW494" s="96">
        <f t="shared" si="320"/>
        <v>184796.18739411258</v>
      </c>
      <c r="AX494" s="96">
        <f t="shared" si="321"/>
        <v>98.078471858883304</v>
      </c>
      <c r="AY494" s="96">
        <f t="shared" si="322"/>
        <v>31139.91481519544</v>
      </c>
      <c r="AZ494" s="96">
        <f t="shared" si="323"/>
        <v>122598089.82360411</v>
      </c>
      <c r="BA494" s="97">
        <f t="shared" si="324"/>
        <v>210.39303390808348</v>
      </c>
      <c r="BB494" s="102">
        <f t="shared" si="325"/>
        <v>5.3741628415826463</v>
      </c>
      <c r="BC494" s="98">
        <f t="shared" si="326"/>
        <v>506.29092436743173</v>
      </c>
      <c r="BD494" s="98">
        <f t="shared" si="327"/>
        <v>0.26870814207913229</v>
      </c>
      <c r="BE494" s="98">
        <f t="shared" si="328"/>
        <v>85.314835110124491</v>
      </c>
      <c r="BF494" s="98">
        <f t="shared" si="329"/>
        <v>335885.17759891541</v>
      </c>
      <c r="BG494" s="103">
        <f t="shared" si="330"/>
        <v>0.57641927098105061</v>
      </c>
      <c r="BH494">
        <v>0.1</v>
      </c>
      <c r="BI494">
        <f t="shared" si="310"/>
        <v>8.1732059882402748</v>
      </c>
      <c r="BJ494">
        <v>0.1</v>
      </c>
      <c r="BK494">
        <f t="shared" si="311"/>
        <v>10.9020706363327</v>
      </c>
      <c r="BL494" s="114">
        <v>0</v>
      </c>
      <c r="BM494" s="114">
        <v>0</v>
      </c>
      <c r="BN494" s="114">
        <v>0</v>
      </c>
      <c r="BO494" s="114">
        <v>0</v>
      </c>
      <c r="BP494" s="114">
        <v>0</v>
      </c>
      <c r="BQ494" s="107">
        <f t="shared" si="312"/>
        <v>2.5741799999999998E-7</v>
      </c>
      <c r="BR494" s="107">
        <f t="shared" si="313"/>
        <v>1.9615694371776662E-4</v>
      </c>
      <c r="BS494" s="107">
        <f t="shared" si="314"/>
        <v>1.8479618739411261E-2</v>
      </c>
      <c r="BT494" s="107">
        <f t="shared" si="315"/>
        <v>9.8078471858883325E-6</v>
      </c>
      <c r="BU494" s="107">
        <f t="shared" si="316"/>
        <v>3.1139914815195447E-3</v>
      </c>
      <c r="BV494" s="107">
        <f t="shared" si="317"/>
        <v>12.259808982360413</v>
      </c>
      <c r="BW494" s="117">
        <f t="shared" si="318"/>
        <v>2.9754068198163415E-5</v>
      </c>
    </row>
    <row r="495" spans="1:75" ht="30" customHeight="1" x14ac:dyDescent="0.25">
      <c r="A495" s="108">
        <v>4.6039144754715497</v>
      </c>
      <c r="B495" s="108">
        <v>-74.152590581326905</v>
      </c>
      <c r="C495" s="119">
        <v>23</v>
      </c>
      <c r="D495" s="119">
        <v>24</v>
      </c>
      <c r="E495" s="119">
        <v>1806</v>
      </c>
      <c r="F495" s="16" t="s">
        <v>1337</v>
      </c>
      <c r="G495" s="14" t="s">
        <v>1338</v>
      </c>
      <c r="H495" s="16" t="s">
        <v>1339</v>
      </c>
      <c r="I495" s="14" t="s">
        <v>195</v>
      </c>
      <c r="J495" s="14" t="s">
        <v>41</v>
      </c>
      <c r="K495" s="14">
        <v>30</v>
      </c>
      <c r="L495" s="14"/>
      <c r="M495" s="14">
        <v>1987</v>
      </c>
      <c r="N495" s="15" t="s">
        <v>43</v>
      </c>
      <c r="O495" s="15" t="s">
        <v>44</v>
      </c>
      <c r="P495" s="22">
        <v>8.4286353981658756E-3</v>
      </c>
      <c r="Q495" s="18">
        <v>49000</v>
      </c>
      <c r="R495" s="18">
        <v>50680.176582115455</v>
      </c>
      <c r="S495" s="15" t="s">
        <v>45</v>
      </c>
      <c r="T495" s="15"/>
      <c r="U495" s="15"/>
      <c r="V495" s="14">
        <v>365</v>
      </c>
      <c r="W495" s="76"/>
      <c r="X495" s="14"/>
      <c r="Y495" s="14">
        <v>8760</v>
      </c>
      <c r="Z495" s="76" t="s">
        <v>1340</v>
      </c>
      <c r="AA495" s="76" t="s">
        <v>46</v>
      </c>
      <c r="AB495" s="19" t="s">
        <v>49</v>
      </c>
      <c r="AC495" s="19">
        <v>46.3856216091623</v>
      </c>
      <c r="AD495" s="19">
        <v>1074.85364414012</v>
      </c>
      <c r="AE495" s="19">
        <v>5.4109910208389103</v>
      </c>
      <c r="AF495" s="19">
        <v>1344</v>
      </c>
      <c r="AG495" s="19">
        <v>1920000</v>
      </c>
      <c r="AH495" s="23">
        <v>49000</v>
      </c>
      <c r="AI495" s="24">
        <v>8.7999999999999994E-8</v>
      </c>
      <c r="AJ495" s="21">
        <f t="shared" si="341"/>
        <v>2.3508314940235359E-3</v>
      </c>
      <c r="AK495" s="21">
        <f t="shared" si="342"/>
        <v>5.4473772484951562E-2</v>
      </c>
      <c r="AL495" s="21">
        <f t="shared" si="343"/>
        <v>2.7422998042035712E-4</v>
      </c>
      <c r="AM495" s="21">
        <f t="shared" si="344"/>
        <v>6.8114157326363181E-2</v>
      </c>
      <c r="AN495" s="21">
        <f t="shared" si="345"/>
        <v>97.305939037661673</v>
      </c>
      <c r="AO495" s="86">
        <f t="shared" si="303"/>
        <v>4.4598555392261598E-3</v>
      </c>
      <c r="AP495" s="88">
        <f t="shared" si="304"/>
        <v>6.4406342302014681E-6</v>
      </c>
      <c r="AQ495" s="89">
        <f t="shared" si="305"/>
        <v>1.4924321228753853E-4</v>
      </c>
      <c r="AR495" s="89">
        <f t="shared" si="306"/>
        <v>7.5131501485029344E-7</v>
      </c>
      <c r="AS495" s="89">
        <f t="shared" si="307"/>
        <v>1.8661412966126898E-4</v>
      </c>
      <c r="AT495" s="89">
        <f t="shared" si="308"/>
        <v>0.26659161380181279</v>
      </c>
      <c r="AU495" s="91">
        <f t="shared" si="309"/>
        <v>1.2218782299249754E-5</v>
      </c>
      <c r="AV495" s="95">
        <f t="shared" si="319"/>
        <v>2350.8314940235359</v>
      </c>
      <c r="AW495" s="96">
        <f t="shared" si="320"/>
        <v>54473.772484951565</v>
      </c>
      <c r="AX495" s="96">
        <f t="shared" si="321"/>
        <v>274.22998042035709</v>
      </c>
      <c r="AY495" s="96">
        <f t="shared" si="322"/>
        <v>68114.157326363187</v>
      </c>
      <c r="AZ495" s="96">
        <f t="shared" si="323"/>
        <v>97305939.037661672</v>
      </c>
      <c r="BA495" s="97">
        <f t="shared" si="324"/>
        <v>4459.8555392261596</v>
      </c>
      <c r="BB495" s="102">
        <f t="shared" si="325"/>
        <v>6.4406342302014679</v>
      </c>
      <c r="BC495" s="98">
        <f t="shared" si="326"/>
        <v>149.24321228753854</v>
      </c>
      <c r="BD495" s="98">
        <f t="shared" si="327"/>
        <v>0.75131501485029339</v>
      </c>
      <c r="BE495" s="98">
        <f t="shared" si="328"/>
        <v>186.61412966126898</v>
      </c>
      <c r="BF495" s="98">
        <f t="shared" si="329"/>
        <v>266591.61380181281</v>
      </c>
      <c r="BG495" s="103">
        <f t="shared" si="330"/>
        <v>12.218782299249753</v>
      </c>
      <c r="BH495">
        <v>0.1</v>
      </c>
      <c r="BI495">
        <f t="shared" si="310"/>
        <v>5068.0176582115455</v>
      </c>
      <c r="BJ495">
        <v>0.1</v>
      </c>
      <c r="BK495">
        <f t="shared" si="311"/>
        <v>4900</v>
      </c>
      <c r="BL495" s="114">
        <v>17.6498016718255</v>
      </c>
      <c r="BM495" s="114">
        <v>910.91550745517998</v>
      </c>
      <c r="BN495" s="114">
        <v>5.3109910208389097</v>
      </c>
      <c r="BO495" s="114">
        <v>537.6</v>
      </c>
      <c r="BP495" s="114">
        <v>384000</v>
      </c>
      <c r="BQ495" s="107">
        <f t="shared" si="312"/>
        <v>8.7999999999999994E-9</v>
      </c>
      <c r="BR495" s="107">
        <f t="shared" si="313"/>
        <v>9.2487053639934806E-4</v>
      </c>
      <c r="BS495" s="107">
        <f t="shared" si="314"/>
        <v>4.6485635084161592E-2</v>
      </c>
      <c r="BT495" s="107">
        <f t="shared" si="315"/>
        <v>2.7055532339908617E-4</v>
      </c>
      <c r="BU495" s="107">
        <f t="shared" si="316"/>
        <v>2.8084186525653448E-2</v>
      </c>
      <c r="BV495" s="107">
        <f t="shared" si="317"/>
        <v>21.7582694302662</v>
      </c>
      <c r="BW495" s="117">
        <f t="shared" si="318"/>
        <v>6.3071881897984092E-4</v>
      </c>
    </row>
    <row r="496" spans="1:75" ht="45" customHeight="1" x14ac:dyDescent="0.25">
      <c r="A496" s="108">
        <v>4.6054644485108804</v>
      </c>
      <c r="B496" s="108">
        <v>-74.135009659748306</v>
      </c>
      <c r="C496" s="119">
        <v>25</v>
      </c>
      <c r="D496" s="119">
        <v>25</v>
      </c>
      <c r="E496" s="119">
        <v>1821</v>
      </c>
      <c r="F496" s="16" t="s">
        <v>1341</v>
      </c>
      <c r="G496" s="14" t="s">
        <v>1342</v>
      </c>
      <c r="H496" s="16" t="s">
        <v>1343</v>
      </c>
      <c r="I496" s="14" t="s">
        <v>195</v>
      </c>
      <c r="J496" s="14" t="s">
        <v>41</v>
      </c>
      <c r="K496" s="14">
        <v>20</v>
      </c>
      <c r="L496" s="14"/>
      <c r="M496" s="14">
        <v>1982</v>
      </c>
      <c r="N496" s="15" t="s">
        <v>43</v>
      </c>
      <c r="O496" s="15" t="s">
        <v>44</v>
      </c>
      <c r="P496" s="25">
        <v>1.3557806644477E-2</v>
      </c>
      <c r="Q496" s="18">
        <v>24000</v>
      </c>
      <c r="R496" s="18">
        <v>25337.488475183363</v>
      </c>
      <c r="S496" s="15" t="s">
        <v>45</v>
      </c>
      <c r="T496" s="15"/>
      <c r="U496" s="15"/>
      <c r="V496" s="14">
        <v>365</v>
      </c>
      <c r="W496" s="76" t="s">
        <v>76</v>
      </c>
      <c r="X496" s="14"/>
      <c r="Y496" s="14">
        <v>2920</v>
      </c>
      <c r="Z496" s="76" t="s">
        <v>1344</v>
      </c>
      <c r="AA496" s="76" t="s">
        <v>46</v>
      </c>
      <c r="AB496" s="19" t="s">
        <v>49</v>
      </c>
      <c r="AC496" s="19">
        <v>46.3856216091623</v>
      </c>
      <c r="AD496" s="19">
        <v>1074.85364414012</v>
      </c>
      <c r="AE496" s="19">
        <v>5.4109910208389103</v>
      </c>
      <c r="AF496" s="19">
        <v>1344</v>
      </c>
      <c r="AG496" s="19">
        <v>1920000</v>
      </c>
      <c r="AH496" s="20">
        <v>1159.0914634146341</v>
      </c>
      <c r="AI496" s="20">
        <v>1.4200000000000001E-4</v>
      </c>
      <c r="AJ496" s="21">
        <f t="shared" si="341"/>
        <v>1.1752951529363661E-3</v>
      </c>
      <c r="AK496" s="21">
        <f t="shared" si="342"/>
        <v>2.7234091820909131E-2</v>
      </c>
      <c r="AL496" s="21">
        <f t="shared" si="343"/>
        <v>1.3710092262982657E-4</v>
      </c>
      <c r="AM496" s="21">
        <f t="shared" si="344"/>
        <v>3.405358451064644E-2</v>
      </c>
      <c r="AN496" s="21">
        <f t="shared" si="345"/>
        <v>48.647977872352058</v>
      </c>
      <c r="AO496" s="86">
        <f t="shared" si="303"/>
        <v>0.17376342735938094</v>
      </c>
      <c r="AP496" s="88">
        <f t="shared" si="304"/>
        <v>3.2199867203736057E-6</v>
      </c>
      <c r="AQ496" s="89">
        <f t="shared" si="305"/>
        <v>7.4613950194271585E-5</v>
      </c>
      <c r="AR496" s="89">
        <f t="shared" si="306"/>
        <v>3.7561896610911386E-7</v>
      </c>
      <c r="AS496" s="89">
        <f t="shared" si="307"/>
        <v>9.3297491809990246E-5</v>
      </c>
      <c r="AT496" s="89">
        <f t="shared" si="308"/>
        <v>0.13328213115712892</v>
      </c>
      <c r="AU496" s="91">
        <f t="shared" si="309"/>
        <v>4.7606418454624916E-4</v>
      </c>
      <c r="AV496" s="95">
        <f t="shared" si="319"/>
        <v>1175.2951529363661</v>
      </c>
      <c r="AW496" s="96">
        <f t="shared" si="320"/>
        <v>27234.091820909132</v>
      </c>
      <c r="AX496" s="96">
        <f t="shared" si="321"/>
        <v>137.10092262982656</v>
      </c>
      <c r="AY496" s="96">
        <f t="shared" si="322"/>
        <v>34053.58451064644</v>
      </c>
      <c r="AZ496" s="96">
        <f t="shared" si="323"/>
        <v>48647977.872352056</v>
      </c>
      <c r="BA496" s="97">
        <f t="shared" si="324"/>
        <v>173763.42735938093</v>
      </c>
      <c r="BB496" s="102">
        <f t="shared" si="325"/>
        <v>3.2199867203736057</v>
      </c>
      <c r="BC496" s="98">
        <f t="shared" si="326"/>
        <v>74.613950194271581</v>
      </c>
      <c r="BD496" s="98">
        <f t="shared" si="327"/>
        <v>0.37561896610911388</v>
      </c>
      <c r="BE496" s="98">
        <f t="shared" si="328"/>
        <v>93.297491809990248</v>
      </c>
      <c r="BF496" s="98">
        <f t="shared" si="329"/>
        <v>133282.13115712893</v>
      </c>
      <c r="BG496" s="103">
        <f t="shared" si="330"/>
        <v>476.06418454624918</v>
      </c>
      <c r="BH496">
        <v>0.1</v>
      </c>
      <c r="BI496">
        <f t="shared" si="310"/>
        <v>2533.7488475183363</v>
      </c>
      <c r="BJ496">
        <v>0.1</v>
      </c>
      <c r="BK496">
        <f t="shared" si="311"/>
        <v>115.90914634146341</v>
      </c>
      <c r="BL496" s="114">
        <v>17.6498016718255</v>
      </c>
      <c r="BM496" s="114">
        <v>910.91550745517998</v>
      </c>
      <c r="BN496" s="114">
        <v>5.3109910208389097</v>
      </c>
      <c r="BO496" s="114">
        <v>537.6</v>
      </c>
      <c r="BP496" s="114">
        <v>384000</v>
      </c>
      <c r="BQ496" s="107">
        <f t="shared" si="312"/>
        <v>1.4200000000000001E-5</v>
      </c>
      <c r="BR496" s="107">
        <f t="shared" si="313"/>
        <v>4.6238782374970509E-4</v>
      </c>
      <c r="BS496" s="107">
        <f t="shared" si="314"/>
        <v>2.3240432899797128E-2</v>
      </c>
      <c r="BT496" s="107">
        <f t="shared" si="315"/>
        <v>1.3526378262349991E-4</v>
      </c>
      <c r="BU496" s="107">
        <f t="shared" si="316"/>
        <v>1.4040652586829279E-2</v>
      </c>
      <c r="BV496" s="107">
        <f t="shared" si="317"/>
        <v>10.87801854904848</v>
      </c>
      <c r="BW496" s="117">
        <f t="shared" si="318"/>
        <v>2.4573859561606869E-2</v>
      </c>
    </row>
    <row r="497" spans="1:75" ht="30" customHeight="1" x14ac:dyDescent="0.25">
      <c r="A497" s="108">
        <v>4.61650681686955</v>
      </c>
      <c r="B497" s="108">
        <v>-74.143162510087905</v>
      </c>
      <c r="C497" s="119">
        <v>24</v>
      </c>
      <c r="D497" s="119">
        <v>26</v>
      </c>
      <c r="E497" s="119">
        <v>1833</v>
      </c>
      <c r="F497" s="16" t="s">
        <v>1345</v>
      </c>
      <c r="G497" s="14" t="s">
        <v>1346</v>
      </c>
      <c r="H497" s="16" t="s">
        <v>1347</v>
      </c>
      <c r="I497" s="14" t="s">
        <v>195</v>
      </c>
      <c r="J497" s="14" t="s">
        <v>41</v>
      </c>
      <c r="K497" s="14">
        <v>30</v>
      </c>
      <c r="L497" s="14"/>
      <c r="M497" s="14">
        <v>2003</v>
      </c>
      <c r="N497" s="15" t="s">
        <v>43</v>
      </c>
      <c r="O497" s="15" t="s">
        <v>44</v>
      </c>
      <c r="P497" s="17">
        <v>3.0649504171061114E-2</v>
      </c>
      <c r="Q497" s="18">
        <v>12870</v>
      </c>
      <c r="R497" s="18">
        <v>14548.633014236824</v>
      </c>
      <c r="S497" s="15" t="s">
        <v>45</v>
      </c>
      <c r="T497" s="15"/>
      <c r="U497" s="15"/>
      <c r="V497" s="14">
        <v>365</v>
      </c>
      <c r="W497" s="76"/>
      <c r="X497" s="14"/>
      <c r="Y497" s="14">
        <v>8760</v>
      </c>
      <c r="Z497" s="76" t="s">
        <v>1344</v>
      </c>
      <c r="AA497" s="76" t="s">
        <v>46</v>
      </c>
      <c r="AB497" s="19" t="s">
        <v>49</v>
      </c>
      <c r="AC497" s="19">
        <v>46.3856216091623</v>
      </c>
      <c r="AD497" s="19">
        <v>1074.85364414012</v>
      </c>
      <c r="AE497" s="19">
        <v>5.4109910208389103</v>
      </c>
      <c r="AF497" s="19">
        <v>1344</v>
      </c>
      <c r="AG497" s="19">
        <v>1920000</v>
      </c>
      <c r="AH497" s="23">
        <v>12870</v>
      </c>
      <c r="AI497" s="24">
        <v>8.7999999999999994E-8</v>
      </c>
      <c r="AJ497" s="21">
        <f t="shared" si="341"/>
        <v>6.7484738592895558E-4</v>
      </c>
      <c r="AK497" s="21">
        <f t="shared" si="342"/>
        <v>1.563765121260971E-2</v>
      </c>
      <c r="AL497" s="21">
        <f t="shared" si="343"/>
        <v>7.8722522605515987E-5</v>
      </c>
      <c r="AM497" s="21">
        <f t="shared" si="344"/>
        <v>1.955336277113429E-2</v>
      </c>
      <c r="AN497" s="21">
        <f t="shared" si="345"/>
        <v>27.933375387334703</v>
      </c>
      <c r="AO497" s="86">
        <f t="shared" si="303"/>
        <v>1.2802797052528403E-3</v>
      </c>
      <c r="AP497" s="88">
        <f t="shared" si="304"/>
        <v>1.8488969477505631E-6</v>
      </c>
      <c r="AQ497" s="89">
        <f t="shared" si="305"/>
        <v>4.2842880034547148E-5</v>
      </c>
      <c r="AR497" s="89">
        <f t="shared" si="306"/>
        <v>2.1567814412470133E-7</v>
      </c>
      <c r="AS497" s="89">
        <f t="shared" si="307"/>
        <v>5.3570856907217232E-5</v>
      </c>
      <c r="AT497" s="89">
        <f t="shared" si="308"/>
        <v>7.6529795581738919E-2</v>
      </c>
      <c r="AU497" s="91">
        <f t="shared" si="309"/>
        <v>3.5076156308296995E-6</v>
      </c>
      <c r="AV497" s="95">
        <f t="shared" si="319"/>
        <v>674.84738592895553</v>
      </c>
      <c r="AW497" s="96">
        <f t="shared" si="320"/>
        <v>15637.65121260971</v>
      </c>
      <c r="AX497" s="96">
        <f t="shared" si="321"/>
        <v>78.722522605515991</v>
      </c>
      <c r="AY497" s="96">
        <f t="shared" si="322"/>
        <v>19553.362771134289</v>
      </c>
      <c r="AZ497" s="96">
        <f t="shared" si="323"/>
        <v>27933375.387334704</v>
      </c>
      <c r="BA497" s="97">
        <f t="shared" si="324"/>
        <v>1280.2797052528404</v>
      </c>
      <c r="BB497" s="102">
        <f t="shared" si="325"/>
        <v>1.8488969477505632</v>
      </c>
      <c r="BC497" s="98">
        <f t="shared" si="326"/>
        <v>42.84288003454715</v>
      </c>
      <c r="BD497" s="98">
        <f t="shared" si="327"/>
        <v>0.21567814412470132</v>
      </c>
      <c r="BE497" s="98">
        <f t="shared" si="328"/>
        <v>53.570856907217234</v>
      </c>
      <c r="BF497" s="98">
        <f t="shared" si="329"/>
        <v>76529.795581738916</v>
      </c>
      <c r="BG497" s="103">
        <f t="shared" si="330"/>
        <v>3.5076156308296995</v>
      </c>
      <c r="BH497">
        <v>0.1</v>
      </c>
      <c r="BI497">
        <f t="shared" si="310"/>
        <v>1454.8633014236825</v>
      </c>
      <c r="BJ497">
        <v>0.1</v>
      </c>
      <c r="BK497">
        <f t="shared" si="311"/>
        <v>1287</v>
      </c>
      <c r="BL497" s="114">
        <v>17.6498016718255</v>
      </c>
      <c r="BM497" s="114">
        <v>910.91550745517998</v>
      </c>
      <c r="BN497" s="114">
        <v>5.3109910208389097</v>
      </c>
      <c r="BO497" s="114">
        <v>537.6</v>
      </c>
      <c r="BP497" s="114">
        <v>384000</v>
      </c>
      <c r="BQ497" s="107">
        <f t="shared" si="312"/>
        <v>8.7999999999999994E-9</v>
      </c>
      <c r="BR497" s="107">
        <f t="shared" si="313"/>
        <v>2.6550029868094077E-4</v>
      </c>
      <c r="BS497" s="107">
        <f t="shared" si="314"/>
        <v>1.334451635497773E-2</v>
      </c>
      <c r="BT497" s="107">
        <f t="shared" si="315"/>
        <v>7.7667647897866976E-5</v>
      </c>
      <c r="BU497" s="107">
        <f t="shared" si="316"/>
        <v>8.0620580041406726E-3</v>
      </c>
      <c r="BV497" s="107">
        <f t="shared" si="317"/>
        <v>6.2460926207099918</v>
      </c>
      <c r="BW497" s="117">
        <f t="shared" si="318"/>
        <v>1.8105889227995958E-4</v>
      </c>
    </row>
    <row r="498" spans="1:75" ht="15" customHeight="1" x14ac:dyDescent="0.25">
      <c r="A498" s="108">
        <v>4.6142733527585902</v>
      </c>
      <c r="B498" s="108">
        <v>-74.1341337205521</v>
      </c>
      <c r="C498" s="119">
        <v>25</v>
      </c>
      <c r="D498" s="119">
        <v>25</v>
      </c>
      <c r="E498" s="119">
        <v>1821</v>
      </c>
      <c r="F498" s="16" t="s">
        <v>1348</v>
      </c>
      <c r="G498" s="14" t="s">
        <v>1349</v>
      </c>
      <c r="H498" s="16" t="s">
        <v>1350</v>
      </c>
      <c r="I498" s="14" t="s">
        <v>195</v>
      </c>
      <c r="J498" s="14" t="s">
        <v>53</v>
      </c>
      <c r="K498" s="27"/>
      <c r="L498" s="27"/>
      <c r="M498" s="14">
        <v>2002</v>
      </c>
      <c r="N498" s="15" t="s">
        <v>43</v>
      </c>
      <c r="O498" s="15" t="s">
        <v>120</v>
      </c>
      <c r="P498" s="22">
        <v>-1.5549305289660951E-2</v>
      </c>
      <c r="Q498" s="18">
        <v>8537.5</v>
      </c>
      <c r="R498" s="18">
        <v>8022.6677501139866</v>
      </c>
      <c r="S498" s="15" t="s">
        <v>45</v>
      </c>
      <c r="T498" s="15"/>
      <c r="U498" s="15"/>
      <c r="V498" s="14">
        <v>365</v>
      </c>
      <c r="W498" s="76"/>
      <c r="X498" s="14"/>
      <c r="Y498" s="14">
        <v>8760</v>
      </c>
      <c r="Z498" s="76" t="s">
        <v>1351</v>
      </c>
      <c r="AA498" s="76" t="s">
        <v>46</v>
      </c>
      <c r="AB498" s="19" t="s">
        <v>49</v>
      </c>
      <c r="AC498" s="19">
        <v>30.4</v>
      </c>
      <c r="AD498" s="19">
        <v>1504</v>
      </c>
      <c r="AE498" s="19">
        <v>9.6</v>
      </c>
      <c r="AF498" s="19">
        <v>640</v>
      </c>
      <c r="AG498" s="19">
        <v>1920000</v>
      </c>
      <c r="AH498" s="23">
        <v>8537.5</v>
      </c>
      <c r="AI498" s="24">
        <v>8.7999999999999994E-8</v>
      </c>
      <c r="AJ498" s="21">
        <f t="shared" si="341"/>
        <v>2.4388909960346519E-4</v>
      </c>
      <c r="AK498" s="21">
        <f t="shared" si="342"/>
        <v>1.2066092296171437E-2</v>
      </c>
      <c r="AL498" s="21">
        <f t="shared" si="343"/>
        <v>7.7017610401094265E-5</v>
      </c>
      <c r="AM498" s="21">
        <f t="shared" si="344"/>
        <v>5.1345073600729514E-3</v>
      </c>
      <c r="AN498" s="21">
        <f t="shared" si="345"/>
        <v>15.403522080218854</v>
      </c>
      <c r="AO498" s="86">
        <f t="shared" si="303"/>
        <v>7.0599476201003075E-4</v>
      </c>
      <c r="AP498" s="88">
        <f t="shared" si="304"/>
        <v>6.6818931398209637E-7</v>
      </c>
      <c r="AQ498" s="89">
        <f t="shared" si="305"/>
        <v>3.3057787112798454E-5</v>
      </c>
      <c r="AR498" s="89">
        <f t="shared" si="306"/>
        <v>2.1100715178381991E-7</v>
      </c>
      <c r="AS498" s="89">
        <f t="shared" si="307"/>
        <v>1.4067143452254662E-5</v>
      </c>
      <c r="AT498" s="89">
        <f t="shared" si="308"/>
        <v>4.2201430356763985E-2</v>
      </c>
      <c r="AU498" s="91">
        <f t="shared" si="309"/>
        <v>1.9342322246850159E-6</v>
      </c>
      <c r="AV498" s="95">
        <f t="shared" si="319"/>
        <v>243.88909960346518</v>
      </c>
      <c r="AW498" s="96">
        <f t="shared" si="320"/>
        <v>12066.092296171437</v>
      </c>
      <c r="AX498" s="96">
        <f t="shared" si="321"/>
        <v>77.017610401094259</v>
      </c>
      <c r="AY498" s="96">
        <f t="shared" si="322"/>
        <v>5134.5073600729511</v>
      </c>
      <c r="AZ498" s="96">
        <f t="shared" si="323"/>
        <v>15403522.080218855</v>
      </c>
      <c r="BA498" s="97">
        <f t="shared" si="324"/>
        <v>705.99476201003074</v>
      </c>
      <c r="BB498" s="102">
        <f t="shared" si="325"/>
        <v>0.66818931398209636</v>
      </c>
      <c r="BC498" s="98">
        <f t="shared" si="326"/>
        <v>33.057787112798451</v>
      </c>
      <c r="BD498" s="98">
        <f t="shared" si="327"/>
        <v>0.2110071517838199</v>
      </c>
      <c r="BE498" s="98">
        <f t="shared" si="328"/>
        <v>14.067143452254662</v>
      </c>
      <c r="BF498" s="98">
        <f t="shared" si="329"/>
        <v>42201.430356763987</v>
      </c>
      <c r="BG498" s="103">
        <f t="shared" si="330"/>
        <v>1.9342322246850159</v>
      </c>
      <c r="BH498">
        <v>0.1</v>
      </c>
      <c r="BI498">
        <f t="shared" si="310"/>
        <v>802.26677501139875</v>
      </c>
      <c r="BJ498">
        <v>0.1</v>
      </c>
      <c r="BK498">
        <f t="shared" si="311"/>
        <v>853.75</v>
      </c>
      <c r="BL498" s="114">
        <v>12.16</v>
      </c>
      <c r="BM498" s="114">
        <v>601.6</v>
      </c>
      <c r="BN498" s="114">
        <v>1.92</v>
      </c>
      <c r="BO498" s="114">
        <v>256</v>
      </c>
      <c r="BP498" s="114">
        <v>384000</v>
      </c>
      <c r="BQ498" s="107">
        <f t="shared" si="312"/>
        <v>8.7999999999999994E-9</v>
      </c>
      <c r="BR498" s="107">
        <f t="shared" si="313"/>
        <v>1.0055805186018734E-4</v>
      </c>
      <c r="BS498" s="107">
        <f t="shared" si="314"/>
        <v>4.9749773025566371E-3</v>
      </c>
      <c r="BT498" s="107">
        <f t="shared" si="315"/>
        <v>1.7221661232144163E-5</v>
      </c>
      <c r="BU498" s="107">
        <f t="shared" si="316"/>
        <v>2.1170116181092073E-3</v>
      </c>
      <c r="BV498" s="107">
        <f t="shared" si="317"/>
        <v>3.4443322464288331</v>
      </c>
      <c r="BW498" s="117">
        <f t="shared" si="318"/>
        <v>9.9842736739895121E-5</v>
      </c>
    </row>
    <row r="499" spans="1:75" ht="15" customHeight="1" x14ac:dyDescent="0.25">
      <c r="A499" s="108">
        <v>4.6743888888888891</v>
      </c>
      <c r="B499" s="108">
        <v>-74.144444444444446</v>
      </c>
      <c r="C499" s="119">
        <v>24</v>
      </c>
      <c r="D499" s="119">
        <v>32</v>
      </c>
      <c r="E499" s="119">
        <v>1911</v>
      </c>
      <c r="F499" s="16" t="s">
        <v>1352</v>
      </c>
      <c r="G499" s="14" t="s">
        <v>1353</v>
      </c>
      <c r="H499" s="16" t="s">
        <v>1354</v>
      </c>
      <c r="I499" s="14" t="s">
        <v>195</v>
      </c>
      <c r="J499" s="14" t="s">
        <v>53</v>
      </c>
      <c r="K499" s="14">
        <v>234.43</v>
      </c>
      <c r="L499" s="14"/>
      <c r="M499" s="14">
        <v>2008</v>
      </c>
      <c r="N499" s="15" t="s">
        <v>43</v>
      </c>
      <c r="O499" s="15" t="s">
        <v>123</v>
      </c>
      <c r="P499" s="22">
        <v>1.192780523187394E-2</v>
      </c>
      <c r="Q499" s="18">
        <v>27612.5</v>
      </c>
      <c r="R499" s="18">
        <v>28961.859933367836</v>
      </c>
      <c r="S499" s="15" t="s">
        <v>45</v>
      </c>
      <c r="T499" s="15"/>
      <c r="U499" s="15"/>
      <c r="V499" s="14">
        <v>365</v>
      </c>
      <c r="W499" s="76"/>
      <c r="X499" s="14"/>
      <c r="Y499" s="14">
        <v>8760</v>
      </c>
      <c r="Z499" s="76" t="s">
        <v>1355</v>
      </c>
      <c r="AA499" s="76" t="s">
        <v>46</v>
      </c>
      <c r="AB499" s="19" t="s">
        <v>49</v>
      </c>
      <c r="AC499" s="19">
        <v>196.35697419693699</v>
      </c>
      <c r="AD499" s="19">
        <v>1220.7279907421801</v>
      </c>
      <c r="AE499" s="19">
        <v>69.655897325915305</v>
      </c>
      <c r="AF499" s="19">
        <v>640</v>
      </c>
      <c r="AG499" s="19">
        <v>1920000</v>
      </c>
      <c r="AH499" s="20">
        <v>32831.976744186046</v>
      </c>
      <c r="AI499" s="20">
        <v>1.0442E-8</v>
      </c>
      <c r="AJ499" s="21">
        <f t="shared" si="341"/>
        <v>5.6868631836316111E-3</v>
      </c>
      <c r="AK499" s="21">
        <f t="shared" si="342"/>
        <v>3.5354553084616568E-2</v>
      </c>
      <c r="AL499" s="21">
        <f t="shared" si="343"/>
        <v>2.0173643418862101E-3</v>
      </c>
      <c r="AM499" s="21">
        <f t="shared" si="344"/>
        <v>1.8535590357355417E-2</v>
      </c>
      <c r="AN499" s="21">
        <f t="shared" si="345"/>
        <v>55.606771072066245</v>
      </c>
      <c r="AO499" s="86">
        <f t="shared" si="303"/>
        <v>3.5958489515338981E-4</v>
      </c>
      <c r="AP499" s="88">
        <f t="shared" si="304"/>
        <v>1.5580447078442769E-5</v>
      </c>
      <c r="AQ499" s="89">
        <f t="shared" si="305"/>
        <v>9.6861789272922105E-5</v>
      </c>
      <c r="AR499" s="89">
        <f t="shared" si="306"/>
        <v>5.5270255942087945E-6</v>
      </c>
      <c r="AS499" s="89">
        <f t="shared" si="307"/>
        <v>5.0782439335220319E-5</v>
      </c>
      <c r="AT499" s="89">
        <f t="shared" si="308"/>
        <v>0.15234731800566095</v>
      </c>
      <c r="AU499" s="91">
        <f t="shared" si="309"/>
        <v>9.8516409631065706E-7</v>
      </c>
      <c r="AV499" s="95">
        <f t="shared" si="319"/>
        <v>5686.8631836316108</v>
      </c>
      <c r="AW499" s="96">
        <f t="shared" si="320"/>
        <v>35354.553084616571</v>
      </c>
      <c r="AX499" s="96">
        <f t="shared" si="321"/>
        <v>2017.36434188621</v>
      </c>
      <c r="AY499" s="96">
        <f t="shared" si="322"/>
        <v>18535.590357355417</v>
      </c>
      <c r="AZ499" s="96">
        <f t="shared" si="323"/>
        <v>55606771.072066247</v>
      </c>
      <c r="BA499" s="97">
        <f t="shared" si="324"/>
        <v>359.58489515338982</v>
      </c>
      <c r="BB499" s="102">
        <f t="shared" si="325"/>
        <v>15.580447078442768</v>
      </c>
      <c r="BC499" s="98">
        <f t="shared" si="326"/>
        <v>96.86178927292211</v>
      </c>
      <c r="BD499" s="98">
        <f t="shared" si="327"/>
        <v>5.5270255942087942</v>
      </c>
      <c r="BE499" s="98">
        <f t="shared" si="328"/>
        <v>50.782439335220317</v>
      </c>
      <c r="BF499" s="98">
        <f t="shared" si="329"/>
        <v>152347.31800566096</v>
      </c>
      <c r="BG499" s="103">
        <f t="shared" si="330"/>
        <v>0.98516409631065704</v>
      </c>
      <c r="BH499">
        <v>0.1</v>
      </c>
      <c r="BI499">
        <f t="shared" si="310"/>
        <v>2896.1859933367837</v>
      </c>
      <c r="BJ499">
        <v>0.1</v>
      </c>
      <c r="BK499">
        <f t="shared" si="311"/>
        <v>3283.1976744186049</v>
      </c>
      <c r="BL499" s="114">
        <v>187.562005220738</v>
      </c>
      <c r="BM499" s="114">
        <v>1012.03746873145</v>
      </c>
      <c r="BN499" s="114">
        <v>69.555897325915296</v>
      </c>
      <c r="BO499" s="114">
        <v>256</v>
      </c>
      <c r="BP499" s="114">
        <v>384000</v>
      </c>
      <c r="BQ499" s="107">
        <f t="shared" si="312"/>
        <v>1.0442E-9</v>
      </c>
      <c r="BR499" s="107">
        <f t="shared" si="313"/>
        <v>5.4618310353382517E-3</v>
      </c>
      <c r="BS499" s="107">
        <f t="shared" si="314"/>
        <v>2.9522942211843553E-2</v>
      </c>
      <c r="BT499" s="107">
        <f t="shared" si="315"/>
        <v>2.0245442795813508E-3</v>
      </c>
      <c r="BU499" s="107">
        <f t="shared" si="316"/>
        <v>7.64241968765566E-3</v>
      </c>
      <c r="BV499" s="107">
        <f t="shared" si="317"/>
        <v>12.434052012640899</v>
      </c>
      <c r="BW499" s="117">
        <f t="shared" si="318"/>
        <v>5.0852983555043129E-5</v>
      </c>
    </row>
    <row r="500" spans="1:75" ht="30" customHeight="1" x14ac:dyDescent="0.25">
      <c r="A500" s="108">
        <v>4.61327690706851</v>
      </c>
      <c r="B500" s="108">
        <v>-74.142105386233297</v>
      </c>
      <c r="C500" s="119">
        <v>24</v>
      </c>
      <c r="D500" s="119">
        <v>25</v>
      </c>
      <c r="E500" s="119">
        <v>1820</v>
      </c>
      <c r="F500" s="16" t="s">
        <v>1356</v>
      </c>
      <c r="G500" s="14" t="s">
        <v>1357</v>
      </c>
      <c r="H500" s="16" t="s">
        <v>1358</v>
      </c>
      <c r="I500" s="14" t="s">
        <v>195</v>
      </c>
      <c r="J500" s="14" t="s">
        <v>53</v>
      </c>
      <c r="K500" s="27"/>
      <c r="L500" s="27"/>
      <c r="M500" s="14">
        <v>2001</v>
      </c>
      <c r="N500" s="15" t="s">
        <v>1359</v>
      </c>
      <c r="O500" s="15" t="s">
        <v>63</v>
      </c>
      <c r="P500" s="17">
        <v>-3.5232101069717393E-2</v>
      </c>
      <c r="Q500" s="18">
        <v>6000</v>
      </c>
      <c r="R500" s="18">
        <v>5211.3089642532077</v>
      </c>
      <c r="S500" s="15" t="s">
        <v>64</v>
      </c>
      <c r="T500" s="15">
        <f t="shared" ref="T500:T501" si="346">((R500*6933000)/1000)/8460</f>
        <v>4270.6861760245265</v>
      </c>
      <c r="U500" s="15" t="s">
        <v>45</v>
      </c>
      <c r="V500" s="14">
        <v>365</v>
      </c>
      <c r="W500" s="76"/>
      <c r="X500" s="14"/>
      <c r="Y500" s="14">
        <v>8760</v>
      </c>
      <c r="Z500" s="76" t="s">
        <v>1360</v>
      </c>
      <c r="AA500" s="76" t="s">
        <v>1361</v>
      </c>
      <c r="AB500" s="19" t="s">
        <v>226</v>
      </c>
      <c r="AC500" s="19">
        <v>12.7152226842523</v>
      </c>
      <c r="AD500" s="19">
        <v>4.5638248573294096</v>
      </c>
      <c r="AE500" s="19">
        <v>12.0799261022882</v>
      </c>
      <c r="AF500" s="19">
        <v>6.25</v>
      </c>
      <c r="AG500" s="19">
        <v>2343</v>
      </c>
      <c r="AH500" s="23">
        <v>6000</v>
      </c>
      <c r="AI500" s="20">
        <v>2.0000000000000002E-5</v>
      </c>
      <c r="AJ500" s="21">
        <f>AC500*R500/1000000</f>
        <v>6.6262953956919751E-2</v>
      </c>
      <c r="AK500" s="21">
        <f>AD500*R500/1000000</f>
        <v>2.3783501390282371E-2</v>
      </c>
      <c r="AL500" s="21">
        <f>AE500*R500/1000000</f>
        <v>6.295222718437081E-2</v>
      </c>
      <c r="AM500" s="21">
        <f>AF500*R500/1000000</f>
        <v>3.2570681026582546E-2</v>
      </c>
      <c r="AN500" s="21">
        <f>AG500*R500/1000000</f>
        <v>12.210096903245267</v>
      </c>
      <c r="AO500" s="86">
        <f t="shared" si="303"/>
        <v>0.10422617928506417</v>
      </c>
      <c r="AP500" s="88">
        <f t="shared" si="304"/>
        <v>1.8154233960799931E-4</v>
      </c>
      <c r="AQ500" s="89">
        <f t="shared" si="305"/>
        <v>6.5160277781595543E-5</v>
      </c>
      <c r="AR500" s="89">
        <f t="shared" si="306"/>
        <v>1.7247185529964604E-4</v>
      </c>
      <c r="AS500" s="89">
        <f t="shared" si="307"/>
        <v>8.9234742538582318E-5</v>
      </c>
      <c r="AT500" s="89">
        <f t="shared" si="308"/>
        <v>3.3452320282863747E-2</v>
      </c>
      <c r="AU500" s="91">
        <f t="shared" si="309"/>
        <v>2.8555117612346346E-4</v>
      </c>
      <c r="AV500" s="95">
        <f t="shared" si="319"/>
        <v>66262.953956919751</v>
      </c>
      <c r="AW500" s="96">
        <f t="shared" si="320"/>
        <v>23783.50139028237</v>
      </c>
      <c r="AX500" s="96">
        <f t="shared" si="321"/>
        <v>62952.227184370808</v>
      </c>
      <c r="AY500" s="96">
        <f t="shared" si="322"/>
        <v>32570.681026582544</v>
      </c>
      <c r="AZ500" s="96">
        <f t="shared" si="323"/>
        <v>12210096.903245267</v>
      </c>
      <c r="BA500" s="97">
        <f t="shared" si="324"/>
        <v>104226.17928506417</v>
      </c>
      <c r="BB500" s="102">
        <f t="shared" si="325"/>
        <v>181.54233960799931</v>
      </c>
      <c r="BC500" s="98">
        <f t="shared" si="326"/>
        <v>65.160277781595539</v>
      </c>
      <c r="BD500" s="98">
        <f t="shared" si="327"/>
        <v>172.47185529964605</v>
      </c>
      <c r="BE500" s="98">
        <f t="shared" si="328"/>
        <v>89.234742538582324</v>
      </c>
      <c r="BF500" s="98">
        <f t="shared" si="329"/>
        <v>33452.320282863744</v>
      </c>
      <c r="BG500" s="103">
        <f t="shared" si="330"/>
        <v>285.55117612346345</v>
      </c>
      <c r="BH500">
        <v>0.1</v>
      </c>
      <c r="BI500">
        <f t="shared" si="310"/>
        <v>521.13089642532077</v>
      </c>
      <c r="BJ500">
        <v>0.1</v>
      </c>
      <c r="BK500">
        <f t="shared" si="311"/>
        <v>600</v>
      </c>
      <c r="BL500" s="114">
        <v>8.7974410932361504</v>
      </c>
      <c r="BM500" s="114">
        <v>3.6268345072346699</v>
      </c>
      <c r="BN500" s="114">
        <v>10.053852918428399</v>
      </c>
      <c r="BO500" s="114">
        <v>12.5</v>
      </c>
      <c r="BP500" s="114">
        <v>2343</v>
      </c>
      <c r="BQ500" s="107">
        <f t="shared" si="312"/>
        <v>2.0000000000000003E-6</v>
      </c>
      <c r="BR500" s="107">
        <f t="shared" si="313"/>
        <v>4.6322568411735071E-2</v>
      </c>
      <c r="BS500" s="107">
        <f t="shared" si="314"/>
        <v>1.9049607226237584E-2</v>
      </c>
      <c r="BT500" s="107">
        <f t="shared" si="315"/>
        <v>5.2770571104319555E-2</v>
      </c>
      <c r="BU500" s="107">
        <f t="shared" si="316"/>
        <v>6.5222737927557839E-2</v>
      </c>
      <c r="BV500" s="107">
        <f t="shared" si="317"/>
        <v>12.270995519944828</v>
      </c>
      <c r="BW500" s="117">
        <f t="shared" si="318"/>
        <v>1.473980762992675E-2</v>
      </c>
    </row>
    <row r="501" spans="1:75" ht="30" customHeight="1" x14ac:dyDescent="0.25">
      <c r="A501" s="108">
        <v>4.6184693914832096</v>
      </c>
      <c r="B501" s="108">
        <v>-74.140975778192697</v>
      </c>
      <c r="C501" s="119">
        <v>24</v>
      </c>
      <c r="D501" s="119">
        <v>26</v>
      </c>
      <c r="E501" s="119">
        <v>1833</v>
      </c>
      <c r="F501" s="16" t="s">
        <v>1362</v>
      </c>
      <c r="G501" s="14" t="s">
        <v>1363</v>
      </c>
      <c r="H501" s="16" t="s">
        <v>1364</v>
      </c>
      <c r="I501" s="14" t="s">
        <v>195</v>
      </c>
      <c r="J501" s="14" t="s">
        <v>41</v>
      </c>
      <c r="K501" s="14">
        <v>15</v>
      </c>
      <c r="L501" s="14"/>
      <c r="M501" s="14">
        <v>2001</v>
      </c>
      <c r="N501" s="15" t="s">
        <v>62</v>
      </c>
      <c r="O501" s="15" t="s">
        <v>151</v>
      </c>
      <c r="P501" s="17">
        <v>-5.5890559934594797E-2</v>
      </c>
      <c r="Q501" s="18">
        <v>19500</v>
      </c>
      <c r="R501" s="18">
        <v>15593.469827732119</v>
      </c>
      <c r="S501" s="15" t="s">
        <v>64</v>
      </c>
      <c r="T501" s="15">
        <f t="shared" si="346"/>
        <v>12778.903819818768</v>
      </c>
      <c r="U501" s="15" t="s">
        <v>45</v>
      </c>
      <c r="V501" s="14">
        <v>365</v>
      </c>
      <c r="W501" s="76"/>
      <c r="X501" s="14"/>
      <c r="Y501" s="14">
        <v>8760</v>
      </c>
      <c r="Z501" s="76" t="s">
        <v>46</v>
      </c>
      <c r="AA501" s="76" t="s">
        <v>46</v>
      </c>
      <c r="AB501" s="19" t="s">
        <v>226</v>
      </c>
      <c r="AC501" s="19">
        <v>10.477442018542</v>
      </c>
      <c r="AD501" s="19">
        <v>4.47117624426805</v>
      </c>
      <c r="AE501" s="19">
        <v>11.595186881052699</v>
      </c>
      <c r="AF501" s="19">
        <v>0.3</v>
      </c>
      <c r="AG501" s="19">
        <v>2840</v>
      </c>
      <c r="AH501" s="23">
        <v>19500</v>
      </c>
      <c r="AI501" s="20">
        <v>0</v>
      </c>
      <c r="AJ501" s="21">
        <f>AC501*R501/1000000</f>
        <v>0.16337967598794739</v>
      </c>
      <c r="AK501" s="21">
        <f>AD501*R501/1000000</f>
        <v>6.9721151859466451E-2</v>
      </c>
      <c r="AL501" s="21">
        <f>AE501*R501/1000000</f>
        <v>0.18080919677661056</v>
      </c>
      <c r="AM501" s="21">
        <f>AF501*R501/1000000</f>
        <v>4.6780409483196351E-3</v>
      </c>
      <c r="AN501" s="21">
        <f>AG501*R501/1000000</f>
        <v>44.285454310759214</v>
      </c>
      <c r="AO501" s="86">
        <f t="shared" si="303"/>
        <v>0</v>
      </c>
      <c r="AP501" s="88">
        <f t="shared" si="304"/>
        <v>4.4761555065191068E-4</v>
      </c>
      <c r="AQ501" s="89">
        <f t="shared" si="305"/>
        <v>1.9101685440949713E-4</v>
      </c>
      <c r="AR501" s="89">
        <f t="shared" si="306"/>
        <v>4.9536766240167271E-4</v>
      </c>
      <c r="AS501" s="89">
        <f t="shared" si="307"/>
        <v>1.2816550543341466E-5</v>
      </c>
      <c r="AT501" s="89">
        <f t="shared" si="308"/>
        <v>0.12133001181029922</v>
      </c>
      <c r="AU501" s="91">
        <f t="shared" si="309"/>
        <v>0</v>
      </c>
      <c r="AV501" s="95">
        <f t="shared" si="319"/>
        <v>163379.67598794738</v>
      </c>
      <c r="AW501" s="96">
        <f t="shared" si="320"/>
        <v>69721.151859466452</v>
      </c>
      <c r="AX501" s="96">
        <f t="shared" si="321"/>
        <v>180809.19677661057</v>
      </c>
      <c r="AY501" s="96">
        <f t="shared" si="322"/>
        <v>4678.0409483196354</v>
      </c>
      <c r="AZ501" s="96">
        <f t="shared" si="323"/>
        <v>44285454.310759217</v>
      </c>
      <c r="BA501" s="97">
        <f t="shared" si="324"/>
        <v>0</v>
      </c>
      <c r="BB501" s="102">
        <f t="shared" si="325"/>
        <v>447.61555065191067</v>
      </c>
      <c r="BC501" s="98">
        <f t="shared" si="326"/>
        <v>191.01685440949714</v>
      </c>
      <c r="BD501" s="98">
        <f t="shared" si="327"/>
        <v>495.3676624016727</v>
      </c>
      <c r="BE501" s="98">
        <f t="shared" si="328"/>
        <v>12.816550543341465</v>
      </c>
      <c r="BF501" s="98">
        <f t="shared" si="329"/>
        <v>121330.01181029921</v>
      </c>
      <c r="BG501" s="103">
        <f t="shared" si="330"/>
        <v>0</v>
      </c>
      <c r="BH501">
        <v>0.1</v>
      </c>
      <c r="BI501">
        <f t="shared" si="310"/>
        <v>1559.3469827732119</v>
      </c>
      <c r="BJ501">
        <v>0.1</v>
      </c>
      <c r="BK501">
        <f t="shared" si="311"/>
        <v>1950</v>
      </c>
      <c r="BL501" s="114">
        <v>8.3383603103149202</v>
      </c>
      <c r="BM501" s="114">
        <v>2.3066001534352201</v>
      </c>
      <c r="BN501" s="114">
        <v>3.9560616152376098</v>
      </c>
      <c r="BO501" s="114">
        <v>0.12</v>
      </c>
      <c r="BP501" s="114">
        <v>2840</v>
      </c>
      <c r="BQ501" s="107">
        <f t="shared" si="312"/>
        <v>0</v>
      </c>
      <c r="BR501" s="107">
        <f t="shared" si="313"/>
        <v>0.13104641138484549</v>
      </c>
      <c r="BS501" s="107">
        <f t="shared" si="314"/>
        <v>3.6637415481766467E-2</v>
      </c>
      <c r="BT501" s="107">
        <f t="shared" si="315"/>
        <v>6.428389182990335E-2</v>
      </c>
      <c r="BU501" s="107">
        <f t="shared" si="316"/>
        <v>1.9288056950886466E-3</v>
      </c>
      <c r="BV501" s="107">
        <f t="shared" si="317"/>
        <v>44.506330764796203</v>
      </c>
      <c r="BW501" s="117" t="e">
        <f t="shared" si="318"/>
        <v>#DIV/0!</v>
      </c>
    </row>
    <row r="502" spans="1:75" ht="15" customHeight="1" x14ac:dyDescent="0.25">
      <c r="A502" s="108">
        <v>4.7141631903110799</v>
      </c>
      <c r="B502" s="108">
        <v>-74.097138247855398</v>
      </c>
      <c r="C502" s="119">
        <v>29</v>
      </c>
      <c r="D502" s="119">
        <v>37</v>
      </c>
      <c r="E502" s="119">
        <v>2474</v>
      </c>
      <c r="F502" s="16" t="s">
        <v>1365</v>
      </c>
      <c r="G502" s="14" t="s">
        <v>1366</v>
      </c>
      <c r="H502" s="16" t="s">
        <v>1367</v>
      </c>
      <c r="I502" s="14" t="s">
        <v>709</v>
      </c>
      <c r="J502" s="14" t="s">
        <v>53</v>
      </c>
      <c r="K502" s="27"/>
      <c r="L502" s="27"/>
      <c r="M502" s="14">
        <v>2003</v>
      </c>
      <c r="N502" s="15" t="s">
        <v>43</v>
      </c>
      <c r="O502" s="15" t="s">
        <v>120</v>
      </c>
      <c r="P502" s="22">
        <v>1.192780523187394E-2</v>
      </c>
      <c r="Q502" s="18">
        <v>7812</v>
      </c>
      <c r="R502" s="18">
        <v>8193.7546328463377</v>
      </c>
      <c r="S502" s="15" t="s">
        <v>45</v>
      </c>
      <c r="T502" s="15"/>
      <c r="U502" s="15"/>
      <c r="V502" s="14">
        <v>365</v>
      </c>
      <c r="W502" s="76"/>
      <c r="X502" s="14"/>
      <c r="Y502" s="14">
        <v>8760</v>
      </c>
      <c r="Z502" s="76" t="s">
        <v>1368</v>
      </c>
      <c r="AA502" s="76" t="s">
        <v>1369</v>
      </c>
      <c r="AB502" s="19" t="s">
        <v>49</v>
      </c>
      <c r="AC502" s="19">
        <v>30.4</v>
      </c>
      <c r="AD502" s="19">
        <v>1504</v>
      </c>
      <c r="AE502" s="19">
        <v>9.6</v>
      </c>
      <c r="AF502" s="19">
        <v>640</v>
      </c>
      <c r="AG502" s="19">
        <v>1920000</v>
      </c>
      <c r="AH502" s="23">
        <v>7812</v>
      </c>
      <c r="AI502" s="24">
        <v>8.7999999999999994E-8</v>
      </c>
      <c r="AJ502" s="21">
        <f t="shared" ref="AJ502:AJ533" si="347">AC502*R502/1000000000</f>
        <v>2.4909014083852865E-4</v>
      </c>
      <c r="AK502" s="21">
        <f t="shared" ref="AK502:AK533" si="348">AD502*R502/1000000000</f>
        <v>1.2323406967800892E-2</v>
      </c>
      <c r="AL502" s="21">
        <f t="shared" ref="AL502:AL533" si="349">AE502*R502/1000000000</f>
        <v>7.866004447532484E-5</v>
      </c>
      <c r="AM502" s="21">
        <f t="shared" ref="AM502:AM533" si="350">AF502*R502/1000000000</f>
        <v>5.2440029650216557E-3</v>
      </c>
      <c r="AN502" s="21">
        <f t="shared" ref="AN502:AN533" si="351">AG502*R502/1000000000</f>
        <v>15.732008895064968</v>
      </c>
      <c r="AO502" s="86">
        <f t="shared" si="303"/>
        <v>7.2105040769047772E-4</v>
      </c>
      <c r="AP502" s="88">
        <f t="shared" si="304"/>
        <v>6.824387420233662E-7</v>
      </c>
      <c r="AQ502" s="89">
        <f t="shared" si="305"/>
        <v>3.3762758815892851E-5</v>
      </c>
      <c r="AR502" s="89">
        <f t="shared" si="306"/>
        <v>2.1550697116527354E-7</v>
      </c>
      <c r="AS502" s="89">
        <f t="shared" si="307"/>
        <v>1.4367131411018235E-5</v>
      </c>
      <c r="AT502" s="89">
        <f t="shared" si="308"/>
        <v>4.3101394233054709E-2</v>
      </c>
      <c r="AU502" s="91">
        <f t="shared" si="309"/>
        <v>1.9754805690150074E-6</v>
      </c>
      <c r="AV502" s="95">
        <f t="shared" si="319"/>
        <v>249.09014083852864</v>
      </c>
      <c r="AW502" s="96">
        <f t="shared" si="320"/>
        <v>12323.406967800891</v>
      </c>
      <c r="AX502" s="96">
        <f t="shared" si="321"/>
        <v>78.660044475324838</v>
      </c>
      <c r="AY502" s="96">
        <f t="shared" si="322"/>
        <v>5244.0029650216557</v>
      </c>
      <c r="AZ502" s="96">
        <f t="shared" si="323"/>
        <v>15732008.895064969</v>
      </c>
      <c r="BA502" s="97">
        <f t="shared" si="324"/>
        <v>721.05040769047775</v>
      </c>
      <c r="BB502" s="102">
        <f t="shared" si="325"/>
        <v>0.68243874202336618</v>
      </c>
      <c r="BC502" s="98">
        <f t="shared" si="326"/>
        <v>33.762758815892852</v>
      </c>
      <c r="BD502" s="98">
        <f t="shared" si="327"/>
        <v>0.21550697116527354</v>
      </c>
      <c r="BE502" s="98">
        <f t="shared" si="328"/>
        <v>14.367131411018235</v>
      </c>
      <c r="BF502" s="98">
        <f t="shared" si="329"/>
        <v>43101.394233054707</v>
      </c>
      <c r="BG502" s="103">
        <f t="shared" si="330"/>
        <v>1.9754805690150075</v>
      </c>
      <c r="BH502">
        <v>0.1</v>
      </c>
      <c r="BI502">
        <f t="shared" si="310"/>
        <v>819.37546328463384</v>
      </c>
      <c r="BJ502">
        <v>0.1</v>
      </c>
      <c r="BK502">
        <f t="shared" si="311"/>
        <v>781.2</v>
      </c>
      <c r="BL502" s="114">
        <v>12.16</v>
      </c>
      <c r="BM502" s="114">
        <v>601.6</v>
      </c>
      <c r="BN502" s="114">
        <v>1.92</v>
      </c>
      <c r="BO502" s="114">
        <v>256</v>
      </c>
      <c r="BP502" s="114">
        <v>384000</v>
      </c>
      <c r="BQ502" s="107">
        <f t="shared" si="312"/>
        <v>8.7999999999999994E-9</v>
      </c>
      <c r="BR502" s="107">
        <f t="shared" si="313"/>
        <v>1.0270249609772331E-4</v>
      </c>
      <c r="BS502" s="107">
        <f t="shared" si="314"/>
        <v>5.0810708595715745E-3</v>
      </c>
      <c r="BT502" s="107">
        <f t="shared" si="315"/>
        <v>1.7588920655998315E-5</v>
      </c>
      <c r="BU502" s="107">
        <f t="shared" si="316"/>
        <v>2.1621578125836484E-3</v>
      </c>
      <c r="BV502" s="107">
        <f t="shared" si="317"/>
        <v>3.5177841311996629</v>
      </c>
      <c r="BW502" s="117">
        <f t="shared" si="318"/>
        <v>1.0197192657105232E-4</v>
      </c>
    </row>
    <row r="503" spans="1:75" ht="30" customHeight="1" x14ac:dyDescent="0.25">
      <c r="A503" s="108">
        <v>4.7048785107176698</v>
      </c>
      <c r="B503" s="108">
        <v>-74.1124729018415</v>
      </c>
      <c r="C503" s="119">
        <v>28</v>
      </c>
      <c r="D503" s="119">
        <v>36</v>
      </c>
      <c r="E503" s="119">
        <v>1971</v>
      </c>
      <c r="F503" s="16" t="s">
        <v>1370</v>
      </c>
      <c r="G503" s="14" t="s">
        <v>1371</v>
      </c>
      <c r="H503" s="16" t="s">
        <v>1372</v>
      </c>
      <c r="I503" s="14" t="s">
        <v>709</v>
      </c>
      <c r="J503" s="14" t="s">
        <v>53</v>
      </c>
      <c r="K503" s="27"/>
      <c r="L503" s="27"/>
      <c r="M503" s="14">
        <v>2007</v>
      </c>
      <c r="N503" s="15" t="s">
        <v>43</v>
      </c>
      <c r="O503" s="15" t="s">
        <v>120</v>
      </c>
      <c r="P503" s="22">
        <v>8.4286353981658756E-3</v>
      </c>
      <c r="Q503" s="18">
        <v>4950</v>
      </c>
      <c r="R503" s="18">
        <v>5119.7321241116633</v>
      </c>
      <c r="S503" s="15" t="s">
        <v>45</v>
      </c>
      <c r="T503" s="15"/>
      <c r="U503" s="15"/>
      <c r="V503" s="14">
        <v>365</v>
      </c>
      <c r="W503" s="76"/>
      <c r="X503" s="14"/>
      <c r="Y503" s="14">
        <v>8760</v>
      </c>
      <c r="Z503" s="76" t="s">
        <v>1246</v>
      </c>
      <c r="AA503" s="76" t="s">
        <v>292</v>
      </c>
      <c r="AB503" s="19" t="s">
        <v>49</v>
      </c>
      <c r="AC503" s="19">
        <v>30.4</v>
      </c>
      <c r="AD503" s="19">
        <v>1504</v>
      </c>
      <c r="AE503" s="19">
        <v>9.6</v>
      </c>
      <c r="AF503" s="19">
        <v>640</v>
      </c>
      <c r="AG503" s="19">
        <v>1920000</v>
      </c>
      <c r="AH503" s="23">
        <v>4950</v>
      </c>
      <c r="AI503" s="24">
        <v>8.7999999999999994E-8</v>
      </c>
      <c r="AJ503" s="21">
        <f t="shared" si="347"/>
        <v>1.5563985657299456E-4</v>
      </c>
      <c r="AK503" s="21">
        <f t="shared" si="348"/>
        <v>7.700077114663942E-3</v>
      </c>
      <c r="AL503" s="21">
        <f t="shared" si="349"/>
        <v>4.9149428391471961E-5</v>
      </c>
      <c r="AM503" s="21">
        <f t="shared" si="350"/>
        <v>3.2766285594314644E-3</v>
      </c>
      <c r="AN503" s="21">
        <f t="shared" si="351"/>
        <v>9.829885678294394</v>
      </c>
      <c r="AO503" s="86">
        <f t="shared" si="303"/>
        <v>4.5053642692182637E-4</v>
      </c>
      <c r="AP503" s="88">
        <f t="shared" si="304"/>
        <v>4.2641056595340975E-7</v>
      </c>
      <c r="AQ503" s="89">
        <f t="shared" si="305"/>
        <v>2.10961016840108E-5</v>
      </c>
      <c r="AR503" s="89">
        <f t="shared" si="306"/>
        <v>1.3465596819581358E-7</v>
      </c>
      <c r="AS503" s="89">
        <f t="shared" si="307"/>
        <v>8.9770645463875734E-6</v>
      </c>
      <c r="AT503" s="89">
        <f t="shared" si="308"/>
        <v>2.6931193639162722E-2</v>
      </c>
      <c r="AU503" s="91">
        <f t="shared" si="309"/>
        <v>1.2343463751282914E-6</v>
      </c>
      <c r="AV503" s="95">
        <f t="shared" si="319"/>
        <v>155.63985657299455</v>
      </c>
      <c r="AW503" s="96">
        <f t="shared" si="320"/>
        <v>7700.0771146639418</v>
      </c>
      <c r="AX503" s="96">
        <f t="shared" si="321"/>
        <v>49.149428391471957</v>
      </c>
      <c r="AY503" s="96">
        <f t="shared" si="322"/>
        <v>3276.6285594314645</v>
      </c>
      <c r="AZ503" s="96">
        <f t="shared" si="323"/>
        <v>9829885.6782943942</v>
      </c>
      <c r="BA503" s="97">
        <f t="shared" si="324"/>
        <v>450.53642692182638</v>
      </c>
      <c r="BB503" s="102">
        <f t="shared" si="325"/>
        <v>0.42641056595340976</v>
      </c>
      <c r="BC503" s="98">
        <f t="shared" si="326"/>
        <v>21.096101684010801</v>
      </c>
      <c r="BD503" s="98">
        <f t="shared" si="327"/>
        <v>0.13465596819581357</v>
      </c>
      <c r="BE503" s="98">
        <f t="shared" si="328"/>
        <v>8.9770645463875738</v>
      </c>
      <c r="BF503" s="98">
        <f t="shared" si="329"/>
        <v>26931.193639162721</v>
      </c>
      <c r="BG503" s="103">
        <f t="shared" si="330"/>
        <v>1.2343463751282913</v>
      </c>
      <c r="BH503">
        <v>0.1</v>
      </c>
      <c r="BI503">
        <f t="shared" si="310"/>
        <v>511.97321241116634</v>
      </c>
      <c r="BJ503">
        <v>0.1</v>
      </c>
      <c r="BK503">
        <f t="shared" si="311"/>
        <v>495</v>
      </c>
      <c r="BL503" s="114">
        <v>12.16</v>
      </c>
      <c r="BM503" s="114">
        <v>601.6</v>
      </c>
      <c r="BN503" s="114">
        <v>1.92</v>
      </c>
      <c r="BO503" s="114">
        <v>256</v>
      </c>
      <c r="BP503" s="114">
        <v>384000</v>
      </c>
      <c r="BQ503" s="107">
        <f t="shared" si="312"/>
        <v>8.7999999999999994E-9</v>
      </c>
      <c r="BR503" s="107">
        <f t="shared" si="313"/>
        <v>6.4171956820643976E-5</v>
      </c>
      <c r="BS503" s="107">
        <f t="shared" si="314"/>
        <v>3.1748231269160708E-3</v>
      </c>
      <c r="BT503" s="107">
        <f t="shared" si="315"/>
        <v>1.0990146293858946E-5</v>
      </c>
      <c r="BU503" s="107">
        <f t="shared" si="316"/>
        <v>1.3509885646451364E-3</v>
      </c>
      <c r="BV503" s="107">
        <f t="shared" si="317"/>
        <v>2.1980292587717898</v>
      </c>
      <c r="BW503" s="117">
        <f t="shared" si="318"/>
        <v>6.3715472529596176E-5</v>
      </c>
    </row>
    <row r="504" spans="1:75" ht="15" customHeight="1" x14ac:dyDescent="0.25">
      <c r="A504" s="108">
        <v>4.6717139157352801</v>
      </c>
      <c r="B504" s="108">
        <v>-74.146173810166999</v>
      </c>
      <c r="C504" s="119">
        <v>24</v>
      </c>
      <c r="D504" s="119">
        <v>32</v>
      </c>
      <c r="E504" s="119">
        <v>1911</v>
      </c>
      <c r="F504" s="16" t="s">
        <v>1373</v>
      </c>
      <c r="G504" s="14" t="s">
        <v>810</v>
      </c>
      <c r="H504" s="16" t="s">
        <v>1374</v>
      </c>
      <c r="I504" s="14" t="s">
        <v>40</v>
      </c>
      <c r="J504" s="14" t="s">
        <v>41</v>
      </c>
      <c r="K504" s="14">
        <v>25.39</v>
      </c>
      <c r="L504" s="14"/>
      <c r="M504" s="14">
        <v>2006</v>
      </c>
      <c r="N504" s="15" t="s">
        <v>43</v>
      </c>
      <c r="O504" s="15" t="s">
        <v>44</v>
      </c>
      <c r="P504" s="28">
        <v>4.2689148957375835E-3</v>
      </c>
      <c r="Q504" s="18">
        <v>780</v>
      </c>
      <c r="R504" s="18">
        <v>793.43337998141919</v>
      </c>
      <c r="S504" s="15" t="s">
        <v>45</v>
      </c>
      <c r="T504" s="15"/>
      <c r="U504" s="15"/>
      <c r="V504" s="14">
        <v>365</v>
      </c>
      <c r="W504" s="76"/>
      <c r="X504" s="14"/>
      <c r="Y504" s="14">
        <v>8760</v>
      </c>
      <c r="Z504" s="76" t="s">
        <v>1375</v>
      </c>
      <c r="AA504" s="76" t="s">
        <v>292</v>
      </c>
      <c r="AB504" s="19" t="s">
        <v>49</v>
      </c>
      <c r="AC504" s="19">
        <v>46.3856216091623</v>
      </c>
      <c r="AD504" s="19">
        <v>1074.85364414012</v>
      </c>
      <c r="AE504" s="19">
        <v>5.4109910208389103</v>
      </c>
      <c r="AF504" s="19">
        <v>1344</v>
      </c>
      <c r="AG504" s="19">
        <v>1920000</v>
      </c>
      <c r="AH504" s="23">
        <v>780</v>
      </c>
      <c r="AI504" s="24">
        <v>8.7999999999999994E-8</v>
      </c>
      <c r="AJ504" s="21">
        <f t="shared" si="347"/>
        <v>3.6803900535896802E-5</v>
      </c>
      <c r="AK504" s="21">
        <f t="shared" si="348"/>
        <v>8.528247598554409E-4</v>
      </c>
      <c r="AL504" s="21">
        <f t="shared" si="349"/>
        <v>4.293260894713327E-6</v>
      </c>
      <c r="AM504" s="21">
        <f t="shared" si="350"/>
        <v>1.0663744626950274E-3</v>
      </c>
      <c r="AN504" s="21">
        <f t="shared" si="351"/>
        <v>1.5233920895643249</v>
      </c>
      <c r="AO504" s="86">
        <f t="shared" si="303"/>
        <v>6.9822137438364885E-5</v>
      </c>
      <c r="AP504" s="88">
        <f t="shared" si="304"/>
        <v>1.0083260420793644E-7</v>
      </c>
      <c r="AQ504" s="89">
        <f t="shared" si="305"/>
        <v>2.3365061913847695E-6</v>
      </c>
      <c r="AR504" s="89">
        <f t="shared" si="306"/>
        <v>1.176235861565295E-8</v>
      </c>
      <c r="AS504" s="89">
        <f t="shared" si="307"/>
        <v>2.9215738703973355E-6</v>
      </c>
      <c r="AT504" s="89">
        <f t="shared" si="308"/>
        <v>4.1736769577104789E-3</v>
      </c>
      <c r="AU504" s="91">
        <f t="shared" si="309"/>
        <v>1.9129352722839695E-7</v>
      </c>
      <c r="AV504" s="95">
        <f t="shared" si="319"/>
        <v>36.803900535896801</v>
      </c>
      <c r="AW504" s="96">
        <f t="shared" si="320"/>
        <v>852.8247598554409</v>
      </c>
      <c r="AX504" s="96">
        <f t="shared" si="321"/>
        <v>4.2932608947133266</v>
      </c>
      <c r="AY504" s="96">
        <f t="shared" si="322"/>
        <v>1066.3744626950274</v>
      </c>
      <c r="AZ504" s="96">
        <f t="shared" si="323"/>
        <v>1523392.0895643248</v>
      </c>
      <c r="BA504" s="97">
        <f t="shared" si="324"/>
        <v>69.822137438364891</v>
      </c>
      <c r="BB504" s="102">
        <f t="shared" si="325"/>
        <v>0.10083260420793644</v>
      </c>
      <c r="BC504" s="98">
        <f t="shared" si="326"/>
        <v>2.3365061913847693</v>
      </c>
      <c r="BD504" s="98">
        <f t="shared" si="327"/>
        <v>1.1762358615652951E-2</v>
      </c>
      <c r="BE504" s="98">
        <f t="shared" si="328"/>
        <v>2.9215738703973355</v>
      </c>
      <c r="BF504" s="98">
        <f t="shared" si="329"/>
        <v>4173.6769577104787</v>
      </c>
      <c r="BG504" s="103">
        <f t="shared" si="330"/>
        <v>0.19129352722839696</v>
      </c>
      <c r="BH504">
        <v>0.1</v>
      </c>
      <c r="BI504">
        <f t="shared" si="310"/>
        <v>79.343337998141919</v>
      </c>
      <c r="BJ504">
        <v>0.1</v>
      </c>
      <c r="BK504">
        <f t="shared" si="311"/>
        <v>78</v>
      </c>
      <c r="BL504" s="114">
        <v>17.6498016718255</v>
      </c>
      <c r="BM504" s="114">
        <v>910.91550745517998</v>
      </c>
      <c r="BN504" s="114">
        <v>5.3109910208389097</v>
      </c>
      <c r="BO504" s="114">
        <v>537.6</v>
      </c>
      <c r="BP504" s="114">
        <v>384000</v>
      </c>
      <c r="BQ504" s="107">
        <f t="shared" si="312"/>
        <v>8.7999999999999994E-9</v>
      </c>
      <c r="BR504" s="107">
        <f t="shared" si="313"/>
        <v>1.4479490902159209E-5</v>
      </c>
      <c r="BS504" s="107">
        <f t="shared" si="314"/>
        <v>7.277649182150822E-4</v>
      </c>
      <c r="BT504" s="107">
        <f t="shared" si="315"/>
        <v>4.2357315856759878E-6</v>
      </c>
      <c r="BU504" s="107">
        <f t="shared" si="316"/>
        <v>4.3967745461528782E-4</v>
      </c>
      <c r="BV504" s="107">
        <f t="shared" si="317"/>
        <v>0.34064082686512787</v>
      </c>
      <c r="BW504" s="117">
        <f t="shared" si="318"/>
        <v>9.8743413719213879E-6</v>
      </c>
    </row>
    <row r="505" spans="1:75" ht="30" customHeight="1" x14ac:dyDescent="0.25">
      <c r="A505" s="108">
        <v>4.6737307185572803</v>
      </c>
      <c r="B505" s="108">
        <v>-74.138651702918295</v>
      </c>
      <c r="C505" s="119">
        <v>25</v>
      </c>
      <c r="D505" s="119">
        <v>32</v>
      </c>
      <c r="E505" s="119">
        <v>1912</v>
      </c>
      <c r="F505" s="16" t="s">
        <v>1376</v>
      </c>
      <c r="G505" s="14" t="s">
        <v>1377</v>
      </c>
      <c r="H505" s="16" t="s">
        <v>1378</v>
      </c>
      <c r="I505" s="14" t="s">
        <v>40</v>
      </c>
      <c r="J505" s="14" t="s">
        <v>53</v>
      </c>
      <c r="K505" s="27"/>
      <c r="L505" s="27"/>
      <c r="M505" s="14">
        <v>2007</v>
      </c>
      <c r="N505" s="15" t="s">
        <v>43</v>
      </c>
      <c r="O505" s="15" t="s">
        <v>120</v>
      </c>
      <c r="P505" s="22">
        <v>1.192780523187394E-2</v>
      </c>
      <c r="Q505" s="18">
        <v>420.3125</v>
      </c>
      <c r="R505" s="18">
        <v>440.8522137888155</v>
      </c>
      <c r="S505" s="15" t="s">
        <v>45</v>
      </c>
      <c r="T505" s="15"/>
      <c r="U505" s="15"/>
      <c r="V505" s="14">
        <v>365</v>
      </c>
      <c r="W505" s="76"/>
      <c r="X505" s="14"/>
      <c r="Y505" s="14">
        <v>8760</v>
      </c>
      <c r="Z505" s="76" t="s">
        <v>1379</v>
      </c>
      <c r="AA505" s="76" t="s">
        <v>292</v>
      </c>
      <c r="AB505" s="19" t="s">
        <v>49</v>
      </c>
      <c r="AC505" s="19">
        <v>30.4</v>
      </c>
      <c r="AD505" s="19">
        <v>1504</v>
      </c>
      <c r="AE505" s="19">
        <v>9.6</v>
      </c>
      <c r="AF505" s="19">
        <v>640</v>
      </c>
      <c r="AG505" s="19">
        <v>1920000</v>
      </c>
      <c r="AH505" s="23">
        <v>420.3125</v>
      </c>
      <c r="AI505" s="24">
        <v>8.7999999999999994E-8</v>
      </c>
      <c r="AJ505" s="21">
        <f t="shared" si="347"/>
        <v>1.3401907299179991E-5</v>
      </c>
      <c r="AK505" s="21">
        <f t="shared" si="348"/>
        <v>6.6304172953837856E-4</v>
      </c>
      <c r="AL505" s="21">
        <f t="shared" si="349"/>
        <v>4.2321812523726285E-6</v>
      </c>
      <c r="AM505" s="21">
        <f t="shared" si="350"/>
        <v>2.8214541682484193E-4</v>
      </c>
      <c r="AN505" s="21">
        <f t="shared" si="351"/>
        <v>0.84643625047452586</v>
      </c>
      <c r="AO505" s="86">
        <f t="shared" si="303"/>
        <v>3.8794994813415762E-5</v>
      </c>
      <c r="AP505" s="88">
        <f t="shared" si="304"/>
        <v>3.671755424432874E-8</v>
      </c>
      <c r="AQ505" s="89">
        <f t="shared" si="305"/>
        <v>1.8165526836667906E-6</v>
      </c>
      <c r="AR505" s="89">
        <f t="shared" si="306"/>
        <v>1.1595017129788024E-8</v>
      </c>
      <c r="AS505" s="89">
        <f t="shared" si="307"/>
        <v>7.7300114198586827E-7</v>
      </c>
      <c r="AT505" s="89">
        <f t="shared" si="308"/>
        <v>2.3190034259576052E-3</v>
      </c>
      <c r="AU505" s="91">
        <f t="shared" si="309"/>
        <v>1.0628765702305688E-7</v>
      </c>
      <c r="AV505" s="95">
        <f t="shared" si="319"/>
        <v>13.401907299179991</v>
      </c>
      <c r="AW505" s="96">
        <f t="shared" si="320"/>
        <v>663.0417295383786</v>
      </c>
      <c r="AX505" s="96">
        <f t="shared" si="321"/>
        <v>4.2321812523726283</v>
      </c>
      <c r="AY505" s="96">
        <f t="shared" si="322"/>
        <v>282.1454168248419</v>
      </c>
      <c r="AZ505" s="96">
        <f t="shared" si="323"/>
        <v>846436.25047452585</v>
      </c>
      <c r="BA505" s="97">
        <f t="shared" si="324"/>
        <v>38.794994813415762</v>
      </c>
      <c r="BB505" s="102">
        <f t="shared" si="325"/>
        <v>3.6717554244328737E-2</v>
      </c>
      <c r="BC505" s="98">
        <f t="shared" si="326"/>
        <v>1.8165526836667907</v>
      </c>
      <c r="BD505" s="98">
        <f t="shared" si="327"/>
        <v>1.1595017129788023E-2</v>
      </c>
      <c r="BE505" s="98">
        <f t="shared" si="328"/>
        <v>0.77300114198586822</v>
      </c>
      <c r="BF505" s="98">
        <f t="shared" si="329"/>
        <v>2319.003425957605</v>
      </c>
      <c r="BG505" s="103">
        <f t="shared" si="330"/>
        <v>0.10628765702305688</v>
      </c>
      <c r="BH505">
        <v>0.1</v>
      </c>
      <c r="BI505">
        <f t="shared" si="310"/>
        <v>44.085221378881556</v>
      </c>
      <c r="BJ505">
        <v>0.1</v>
      </c>
      <c r="BK505">
        <f t="shared" si="311"/>
        <v>42.03125</v>
      </c>
      <c r="BL505" s="114">
        <v>12.16</v>
      </c>
      <c r="BM505" s="114">
        <v>601.6</v>
      </c>
      <c r="BN505" s="114">
        <v>1.92</v>
      </c>
      <c r="BO505" s="114">
        <v>256</v>
      </c>
      <c r="BP505" s="114">
        <v>384000</v>
      </c>
      <c r="BQ505" s="107">
        <f t="shared" si="312"/>
        <v>8.7999999999999994E-9</v>
      </c>
      <c r="BR505" s="107">
        <f t="shared" si="313"/>
        <v>5.5257479379255419E-6</v>
      </c>
      <c r="BS505" s="107">
        <f t="shared" si="314"/>
        <v>2.7337910850789524E-4</v>
      </c>
      <c r="BT505" s="107">
        <f t="shared" si="315"/>
        <v>9.4634449734053911E-7</v>
      </c>
      <c r="BU505" s="107">
        <f t="shared" si="316"/>
        <v>1.1633153553527457E-4</v>
      </c>
      <c r="BV505" s="107">
        <f t="shared" si="317"/>
        <v>0.18926889946810788</v>
      </c>
      <c r="BW505" s="117">
        <f t="shared" si="318"/>
        <v>5.4864407817326464E-6</v>
      </c>
    </row>
    <row r="506" spans="1:75" ht="45" customHeight="1" x14ac:dyDescent="0.25">
      <c r="A506" s="108">
        <v>4.6848451014856201</v>
      </c>
      <c r="B506" s="108">
        <v>-74.166679483164998</v>
      </c>
      <c r="C506" s="119">
        <v>22</v>
      </c>
      <c r="D506" s="119">
        <v>33</v>
      </c>
      <c r="E506" s="119">
        <v>1923</v>
      </c>
      <c r="F506" s="16" t="s">
        <v>1380</v>
      </c>
      <c r="G506" s="14" t="s">
        <v>1381</v>
      </c>
      <c r="H506" s="16" t="s">
        <v>1382</v>
      </c>
      <c r="I506" s="14" t="s">
        <v>40</v>
      </c>
      <c r="J506" s="14" t="s">
        <v>817</v>
      </c>
      <c r="K506" s="27"/>
      <c r="L506" s="27"/>
      <c r="M506" s="14">
        <v>2004</v>
      </c>
      <c r="N506" s="15" t="s">
        <v>43</v>
      </c>
      <c r="O506" s="15" t="s">
        <v>120</v>
      </c>
      <c r="P506" s="28">
        <v>4.2689148957375835E-3</v>
      </c>
      <c r="Q506" s="18">
        <v>396000</v>
      </c>
      <c r="R506" s="18">
        <v>402820.02368287439</v>
      </c>
      <c r="S506" s="15" t="s">
        <v>45</v>
      </c>
      <c r="T506" s="15"/>
      <c r="U506" s="15"/>
      <c r="V506" s="14">
        <v>365</v>
      </c>
      <c r="W506" s="76"/>
      <c r="X506" s="14"/>
      <c r="Y506" s="14">
        <v>8760</v>
      </c>
      <c r="Z506" s="76" t="s">
        <v>1383</v>
      </c>
      <c r="AA506" s="76" t="s">
        <v>292</v>
      </c>
      <c r="AB506" s="19" t="s">
        <v>49</v>
      </c>
      <c r="AC506" s="19">
        <v>30.4</v>
      </c>
      <c r="AD506" s="19">
        <v>1504</v>
      </c>
      <c r="AE506" s="19">
        <v>9.6</v>
      </c>
      <c r="AF506" s="19">
        <v>640</v>
      </c>
      <c r="AG506" s="19">
        <v>1920000</v>
      </c>
      <c r="AH506" s="23">
        <v>396000</v>
      </c>
      <c r="AI506" s="24">
        <v>8.7999999999999994E-8</v>
      </c>
      <c r="AJ506" s="21">
        <f t="shared" si="347"/>
        <v>1.2245728719959379E-2</v>
      </c>
      <c r="AK506" s="21">
        <f t="shared" si="348"/>
        <v>0.60584131561904309</v>
      </c>
      <c r="AL506" s="21">
        <f t="shared" si="349"/>
        <v>3.867072227355594E-3</v>
      </c>
      <c r="AM506" s="21">
        <f t="shared" si="350"/>
        <v>0.25780481515703962</v>
      </c>
      <c r="AN506" s="21">
        <f t="shared" si="351"/>
        <v>773.41444547111894</v>
      </c>
      <c r="AO506" s="86">
        <f t="shared" si="303"/>
        <v>3.5448162084092946E-2</v>
      </c>
      <c r="AP506" s="88">
        <f t="shared" si="304"/>
        <v>3.3549941698518847E-5</v>
      </c>
      <c r="AQ506" s="89">
        <f t="shared" si="305"/>
        <v>1.6598392208740907E-3</v>
      </c>
      <c r="AR506" s="89">
        <f t="shared" si="306"/>
        <v>1.0594718431111216E-5</v>
      </c>
      <c r="AS506" s="89">
        <f t="shared" si="307"/>
        <v>7.0631456207408117E-4</v>
      </c>
      <c r="AT506" s="89">
        <f t="shared" si="308"/>
        <v>2.1189436862222437</v>
      </c>
      <c r="AU506" s="91">
        <f t="shared" si="309"/>
        <v>9.7118252285186151E-5</v>
      </c>
      <c r="AV506" s="95">
        <f t="shared" si="319"/>
        <v>12245.728719959379</v>
      </c>
      <c r="AW506" s="96">
        <f t="shared" si="320"/>
        <v>605841.31561904307</v>
      </c>
      <c r="AX506" s="96">
        <f t="shared" si="321"/>
        <v>3867.0722273555939</v>
      </c>
      <c r="AY506" s="96">
        <f t="shared" si="322"/>
        <v>257804.81515703961</v>
      </c>
      <c r="AZ506" s="96">
        <f t="shared" si="323"/>
        <v>773414445.47111893</v>
      </c>
      <c r="BA506" s="97">
        <f t="shared" si="324"/>
        <v>35448.162084092946</v>
      </c>
      <c r="BB506" s="102">
        <f t="shared" si="325"/>
        <v>33.549941698518843</v>
      </c>
      <c r="BC506" s="98">
        <f t="shared" si="326"/>
        <v>1659.8392208740906</v>
      </c>
      <c r="BD506" s="98">
        <f t="shared" si="327"/>
        <v>10.594718431111216</v>
      </c>
      <c r="BE506" s="98">
        <f t="shared" si="328"/>
        <v>706.31456207408121</v>
      </c>
      <c r="BF506" s="98">
        <f t="shared" si="329"/>
        <v>2118943.6862222436</v>
      </c>
      <c r="BG506" s="103">
        <f t="shared" si="330"/>
        <v>97.118252285186145</v>
      </c>
      <c r="BH506">
        <v>0.1</v>
      </c>
      <c r="BI506">
        <f t="shared" si="310"/>
        <v>40282.002368287445</v>
      </c>
      <c r="BJ506">
        <v>0.1</v>
      </c>
      <c r="BK506">
        <f t="shared" si="311"/>
        <v>39600</v>
      </c>
      <c r="BL506" s="114">
        <v>12.16</v>
      </c>
      <c r="BM506" s="114">
        <v>601.6</v>
      </c>
      <c r="BN506" s="114">
        <v>1.92</v>
      </c>
      <c r="BO506" s="114">
        <v>256</v>
      </c>
      <c r="BP506" s="114">
        <v>384000</v>
      </c>
      <c r="BQ506" s="107">
        <f t="shared" si="312"/>
        <v>8.7999999999999994E-9</v>
      </c>
      <c r="BR506" s="107">
        <f t="shared" si="313"/>
        <v>5.0490432975052275E-3</v>
      </c>
      <c r="BS506" s="107">
        <f t="shared" si="314"/>
        <v>0.24979477366604816</v>
      </c>
      <c r="BT506" s="107">
        <f t="shared" si="315"/>
        <v>8.6470363742686311E-4</v>
      </c>
      <c r="BU506" s="107">
        <f t="shared" si="316"/>
        <v>0.10629564836853114</v>
      </c>
      <c r="BV506" s="107">
        <f t="shared" si="317"/>
        <v>172.94072748537263</v>
      </c>
      <c r="BW506" s="117">
        <f t="shared" si="318"/>
        <v>5.0131271580523976E-3</v>
      </c>
    </row>
    <row r="507" spans="1:75" ht="30" customHeight="1" x14ac:dyDescent="0.25">
      <c r="A507" s="108">
        <v>4.6848451014856201</v>
      </c>
      <c r="B507" s="108">
        <v>-74.166679483164998</v>
      </c>
      <c r="C507" s="119">
        <v>22</v>
      </c>
      <c r="D507" s="119">
        <v>33</v>
      </c>
      <c r="E507" s="119">
        <v>1923</v>
      </c>
      <c r="F507" s="16" t="s">
        <v>1380</v>
      </c>
      <c r="G507" s="14" t="s">
        <v>1381</v>
      </c>
      <c r="H507" s="16" t="s">
        <v>1382</v>
      </c>
      <c r="I507" s="14" t="s">
        <v>40</v>
      </c>
      <c r="J507" s="14" t="s">
        <v>41</v>
      </c>
      <c r="K507" s="14">
        <v>150</v>
      </c>
      <c r="L507" s="14"/>
      <c r="M507" s="14">
        <v>2006</v>
      </c>
      <c r="N507" s="15" t="s">
        <v>43</v>
      </c>
      <c r="O507" s="15" t="s">
        <v>82</v>
      </c>
      <c r="P507" s="28">
        <v>4.2689148957375835E-3</v>
      </c>
      <c r="Q507" s="18">
        <v>337500</v>
      </c>
      <c r="R507" s="18">
        <v>343312.52018426795</v>
      </c>
      <c r="S507" s="15" t="s">
        <v>45</v>
      </c>
      <c r="T507" s="15"/>
      <c r="U507" s="15"/>
      <c r="V507" s="14">
        <v>365</v>
      </c>
      <c r="W507" s="76"/>
      <c r="X507" s="14"/>
      <c r="Y507" s="14">
        <v>8760</v>
      </c>
      <c r="Z507" s="76" t="s">
        <v>1383</v>
      </c>
      <c r="AA507" s="76" t="s">
        <v>292</v>
      </c>
      <c r="AB507" s="19" t="s">
        <v>49</v>
      </c>
      <c r="AC507" s="19">
        <v>237.18055687712899</v>
      </c>
      <c r="AD507" s="19">
        <v>787.65812200543303</v>
      </c>
      <c r="AE507" s="19">
        <v>0.50440070906507495</v>
      </c>
      <c r="AF507" s="19">
        <v>1344</v>
      </c>
      <c r="AG507" s="19">
        <v>1920000</v>
      </c>
      <c r="AH507" s="23">
        <v>337500</v>
      </c>
      <c r="AI507" s="24">
        <v>8.7999999999999994E-8</v>
      </c>
      <c r="AJ507" s="21">
        <f t="shared" si="347"/>
        <v>8.1427054720195263E-2</v>
      </c>
      <c r="AK507" s="21">
        <f t="shared" si="348"/>
        <v>0.27041289490929282</v>
      </c>
      <c r="AL507" s="21">
        <f t="shared" si="349"/>
        <v>1.731670786118626E-4</v>
      </c>
      <c r="AM507" s="21">
        <f t="shared" si="350"/>
        <v>0.46141202712765611</v>
      </c>
      <c r="AN507" s="21">
        <f t="shared" si="351"/>
        <v>659.16003875379442</v>
      </c>
      <c r="AO507" s="86">
        <f t="shared" si="303"/>
        <v>3.0211501776215576E-2</v>
      </c>
      <c r="AP507" s="88">
        <f t="shared" si="304"/>
        <v>2.230878211512199E-4</v>
      </c>
      <c r="AQ507" s="89">
        <f t="shared" si="305"/>
        <v>7.4085724632682963E-4</v>
      </c>
      <c r="AR507" s="89">
        <f t="shared" si="306"/>
        <v>4.7443035236126739E-7</v>
      </c>
      <c r="AS507" s="89">
        <f t="shared" si="307"/>
        <v>1.2641425400757701E-3</v>
      </c>
      <c r="AT507" s="89">
        <f t="shared" si="308"/>
        <v>1.8059179143939574</v>
      </c>
      <c r="AU507" s="91">
        <f t="shared" si="309"/>
        <v>8.2771237743056372E-5</v>
      </c>
      <c r="AV507" s="95">
        <f t="shared" si="319"/>
        <v>81427.054720195258</v>
      </c>
      <c r="AW507" s="96">
        <f t="shared" si="320"/>
        <v>270412.89490929281</v>
      </c>
      <c r="AX507" s="96">
        <f t="shared" si="321"/>
        <v>173.16707861186259</v>
      </c>
      <c r="AY507" s="96">
        <f t="shared" si="322"/>
        <v>461412.0271276561</v>
      </c>
      <c r="AZ507" s="96">
        <f t="shared" si="323"/>
        <v>659160038.75379443</v>
      </c>
      <c r="BA507" s="97">
        <f t="shared" si="324"/>
        <v>30211.501776215577</v>
      </c>
      <c r="BB507" s="102">
        <f t="shared" si="325"/>
        <v>223.08782115121988</v>
      </c>
      <c r="BC507" s="98">
        <f t="shared" si="326"/>
        <v>740.85724632682968</v>
      </c>
      <c r="BD507" s="98">
        <f t="shared" si="327"/>
        <v>0.4744303523612674</v>
      </c>
      <c r="BE507" s="98">
        <f t="shared" si="328"/>
        <v>1264.1425400757701</v>
      </c>
      <c r="BF507" s="98">
        <f t="shared" si="329"/>
        <v>1805917.9143939575</v>
      </c>
      <c r="BG507" s="103">
        <f t="shared" si="330"/>
        <v>82.771237743056375</v>
      </c>
      <c r="BH507">
        <v>0.1</v>
      </c>
      <c r="BI507">
        <f t="shared" si="310"/>
        <v>34331.2520184268</v>
      </c>
      <c r="BJ507">
        <v>0.1</v>
      </c>
      <c r="BK507">
        <f t="shared" si="311"/>
        <v>33750</v>
      </c>
      <c r="BL507" s="114">
        <v>233.99671804194799</v>
      </c>
      <c r="BM507" s="114">
        <v>664.65923848889599</v>
      </c>
      <c r="BN507" s="114">
        <v>0.40440070906507503</v>
      </c>
      <c r="BO507" s="114">
        <v>537.6</v>
      </c>
      <c r="BP507" s="114">
        <v>384000</v>
      </c>
      <c r="BQ507" s="107">
        <f t="shared" si="312"/>
        <v>8.7999999999999994E-9</v>
      </c>
      <c r="BR507" s="107">
        <f t="shared" si="313"/>
        <v>8.0745623337312805E-2</v>
      </c>
      <c r="BS507" s="107">
        <f t="shared" si="314"/>
        <v>0.22978252349945302</v>
      </c>
      <c r="BT507" s="107">
        <f t="shared" si="315"/>
        <v>1.3991159750725547E-4</v>
      </c>
      <c r="BU507" s="107">
        <f t="shared" si="316"/>
        <v>0.19024505247776879</v>
      </c>
      <c r="BV507" s="107">
        <f t="shared" si="317"/>
        <v>147.39266547048803</v>
      </c>
      <c r="BW507" s="117">
        <f t="shared" si="318"/>
        <v>4.2725515551582929E-3</v>
      </c>
    </row>
    <row r="508" spans="1:75" ht="15" customHeight="1" x14ac:dyDescent="0.25">
      <c r="A508" s="108">
        <v>4.6712809096227499</v>
      </c>
      <c r="B508" s="108">
        <v>-74.100212202646404</v>
      </c>
      <c r="C508" s="119">
        <v>29</v>
      </c>
      <c r="D508" s="119">
        <v>32</v>
      </c>
      <c r="E508" s="119">
        <v>2409</v>
      </c>
      <c r="F508" s="16" t="s">
        <v>1384</v>
      </c>
      <c r="G508" s="14" t="s">
        <v>1385</v>
      </c>
      <c r="H508" s="16" t="s">
        <v>1386</v>
      </c>
      <c r="I508" s="14" t="s">
        <v>709</v>
      </c>
      <c r="J508" s="14" t="s">
        <v>53</v>
      </c>
      <c r="K508" s="14">
        <v>1500</v>
      </c>
      <c r="L508" s="14"/>
      <c r="M508" s="14">
        <v>2003</v>
      </c>
      <c r="N508" s="15" t="s">
        <v>54</v>
      </c>
      <c r="O508" s="15" t="s">
        <v>54</v>
      </c>
      <c r="P508" s="22">
        <v>1.192780523187394E-2</v>
      </c>
      <c r="Q508" s="18">
        <v>0.698120576031243</v>
      </c>
      <c r="R508" s="18">
        <v>0.73223613724287662</v>
      </c>
      <c r="S508" s="15" t="s">
        <v>45</v>
      </c>
      <c r="T508" s="15"/>
      <c r="U508" s="15"/>
      <c r="V508" s="14">
        <v>365</v>
      </c>
      <c r="W508" s="76"/>
      <c r="X508" s="14"/>
      <c r="Y508" s="14">
        <v>8760</v>
      </c>
      <c r="Z508" s="76" t="s">
        <v>1387</v>
      </c>
      <c r="AA508" s="76" t="s">
        <v>1388</v>
      </c>
      <c r="AB508" s="19" t="s">
        <v>49</v>
      </c>
      <c r="AC508" s="19">
        <v>24000</v>
      </c>
      <c r="AD508" s="19">
        <v>2261000</v>
      </c>
      <c r="AE508" s="19">
        <v>1200</v>
      </c>
      <c r="AF508" s="19">
        <v>381000</v>
      </c>
      <c r="AG508" s="19">
        <v>1500000000</v>
      </c>
      <c r="AH508" s="23">
        <v>0.698120576031243</v>
      </c>
      <c r="AI508" s="20">
        <v>2.4E-2</v>
      </c>
      <c r="AJ508" s="21">
        <f t="shared" si="347"/>
        <v>1.7573667293829038E-5</v>
      </c>
      <c r="AK508" s="21">
        <f t="shared" si="348"/>
        <v>1.6555859063061441E-3</v>
      </c>
      <c r="AL508" s="21">
        <f t="shared" si="349"/>
        <v>8.78683364691452E-7</v>
      </c>
      <c r="AM508" s="21">
        <f t="shared" si="350"/>
        <v>2.7898196828953604E-4</v>
      </c>
      <c r="AN508" s="21">
        <f t="shared" si="351"/>
        <v>1.098354205864315</v>
      </c>
      <c r="AO508" s="86">
        <f t="shared" si="303"/>
        <v>1.7573667293829035E-2</v>
      </c>
      <c r="AP508" s="88">
        <f t="shared" si="304"/>
        <v>4.8147033681723392E-8</v>
      </c>
      <c r="AQ508" s="89">
        <f t="shared" si="305"/>
        <v>4.5358517980990248E-6</v>
      </c>
      <c r="AR508" s="89">
        <f t="shared" si="306"/>
        <v>2.4073516840861701E-9</v>
      </c>
      <c r="AS508" s="89">
        <f t="shared" si="307"/>
        <v>7.6433415969735901E-7</v>
      </c>
      <c r="AT508" s="89">
        <f t="shared" si="308"/>
        <v>3.0091896051077124E-3</v>
      </c>
      <c r="AU508" s="91">
        <f t="shared" si="309"/>
        <v>4.8147033681723384E-5</v>
      </c>
      <c r="AV508" s="95">
        <f t="shared" si="319"/>
        <v>17.57366729382904</v>
      </c>
      <c r="AW508" s="96">
        <f t="shared" si="320"/>
        <v>1655.5859063061441</v>
      </c>
      <c r="AX508" s="96">
        <f t="shared" si="321"/>
        <v>0.87868336469145203</v>
      </c>
      <c r="AY508" s="96">
        <f t="shared" si="322"/>
        <v>278.98196828953604</v>
      </c>
      <c r="AZ508" s="96">
        <f t="shared" si="323"/>
        <v>1098354.2058643149</v>
      </c>
      <c r="BA508" s="97">
        <f t="shared" si="324"/>
        <v>17573.667293829036</v>
      </c>
      <c r="BB508" s="102">
        <f t="shared" si="325"/>
        <v>4.8147033681723392E-2</v>
      </c>
      <c r="BC508" s="98">
        <f t="shared" si="326"/>
        <v>4.5358517980990252</v>
      </c>
      <c r="BD508" s="98">
        <f t="shared" si="327"/>
        <v>2.4073516840861699E-3</v>
      </c>
      <c r="BE508" s="98">
        <f t="shared" si="328"/>
        <v>0.76433415969735896</v>
      </c>
      <c r="BF508" s="98">
        <f t="shared" si="329"/>
        <v>3009.1896051077124</v>
      </c>
      <c r="BG508" s="103">
        <f t="shared" si="330"/>
        <v>48.147033681723386</v>
      </c>
      <c r="BH508">
        <v>0.1</v>
      </c>
      <c r="BI508">
        <f t="shared" si="310"/>
        <v>7.3223613724287664E-2</v>
      </c>
      <c r="BJ508">
        <v>0.1</v>
      </c>
      <c r="BK508">
        <f t="shared" si="311"/>
        <v>6.9812057603124297E-2</v>
      </c>
      <c r="BL508" s="114">
        <v>0</v>
      </c>
      <c r="BM508" s="114">
        <v>0</v>
      </c>
      <c r="BN508" s="114">
        <v>0</v>
      </c>
      <c r="BO508" s="114">
        <v>0</v>
      </c>
      <c r="BP508" s="114">
        <v>0</v>
      </c>
      <c r="BQ508" s="107">
        <f t="shared" si="312"/>
        <v>2.4000000000000002E-3</v>
      </c>
      <c r="BR508" s="107">
        <f t="shared" si="313"/>
        <v>1.757366729382904E-6</v>
      </c>
      <c r="BS508" s="107">
        <f t="shared" si="314"/>
        <v>1.6555859063061441E-4</v>
      </c>
      <c r="BT508" s="107">
        <f t="shared" si="315"/>
        <v>8.7868336469145203E-8</v>
      </c>
      <c r="BU508" s="107">
        <f t="shared" si="316"/>
        <v>2.7898196828953604E-5</v>
      </c>
      <c r="BV508" s="107">
        <f t="shared" si="317"/>
        <v>0.1098354205864315</v>
      </c>
      <c r="BW508" s="117">
        <f t="shared" si="318"/>
        <v>2.4852918627565508E-3</v>
      </c>
    </row>
    <row r="509" spans="1:75" ht="30" customHeight="1" x14ac:dyDescent="0.25">
      <c r="A509" s="108">
        <v>4.616888888888889</v>
      </c>
      <c r="B509" s="108">
        <v>-74.152944444444444</v>
      </c>
      <c r="C509" s="119">
        <v>23</v>
      </c>
      <c r="D509" s="119">
        <v>26</v>
      </c>
      <c r="E509" s="119">
        <v>1832</v>
      </c>
      <c r="F509" s="16" t="s">
        <v>1389</v>
      </c>
      <c r="G509" s="14" t="s">
        <v>1390</v>
      </c>
      <c r="H509" s="16" t="s">
        <v>1391</v>
      </c>
      <c r="I509" s="14" t="s">
        <v>195</v>
      </c>
      <c r="J509" s="14" t="s">
        <v>41</v>
      </c>
      <c r="K509" s="14">
        <v>125</v>
      </c>
      <c r="L509" s="14"/>
      <c r="M509" s="14">
        <v>1983</v>
      </c>
      <c r="N509" s="15" t="s">
        <v>43</v>
      </c>
      <c r="O509" s="15" t="s">
        <v>86</v>
      </c>
      <c r="P509" s="28">
        <v>4.2689148957375835E-3</v>
      </c>
      <c r="Q509" s="18">
        <v>97500</v>
      </c>
      <c r="R509" s="18">
        <v>99179.172497677398</v>
      </c>
      <c r="S509" s="15" t="s">
        <v>45</v>
      </c>
      <c r="T509" s="15"/>
      <c r="U509" s="15"/>
      <c r="V509" s="14">
        <v>365</v>
      </c>
      <c r="W509" s="76"/>
      <c r="X509" s="14"/>
      <c r="Y509" s="14">
        <v>8760</v>
      </c>
      <c r="Z509" s="76" t="s">
        <v>1392</v>
      </c>
      <c r="AA509" s="76" t="s">
        <v>292</v>
      </c>
      <c r="AB509" s="19" t="s">
        <v>49</v>
      </c>
      <c r="AC509" s="19">
        <v>589.42211574465</v>
      </c>
      <c r="AD509" s="19">
        <v>6395.3771199333296</v>
      </c>
      <c r="AE509" s="19">
        <v>22.425616220874101</v>
      </c>
      <c r="AF509" s="19">
        <v>1344</v>
      </c>
      <c r="AG509" s="19">
        <v>1920000</v>
      </c>
      <c r="AH509" s="23">
        <v>97500</v>
      </c>
      <c r="AI509" s="24">
        <v>8.7999999999999994E-8</v>
      </c>
      <c r="AJ509" s="21">
        <f t="shared" si="347"/>
        <v>5.8458397691384612E-2</v>
      </c>
      <c r="AK509" s="21">
        <f t="shared" si="348"/>
        <v>0.63428821056556706</v>
      </c>
      <c r="AL509" s="21">
        <f t="shared" si="349"/>
        <v>2.2241540595367847E-3</v>
      </c>
      <c r="AM509" s="21">
        <f t="shared" si="350"/>
        <v>0.13329680783687842</v>
      </c>
      <c r="AN509" s="21">
        <f t="shared" si="351"/>
        <v>190.42401119554063</v>
      </c>
      <c r="AO509" s="86">
        <f t="shared" si="303"/>
        <v>8.7277671797956115E-3</v>
      </c>
      <c r="AP509" s="88">
        <f t="shared" si="304"/>
        <v>1.6015999367502634E-4</v>
      </c>
      <c r="AQ509" s="89">
        <f t="shared" si="305"/>
        <v>1.737775919357718E-3</v>
      </c>
      <c r="AR509" s="89">
        <f t="shared" si="306"/>
        <v>6.0935727658542045E-6</v>
      </c>
      <c r="AS509" s="89">
        <f t="shared" si="307"/>
        <v>3.651967337996669E-4</v>
      </c>
      <c r="AT509" s="89">
        <f t="shared" si="308"/>
        <v>0.52170961971380991</v>
      </c>
      <c r="AU509" s="91">
        <f t="shared" si="309"/>
        <v>2.3911690903549621E-5</v>
      </c>
      <c r="AV509" s="95">
        <f t="shared" si="319"/>
        <v>58458.397691384613</v>
      </c>
      <c r="AW509" s="96">
        <f t="shared" si="320"/>
        <v>634288.21056556702</v>
      </c>
      <c r="AX509" s="96">
        <f t="shared" si="321"/>
        <v>2224.1540595367846</v>
      </c>
      <c r="AY509" s="96">
        <f t="shared" si="322"/>
        <v>133296.8078368784</v>
      </c>
      <c r="AZ509" s="96">
        <f t="shared" si="323"/>
        <v>190424011.19554064</v>
      </c>
      <c r="BA509" s="97">
        <f t="shared" si="324"/>
        <v>8727.7671797956118</v>
      </c>
      <c r="BB509" s="102">
        <f t="shared" si="325"/>
        <v>160.15999367502636</v>
      </c>
      <c r="BC509" s="98">
        <f t="shared" si="326"/>
        <v>1737.7759193577181</v>
      </c>
      <c r="BD509" s="98">
        <f t="shared" si="327"/>
        <v>6.0935727658542049</v>
      </c>
      <c r="BE509" s="98">
        <f t="shared" si="328"/>
        <v>365.1967337996669</v>
      </c>
      <c r="BF509" s="98">
        <f t="shared" si="329"/>
        <v>521709.61971380992</v>
      </c>
      <c r="BG509" s="103">
        <f t="shared" si="330"/>
        <v>23.911690903549619</v>
      </c>
      <c r="BH509">
        <v>0.1</v>
      </c>
      <c r="BI509">
        <f t="shared" si="310"/>
        <v>9917.9172497677409</v>
      </c>
      <c r="BJ509">
        <v>0.1</v>
      </c>
      <c r="BK509">
        <f t="shared" si="311"/>
        <v>9750</v>
      </c>
      <c r="BL509" s="114">
        <v>491.49252207956101</v>
      </c>
      <c r="BM509" s="114">
        <v>4911.7599692228896</v>
      </c>
      <c r="BN509" s="114">
        <v>16.278520514623899</v>
      </c>
      <c r="BO509" s="114">
        <v>537.6</v>
      </c>
      <c r="BP509" s="114">
        <v>384000</v>
      </c>
      <c r="BQ509" s="107">
        <f t="shared" si="312"/>
        <v>8.7999999999999994E-9</v>
      </c>
      <c r="BR509" s="107">
        <f t="shared" si="313"/>
        <v>4.9095101271494891E-2</v>
      </c>
      <c r="BS509" s="107">
        <f t="shared" si="314"/>
        <v>0.49125632198897357</v>
      </c>
      <c r="BT509" s="107">
        <f t="shared" si="315"/>
        <v>1.6297383838326134E-3</v>
      </c>
      <c r="BU509" s="107">
        <f t="shared" si="316"/>
        <v>5.4959681826910974E-2</v>
      </c>
      <c r="BV509" s="107">
        <f t="shared" si="317"/>
        <v>42.580103358140988</v>
      </c>
      <c r="BW509" s="117">
        <f t="shared" si="318"/>
        <v>1.2342926714901735E-3</v>
      </c>
    </row>
    <row r="510" spans="1:75" ht="30" customHeight="1" x14ac:dyDescent="0.25">
      <c r="A510" s="108">
        <v>4.616888888888889</v>
      </c>
      <c r="B510" s="108">
        <v>-74.152944444444444</v>
      </c>
      <c r="C510" s="119">
        <v>23</v>
      </c>
      <c r="D510" s="119">
        <v>26</v>
      </c>
      <c r="E510" s="119">
        <v>1832</v>
      </c>
      <c r="F510" s="16" t="s">
        <v>1393</v>
      </c>
      <c r="G510" s="14" t="s">
        <v>1390</v>
      </c>
      <c r="H510" s="16" t="s">
        <v>1391</v>
      </c>
      <c r="I510" s="14" t="s">
        <v>195</v>
      </c>
      <c r="J510" s="14" t="s">
        <v>41</v>
      </c>
      <c r="K510" s="14">
        <v>125</v>
      </c>
      <c r="L510" s="14"/>
      <c r="M510" s="14">
        <v>1983</v>
      </c>
      <c r="N510" s="15" t="s">
        <v>43</v>
      </c>
      <c r="O510" s="15" t="s">
        <v>86</v>
      </c>
      <c r="P510" s="28">
        <v>4.2689148957375835E-3</v>
      </c>
      <c r="Q510" s="18">
        <v>97500</v>
      </c>
      <c r="R510" s="18">
        <v>99179.172497677398</v>
      </c>
      <c r="S510" s="15" t="s">
        <v>45</v>
      </c>
      <c r="T510" s="15"/>
      <c r="U510" s="15"/>
      <c r="V510" s="14">
        <v>365</v>
      </c>
      <c r="W510" s="76"/>
      <c r="X510" s="14"/>
      <c r="Y510" s="14">
        <v>8760</v>
      </c>
      <c r="Z510" s="76" t="s">
        <v>1392</v>
      </c>
      <c r="AA510" s="76" t="s">
        <v>292</v>
      </c>
      <c r="AB510" s="19" t="s">
        <v>49</v>
      </c>
      <c r="AC510" s="19">
        <v>589.42211574465</v>
      </c>
      <c r="AD510" s="19">
        <v>6395.3771199333296</v>
      </c>
      <c r="AE510" s="19">
        <v>22.425616220874101</v>
      </c>
      <c r="AF510" s="19">
        <v>1344</v>
      </c>
      <c r="AG510" s="19">
        <v>1920000</v>
      </c>
      <c r="AH510" s="23">
        <v>97500</v>
      </c>
      <c r="AI510" s="24">
        <v>8.7999999999999994E-8</v>
      </c>
      <c r="AJ510" s="21">
        <f t="shared" si="347"/>
        <v>5.8458397691384612E-2</v>
      </c>
      <c r="AK510" s="21">
        <f t="shared" si="348"/>
        <v>0.63428821056556706</v>
      </c>
      <c r="AL510" s="21">
        <f t="shared" si="349"/>
        <v>2.2241540595367847E-3</v>
      </c>
      <c r="AM510" s="21">
        <f t="shared" si="350"/>
        <v>0.13329680783687842</v>
      </c>
      <c r="AN510" s="21">
        <f t="shared" si="351"/>
        <v>190.42401119554063</v>
      </c>
      <c r="AO510" s="86">
        <f t="shared" si="303"/>
        <v>8.7277671797956115E-3</v>
      </c>
      <c r="AP510" s="88">
        <f t="shared" si="304"/>
        <v>1.6015999367502634E-4</v>
      </c>
      <c r="AQ510" s="89">
        <f t="shared" si="305"/>
        <v>1.737775919357718E-3</v>
      </c>
      <c r="AR510" s="89">
        <f t="shared" si="306"/>
        <v>6.0935727658542045E-6</v>
      </c>
      <c r="AS510" s="89">
        <f t="shared" si="307"/>
        <v>3.651967337996669E-4</v>
      </c>
      <c r="AT510" s="89">
        <f t="shared" si="308"/>
        <v>0.52170961971380991</v>
      </c>
      <c r="AU510" s="91">
        <f t="shared" si="309"/>
        <v>2.3911690903549621E-5</v>
      </c>
      <c r="AV510" s="95">
        <f t="shared" si="319"/>
        <v>58458.397691384613</v>
      </c>
      <c r="AW510" s="96">
        <f t="shared" si="320"/>
        <v>634288.21056556702</v>
      </c>
      <c r="AX510" s="96">
        <f t="shared" si="321"/>
        <v>2224.1540595367846</v>
      </c>
      <c r="AY510" s="96">
        <f t="shared" si="322"/>
        <v>133296.8078368784</v>
      </c>
      <c r="AZ510" s="96">
        <f t="shared" si="323"/>
        <v>190424011.19554064</v>
      </c>
      <c r="BA510" s="97">
        <f t="shared" si="324"/>
        <v>8727.7671797956118</v>
      </c>
      <c r="BB510" s="102">
        <f t="shared" si="325"/>
        <v>160.15999367502636</v>
      </c>
      <c r="BC510" s="98">
        <f t="shared" si="326"/>
        <v>1737.7759193577181</v>
      </c>
      <c r="BD510" s="98">
        <f t="shared" si="327"/>
        <v>6.0935727658542049</v>
      </c>
      <c r="BE510" s="98">
        <f t="shared" si="328"/>
        <v>365.1967337996669</v>
      </c>
      <c r="BF510" s="98">
        <f t="shared" si="329"/>
        <v>521709.61971380992</v>
      </c>
      <c r="BG510" s="103">
        <f t="shared" si="330"/>
        <v>23.911690903549619</v>
      </c>
      <c r="BH510">
        <v>0.1</v>
      </c>
      <c r="BI510">
        <f t="shared" si="310"/>
        <v>9917.9172497677409</v>
      </c>
      <c r="BJ510">
        <v>0.1</v>
      </c>
      <c r="BK510">
        <f t="shared" si="311"/>
        <v>9750</v>
      </c>
      <c r="BL510" s="114">
        <v>491.49252207956101</v>
      </c>
      <c r="BM510" s="114">
        <v>4911.7599692228896</v>
      </c>
      <c r="BN510" s="114">
        <v>16.278520514623899</v>
      </c>
      <c r="BO510" s="114">
        <v>537.6</v>
      </c>
      <c r="BP510" s="114">
        <v>384000</v>
      </c>
      <c r="BQ510" s="107">
        <f t="shared" si="312"/>
        <v>8.7999999999999994E-9</v>
      </c>
      <c r="BR510" s="107">
        <f t="shared" si="313"/>
        <v>4.9095101271494891E-2</v>
      </c>
      <c r="BS510" s="107">
        <f t="shared" si="314"/>
        <v>0.49125632198897357</v>
      </c>
      <c r="BT510" s="107">
        <f t="shared" si="315"/>
        <v>1.6297383838326134E-3</v>
      </c>
      <c r="BU510" s="107">
        <f t="shared" si="316"/>
        <v>5.4959681826910974E-2</v>
      </c>
      <c r="BV510" s="107">
        <f t="shared" si="317"/>
        <v>42.580103358140988</v>
      </c>
      <c r="BW510" s="117">
        <f t="shared" si="318"/>
        <v>1.2342926714901735E-3</v>
      </c>
    </row>
    <row r="511" spans="1:75" ht="15" customHeight="1" x14ac:dyDescent="0.25">
      <c r="A511" s="108">
        <v>4.6157222222222218</v>
      </c>
      <c r="B511" s="108">
        <v>-74.161277777777784</v>
      </c>
      <c r="C511" s="119">
        <v>22</v>
      </c>
      <c r="D511" s="119">
        <v>26</v>
      </c>
      <c r="E511" s="119">
        <v>1831</v>
      </c>
      <c r="F511" s="16" t="s">
        <v>1394</v>
      </c>
      <c r="G511" s="14" t="s">
        <v>1390</v>
      </c>
      <c r="H511" s="16" t="s">
        <v>1395</v>
      </c>
      <c r="I511" s="14" t="s">
        <v>195</v>
      </c>
      <c r="J511" s="14" t="s">
        <v>41</v>
      </c>
      <c r="K511" s="14">
        <v>25</v>
      </c>
      <c r="L511" s="14"/>
      <c r="M511" s="14">
        <v>2006</v>
      </c>
      <c r="N511" s="15" t="s">
        <v>43</v>
      </c>
      <c r="O511" s="15" t="s">
        <v>44</v>
      </c>
      <c r="P511" s="28">
        <v>4.2689148957375835E-3</v>
      </c>
      <c r="Q511" s="18">
        <v>1716</v>
      </c>
      <c r="R511" s="18">
        <v>1745.5534359591222</v>
      </c>
      <c r="S511" s="15" t="s">
        <v>45</v>
      </c>
      <c r="T511" s="15"/>
      <c r="U511" s="15"/>
      <c r="V511" s="14">
        <v>365</v>
      </c>
      <c r="W511" s="76"/>
      <c r="X511" s="14"/>
      <c r="Y511" s="14">
        <v>8760</v>
      </c>
      <c r="Z511" s="76" t="s">
        <v>1396</v>
      </c>
      <c r="AA511" s="76" t="s">
        <v>292</v>
      </c>
      <c r="AB511" s="19" t="s">
        <v>49</v>
      </c>
      <c r="AC511" s="19">
        <v>46.3856216091623</v>
      </c>
      <c r="AD511" s="19">
        <v>1074.85364414012</v>
      </c>
      <c r="AE511" s="19">
        <v>5.4109910208389103</v>
      </c>
      <c r="AF511" s="19">
        <v>1344</v>
      </c>
      <c r="AG511" s="19">
        <v>1920000</v>
      </c>
      <c r="AH511" s="23">
        <v>1716</v>
      </c>
      <c r="AI511" s="24">
        <v>8.7999999999999994E-8</v>
      </c>
      <c r="AJ511" s="21">
        <f t="shared" si="347"/>
        <v>8.0968581178972963E-5</v>
      </c>
      <c r="AK511" s="21">
        <f t="shared" si="348"/>
        <v>1.8762144716819699E-3</v>
      </c>
      <c r="AL511" s="21">
        <f t="shared" si="349"/>
        <v>9.4451739683693176E-6</v>
      </c>
      <c r="AM511" s="21">
        <f t="shared" si="350"/>
        <v>2.34602381792906E-3</v>
      </c>
      <c r="AN511" s="21">
        <f t="shared" si="351"/>
        <v>3.3514625970415151</v>
      </c>
      <c r="AO511" s="86">
        <f t="shared" si="303"/>
        <v>1.5360870236440276E-4</v>
      </c>
      <c r="AP511" s="88">
        <f t="shared" si="304"/>
        <v>2.2183172925746018E-7</v>
      </c>
      <c r="AQ511" s="89">
        <f t="shared" si="305"/>
        <v>5.1403136210464927E-6</v>
      </c>
      <c r="AR511" s="89">
        <f t="shared" si="306"/>
        <v>2.5877188954436488E-8</v>
      </c>
      <c r="AS511" s="89">
        <f t="shared" si="307"/>
        <v>6.4274625148741372E-6</v>
      </c>
      <c r="AT511" s="89">
        <f t="shared" si="308"/>
        <v>9.1820893069630549E-3</v>
      </c>
      <c r="AU511" s="91">
        <f t="shared" si="309"/>
        <v>4.208457599024733E-7</v>
      </c>
      <c r="AV511" s="95">
        <f t="shared" si="319"/>
        <v>80.968581178972968</v>
      </c>
      <c r="AW511" s="96">
        <f t="shared" si="320"/>
        <v>1876.2144716819698</v>
      </c>
      <c r="AX511" s="96">
        <f t="shared" si="321"/>
        <v>9.4451739683693177</v>
      </c>
      <c r="AY511" s="96">
        <f t="shared" si="322"/>
        <v>2346.02381792906</v>
      </c>
      <c r="AZ511" s="96">
        <f t="shared" si="323"/>
        <v>3351462.5970415152</v>
      </c>
      <c r="BA511" s="97">
        <f t="shared" si="324"/>
        <v>153.60870236440277</v>
      </c>
      <c r="BB511" s="102">
        <f t="shared" si="325"/>
        <v>0.2218317292574602</v>
      </c>
      <c r="BC511" s="98">
        <f t="shared" si="326"/>
        <v>5.1403136210464924</v>
      </c>
      <c r="BD511" s="98">
        <f t="shared" si="327"/>
        <v>2.5877188954436487E-2</v>
      </c>
      <c r="BE511" s="98">
        <f t="shared" si="328"/>
        <v>6.4274625148741373</v>
      </c>
      <c r="BF511" s="98">
        <f t="shared" si="329"/>
        <v>9182.0893069630547</v>
      </c>
      <c r="BG511" s="103">
        <f t="shared" si="330"/>
        <v>0.4208457599024733</v>
      </c>
      <c r="BH511">
        <v>0.1</v>
      </c>
      <c r="BI511">
        <f t="shared" si="310"/>
        <v>174.55534359591223</v>
      </c>
      <c r="BJ511">
        <v>0.1</v>
      </c>
      <c r="BK511">
        <f t="shared" si="311"/>
        <v>171.60000000000002</v>
      </c>
      <c r="BL511" s="114">
        <v>17.6498016718255</v>
      </c>
      <c r="BM511" s="114">
        <v>910.91550745517998</v>
      </c>
      <c r="BN511" s="114">
        <v>5.3109910208389097</v>
      </c>
      <c r="BO511" s="114">
        <v>537.6</v>
      </c>
      <c r="BP511" s="114">
        <v>384000</v>
      </c>
      <c r="BQ511" s="107">
        <f t="shared" si="312"/>
        <v>8.7999999999999994E-9</v>
      </c>
      <c r="BR511" s="107">
        <f t="shared" si="313"/>
        <v>3.185487998475026E-5</v>
      </c>
      <c r="BS511" s="107">
        <f t="shared" si="314"/>
        <v>1.6010828200731808E-3</v>
      </c>
      <c r="BT511" s="107">
        <f t="shared" si="315"/>
        <v>9.3186094884871707E-6</v>
      </c>
      <c r="BU511" s="107">
        <f t="shared" si="316"/>
        <v>9.6729040015363309E-4</v>
      </c>
      <c r="BV511" s="107">
        <f t="shared" si="317"/>
        <v>0.74940981910328142</v>
      </c>
      <c r="BW511" s="117">
        <f t="shared" si="318"/>
        <v>2.1723551018227054E-5</v>
      </c>
    </row>
    <row r="512" spans="1:75" x14ac:dyDescent="0.25">
      <c r="A512" s="108">
        <v>4.6742132768750198</v>
      </c>
      <c r="B512" s="108">
        <v>-74.071216928253705</v>
      </c>
      <c r="C512" s="119">
        <v>32</v>
      </c>
      <c r="D512" s="119">
        <v>32</v>
      </c>
      <c r="E512" s="119">
        <v>2412</v>
      </c>
      <c r="F512" s="16" t="s">
        <v>1397</v>
      </c>
      <c r="G512" s="14" t="s">
        <v>1398</v>
      </c>
      <c r="H512" s="16" t="s">
        <v>1399</v>
      </c>
      <c r="I512" s="14" t="s">
        <v>1400</v>
      </c>
      <c r="J512" s="14" t="s">
        <v>41</v>
      </c>
      <c r="K512" s="14">
        <v>8</v>
      </c>
      <c r="L512" s="14"/>
      <c r="M512" s="14">
        <v>1994</v>
      </c>
      <c r="N512" s="15" t="s">
        <v>102</v>
      </c>
      <c r="O512" s="15" t="s">
        <v>103</v>
      </c>
      <c r="P512" s="22">
        <v>3.8352293606559062E-2</v>
      </c>
      <c r="Q512" s="18">
        <v>1.48389294772306</v>
      </c>
      <c r="R512" s="18">
        <v>1.7299252144201942</v>
      </c>
      <c r="S512" s="2" t="s">
        <v>45</v>
      </c>
      <c r="T512" s="2"/>
      <c r="U512" s="2"/>
      <c r="V512" s="14">
        <v>365</v>
      </c>
      <c r="W512" s="76" t="s">
        <v>76</v>
      </c>
      <c r="X512" s="14">
        <v>20</v>
      </c>
      <c r="Y512" s="14">
        <v>2760</v>
      </c>
      <c r="Z512" s="76" t="s">
        <v>1401</v>
      </c>
      <c r="AA512" s="76" t="s">
        <v>46</v>
      </c>
      <c r="AB512" s="19" t="s">
        <v>49</v>
      </c>
      <c r="AC512" s="19">
        <v>840000</v>
      </c>
      <c r="AD512" s="19">
        <v>2400000</v>
      </c>
      <c r="AE512" s="19">
        <v>1800000</v>
      </c>
      <c r="AF512" s="19">
        <v>600000</v>
      </c>
      <c r="AG512" s="19">
        <v>2676000000</v>
      </c>
      <c r="AH512" s="20">
        <v>1910.5740000000001</v>
      </c>
      <c r="AI512" s="20">
        <v>1.2106666666666668E-8</v>
      </c>
      <c r="AJ512" s="21">
        <f t="shared" si="347"/>
        <v>1.4531371801129631E-3</v>
      </c>
      <c r="AK512" s="21">
        <f t="shared" si="348"/>
        <v>4.1518205146084657E-3</v>
      </c>
      <c r="AL512" s="21">
        <f t="shared" si="349"/>
        <v>3.1138653859563497E-3</v>
      </c>
      <c r="AM512" s="21">
        <f t="shared" si="350"/>
        <v>1.0379551286521164E-3</v>
      </c>
      <c r="AN512" s="21">
        <f t="shared" si="351"/>
        <v>4.6292798737884402</v>
      </c>
      <c r="AO512" s="86">
        <f t="shared" si="303"/>
        <v>2.696579362324819E-5</v>
      </c>
      <c r="AP512" s="88">
        <f t="shared" si="304"/>
        <v>3.9811977537341454E-6</v>
      </c>
      <c r="AQ512" s="89">
        <f t="shared" si="305"/>
        <v>1.13748507249547E-5</v>
      </c>
      <c r="AR512" s="89">
        <f t="shared" si="306"/>
        <v>8.531138043716027E-6</v>
      </c>
      <c r="AS512" s="89">
        <f t="shared" si="307"/>
        <v>2.843712681238675E-6</v>
      </c>
      <c r="AT512" s="89">
        <f t="shared" si="308"/>
        <v>1.2682958558324494E-2</v>
      </c>
      <c r="AU512" s="91">
        <f t="shared" si="309"/>
        <v>7.3878886639036138E-8</v>
      </c>
      <c r="AV512" s="95">
        <f t="shared" si="319"/>
        <v>1453.1371801129631</v>
      </c>
      <c r="AW512" s="96">
        <f t="shared" si="320"/>
        <v>4151.8205146084656</v>
      </c>
      <c r="AX512" s="96">
        <f t="shared" si="321"/>
        <v>3113.8653859563497</v>
      </c>
      <c r="AY512" s="96">
        <f t="shared" si="322"/>
        <v>1037.9551286521164</v>
      </c>
      <c r="AZ512" s="96">
        <f t="shared" si="323"/>
        <v>4629279.8737884406</v>
      </c>
      <c r="BA512" s="97">
        <f t="shared" si="324"/>
        <v>26.965793623248189</v>
      </c>
      <c r="BB512" s="102">
        <f t="shared" si="325"/>
        <v>3.9811977537341452</v>
      </c>
      <c r="BC512" s="98">
        <f t="shared" si="326"/>
        <v>11.374850724954699</v>
      </c>
      <c r="BD512" s="98">
        <f t="shared" si="327"/>
        <v>8.5311380437160267</v>
      </c>
      <c r="BE512" s="98">
        <f t="shared" si="328"/>
        <v>2.8437126812386748</v>
      </c>
      <c r="BF512" s="98">
        <f t="shared" si="329"/>
        <v>12682.958558324493</v>
      </c>
      <c r="BG512" s="103">
        <f t="shared" si="330"/>
        <v>7.3878886639036134E-2</v>
      </c>
      <c r="BH512">
        <v>0.1</v>
      </c>
      <c r="BI512">
        <f t="shared" si="310"/>
        <v>0.17299252144201943</v>
      </c>
      <c r="BJ512">
        <v>0.1</v>
      </c>
      <c r="BK512">
        <f t="shared" si="311"/>
        <v>191.05740000000003</v>
      </c>
      <c r="BL512" s="114">
        <v>336000</v>
      </c>
      <c r="BM512" s="114">
        <v>480000</v>
      </c>
      <c r="BN512" s="114">
        <v>360000</v>
      </c>
      <c r="BO512" s="114">
        <v>120000</v>
      </c>
      <c r="BP512" s="114">
        <v>1070400000</v>
      </c>
      <c r="BQ512" s="107">
        <f t="shared" si="312"/>
        <v>1.2106666666666668E-9</v>
      </c>
      <c r="BR512" s="107">
        <f t="shared" si="313"/>
        <v>5.9914380821179426E-4</v>
      </c>
      <c r="BS512" s="107">
        <f t="shared" si="314"/>
        <v>9.283752901042689E-4</v>
      </c>
      <c r="BT512" s="107">
        <f t="shared" si="315"/>
        <v>6.9628146757820173E-4</v>
      </c>
      <c r="BU512" s="107">
        <f t="shared" si="316"/>
        <v>2.3209382252606722E-4</v>
      </c>
      <c r="BV512" s="107">
        <f t="shared" si="317"/>
        <v>1.9087009890175735</v>
      </c>
      <c r="BW512" s="117">
        <f t="shared" si="318"/>
        <v>3.8135391062151521E-6</v>
      </c>
    </row>
    <row r="513" spans="1:75" ht="15" customHeight="1" x14ac:dyDescent="0.25">
      <c r="A513" s="108">
        <v>4.6677182108963704</v>
      </c>
      <c r="B513" s="108">
        <v>-74.070137874711705</v>
      </c>
      <c r="C513" s="119">
        <v>32</v>
      </c>
      <c r="D513" s="119">
        <v>31</v>
      </c>
      <c r="E513" s="119">
        <v>2399</v>
      </c>
      <c r="F513" s="16" t="s">
        <v>1402</v>
      </c>
      <c r="G513" s="14" t="s">
        <v>1403</v>
      </c>
      <c r="H513" s="16" t="s">
        <v>1404</v>
      </c>
      <c r="I513" s="14" t="s">
        <v>1400</v>
      </c>
      <c r="J513" s="14" t="s">
        <v>53</v>
      </c>
      <c r="K513" s="14">
        <v>5</v>
      </c>
      <c r="L513" s="14"/>
      <c r="M513" s="14">
        <v>1997</v>
      </c>
      <c r="N513" s="15" t="s">
        <v>43</v>
      </c>
      <c r="O513" s="15" t="s">
        <v>123</v>
      </c>
      <c r="P513" s="28">
        <v>4.2689148957375835E-3</v>
      </c>
      <c r="Q513" s="18">
        <v>3642.3333333333298</v>
      </c>
      <c r="R513" s="18">
        <v>3705.0626252380171</v>
      </c>
      <c r="S513" s="15" t="s">
        <v>45</v>
      </c>
      <c r="T513" s="15"/>
      <c r="U513" s="15"/>
      <c r="V513" s="14">
        <v>365</v>
      </c>
      <c r="W513" s="76" t="s">
        <v>76</v>
      </c>
      <c r="X513" s="14"/>
      <c r="Y513" s="14">
        <v>2920</v>
      </c>
      <c r="Z513" s="76" t="s">
        <v>1405</v>
      </c>
      <c r="AA513" s="76" t="s">
        <v>46</v>
      </c>
      <c r="AB513" s="19" t="s">
        <v>49</v>
      </c>
      <c r="AC513" s="19">
        <v>196.35697419693699</v>
      </c>
      <c r="AD513" s="19">
        <v>1220.7279907421801</v>
      </c>
      <c r="AE513" s="19">
        <v>69.655897325915305</v>
      </c>
      <c r="AF513" s="19">
        <v>640</v>
      </c>
      <c r="AG513" s="19">
        <v>1920000</v>
      </c>
      <c r="AH513" s="20">
        <v>2.9803032786885244</v>
      </c>
      <c r="AI513" s="20">
        <v>1.362E-5</v>
      </c>
      <c r="AJ513" s="21">
        <f t="shared" si="347"/>
        <v>7.2751488630189685E-4</v>
      </c>
      <c r="AK513" s="21">
        <f t="shared" si="348"/>
        <v>4.5228736540807515E-3</v>
      </c>
      <c r="AL513" s="21">
        <f t="shared" si="349"/>
        <v>2.5807946180966552E-4</v>
      </c>
      <c r="AM513" s="21">
        <f t="shared" si="350"/>
        <v>2.3712400801523311E-3</v>
      </c>
      <c r="AN513" s="21">
        <f t="shared" si="351"/>
        <v>7.1137202404569928</v>
      </c>
      <c r="AO513" s="86">
        <f t="shared" si="303"/>
        <v>4.1290812889073531E-5</v>
      </c>
      <c r="AP513" s="88">
        <f t="shared" si="304"/>
        <v>1.9931914693202654E-6</v>
      </c>
      <c r="AQ513" s="89">
        <f t="shared" si="305"/>
        <v>1.2391434668714388E-5</v>
      </c>
      <c r="AR513" s="89">
        <f t="shared" si="306"/>
        <v>7.070670186566179E-7</v>
      </c>
      <c r="AS513" s="89">
        <f t="shared" si="307"/>
        <v>6.4965481648009071E-6</v>
      </c>
      <c r="AT513" s="89">
        <f t="shared" si="308"/>
        <v>1.9489644494402721E-2</v>
      </c>
      <c r="AU513" s="91">
        <f t="shared" si="309"/>
        <v>1.1312551476458501E-7</v>
      </c>
      <c r="AV513" s="95">
        <f t="shared" si="319"/>
        <v>727.51488630189681</v>
      </c>
      <c r="AW513" s="96">
        <f t="shared" si="320"/>
        <v>4522.8736540807513</v>
      </c>
      <c r="AX513" s="96">
        <f t="shared" si="321"/>
        <v>258.07946180966553</v>
      </c>
      <c r="AY513" s="96">
        <f t="shared" si="322"/>
        <v>2371.2400801523313</v>
      </c>
      <c r="AZ513" s="96">
        <f t="shared" si="323"/>
        <v>7113720.2404569928</v>
      </c>
      <c r="BA513" s="97">
        <f t="shared" si="324"/>
        <v>41.290812889073528</v>
      </c>
      <c r="BB513" s="102">
        <f t="shared" si="325"/>
        <v>1.9931914693202655</v>
      </c>
      <c r="BC513" s="98">
        <f t="shared" si="326"/>
        <v>12.391434668714387</v>
      </c>
      <c r="BD513" s="98">
        <f t="shared" si="327"/>
        <v>0.70706701865661792</v>
      </c>
      <c r="BE513" s="98">
        <f t="shared" si="328"/>
        <v>6.4965481648009069</v>
      </c>
      <c r="BF513" s="98">
        <f t="shared" si="329"/>
        <v>19489.644494402721</v>
      </c>
      <c r="BG513" s="103">
        <f t="shared" si="330"/>
        <v>0.11312551476458502</v>
      </c>
      <c r="BH513">
        <v>0.1</v>
      </c>
      <c r="BI513">
        <f t="shared" si="310"/>
        <v>370.50626252380175</v>
      </c>
      <c r="BJ513">
        <v>0.1</v>
      </c>
      <c r="BK513">
        <f t="shared" si="311"/>
        <v>0.29803032786885247</v>
      </c>
      <c r="BL513" s="114">
        <v>187.562005220738</v>
      </c>
      <c r="BM513" s="114">
        <v>1012.03746873145</v>
      </c>
      <c r="BN513" s="114">
        <v>69.555897325915296</v>
      </c>
      <c r="BO513" s="114">
        <v>256</v>
      </c>
      <c r="BP513" s="114">
        <v>384000</v>
      </c>
      <c r="BQ513" s="107">
        <f t="shared" si="312"/>
        <v>1.362E-6</v>
      </c>
      <c r="BR513" s="107">
        <f t="shared" si="313"/>
        <v>6.9872674203088107E-4</v>
      </c>
      <c r="BS513" s="107">
        <f t="shared" si="314"/>
        <v>3.776841336427372E-3</v>
      </c>
      <c r="BT513" s="107">
        <f t="shared" si="315"/>
        <v>2.5899798426875506E-4</v>
      </c>
      <c r="BU513" s="107">
        <f t="shared" si="316"/>
        <v>9.7768733141661494E-4</v>
      </c>
      <c r="BV513" s="107">
        <f t="shared" si="317"/>
        <v>1.5906762030577988</v>
      </c>
      <c r="BW513" s="117">
        <f t="shared" si="318"/>
        <v>5.8394027589137601E-6</v>
      </c>
    </row>
    <row r="514" spans="1:75" x14ac:dyDescent="0.25">
      <c r="A514" s="108">
        <v>4.6832440535617703</v>
      </c>
      <c r="B514" s="108">
        <v>-74.141345275689801</v>
      </c>
      <c r="C514" s="119">
        <v>24</v>
      </c>
      <c r="D514" s="119">
        <v>33</v>
      </c>
      <c r="E514" s="119">
        <v>1925</v>
      </c>
      <c r="F514" s="16" t="s">
        <v>1406</v>
      </c>
      <c r="G514" s="14" t="s">
        <v>1407</v>
      </c>
      <c r="H514" s="16" t="s">
        <v>1408</v>
      </c>
      <c r="I514" s="14" t="s">
        <v>1400</v>
      </c>
      <c r="J514" s="14" t="s">
        <v>41</v>
      </c>
      <c r="K514" s="14">
        <v>30</v>
      </c>
      <c r="L514" s="14"/>
      <c r="M514" s="14">
        <v>1978</v>
      </c>
      <c r="N514" s="15" t="s">
        <v>102</v>
      </c>
      <c r="O514" s="15" t="s">
        <v>103</v>
      </c>
      <c r="P514" s="28">
        <v>4.2689148957375835E-3</v>
      </c>
      <c r="Q514" s="18">
        <v>23.185827308172801</v>
      </c>
      <c r="R514" s="18">
        <v>23.585140165114151</v>
      </c>
      <c r="S514" s="2" t="s">
        <v>45</v>
      </c>
      <c r="T514" s="2"/>
      <c r="U514" s="2"/>
      <c r="V514" s="14">
        <v>365</v>
      </c>
      <c r="W514" s="76" t="s">
        <v>76</v>
      </c>
      <c r="X514" s="14"/>
      <c r="Y514" s="14">
        <v>2920</v>
      </c>
      <c r="Z514" s="76" t="s">
        <v>1409</v>
      </c>
      <c r="AA514" s="76" t="s">
        <v>46</v>
      </c>
      <c r="AB514" s="19" t="s">
        <v>49</v>
      </c>
      <c r="AC514" s="19">
        <v>840000</v>
      </c>
      <c r="AD514" s="19">
        <v>2400000</v>
      </c>
      <c r="AE514" s="19">
        <v>1800000</v>
      </c>
      <c r="AF514" s="19">
        <v>600000</v>
      </c>
      <c r="AG514" s="19">
        <v>2676000000</v>
      </c>
      <c r="AH514" s="23">
        <v>23.185827308172801</v>
      </c>
      <c r="AI514" s="20">
        <v>9.1200000000000003E-2</v>
      </c>
      <c r="AJ514" s="21">
        <f t="shared" si="347"/>
        <v>1.9811517738695886E-2</v>
      </c>
      <c r="AK514" s="21">
        <f t="shared" si="348"/>
        <v>5.6604336396273963E-2</v>
      </c>
      <c r="AL514" s="21">
        <f t="shared" si="349"/>
        <v>4.2453252297205472E-2</v>
      </c>
      <c r="AM514" s="21">
        <f t="shared" si="350"/>
        <v>1.4151084099068491E-2</v>
      </c>
      <c r="AN514" s="21">
        <f t="shared" si="351"/>
        <v>63.113835081845465</v>
      </c>
      <c r="AO514" s="86">
        <f t="shared" si="303"/>
        <v>2.1509647830584107</v>
      </c>
      <c r="AP514" s="88">
        <f t="shared" si="304"/>
        <v>5.4278130790947636E-5</v>
      </c>
      <c r="AQ514" s="89">
        <f t="shared" si="305"/>
        <v>1.5508037368842183E-4</v>
      </c>
      <c r="AR514" s="89">
        <f t="shared" si="306"/>
        <v>1.1631028026631636E-4</v>
      </c>
      <c r="AS514" s="89">
        <f t="shared" si="307"/>
        <v>3.8770093422105457E-5</v>
      </c>
      <c r="AT514" s="89">
        <f t="shared" si="308"/>
        <v>0.17291461666259031</v>
      </c>
      <c r="AU514" s="91">
        <f t="shared" si="309"/>
        <v>5.8930542001600292E-3</v>
      </c>
      <c r="AV514" s="95">
        <f t="shared" si="319"/>
        <v>19811.517738695886</v>
      </c>
      <c r="AW514" s="96">
        <f t="shared" si="320"/>
        <v>56604.33639627396</v>
      </c>
      <c r="AX514" s="96">
        <f t="shared" si="321"/>
        <v>42453.252297205472</v>
      </c>
      <c r="AY514" s="96">
        <f t="shared" si="322"/>
        <v>14151.08409906849</v>
      </c>
      <c r="AZ514" s="96">
        <f t="shared" si="323"/>
        <v>63113835.081845462</v>
      </c>
      <c r="BA514" s="97">
        <f t="shared" si="324"/>
        <v>2150964.7830584105</v>
      </c>
      <c r="BB514" s="102">
        <f t="shared" si="325"/>
        <v>54.278130790947635</v>
      </c>
      <c r="BC514" s="98">
        <f t="shared" si="326"/>
        <v>155.08037368842182</v>
      </c>
      <c r="BD514" s="98">
        <f t="shared" si="327"/>
        <v>116.31028026631635</v>
      </c>
      <c r="BE514" s="98">
        <f t="shared" si="328"/>
        <v>38.770093422105454</v>
      </c>
      <c r="BF514" s="98">
        <f t="shared" si="329"/>
        <v>172914.6166625903</v>
      </c>
      <c r="BG514" s="103">
        <f t="shared" si="330"/>
        <v>5893.0542001600288</v>
      </c>
      <c r="BH514">
        <v>0.1</v>
      </c>
      <c r="BI514">
        <f t="shared" si="310"/>
        <v>2.3585140165114153</v>
      </c>
      <c r="BJ514">
        <v>0.1</v>
      </c>
      <c r="BK514">
        <f t="shared" si="311"/>
        <v>2.3185827308172802</v>
      </c>
      <c r="BL514" s="114">
        <v>336000</v>
      </c>
      <c r="BM514" s="114">
        <v>480000</v>
      </c>
      <c r="BN514" s="114">
        <v>360000</v>
      </c>
      <c r="BO514" s="114">
        <v>120000</v>
      </c>
      <c r="BP514" s="114">
        <v>1070400000</v>
      </c>
      <c r="BQ514" s="107">
        <f t="shared" si="312"/>
        <v>9.1200000000000014E-3</v>
      </c>
      <c r="BR514" s="107">
        <f t="shared" si="313"/>
        <v>8.1684980240441102E-3</v>
      </c>
      <c r="BS514" s="107">
        <f t="shared" si="314"/>
        <v>1.2657114400333408E-2</v>
      </c>
      <c r="BT514" s="107">
        <f t="shared" si="315"/>
        <v>9.4928358002500553E-3</v>
      </c>
      <c r="BU514" s="107">
        <f t="shared" si="316"/>
        <v>3.1642786000833519E-3</v>
      </c>
      <c r="BV514" s="107">
        <f t="shared" si="317"/>
        <v>26.022500848026233</v>
      </c>
      <c r="BW514" s="117">
        <f t="shared" si="318"/>
        <v>0.30419235683881068</v>
      </c>
    </row>
    <row r="515" spans="1:75" ht="15" customHeight="1" x14ac:dyDescent="0.25">
      <c r="A515" s="108">
        <v>4.6712809096227499</v>
      </c>
      <c r="B515" s="108">
        <v>-74.100212202646404</v>
      </c>
      <c r="C515" s="119">
        <v>29</v>
      </c>
      <c r="D515" s="119">
        <v>32</v>
      </c>
      <c r="E515" s="119">
        <v>2409</v>
      </c>
      <c r="F515" s="16" t="s">
        <v>1410</v>
      </c>
      <c r="G515" s="14" t="s">
        <v>382</v>
      </c>
      <c r="H515" s="16" t="s">
        <v>1411</v>
      </c>
      <c r="I515" s="14" t="s">
        <v>1400</v>
      </c>
      <c r="J515" s="14" t="s">
        <v>41</v>
      </c>
      <c r="K515" s="14">
        <v>10</v>
      </c>
      <c r="L515" s="14"/>
      <c r="M515" s="14">
        <v>2007</v>
      </c>
      <c r="N515" s="15" t="s">
        <v>43</v>
      </c>
      <c r="O515" s="15" t="s">
        <v>44</v>
      </c>
      <c r="P515" s="25">
        <v>0.01</v>
      </c>
      <c r="Q515" s="18">
        <v>2887.875</v>
      </c>
      <c r="R515" s="18">
        <v>3005.7314145208429</v>
      </c>
      <c r="S515" s="15" t="s">
        <v>45</v>
      </c>
      <c r="T515" s="15"/>
      <c r="U515" s="15"/>
      <c r="V515" s="14">
        <v>365</v>
      </c>
      <c r="W515" s="76" t="s">
        <v>76</v>
      </c>
      <c r="X515" s="14"/>
      <c r="Y515" s="14">
        <v>2920</v>
      </c>
      <c r="Z515" s="76" t="s">
        <v>1412</v>
      </c>
      <c r="AA515" s="76" t="s">
        <v>46</v>
      </c>
      <c r="AB515" s="19" t="s">
        <v>49</v>
      </c>
      <c r="AC515" s="19">
        <v>46.3856216091623</v>
      </c>
      <c r="AD515" s="19">
        <v>1074.85364414012</v>
      </c>
      <c r="AE515" s="19">
        <v>5.4109910208389103</v>
      </c>
      <c r="AF515" s="19">
        <v>1344</v>
      </c>
      <c r="AG515" s="19">
        <v>1920000</v>
      </c>
      <c r="AH515" s="23">
        <v>2887.875</v>
      </c>
      <c r="AI515" s="24">
        <v>8.7999999999999994E-8</v>
      </c>
      <c r="AJ515" s="21">
        <f t="shared" si="347"/>
        <v>1.3942272005273596E-4</v>
      </c>
      <c r="AK515" s="21">
        <f t="shared" si="348"/>
        <v>3.2307213642041657E-3</v>
      </c>
      <c r="AL515" s="21">
        <f t="shared" si="349"/>
        <v>1.6263985695025717E-5</v>
      </c>
      <c r="AM515" s="21">
        <f t="shared" si="350"/>
        <v>4.039703021116013E-3</v>
      </c>
      <c r="AN515" s="21">
        <f t="shared" si="351"/>
        <v>5.7710043158800186</v>
      </c>
      <c r="AO515" s="86">
        <f t="shared" si="303"/>
        <v>2.6450436447783419E-4</v>
      </c>
      <c r="AP515" s="88">
        <f t="shared" si="304"/>
        <v>3.8198005493900264E-7</v>
      </c>
      <c r="AQ515" s="89">
        <f t="shared" si="305"/>
        <v>8.8512914087785355E-6</v>
      </c>
      <c r="AR515" s="89">
        <f t="shared" si="306"/>
        <v>4.4558864917878676E-8</v>
      </c>
      <c r="AS515" s="89">
        <f t="shared" si="307"/>
        <v>1.1067679509906885E-5</v>
      </c>
      <c r="AT515" s="89">
        <f t="shared" si="308"/>
        <v>1.5810970728438407E-2</v>
      </c>
      <c r="AU515" s="91">
        <f t="shared" si="309"/>
        <v>7.2466949172009362E-7</v>
      </c>
      <c r="AV515" s="95">
        <f t="shared" si="319"/>
        <v>139.42272005273597</v>
      </c>
      <c r="AW515" s="96">
        <f t="shared" si="320"/>
        <v>3230.7213642041656</v>
      </c>
      <c r="AX515" s="96">
        <f t="shared" si="321"/>
        <v>16.263985695025717</v>
      </c>
      <c r="AY515" s="96">
        <f t="shared" si="322"/>
        <v>4039.7030211160131</v>
      </c>
      <c r="AZ515" s="96">
        <f t="shared" si="323"/>
        <v>5771004.3158800183</v>
      </c>
      <c r="BA515" s="97">
        <f t="shared" si="324"/>
        <v>264.5043644778342</v>
      </c>
      <c r="BB515" s="102">
        <f t="shared" si="325"/>
        <v>0.38198005493900267</v>
      </c>
      <c r="BC515" s="98">
        <f t="shared" si="326"/>
        <v>8.8512914087785362</v>
      </c>
      <c r="BD515" s="98">
        <f t="shared" si="327"/>
        <v>4.4558864917878672E-2</v>
      </c>
      <c r="BE515" s="98">
        <f t="shared" si="328"/>
        <v>11.067679509906885</v>
      </c>
      <c r="BF515" s="98">
        <f t="shared" si="329"/>
        <v>15810.970728438408</v>
      </c>
      <c r="BG515" s="103">
        <f t="shared" si="330"/>
        <v>0.72466949172009365</v>
      </c>
      <c r="BH515">
        <v>0.1</v>
      </c>
      <c r="BI515">
        <f t="shared" si="310"/>
        <v>300.57314145208431</v>
      </c>
      <c r="BJ515">
        <v>0.1</v>
      </c>
      <c r="BK515">
        <f t="shared" si="311"/>
        <v>288.78750000000002</v>
      </c>
      <c r="BL515" s="114">
        <v>17.6498016718255</v>
      </c>
      <c r="BM515" s="114">
        <v>910.91550745517998</v>
      </c>
      <c r="BN515" s="114">
        <v>5.3109910208389097</v>
      </c>
      <c r="BO515" s="114">
        <v>537.6</v>
      </c>
      <c r="BP515" s="114">
        <v>384000</v>
      </c>
      <c r="BQ515" s="107">
        <f t="shared" si="312"/>
        <v>8.7999999999999994E-9</v>
      </c>
      <c r="BR515" s="107">
        <f t="shared" si="313"/>
        <v>5.4852066687574783E-5</v>
      </c>
      <c r="BS515" s="107">
        <f t="shared" si="314"/>
        <v>2.7569622507140944E-3</v>
      </c>
      <c r="BT515" s="107">
        <f t="shared" si="315"/>
        <v>1.6046049752586215E-5</v>
      </c>
      <c r="BU515" s="107">
        <f t="shared" si="316"/>
        <v>1.6656122252188094E-3</v>
      </c>
      <c r="BV515" s="107">
        <f t="shared" si="317"/>
        <v>1.2904357948752392</v>
      </c>
      <c r="BW515" s="117">
        <f t="shared" si="318"/>
        <v>3.7406565955142947E-5</v>
      </c>
    </row>
    <row r="516" spans="1:75" ht="15" customHeight="1" x14ac:dyDescent="0.25">
      <c r="A516" s="108">
        <v>4.6652500000000003</v>
      </c>
      <c r="B516" s="108">
        <v>-74.077916666666667</v>
      </c>
      <c r="C516" s="119">
        <v>31</v>
      </c>
      <c r="D516" s="119">
        <v>31</v>
      </c>
      <c r="E516" s="119">
        <v>2398</v>
      </c>
      <c r="F516" s="16" t="s">
        <v>1413</v>
      </c>
      <c r="G516" s="14" t="s">
        <v>820</v>
      </c>
      <c r="H516" s="16" t="s">
        <v>1414</v>
      </c>
      <c r="I516" s="14" t="s">
        <v>1400</v>
      </c>
      <c r="J516" s="14" t="s">
        <v>41</v>
      </c>
      <c r="K516" s="14">
        <v>150</v>
      </c>
      <c r="L516" s="14"/>
      <c r="M516" s="14">
        <v>1975</v>
      </c>
      <c r="N516" s="15" t="s">
        <v>43</v>
      </c>
      <c r="O516" s="15" t="s">
        <v>86</v>
      </c>
      <c r="P516" s="28">
        <v>4.2689148957375835E-3</v>
      </c>
      <c r="Q516" s="18">
        <v>366860</v>
      </c>
      <c r="R516" s="18">
        <v>373178.16638459417</v>
      </c>
      <c r="S516" s="15" t="s">
        <v>45</v>
      </c>
      <c r="T516" s="15"/>
      <c r="U516" s="15"/>
      <c r="V516" s="14">
        <v>365</v>
      </c>
      <c r="W516" s="76"/>
      <c r="X516" s="14"/>
      <c r="Y516" s="14">
        <v>8760</v>
      </c>
      <c r="Z516" s="76" t="s">
        <v>1415</v>
      </c>
      <c r="AA516" s="76" t="s">
        <v>46</v>
      </c>
      <c r="AB516" s="19" t="s">
        <v>49</v>
      </c>
      <c r="AC516" s="19">
        <v>589.42211574465</v>
      </c>
      <c r="AD516" s="19">
        <v>6395.3771199333296</v>
      </c>
      <c r="AE516" s="19">
        <v>22.425616220874101</v>
      </c>
      <c r="AF516" s="19">
        <v>1344</v>
      </c>
      <c r="AG516" s="19">
        <v>1920000</v>
      </c>
      <c r="AH516" s="23">
        <v>366860</v>
      </c>
      <c r="AI516" s="24">
        <v>8.7999999999999994E-8</v>
      </c>
      <c r="AJ516" s="21">
        <f t="shared" si="347"/>
        <v>0.21995946438011652</v>
      </c>
      <c r="AK516" s="21">
        <f t="shared" si="348"/>
        <v>2.3866151069547068</v>
      </c>
      <c r="AL516" s="21">
        <f t="shared" si="349"/>
        <v>8.3687503413504092E-3</v>
      </c>
      <c r="AM516" s="21">
        <f t="shared" si="350"/>
        <v>0.50155145562089454</v>
      </c>
      <c r="AN516" s="21">
        <f t="shared" si="351"/>
        <v>716.50207945842078</v>
      </c>
      <c r="AO516" s="86">
        <f t="shared" ref="AO516:AO579" si="352">AI516*AH516*EXP(P516*4)</f>
        <v>3.2839678641844283E-2</v>
      </c>
      <c r="AP516" s="88">
        <f t="shared" ref="AP516:AP579" si="353">AJ516/V516</f>
        <v>6.0262866953456583E-4</v>
      </c>
      <c r="AQ516" s="89">
        <f t="shared" ref="AQ516:AQ579" si="354">AK516/V516</f>
        <v>6.5386715259033064E-3</v>
      </c>
      <c r="AR516" s="89">
        <f t="shared" ref="AR516:AR579" si="355">AL516/V516</f>
        <v>2.2928083126987422E-5</v>
      </c>
      <c r="AS516" s="89">
        <f t="shared" ref="AS516:AS579" si="356">AM516/V516</f>
        <v>1.3741135770435468E-3</v>
      </c>
      <c r="AT516" s="89">
        <f t="shared" ref="AT516:AT579" si="357">AN516/V516</f>
        <v>1.9630193957764952</v>
      </c>
      <c r="AU516" s="91">
        <f t="shared" ref="AU516:AU579" si="358">AO516/V516</f>
        <v>8.9971722306422691E-5</v>
      </c>
      <c r="AV516" s="95">
        <f t="shared" si="319"/>
        <v>219959.46438011652</v>
      </c>
      <c r="AW516" s="96">
        <f t="shared" si="320"/>
        <v>2386615.1069547068</v>
      </c>
      <c r="AX516" s="96">
        <f t="shared" si="321"/>
        <v>8368.7503413504091</v>
      </c>
      <c r="AY516" s="96">
        <f t="shared" si="322"/>
        <v>501551.45562089456</v>
      </c>
      <c r="AZ516" s="96">
        <f t="shared" si="323"/>
        <v>716502079.45842075</v>
      </c>
      <c r="BA516" s="97">
        <f t="shared" si="324"/>
        <v>32839.678641844286</v>
      </c>
      <c r="BB516" s="102">
        <f t="shared" si="325"/>
        <v>602.6286695345658</v>
      </c>
      <c r="BC516" s="98">
        <f t="shared" si="326"/>
        <v>6538.6715259033062</v>
      </c>
      <c r="BD516" s="98">
        <f t="shared" si="327"/>
        <v>22.928083126987421</v>
      </c>
      <c r="BE516" s="98">
        <f t="shared" si="328"/>
        <v>1374.1135770435467</v>
      </c>
      <c r="BF516" s="98">
        <f t="shared" si="329"/>
        <v>1963019.3957764951</v>
      </c>
      <c r="BG516" s="103">
        <f t="shared" si="330"/>
        <v>89.971722306422691</v>
      </c>
      <c r="BH516">
        <v>0.1</v>
      </c>
      <c r="BI516">
        <f t="shared" ref="BI516:BI579" si="359">R516*BH516</f>
        <v>37317.816638459415</v>
      </c>
      <c r="BJ516">
        <v>0.1</v>
      </c>
      <c r="BK516">
        <f t="shared" ref="BK516:BK579" si="360">AH516*BJ516</f>
        <v>36686</v>
      </c>
      <c r="BL516" s="114">
        <v>491.49252207956101</v>
      </c>
      <c r="BM516" s="114">
        <v>4911.7599692228896</v>
      </c>
      <c r="BN516" s="114">
        <v>16.278520514623899</v>
      </c>
      <c r="BO516" s="114">
        <v>537.6</v>
      </c>
      <c r="BP516" s="114">
        <v>384000</v>
      </c>
      <c r="BQ516" s="107">
        <f t="shared" ref="BQ516:BQ579" si="361">AI516*0.1</f>
        <v>8.7999999999999994E-9</v>
      </c>
      <c r="BR516" s="107">
        <f t="shared" ref="BR516:BR579" si="362">((((BI516/R516)^2)+((BL516/AC516)^2))^(1/2))*AJ516</f>
        <v>0.18472850105087812</v>
      </c>
      <c r="BS516" s="107">
        <f t="shared" ref="BS516:BS579" si="363">((((BI516/R516)^2)+((BM516/AD516)^2))^(1/2))*AK516</f>
        <v>1.8484337875371777</v>
      </c>
      <c r="BT516" s="107">
        <f t="shared" ref="BT516:BT579" si="364">((((BI516/R516)^2)+((BN516/AE516)^2))^(1/2))*AL516</f>
        <v>6.1321622922341805E-3</v>
      </c>
      <c r="BU516" s="107">
        <f t="shared" ref="BU516:BU579" si="365">((((BI516/R516)^2)+((BO516/AF516)^2))^(1/2))*AM516</f>
        <v>0.20679496282072371</v>
      </c>
      <c r="BV516" s="107">
        <f t="shared" ref="BV516:BV579" si="366">((((BI516/R516)^2)+((BP516/AG516)^2))^(1/2))*AN516</f>
        <v>160.21473556889845</v>
      </c>
      <c r="BW516" s="117">
        <f t="shared" ref="BW516:BW579" si="367">((((BK516/AH516)^2)+((BQ516/AI516)^2))^(1/2))*AO516</f>
        <v>4.6442318919270257E-3</v>
      </c>
    </row>
    <row r="517" spans="1:75" ht="15" customHeight="1" x14ac:dyDescent="0.25">
      <c r="A517" s="108">
        <v>4.6652500000000003</v>
      </c>
      <c r="B517" s="108">
        <v>-74.077916666666667</v>
      </c>
      <c r="C517" s="119">
        <v>31</v>
      </c>
      <c r="D517" s="119">
        <v>31</v>
      </c>
      <c r="E517" s="119">
        <v>2398</v>
      </c>
      <c r="F517" s="16" t="s">
        <v>1413</v>
      </c>
      <c r="G517" s="14" t="s">
        <v>820</v>
      </c>
      <c r="H517" s="16" t="s">
        <v>1414</v>
      </c>
      <c r="I517" s="14" t="s">
        <v>1400</v>
      </c>
      <c r="J517" s="14" t="s">
        <v>41</v>
      </c>
      <c r="K517" s="14">
        <v>200</v>
      </c>
      <c r="L517" s="14"/>
      <c r="M517" s="14">
        <v>1991</v>
      </c>
      <c r="N517" s="15" t="s">
        <v>43</v>
      </c>
      <c r="O517" s="15" t="s">
        <v>86</v>
      </c>
      <c r="P517" s="28">
        <v>4.2689148957375835E-3</v>
      </c>
      <c r="Q517" s="18">
        <v>1000000</v>
      </c>
      <c r="R517" s="18">
        <v>1017222.2820274605</v>
      </c>
      <c r="S517" s="15" t="s">
        <v>45</v>
      </c>
      <c r="T517" s="15"/>
      <c r="U517" s="15"/>
      <c r="V517" s="14">
        <v>365</v>
      </c>
      <c r="W517" s="76"/>
      <c r="X517" s="14"/>
      <c r="Y517" s="14">
        <v>8760</v>
      </c>
      <c r="Z517" s="76" t="s">
        <v>1415</v>
      </c>
      <c r="AA517" s="76" t="s">
        <v>46</v>
      </c>
      <c r="AB517" s="19" t="s">
        <v>49</v>
      </c>
      <c r="AC517" s="19">
        <v>589.42211574465</v>
      </c>
      <c r="AD517" s="19">
        <v>6395.3771199333296</v>
      </c>
      <c r="AE517" s="19">
        <v>22.425616220874101</v>
      </c>
      <c r="AF517" s="19">
        <v>1344</v>
      </c>
      <c r="AG517" s="19">
        <v>1920000</v>
      </c>
      <c r="AH517" s="23">
        <v>1000000</v>
      </c>
      <c r="AI517" s="24">
        <v>8.7999999999999994E-8</v>
      </c>
      <c r="AJ517" s="21">
        <f t="shared" si="347"/>
        <v>0.59957330965522682</v>
      </c>
      <c r="AK517" s="21">
        <f t="shared" si="348"/>
        <v>6.5055201083647898</v>
      </c>
      <c r="AL517" s="21">
        <f t="shared" si="349"/>
        <v>2.2811836508069588E-2</v>
      </c>
      <c r="AM517" s="21">
        <f t="shared" si="350"/>
        <v>1.3671467470449068</v>
      </c>
      <c r="AN517" s="21">
        <f t="shared" si="351"/>
        <v>1953.0667814927242</v>
      </c>
      <c r="AO517" s="86">
        <f t="shared" si="352"/>
        <v>8.9515560818416523E-2</v>
      </c>
      <c r="AP517" s="88">
        <f t="shared" si="353"/>
        <v>1.642666601795142E-3</v>
      </c>
      <c r="AQ517" s="89">
        <f t="shared" si="354"/>
        <v>1.782334276264326E-2</v>
      </c>
      <c r="AR517" s="89">
        <f t="shared" si="355"/>
        <v>6.2498182213889278E-5</v>
      </c>
      <c r="AS517" s="89">
        <f t="shared" si="356"/>
        <v>3.7456075261504294E-3</v>
      </c>
      <c r="AT517" s="89">
        <f t="shared" si="357"/>
        <v>5.3508678945006141</v>
      </c>
      <c r="AU517" s="91">
        <f t="shared" si="358"/>
        <v>2.4524811183127812E-4</v>
      </c>
      <c r="AV517" s="95">
        <f t="shared" ref="AV517:AV580" si="368">AJ517*1000000</f>
        <v>599573.30965522677</v>
      </c>
      <c r="AW517" s="96">
        <f t="shared" ref="AW517:AW580" si="369">AK517*1000000</f>
        <v>6505520.1083647897</v>
      </c>
      <c r="AX517" s="96">
        <f t="shared" ref="AX517:AX580" si="370">AL517*1000000</f>
        <v>22811.836508069588</v>
      </c>
      <c r="AY517" s="96">
        <f t="shared" ref="AY517:AY580" si="371">AM517*1000000</f>
        <v>1367146.7470449067</v>
      </c>
      <c r="AZ517" s="96">
        <f t="shared" ref="AZ517:AZ580" si="372">AN517*1000000</f>
        <v>1953066781.4927242</v>
      </c>
      <c r="BA517" s="97">
        <f t="shared" ref="BA517:BA580" si="373">AO517*1000000</f>
        <v>89515.560818416518</v>
      </c>
      <c r="BB517" s="102">
        <f t="shared" ref="BB517:BB580" si="374">AP517*1000000</f>
        <v>1642.666601795142</v>
      </c>
      <c r="BC517" s="98">
        <f t="shared" ref="BC517:BC580" si="375">AQ517*1000000</f>
        <v>17823.34276264326</v>
      </c>
      <c r="BD517" s="98">
        <f t="shared" ref="BD517:BD580" si="376">AR517*1000000</f>
        <v>62.49818221388928</v>
      </c>
      <c r="BE517" s="98">
        <f t="shared" ref="BE517:BE580" si="377">AS517*1000000</f>
        <v>3745.6075261504293</v>
      </c>
      <c r="BF517" s="98">
        <f t="shared" ref="BF517:BF580" si="378">AT517*1000000</f>
        <v>5350867.8945006141</v>
      </c>
      <c r="BG517" s="103">
        <f t="shared" ref="BG517:BG580" si="379">AU517*1000000</f>
        <v>245.24811183127812</v>
      </c>
      <c r="BH517">
        <v>0.1</v>
      </c>
      <c r="BI517">
        <f t="shared" si="359"/>
        <v>101722.22820274606</v>
      </c>
      <c r="BJ517">
        <v>0.1</v>
      </c>
      <c r="BK517">
        <f t="shared" si="360"/>
        <v>100000</v>
      </c>
      <c r="BL517" s="114">
        <v>491.49252207956101</v>
      </c>
      <c r="BM517" s="114">
        <v>4911.7599692228896</v>
      </c>
      <c r="BN517" s="114">
        <v>16.278520514623899</v>
      </c>
      <c r="BO517" s="114">
        <v>537.6</v>
      </c>
      <c r="BP517" s="114">
        <v>384000</v>
      </c>
      <c r="BQ517" s="107">
        <f t="shared" si="361"/>
        <v>8.7999999999999994E-9</v>
      </c>
      <c r="BR517" s="107">
        <f t="shared" si="362"/>
        <v>0.50353950022046046</v>
      </c>
      <c r="BS517" s="107">
        <f t="shared" si="363"/>
        <v>5.0385263793740878</v>
      </c>
      <c r="BT517" s="107">
        <f t="shared" si="364"/>
        <v>1.6715265475206294E-2</v>
      </c>
      <c r="BU517" s="107">
        <f t="shared" si="365"/>
        <v>0.56368904437857414</v>
      </c>
      <c r="BV517" s="107">
        <f t="shared" si="366"/>
        <v>436.71900880144597</v>
      </c>
      <c r="BW517" s="117">
        <f t="shared" si="367"/>
        <v>1.265941201528383E-2</v>
      </c>
    </row>
    <row r="518" spans="1:75" ht="15" customHeight="1" x14ac:dyDescent="0.25">
      <c r="A518" s="108">
        <v>4.6658801836080501</v>
      </c>
      <c r="B518" s="108">
        <v>-74.062744220798294</v>
      </c>
      <c r="C518" s="119">
        <v>33</v>
      </c>
      <c r="D518" s="119">
        <v>31</v>
      </c>
      <c r="E518" s="119">
        <v>2400</v>
      </c>
      <c r="F518" s="16" t="s">
        <v>1416</v>
      </c>
      <c r="G518" s="14" t="s">
        <v>1417</v>
      </c>
      <c r="H518" s="16" t="s">
        <v>1418</v>
      </c>
      <c r="I518" s="14" t="s">
        <v>1400</v>
      </c>
      <c r="J518" s="14" t="s">
        <v>41</v>
      </c>
      <c r="K518" s="14">
        <v>30</v>
      </c>
      <c r="L518" s="14"/>
      <c r="M518" s="14">
        <v>2007</v>
      </c>
      <c r="N518" s="15" t="s">
        <v>43</v>
      </c>
      <c r="O518" s="15" t="s">
        <v>44</v>
      </c>
      <c r="P518" s="17">
        <v>3.0649504171061114E-2</v>
      </c>
      <c r="Q518" s="18">
        <v>985.16666666666697</v>
      </c>
      <c r="R518" s="18">
        <v>1113.6618718875147</v>
      </c>
      <c r="S518" s="15" t="s">
        <v>45</v>
      </c>
      <c r="T518" s="15"/>
      <c r="U518" s="15"/>
      <c r="V518" s="14">
        <v>365</v>
      </c>
      <c r="W518" s="76" t="s">
        <v>76</v>
      </c>
      <c r="X518" s="14"/>
      <c r="Y518" s="14">
        <v>2920</v>
      </c>
      <c r="Z518" s="76" t="s">
        <v>1419</v>
      </c>
      <c r="AA518" s="76" t="s">
        <v>46</v>
      </c>
      <c r="AB518" s="19" t="s">
        <v>49</v>
      </c>
      <c r="AC518" s="19">
        <v>46.3856216091623</v>
      </c>
      <c r="AD518" s="19">
        <v>1074.85364414012</v>
      </c>
      <c r="AE518" s="19">
        <v>5.4109910208389103</v>
      </c>
      <c r="AF518" s="19">
        <v>1344</v>
      </c>
      <c r="AG518" s="19">
        <v>1920000</v>
      </c>
      <c r="AH518" s="23">
        <v>985.16666666666697</v>
      </c>
      <c r="AI518" s="24">
        <v>8.7999999999999994E-8</v>
      </c>
      <c r="AJ518" s="21">
        <f t="shared" si="347"/>
        <v>5.1657898189925637E-5</v>
      </c>
      <c r="AK518" s="21">
        <f t="shared" si="348"/>
        <v>1.1970235213382026E-3</v>
      </c>
      <c r="AL518" s="21">
        <f t="shared" si="349"/>
        <v>6.0260143890339948E-6</v>
      </c>
      <c r="AM518" s="21">
        <f t="shared" si="350"/>
        <v>1.49676155581682E-3</v>
      </c>
      <c r="AN518" s="21">
        <f t="shared" si="351"/>
        <v>2.1382307940240284</v>
      </c>
      <c r="AO518" s="86">
        <f t="shared" si="352"/>
        <v>9.8002244726101296E-5</v>
      </c>
      <c r="AP518" s="88">
        <f t="shared" si="353"/>
        <v>1.4152848819157709E-7</v>
      </c>
      <c r="AQ518" s="89">
        <f t="shared" si="354"/>
        <v>3.2795164968169936E-6</v>
      </c>
      <c r="AR518" s="89">
        <f t="shared" si="355"/>
        <v>1.6509628463106834E-8</v>
      </c>
      <c r="AS518" s="89">
        <f t="shared" si="356"/>
        <v>4.1007165912789586E-6</v>
      </c>
      <c r="AT518" s="89">
        <f t="shared" si="357"/>
        <v>5.8581665589699404E-3</v>
      </c>
      <c r="AU518" s="91">
        <f t="shared" si="358"/>
        <v>2.6849930061945563E-7</v>
      </c>
      <c r="AV518" s="95">
        <f t="shared" si="368"/>
        <v>51.657898189925639</v>
      </c>
      <c r="AW518" s="96">
        <f t="shared" si="369"/>
        <v>1197.0235213382025</v>
      </c>
      <c r="AX518" s="96">
        <f t="shared" si="370"/>
        <v>6.0260143890339952</v>
      </c>
      <c r="AY518" s="96">
        <f t="shared" si="371"/>
        <v>1496.76155581682</v>
      </c>
      <c r="AZ518" s="96">
        <f t="shared" si="372"/>
        <v>2138230.7940240283</v>
      </c>
      <c r="BA518" s="97">
        <f t="shared" si="373"/>
        <v>98.002244726101296</v>
      </c>
      <c r="BB518" s="102">
        <f t="shared" si="374"/>
        <v>0.1415284881915771</v>
      </c>
      <c r="BC518" s="98">
        <f t="shared" si="375"/>
        <v>3.2795164968169934</v>
      </c>
      <c r="BD518" s="98">
        <f t="shared" si="376"/>
        <v>1.6509628463106833E-2</v>
      </c>
      <c r="BE518" s="98">
        <f t="shared" si="377"/>
        <v>4.1007165912789585</v>
      </c>
      <c r="BF518" s="98">
        <f t="shared" si="378"/>
        <v>5858.1665589699405</v>
      </c>
      <c r="BG518" s="103">
        <f t="shared" si="379"/>
        <v>0.26849930061945565</v>
      </c>
      <c r="BH518">
        <v>0.1</v>
      </c>
      <c r="BI518">
        <f t="shared" si="359"/>
        <v>111.36618718875148</v>
      </c>
      <c r="BJ518">
        <v>0.1</v>
      </c>
      <c r="BK518">
        <f t="shared" si="360"/>
        <v>98.516666666666708</v>
      </c>
      <c r="BL518" s="114">
        <v>17.6498016718255</v>
      </c>
      <c r="BM518" s="114">
        <v>910.91550745517998</v>
      </c>
      <c r="BN518" s="114">
        <v>5.3109910208389097</v>
      </c>
      <c r="BO518" s="114">
        <v>537.6</v>
      </c>
      <c r="BP518" s="114">
        <v>384000</v>
      </c>
      <c r="BQ518" s="107">
        <f t="shared" si="361"/>
        <v>8.7999999999999994E-9</v>
      </c>
      <c r="BR518" s="107">
        <f t="shared" si="362"/>
        <v>2.0323391161655545E-5</v>
      </c>
      <c r="BS518" s="107">
        <f t="shared" si="363"/>
        <v>1.0214897199465603E-3</v>
      </c>
      <c r="BT518" s="107">
        <f t="shared" si="364"/>
        <v>5.9452663393459177E-6</v>
      </c>
      <c r="BU518" s="107">
        <f t="shared" si="365"/>
        <v>6.1713059909965738E-4</v>
      </c>
      <c r="BV518" s="107">
        <f t="shared" si="366"/>
        <v>0.47812294070210792</v>
      </c>
      <c r="BW518" s="117">
        <f t="shared" si="367"/>
        <v>1.385961036346596E-5</v>
      </c>
    </row>
    <row r="519" spans="1:75" x14ac:dyDescent="0.25">
      <c r="A519" s="108">
        <v>4.6668203745034598</v>
      </c>
      <c r="B519" s="108">
        <v>-74.064033971403205</v>
      </c>
      <c r="C519" s="119">
        <v>33</v>
      </c>
      <c r="D519" s="119">
        <v>31</v>
      </c>
      <c r="E519" s="119">
        <v>2400</v>
      </c>
      <c r="F519" s="16" t="s">
        <v>1420</v>
      </c>
      <c r="G519" s="14" t="s">
        <v>1421</v>
      </c>
      <c r="H519" s="16" t="s">
        <v>1422</v>
      </c>
      <c r="I519" s="14" t="s">
        <v>1400</v>
      </c>
      <c r="J519" s="14" t="s">
        <v>41</v>
      </c>
      <c r="K519" s="14">
        <v>20</v>
      </c>
      <c r="L519" s="14"/>
      <c r="M519" s="14">
        <v>1985</v>
      </c>
      <c r="N519" s="15" t="s">
        <v>102</v>
      </c>
      <c r="O519" s="15" t="s">
        <v>103</v>
      </c>
      <c r="P519" s="17">
        <v>3.8352293606559062E-2</v>
      </c>
      <c r="Q519" s="18">
        <v>0.52996176704394904</v>
      </c>
      <c r="R519" s="18">
        <v>0.61783043372149682</v>
      </c>
      <c r="S519" s="2" t="s">
        <v>45</v>
      </c>
      <c r="T519" s="2"/>
      <c r="U519" s="2"/>
      <c r="V519" s="14">
        <v>365</v>
      </c>
      <c r="W519" s="76" t="s">
        <v>55</v>
      </c>
      <c r="X519" s="14"/>
      <c r="Y519" s="14">
        <v>736</v>
      </c>
      <c r="Z519" s="76" t="s">
        <v>1423</v>
      </c>
      <c r="AA519" s="76" t="s">
        <v>46</v>
      </c>
      <c r="AB519" s="19" t="s">
        <v>49</v>
      </c>
      <c r="AC519" s="19">
        <v>840000</v>
      </c>
      <c r="AD519" s="19">
        <v>2400000</v>
      </c>
      <c r="AE519" s="19">
        <v>1800000</v>
      </c>
      <c r="AF519" s="19">
        <v>600000</v>
      </c>
      <c r="AG519" s="19">
        <v>2676000000</v>
      </c>
      <c r="AH519" s="20">
        <v>1910.5740000000001</v>
      </c>
      <c r="AI519" s="20">
        <v>1.2106666666666668E-8</v>
      </c>
      <c r="AJ519" s="21">
        <f t="shared" si="347"/>
        <v>5.1897756432605735E-4</v>
      </c>
      <c r="AK519" s="21">
        <f t="shared" si="348"/>
        <v>1.4827930409315924E-3</v>
      </c>
      <c r="AL519" s="21">
        <f t="shared" si="349"/>
        <v>1.1120947806986944E-3</v>
      </c>
      <c r="AM519" s="21">
        <f t="shared" si="350"/>
        <v>3.7069826023289809E-4</v>
      </c>
      <c r="AN519" s="21">
        <f t="shared" si="351"/>
        <v>1.6533142406387256</v>
      </c>
      <c r="AO519" s="86">
        <f t="shared" si="352"/>
        <v>2.696579362324819E-5</v>
      </c>
      <c r="AP519" s="88">
        <f t="shared" si="353"/>
        <v>1.4218563406193352E-6</v>
      </c>
      <c r="AQ519" s="89">
        <f t="shared" si="354"/>
        <v>4.062446687483815E-6</v>
      </c>
      <c r="AR519" s="89">
        <f t="shared" si="355"/>
        <v>3.0468350156128612E-6</v>
      </c>
      <c r="AS519" s="89">
        <f t="shared" si="356"/>
        <v>1.0156116718709537E-6</v>
      </c>
      <c r="AT519" s="89">
        <f t="shared" si="357"/>
        <v>4.529628056544454E-3</v>
      </c>
      <c r="AU519" s="91">
        <f t="shared" si="358"/>
        <v>7.3878886639036138E-8</v>
      </c>
      <c r="AV519" s="95">
        <f t="shared" si="368"/>
        <v>518.9775643260574</v>
      </c>
      <c r="AW519" s="96">
        <f t="shared" si="369"/>
        <v>1482.7930409315923</v>
      </c>
      <c r="AX519" s="96">
        <f t="shared" si="370"/>
        <v>1112.0947806986944</v>
      </c>
      <c r="AY519" s="96">
        <f t="shared" si="371"/>
        <v>370.69826023289806</v>
      </c>
      <c r="AZ519" s="96">
        <f t="shared" si="372"/>
        <v>1653314.2406387255</v>
      </c>
      <c r="BA519" s="97">
        <f t="shared" si="373"/>
        <v>26.965793623248189</v>
      </c>
      <c r="BB519" s="102">
        <f t="shared" si="374"/>
        <v>1.4218563406193352</v>
      </c>
      <c r="BC519" s="98">
        <f t="shared" si="375"/>
        <v>4.0624466874838152</v>
      </c>
      <c r="BD519" s="98">
        <f t="shared" si="376"/>
        <v>3.0468350156128614</v>
      </c>
      <c r="BE519" s="98">
        <f t="shared" si="377"/>
        <v>1.0156116718709538</v>
      </c>
      <c r="BF519" s="98">
        <f t="shared" si="378"/>
        <v>4529.628056544454</v>
      </c>
      <c r="BG519" s="103">
        <f t="shared" si="379"/>
        <v>7.3878886639036134E-2</v>
      </c>
      <c r="BH519">
        <v>0.1</v>
      </c>
      <c r="BI519">
        <f t="shared" si="359"/>
        <v>6.1783043372149682E-2</v>
      </c>
      <c r="BJ519">
        <v>0.1</v>
      </c>
      <c r="BK519">
        <f t="shared" si="360"/>
        <v>191.05740000000003</v>
      </c>
      <c r="BL519" s="114">
        <v>336000</v>
      </c>
      <c r="BM519" s="114">
        <v>480000</v>
      </c>
      <c r="BN519" s="114">
        <v>360000</v>
      </c>
      <c r="BO519" s="114">
        <v>120000</v>
      </c>
      <c r="BP519" s="114">
        <v>1070400000</v>
      </c>
      <c r="BQ519" s="107">
        <f t="shared" si="361"/>
        <v>1.2106666666666668E-9</v>
      </c>
      <c r="BR519" s="107">
        <f t="shared" si="362"/>
        <v>2.1397993150421186E-4</v>
      </c>
      <c r="BS519" s="107">
        <f t="shared" si="363"/>
        <v>3.3156260360866688E-4</v>
      </c>
      <c r="BT519" s="107">
        <f t="shared" si="364"/>
        <v>2.4867195270650018E-4</v>
      </c>
      <c r="BU519" s="107">
        <f t="shared" si="365"/>
        <v>8.2890650902166721E-5</v>
      </c>
      <c r="BV519" s="107">
        <f t="shared" si="366"/>
        <v>0.68167892464913216</v>
      </c>
      <c r="BW519" s="117">
        <f t="shared" si="367"/>
        <v>3.8135391062151521E-6</v>
      </c>
    </row>
    <row r="520" spans="1:75" ht="30" customHeight="1" x14ac:dyDescent="0.25">
      <c r="A520" s="108">
        <v>4.6673214353216697</v>
      </c>
      <c r="B520" s="108">
        <v>-74.066667805329502</v>
      </c>
      <c r="C520" s="119">
        <v>33</v>
      </c>
      <c r="D520" s="119">
        <v>31</v>
      </c>
      <c r="E520" s="119">
        <v>2400</v>
      </c>
      <c r="F520" s="16" t="s">
        <v>1424</v>
      </c>
      <c r="G520" s="14" t="s">
        <v>1425</v>
      </c>
      <c r="H520" s="16" t="s">
        <v>1426</v>
      </c>
      <c r="I520" s="14" t="s">
        <v>1400</v>
      </c>
      <c r="J520" s="14" t="s">
        <v>41</v>
      </c>
      <c r="K520" s="14">
        <v>20</v>
      </c>
      <c r="L520" s="14"/>
      <c r="M520" s="14">
        <v>2004</v>
      </c>
      <c r="N520" s="15" t="s">
        <v>43</v>
      </c>
      <c r="O520" s="15" t="s">
        <v>44</v>
      </c>
      <c r="P520" s="28">
        <v>4.2689148957375835E-3</v>
      </c>
      <c r="Q520" s="18">
        <v>16078.125</v>
      </c>
      <c r="R520" s="18">
        <v>16355.027003222764</v>
      </c>
      <c r="S520" s="15" t="s">
        <v>45</v>
      </c>
      <c r="T520" s="15"/>
      <c r="U520" s="15"/>
      <c r="V520" s="14">
        <v>365</v>
      </c>
      <c r="W520" s="76" t="s">
        <v>76</v>
      </c>
      <c r="X520" s="14"/>
      <c r="Y520" s="14">
        <v>2920</v>
      </c>
      <c r="Z520" s="76" t="s">
        <v>578</v>
      </c>
      <c r="AA520" s="76" t="s">
        <v>46</v>
      </c>
      <c r="AB520" s="19" t="s">
        <v>49</v>
      </c>
      <c r="AC520" s="19">
        <v>46.3856216091623</v>
      </c>
      <c r="AD520" s="19">
        <v>1074.85364414012</v>
      </c>
      <c r="AE520" s="19">
        <v>5.4109910208389103</v>
      </c>
      <c r="AF520" s="19">
        <v>1344</v>
      </c>
      <c r="AG520" s="19">
        <v>1920000</v>
      </c>
      <c r="AH520" s="23">
        <v>16078.125</v>
      </c>
      <c r="AI520" s="24">
        <v>8.7999999999999994E-8</v>
      </c>
      <c r="AJ520" s="21">
        <f t="shared" si="347"/>
        <v>7.5863809397912273E-4</v>
      </c>
      <c r="AK520" s="21">
        <f t="shared" si="348"/>
        <v>1.757926037442405E-2</v>
      </c>
      <c r="AL520" s="21">
        <f t="shared" si="349"/>
        <v>8.8496904260016273E-5</v>
      </c>
      <c r="AM520" s="21">
        <f t="shared" si="350"/>
        <v>2.1981156292331393E-2</v>
      </c>
      <c r="AN520" s="21">
        <f t="shared" si="351"/>
        <v>31.401651846187708</v>
      </c>
      <c r="AO520" s="86">
        <f t="shared" si="352"/>
        <v>1.4392423762836031E-3</v>
      </c>
      <c r="AP520" s="88">
        <f t="shared" si="353"/>
        <v>2.0784605314496514E-6</v>
      </c>
      <c r="AQ520" s="89">
        <f t="shared" si="354"/>
        <v>4.8162357190202875E-5</v>
      </c>
      <c r="AR520" s="89">
        <f t="shared" si="355"/>
        <v>2.4245727194525009E-7</v>
      </c>
      <c r="AS520" s="89">
        <f t="shared" si="356"/>
        <v>6.0222346006387381E-5</v>
      </c>
      <c r="AT520" s="89">
        <f t="shared" si="357"/>
        <v>8.6031922866267693E-2</v>
      </c>
      <c r="AU520" s="91">
        <f t="shared" si="358"/>
        <v>3.9431297980372689E-6</v>
      </c>
      <c r="AV520" s="95">
        <f t="shared" si="368"/>
        <v>758.63809397912269</v>
      </c>
      <c r="AW520" s="96">
        <f t="shared" si="369"/>
        <v>17579.260374424051</v>
      </c>
      <c r="AX520" s="96">
        <f t="shared" si="370"/>
        <v>88.496904260016279</v>
      </c>
      <c r="AY520" s="96">
        <f t="shared" si="371"/>
        <v>21981.156292331394</v>
      </c>
      <c r="AZ520" s="96">
        <f t="shared" si="372"/>
        <v>31401651.846187707</v>
      </c>
      <c r="BA520" s="97">
        <f t="shared" si="373"/>
        <v>1439.2423762836031</v>
      </c>
      <c r="BB520" s="102">
        <f t="shared" si="374"/>
        <v>2.0784605314496516</v>
      </c>
      <c r="BC520" s="98">
        <f t="shared" si="375"/>
        <v>48.162357190202876</v>
      </c>
      <c r="BD520" s="98">
        <f t="shared" si="376"/>
        <v>0.24245727194525007</v>
      </c>
      <c r="BE520" s="98">
        <f t="shared" si="377"/>
        <v>60.222346006387383</v>
      </c>
      <c r="BF520" s="98">
        <f t="shared" si="378"/>
        <v>86031.922866267691</v>
      </c>
      <c r="BG520" s="103">
        <f t="shared" si="379"/>
        <v>3.943129798037269</v>
      </c>
      <c r="BH520">
        <v>0.1</v>
      </c>
      <c r="BI520">
        <f t="shared" si="359"/>
        <v>1635.5027003222765</v>
      </c>
      <c r="BJ520">
        <v>0.1</v>
      </c>
      <c r="BK520">
        <f t="shared" si="360"/>
        <v>1607.8125</v>
      </c>
      <c r="BL520" s="114">
        <v>17.6498016718255</v>
      </c>
      <c r="BM520" s="114">
        <v>910.91550745517998</v>
      </c>
      <c r="BN520" s="114">
        <v>5.3109910208389097</v>
      </c>
      <c r="BO520" s="114">
        <v>537.6</v>
      </c>
      <c r="BP520" s="114">
        <v>384000</v>
      </c>
      <c r="BQ520" s="107">
        <f t="shared" si="361"/>
        <v>8.7999999999999994E-9</v>
      </c>
      <c r="BR520" s="107">
        <f t="shared" si="362"/>
        <v>2.9846546751445964E-4</v>
      </c>
      <c r="BS520" s="107">
        <f t="shared" si="363"/>
        <v>1.5001404263688291E-2</v>
      </c>
      <c r="BT520" s="107">
        <f t="shared" si="364"/>
        <v>8.7311053719162465E-5</v>
      </c>
      <c r="BU520" s="107">
        <f t="shared" si="365"/>
        <v>9.0630629166492619E-3</v>
      </c>
      <c r="BV520" s="107">
        <f t="shared" si="366"/>
        <v>7.0216228133857488</v>
      </c>
      <c r="BW520" s="117">
        <f t="shared" si="367"/>
        <v>2.0353960880823533E-4</v>
      </c>
    </row>
    <row r="521" spans="1:75" ht="45" customHeight="1" x14ac:dyDescent="0.25">
      <c r="A521" s="108">
        <v>4.6673214353216697</v>
      </c>
      <c r="B521" s="108">
        <v>-74.066667805329502</v>
      </c>
      <c r="C521" s="119">
        <v>33</v>
      </c>
      <c r="D521" s="119">
        <v>31</v>
      </c>
      <c r="E521" s="119">
        <v>2400</v>
      </c>
      <c r="F521" s="16" t="s">
        <v>1424</v>
      </c>
      <c r="G521" s="14" t="s">
        <v>1425</v>
      </c>
      <c r="H521" s="16" t="s">
        <v>1426</v>
      </c>
      <c r="I521" s="14" t="s">
        <v>1400</v>
      </c>
      <c r="J521" s="14" t="s">
        <v>53</v>
      </c>
      <c r="K521" s="27"/>
      <c r="L521" s="27"/>
      <c r="M521" s="14">
        <v>2005</v>
      </c>
      <c r="N521" s="15" t="s">
        <v>43</v>
      </c>
      <c r="O521" s="15" t="s">
        <v>123</v>
      </c>
      <c r="P521" s="28">
        <v>4.2689148957375835E-3</v>
      </c>
      <c r="Q521" s="18">
        <v>3246.25</v>
      </c>
      <c r="R521" s="18">
        <v>3302.1578330316438</v>
      </c>
      <c r="S521" s="15" t="s">
        <v>45</v>
      </c>
      <c r="T521" s="15"/>
      <c r="U521" s="15"/>
      <c r="V521" s="14">
        <v>365</v>
      </c>
      <c r="W521" s="76" t="s">
        <v>76</v>
      </c>
      <c r="X521" s="14"/>
      <c r="Y521" s="14">
        <v>2920</v>
      </c>
      <c r="Z521" s="76" t="s">
        <v>610</v>
      </c>
      <c r="AA521" s="76" t="s">
        <v>46</v>
      </c>
      <c r="AB521" s="19" t="s">
        <v>49</v>
      </c>
      <c r="AC521" s="19">
        <v>196.35697419693699</v>
      </c>
      <c r="AD521" s="19">
        <v>1220.7279907421801</v>
      </c>
      <c r="AE521" s="19">
        <v>69.655897325915305</v>
      </c>
      <c r="AF521" s="19">
        <v>640</v>
      </c>
      <c r="AG521" s="19">
        <v>1920000</v>
      </c>
      <c r="AH521" s="23">
        <v>3246.25</v>
      </c>
      <c r="AI521" s="24">
        <v>8.7999999999999994E-8</v>
      </c>
      <c r="AJ521" s="21">
        <f t="shared" si="347"/>
        <v>6.4840172041480783E-4</v>
      </c>
      <c r="AK521" s="21">
        <f t="shared" si="348"/>
        <v>4.0310364966302699E-3</v>
      </c>
      <c r="AL521" s="21">
        <f t="shared" si="349"/>
        <v>2.3001476697161915E-4</v>
      </c>
      <c r="AM521" s="21">
        <f t="shared" si="350"/>
        <v>2.113381013140252E-3</v>
      </c>
      <c r="AN521" s="21">
        <f t="shared" si="351"/>
        <v>6.3401430394207567</v>
      </c>
      <c r="AO521" s="86">
        <f t="shared" si="352"/>
        <v>2.9058988930678463E-4</v>
      </c>
      <c r="AP521" s="88">
        <f t="shared" si="353"/>
        <v>1.7764430696296105E-6</v>
      </c>
      <c r="AQ521" s="89">
        <f t="shared" si="354"/>
        <v>1.1043935607206219E-5</v>
      </c>
      <c r="AR521" s="89">
        <f t="shared" si="355"/>
        <v>6.3017744375786064E-7</v>
      </c>
      <c r="AS521" s="89">
        <f t="shared" si="356"/>
        <v>5.7900849675075396E-6</v>
      </c>
      <c r="AT521" s="89">
        <f t="shared" si="357"/>
        <v>1.7370254902522621E-2</v>
      </c>
      <c r="AU521" s="91">
        <f t="shared" si="358"/>
        <v>7.9613668303228664E-7</v>
      </c>
      <c r="AV521" s="95">
        <f t="shared" si="368"/>
        <v>648.40172041480787</v>
      </c>
      <c r="AW521" s="96">
        <f t="shared" si="369"/>
        <v>4031.03649663027</v>
      </c>
      <c r="AX521" s="96">
        <f t="shared" si="370"/>
        <v>230.01476697161914</v>
      </c>
      <c r="AY521" s="96">
        <f t="shared" si="371"/>
        <v>2113.381013140252</v>
      </c>
      <c r="AZ521" s="96">
        <f t="shared" si="372"/>
        <v>6340143.0394207565</v>
      </c>
      <c r="BA521" s="97">
        <f t="shared" si="373"/>
        <v>290.58988930678464</v>
      </c>
      <c r="BB521" s="102">
        <f t="shared" si="374"/>
        <v>1.7764430696296105</v>
      </c>
      <c r="BC521" s="98">
        <f t="shared" si="375"/>
        <v>11.043935607206219</v>
      </c>
      <c r="BD521" s="98">
        <f t="shared" si="376"/>
        <v>0.63017744375786067</v>
      </c>
      <c r="BE521" s="98">
        <f t="shared" si="377"/>
        <v>5.7900849675075401</v>
      </c>
      <c r="BF521" s="98">
        <f t="shared" si="378"/>
        <v>17370.254902522622</v>
      </c>
      <c r="BG521" s="103">
        <f t="shared" si="379"/>
        <v>0.79613668303228668</v>
      </c>
      <c r="BH521">
        <v>0.1</v>
      </c>
      <c r="BI521">
        <f t="shared" si="359"/>
        <v>330.21578330316441</v>
      </c>
      <c r="BJ521">
        <v>0.1</v>
      </c>
      <c r="BK521">
        <f t="shared" si="360"/>
        <v>324.625</v>
      </c>
      <c r="BL521" s="114">
        <v>187.562005220738</v>
      </c>
      <c r="BM521" s="114">
        <v>1012.03746873145</v>
      </c>
      <c r="BN521" s="114">
        <v>69.555897325915296</v>
      </c>
      <c r="BO521" s="114">
        <v>256</v>
      </c>
      <c r="BP521" s="114">
        <v>384000</v>
      </c>
      <c r="BQ521" s="107">
        <f t="shared" si="361"/>
        <v>8.7999999999999994E-9</v>
      </c>
      <c r="BR521" s="107">
        <f t="shared" si="362"/>
        <v>6.2274412546474325E-4</v>
      </c>
      <c r="BS521" s="107">
        <f t="shared" si="363"/>
        <v>3.3661310117261926E-3</v>
      </c>
      <c r="BT521" s="107">
        <f t="shared" si="364"/>
        <v>2.308334052619512E-4</v>
      </c>
      <c r="BU521" s="107">
        <f t="shared" si="365"/>
        <v>8.7136931443521255E-4</v>
      </c>
      <c r="BV521" s="107">
        <f t="shared" si="366"/>
        <v>1.4176990823216942</v>
      </c>
      <c r="BW521" s="117">
        <f t="shared" si="367"/>
        <v>4.1095616254615133E-5</v>
      </c>
    </row>
    <row r="522" spans="1:75" ht="30" x14ac:dyDescent="0.25">
      <c r="A522" s="108">
        <v>4.6656785641541996</v>
      </c>
      <c r="B522" s="108">
        <v>-74.064500022327096</v>
      </c>
      <c r="C522" s="119">
        <v>33</v>
      </c>
      <c r="D522" s="119">
        <v>31</v>
      </c>
      <c r="E522" s="119">
        <v>2400</v>
      </c>
      <c r="F522" s="16" t="s">
        <v>1427</v>
      </c>
      <c r="G522" s="14" t="s">
        <v>1428</v>
      </c>
      <c r="H522" s="16" t="s">
        <v>1429</v>
      </c>
      <c r="I522" s="14" t="s">
        <v>1400</v>
      </c>
      <c r="J522" s="14" t="s">
        <v>41</v>
      </c>
      <c r="K522" s="14">
        <v>30</v>
      </c>
      <c r="L522" s="14"/>
      <c r="M522" s="14">
        <v>1978</v>
      </c>
      <c r="N522" s="15" t="s">
        <v>102</v>
      </c>
      <c r="O522" s="15" t="s">
        <v>103</v>
      </c>
      <c r="P522" s="28">
        <v>4.2689148957375835E-3</v>
      </c>
      <c r="Q522" s="18">
        <v>43.2</v>
      </c>
      <c r="R522" s="18">
        <v>43.944002583586297</v>
      </c>
      <c r="S522" s="2" t="s">
        <v>45</v>
      </c>
      <c r="T522" s="2"/>
      <c r="U522" s="2"/>
      <c r="V522" s="14">
        <v>365</v>
      </c>
      <c r="W522" s="76"/>
      <c r="X522" s="14"/>
      <c r="Y522" s="14">
        <v>8760</v>
      </c>
      <c r="Z522" s="76" t="s">
        <v>1430</v>
      </c>
      <c r="AA522" s="76" t="s">
        <v>46</v>
      </c>
      <c r="AB522" s="19" t="s">
        <v>49</v>
      </c>
      <c r="AC522" s="19">
        <v>840000</v>
      </c>
      <c r="AD522" s="19">
        <v>2400000</v>
      </c>
      <c r="AE522" s="19">
        <v>1800000</v>
      </c>
      <c r="AF522" s="19">
        <v>600000</v>
      </c>
      <c r="AG522" s="19">
        <v>2676000000</v>
      </c>
      <c r="AH522" s="23">
        <v>43.2</v>
      </c>
      <c r="AI522" s="20">
        <v>9.1200000000000003E-2</v>
      </c>
      <c r="AJ522" s="21">
        <f t="shared" si="347"/>
        <v>3.691296217021249E-2</v>
      </c>
      <c r="AK522" s="21">
        <f t="shared" si="348"/>
        <v>0.1054656062006071</v>
      </c>
      <c r="AL522" s="21">
        <f t="shared" si="349"/>
        <v>7.9099204650455335E-2</v>
      </c>
      <c r="AM522" s="21">
        <f t="shared" si="350"/>
        <v>2.6366401550151776E-2</v>
      </c>
      <c r="AN522" s="21">
        <f t="shared" si="351"/>
        <v>117.59415091367693</v>
      </c>
      <c r="AO522" s="86">
        <f t="shared" si="352"/>
        <v>4.0076930356230704</v>
      </c>
      <c r="AP522" s="88">
        <f t="shared" si="353"/>
        <v>1.0113140320606162E-4</v>
      </c>
      <c r="AQ522" s="89">
        <f t="shared" si="354"/>
        <v>2.8894686630303316E-4</v>
      </c>
      <c r="AR522" s="89">
        <f t="shared" si="355"/>
        <v>2.1671014972727488E-4</v>
      </c>
      <c r="AS522" s="89">
        <f t="shared" si="356"/>
        <v>7.2236716575758289E-5</v>
      </c>
      <c r="AT522" s="89">
        <f t="shared" si="357"/>
        <v>0.322175755927882</v>
      </c>
      <c r="AU522" s="91">
        <f t="shared" si="358"/>
        <v>1.0979980919515261E-2</v>
      </c>
      <c r="AV522" s="95">
        <f t="shared" si="368"/>
        <v>36912.962170212493</v>
      </c>
      <c r="AW522" s="96">
        <f t="shared" si="369"/>
        <v>105465.6062006071</v>
      </c>
      <c r="AX522" s="96">
        <f t="shared" si="370"/>
        <v>79099.204650455329</v>
      </c>
      <c r="AY522" s="96">
        <f t="shared" si="371"/>
        <v>26366.401550151775</v>
      </c>
      <c r="AZ522" s="96">
        <f t="shared" si="372"/>
        <v>117594150.91367693</v>
      </c>
      <c r="BA522" s="97">
        <f t="shared" si="373"/>
        <v>4007693.0356230703</v>
      </c>
      <c r="BB522" s="102">
        <f t="shared" si="374"/>
        <v>101.13140320606162</v>
      </c>
      <c r="BC522" s="98">
        <f t="shared" si="375"/>
        <v>288.94686630303318</v>
      </c>
      <c r="BD522" s="98">
        <f t="shared" si="376"/>
        <v>216.71014972727488</v>
      </c>
      <c r="BE522" s="98">
        <f t="shared" si="377"/>
        <v>72.236716575758294</v>
      </c>
      <c r="BF522" s="98">
        <f t="shared" si="378"/>
        <v>322175.75592788198</v>
      </c>
      <c r="BG522" s="103">
        <f t="shared" si="379"/>
        <v>10979.980919515261</v>
      </c>
      <c r="BH522">
        <v>0.1</v>
      </c>
      <c r="BI522">
        <f t="shared" si="359"/>
        <v>4.3944002583586297</v>
      </c>
      <c r="BJ522">
        <v>0.1</v>
      </c>
      <c r="BK522">
        <f t="shared" si="360"/>
        <v>4.32</v>
      </c>
      <c r="BL522" s="114">
        <v>336000</v>
      </c>
      <c r="BM522" s="114">
        <v>480000</v>
      </c>
      <c r="BN522" s="114">
        <v>360000</v>
      </c>
      <c r="BO522" s="114">
        <v>120000</v>
      </c>
      <c r="BP522" s="114">
        <v>1070400000</v>
      </c>
      <c r="BQ522" s="107">
        <f t="shared" si="361"/>
        <v>9.1200000000000014E-3</v>
      </c>
      <c r="BR522" s="107">
        <f t="shared" si="362"/>
        <v>1.5219604198221503E-2</v>
      </c>
      <c r="BS522" s="107">
        <f t="shared" si="363"/>
        <v>2.3582826475278082E-2</v>
      </c>
      <c r="BT522" s="107">
        <f t="shared" si="364"/>
        <v>1.7687119856458565E-2</v>
      </c>
      <c r="BU522" s="107">
        <f t="shared" si="365"/>
        <v>5.8957066188195205E-3</v>
      </c>
      <c r="BV522" s="107">
        <f t="shared" si="366"/>
        <v>48.485310517191358</v>
      </c>
      <c r="BW522" s="117">
        <f t="shared" si="367"/>
        <v>0.56677338448063463</v>
      </c>
    </row>
    <row r="523" spans="1:75" ht="15" customHeight="1" x14ac:dyDescent="0.25">
      <c r="A523" s="108">
        <v>4.6689547860340701</v>
      </c>
      <c r="B523" s="108">
        <v>-74.056899993691303</v>
      </c>
      <c r="C523" s="119">
        <v>34</v>
      </c>
      <c r="D523" s="119">
        <v>32</v>
      </c>
      <c r="E523" s="119">
        <v>2414</v>
      </c>
      <c r="F523" s="16" t="s">
        <v>1431</v>
      </c>
      <c r="G523" s="14" t="s">
        <v>820</v>
      </c>
      <c r="H523" s="16" t="s">
        <v>1432</v>
      </c>
      <c r="I523" s="14" t="s">
        <v>1433</v>
      </c>
      <c r="J523" s="14" t="s">
        <v>41</v>
      </c>
      <c r="K523" s="14">
        <v>100</v>
      </c>
      <c r="L523" s="14"/>
      <c r="M523" s="14">
        <v>1997</v>
      </c>
      <c r="N523" s="15" t="s">
        <v>43</v>
      </c>
      <c r="O523" s="15" t="s">
        <v>44</v>
      </c>
      <c r="P523" s="28">
        <v>4.2689148957375835E-3</v>
      </c>
      <c r="Q523" s="18">
        <v>52000</v>
      </c>
      <c r="R523" s="18">
        <v>52895.558665427947</v>
      </c>
      <c r="S523" s="15" t="s">
        <v>45</v>
      </c>
      <c r="T523" s="15"/>
      <c r="U523" s="15"/>
      <c r="V523" s="14">
        <v>365</v>
      </c>
      <c r="W523" s="76"/>
      <c r="X523" s="14"/>
      <c r="Y523" s="14">
        <v>8760</v>
      </c>
      <c r="Z523" s="76" t="s">
        <v>1434</v>
      </c>
      <c r="AA523" s="76" t="s">
        <v>46</v>
      </c>
      <c r="AB523" s="19" t="s">
        <v>49</v>
      </c>
      <c r="AC523" s="19">
        <v>46.3856216091623</v>
      </c>
      <c r="AD523" s="19">
        <v>1074.85364414012</v>
      </c>
      <c r="AE523" s="19">
        <v>5.4109910208389103</v>
      </c>
      <c r="AF523" s="19">
        <v>1344</v>
      </c>
      <c r="AG523" s="19">
        <v>1920000</v>
      </c>
      <c r="AH523" s="23">
        <v>52000</v>
      </c>
      <c r="AI523" s="24">
        <v>8.7999999999999994E-8</v>
      </c>
      <c r="AJ523" s="21">
        <f t="shared" si="347"/>
        <v>2.4535933690597866E-3</v>
      </c>
      <c r="AK523" s="21">
        <f t="shared" si="348"/>
        <v>5.6854983990362727E-2</v>
      </c>
      <c r="AL523" s="21">
        <f t="shared" si="349"/>
        <v>2.862173929808884E-4</v>
      </c>
      <c r="AM523" s="21">
        <f t="shared" si="350"/>
        <v>7.1091630846335158E-2</v>
      </c>
      <c r="AN523" s="21">
        <f t="shared" si="351"/>
        <v>101.55947263762165</v>
      </c>
      <c r="AO523" s="86">
        <f t="shared" si="352"/>
        <v>4.6548091625576585E-3</v>
      </c>
      <c r="AP523" s="88">
        <f t="shared" si="353"/>
        <v>6.7221736138624291E-6</v>
      </c>
      <c r="AQ523" s="89">
        <f t="shared" si="354"/>
        <v>1.5576707942565132E-4</v>
      </c>
      <c r="AR523" s="89">
        <f t="shared" si="355"/>
        <v>7.8415724104352992E-7</v>
      </c>
      <c r="AS523" s="89">
        <f t="shared" si="356"/>
        <v>1.9477159135982235E-4</v>
      </c>
      <c r="AT523" s="89">
        <f t="shared" si="357"/>
        <v>0.27824513051403194</v>
      </c>
      <c r="AU523" s="91">
        <f t="shared" si="358"/>
        <v>1.2752901815226461E-5</v>
      </c>
      <c r="AV523" s="95">
        <f t="shared" si="368"/>
        <v>2453.5933690597867</v>
      </c>
      <c r="AW523" s="96">
        <f t="shared" si="369"/>
        <v>56854.983990362729</v>
      </c>
      <c r="AX523" s="96">
        <f t="shared" si="370"/>
        <v>286.21739298088841</v>
      </c>
      <c r="AY523" s="96">
        <f t="shared" si="371"/>
        <v>71091.63084633516</v>
      </c>
      <c r="AZ523" s="96">
        <f t="shared" si="372"/>
        <v>101559472.63762166</v>
      </c>
      <c r="BA523" s="97">
        <f t="shared" si="373"/>
        <v>4654.8091625576581</v>
      </c>
      <c r="BB523" s="102">
        <f t="shared" si="374"/>
        <v>6.7221736138624291</v>
      </c>
      <c r="BC523" s="98">
        <f t="shared" si="375"/>
        <v>155.76707942565133</v>
      </c>
      <c r="BD523" s="98">
        <f t="shared" si="376"/>
        <v>0.78415724104352991</v>
      </c>
      <c r="BE523" s="98">
        <f t="shared" si="377"/>
        <v>194.77159135982237</v>
      </c>
      <c r="BF523" s="98">
        <f t="shared" si="378"/>
        <v>278245.13051403192</v>
      </c>
      <c r="BG523" s="103">
        <f t="shared" si="379"/>
        <v>12.75290181522646</v>
      </c>
      <c r="BH523">
        <v>0.1</v>
      </c>
      <c r="BI523">
        <f t="shared" si="359"/>
        <v>5289.5558665427952</v>
      </c>
      <c r="BJ523">
        <v>0.1</v>
      </c>
      <c r="BK523">
        <f t="shared" si="360"/>
        <v>5200</v>
      </c>
      <c r="BL523" s="114">
        <v>17.6498016718255</v>
      </c>
      <c r="BM523" s="114">
        <v>910.91550745517998</v>
      </c>
      <c r="BN523" s="114">
        <v>5.3109910208389097</v>
      </c>
      <c r="BO523" s="114">
        <v>537.6</v>
      </c>
      <c r="BP523" s="114">
        <v>384000</v>
      </c>
      <c r="BQ523" s="107">
        <f t="shared" si="361"/>
        <v>8.7999999999999994E-9</v>
      </c>
      <c r="BR523" s="107">
        <f t="shared" si="362"/>
        <v>9.6529939347728046E-4</v>
      </c>
      <c r="BS523" s="107">
        <f t="shared" si="363"/>
        <v>4.8517661214338814E-2</v>
      </c>
      <c r="BT523" s="107">
        <f t="shared" si="364"/>
        <v>2.8238210571173247E-4</v>
      </c>
      <c r="BU523" s="107">
        <f t="shared" si="365"/>
        <v>2.9311830307685853E-2</v>
      </c>
      <c r="BV523" s="107">
        <f t="shared" si="366"/>
        <v>22.709388457675189</v>
      </c>
      <c r="BW523" s="117">
        <f t="shared" si="367"/>
        <v>6.582894247947591E-4</v>
      </c>
    </row>
    <row r="524" spans="1:75" ht="15" customHeight="1" x14ac:dyDescent="0.25">
      <c r="A524" s="108">
        <v>4.6689547860340701</v>
      </c>
      <c r="B524" s="108">
        <v>-74.056899993691303</v>
      </c>
      <c r="C524" s="119">
        <v>34</v>
      </c>
      <c r="D524" s="119">
        <v>32</v>
      </c>
      <c r="E524" s="119">
        <v>2414</v>
      </c>
      <c r="F524" s="16" t="s">
        <v>1435</v>
      </c>
      <c r="G524" s="14" t="s">
        <v>820</v>
      </c>
      <c r="H524" s="16" t="s">
        <v>1432</v>
      </c>
      <c r="I524" s="14" t="s">
        <v>1433</v>
      </c>
      <c r="J524" s="14" t="s">
        <v>41</v>
      </c>
      <c r="K524" s="14">
        <v>100</v>
      </c>
      <c r="L524" s="14"/>
      <c r="M524" s="14">
        <v>1997</v>
      </c>
      <c r="N524" s="15" t="s">
        <v>43</v>
      </c>
      <c r="O524" s="15" t="s">
        <v>44</v>
      </c>
      <c r="P524" s="28">
        <v>4.2689148957375835E-3</v>
      </c>
      <c r="Q524" s="18">
        <v>52000</v>
      </c>
      <c r="R524" s="18">
        <v>52895.558665427947</v>
      </c>
      <c r="S524" s="15" t="s">
        <v>45</v>
      </c>
      <c r="T524" s="15"/>
      <c r="U524" s="15"/>
      <c r="V524" s="14">
        <v>365</v>
      </c>
      <c r="W524" s="76"/>
      <c r="X524" s="14"/>
      <c r="Y524" s="14">
        <v>8760</v>
      </c>
      <c r="Z524" s="76" t="s">
        <v>1434</v>
      </c>
      <c r="AA524" s="76" t="s">
        <v>46</v>
      </c>
      <c r="AB524" s="19" t="s">
        <v>49</v>
      </c>
      <c r="AC524" s="19">
        <v>46.3856216091623</v>
      </c>
      <c r="AD524" s="19">
        <v>1074.85364414012</v>
      </c>
      <c r="AE524" s="19">
        <v>5.4109910208389103</v>
      </c>
      <c r="AF524" s="19">
        <v>1344</v>
      </c>
      <c r="AG524" s="19">
        <v>1920000</v>
      </c>
      <c r="AH524" s="23">
        <v>52000</v>
      </c>
      <c r="AI524" s="24">
        <v>8.7999999999999994E-8</v>
      </c>
      <c r="AJ524" s="21">
        <f t="shared" si="347"/>
        <v>2.4535933690597866E-3</v>
      </c>
      <c r="AK524" s="21">
        <f t="shared" si="348"/>
        <v>5.6854983990362727E-2</v>
      </c>
      <c r="AL524" s="21">
        <f t="shared" si="349"/>
        <v>2.862173929808884E-4</v>
      </c>
      <c r="AM524" s="21">
        <f t="shared" si="350"/>
        <v>7.1091630846335158E-2</v>
      </c>
      <c r="AN524" s="21">
        <f t="shared" si="351"/>
        <v>101.55947263762165</v>
      </c>
      <c r="AO524" s="86">
        <f t="shared" si="352"/>
        <v>4.6548091625576585E-3</v>
      </c>
      <c r="AP524" s="88">
        <f t="shared" si="353"/>
        <v>6.7221736138624291E-6</v>
      </c>
      <c r="AQ524" s="89">
        <f t="shared" si="354"/>
        <v>1.5576707942565132E-4</v>
      </c>
      <c r="AR524" s="89">
        <f t="shared" si="355"/>
        <v>7.8415724104352992E-7</v>
      </c>
      <c r="AS524" s="89">
        <f t="shared" si="356"/>
        <v>1.9477159135982235E-4</v>
      </c>
      <c r="AT524" s="89">
        <f t="shared" si="357"/>
        <v>0.27824513051403194</v>
      </c>
      <c r="AU524" s="91">
        <f t="shared" si="358"/>
        <v>1.2752901815226461E-5</v>
      </c>
      <c r="AV524" s="95">
        <f t="shared" si="368"/>
        <v>2453.5933690597867</v>
      </c>
      <c r="AW524" s="96">
        <f t="shared" si="369"/>
        <v>56854.983990362729</v>
      </c>
      <c r="AX524" s="96">
        <f t="shared" si="370"/>
        <v>286.21739298088841</v>
      </c>
      <c r="AY524" s="96">
        <f t="shared" si="371"/>
        <v>71091.63084633516</v>
      </c>
      <c r="AZ524" s="96">
        <f t="shared" si="372"/>
        <v>101559472.63762166</v>
      </c>
      <c r="BA524" s="97">
        <f t="shared" si="373"/>
        <v>4654.8091625576581</v>
      </c>
      <c r="BB524" s="102">
        <f t="shared" si="374"/>
        <v>6.7221736138624291</v>
      </c>
      <c r="BC524" s="98">
        <f t="shared" si="375"/>
        <v>155.76707942565133</v>
      </c>
      <c r="BD524" s="98">
        <f t="shared" si="376"/>
        <v>0.78415724104352991</v>
      </c>
      <c r="BE524" s="98">
        <f t="shared" si="377"/>
        <v>194.77159135982237</v>
      </c>
      <c r="BF524" s="98">
        <f t="shared" si="378"/>
        <v>278245.13051403192</v>
      </c>
      <c r="BG524" s="103">
        <f t="shared" si="379"/>
        <v>12.75290181522646</v>
      </c>
      <c r="BH524">
        <v>0.1</v>
      </c>
      <c r="BI524">
        <f t="shared" si="359"/>
        <v>5289.5558665427952</v>
      </c>
      <c r="BJ524">
        <v>0.1</v>
      </c>
      <c r="BK524">
        <f t="shared" si="360"/>
        <v>5200</v>
      </c>
      <c r="BL524" s="114">
        <v>17.6498016718255</v>
      </c>
      <c r="BM524" s="114">
        <v>910.91550745517998</v>
      </c>
      <c r="BN524" s="114">
        <v>5.3109910208389097</v>
      </c>
      <c r="BO524" s="114">
        <v>537.6</v>
      </c>
      <c r="BP524" s="114">
        <v>384000</v>
      </c>
      <c r="BQ524" s="107">
        <f t="shared" si="361"/>
        <v>8.7999999999999994E-9</v>
      </c>
      <c r="BR524" s="107">
        <f t="shared" si="362"/>
        <v>9.6529939347728046E-4</v>
      </c>
      <c r="BS524" s="107">
        <f t="shared" si="363"/>
        <v>4.8517661214338814E-2</v>
      </c>
      <c r="BT524" s="107">
        <f t="shared" si="364"/>
        <v>2.8238210571173247E-4</v>
      </c>
      <c r="BU524" s="107">
        <f t="shared" si="365"/>
        <v>2.9311830307685853E-2</v>
      </c>
      <c r="BV524" s="107">
        <f t="shared" si="366"/>
        <v>22.709388457675189</v>
      </c>
      <c r="BW524" s="117">
        <f t="shared" si="367"/>
        <v>6.582894247947591E-4</v>
      </c>
    </row>
    <row r="525" spans="1:75" ht="15" customHeight="1" x14ac:dyDescent="0.25">
      <c r="A525" s="108">
        <v>4.6857982208967401</v>
      </c>
      <c r="B525" s="108">
        <v>-74.051205817837698</v>
      </c>
      <c r="C525" s="119">
        <v>34</v>
      </c>
      <c r="D525" s="119">
        <v>33</v>
      </c>
      <c r="E525" s="119">
        <v>2427</v>
      </c>
      <c r="F525" s="16" t="s">
        <v>1436</v>
      </c>
      <c r="G525" s="14" t="s">
        <v>820</v>
      </c>
      <c r="H525" s="16" t="s">
        <v>1437</v>
      </c>
      <c r="I525" s="14" t="s">
        <v>1433</v>
      </c>
      <c r="J525" s="14" t="s">
        <v>41</v>
      </c>
      <c r="K525" s="14">
        <v>60</v>
      </c>
      <c r="L525" s="14"/>
      <c r="M525" s="14">
        <v>1968</v>
      </c>
      <c r="N525" s="15" t="s">
        <v>43</v>
      </c>
      <c r="O525" s="15" t="s">
        <v>44</v>
      </c>
      <c r="P525" s="28">
        <v>4.2689148957375835E-3</v>
      </c>
      <c r="Q525" s="18">
        <v>78000</v>
      </c>
      <c r="R525" s="18">
        <v>79343.337998141928</v>
      </c>
      <c r="S525" s="15" t="s">
        <v>45</v>
      </c>
      <c r="T525" s="15"/>
      <c r="U525" s="15"/>
      <c r="V525" s="14">
        <v>365</v>
      </c>
      <c r="W525" s="76"/>
      <c r="X525" s="14"/>
      <c r="Y525" s="14">
        <v>8760</v>
      </c>
      <c r="Z525" s="76" t="s">
        <v>1434</v>
      </c>
      <c r="AA525" s="76" t="s">
        <v>46</v>
      </c>
      <c r="AB525" s="19" t="s">
        <v>49</v>
      </c>
      <c r="AC525" s="19">
        <v>46.3856216091623</v>
      </c>
      <c r="AD525" s="19">
        <v>1074.85364414012</v>
      </c>
      <c r="AE525" s="19">
        <v>5.4109910208389103</v>
      </c>
      <c r="AF525" s="19">
        <v>1344</v>
      </c>
      <c r="AG525" s="19">
        <v>1920000</v>
      </c>
      <c r="AH525" s="23">
        <v>78000</v>
      </c>
      <c r="AI525" s="24">
        <v>8.7999999999999994E-8</v>
      </c>
      <c r="AJ525" s="21">
        <f t="shared" si="347"/>
        <v>3.6803900535896804E-3</v>
      </c>
      <c r="AK525" s="21">
        <f t="shared" si="348"/>
        <v>8.5282475985544101E-2</v>
      </c>
      <c r="AL525" s="21">
        <f t="shared" si="349"/>
        <v>4.2932608947133269E-4</v>
      </c>
      <c r="AM525" s="21">
        <f t="shared" si="350"/>
        <v>0.10663744626950275</v>
      </c>
      <c r="AN525" s="21">
        <f t="shared" si="351"/>
        <v>152.33920895643249</v>
      </c>
      <c r="AO525" s="86">
        <f t="shared" si="352"/>
        <v>6.9822137438364891E-3</v>
      </c>
      <c r="AP525" s="88">
        <f t="shared" si="353"/>
        <v>1.0083260420793645E-5</v>
      </c>
      <c r="AQ525" s="89">
        <f t="shared" si="354"/>
        <v>2.3365061913847699E-4</v>
      </c>
      <c r="AR525" s="89">
        <f t="shared" si="355"/>
        <v>1.176235861565295E-6</v>
      </c>
      <c r="AS525" s="89">
        <f t="shared" si="356"/>
        <v>2.9215738703973357E-4</v>
      </c>
      <c r="AT525" s="89">
        <f t="shared" si="357"/>
        <v>0.41736769577104793</v>
      </c>
      <c r="AU525" s="91">
        <f t="shared" si="358"/>
        <v>1.9129352722839695E-5</v>
      </c>
      <c r="AV525" s="95">
        <f t="shared" si="368"/>
        <v>3680.3900535896805</v>
      </c>
      <c r="AW525" s="96">
        <f t="shared" si="369"/>
        <v>85282.475985544108</v>
      </c>
      <c r="AX525" s="96">
        <f t="shared" si="370"/>
        <v>429.32608947133269</v>
      </c>
      <c r="AY525" s="96">
        <f t="shared" si="371"/>
        <v>106637.44626950275</v>
      </c>
      <c r="AZ525" s="96">
        <f t="shared" si="372"/>
        <v>152339208.95643249</v>
      </c>
      <c r="BA525" s="97">
        <f t="shared" si="373"/>
        <v>6982.2137438364889</v>
      </c>
      <c r="BB525" s="102">
        <f t="shared" si="374"/>
        <v>10.083260420793644</v>
      </c>
      <c r="BC525" s="98">
        <f t="shared" si="375"/>
        <v>233.650619138477</v>
      </c>
      <c r="BD525" s="98">
        <f t="shared" si="376"/>
        <v>1.176235861565295</v>
      </c>
      <c r="BE525" s="98">
        <f t="shared" si="377"/>
        <v>292.15738703973358</v>
      </c>
      <c r="BF525" s="98">
        <f t="shared" si="378"/>
        <v>417367.6957710479</v>
      </c>
      <c r="BG525" s="103">
        <f t="shared" si="379"/>
        <v>19.129352722839695</v>
      </c>
      <c r="BH525">
        <v>0.1</v>
      </c>
      <c r="BI525">
        <f t="shared" si="359"/>
        <v>7934.3337998141933</v>
      </c>
      <c r="BJ525">
        <v>0.1</v>
      </c>
      <c r="BK525">
        <f t="shared" si="360"/>
        <v>7800</v>
      </c>
      <c r="BL525" s="114">
        <v>17.6498016718255</v>
      </c>
      <c r="BM525" s="114">
        <v>910.91550745517998</v>
      </c>
      <c r="BN525" s="114">
        <v>5.3109910208389097</v>
      </c>
      <c r="BO525" s="114">
        <v>537.6</v>
      </c>
      <c r="BP525" s="114">
        <v>384000</v>
      </c>
      <c r="BQ525" s="107">
        <f t="shared" si="361"/>
        <v>8.7999999999999994E-9</v>
      </c>
      <c r="BR525" s="107">
        <f t="shared" si="362"/>
        <v>1.4479490902159209E-3</v>
      </c>
      <c r="BS525" s="107">
        <f t="shared" si="363"/>
        <v>7.2776491821508235E-2</v>
      </c>
      <c r="BT525" s="107">
        <f t="shared" si="364"/>
        <v>4.2357315856759873E-4</v>
      </c>
      <c r="BU525" s="107">
        <f t="shared" si="365"/>
        <v>4.396774546152879E-2</v>
      </c>
      <c r="BV525" s="107">
        <f t="shared" si="366"/>
        <v>34.064082686512791</v>
      </c>
      <c r="BW525" s="117">
        <f t="shared" si="367"/>
        <v>9.8743413719213887E-4</v>
      </c>
    </row>
    <row r="526" spans="1:75" x14ac:dyDescent="0.25">
      <c r="A526" s="108">
        <v>4.6857982208967401</v>
      </c>
      <c r="B526" s="108">
        <v>-74.051205817837698</v>
      </c>
      <c r="C526" s="119">
        <v>34</v>
      </c>
      <c r="D526" s="119">
        <v>33</v>
      </c>
      <c r="E526" s="119">
        <v>2427</v>
      </c>
      <c r="F526" s="16" t="s">
        <v>1436</v>
      </c>
      <c r="G526" s="14" t="s">
        <v>820</v>
      </c>
      <c r="H526" s="16" t="s">
        <v>1437</v>
      </c>
      <c r="I526" s="14" t="s">
        <v>1433</v>
      </c>
      <c r="J526" s="14" t="s">
        <v>41</v>
      </c>
      <c r="K526" s="14">
        <v>60</v>
      </c>
      <c r="L526" s="14"/>
      <c r="M526" s="14">
        <v>1974</v>
      </c>
      <c r="N526" s="15" t="s">
        <v>102</v>
      </c>
      <c r="O526" s="15" t="s">
        <v>103</v>
      </c>
      <c r="P526" s="28">
        <v>4.2689148957375835E-3</v>
      </c>
      <c r="Q526" s="18">
        <v>50</v>
      </c>
      <c r="R526" s="18">
        <v>50.861114101373026</v>
      </c>
      <c r="S526" s="2" t="s">
        <v>45</v>
      </c>
      <c r="T526" s="2"/>
      <c r="U526" s="2"/>
      <c r="V526" s="14">
        <v>365</v>
      </c>
      <c r="W526" s="76"/>
      <c r="X526" s="14"/>
      <c r="Y526" s="14" t="e">
        <v>#VALUE!</v>
      </c>
      <c r="Z526" s="76" t="s">
        <v>1438</v>
      </c>
      <c r="AA526" s="76" t="s">
        <v>46</v>
      </c>
      <c r="AB526" s="19" t="s">
        <v>49</v>
      </c>
      <c r="AC526" s="19">
        <v>840000</v>
      </c>
      <c r="AD526" s="19">
        <v>2400000</v>
      </c>
      <c r="AE526" s="19">
        <v>1800000</v>
      </c>
      <c r="AF526" s="19">
        <v>600000</v>
      </c>
      <c r="AG526" s="19">
        <v>2676000000</v>
      </c>
      <c r="AH526" s="23">
        <v>50</v>
      </c>
      <c r="AI526" s="20">
        <v>9.1200000000000003E-2</v>
      </c>
      <c r="AJ526" s="21">
        <f t="shared" si="347"/>
        <v>4.2723335845153337E-2</v>
      </c>
      <c r="AK526" s="21">
        <f t="shared" si="348"/>
        <v>0.12206667384329527</v>
      </c>
      <c r="AL526" s="21">
        <f t="shared" si="349"/>
        <v>9.1550005382471447E-2</v>
      </c>
      <c r="AM526" s="21">
        <f t="shared" si="350"/>
        <v>3.0516668460823817E-2</v>
      </c>
      <c r="AN526" s="21">
        <f t="shared" si="351"/>
        <v>136.10434133527423</v>
      </c>
      <c r="AO526" s="86">
        <f t="shared" si="352"/>
        <v>4.6385336060452209</v>
      </c>
      <c r="AP526" s="88">
        <f t="shared" si="353"/>
        <v>1.1705023519220092E-4</v>
      </c>
      <c r="AQ526" s="89">
        <f t="shared" si="354"/>
        <v>3.3442924340628842E-4</v>
      </c>
      <c r="AR526" s="89">
        <f t="shared" si="355"/>
        <v>2.5082193255471631E-4</v>
      </c>
      <c r="AS526" s="89">
        <f t="shared" si="356"/>
        <v>8.3607310851572104E-5</v>
      </c>
      <c r="AT526" s="89">
        <f t="shared" si="357"/>
        <v>0.37288860639801158</v>
      </c>
      <c r="AU526" s="91">
        <f t="shared" si="358"/>
        <v>1.2708311249438961E-2</v>
      </c>
      <c r="AV526" s="95">
        <f t="shared" si="368"/>
        <v>42723.335845153335</v>
      </c>
      <c r="AW526" s="96">
        <f t="shared" si="369"/>
        <v>122066.67384329527</v>
      </c>
      <c r="AX526" s="96">
        <f t="shared" si="370"/>
        <v>91550.005382471441</v>
      </c>
      <c r="AY526" s="96">
        <f t="shared" si="371"/>
        <v>30516.668460823817</v>
      </c>
      <c r="AZ526" s="96">
        <f t="shared" si="372"/>
        <v>136104341.33527422</v>
      </c>
      <c r="BA526" s="97">
        <f t="shared" si="373"/>
        <v>4638533.606045221</v>
      </c>
      <c r="BB526" s="102">
        <f t="shared" si="374"/>
        <v>117.05023519220092</v>
      </c>
      <c r="BC526" s="98">
        <f t="shared" si="375"/>
        <v>334.42924340628844</v>
      </c>
      <c r="BD526" s="98">
        <f t="shared" si="376"/>
        <v>250.82193255471631</v>
      </c>
      <c r="BE526" s="98">
        <f t="shared" si="377"/>
        <v>83.607310851572109</v>
      </c>
      <c r="BF526" s="98">
        <f t="shared" si="378"/>
        <v>372888.60639801156</v>
      </c>
      <c r="BG526" s="103">
        <f t="shared" si="379"/>
        <v>12708.311249438961</v>
      </c>
      <c r="BH526">
        <v>0.1</v>
      </c>
      <c r="BI526">
        <f t="shared" si="359"/>
        <v>5.0861114101373026</v>
      </c>
      <c r="BJ526">
        <v>0.1</v>
      </c>
      <c r="BK526">
        <f t="shared" si="360"/>
        <v>5</v>
      </c>
      <c r="BL526" s="114">
        <v>336000</v>
      </c>
      <c r="BM526" s="114">
        <v>480000</v>
      </c>
      <c r="BN526" s="114">
        <v>360000</v>
      </c>
      <c r="BO526" s="114">
        <v>120000</v>
      </c>
      <c r="BP526" s="114">
        <v>1070400000</v>
      </c>
      <c r="BQ526" s="107">
        <f t="shared" si="361"/>
        <v>9.1200000000000014E-3</v>
      </c>
      <c r="BR526" s="107">
        <f t="shared" si="362"/>
        <v>1.7615282636830442E-2</v>
      </c>
      <c r="BS526" s="107">
        <f t="shared" si="363"/>
        <v>2.7294938050090374E-2</v>
      </c>
      <c r="BT526" s="107">
        <f t="shared" si="364"/>
        <v>2.0471203537567782E-2</v>
      </c>
      <c r="BU526" s="107">
        <f t="shared" si="365"/>
        <v>6.8237345125225935E-3</v>
      </c>
      <c r="BV526" s="107">
        <f t="shared" si="366"/>
        <v>56.117257543045554</v>
      </c>
      <c r="BW526" s="117">
        <f t="shared" si="367"/>
        <v>0.65598771351925322</v>
      </c>
    </row>
    <row r="527" spans="1:75" ht="30" customHeight="1" x14ac:dyDescent="0.25">
      <c r="A527" s="108">
        <v>4.6938203057392398</v>
      </c>
      <c r="B527" s="108">
        <v>-74.055436631590993</v>
      </c>
      <c r="C527" s="119">
        <v>34</v>
      </c>
      <c r="D527" s="119">
        <v>34</v>
      </c>
      <c r="E527" s="119">
        <v>2440</v>
      </c>
      <c r="F527" s="16" t="s">
        <v>1439</v>
      </c>
      <c r="G527" s="14" t="s">
        <v>820</v>
      </c>
      <c r="H527" s="16" t="s">
        <v>1440</v>
      </c>
      <c r="I527" s="14" t="s">
        <v>1441</v>
      </c>
      <c r="J527" s="14" t="s">
        <v>41</v>
      </c>
      <c r="K527" s="14">
        <v>12</v>
      </c>
      <c r="L527" s="14"/>
      <c r="M527" s="14">
        <v>1998</v>
      </c>
      <c r="N527" s="15" t="s">
        <v>43</v>
      </c>
      <c r="O527" s="15" t="s">
        <v>44</v>
      </c>
      <c r="P527" s="28">
        <v>4.2689148957375835E-3</v>
      </c>
      <c r="Q527" s="18">
        <v>7251.8333333333303</v>
      </c>
      <c r="R527" s="18">
        <v>7376.7264522161367</v>
      </c>
      <c r="S527" s="15" t="s">
        <v>45</v>
      </c>
      <c r="T527" s="15"/>
      <c r="U527" s="15"/>
      <c r="V527" s="14">
        <v>365</v>
      </c>
      <c r="W527" s="76"/>
      <c r="X527" s="14"/>
      <c r="Y527" s="14">
        <v>8760</v>
      </c>
      <c r="Z527" s="76" t="s">
        <v>1230</v>
      </c>
      <c r="AA527" s="76" t="s">
        <v>46</v>
      </c>
      <c r="AB527" s="19" t="s">
        <v>49</v>
      </c>
      <c r="AC527" s="19">
        <v>46.3856216091623</v>
      </c>
      <c r="AD527" s="19">
        <v>1074.85364414012</v>
      </c>
      <c r="AE527" s="19">
        <v>5.4109910208389103</v>
      </c>
      <c r="AF527" s="19">
        <v>1344</v>
      </c>
      <c r="AG527" s="19">
        <v>1920000</v>
      </c>
      <c r="AH527" s="23">
        <v>7251.8333333333303</v>
      </c>
      <c r="AI527" s="24">
        <v>8.7999999999999994E-8</v>
      </c>
      <c r="AJ527" s="21">
        <f t="shared" si="347"/>
        <v>3.4217404192679596E-4</v>
      </c>
      <c r="AK527" s="21">
        <f t="shared" si="348"/>
        <v>7.9289013089893327E-3</v>
      </c>
      <c r="AL527" s="21">
        <f t="shared" si="349"/>
        <v>3.9915400596126393E-5</v>
      </c>
      <c r="AM527" s="21">
        <f t="shared" si="350"/>
        <v>9.9143203517784891E-3</v>
      </c>
      <c r="AN527" s="21">
        <f t="shared" si="351"/>
        <v>14.163314788254983</v>
      </c>
      <c r="AO527" s="86">
        <f t="shared" si="352"/>
        <v>6.4915192779501989E-4</v>
      </c>
      <c r="AP527" s="88">
        <f t="shared" si="353"/>
        <v>9.3746312856656424E-7</v>
      </c>
      <c r="AQ527" s="89">
        <f t="shared" si="354"/>
        <v>2.1723017284902281E-5</v>
      </c>
      <c r="AR527" s="89">
        <f t="shared" si="355"/>
        <v>1.093572619071956E-7</v>
      </c>
      <c r="AS527" s="89">
        <f t="shared" si="356"/>
        <v>2.7162521511721887E-5</v>
      </c>
      <c r="AT527" s="89">
        <f t="shared" si="357"/>
        <v>3.8803602159602692E-2</v>
      </c>
      <c r="AU527" s="91">
        <f t="shared" si="358"/>
        <v>1.778498432315123E-6</v>
      </c>
      <c r="AV527" s="95">
        <f t="shared" si="368"/>
        <v>342.17404192679595</v>
      </c>
      <c r="AW527" s="96">
        <f t="shared" si="369"/>
        <v>7928.9013089893324</v>
      </c>
      <c r="AX527" s="96">
        <f t="shared" si="370"/>
        <v>39.915400596126396</v>
      </c>
      <c r="AY527" s="96">
        <f t="shared" si="371"/>
        <v>9914.3203517784896</v>
      </c>
      <c r="AZ527" s="96">
        <f t="shared" si="372"/>
        <v>14163314.788254984</v>
      </c>
      <c r="BA527" s="97">
        <f t="shared" si="373"/>
        <v>649.1519277950199</v>
      </c>
      <c r="BB527" s="102">
        <f t="shared" si="374"/>
        <v>0.93746312856656422</v>
      </c>
      <c r="BC527" s="98">
        <f t="shared" si="375"/>
        <v>21.72301728490228</v>
      </c>
      <c r="BD527" s="98">
        <f t="shared" si="376"/>
        <v>0.10935726190719561</v>
      </c>
      <c r="BE527" s="98">
        <f t="shared" si="377"/>
        <v>27.162521511721888</v>
      </c>
      <c r="BF527" s="98">
        <f t="shared" si="378"/>
        <v>38803.602159602691</v>
      </c>
      <c r="BG527" s="103">
        <f t="shared" si="379"/>
        <v>1.7784984323151229</v>
      </c>
      <c r="BH527">
        <v>0.1</v>
      </c>
      <c r="BI527">
        <f t="shared" si="359"/>
        <v>737.67264522161372</v>
      </c>
      <c r="BJ527">
        <v>0.1</v>
      </c>
      <c r="BK527">
        <f t="shared" si="360"/>
        <v>725.18333333333305</v>
      </c>
      <c r="BL527" s="114">
        <v>17.6498016718255</v>
      </c>
      <c r="BM527" s="114">
        <v>910.91550745517998</v>
      </c>
      <c r="BN527" s="114">
        <v>5.3109910208389097</v>
      </c>
      <c r="BO527" s="114">
        <v>537.6</v>
      </c>
      <c r="BP527" s="114">
        <v>384000</v>
      </c>
      <c r="BQ527" s="107">
        <f t="shared" si="361"/>
        <v>8.7999999999999994E-9</v>
      </c>
      <c r="BR527" s="107">
        <f t="shared" si="362"/>
        <v>1.3461904458201903E-4</v>
      </c>
      <c r="BS527" s="107">
        <f t="shared" si="363"/>
        <v>6.7661921701829986E-3</v>
      </c>
      <c r="BT527" s="107">
        <f t="shared" si="364"/>
        <v>3.9380537825715352E-5</v>
      </c>
      <c r="BU527" s="107">
        <f t="shared" si="365"/>
        <v>4.0877790016593555E-3</v>
      </c>
      <c r="BV527" s="107">
        <f t="shared" si="366"/>
        <v>3.1670134653266184</v>
      </c>
      <c r="BW527" s="117">
        <f t="shared" si="367"/>
        <v>9.1803946032835743E-5</v>
      </c>
    </row>
    <row r="528" spans="1:75" ht="15" customHeight="1" x14ac:dyDescent="0.25">
      <c r="A528" s="108">
        <v>4.6955907015930203</v>
      </c>
      <c r="B528" s="108">
        <v>-74.033198627061907</v>
      </c>
      <c r="C528" s="119">
        <v>36</v>
      </c>
      <c r="D528" s="119">
        <v>34</v>
      </c>
      <c r="E528" s="119">
        <v>2442</v>
      </c>
      <c r="F528" s="16" t="s">
        <v>1442</v>
      </c>
      <c r="G528" s="14" t="s">
        <v>820</v>
      </c>
      <c r="H528" s="16" t="s">
        <v>1443</v>
      </c>
      <c r="I528" s="14" t="s">
        <v>1441</v>
      </c>
      <c r="J528" s="14" t="s">
        <v>41</v>
      </c>
      <c r="K528" s="14">
        <v>300</v>
      </c>
      <c r="L528" s="14"/>
      <c r="M528" s="14">
        <v>1981</v>
      </c>
      <c r="N528" s="15" t="s">
        <v>43</v>
      </c>
      <c r="O528" s="15" t="s">
        <v>86</v>
      </c>
      <c r="P528" s="28">
        <v>4.2689148957375835E-3</v>
      </c>
      <c r="Q528" s="18">
        <v>100179.08333333299</v>
      </c>
      <c r="R528" s="18">
        <v>101904.39575975212</v>
      </c>
      <c r="S528" s="15" t="s">
        <v>45</v>
      </c>
      <c r="T528" s="15"/>
      <c r="U528" s="15"/>
      <c r="V528" s="14">
        <v>365</v>
      </c>
      <c r="W528" s="76"/>
      <c r="X528" s="14"/>
      <c r="Y528" s="14">
        <v>8760</v>
      </c>
      <c r="Z528" s="76" t="s">
        <v>1444</v>
      </c>
      <c r="AA528" s="76" t="s">
        <v>46</v>
      </c>
      <c r="AB528" s="19" t="s">
        <v>49</v>
      </c>
      <c r="AC528" s="19">
        <v>589.42211574465</v>
      </c>
      <c r="AD528" s="19">
        <v>6395.3771199333296</v>
      </c>
      <c r="AE528" s="19">
        <v>22.425616220874101</v>
      </c>
      <c r="AF528" s="19">
        <v>1344</v>
      </c>
      <c r="AG528" s="19">
        <v>1920000</v>
      </c>
      <c r="AH528" s="23">
        <v>100179.08333333299</v>
      </c>
      <c r="AI528" s="24">
        <v>8.7999999999999994E-8</v>
      </c>
      <c r="AJ528" s="21">
        <f t="shared" si="347"/>
        <v>6.0064704552393232E-2</v>
      </c>
      <c r="AK528" s="21">
        <f t="shared" si="348"/>
        <v>0.65171704106254968</v>
      </c>
      <c r="AL528" s="21">
        <f t="shared" si="349"/>
        <v>2.285268870528271E-3</v>
      </c>
      <c r="AM528" s="21">
        <f t="shared" si="350"/>
        <v>0.13695950790110686</v>
      </c>
      <c r="AN528" s="21">
        <f t="shared" si="351"/>
        <v>195.65643985872407</v>
      </c>
      <c r="AO528" s="86">
        <f t="shared" si="352"/>
        <v>8.9675868268581874E-3</v>
      </c>
      <c r="AP528" s="88">
        <f t="shared" si="353"/>
        <v>1.6456083439011845E-4</v>
      </c>
      <c r="AQ528" s="89">
        <f t="shared" si="354"/>
        <v>1.7855261398973964E-3</v>
      </c>
      <c r="AR528" s="89">
        <f t="shared" si="355"/>
        <v>6.2610106041870441E-6</v>
      </c>
      <c r="AS528" s="89">
        <f t="shared" si="356"/>
        <v>3.7523152849618319E-4</v>
      </c>
      <c r="AT528" s="89">
        <f t="shared" si="357"/>
        <v>0.53604504070883308</v>
      </c>
      <c r="AU528" s="91">
        <f t="shared" si="358"/>
        <v>2.4568731032488185E-5</v>
      </c>
      <c r="AV528" s="95">
        <f t="shared" si="368"/>
        <v>60064.704552393232</v>
      </c>
      <c r="AW528" s="96">
        <f t="shared" si="369"/>
        <v>651717.04106254969</v>
      </c>
      <c r="AX528" s="96">
        <f t="shared" si="370"/>
        <v>2285.2688705282712</v>
      </c>
      <c r="AY528" s="96">
        <f t="shared" si="371"/>
        <v>136959.50790110687</v>
      </c>
      <c r="AZ528" s="96">
        <f t="shared" si="372"/>
        <v>195656439.85872406</v>
      </c>
      <c r="BA528" s="97">
        <f t="shared" si="373"/>
        <v>8967.5868268581871</v>
      </c>
      <c r="BB528" s="102">
        <f t="shared" si="374"/>
        <v>164.56083439011846</v>
      </c>
      <c r="BC528" s="98">
        <f t="shared" si="375"/>
        <v>1785.5261398973964</v>
      </c>
      <c r="BD528" s="98">
        <f t="shared" si="376"/>
        <v>6.2610106041870441</v>
      </c>
      <c r="BE528" s="98">
        <f t="shared" si="377"/>
        <v>375.23152849618322</v>
      </c>
      <c r="BF528" s="98">
        <f t="shared" si="378"/>
        <v>536045.04070883302</v>
      </c>
      <c r="BG528" s="103">
        <f t="shared" si="379"/>
        <v>24.568731032488184</v>
      </c>
      <c r="BH528">
        <v>0.1</v>
      </c>
      <c r="BI528">
        <f t="shared" si="359"/>
        <v>10190.439575975213</v>
      </c>
      <c r="BJ528">
        <v>0.1</v>
      </c>
      <c r="BK528">
        <f t="shared" si="360"/>
        <v>10017.9083333333</v>
      </c>
      <c r="BL528" s="114">
        <v>491.49252207956101</v>
      </c>
      <c r="BM528" s="114">
        <v>4911.7599692228896</v>
      </c>
      <c r="BN528" s="114">
        <v>16.278520514623899</v>
      </c>
      <c r="BO528" s="114">
        <v>537.6</v>
      </c>
      <c r="BP528" s="114">
        <v>384000</v>
      </c>
      <c r="BQ528" s="107">
        <f t="shared" si="361"/>
        <v>8.7999999999999994E-9</v>
      </c>
      <c r="BR528" s="107">
        <f t="shared" si="362"/>
        <v>5.0444125554210351E-2</v>
      </c>
      <c r="BS528" s="107">
        <f t="shared" si="363"/>
        <v>0.50475495403651327</v>
      </c>
      <c r="BT528" s="107">
        <f t="shared" si="364"/>
        <v>1.6745199729794752E-3</v>
      </c>
      <c r="BU528" s="107">
        <f t="shared" si="365"/>
        <v>5.6469851750888027E-2</v>
      </c>
      <c r="BV528" s="107">
        <f t="shared" si="366"/>
        <v>43.750109975970645</v>
      </c>
      <c r="BW528" s="117">
        <f t="shared" si="367"/>
        <v>1.2682082912301158E-3</v>
      </c>
    </row>
    <row r="529" spans="1:75" ht="15" customHeight="1" x14ac:dyDescent="0.25">
      <c r="A529" s="108">
        <v>4.6955907015930203</v>
      </c>
      <c r="B529" s="108">
        <v>-74.033198627061907</v>
      </c>
      <c r="C529" s="119">
        <v>36</v>
      </c>
      <c r="D529" s="119">
        <v>34</v>
      </c>
      <c r="E529" s="119">
        <v>2442</v>
      </c>
      <c r="F529" s="16" t="s">
        <v>1442</v>
      </c>
      <c r="G529" s="14" t="s">
        <v>820</v>
      </c>
      <c r="H529" s="16" t="s">
        <v>1443</v>
      </c>
      <c r="I529" s="14" t="s">
        <v>1441</v>
      </c>
      <c r="J529" s="14" t="s">
        <v>41</v>
      </c>
      <c r="K529" s="14">
        <v>300</v>
      </c>
      <c r="L529" s="14"/>
      <c r="M529" s="14">
        <v>1981</v>
      </c>
      <c r="N529" s="15" t="s">
        <v>43</v>
      </c>
      <c r="O529" s="15" t="s">
        <v>86</v>
      </c>
      <c r="P529" s="28">
        <v>4.2689148957375835E-3</v>
      </c>
      <c r="Q529" s="18">
        <v>100179.08333333299</v>
      </c>
      <c r="R529" s="18">
        <v>101904.39575975212</v>
      </c>
      <c r="S529" s="15" t="s">
        <v>45</v>
      </c>
      <c r="T529" s="15"/>
      <c r="U529" s="15"/>
      <c r="V529" s="14">
        <v>365</v>
      </c>
      <c r="W529" s="76"/>
      <c r="X529" s="14"/>
      <c r="Y529" s="14">
        <v>8760</v>
      </c>
      <c r="Z529" s="76" t="s">
        <v>1444</v>
      </c>
      <c r="AA529" s="76" t="s">
        <v>46</v>
      </c>
      <c r="AB529" s="19" t="s">
        <v>49</v>
      </c>
      <c r="AC529" s="19">
        <v>589.42211574465</v>
      </c>
      <c r="AD529" s="19">
        <v>6395.3771199333296</v>
      </c>
      <c r="AE529" s="19">
        <v>22.425616220874101</v>
      </c>
      <c r="AF529" s="19">
        <v>1344</v>
      </c>
      <c r="AG529" s="19">
        <v>1920000</v>
      </c>
      <c r="AH529" s="23">
        <v>100179.08333333299</v>
      </c>
      <c r="AI529" s="24">
        <v>8.7999999999999994E-8</v>
      </c>
      <c r="AJ529" s="21">
        <f t="shared" si="347"/>
        <v>6.0064704552393232E-2</v>
      </c>
      <c r="AK529" s="21">
        <f t="shared" si="348"/>
        <v>0.65171704106254968</v>
      </c>
      <c r="AL529" s="21">
        <f t="shared" si="349"/>
        <v>2.285268870528271E-3</v>
      </c>
      <c r="AM529" s="21">
        <f t="shared" si="350"/>
        <v>0.13695950790110686</v>
      </c>
      <c r="AN529" s="21">
        <f t="shared" si="351"/>
        <v>195.65643985872407</v>
      </c>
      <c r="AO529" s="86">
        <f t="shared" si="352"/>
        <v>8.9675868268581874E-3</v>
      </c>
      <c r="AP529" s="88">
        <f t="shared" si="353"/>
        <v>1.6456083439011845E-4</v>
      </c>
      <c r="AQ529" s="89">
        <f t="shared" si="354"/>
        <v>1.7855261398973964E-3</v>
      </c>
      <c r="AR529" s="89">
        <f t="shared" si="355"/>
        <v>6.2610106041870441E-6</v>
      </c>
      <c r="AS529" s="89">
        <f t="shared" si="356"/>
        <v>3.7523152849618319E-4</v>
      </c>
      <c r="AT529" s="89">
        <f t="shared" si="357"/>
        <v>0.53604504070883308</v>
      </c>
      <c r="AU529" s="91">
        <f t="shared" si="358"/>
        <v>2.4568731032488185E-5</v>
      </c>
      <c r="AV529" s="95">
        <f t="shared" si="368"/>
        <v>60064.704552393232</v>
      </c>
      <c r="AW529" s="96">
        <f t="shared" si="369"/>
        <v>651717.04106254969</v>
      </c>
      <c r="AX529" s="96">
        <f t="shared" si="370"/>
        <v>2285.2688705282712</v>
      </c>
      <c r="AY529" s="96">
        <f t="shared" si="371"/>
        <v>136959.50790110687</v>
      </c>
      <c r="AZ529" s="96">
        <f t="shared" si="372"/>
        <v>195656439.85872406</v>
      </c>
      <c r="BA529" s="97">
        <f t="shared" si="373"/>
        <v>8967.5868268581871</v>
      </c>
      <c r="BB529" s="102">
        <f t="shared" si="374"/>
        <v>164.56083439011846</v>
      </c>
      <c r="BC529" s="98">
        <f t="shared" si="375"/>
        <v>1785.5261398973964</v>
      </c>
      <c r="BD529" s="98">
        <f t="shared" si="376"/>
        <v>6.2610106041870441</v>
      </c>
      <c r="BE529" s="98">
        <f t="shared" si="377"/>
        <v>375.23152849618322</v>
      </c>
      <c r="BF529" s="98">
        <f t="shared" si="378"/>
        <v>536045.04070883302</v>
      </c>
      <c r="BG529" s="103">
        <f t="shared" si="379"/>
        <v>24.568731032488184</v>
      </c>
      <c r="BH529">
        <v>0.1</v>
      </c>
      <c r="BI529">
        <f t="shared" si="359"/>
        <v>10190.439575975213</v>
      </c>
      <c r="BJ529">
        <v>0.1</v>
      </c>
      <c r="BK529">
        <f t="shared" si="360"/>
        <v>10017.9083333333</v>
      </c>
      <c r="BL529" s="114">
        <v>491.49252207956101</v>
      </c>
      <c r="BM529" s="114">
        <v>4911.7599692228896</v>
      </c>
      <c r="BN529" s="114">
        <v>16.278520514623899</v>
      </c>
      <c r="BO529" s="114">
        <v>537.6</v>
      </c>
      <c r="BP529" s="114">
        <v>384000</v>
      </c>
      <c r="BQ529" s="107">
        <f t="shared" si="361"/>
        <v>8.7999999999999994E-9</v>
      </c>
      <c r="BR529" s="107">
        <f t="shared" si="362"/>
        <v>5.0444125554210351E-2</v>
      </c>
      <c r="BS529" s="107">
        <f t="shared" si="363"/>
        <v>0.50475495403651327</v>
      </c>
      <c r="BT529" s="107">
        <f t="shared" si="364"/>
        <v>1.6745199729794752E-3</v>
      </c>
      <c r="BU529" s="107">
        <f t="shared" si="365"/>
        <v>5.6469851750888027E-2</v>
      </c>
      <c r="BV529" s="107">
        <f t="shared" si="366"/>
        <v>43.750109975970645</v>
      </c>
      <c r="BW529" s="117">
        <f t="shared" si="367"/>
        <v>1.2682082912301158E-3</v>
      </c>
    </row>
    <row r="530" spans="1:75" ht="15" customHeight="1" x14ac:dyDescent="0.25">
      <c r="A530" s="108">
        <v>4.7068627601510897</v>
      </c>
      <c r="B530" s="108">
        <v>-74.051884823475405</v>
      </c>
      <c r="C530" s="119">
        <v>34</v>
      </c>
      <c r="D530" s="119">
        <v>36</v>
      </c>
      <c r="E530" s="119">
        <v>2466</v>
      </c>
      <c r="F530" s="16" t="s">
        <v>1445</v>
      </c>
      <c r="G530" s="14" t="s">
        <v>820</v>
      </c>
      <c r="H530" s="16" t="s">
        <v>1446</v>
      </c>
      <c r="I530" s="14" t="s">
        <v>1441</v>
      </c>
      <c r="J530" s="14" t="s">
        <v>41</v>
      </c>
      <c r="K530" s="14">
        <v>100</v>
      </c>
      <c r="L530" s="14"/>
      <c r="M530" s="14">
        <v>1992</v>
      </c>
      <c r="N530" s="15" t="s">
        <v>43</v>
      </c>
      <c r="O530" s="15" t="s">
        <v>44</v>
      </c>
      <c r="P530" s="28">
        <v>4.2689148957375835E-3</v>
      </c>
      <c r="Q530" s="18">
        <v>52000</v>
      </c>
      <c r="R530" s="18">
        <v>52895.558665427947</v>
      </c>
      <c r="S530" s="15" t="s">
        <v>45</v>
      </c>
      <c r="T530" s="15"/>
      <c r="U530" s="15"/>
      <c r="V530" s="14">
        <v>365</v>
      </c>
      <c r="W530" s="76"/>
      <c r="X530" s="14"/>
      <c r="Y530" s="14">
        <v>8760</v>
      </c>
      <c r="Z530" s="76" t="s">
        <v>1447</v>
      </c>
      <c r="AA530" s="76" t="s">
        <v>46</v>
      </c>
      <c r="AB530" s="19" t="s">
        <v>49</v>
      </c>
      <c r="AC530" s="19">
        <v>46.3856216091623</v>
      </c>
      <c r="AD530" s="19">
        <v>1074.85364414012</v>
      </c>
      <c r="AE530" s="19">
        <v>5.4109910208389103</v>
      </c>
      <c r="AF530" s="19">
        <v>1344</v>
      </c>
      <c r="AG530" s="19">
        <v>1920000</v>
      </c>
      <c r="AH530" s="23">
        <v>52000</v>
      </c>
      <c r="AI530" s="24">
        <v>8.7999999999999994E-8</v>
      </c>
      <c r="AJ530" s="21">
        <f t="shared" si="347"/>
        <v>2.4535933690597866E-3</v>
      </c>
      <c r="AK530" s="21">
        <f t="shared" si="348"/>
        <v>5.6854983990362727E-2</v>
      </c>
      <c r="AL530" s="21">
        <f t="shared" si="349"/>
        <v>2.862173929808884E-4</v>
      </c>
      <c r="AM530" s="21">
        <f t="shared" si="350"/>
        <v>7.1091630846335158E-2</v>
      </c>
      <c r="AN530" s="21">
        <f t="shared" si="351"/>
        <v>101.55947263762165</v>
      </c>
      <c r="AO530" s="86">
        <f t="shared" si="352"/>
        <v>4.6548091625576585E-3</v>
      </c>
      <c r="AP530" s="88">
        <f t="shared" si="353"/>
        <v>6.7221736138624291E-6</v>
      </c>
      <c r="AQ530" s="89">
        <f t="shared" si="354"/>
        <v>1.5576707942565132E-4</v>
      </c>
      <c r="AR530" s="89">
        <f t="shared" si="355"/>
        <v>7.8415724104352992E-7</v>
      </c>
      <c r="AS530" s="89">
        <f t="shared" si="356"/>
        <v>1.9477159135982235E-4</v>
      </c>
      <c r="AT530" s="89">
        <f t="shared" si="357"/>
        <v>0.27824513051403194</v>
      </c>
      <c r="AU530" s="91">
        <f t="shared" si="358"/>
        <v>1.2752901815226461E-5</v>
      </c>
      <c r="AV530" s="95">
        <f t="shared" si="368"/>
        <v>2453.5933690597867</v>
      </c>
      <c r="AW530" s="96">
        <f t="shared" si="369"/>
        <v>56854.983990362729</v>
      </c>
      <c r="AX530" s="96">
        <f t="shared" si="370"/>
        <v>286.21739298088841</v>
      </c>
      <c r="AY530" s="96">
        <f t="shared" si="371"/>
        <v>71091.63084633516</v>
      </c>
      <c r="AZ530" s="96">
        <f t="shared" si="372"/>
        <v>101559472.63762166</v>
      </c>
      <c r="BA530" s="97">
        <f t="shared" si="373"/>
        <v>4654.8091625576581</v>
      </c>
      <c r="BB530" s="102">
        <f t="shared" si="374"/>
        <v>6.7221736138624291</v>
      </c>
      <c r="BC530" s="98">
        <f t="shared" si="375"/>
        <v>155.76707942565133</v>
      </c>
      <c r="BD530" s="98">
        <f t="shared" si="376"/>
        <v>0.78415724104352991</v>
      </c>
      <c r="BE530" s="98">
        <f t="shared" si="377"/>
        <v>194.77159135982237</v>
      </c>
      <c r="BF530" s="98">
        <f t="shared" si="378"/>
        <v>278245.13051403192</v>
      </c>
      <c r="BG530" s="103">
        <f t="shared" si="379"/>
        <v>12.75290181522646</v>
      </c>
      <c r="BH530">
        <v>0.1</v>
      </c>
      <c r="BI530">
        <f t="shared" si="359"/>
        <v>5289.5558665427952</v>
      </c>
      <c r="BJ530">
        <v>0.1</v>
      </c>
      <c r="BK530">
        <f t="shared" si="360"/>
        <v>5200</v>
      </c>
      <c r="BL530" s="114">
        <v>17.6498016718255</v>
      </c>
      <c r="BM530" s="114">
        <v>910.91550745517998</v>
      </c>
      <c r="BN530" s="114">
        <v>5.3109910208389097</v>
      </c>
      <c r="BO530" s="114">
        <v>537.6</v>
      </c>
      <c r="BP530" s="114">
        <v>384000</v>
      </c>
      <c r="BQ530" s="107">
        <f t="shared" si="361"/>
        <v>8.7999999999999994E-9</v>
      </c>
      <c r="BR530" s="107">
        <f t="shared" si="362"/>
        <v>9.6529939347728046E-4</v>
      </c>
      <c r="BS530" s="107">
        <f t="shared" si="363"/>
        <v>4.8517661214338814E-2</v>
      </c>
      <c r="BT530" s="107">
        <f t="shared" si="364"/>
        <v>2.8238210571173247E-4</v>
      </c>
      <c r="BU530" s="107">
        <f t="shared" si="365"/>
        <v>2.9311830307685853E-2</v>
      </c>
      <c r="BV530" s="107">
        <f t="shared" si="366"/>
        <v>22.709388457675189</v>
      </c>
      <c r="BW530" s="117">
        <f t="shared" si="367"/>
        <v>6.582894247947591E-4</v>
      </c>
    </row>
    <row r="531" spans="1:75" ht="15" customHeight="1" x14ac:dyDescent="0.25">
      <c r="A531" s="108">
        <v>4.7068627601510897</v>
      </c>
      <c r="B531" s="108">
        <v>-74.051884823475405</v>
      </c>
      <c r="C531" s="119">
        <v>34</v>
      </c>
      <c r="D531" s="119">
        <v>36</v>
      </c>
      <c r="E531" s="119">
        <v>2466</v>
      </c>
      <c r="F531" s="16" t="s">
        <v>1445</v>
      </c>
      <c r="G531" s="14" t="s">
        <v>820</v>
      </c>
      <c r="H531" s="16" t="s">
        <v>1446</v>
      </c>
      <c r="I531" s="14" t="s">
        <v>1441</v>
      </c>
      <c r="J531" s="14" t="s">
        <v>41</v>
      </c>
      <c r="K531" s="14">
        <v>100</v>
      </c>
      <c r="L531" s="14"/>
      <c r="M531" s="14">
        <v>1992</v>
      </c>
      <c r="N531" s="15" t="s">
        <v>43</v>
      </c>
      <c r="O531" s="15" t="s">
        <v>44</v>
      </c>
      <c r="P531" s="28">
        <v>4.2689148957375835E-3</v>
      </c>
      <c r="Q531" s="18">
        <v>52000</v>
      </c>
      <c r="R531" s="18">
        <v>52895.558665427947</v>
      </c>
      <c r="S531" s="15" t="s">
        <v>45</v>
      </c>
      <c r="T531" s="15"/>
      <c r="U531" s="15"/>
      <c r="V531" s="14">
        <v>365</v>
      </c>
      <c r="W531" s="76"/>
      <c r="X531" s="14"/>
      <c r="Y531" s="14">
        <v>8760</v>
      </c>
      <c r="Z531" s="76" t="s">
        <v>1447</v>
      </c>
      <c r="AA531" s="76" t="s">
        <v>46</v>
      </c>
      <c r="AB531" s="19" t="s">
        <v>49</v>
      </c>
      <c r="AC531" s="19">
        <v>46.3856216091623</v>
      </c>
      <c r="AD531" s="19">
        <v>1074.85364414012</v>
      </c>
      <c r="AE531" s="19">
        <v>5.4109910208389103</v>
      </c>
      <c r="AF531" s="19">
        <v>1344</v>
      </c>
      <c r="AG531" s="19">
        <v>1920000</v>
      </c>
      <c r="AH531" s="23">
        <v>52000</v>
      </c>
      <c r="AI531" s="24">
        <v>8.7999999999999994E-8</v>
      </c>
      <c r="AJ531" s="21">
        <f t="shared" si="347"/>
        <v>2.4535933690597866E-3</v>
      </c>
      <c r="AK531" s="21">
        <f t="shared" si="348"/>
        <v>5.6854983990362727E-2</v>
      </c>
      <c r="AL531" s="21">
        <f t="shared" si="349"/>
        <v>2.862173929808884E-4</v>
      </c>
      <c r="AM531" s="21">
        <f t="shared" si="350"/>
        <v>7.1091630846335158E-2</v>
      </c>
      <c r="AN531" s="21">
        <f t="shared" si="351"/>
        <v>101.55947263762165</v>
      </c>
      <c r="AO531" s="86">
        <f t="shared" si="352"/>
        <v>4.6548091625576585E-3</v>
      </c>
      <c r="AP531" s="88">
        <f t="shared" si="353"/>
        <v>6.7221736138624291E-6</v>
      </c>
      <c r="AQ531" s="89">
        <f t="shared" si="354"/>
        <v>1.5576707942565132E-4</v>
      </c>
      <c r="AR531" s="89">
        <f t="shared" si="355"/>
        <v>7.8415724104352992E-7</v>
      </c>
      <c r="AS531" s="89">
        <f t="shared" si="356"/>
        <v>1.9477159135982235E-4</v>
      </c>
      <c r="AT531" s="89">
        <f t="shared" si="357"/>
        <v>0.27824513051403194</v>
      </c>
      <c r="AU531" s="91">
        <f t="shared" si="358"/>
        <v>1.2752901815226461E-5</v>
      </c>
      <c r="AV531" s="95">
        <f t="shared" si="368"/>
        <v>2453.5933690597867</v>
      </c>
      <c r="AW531" s="96">
        <f t="shared" si="369"/>
        <v>56854.983990362729</v>
      </c>
      <c r="AX531" s="96">
        <f t="shared" si="370"/>
        <v>286.21739298088841</v>
      </c>
      <c r="AY531" s="96">
        <f t="shared" si="371"/>
        <v>71091.63084633516</v>
      </c>
      <c r="AZ531" s="96">
        <f t="shared" si="372"/>
        <v>101559472.63762166</v>
      </c>
      <c r="BA531" s="97">
        <f t="shared" si="373"/>
        <v>4654.8091625576581</v>
      </c>
      <c r="BB531" s="102">
        <f t="shared" si="374"/>
        <v>6.7221736138624291</v>
      </c>
      <c r="BC531" s="98">
        <f t="shared" si="375"/>
        <v>155.76707942565133</v>
      </c>
      <c r="BD531" s="98">
        <f t="shared" si="376"/>
        <v>0.78415724104352991</v>
      </c>
      <c r="BE531" s="98">
        <f t="shared" si="377"/>
        <v>194.77159135982237</v>
      </c>
      <c r="BF531" s="98">
        <f t="shared" si="378"/>
        <v>278245.13051403192</v>
      </c>
      <c r="BG531" s="103">
        <f t="shared" si="379"/>
        <v>12.75290181522646</v>
      </c>
      <c r="BH531">
        <v>0.1</v>
      </c>
      <c r="BI531">
        <f t="shared" si="359"/>
        <v>5289.5558665427952</v>
      </c>
      <c r="BJ531">
        <v>0.1</v>
      </c>
      <c r="BK531">
        <f t="shared" si="360"/>
        <v>5200</v>
      </c>
      <c r="BL531" s="114">
        <v>17.6498016718255</v>
      </c>
      <c r="BM531" s="114">
        <v>910.91550745517998</v>
      </c>
      <c r="BN531" s="114">
        <v>5.3109910208389097</v>
      </c>
      <c r="BO531" s="114">
        <v>537.6</v>
      </c>
      <c r="BP531" s="114">
        <v>384000</v>
      </c>
      <c r="BQ531" s="107">
        <f t="shared" si="361"/>
        <v>8.7999999999999994E-9</v>
      </c>
      <c r="BR531" s="107">
        <f t="shared" si="362"/>
        <v>9.6529939347728046E-4</v>
      </c>
      <c r="BS531" s="107">
        <f t="shared" si="363"/>
        <v>4.8517661214338814E-2</v>
      </c>
      <c r="BT531" s="107">
        <f t="shared" si="364"/>
        <v>2.8238210571173247E-4</v>
      </c>
      <c r="BU531" s="107">
        <f t="shared" si="365"/>
        <v>2.9311830307685853E-2</v>
      </c>
      <c r="BV531" s="107">
        <f t="shared" si="366"/>
        <v>22.709388457675189</v>
      </c>
      <c r="BW531" s="117">
        <f t="shared" si="367"/>
        <v>6.582894247947591E-4</v>
      </c>
    </row>
    <row r="532" spans="1:75" x14ac:dyDescent="0.25">
      <c r="A532" s="108">
        <v>4.7409444444444446</v>
      </c>
      <c r="B532" s="108">
        <v>-74.034388888888884</v>
      </c>
      <c r="C532" s="119">
        <v>36</v>
      </c>
      <c r="D532" s="119">
        <v>40</v>
      </c>
      <c r="E532" s="119">
        <v>594</v>
      </c>
      <c r="F532" s="16" t="s">
        <v>1448</v>
      </c>
      <c r="G532" s="14" t="s">
        <v>820</v>
      </c>
      <c r="H532" s="16" t="s">
        <v>1449</v>
      </c>
      <c r="I532" s="14" t="s">
        <v>1441</v>
      </c>
      <c r="J532" s="14" t="s">
        <v>41</v>
      </c>
      <c r="K532" s="14">
        <v>70</v>
      </c>
      <c r="L532" s="14"/>
      <c r="M532" s="14">
        <v>1987</v>
      </c>
      <c r="N532" s="15" t="s">
        <v>102</v>
      </c>
      <c r="O532" s="15" t="s">
        <v>103</v>
      </c>
      <c r="P532" s="28">
        <v>4.2689148957375835E-3</v>
      </c>
      <c r="Q532" s="18">
        <v>50</v>
      </c>
      <c r="R532" s="18">
        <v>50.861114101373026</v>
      </c>
      <c r="S532" s="2" t="s">
        <v>45</v>
      </c>
      <c r="T532" s="2"/>
      <c r="U532" s="2"/>
      <c r="V532" s="14">
        <v>365</v>
      </c>
      <c r="W532" s="76"/>
      <c r="X532" s="14"/>
      <c r="Y532" s="14" t="e">
        <v>#VALUE!</v>
      </c>
      <c r="Z532" s="76" t="s">
        <v>1450</v>
      </c>
      <c r="AA532" s="76" t="s">
        <v>46</v>
      </c>
      <c r="AB532" s="19" t="s">
        <v>49</v>
      </c>
      <c r="AC532" s="19">
        <v>840000</v>
      </c>
      <c r="AD532" s="19">
        <v>2400000</v>
      </c>
      <c r="AE532" s="19">
        <v>1800000</v>
      </c>
      <c r="AF532" s="19">
        <v>600000</v>
      </c>
      <c r="AG532" s="19">
        <v>2676000000</v>
      </c>
      <c r="AH532" s="23">
        <v>50</v>
      </c>
      <c r="AI532" s="20">
        <v>9.1200000000000003E-2</v>
      </c>
      <c r="AJ532" s="21">
        <f t="shared" si="347"/>
        <v>4.2723335845153337E-2</v>
      </c>
      <c r="AK532" s="21">
        <f t="shared" si="348"/>
        <v>0.12206667384329527</v>
      </c>
      <c r="AL532" s="21">
        <f t="shared" si="349"/>
        <v>9.1550005382471447E-2</v>
      </c>
      <c r="AM532" s="21">
        <f t="shared" si="350"/>
        <v>3.0516668460823817E-2</v>
      </c>
      <c r="AN532" s="21">
        <f t="shared" si="351"/>
        <v>136.10434133527423</v>
      </c>
      <c r="AO532" s="86">
        <f t="shared" si="352"/>
        <v>4.6385336060452209</v>
      </c>
      <c r="AP532" s="88">
        <f t="shared" si="353"/>
        <v>1.1705023519220092E-4</v>
      </c>
      <c r="AQ532" s="89">
        <f t="shared" si="354"/>
        <v>3.3442924340628842E-4</v>
      </c>
      <c r="AR532" s="89">
        <f t="shared" si="355"/>
        <v>2.5082193255471631E-4</v>
      </c>
      <c r="AS532" s="89">
        <f t="shared" si="356"/>
        <v>8.3607310851572104E-5</v>
      </c>
      <c r="AT532" s="89">
        <f t="shared" si="357"/>
        <v>0.37288860639801158</v>
      </c>
      <c r="AU532" s="91">
        <f t="shared" si="358"/>
        <v>1.2708311249438961E-2</v>
      </c>
      <c r="AV532" s="95">
        <f t="shared" si="368"/>
        <v>42723.335845153335</v>
      </c>
      <c r="AW532" s="96">
        <f t="shared" si="369"/>
        <v>122066.67384329527</v>
      </c>
      <c r="AX532" s="96">
        <f t="shared" si="370"/>
        <v>91550.005382471441</v>
      </c>
      <c r="AY532" s="96">
        <f t="shared" si="371"/>
        <v>30516.668460823817</v>
      </c>
      <c r="AZ532" s="96">
        <f t="shared" si="372"/>
        <v>136104341.33527422</v>
      </c>
      <c r="BA532" s="97">
        <f t="shared" si="373"/>
        <v>4638533.606045221</v>
      </c>
      <c r="BB532" s="102">
        <f t="shared" si="374"/>
        <v>117.05023519220092</v>
      </c>
      <c r="BC532" s="98">
        <f t="shared" si="375"/>
        <v>334.42924340628844</v>
      </c>
      <c r="BD532" s="98">
        <f t="shared" si="376"/>
        <v>250.82193255471631</v>
      </c>
      <c r="BE532" s="98">
        <f t="shared" si="377"/>
        <v>83.607310851572109</v>
      </c>
      <c r="BF532" s="98">
        <f t="shared" si="378"/>
        <v>372888.60639801156</v>
      </c>
      <c r="BG532" s="103">
        <f t="shared" si="379"/>
        <v>12708.311249438961</v>
      </c>
      <c r="BH532">
        <v>0.1</v>
      </c>
      <c r="BI532">
        <f t="shared" si="359"/>
        <v>5.0861114101373026</v>
      </c>
      <c r="BJ532">
        <v>0.1</v>
      </c>
      <c r="BK532">
        <f t="shared" si="360"/>
        <v>5</v>
      </c>
      <c r="BL532" s="114">
        <v>336000</v>
      </c>
      <c r="BM532" s="114">
        <v>480000</v>
      </c>
      <c r="BN532" s="114">
        <v>360000</v>
      </c>
      <c r="BO532" s="114">
        <v>120000</v>
      </c>
      <c r="BP532" s="114">
        <v>1070400000</v>
      </c>
      <c r="BQ532" s="107">
        <f t="shared" si="361"/>
        <v>9.1200000000000014E-3</v>
      </c>
      <c r="BR532" s="107">
        <f t="shared" si="362"/>
        <v>1.7615282636830442E-2</v>
      </c>
      <c r="BS532" s="107">
        <f t="shared" si="363"/>
        <v>2.7294938050090374E-2</v>
      </c>
      <c r="BT532" s="107">
        <f t="shared" si="364"/>
        <v>2.0471203537567782E-2</v>
      </c>
      <c r="BU532" s="107">
        <f t="shared" si="365"/>
        <v>6.8237345125225935E-3</v>
      </c>
      <c r="BV532" s="107">
        <f t="shared" si="366"/>
        <v>56.117257543045554</v>
      </c>
      <c r="BW532" s="117">
        <f t="shared" si="367"/>
        <v>0.65598771351925322</v>
      </c>
    </row>
    <row r="533" spans="1:75" ht="15" customHeight="1" x14ac:dyDescent="0.25">
      <c r="A533" s="108">
        <v>4.7409444444444446</v>
      </c>
      <c r="B533" s="108">
        <v>-74.034388888888884</v>
      </c>
      <c r="C533" s="119">
        <v>36</v>
      </c>
      <c r="D533" s="119">
        <v>40</v>
      </c>
      <c r="E533" s="119">
        <v>594</v>
      </c>
      <c r="F533" s="16" t="s">
        <v>1448</v>
      </c>
      <c r="G533" s="14" t="s">
        <v>820</v>
      </c>
      <c r="H533" s="16" t="s">
        <v>1449</v>
      </c>
      <c r="I533" s="14" t="s">
        <v>1441</v>
      </c>
      <c r="J533" s="14" t="s">
        <v>41</v>
      </c>
      <c r="K533" s="14">
        <v>70</v>
      </c>
      <c r="L533" s="14"/>
      <c r="M533" s="14">
        <v>1997</v>
      </c>
      <c r="N533" s="15" t="s">
        <v>43</v>
      </c>
      <c r="O533" s="15" t="s">
        <v>44</v>
      </c>
      <c r="P533" s="28">
        <v>4.2689148957375835E-3</v>
      </c>
      <c r="Q533" s="18">
        <v>130000</v>
      </c>
      <c r="R533" s="18">
        <v>132238.89666356987</v>
      </c>
      <c r="S533" s="15" t="s">
        <v>45</v>
      </c>
      <c r="T533" s="15"/>
      <c r="U533" s="15"/>
      <c r="V533" s="14">
        <v>365</v>
      </c>
      <c r="W533" s="76"/>
      <c r="X533" s="14"/>
      <c r="Y533" s="14">
        <v>8760</v>
      </c>
      <c r="Z533" s="76" t="s">
        <v>1451</v>
      </c>
      <c r="AA533" s="76" t="s">
        <v>46</v>
      </c>
      <c r="AB533" s="19" t="s">
        <v>49</v>
      </c>
      <c r="AC533" s="19">
        <v>46.3856216091623</v>
      </c>
      <c r="AD533" s="19">
        <v>1074.85364414012</v>
      </c>
      <c r="AE533" s="19">
        <v>5.4109910208389103</v>
      </c>
      <c r="AF533" s="19">
        <v>1344</v>
      </c>
      <c r="AG533" s="19">
        <v>1920000</v>
      </c>
      <c r="AH533" s="23">
        <v>130000</v>
      </c>
      <c r="AI533" s="24">
        <v>8.7999999999999994E-8</v>
      </c>
      <c r="AJ533" s="21">
        <f t="shared" si="347"/>
        <v>6.1339834226494675E-3</v>
      </c>
      <c r="AK533" s="21">
        <f t="shared" si="348"/>
        <v>0.14213745997590682</v>
      </c>
      <c r="AL533" s="21">
        <f t="shared" si="349"/>
        <v>7.1554348245222109E-4</v>
      </c>
      <c r="AM533" s="21">
        <f t="shared" si="350"/>
        <v>0.17772907711583791</v>
      </c>
      <c r="AN533" s="21">
        <f t="shared" si="351"/>
        <v>253.89868159405418</v>
      </c>
      <c r="AO533" s="86">
        <f t="shared" si="352"/>
        <v>1.1637022906394148E-2</v>
      </c>
      <c r="AP533" s="88">
        <f t="shared" si="353"/>
        <v>1.6805434034656075E-5</v>
      </c>
      <c r="AQ533" s="89">
        <f t="shared" si="354"/>
        <v>3.8941769856412828E-4</v>
      </c>
      <c r="AR533" s="89">
        <f t="shared" si="355"/>
        <v>1.9603931026088249E-6</v>
      </c>
      <c r="AS533" s="89">
        <f t="shared" si="356"/>
        <v>4.869289783995559E-4</v>
      </c>
      <c r="AT533" s="89">
        <f t="shared" si="357"/>
        <v>0.69561282628507992</v>
      </c>
      <c r="AU533" s="91">
        <f t="shared" si="358"/>
        <v>3.1882254538066159E-5</v>
      </c>
      <c r="AV533" s="95">
        <f t="shared" si="368"/>
        <v>6133.9834226494677</v>
      </c>
      <c r="AW533" s="96">
        <f t="shared" si="369"/>
        <v>142137.45997590682</v>
      </c>
      <c r="AX533" s="96">
        <f t="shared" si="370"/>
        <v>715.54348245222104</v>
      </c>
      <c r="AY533" s="96">
        <f t="shared" si="371"/>
        <v>177729.07711583792</v>
      </c>
      <c r="AZ533" s="96">
        <f t="shared" si="372"/>
        <v>253898681.59405419</v>
      </c>
      <c r="BA533" s="97">
        <f t="shared" si="373"/>
        <v>11637.022906394148</v>
      </c>
      <c r="BB533" s="102">
        <f t="shared" si="374"/>
        <v>16.805434034656074</v>
      </c>
      <c r="BC533" s="98">
        <f t="shared" si="375"/>
        <v>389.41769856412827</v>
      </c>
      <c r="BD533" s="98">
        <f t="shared" si="376"/>
        <v>1.9603931026088248</v>
      </c>
      <c r="BE533" s="98">
        <f t="shared" si="377"/>
        <v>486.92897839955589</v>
      </c>
      <c r="BF533" s="98">
        <f t="shared" si="378"/>
        <v>695612.82628507994</v>
      </c>
      <c r="BG533" s="103">
        <f t="shared" si="379"/>
        <v>31.88225453806616</v>
      </c>
      <c r="BH533">
        <v>0.1</v>
      </c>
      <c r="BI533">
        <f t="shared" si="359"/>
        <v>13223.889666356989</v>
      </c>
      <c r="BJ533">
        <v>0.1</v>
      </c>
      <c r="BK533">
        <f t="shared" si="360"/>
        <v>13000</v>
      </c>
      <c r="BL533" s="114">
        <v>17.6498016718255</v>
      </c>
      <c r="BM533" s="114">
        <v>910.91550745517998</v>
      </c>
      <c r="BN533" s="114">
        <v>5.3109910208389097</v>
      </c>
      <c r="BO533" s="114">
        <v>537.6</v>
      </c>
      <c r="BP533" s="114">
        <v>384000</v>
      </c>
      <c r="BQ533" s="107">
        <f t="shared" si="361"/>
        <v>8.7999999999999994E-9</v>
      </c>
      <c r="BR533" s="107">
        <f t="shared" si="362"/>
        <v>2.4132484836932016E-3</v>
      </c>
      <c r="BS533" s="107">
        <f t="shared" si="363"/>
        <v>0.12129415303584704</v>
      </c>
      <c r="BT533" s="107">
        <f t="shared" si="364"/>
        <v>7.0595526427933114E-4</v>
      </c>
      <c r="BU533" s="107">
        <f t="shared" si="365"/>
        <v>7.3279575769214636E-2</v>
      </c>
      <c r="BV533" s="107">
        <f t="shared" si="366"/>
        <v>56.773471144187987</v>
      </c>
      <c r="BW533" s="117">
        <f t="shared" si="367"/>
        <v>1.645723561986898E-3</v>
      </c>
    </row>
    <row r="534" spans="1:75" ht="15" customHeight="1" x14ac:dyDescent="0.25">
      <c r="A534" s="108">
        <v>4.72949216994905</v>
      </c>
      <c r="B534" s="108">
        <v>-74.024069682328403</v>
      </c>
      <c r="C534" s="119">
        <v>37</v>
      </c>
      <c r="D534" s="119">
        <v>38</v>
      </c>
      <c r="E534" s="119">
        <v>2495</v>
      </c>
      <c r="F534" s="16" t="s">
        <v>1452</v>
      </c>
      <c r="G534" s="14" t="s">
        <v>820</v>
      </c>
      <c r="H534" s="16" t="s">
        <v>1453</v>
      </c>
      <c r="I534" s="14" t="s">
        <v>1441</v>
      </c>
      <c r="J534" s="14" t="s">
        <v>41</v>
      </c>
      <c r="K534" s="19">
        <v>200</v>
      </c>
      <c r="L534" s="19"/>
      <c r="M534" s="19">
        <v>1979</v>
      </c>
      <c r="N534" s="15" t="s">
        <v>43</v>
      </c>
      <c r="O534" s="15" t="s">
        <v>86</v>
      </c>
      <c r="P534" s="28">
        <v>4.2689148957375835E-3</v>
      </c>
      <c r="Q534" s="18">
        <v>84008.4</v>
      </c>
      <c r="R534" s="18">
        <v>85455.216357475714</v>
      </c>
      <c r="S534" s="15" t="s">
        <v>45</v>
      </c>
      <c r="T534" s="15"/>
      <c r="U534" s="15"/>
      <c r="V534" s="14">
        <v>365</v>
      </c>
      <c r="W534" s="76"/>
      <c r="X534" s="14"/>
      <c r="Y534" s="14">
        <v>8760</v>
      </c>
      <c r="Z534" s="77" t="s">
        <v>1454</v>
      </c>
      <c r="AA534" s="77" t="s">
        <v>46</v>
      </c>
      <c r="AB534" s="19" t="s">
        <v>49</v>
      </c>
      <c r="AC534" s="19">
        <v>589.42211574465</v>
      </c>
      <c r="AD534" s="19">
        <v>6395.3771199333296</v>
      </c>
      <c r="AE534" s="19">
        <v>22.425616220874101</v>
      </c>
      <c r="AF534" s="19">
        <v>1344</v>
      </c>
      <c r="AG534" s="19">
        <v>1920000</v>
      </c>
      <c r="AH534" s="23">
        <v>84008.4</v>
      </c>
      <c r="AI534" s="24">
        <v>8.7999999999999994E-8</v>
      </c>
      <c r="AJ534" s="21">
        <f t="shared" ref="AJ534:AJ556" si="380">AC534*R534/1000000000</f>
        <v>5.036919442684016E-2</v>
      </c>
      <c r="AK534" s="21">
        <f t="shared" ref="AK534:AK556" si="381">AD534*R534/1000000000</f>
        <v>0.5465183354715526</v>
      </c>
      <c r="AL534" s="21">
        <f t="shared" ref="AL534:AL556" si="382">AE534*R534/1000000000</f>
        <v>1.9163858861045132E-3</v>
      </c>
      <c r="AM534" s="21">
        <f t="shared" ref="AM534:AM556" si="383">AF534*R534/1000000000</f>
        <v>0.11485181078444735</v>
      </c>
      <c r="AN534" s="21">
        <f t="shared" ref="AN534:AN556" si="384">AG534*R534/1000000000</f>
        <v>164.07401540635337</v>
      </c>
      <c r="AO534" s="86">
        <f t="shared" si="352"/>
        <v>7.5200590394578623E-3</v>
      </c>
      <c r="AP534" s="88">
        <f t="shared" si="353"/>
        <v>1.3799779295024702E-4</v>
      </c>
      <c r="AQ534" s="89">
        <f t="shared" si="354"/>
        <v>1.49731050814124E-3</v>
      </c>
      <c r="AR534" s="89">
        <f t="shared" si="355"/>
        <v>5.250372290697296E-6</v>
      </c>
      <c r="AS534" s="89">
        <f t="shared" si="356"/>
        <v>3.1466249529985577E-4</v>
      </c>
      <c r="AT534" s="89">
        <f t="shared" si="357"/>
        <v>0.4495178504283654</v>
      </c>
      <c r="AU534" s="91">
        <f t="shared" si="358"/>
        <v>2.0602901477966745E-5</v>
      </c>
      <c r="AV534" s="95">
        <f t="shared" si="368"/>
        <v>50369.194426840157</v>
      </c>
      <c r="AW534" s="96">
        <f t="shared" si="369"/>
        <v>546518.33547155256</v>
      </c>
      <c r="AX534" s="96">
        <f t="shared" si="370"/>
        <v>1916.3858861045132</v>
      </c>
      <c r="AY534" s="96">
        <f t="shared" si="371"/>
        <v>114851.81078444736</v>
      </c>
      <c r="AZ534" s="96">
        <f t="shared" si="372"/>
        <v>164074015.40635335</v>
      </c>
      <c r="BA534" s="97">
        <f t="shared" si="373"/>
        <v>7520.0590394578621</v>
      </c>
      <c r="BB534" s="102">
        <f t="shared" si="374"/>
        <v>137.99779295024703</v>
      </c>
      <c r="BC534" s="98">
        <f t="shared" si="375"/>
        <v>1497.31050814124</v>
      </c>
      <c r="BD534" s="98">
        <f t="shared" si="376"/>
        <v>5.2503722906972961</v>
      </c>
      <c r="BE534" s="98">
        <f t="shared" si="377"/>
        <v>314.66249529985578</v>
      </c>
      <c r="BF534" s="98">
        <f t="shared" si="378"/>
        <v>449517.8504283654</v>
      </c>
      <c r="BG534" s="103">
        <f t="shared" si="379"/>
        <v>20.602901477966746</v>
      </c>
      <c r="BH534">
        <v>0.1</v>
      </c>
      <c r="BI534">
        <f t="shared" si="359"/>
        <v>8545.5216357475711</v>
      </c>
      <c r="BJ534">
        <v>0.1</v>
      </c>
      <c r="BK534">
        <f t="shared" si="360"/>
        <v>8400.84</v>
      </c>
      <c r="BL534" s="114">
        <v>491.49252207956101</v>
      </c>
      <c r="BM534" s="114">
        <v>4911.7599692228896</v>
      </c>
      <c r="BN534" s="114">
        <v>16.278520514623899</v>
      </c>
      <c r="BO534" s="114">
        <v>537.6</v>
      </c>
      <c r="BP534" s="114">
        <v>384000</v>
      </c>
      <c r="BQ534" s="107">
        <f t="shared" si="361"/>
        <v>8.7999999999999994E-9</v>
      </c>
      <c r="BR534" s="107">
        <f t="shared" si="362"/>
        <v>4.230154775032053E-2</v>
      </c>
      <c r="BS534" s="107">
        <f t="shared" si="363"/>
        <v>0.42327853948901006</v>
      </c>
      <c r="BT534" s="107">
        <f t="shared" si="364"/>
        <v>1.4042227081473204E-3</v>
      </c>
      <c r="BU534" s="107">
        <f t="shared" si="365"/>
        <v>4.7354614715773007E-2</v>
      </c>
      <c r="BV534" s="107">
        <f t="shared" si="366"/>
        <v>36.688065178995387</v>
      </c>
      <c r="BW534" s="117">
        <f t="shared" si="367"/>
        <v>1.06349694834477E-3</v>
      </c>
    </row>
    <row r="535" spans="1:75" ht="15" customHeight="1" x14ac:dyDescent="0.25">
      <c r="A535" s="108">
        <v>4.72949216994905</v>
      </c>
      <c r="B535" s="108">
        <v>-74.024069682328403</v>
      </c>
      <c r="C535" s="119">
        <v>37</v>
      </c>
      <c r="D535" s="119">
        <v>38</v>
      </c>
      <c r="E535" s="119">
        <v>2495</v>
      </c>
      <c r="F535" s="16" t="s">
        <v>1452</v>
      </c>
      <c r="G535" s="14" t="s">
        <v>820</v>
      </c>
      <c r="H535" s="16" t="s">
        <v>1453</v>
      </c>
      <c r="I535" s="14" t="s">
        <v>1441</v>
      </c>
      <c r="J535" s="14" t="s">
        <v>41</v>
      </c>
      <c r="K535" s="14">
        <v>200</v>
      </c>
      <c r="L535" s="14"/>
      <c r="M535" s="14">
        <v>1979</v>
      </c>
      <c r="N535" s="15" t="s">
        <v>43</v>
      </c>
      <c r="O535" s="15" t="s">
        <v>86</v>
      </c>
      <c r="P535" s="28">
        <v>4.2689148957375835E-3</v>
      </c>
      <c r="Q535" s="18">
        <v>42857.142857142899</v>
      </c>
      <c r="R535" s="18">
        <v>43595.240658319781</v>
      </c>
      <c r="S535" s="15" t="s">
        <v>45</v>
      </c>
      <c r="T535" s="15"/>
      <c r="U535" s="15"/>
      <c r="V535" s="14">
        <v>365</v>
      </c>
      <c r="W535" s="76"/>
      <c r="X535" s="14"/>
      <c r="Y535" s="14" t="e">
        <v>#VALUE!</v>
      </c>
      <c r="Z535" s="76" t="s">
        <v>1455</v>
      </c>
      <c r="AA535" s="76" t="s">
        <v>46</v>
      </c>
      <c r="AB535" s="19" t="s">
        <v>49</v>
      </c>
      <c r="AC535" s="19">
        <v>589.42211574465</v>
      </c>
      <c r="AD535" s="19">
        <v>6395.3771199333296</v>
      </c>
      <c r="AE535" s="19">
        <v>22.425616220874101</v>
      </c>
      <c r="AF535" s="19">
        <v>1344</v>
      </c>
      <c r="AG535" s="19">
        <v>1920000</v>
      </c>
      <c r="AH535" s="23">
        <v>42857.142857142899</v>
      </c>
      <c r="AI535" s="24">
        <v>8.7999999999999994E-8</v>
      </c>
      <c r="AJ535" s="21">
        <f t="shared" si="380"/>
        <v>2.5695998985224035E-2</v>
      </c>
      <c r="AK535" s="21">
        <f t="shared" si="381"/>
        <v>0.27880800464420558</v>
      </c>
      <c r="AL535" s="21">
        <f t="shared" si="382"/>
        <v>9.7765013606012632E-4</v>
      </c>
      <c r="AM535" s="21">
        <f t="shared" si="383"/>
        <v>5.8592003444781784E-2</v>
      </c>
      <c r="AN535" s="21">
        <f t="shared" si="384"/>
        <v>83.702862063973981</v>
      </c>
      <c r="AO535" s="86">
        <f t="shared" si="352"/>
        <v>3.8363811779321406E-3</v>
      </c>
      <c r="AP535" s="88">
        <f t="shared" si="353"/>
        <v>7.0399997219791879E-5</v>
      </c>
      <c r="AQ535" s="89">
        <f t="shared" si="354"/>
        <v>7.6385754697042626E-4</v>
      </c>
      <c r="AR535" s="89">
        <f t="shared" si="355"/>
        <v>2.6784935234524009E-6</v>
      </c>
      <c r="AS535" s="89">
        <f t="shared" si="356"/>
        <v>1.605260368350186E-4</v>
      </c>
      <c r="AT535" s="89">
        <f t="shared" si="357"/>
        <v>0.22932290976431227</v>
      </c>
      <c r="AU535" s="91">
        <f t="shared" si="358"/>
        <v>1.0510633364197646E-5</v>
      </c>
      <c r="AV535" s="95">
        <f t="shared" si="368"/>
        <v>25695.998985224036</v>
      </c>
      <c r="AW535" s="96">
        <f t="shared" si="369"/>
        <v>278808.00464420556</v>
      </c>
      <c r="AX535" s="96">
        <f t="shared" si="370"/>
        <v>977.65013606012633</v>
      </c>
      <c r="AY535" s="96">
        <f t="shared" si="371"/>
        <v>58592.003444781782</v>
      </c>
      <c r="AZ535" s="96">
        <f t="shared" si="372"/>
        <v>83702862.063973978</v>
      </c>
      <c r="BA535" s="97">
        <f t="shared" si="373"/>
        <v>3836.3811779321404</v>
      </c>
      <c r="BB535" s="102">
        <f t="shared" si="374"/>
        <v>70.399997219791885</v>
      </c>
      <c r="BC535" s="98">
        <f t="shared" si="375"/>
        <v>763.85754697042626</v>
      </c>
      <c r="BD535" s="98">
        <f t="shared" si="376"/>
        <v>2.678493523452401</v>
      </c>
      <c r="BE535" s="98">
        <f t="shared" si="377"/>
        <v>160.5260368350186</v>
      </c>
      <c r="BF535" s="98">
        <f t="shared" si="378"/>
        <v>229322.90976431227</v>
      </c>
      <c r="BG535" s="103">
        <f t="shared" si="379"/>
        <v>10.510633364197647</v>
      </c>
      <c r="BH535">
        <v>0.1</v>
      </c>
      <c r="BI535">
        <f t="shared" si="359"/>
        <v>4359.5240658319781</v>
      </c>
      <c r="BJ535">
        <v>0.1</v>
      </c>
      <c r="BK535">
        <f t="shared" si="360"/>
        <v>4285.7142857142899</v>
      </c>
      <c r="BL535" s="114">
        <v>491.49252207956101</v>
      </c>
      <c r="BM535" s="114">
        <v>4911.7599692228896</v>
      </c>
      <c r="BN535" s="114">
        <v>16.278520514623899</v>
      </c>
      <c r="BO535" s="114">
        <v>537.6</v>
      </c>
      <c r="BP535" s="114">
        <v>384000</v>
      </c>
      <c r="BQ535" s="107">
        <f t="shared" si="361"/>
        <v>8.7999999999999994E-9</v>
      </c>
      <c r="BR535" s="107">
        <f t="shared" si="362"/>
        <v>2.1580264295162615E-2</v>
      </c>
      <c r="BS535" s="107">
        <f t="shared" si="363"/>
        <v>0.21593684483031828</v>
      </c>
      <c r="BT535" s="107">
        <f t="shared" si="364"/>
        <v>7.1636852036598478E-4</v>
      </c>
      <c r="BU535" s="107">
        <f t="shared" si="365"/>
        <v>2.4158101901938917E-2</v>
      </c>
      <c r="BV535" s="107">
        <f t="shared" si="366"/>
        <v>18.716528948633417</v>
      </c>
      <c r="BW535" s="117">
        <f t="shared" si="367"/>
        <v>5.4254622922645041E-4</v>
      </c>
    </row>
    <row r="536" spans="1:75" ht="15" customHeight="1" x14ac:dyDescent="0.25">
      <c r="A536" s="108">
        <v>4.7810277777777781</v>
      </c>
      <c r="B536" s="108">
        <v>-74.039944444444444</v>
      </c>
      <c r="C536" s="119">
        <v>36</v>
      </c>
      <c r="D536" s="119">
        <v>44</v>
      </c>
      <c r="E536" s="119">
        <v>695</v>
      </c>
      <c r="F536" s="16" t="s">
        <v>1456</v>
      </c>
      <c r="G536" s="14" t="s">
        <v>1457</v>
      </c>
      <c r="H536" s="16" t="s">
        <v>1458</v>
      </c>
      <c r="I536" s="14" t="s">
        <v>1441</v>
      </c>
      <c r="J536" s="14" t="s">
        <v>1459</v>
      </c>
      <c r="K536" s="32"/>
      <c r="L536" s="32"/>
      <c r="M536" s="19">
        <v>1998</v>
      </c>
      <c r="N536" s="15" t="s">
        <v>43</v>
      </c>
      <c r="O536" s="15" t="s">
        <v>120</v>
      </c>
      <c r="P536" s="28">
        <v>4.2689148957375835E-3</v>
      </c>
      <c r="Q536" s="18">
        <v>127750</v>
      </c>
      <c r="R536" s="18">
        <v>129950.14652900808</v>
      </c>
      <c r="S536" s="15" t="s">
        <v>45</v>
      </c>
      <c r="T536" s="15"/>
      <c r="U536" s="15"/>
      <c r="V536" s="14">
        <v>365</v>
      </c>
      <c r="W536" s="76"/>
      <c r="X536" s="14"/>
      <c r="Y536" s="14">
        <v>8760</v>
      </c>
      <c r="Z536" s="77" t="s">
        <v>574</v>
      </c>
      <c r="AA536" s="77" t="s">
        <v>46</v>
      </c>
      <c r="AB536" s="19" t="s">
        <v>49</v>
      </c>
      <c r="AC536" s="19">
        <v>30.4</v>
      </c>
      <c r="AD536" s="19">
        <v>1504</v>
      </c>
      <c r="AE536" s="19">
        <v>9.6</v>
      </c>
      <c r="AF536" s="19">
        <v>640</v>
      </c>
      <c r="AG536" s="19">
        <v>1920000</v>
      </c>
      <c r="AH536" s="23">
        <v>127750</v>
      </c>
      <c r="AI536" s="24">
        <v>8.7999999999999994E-8</v>
      </c>
      <c r="AJ536" s="21">
        <f t="shared" si="380"/>
        <v>3.950484454481846E-3</v>
      </c>
      <c r="AK536" s="21">
        <f t="shared" si="381"/>
        <v>0.19544502037962816</v>
      </c>
      <c r="AL536" s="21">
        <f t="shared" si="382"/>
        <v>1.2475214066784775E-3</v>
      </c>
      <c r="AM536" s="21">
        <f t="shared" si="383"/>
        <v>8.3168093778565169E-2</v>
      </c>
      <c r="AN536" s="21">
        <f t="shared" si="384"/>
        <v>249.50428133569554</v>
      </c>
      <c r="AO536" s="86">
        <f t="shared" si="352"/>
        <v>1.1435612894552711E-2</v>
      </c>
      <c r="AP536" s="88">
        <f t="shared" si="353"/>
        <v>1.0823245080772181E-5</v>
      </c>
      <c r="AQ536" s="89">
        <f t="shared" si="354"/>
        <v>5.3546580925925525E-4</v>
      </c>
      <c r="AR536" s="89">
        <f t="shared" si="355"/>
        <v>3.4178668676122673E-6</v>
      </c>
      <c r="AS536" s="89">
        <f t="shared" si="356"/>
        <v>2.2785779117415116E-4</v>
      </c>
      <c r="AT536" s="89">
        <f t="shared" si="357"/>
        <v>0.68357337352245351</v>
      </c>
      <c r="AU536" s="91">
        <f t="shared" si="358"/>
        <v>3.133044628644578E-5</v>
      </c>
      <c r="AV536" s="95">
        <f t="shared" si="368"/>
        <v>3950.4844544818461</v>
      </c>
      <c r="AW536" s="96">
        <f t="shared" si="369"/>
        <v>195445.02037962817</v>
      </c>
      <c r="AX536" s="96">
        <f t="shared" si="370"/>
        <v>1247.5214066784774</v>
      </c>
      <c r="AY536" s="96">
        <f t="shared" si="371"/>
        <v>83168.093778565162</v>
      </c>
      <c r="AZ536" s="96">
        <f t="shared" si="372"/>
        <v>249504281.33569553</v>
      </c>
      <c r="BA536" s="97">
        <f t="shared" si="373"/>
        <v>11435.612894552711</v>
      </c>
      <c r="BB536" s="102">
        <f t="shared" si="374"/>
        <v>10.82324508077218</v>
      </c>
      <c r="BC536" s="98">
        <f t="shared" si="375"/>
        <v>535.46580925925525</v>
      </c>
      <c r="BD536" s="98">
        <f t="shared" si="376"/>
        <v>3.4178668676122674</v>
      </c>
      <c r="BE536" s="98">
        <f t="shared" si="377"/>
        <v>227.85779117415117</v>
      </c>
      <c r="BF536" s="98">
        <f t="shared" si="378"/>
        <v>683573.37352245348</v>
      </c>
      <c r="BG536" s="103">
        <f t="shared" si="379"/>
        <v>31.330446286445781</v>
      </c>
      <c r="BH536">
        <v>0.1</v>
      </c>
      <c r="BI536">
        <f t="shared" si="359"/>
        <v>12995.014652900809</v>
      </c>
      <c r="BJ536">
        <v>0.1</v>
      </c>
      <c r="BK536">
        <f t="shared" si="360"/>
        <v>12775</v>
      </c>
      <c r="BL536" s="114">
        <v>12.16</v>
      </c>
      <c r="BM536" s="114">
        <v>601.6</v>
      </c>
      <c r="BN536" s="114">
        <v>1.92</v>
      </c>
      <c r="BO536" s="114">
        <v>256</v>
      </c>
      <c r="BP536" s="114">
        <v>384000</v>
      </c>
      <c r="BQ536" s="107">
        <f t="shared" si="361"/>
        <v>8.7999999999999994E-9</v>
      </c>
      <c r="BR536" s="107">
        <f t="shared" si="362"/>
        <v>1.6288264678189217E-3</v>
      </c>
      <c r="BS536" s="107">
        <f t="shared" si="363"/>
        <v>8.0584046302620338E-2</v>
      </c>
      <c r="BT536" s="107">
        <f t="shared" si="364"/>
        <v>2.7895426687192358E-4</v>
      </c>
      <c r="BU536" s="107">
        <f t="shared" si="365"/>
        <v>3.4291083533029926E-2</v>
      </c>
      <c r="BV536" s="107">
        <f t="shared" si="366"/>
        <v>55.790853374384731</v>
      </c>
      <c r="BW536" s="117">
        <f t="shared" si="367"/>
        <v>1.6172398849525094E-3</v>
      </c>
    </row>
    <row r="537" spans="1:75" ht="15" customHeight="1" x14ac:dyDescent="0.25">
      <c r="A537" s="108">
        <v>4.7810277777777781</v>
      </c>
      <c r="B537" s="108">
        <v>-74.039944444444444</v>
      </c>
      <c r="C537" s="119">
        <v>36</v>
      </c>
      <c r="D537" s="119">
        <v>44</v>
      </c>
      <c r="E537" s="119">
        <v>695</v>
      </c>
      <c r="F537" s="16" t="s">
        <v>1456</v>
      </c>
      <c r="G537" s="14" t="s">
        <v>1457</v>
      </c>
      <c r="H537" s="16" t="s">
        <v>1458</v>
      </c>
      <c r="I537" s="14" t="s">
        <v>1441</v>
      </c>
      <c r="J537" s="14" t="s">
        <v>1459</v>
      </c>
      <c r="K537" s="32"/>
      <c r="L537" s="32"/>
      <c r="M537" s="19">
        <v>1998</v>
      </c>
      <c r="N537" s="15" t="s">
        <v>43</v>
      </c>
      <c r="O537" s="15" t="s">
        <v>120</v>
      </c>
      <c r="P537" s="28">
        <v>4.2689148957375835E-3</v>
      </c>
      <c r="Q537" s="18">
        <v>54750</v>
      </c>
      <c r="R537" s="18">
        <v>55692.919941003463</v>
      </c>
      <c r="S537" s="15" t="s">
        <v>45</v>
      </c>
      <c r="T537" s="15"/>
      <c r="U537" s="15"/>
      <c r="V537" s="14">
        <v>365</v>
      </c>
      <c r="W537" s="76"/>
      <c r="X537" s="14"/>
      <c r="Y537" s="14">
        <v>8760</v>
      </c>
      <c r="Z537" s="77" t="s">
        <v>574</v>
      </c>
      <c r="AA537" s="77" t="s">
        <v>46</v>
      </c>
      <c r="AB537" s="19" t="s">
        <v>49</v>
      </c>
      <c r="AC537" s="19">
        <v>30.4</v>
      </c>
      <c r="AD537" s="19">
        <v>1504</v>
      </c>
      <c r="AE537" s="19">
        <v>9.6</v>
      </c>
      <c r="AF537" s="19">
        <v>640</v>
      </c>
      <c r="AG537" s="19">
        <v>1920000</v>
      </c>
      <c r="AH537" s="23">
        <v>54750</v>
      </c>
      <c r="AI537" s="24">
        <v>8.7999999999999994E-8</v>
      </c>
      <c r="AJ537" s="21">
        <f t="shared" si="380"/>
        <v>1.6930647662065053E-3</v>
      </c>
      <c r="AK537" s="21">
        <f t="shared" si="381"/>
        <v>8.3762151591269207E-2</v>
      </c>
      <c r="AL537" s="21">
        <f t="shared" si="382"/>
        <v>5.3465203143363319E-4</v>
      </c>
      <c r="AM537" s="21">
        <f t="shared" si="383"/>
        <v>3.5643468762242211E-2</v>
      </c>
      <c r="AN537" s="21">
        <f t="shared" si="384"/>
        <v>106.93040628672665</v>
      </c>
      <c r="AO537" s="86">
        <f t="shared" si="352"/>
        <v>4.9009769548083041E-3</v>
      </c>
      <c r="AP537" s="88">
        <f t="shared" si="353"/>
        <v>4.6385336060452204E-6</v>
      </c>
      <c r="AQ537" s="89">
        <f t="shared" si="354"/>
        <v>2.2948534682539509E-4</v>
      </c>
      <c r="AR537" s="89">
        <f t="shared" si="355"/>
        <v>1.4648000861195431E-6</v>
      </c>
      <c r="AS537" s="89">
        <f t="shared" si="356"/>
        <v>9.7653339074636202E-5</v>
      </c>
      <c r="AT537" s="89">
        <f t="shared" si="357"/>
        <v>0.29296001722390863</v>
      </c>
      <c r="AU537" s="91">
        <f t="shared" si="358"/>
        <v>1.3427334122762476E-5</v>
      </c>
      <c r="AV537" s="95">
        <f t="shared" si="368"/>
        <v>1693.0647662065053</v>
      </c>
      <c r="AW537" s="96">
        <f t="shared" si="369"/>
        <v>83762.151591269212</v>
      </c>
      <c r="AX537" s="96">
        <f t="shared" si="370"/>
        <v>534.65203143363317</v>
      </c>
      <c r="AY537" s="96">
        <f t="shared" si="371"/>
        <v>35643.468762242213</v>
      </c>
      <c r="AZ537" s="96">
        <f t="shared" si="372"/>
        <v>106930406.28672665</v>
      </c>
      <c r="BA537" s="97">
        <f t="shared" si="373"/>
        <v>4900.9769548083041</v>
      </c>
      <c r="BB537" s="102">
        <f t="shared" si="374"/>
        <v>4.63853360604522</v>
      </c>
      <c r="BC537" s="98">
        <f t="shared" si="375"/>
        <v>229.48534682539508</v>
      </c>
      <c r="BD537" s="98">
        <f t="shared" si="376"/>
        <v>1.4648000861195432</v>
      </c>
      <c r="BE537" s="98">
        <f t="shared" si="377"/>
        <v>97.653339074636207</v>
      </c>
      <c r="BF537" s="98">
        <f t="shared" si="378"/>
        <v>292960.01722390862</v>
      </c>
      <c r="BG537" s="103">
        <f t="shared" si="379"/>
        <v>13.427334122762476</v>
      </c>
      <c r="BH537">
        <v>0.1</v>
      </c>
      <c r="BI537">
        <f t="shared" si="359"/>
        <v>5569.2919941003465</v>
      </c>
      <c r="BJ537">
        <v>0.1</v>
      </c>
      <c r="BK537">
        <f t="shared" si="360"/>
        <v>5475</v>
      </c>
      <c r="BL537" s="114">
        <v>12.16</v>
      </c>
      <c r="BM537" s="114">
        <v>601.6</v>
      </c>
      <c r="BN537" s="114">
        <v>1.92</v>
      </c>
      <c r="BO537" s="114">
        <v>256</v>
      </c>
      <c r="BP537" s="114">
        <v>384000</v>
      </c>
      <c r="BQ537" s="107">
        <f t="shared" si="361"/>
        <v>8.7999999999999994E-9</v>
      </c>
      <c r="BR537" s="107">
        <f t="shared" si="362"/>
        <v>6.9806848620810929E-4</v>
      </c>
      <c r="BS537" s="107">
        <f t="shared" si="363"/>
        <v>3.4536019843980144E-2</v>
      </c>
      <c r="BT537" s="107">
        <f t="shared" si="364"/>
        <v>1.1955182865939583E-4</v>
      </c>
      <c r="BU537" s="107">
        <f t="shared" si="365"/>
        <v>1.4696178657012823E-2</v>
      </c>
      <c r="BV537" s="107">
        <f t="shared" si="366"/>
        <v>23.910365731879168</v>
      </c>
      <c r="BW537" s="117">
        <f t="shared" si="367"/>
        <v>6.9310280783678967E-4</v>
      </c>
    </row>
    <row r="538" spans="1:75" ht="30" customHeight="1" x14ac:dyDescent="0.25">
      <c r="A538" s="108">
        <v>4.7846666666666664</v>
      </c>
      <c r="B538" s="108">
        <v>-74.041388888888889</v>
      </c>
      <c r="C538" s="119">
        <v>36</v>
      </c>
      <c r="D538" s="119">
        <v>44</v>
      </c>
      <c r="E538" s="119">
        <v>695</v>
      </c>
      <c r="F538" s="16" t="s">
        <v>1460</v>
      </c>
      <c r="G538" s="14" t="s">
        <v>1457</v>
      </c>
      <c r="H538" s="16" t="s">
        <v>1461</v>
      </c>
      <c r="I538" s="14" t="s">
        <v>1462</v>
      </c>
      <c r="J538" s="14" t="s">
        <v>1459</v>
      </c>
      <c r="K538" s="27"/>
      <c r="L538" s="27"/>
      <c r="M538" s="14">
        <v>1993</v>
      </c>
      <c r="N538" s="15" t="s">
        <v>43</v>
      </c>
      <c r="O538" s="15" t="s">
        <v>120</v>
      </c>
      <c r="P538" s="28">
        <v>4.2689148957375835E-3</v>
      </c>
      <c r="Q538" s="18">
        <v>109239</v>
      </c>
      <c r="R538" s="18">
        <v>111120.34486639776</v>
      </c>
      <c r="S538" s="15" t="s">
        <v>45</v>
      </c>
      <c r="T538" s="15"/>
      <c r="U538" s="15"/>
      <c r="V538" s="14">
        <v>365</v>
      </c>
      <c r="W538" s="76"/>
      <c r="X538" s="14"/>
      <c r="Y538" s="14">
        <v>8760</v>
      </c>
      <c r="Z538" s="76" t="s">
        <v>1463</v>
      </c>
      <c r="AA538" s="76" t="s">
        <v>46</v>
      </c>
      <c r="AB538" s="19" t="s">
        <v>49</v>
      </c>
      <c r="AC538" s="19">
        <v>30.4</v>
      </c>
      <c r="AD538" s="19">
        <v>1504</v>
      </c>
      <c r="AE538" s="19">
        <v>9.6</v>
      </c>
      <c r="AF538" s="19">
        <v>640</v>
      </c>
      <c r="AG538" s="19">
        <v>1920000</v>
      </c>
      <c r="AH538" s="23">
        <v>109239</v>
      </c>
      <c r="AI538" s="24">
        <v>8.7999999999999994E-8</v>
      </c>
      <c r="AJ538" s="21">
        <f t="shared" si="380"/>
        <v>3.3780584839384919E-3</v>
      </c>
      <c r="AK538" s="21">
        <f t="shared" si="381"/>
        <v>0.16712499867906225</v>
      </c>
      <c r="AL538" s="21">
        <f t="shared" si="382"/>
        <v>1.0667553107174186E-3</v>
      </c>
      <c r="AM538" s="21">
        <f t="shared" si="383"/>
        <v>7.1117020714494578E-2</v>
      </c>
      <c r="AN538" s="21">
        <f t="shared" si="384"/>
        <v>213.35106214348372</v>
      </c>
      <c r="AO538" s="86">
        <f t="shared" si="352"/>
        <v>9.7785903482430023E-3</v>
      </c>
      <c r="AP538" s="88">
        <f t="shared" si="353"/>
        <v>9.2549547505164155E-6</v>
      </c>
      <c r="AQ538" s="89">
        <f t="shared" si="354"/>
        <v>4.5787670870975957E-4</v>
      </c>
      <c r="AR538" s="89">
        <f t="shared" si="355"/>
        <v>2.9226172896367631E-6</v>
      </c>
      <c r="AS538" s="89">
        <f t="shared" si="356"/>
        <v>1.9484115264245088E-4</v>
      </c>
      <c r="AT538" s="89">
        <f t="shared" si="357"/>
        <v>0.58452345792735261</v>
      </c>
      <c r="AU538" s="91">
        <f t="shared" si="358"/>
        <v>2.6790658488336994E-5</v>
      </c>
      <c r="AV538" s="95">
        <f t="shared" si="368"/>
        <v>3378.0584839384919</v>
      </c>
      <c r="AW538" s="96">
        <f t="shared" si="369"/>
        <v>167124.99867906224</v>
      </c>
      <c r="AX538" s="96">
        <f t="shared" si="370"/>
        <v>1066.7553107174185</v>
      </c>
      <c r="AY538" s="96">
        <f t="shared" si="371"/>
        <v>71117.020714494574</v>
      </c>
      <c r="AZ538" s="96">
        <f t="shared" si="372"/>
        <v>213351062.14348373</v>
      </c>
      <c r="BA538" s="97">
        <f t="shared" si="373"/>
        <v>9778.5903482430022</v>
      </c>
      <c r="BB538" s="102">
        <f t="shared" si="374"/>
        <v>9.2549547505164149</v>
      </c>
      <c r="BC538" s="98">
        <f t="shared" si="375"/>
        <v>457.87670870975955</v>
      </c>
      <c r="BD538" s="98">
        <f t="shared" si="376"/>
        <v>2.9226172896367633</v>
      </c>
      <c r="BE538" s="98">
        <f t="shared" si="377"/>
        <v>194.84115264245088</v>
      </c>
      <c r="BF538" s="98">
        <f t="shared" si="378"/>
        <v>584523.45792735263</v>
      </c>
      <c r="BG538" s="103">
        <f t="shared" si="379"/>
        <v>26.790658488336994</v>
      </c>
      <c r="BH538">
        <v>0.1</v>
      </c>
      <c r="BI538">
        <f t="shared" si="359"/>
        <v>11112.034486639777</v>
      </c>
      <c r="BJ538">
        <v>0.1</v>
      </c>
      <c r="BK538">
        <f t="shared" si="360"/>
        <v>10923.900000000001</v>
      </c>
      <c r="BL538" s="114">
        <v>12.16</v>
      </c>
      <c r="BM538" s="114">
        <v>601.6</v>
      </c>
      <c r="BN538" s="114">
        <v>1.92</v>
      </c>
      <c r="BO538" s="114">
        <v>256</v>
      </c>
      <c r="BP538" s="114">
        <v>384000</v>
      </c>
      <c r="BQ538" s="107">
        <f t="shared" si="361"/>
        <v>8.7999999999999994E-9</v>
      </c>
      <c r="BR538" s="107">
        <f t="shared" si="362"/>
        <v>1.3928091938792263E-3</v>
      </c>
      <c r="BS538" s="107">
        <f t="shared" si="363"/>
        <v>6.8907402223498573E-2</v>
      </c>
      <c r="BT538" s="107">
        <f t="shared" si="364"/>
        <v>2.3853373901230581E-4</v>
      </c>
      <c r="BU538" s="107">
        <f t="shared" si="365"/>
        <v>2.9322298818510034E-2</v>
      </c>
      <c r="BV538" s="107">
        <f t="shared" si="366"/>
        <v>47.706747802461166</v>
      </c>
      <c r="BW538" s="117">
        <f t="shared" si="367"/>
        <v>1.3829015091375903E-3</v>
      </c>
    </row>
    <row r="539" spans="1:75" ht="30" customHeight="1" x14ac:dyDescent="0.25">
      <c r="A539" s="108">
        <v>4.5864403572904102</v>
      </c>
      <c r="B539" s="108">
        <v>-74.122000361677294</v>
      </c>
      <c r="C539" s="119">
        <v>27</v>
      </c>
      <c r="D539" s="119">
        <v>22</v>
      </c>
      <c r="E539" s="119">
        <v>1784</v>
      </c>
      <c r="F539" s="16" t="s">
        <v>1464</v>
      </c>
      <c r="G539" s="14" t="s">
        <v>1465</v>
      </c>
      <c r="H539" s="16" t="s">
        <v>1466</v>
      </c>
      <c r="I539" s="14" t="s">
        <v>1467</v>
      </c>
      <c r="J539" s="14" t="s">
        <v>53</v>
      </c>
      <c r="K539" s="14">
        <v>11.72</v>
      </c>
      <c r="L539" s="14"/>
      <c r="M539" s="14">
        <v>2007</v>
      </c>
      <c r="N539" s="15" t="s">
        <v>43</v>
      </c>
      <c r="O539" s="15" t="s">
        <v>123</v>
      </c>
      <c r="P539" s="17">
        <v>1.08600994019335E-3</v>
      </c>
      <c r="Q539" s="18">
        <v>4000</v>
      </c>
      <c r="R539" s="18">
        <v>4017.4139551153758</v>
      </c>
      <c r="S539" s="15" t="s">
        <v>45</v>
      </c>
      <c r="T539" s="15"/>
      <c r="U539" s="15"/>
      <c r="V539" s="14">
        <v>365</v>
      </c>
      <c r="W539" s="76"/>
      <c r="X539" s="14"/>
      <c r="Y539" s="14">
        <v>8760</v>
      </c>
      <c r="Z539" s="76" t="s">
        <v>1468</v>
      </c>
      <c r="AA539" s="76" t="s">
        <v>46</v>
      </c>
      <c r="AB539" s="19" t="s">
        <v>49</v>
      </c>
      <c r="AC539" s="19">
        <v>196.35697419693699</v>
      </c>
      <c r="AD539" s="19">
        <v>1220.7279907421801</v>
      </c>
      <c r="AE539" s="19">
        <v>69.655897325915305</v>
      </c>
      <c r="AF539" s="19">
        <v>640</v>
      </c>
      <c r="AG539" s="19">
        <v>1920000</v>
      </c>
      <c r="AH539" s="20">
        <v>54177.37142857143</v>
      </c>
      <c r="AI539" s="20">
        <v>8.9999999999999995E-9</v>
      </c>
      <c r="AJ539" s="21">
        <f t="shared" si="380"/>
        <v>7.8884724832300448E-4</v>
      </c>
      <c r="AK539" s="21">
        <f t="shared" si="381"/>
        <v>4.9041696654075874E-3</v>
      </c>
      <c r="AL539" s="21">
        <f t="shared" si="382"/>
        <v>2.7983657397321596E-4</v>
      </c>
      <c r="AM539" s="21">
        <f t="shared" si="383"/>
        <v>2.5711449312738402E-3</v>
      </c>
      <c r="AN539" s="21">
        <f t="shared" si="384"/>
        <v>7.7134347938215218</v>
      </c>
      <c r="AO539" s="86">
        <f t="shared" si="352"/>
        <v>4.8971908806437676E-4</v>
      </c>
      <c r="AP539" s="88">
        <f t="shared" si="353"/>
        <v>2.161225337871245E-6</v>
      </c>
      <c r="AQ539" s="89">
        <f t="shared" si="354"/>
        <v>1.3436081275089281E-5</v>
      </c>
      <c r="AR539" s="89">
        <f t="shared" si="355"/>
        <v>7.6667554513209851E-7</v>
      </c>
      <c r="AS539" s="89">
        <f t="shared" si="356"/>
        <v>7.0442326884214796E-6</v>
      </c>
      <c r="AT539" s="89">
        <f t="shared" si="357"/>
        <v>2.1132698065264442E-2</v>
      </c>
      <c r="AU539" s="91">
        <f t="shared" si="358"/>
        <v>1.341696131683224E-6</v>
      </c>
      <c r="AV539" s="95">
        <f t="shared" si="368"/>
        <v>788.84724832300446</v>
      </c>
      <c r="AW539" s="96">
        <f t="shared" si="369"/>
        <v>4904.1696654075877</v>
      </c>
      <c r="AX539" s="96">
        <f t="shared" si="370"/>
        <v>279.83657397321593</v>
      </c>
      <c r="AY539" s="96">
        <f t="shared" si="371"/>
        <v>2571.14493127384</v>
      </c>
      <c r="AZ539" s="96">
        <f t="shared" si="372"/>
        <v>7713434.793821522</v>
      </c>
      <c r="BA539" s="97">
        <f t="shared" si="373"/>
        <v>489.71908806437676</v>
      </c>
      <c r="BB539" s="102">
        <f t="shared" si="374"/>
        <v>2.1612253378712452</v>
      </c>
      <c r="BC539" s="98">
        <f t="shared" si="375"/>
        <v>13.436081275089281</v>
      </c>
      <c r="BD539" s="98">
        <f t="shared" si="376"/>
        <v>0.76667554513209857</v>
      </c>
      <c r="BE539" s="98">
        <f t="shared" si="377"/>
        <v>7.0442326884214799</v>
      </c>
      <c r="BF539" s="98">
        <f t="shared" si="378"/>
        <v>21132.698065264442</v>
      </c>
      <c r="BG539" s="103">
        <f t="shared" si="379"/>
        <v>1.3416961316832241</v>
      </c>
      <c r="BH539">
        <v>0.1</v>
      </c>
      <c r="BI539">
        <f t="shared" si="359"/>
        <v>401.74139551153758</v>
      </c>
      <c r="BJ539">
        <v>0.1</v>
      </c>
      <c r="BK539">
        <f t="shared" si="360"/>
        <v>5417.7371428571432</v>
      </c>
      <c r="BL539" s="114">
        <v>187.562005220738</v>
      </c>
      <c r="BM539" s="114">
        <v>1012.03746873145</v>
      </c>
      <c r="BN539" s="114">
        <v>69.555897325915296</v>
      </c>
      <c r="BO539" s="114">
        <v>256</v>
      </c>
      <c r="BP539" s="114">
        <v>384000</v>
      </c>
      <c r="BQ539" s="107">
        <f t="shared" si="361"/>
        <v>8.9999999999999999E-10</v>
      </c>
      <c r="BR539" s="107">
        <f t="shared" si="362"/>
        <v>7.5763215043277014E-4</v>
      </c>
      <c r="BS539" s="107">
        <f t="shared" si="363"/>
        <v>4.0952438935482754E-3</v>
      </c>
      <c r="BT539" s="107">
        <f t="shared" si="364"/>
        <v>2.8083253148284001E-4</v>
      </c>
      <c r="BU539" s="107">
        <f t="shared" si="365"/>
        <v>1.0601102130413506E-3</v>
      </c>
      <c r="BV539" s="107">
        <f t="shared" si="366"/>
        <v>1.7247764538996999</v>
      </c>
      <c r="BW539" s="117">
        <f t="shared" si="367"/>
        <v>6.9256737609362589E-5</v>
      </c>
    </row>
    <row r="540" spans="1:75" ht="15" customHeight="1" x14ac:dyDescent="0.25">
      <c r="A540" s="108">
        <v>4.5864403572904102</v>
      </c>
      <c r="B540" s="108">
        <v>-74.122000361677294</v>
      </c>
      <c r="C540" s="119">
        <v>27</v>
      </c>
      <c r="D540" s="119">
        <v>22</v>
      </c>
      <c r="E540" s="119">
        <v>1784</v>
      </c>
      <c r="F540" s="16" t="s">
        <v>1464</v>
      </c>
      <c r="G540" s="14" t="s">
        <v>1465</v>
      </c>
      <c r="H540" s="16" t="s">
        <v>1466</v>
      </c>
      <c r="I540" s="14" t="s">
        <v>1467</v>
      </c>
      <c r="J540" s="14" t="s">
        <v>53</v>
      </c>
      <c r="K540" s="14">
        <v>17.579999999999998</v>
      </c>
      <c r="L540" s="14"/>
      <c r="M540" s="14">
        <v>2007</v>
      </c>
      <c r="N540" s="15" t="s">
        <v>43</v>
      </c>
      <c r="O540" s="15" t="s">
        <v>123</v>
      </c>
      <c r="P540" s="28">
        <v>4.2689148957375835E-3</v>
      </c>
      <c r="Q540" s="18">
        <v>6000</v>
      </c>
      <c r="R540" s="18">
        <v>6103.3336921647633</v>
      </c>
      <c r="S540" s="15" t="s">
        <v>45</v>
      </c>
      <c r="T540" s="15"/>
      <c r="U540" s="15"/>
      <c r="V540" s="14">
        <v>365</v>
      </c>
      <c r="W540" s="76"/>
      <c r="X540" s="14"/>
      <c r="Y540" s="14">
        <v>8760</v>
      </c>
      <c r="Z540" s="76" t="s">
        <v>1468</v>
      </c>
      <c r="AA540" s="76" t="s">
        <v>46</v>
      </c>
      <c r="AB540" s="19" t="s">
        <v>49</v>
      </c>
      <c r="AC540" s="19">
        <v>196.35697419693699</v>
      </c>
      <c r="AD540" s="19">
        <v>1220.7279907421801</v>
      </c>
      <c r="AE540" s="19">
        <v>69.655897325915305</v>
      </c>
      <c r="AF540" s="19">
        <v>640</v>
      </c>
      <c r="AG540" s="19">
        <v>1920000</v>
      </c>
      <c r="AH540" s="20">
        <v>54177.37142857143</v>
      </c>
      <c r="AI540" s="20">
        <v>8.9999999999999995E-9</v>
      </c>
      <c r="AJ540" s="21">
        <f t="shared" si="380"/>
        <v>1.1984321363076927E-3</v>
      </c>
      <c r="AK540" s="21">
        <f t="shared" si="381"/>
        <v>7.4505102748653436E-3</v>
      </c>
      <c r="AL540" s="21">
        <f t="shared" si="382"/>
        <v>4.2513318500722835E-4</v>
      </c>
      <c r="AM540" s="21">
        <f t="shared" si="383"/>
        <v>3.9061335629854486E-3</v>
      </c>
      <c r="AN540" s="21">
        <f t="shared" si="384"/>
        <v>11.718400688956345</v>
      </c>
      <c r="AO540" s="86">
        <f t="shared" si="352"/>
        <v>4.9599386458938687E-4</v>
      </c>
      <c r="AP540" s="88">
        <f t="shared" si="353"/>
        <v>3.2833757159114869E-6</v>
      </c>
      <c r="AQ540" s="89">
        <f t="shared" si="354"/>
        <v>2.0412356917439299E-5</v>
      </c>
      <c r="AR540" s="89">
        <f t="shared" si="355"/>
        <v>1.1647484520745982E-6</v>
      </c>
      <c r="AS540" s="89">
        <f t="shared" si="356"/>
        <v>1.070173578900123E-5</v>
      </c>
      <c r="AT540" s="89">
        <f t="shared" si="357"/>
        <v>3.2105207367003688E-2</v>
      </c>
      <c r="AU540" s="91">
        <f t="shared" si="358"/>
        <v>1.3588873002448956E-6</v>
      </c>
      <c r="AV540" s="95">
        <f t="shared" si="368"/>
        <v>1198.4321363076926</v>
      </c>
      <c r="AW540" s="96">
        <f t="shared" si="369"/>
        <v>7450.5102748653435</v>
      </c>
      <c r="AX540" s="96">
        <f t="shared" si="370"/>
        <v>425.13318500722835</v>
      </c>
      <c r="AY540" s="96">
        <f t="shared" si="371"/>
        <v>3906.1335629854484</v>
      </c>
      <c r="AZ540" s="96">
        <f t="shared" si="372"/>
        <v>11718400.688956345</v>
      </c>
      <c r="BA540" s="97">
        <f t="shared" si="373"/>
        <v>495.99386458938687</v>
      </c>
      <c r="BB540" s="102">
        <f t="shared" si="374"/>
        <v>3.2833757159114869</v>
      </c>
      <c r="BC540" s="98">
        <f t="shared" si="375"/>
        <v>20.4123569174393</v>
      </c>
      <c r="BD540" s="98">
        <f t="shared" si="376"/>
        <v>1.1647484520745983</v>
      </c>
      <c r="BE540" s="98">
        <f t="shared" si="377"/>
        <v>10.70173578900123</v>
      </c>
      <c r="BF540" s="98">
        <f t="shared" si="378"/>
        <v>32105.207367003688</v>
      </c>
      <c r="BG540" s="103">
        <f t="shared" si="379"/>
        <v>1.3588873002448956</v>
      </c>
      <c r="BH540">
        <v>0.1</v>
      </c>
      <c r="BI540">
        <f t="shared" si="359"/>
        <v>610.3333692164764</v>
      </c>
      <c r="BJ540">
        <v>0.1</v>
      </c>
      <c r="BK540">
        <f t="shared" si="360"/>
        <v>5417.7371428571432</v>
      </c>
      <c r="BL540" s="114">
        <v>187.562005220738</v>
      </c>
      <c r="BM540" s="114">
        <v>1012.03746873145</v>
      </c>
      <c r="BN540" s="114">
        <v>69.555897325915296</v>
      </c>
      <c r="BO540" s="114">
        <v>256</v>
      </c>
      <c r="BP540" s="114">
        <v>384000</v>
      </c>
      <c r="BQ540" s="107">
        <f t="shared" si="361"/>
        <v>8.9999999999999999E-10</v>
      </c>
      <c r="BR540" s="107">
        <f t="shared" si="362"/>
        <v>1.1510095503391483E-3</v>
      </c>
      <c r="BS540" s="107">
        <f t="shared" si="363"/>
        <v>6.2215744537103294E-3</v>
      </c>
      <c r="BT540" s="107">
        <f t="shared" si="364"/>
        <v>4.2664626309486559E-4</v>
      </c>
      <c r="BU540" s="107">
        <f t="shared" si="365"/>
        <v>1.6105401267959263E-3</v>
      </c>
      <c r="BV540" s="107">
        <f t="shared" si="366"/>
        <v>2.6203140528086761</v>
      </c>
      <c r="BW540" s="117">
        <f t="shared" si="367"/>
        <v>7.0144125015615547E-5</v>
      </c>
    </row>
    <row r="541" spans="1:75" ht="15" customHeight="1" x14ac:dyDescent="0.25">
      <c r="A541" s="108">
        <v>4.5864403572904102</v>
      </c>
      <c r="B541" s="108">
        <v>-74.122000361677294</v>
      </c>
      <c r="C541" s="119">
        <v>27</v>
      </c>
      <c r="D541" s="119">
        <v>22</v>
      </c>
      <c r="E541" s="119">
        <v>1784</v>
      </c>
      <c r="F541" s="16" t="s">
        <v>1464</v>
      </c>
      <c r="G541" s="14" t="s">
        <v>1465</v>
      </c>
      <c r="H541" s="16" t="s">
        <v>1466</v>
      </c>
      <c r="I541" s="14" t="s">
        <v>1467</v>
      </c>
      <c r="J541" s="14" t="s">
        <v>53</v>
      </c>
      <c r="K541" s="14">
        <v>17.579999999999998</v>
      </c>
      <c r="L541" s="14"/>
      <c r="M541" s="14">
        <v>2007</v>
      </c>
      <c r="N541" s="15" t="s">
        <v>43</v>
      </c>
      <c r="O541" s="15" t="s">
        <v>123</v>
      </c>
      <c r="P541" s="28">
        <v>4.2689148957375835E-3</v>
      </c>
      <c r="Q541" s="18">
        <v>4615.3846153846198</v>
      </c>
      <c r="R541" s="18">
        <v>4694.8720708959763</v>
      </c>
      <c r="S541" s="15" t="s">
        <v>45</v>
      </c>
      <c r="T541" s="15"/>
      <c r="U541" s="15"/>
      <c r="V541" s="14">
        <v>365</v>
      </c>
      <c r="W541" s="76"/>
      <c r="X541" s="14"/>
      <c r="Y541" s="14">
        <v>8760</v>
      </c>
      <c r="Z541" s="76" t="s">
        <v>1468</v>
      </c>
      <c r="AA541" s="76" t="s">
        <v>46</v>
      </c>
      <c r="AB541" s="19" t="s">
        <v>49</v>
      </c>
      <c r="AC541" s="19">
        <v>196.35697419693699</v>
      </c>
      <c r="AD541" s="19">
        <v>1220.7279907421801</v>
      </c>
      <c r="AE541" s="19">
        <v>69.655897325915305</v>
      </c>
      <c r="AF541" s="19">
        <v>640</v>
      </c>
      <c r="AG541" s="19">
        <v>1920000</v>
      </c>
      <c r="AH541" s="20">
        <v>54177.37142857143</v>
      </c>
      <c r="AI541" s="20">
        <v>8.9999999999999995E-9</v>
      </c>
      <c r="AJ541" s="21">
        <f t="shared" si="380"/>
        <v>9.2187087408284135E-4</v>
      </c>
      <c r="AK541" s="21">
        <f t="shared" si="381"/>
        <v>5.731161749896423E-3</v>
      </c>
      <c r="AL541" s="21">
        <f t="shared" si="382"/>
        <v>3.2702552692863749E-4</v>
      </c>
      <c r="AM541" s="21">
        <f t="shared" si="383"/>
        <v>3.0047181253734252E-3</v>
      </c>
      <c r="AN541" s="21">
        <f t="shared" si="384"/>
        <v>9.014154376120274</v>
      </c>
      <c r="AO541" s="86">
        <f t="shared" si="352"/>
        <v>4.9599386458938687E-4</v>
      </c>
      <c r="AP541" s="88">
        <f t="shared" si="353"/>
        <v>2.525673627624223E-6</v>
      </c>
      <c r="AQ541" s="89">
        <f t="shared" si="354"/>
        <v>1.5701813013414859E-5</v>
      </c>
      <c r="AR541" s="89">
        <f t="shared" si="355"/>
        <v>8.9596034774969173E-7</v>
      </c>
      <c r="AS541" s="89">
        <f t="shared" si="356"/>
        <v>8.2321044530778774E-6</v>
      </c>
      <c r="AT541" s="89">
        <f t="shared" si="357"/>
        <v>2.4696313359233626E-2</v>
      </c>
      <c r="AU541" s="91">
        <f t="shared" si="358"/>
        <v>1.3588873002448956E-6</v>
      </c>
      <c r="AV541" s="95">
        <f t="shared" si="368"/>
        <v>921.8708740828414</v>
      </c>
      <c r="AW541" s="96">
        <f t="shared" si="369"/>
        <v>5731.1617498964233</v>
      </c>
      <c r="AX541" s="96">
        <f t="shared" si="370"/>
        <v>327.02552692863748</v>
      </c>
      <c r="AY541" s="96">
        <f t="shared" si="371"/>
        <v>3004.7181253734252</v>
      </c>
      <c r="AZ541" s="96">
        <f t="shared" si="372"/>
        <v>9014154.3761202749</v>
      </c>
      <c r="BA541" s="97">
        <f t="shared" si="373"/>
        <v>495.99386458938687</v>
      </c>
      <c r="BB541" s="102">
        <f t="shared" si="374"/>
        <v>2.5256736276242231</v>
      </c>
      <c r="BC541" s="98">
        <f t="shared" si="375"/>
        <v>15.701813013414858</v>
      </c>
      <c r="BD541" s="98">
        <f t="shared" si="376"/>
        <v>0.89596034774969169</v>
      </c>
      <c r="BE541" s="98">
        <f t="shared" si="377"/>
        <v>8.2321044530778771</v>
      </c>
      <c r="BF541" s="98">
        <f t="shared" si="378"/>
        <v>24696.313359233627</v>
      </c>
      <c r="BG541" s="103">
        <f t="shared" si="379"/>
        <v>1.3588873002448956</v>
      </c>
      <c r="BH541">
        <v>0.1</v>
      </c>
      <c r="BI541">
        <f t="shared" si="359"/>
        <v>469.48720708959763</v>
      </c>
      <c r="BJ541">
        <v>0.1</v>
      </c>
      <c r="BK541">
        <f t="shared" si="360"/>
        <v>5417.7371428571432</v>
      </c>
      <c r="BL541" s="114">
        <v>187.562005220738</v>
      </c>
      <c r="BM541" s="114">
        <v>1012.03746873145</v>
      </c>
      <c r="BN541" s="114">
        <v>69.555897325915296</v>
      </c>
      <c r="BO541" s="114">
        <v>256</v>
      </c>
      <c r="BP541" s="114">
        <v>384000</v>
      </c>
      <c r="BQ541" s="107">
        <f t="shared" si="361"/>
        <v>8.9999999999999999E-10</v>
      </c>
      <c r="BR541" s="107">
        <f t="shared" si="362"/>
        <v>8.8539196179934559E-4</v>
      </c>
      <c r="BS541" s="107">
        <f t="shared" si="363"/>
        <v>4.7858265028541038E-3</v>
      </c>
      <c r="BT541" s="107">
        <f t="shared" si="364"/>
        <v>3.2818943314989686E-4</v>
      </c>
      <c r="BU541" s="107">
        <f t="shared" si="365"/>
        <v>1.2388770206122523E-3</v>
      </c>
      <c r="BV541" s="107">
        <f t="shared" si="366"/>
        <v>2.0156261944682141</v>
      </c>
      <c r="BW541" s="117">
        <f t="shared" si="367"/>
        <v>7.0144125015615547E-5</v>
      </c>
    </row>
    <row r="542" spans="1:75" ht="15" customHeight="1" x14ac:dyDescent="0.25">
      <c r="A542" s="108">
        <v>4.5864403572904102</v>
      </c>
      <c r="B542" s="108">
        <v>-74.122000361677294</v>
      </c>
      <c r="C542" s="119">
        <v>27</v>
      </c>
      <c r="D542" s="119">
        <v>22</v>
      </c>
      <c r="E542" s="119">
        <v>1784</v>
      </c>
      <c r="F542" s="16" t="s">
        <v>1464</v>
      </c>
      <c r="G542" s="14" t="s">
        <v>1465</v>
      </c>
      <c r="H542" s="16" t="s">
        <v>1466</v>
      </c>
      <c r="I542" s="14" t="s">
        <v>1467</v>
      </c>
      <c r="J542" s="14" t="s">
        <v>53</v>
      </c>
      <c r="K542" s="14">
        <v>17.579999999999998</v>
      </c>
      <c r="L542" s="14"/>
      <c r="M542" s="14">
        <v>2007</v>
      </c>
      <c r="N542" s="15" t="s">
        <v>43</v>
      </c>
      <c r="O542" s="15" t="s">
        <v>123</v>
      </c>
      <c r="P542" s="28">
        <v>4.2689148957375835E-3</v>
      </c>
      <c r="Q542" s="18">
        <v>4615.3846153846198</v>
      </c>
      <c r="R542" s="18">
        <v>4694.8720708959763</v>
      </c>
      <c r="S542" s="15" t="s">
        <v>45</v>
      </c>
      <c r="T542" s="15"/>
      <c r="U542" s="15"/>
      <c r="V542" s="14">
        <v>365</v>
      </c>
      <c r="W542" s="76"/>
      <c r="X542" s="14"/>
      <c r="Y542" s="14">
        <v>8760</v>
      </c>
      <c r="Z542" s="76" t="s">
        <v>1468</v>
      </c>
      <c r="AA542" s="76" t="s">
        <v>46</v>
      </c>
      <c r="AB542" s="19" t="s">
        <v>49</v>
      </c>
      <c r="AC542" s="19">
        <v>196.35697419693699</v>
      </c>
      <c r="AD542" s="19">
        <v>1220.7279907421801</v>
      </c>
      <c r="AE542" s="19">
        <v>69.655897325915305</v>
      </c>
      <c r="AF542" s="19">
        <v>640</v>
      </c>
      <c r="AG542" s="19">
        <v>1920000</v>
      </c>
      <c r="AH542" s="20">
        <v>54177.37142857143</v>
      </c>
      <c r="AI542" s="20">
        <v>8.9999999999999995E-9</v>
      </c>
      <c r="AJ542" s="21">
        <f t="shared" si="380"/>
        <v>9.2187087408284135E-4</v>
      </c>
      <c r="AK542" s="21">
        <f t="shared" si="381"/>
        <v>5.731161749896423E-3</v>
      </c>
      <c r="AL542" s="21">
        <f t="shared" si="382"/>
        <v>3.2702552692863749E-4</v>
      </c>
      <c r="AM542" s="21">
        <f t="shared" si="383"/>
        <v>3.0047181253734252E-3</v>
      </c>
      <c r="AN542" s="21">
        <f t="shared" si="384"/>
        <v>9.014154376120274</v>
      </c>
      <c r="AO542" s="86">
        <f t="shared" si="352"/>
        <v>4.9599386458938687E-4</v>
      </c>
      <c r="AP542" s="88">
        <f t="shared" si="353"/>
        <v>2.525673627624223E-6</v>
      </c>
      <c r="AQ542" s="89">
        <f t="shared" si="354"/>
        <v>1.5701813013414859E-5</v>
      </c>
      <c r="AR542" s="89">
        <f t="shared" si="355"/>
        <v>8.9596034774969173E-7</v>
      </c>
      <c r="AS542" s="89">
        <f t="shared" si="356"/>
        <v>8.2321044530778774E-6</v>
      </c>
      <c r="AT542" s="89">
        <f t="shared" si="357"/>
        <v>2.4696313359233626E-2</v>
      </c>
      <c r="AU542" s="91">
        <f t="shared" si="358"/>
        <v>1.3588873002448956E-6</v>
      </c>
      <c r="AV542" s="95">
        <f t="shared" si="368"/>
        <v>921.8708740828414</v>
      </c>
      <c r="AW542" s="96">
        <f t="shared" si="369"/>
        <v>5731.1617498964233</v>
      </c>
      <c r="AX542" s="96">
        <f t="shared" si="370"/>
        <v>327.02552692863748</v>
      </c>
      <c r="AY542" s="96">
        <f t="shared" si="371"/>
        <v>3004.7181253734252</v>
      </c>
      <c r="AZ542" s="96">
        <f t="shared" si="372"/>
        <v>9014154.3761202749</v>
      </c>
      <c r="BA542" s="97">
        <f t="shared" si="373"/>
        <v>495.99386458938687</v>
      </c>
      <c r="BB542" s="102">
        <f t="shared" si="374"/>
        <v>2.5256736276242231</v>
      </c>
      <c r="BC542" s="98">
        <f t="shared" si="375"/>
        <v>15.701813013414858</v>
      </c>
      <c r="BD542" s="98">
        <f t="shared" si="376"/>
        <v>0.89596034774969169</v>
      </c>
      <c r="BE542" s="98">
        <f t="shared" si="377"/>
        <v>8.2321044530778771</v>
      </c>
      <c r="BF542" s="98">
        <f t="shared" si="378"/>
        <v>24696.313359233627</v>
      </c>
      <c r="BG542" s="103">
        <f t="shared" si="379"/>
        <v>1.3588873002448956</v>
      </c>
      <c r="BH542">
        <v>0.1</v>
      </c>
      <c r="BI542">
        <f t="shared" si="359"/>
        <v>469.48720708959763</v>
      </c>
      <c r="BJ542">
        <v>0.1</v>
      </c>
      <c r="BK542">
        <f t="shared" si="360"/>
        <v>5417.7371428571432</v>
      </c>
      <c r="BL542" s="114">
        <v>187.562005220738</v>
      </c>
      <c r="BM542" s="114">
        <v>1012.03746873145</v>
      </c>
      <c r="BN542" s="114">
        <v>69.555897325915296</v>
      </c>
      <c r="BO542" s="114">
        <v>256</v>
      </c>
      <c r="BP542" s="114">
        <v>384000</v>
      </c>
      <c r="BQ542" s="107">
        <f t="shared" si="361"/>
        <v>8.9999999999999999E-10</v>
      </c>
      <c r="BR542" s="107">
        <f t="shared" si="362"/>
        <v>8.8539196179934559E-4</v>
      </c>
      <c r="BS542" s="107">
        <f t="shared" si="363"/>
        <v>4.7858265028541038E-3</v>
      </c>
      <c r="BT542" s="107">
        <f t="shared" si="364"/>
        <v>3.2818943314989686E-4</v>
      </c>
      <c r="BU542" s="107">
        <f t="shared" si="365"/>
        <v>1.2388770206122523E-3</v>
      </c>
      <c r="BV542" s="107">
        <f t="shared" si="366"/>
        <v>2.0156261944682141</v>
      </c>
      <c r="BW542" s="117">
        <f t="shared" si="367"/>
        <v>7.0144125015615547E-5</v>
      </c>
    </row>
    <row r="543" spans="1:75" ht="15" customHeight="1" x14ac:dyDescent="0.25">
      <c r="A543" s="108">
        <v>4.5864403572904102</v>
      </c>
      <c r="B543" s="108">
        <v>-74.122000361677294</v>
      </c>
      <c r="C543" s="119">
        <v>27</v>
      </c>
      <c r="D543" s="119">
        <v>22</v>
      </c>
      <c r="E543" s="119">
        <v>1784</v>
      </c>
      <c r="F543" s="16" t="s">
        <v>1464</v>
      </c>
      <c r="G543" s="14" t="s">
        <v>1465</v>
      </c>
      <c r="H543" s="16" t="s">
        <v>1466</v>
      </c>
      <c r="I543" s="14" t="s">
        <v>1467</v>
      </c>
      <c r="J543" s="14" t="s">
        <v>53</v>
      </c>
      <c r="K543" s="14">
        <v>2.93</v>
      </c>
      <c r="L543" s="14"/>
      <c r="M543" s="14">
        <v>2007</v>
      </c>
      <c r="N543" s="15" t="s">
        <v>43</v>
      </c>
      <c r="O543" s="15" t="s">
        <v>123</v>
      </c>
      <c r="P543" s="28">
        <v>4.2689148957375835E-3</v>
      </c>
      <c r="Q543" s="18">
        <v>769.23076923076906</v>
      </c>
      <c r="R543" s="18">
        <v>782.47867848266185</v>
      </c>
      <c r="S543" s="15" t="s">
        <v>45</v>
      </c>
      <c r="T543" s="15"/>
      <c r="U543" s="15"/>
      <c r="V543" s="14">
        <v>365</v>
      </c>
      <c r="W543" s="76"/>
      <c r="X543" s="14"/>
      <c r="Y543" s="14">
        <v>8760</v>
      </c>
      <c r="Z543" s="76" t="s">
        <v>1468</v>
      </c>
      <c r="AA543" s="76" t="s">
        <v>46</v>
      </c>
      <c r="AB543" s="19" t="s">
        <v>49</v>
      </c>
      <c r="AC543" s="19">
        <v>196.35697419693699</v>
      </c>
      <c r="AD543" s="19">
        <v>1220.7279907421801</v>
      </c>
      <c r="AE543" s="19">
        <v>69.655897325915305</v>
      </c>
      <c r="AF543" s="19">
        <v>640</v>
      </c>
      <c r="AG543" s="19">
        <v>1920000</v>
      </c>
      <c r="AH543" s="23">
        <v>769.23076923076906</v>
      </c>
      <c r="AI543" s="24">
        <v>8.7999999999999994E-8</v>
      </c>
      <c r="AJ543" s="21">
        <f t="shared" si="380"/>
        <v>1.5364514568047338E-4</v>
      </c>
      <c r="AK543" s="21">
        <f t="shared" si="381"/>
        <v>9.5519362498273604E-4</v>
      </c>
      <c r="AL543" s="21">
        <f t="shared" si="382"/>
        <v>5.4504254488106185E-5</v>
      </c>
      <c r="AM543" s="21">
        <f t="shared" si="383"/>
        <v>5.0078635422890361E-4</v>
      </c>
      <c r="AN543" s="21">
        <f t="shared" si="384"/>
        <v>1.5023590626867109</v>
      </c>
      <c r="AO543" s="86">
        <f t="shared" si="352"/>
        <v>6.8858123706474233E-5</v>
      </c>
      <c r="AP543" s="88">
        <f t="shared" si="353"/>
        <v>4.2094560460403667E-7</v>
      </c>
      <c r="AQ543" s="89">
        <f t="shared" si="354"/>
        <v>2.6169688355691399E-6</v>
      </c>
      <c r="AR543" s="89">
        <f t="shared" si="355"/>
        <v>1.4932672462494845E-7</v>
      </c>
      <c r="AS543" s="89">
        <f t="shared" si="356"/>
        <v>1.3720174088463113E-6</v>
      </c>
      <c r="AT543" s="89">
        <f t="shared" si="357"/>
        <v>4.1160522265389337E-3</v>
      </c>
      <c r="AU543" s="91">
        <f t="shared" si="358"/>
        <v>1.8865239371636778E-7</v>
      </c>
      <c r="AV543" s="95">
        <f t="shared" si="368"/>
        <v>153.64514568047338</v>
      </c>
      <c r="AW543" s="96">
        <f t="shared" si="369"/>
        <v>955.19362498273608</v>
      </c>
      <c r="AX543" s="96">
        <f t="shared" si="370"/>
        <v>54.504254488106184</v>
      </c>
      <c r="AY543" s="96">
        <f t="shared" si="371"/>
        <v>500.78635422890363</v>
      </c>
      <c r="AZ543" s="96">
        <f t="shared" si="372"/>
        <v>1502359.0626867109</v>
      </c>
      <c r="BA543" s="97">
        <f t="shared" si="373"/>
        <v>68.858123706474231</v>
      </c>
      <c r="BB543" s="102">
        <f t="shared" si="374"/>
        <v>0.42094560460403668</v>
      </c>
      <c r="BC543" s="98">
        <f t="shared" si="375"/>
        <v>2.6169688355691401</v>
      </c>
      <c r="BD543" s="98">
        <f t="shared" si="376"/>
        <v>0.14932672462494845</v>
      </c>
      <c r="BE543" s="98">
        <f t="shared" si="377"/>
        <v>1.3720174088463113</v>
      </c>
      <c r="BF543" s="98">
        <f t="shared" si="378"/>
        <v>4116.0522265389336</v>
      </c>
      <c r="BG543" s="103">
        <f t="shared" si="379"/>
        <v>0.18865239371636777</v>
      </c>
      <c r="BH543">
        <v>0.1</v>
      </c>
      <c r="BI543">
        <f t="shared" si="359"/>
        <v>78.247867848266196</v>
      </c>
      <c r="BJ543">
        <v>0.1</v>
      </c>
      <c r="BK543">
        <f t="shared" si="360"/>
        <v>76.923076923076906</v>
      </c>
      <c r="BL543" s="114">
        <v>187.562005220738</v>
      </c>
      <c r="BM543" s="114">
        <v>1012.03746873145</v>
      </c>
      <c r="BN543" s="114">
        <v>69.555897325915296</v>
      </c>
      <c r="BO543" s="114">
        <v>256</v>
      </c>
      <c r="BP543" s="114">
        <v>384000</v>
      </c>
      <c r="BQ543" s="107">
        <f t="shared" si="361"/>
        <v>8.7999999999999994E-9</v>
      </c>
      <c r="BR543" s="107">
        <f t="shared" si="362"/>
        <v>1.4756532696655743E-4</v>
      </c>
      <c r="BS543" s="107">
        <f t="shared" si="363"/>
        <v>7.9763775047568303E-4</v>
      </c>
      <c r="BT543" s="107">
        <f t="shared" si="364"/>
        <v>5.4698238858316085E-5</v>
      </c>
      <c r="BU543" s="107">
        <f t="shared" si="365"/>
        <v>2.0647950343537515E-4</v>
      </c>
      <c r="BV543" s="107">
        <f t="shared" si="366"/>
        <v>0.33593769907803539</v>
      </c>
      <c r="BW543" s="117">
        <f t="shared" si="367"/>
        <v>9.7380092425260211E-6</v>
      </c>
    </row>
    <row r="544" spans="1:75" ht="30" customHeight="1" x14ac:dyDescent="0.25">
      <c r="A544" s="108">
        <v>4.5757777777777777</v>
      </c>
      <c r="B544" s="108">
        <v>-74.120416666666657</v>
      </c>
      <c r="C544" s="119">
        <v>27</v>
      </c>
      <c r="D544" s="119">
        <v>21</v>
      </c>
      <c r="E544" s="119">
        <v>1771</v>
      </c>
      <c r="F544" s="16" t="s">
        <v>1469</v>
      </c>
      <c r="G544" s="14" t="s">
        <v>1470</v>
      </c>
      <c r="H544" s="16" t="s">
        <v>1471</v>
      </c>
      <c r="I544" s="14" t="s">
        <v>1467</v>
      </c>
      <c r="J544" s="14" t="s">
        <v>53</v>
      </c>
      <c r="K544" s="14">
        <v>32.229999999999997</v>
      </c>
      <c r="L544" s="14"/>
      <c r="M544" s="14">
        <v>2007</v>
      </c>
      <c r="N544" s="15" t="s">
        <v>43</v>
      </c>
      <c r="O544" s="15" t="s">
        <v>123</v>
      </c>
      <c r="P544" s="17">
        <v>4.0705118194389121E-2</v>
      </c>
      <c r="Q544" s="18">
        <v>2805.25</v>
      </c>
      <c r="R544" s="18">
        <v>3301.2894492197693</v>
      </c>
      <c r="S544" s="15" t="s">
        <v>45</v>
      </c>
      <c r="T544" s="15"/>
      <c r="U544" s="15"/>
      <c r="V544" s="14">
        <v>365</v>
      </c>
      <c r="W544" s="76"/>
      <c r="X544" s="14"/>
      <c r="Y544" s="14">
        <v>8760</v>
      </c>
      <c r="Z544" s="76" t="s">
        <v>1472</v>
      </c>
      <c r="AA544" s="76" t="s">
        <v>46</v>
      </c>
      <c r="AB544" s="19" t="s">
        <v>49</v>
      </c>
      <c r="AC544" s="19">
        <v>196.35697419693699</v>
      </c>
      <c r="AD544" s="19">
        <v>1220.7279907421801</v>
      </c>
      <c r="AE544" s="19">
        <v>69.655897325915305</v>
      </c>
      <c r="AF544" s="19">
        <v>640</v>
      </c>
      <c r="AG544" s="19">
        <v>1920000</v>
      </c>
      <c r="AH544" s="20">
        <v>30259</v>
      </c>
      <c r="AI544" s="20">
        <v>7.6726E-6</v>
      </c>
      <c r="AJ544" s="21">
        <f t="shared" si="380"/>
        <v>6.4823120719706656E-4</v>
      </c>
      <c r="AK544" s="21">
        <f t="shared" si="381"/>
        <v>4.029976436204407E-3</v>
      </c>
      <c r="AL544" s="21">
        <f t="shared" si="382"/>
        <v>2.2995427891797974E-4</v>
      </c>
      <c r="AM544" s="21">
        <f t="shared" si="383"/>
        <v>2.1128252475006524E-3</v>
      </c>
      <c r="AN544" s="21">
        <f t="shared" si="384"/>
        <v>6.3384757425019567</v>
      </c>
      <c r="AO544" s="86">
        <f t="shared" si="352"/>
        <v>0.27321790801546447</v>
      </c>
      <c r="AP544" s="88">
        <f t="shared" si="353"/>
        <v>1.7759759101289494E-6</v>
      </c>
      <c r="AQ544" s="89">
        <f t="shared" si="354"/>
        <v>1.1041031332066868E-5</v>
      </c>
      <c r="AR544" s="89">
        <f t="shared" si="355"/>
        <v>6.3001172306295823E-7</v>
      </c>
      <c r="AS544" s="89">
        <f t="shared" si="356"/>
        <v>5.7885623219195957E-6</v>
      </c>
      <c r="AT544" s="89">
        <f t="shared" si="357"/>
        <v>1.7365686965758784E-2</v>
      </c>
      <c r="AU544" s="91">
        <f t="shared" si="358"/>
        <v>7.4854221374099858E-4</v>
      </c>
      <c r="AV544" s="95">
        <f t="shared" si="368"/>
        <v>648.23120719706651</v>
      </c>
      <c r="AW544" s="96">
        <f t="shared" si="369"/>
        <v>4029.976436204407</v>
      </c>
      <c r="AX544" s="96">
        <f t="shared" si="370"/>
        <v>229.95427891797974</v>
      </c>
      <c r="AY544" s="96">
        <f t="shared" si="371"/>
        <v>2112.8252475006525</v>
      </c>
      <c r="AZ544" s="96">
        <f t="shared" si="372"/>
        <v>6338475.7425019564</v>
      </c>
      <c r="BA544" s="97">
        <f t="shared" si="373"/>
        <v>273217.90801546449</v>
      </c>
      <c r="BB544" s="102">
        <f t="shared" si="374"/>
        <v>1.7759759101289494</v>
      </c>
      <c r="BC544" s="98">
        <f t="shared" si="375"/>
        <v>11.041031332066868</v>
      </c>
      <c r="BD544" s="98">
        <f t="shared" si="376"/>
        <v>0.63001172306295827</v>
      </c>
      <c r="BE544" s="98">
        <f t="shared" si="377"/>
        <v>5.7885623219195956</v>
      </c>
      <c r="BF544" s="98">
        <f t="shared" si="378"/>
        <v>17365.686965758785</v>
      </c>
      <c r="BG544" s="103">
        <f t="shared" si="379"/>
        <v>748.54221374099859</v>
      </c>
      <c r="BH544">
        <v>0.1</v>
      </c>
      <c r="BI544">
        <f t="shared" si="359"/>
        <v>330.12894492197694</v>
      </c>
      <c r="BJ544">
        <v>0.1</v>
      </c>
      <c r="BK544">
        <f t="shared" si="360"/>
        <v>3025.9</v>
      </c>
      <c r="BL544" s="114">
        <v>187.562005220738</v>
      </c>
      <c r="BM544" s="114">
        <v>1012.03746873145</v>
      </c>
      <c r="BN544" s="114">
        <v>69.555897325915296</v>
      </c>
      <c r="BO544" s="114">
        <v>256</v>
      </c>
      <c r="BP544" s="114">
        <v>384000</v>
      </c>
      <c r="BQ544" s="107">
        <f t="shared" si="361"/>
        <v>7.6726E-7</v>
      </c>
      <c r="BR544" s="107">
        <f t="shared" si="362"/>
        <v>6.2258035954414312E-4</v>
      </c>
      <c r="BS544" s="107">
        <f t="shared" si="363"/>
        <v>3.3652458045898186E-3</v>
      </c>
      <c r="BT544" s="107">
        <f t="shared" si="364"/>
        <v>2.3077270192719106E-4</v>
      </c>
      <c r="BU544" s="107">
        <f t="shared" si="365"/>
        <v>8.7114016639169671E-4</v>
      </c>
      <c r="BV544" s="107">
        <f t="shared" si="366"/>
        <v>1.4173262633967829</v>
      </c>
      <c r="BW544" s="117">
        <f t="shared" si="367"/>
        <v>3.8638847099867465E-2</v>
      </c>
    </row>
    <row r="545" spans="1:75" ht="15" customHeight="1" x14ac:dyDescent="0.25">
      <c r="A545" s="108">
        <v>4.5711944444444441</v>
      </c>
      <c r="B545" s="108">
        <v>-74.107249999999993</v>
      </c>
      <c r="C545" s="119">
        <v>28</v>
      </c>
      <c r="D545" s="119">
        <v>21</v>
      </c>
      <c r="E545" s="119">
        <v>1772</v>
      </c>
      <c r="F545" s="16" t="s">
        <v>1473</v>
      </c>
      <c r="G545" s="14" t="s">
        <v>820</v>
      </c>
      <c r="H545" s="16" t="s">
        <v>1474</v>
      </c>
      <c r="I545" s="14" t="s">
        <v>1467</v>
      </c>
      <c r="J545" s="14" t="s">
        <v>41</v>
      </c>
      <c r="K545" s="14">
        <v>150</v>
      </c>
      <c r="L545" s="14"/>
      <c r="M545" s="14">
        <v>1984</v>
      </c>
      <c r="N545" s="15" t="s">
        <v>43</v>
      </c>
      <c r="O545" s="15" t="s">
        <v>86</v>
      </c>
      <c r="P545" s="28">
        <v>4.2689148957375835E-3</v>
      </c>
      <c r="Q545" s="18">
        <v>87100</v>
      </c>
      <c r="R545" s="18">
        <v>88600.060764591821</v>
      </c>
      <c r="S545" s="15" t="s">
        <v>45</v>
      </c>
      <c r="T545" s="15"/>
      <c r="U545" s="15"/>
      <c r="V545" s="14">
        <v>365</v>
      </c>
      <c r="W545" s="76"/>
      <c r="X545" s="14"/>
      <c r="Y545" s="14">
        <v>8760</v>
      </c>
      <c r="Z545" s="76" t="s">
        <v>1475</v>
      </c>
      <c r="AA545" s="76" t="s">
        <v>1476</v>
      </c>
      <c r="AB545" s="19" t="s">
        <v>49</v>
      </c>
      <c r="AC545" s="19">
        <v>589.42211574465</v>
      </c>
      <c r="AD545" s="19">
        <v>6395.3771199333296</v>
      </c>
      <c r="AE545" s="19">
        <v>22.425616220874101</v>
      </c>
      <c r="AF545" s="19">
        <v>1344</v>
      </c>
      <c r="AG545" s="19">
        <v>1920000</v>
      </c>
      <c r="AH545" s="23">
        <v>87100</v>
      </c>
      <c r="AI545" s="24">
        <v>8.7999999999999994E-8</v>
      </c>
      <c r="AJ545" s="21">
        <f t="shared" si="380"/>
        <v>5.2222835270970262E-2</v>
      </c>
      <c r="AK545" s="21">
        <f t="shared" si="381"/>
        <v>0.56663080143857325</v>
      </c>
      <c r="AL545" s="21">
        <f t="shared" si="382"/>
        <v>1.9869109598528614E-3</v>
      </c>
      <c r="AM545" s="21">
        <f t="shared" si="383"/>
        <v>0.11907848166761141</v>
      </c>
      <c r="AN545" s="21">
        <f t="shared" si="384"/>
        <v>170.11211666801628</v>
      </c>
      <c r="AO545" s="86">
        <f t="shared" si="352"/>
        <v>7.7968053472840795E-3</v>
      </c>
      <c r="AP545" s="88">
        <f t="shared" si="353"/>
        <v>1.4307626101635689E-4</v>
      </c>
      <c r="AQ545" s="89">
        <f t="shared" si="354"/>
        <v>1.5524131546262282E-3</v>
      </c>
      <c r="AR545" s="89">
        <f t="shared" si="355"/>
        <v>5.4435916708297572E-6</v>
      </c>
      <c r="AS545" s="89">
        <f t="shared" si="356"/>
        <v>3.2624241552770249E-4</v>
      </c>
      <c r="AT545" s="89">
        <f t="shared" si="357"/>
        <v>0.46606059361100349</v>
      </c>
      <c r="AU545" s="91">
        <f t="shared" si="358"/>
        <v>2.1361110540504326E-5</v>
      </c>
      <c r="AV545" s="95">
        <f t="shared" si="368"/>
        <v>52222.835270970259</v>
      </c>
      <c r="AW545" s="96">
        <f t="shared" si="369"/>
        <v>566630.80143857328</v>
      </c>
      <c r="AX545" s="96">
        <f t="shared" si="370"/>
        <v>1986.9109598528614</v>
      </c>
      <c r="AY545" s="96">
        <f t="shared" si="371"/>
        <v>119078.48166761141</v>
      </c>
      <c r="AZ545" s="96">
        <f t="shared" si="372"/>
        <v>170112116.66801628</v>
      </c>
      <c r="BA545" s="97">
        <f t="shared" si="373"/>
        <v>7796.8053472840793</v>
      </c>
      <c r="BB545" s="102">
        <f t="shared" si="374"/>
        <v>143.07626101635688</v>
      </c>
      <c r="BC545" s="98">
        <f t="shared" si="375"/>
        <v>1552.4131546262281</v>
      </c>
      <c r="BD545" s="98">
        <f t="shared" si="376"/>
        <v>5.4435916708297576</v>
      </c>
      <c r="BE545" s="98">
        <f t="shared" si="377"/>
        <v>326.24241552770252</v>
      </c>
      <c r="BF545" s="98">
        <f t="shared" si="378"/>
        <v>466060.59361100348</v>
      </c>
      <c r="BG545" s="103">
        <f t="shared" si="379"/>
        <v>21.361110540504328</v>
      </c>
      <c r="BH545">
        <v>0.1</v>
      </c>
      <c r="BI545">
        <f t="shared" si="359"/>
        <v>8860.0060764591817</v>
      </c>
      <c r="BJ545">
        <v>0.1</v>
      </c>
      <c r="BK545">
        <f t="shared" si="360"/>
        <v>8710</v>
      </c>
      <c r="BL545" s="114">
        <v>491.49252207956101</v>
      </c>
      <c r="BM545" s="114">
        <v>4911.7599692228896</v>
      </c>
      <c r="BN545" s="114">
        <v>16.278520514623899</v>
      </c>
      <c r="BO545" s="114">
        <v>537.6</v>
      </c>
      <c r="BP545" s="114">
        <v>384000</v>
      </c>
      <c r="BQ545" s="107">
        <f t="shared" si="361"/>
        <v>8.7999999999999994E-9</v>
      </c>
      <c r="BR545" s="107">
        <f t="shared" si="362"/>
        <v>4.3858290469202109E-2</v>
      </c>
      <c r="BS545" s="107">
        <f t="shared" si="363"/>
        <v>0.43885564764348306</v>
      </c>
      <c r="BT545" s="107">
        <f t="shared" si="364"/>
        <v>1.4558996228904685E-3</v>
      </c>
      <c r="BU545" s="107">
        <f t="shared" si="365"/>
        <v>4.9097315765373815E-2</v>
      </c>
      <c r="BV545" s="107">
        <f t="shared" si="366"/>
        <v>38.038225666605946</v>
      </c>
      <c r="BW545" s="117">
        <f t="shared" si="367"/>
        <v>1.1026347865312216E-3</v>
      </c>
    </row>
    <row r="546" spans="1:75" ht="15" customHeight="1" x14ac:dyDescent="0.25">
      <c r="A546" s="108">
        <v>4.5711944444444441</v>
      </c>
      <c r="B546" s="108">
        <v>-74.107249999999993</v>
      </c>
      <c r="C546" s="119">
        <v>28</v>
      </c>
      <c r="D546" s="119">
        <v>21</v>
      </c>
      <c r="E546" s="119">
        <v>1772</v>
      </c>
      <c r="F546" s="16" t="s">
        <v>1473</v>
      </c>
      <c r="G546" s="14" t="s">
        <v>820</v>
      </c>
      <c r="H546" s="16" t="s">
        <v>1474</v>
      </c>
      <c r="I546" s="14" t="s">
        <v>1467</v>
      </c>
      <c r="J546" s="14" t="s">
        <v>41</v>
      </c>
      <c r="K546" s="14">
        <v>150</v>
      </c>
      <c r="L546" s="14"/>
      <c r="M546" s="14">
        <v>1984</v>
      </c>
      <c r="N546" s="15" t="s">
        <v>43</v>
      </c>
      <c r="O546" s="15" t="s">
        <v>86</v>
      </c>
      <c r="P546" s="28">
        <v>4.2689148957375835E-3</v>
      </c>
      <c r="Q546" s="18">
        <v>42857.142857142899</v>
      </c>
      <c r="R546" s="18">
        <v>43595.240658319781</v>
      </c>
      <c r="S546" s="15" t="s">
        <v>45</v>
      </c>
      <c r="T546" s="15"/>
      <c r="U546" s="15"/>
      <c r="V546" s="14">
        <v>365</v>
      </c>
      <c r="W546" s="76"/>
      <c r="X546" s="14"/>
      <c r="Y546" s="14" t="e">
        <v>#VALUE!</v>
      </c>
      <c r="Z546" s="76" t="s">
        <v>1477</v>
      </c>
      <c r="AA546" s="76" t="s">
        <v>46</v>
      </c>
      <c r="AB546" s="19" t="s">
        <v>49</v>
      </c>
      <c r="AC546" s="19">
        <v>589.42211574465</v>
      </c>
      <c r="AD546" s="19">
        <v>6395.3771199333296</v>
      </c>
      <c r="AE546" s="19">
        <v>22.425616220874101</v>
      </c>
      <c r="AF546" s="19">
        <v>1344</v>
      </c>
      <c r="AG546" s="19">
        <v>1920000</v>
      </c>
      <c r="AH546" s="23">
        <v>42857.142857142899</v>
      </c>
      <c r="AI546" s="24">
        <v>8.7999999999999994E-8</v>
      </c>
      <c r="AJ546" s="21">
        <f t="shared" si="380"/>
        <v>2.5695998985224035E-2</v>
      </c>
      <c r="AK546" s="21">
        <f t="shared" si="381"/>
        <v>0.27880800464420558</v>
      </c>
      <c r="AL546" s="21">
        <f t="shared" si="382"/>
        <v>9.7765013606012632E-4</v>
      </c>
      <c r="AM546" s="21">
        <f t="shared" si="383"/>
        <v>5.8592003444781784E-2</v>
      </c>
      <c r="AN546" s="21">
        <f t="shared" si="384"/>
        <v>83.702862063973981</v>
      </c>
      <c r="AO546" s="86">
        <f t="shared" si="352"/>
        <v>3.8363811779321406E-3</v>
      </c>
      <c r="AP546" s="88">
        <f t="shared" si="353"/>
        <v>7.0399997219791879E-5</v>
      </c>
      <c r="AQ546" s="89">
        <f t="shared" si="354"/>
        <v>7.6385754697042626E-4</v>
      </c>
      <c r="AR546" s="89">
        <f t="shared" si="355"/>
        <v>2.6784935234524009E-6</v>
      </c>
      <c r="AS546" s="89">
        <f t="shared" si="356"/>
        <v>1.605260368350186E-4</v>
      </c>
      <c r="AT546" s="89">
        <f t="shared" si="357"/>
        <v>0.22932290976431227</v>
      </c>
      <c r="AU546" s="91">
        <f t="shared" si="358"/>
        <v>1.0510633364197646E-5</v>
      </c>
      <c r="AV546" s="95">
        <f t="shared" si="368"/>
        <v>25695.998985224036</v>
      </c>
      <c r="AW546" s="96">
        <f t="shared" si="369"/>
        <v>278808.00464420556</v>
      </c>
      <c r="AX546" s="96">
        <f t="shared" si="370"/>
        <v>977.65013606012633</v>
      </c>
      <c r="AY546" s="96">
        <f t="shared" si="371"/>
        <v>58592.003444781782</v>
      </c>
      <c r="AZ546" s="96">
        <f t="shared" si="372"/>
        <v>83702862.063973978</v>
      </c>
      <c r="BA546" s="97">
        <f t="shared" si="373"/>
        <v>3836.3811779321404</v>
      </c>
      <c r="BB546" s="102">
        <f t="shared" si="374"/>
        <v>70.399997219791885</v>
      </c>
      <c r="BC546" s="98">
        <f t="shared" si="375"/>
        <v>763.85754697042626</v>
      </c>
      <c r="BD546" s="98">
        <f t="shared" si="376"/>
        <v>2.678493523452401</v>
      </c>
      <c r="BE546" s="98">
        <f t="shared" si="377"/>
        <v>160.5260368350186</v>
      </c>
      <c r="BF546" s="98">
        <f t="shared" si="378"/>
        <v>229322.90976431227</v>
      </c>
      <c r="BG546" s="103">
        <f t="shared" si="379"/>
        <v>10.510633364197647</v>
      </c>
      <c r="BH546">
        <v>0.1</v>
      </c>
      <c r="BI546">
        <f t="shared" si="359"/>
        <v>4359.5240658319781</v>
      </c>
      <c r="BJ546">
        <v>0.1</v>
      </c>
      <c r="BK546">
        <f t="shared" si="360"/>
        <v>4285.7142857142899</v>
      </c>
      <c r="BL546" s="114">
        <v>491.49252207956101</v>
      </c>
      <c r="BM546" s="114">
        <v>4911.7599692228896</v>
      </c>
      <c r="BN546" s="114">
        <v>16.278520514623899</v>
      </c>
      <c r="BO546" s="114">
        <v>537.6</v>
      </c>
      <c r="BP546" s="114">
        <v>384000</v>
      </c>
      <c r="BQ546" s="107">
        <f t="shared" si="361"/>
        <v>8.7999999999999994E-9</v>
      </c>
      <c r="BR546" s="107">
        <f t="shared" si="362"/>
        <v>2.1580264295162615E-2</v>
      </c>
      <c r="BS546" s="107">
        <f t="shared" si="363"/>
        <v>0.21593684483031828</v>
      </c>
      <c r="BT546" s="107">
        <f t="shared" si="364"/>
        <v>7.1636852036598478E-4</v>
      </c>
      <c r="BU546" s="107">
        <f t="shared" si="365"/>
        <v>2.4158101901938917E-2</v>
      </c>
      <c r="BV546" s="107">
        <f t="shared" si="366"/>
        <v>18.716528948633417</v>
      </c>
      <c r="BW546" s="117">
        <f t="shared" si="367"/>
        <v>5.4254622922645041E-4</v>
      </c>
    </row>
    <row r="547" spans="1:75" ht="45" customHeight="1" x14ac:dyDescent="0.25">
      <c r="A547" s="108">
        <v>4.5711944444444441</v>
      </c>
      <c r="B547" s="108">
        <v>-74.107249999999993</v>
      </c>
      <c r="C547" s="119">
        <v>28</v>
      </c>
      <c r="D547" s="119">
        <v>21</v>
      </c>
      <c r="E547" s="119">
        <v>1772</v>
      </c>
      <c r="F547" s="16" t="s">
        <v>1473</v>
      </c>
      <c r="G547" s="14" t="s">
        <v>820</v>
      </c>
      <c r="H547" s="16" t="s">
        <v>1474</v>
      </c>
      <c r="I547" s="14" t="s">
        <v>1467</v>
      </c>
      <c r="J547" s="14" t="s">
        <v>817</v>
      </c>
      <c r="K547" s="27"/>
      <c r="L547" s="27"/>
      <c r="M547" s="14">
        <v>1948</v>
      </c>
      <c r="N547" s="15" t="s">
        <v>43</v>
      </c>
      <c r="O547" s="15" t="s">
        <v>120</v>
      </c>
      <c r="P547" s="28">
        <v>4.2689148957375835E-3</v>
      </c>
      <c r="Q547" s="30">
        <v>80400</v>
      </c>
      <c r="R547" s="18">
        <v>81784.671475007824</v>
      </c>
      <c r="S547" s="15" t="s">
        <v>45</v>
      </c>
      <c r="T547" s="15"/>
      <c r="U547" s="15"/>
      <c r="V547" s="14">
        <v>365</v>
      </c>
      <c r="W547" s="76"/>
      <c r="X547" s="14"/>
      <c r="Y547" s="14" t="e">
        <v>#VALUE!</v>
      </c>
      <c r="Z547" s="76" t="s">
        <v>1478</v>
      </c>
      <c r="AA547" s="76" t="s">
        <v>46</v>
      </c>
      <c r="AB547" s="19" t="s">
        <v>49</v>
      </c>
      <c r="AC547" s="19">
        <v>30.4</v>
      </c>
      <c r="AD547" s="19">
        <v>1504</v>
      </c>
      <c r="AE547" s="19">
        <v>9.6</v>
      </c>
      <c r="AF547" s="19">
        <v>640</v>
      </c>
      <c r="AG547" s="19">
        <v>1920000</v>
      </c>
      <c r="AH547" s="23">
        <v>80400</v>
      </c>
      <c r="AI547" s="24">
        <v>8.7999999999999994E-8</v>
      </c>
      <c r="AJ547" s="21">
        <f t="shared" si="380"/>
        <v>2.4862540128402378E-3</v>
      </c>
      <c r="AK547" s="21">
        <f t="shared" si="381"/>
        <v>0.12300414589841177</v>
      </c>
      <c r="AL547" s="21">
        <f t="shared" si="382"/>
        <v>7.8513284616007508E-4</v>
      </c>
      <c r="AM547" s="21">
        <f t="shared" si="383"/>
        <v>5.2342189744005008E-2</v>
      </c>
      <c r="AN547" s="21">
        <f t="shared" si="384"/>
        <v>157.02656923201502</v>
      </c>
      <c r="AO547" s="86">
        <f t="shared" si="352"/>
        <v>7.197051089800688E-3</v>
      </c>
      <c r="AP547" s="88">
        <f t="shared" si="353"/>
        <v>6.8116548296992815E-6</v>
      </c>
      <c r="AQ547" s="89">
        <f t="shared" si="354"/>
        <v>3.3699765999564869E-4</v>
      </c>
      <c r="AR547" s="89">
        <f t="shared" si="355"/>
        <v>2.151048893589247E-6</v>
      </c>
      <c r="AS547" s="89">
        <f t="shared" si="356"/>
        <v>1.4340325957261645E-4</v>
      </c>
      <c r="AT547" s="89">
        <f t="shared" si="357"/>
        <v>0.43020977871784938</v>
      </c>
      <c r="AU547" s="91">
        <f t="shared" si="358"/>
        <v>1.9717948191234762E-5</v>
      </c>
      <c r="AV547" s="95">
        <f t="shared" si="368"/>
        <v>2486.2540128402379</v>
      </c>
      <c r="AW547" s="96">
        <f t="shared" si="369"/>
        <v>123004.14589841178</v>
      </c>
      <c r="AX547" s="96">
        <f t="shared" si="370"/>
        <v>785.13284616007513</v>
      </c>
      <c r="AY547" s="96">
        <f t="shared" si="371"/>
        <v>52342.189744005009</v>
      </c>
      <c r="AZ547" s="96">
        <f t="shared" si="372"/>
        <v>157026569.23201501</v>
      </c>
      <c r="BA547" s="97">
        <f t="shared" si="373"/>
        <v>7197.0510898006878</v>
      </c>
      <c r="BB547" s="102">
        <f t="shared" si="374"/>
        <v>6.8116548296992816</v>
      </c>
      <c r="BC547" s="98">
        <f t="shared" si="375"/>
        <v>336.99765999564869</v>
      </c>
      <c r="BD547" s="98">
        <f t="shared" si="376"/>
        <v>2.1510488935892469</v>
      </c>
      <c r="BE547" s="98">
        <f t="shared" si="377"/>
        <v>143.40325957261643</v>
      </c>
      <c r="BF547" s="98">
        <f t="shared" si="378"/>
        <v>430209.7787178494</v>
      </c>
      <c r="BG547" s="103">
        <f t="shared" si="379"/>
        <v>19.717948191234761</v>
      </c>
      <c r="BH547">
        <v>0.1</v>
      </c>
      <c r="BI547">
        <f t="shared" si="359"/>
        <v>8178.4671475007826</v>
      </c>
      <c r="BJ547">
        <v>0.1</v>
      </c>
      <c r="BK547">
        <f t="shared" si="360"/>
        <v>8040</v>
      </c>
      <c r="BL547" s="114">
        <v>12.16</v>
      </c>
      <c r="BM547" s="114">
        <v>601.6</v>
      </c>
      <c r="BN547" s="114">
        <v>1.92</v>
      </c>
      <c r="BO547" s="114">
        <v>256</v>
      </c>
      <c r="BP547" s="114">
        <v>384000</v>
      </c>
      <c r="BQ547" s="107">
        <f t="shared" si="361"/>
        <v>8.7999999999999994E-9</v>
      </c>
      <c r="BR547" s="107">
        <f t="shared" si="362"/>
        <v>1.0251087907056069E-3</v>
      </c>
      <c r="BS547" s="107">
        <f t="shared" si="363"/>
        <v>5.0715908592803713E-2</v>
      </c>
      <c r="BT547" s="107">
        <f t="shared" si="364"/>
        <v>1.7556104153818128E-4</v>
      </c>
      <c r="BU547" s="107">
        <f t="shared" si="365"/>
        <v>2.1581237699065409E-2</v>
      </c>
      <c r="BV547" s="107">
        <f t="shared" si="366"/>
        <v>35.112208307636259</v>
      </c>
      <c r="BW547" s="117">
        <f t="shared" si="367"/>
        <v>1.0178167260288199E-3</v>
      </c>
    </row>
    <row r="548" spans="1:75" ht="15" customHeight="1" x14ac:dyDescent="0.25">
      <c r="A548" s="108">
        <v>4.5714444444444444</v>
      </c>
      <c r="B548" s="108">
        <v>-74.128916666666655</v>
      </c>
      <c r="C548" s="119">
        <v>26</v>
      </c>
      <c r="D548" s="119">
        <v>21</v>
      </c>
      <c r="E548" s="119">
        <v>1770</v>
      </c>
      <c r="F548" s="16" t="s">
        <v>1479</v>
      </c>
      <c r="G548" s="14" t="s">
        <v>820</v>
      </c>
      <c r="H548" s="16" t="s">
        <v>1480</v>
      </c>
      <c r="I548" s="14" t="s">
        <v>1481</v>
      </c>
      <c r="J548" s="14" t="s">
        <v>41</v>
      </c>
      <c r="K548" s="14">
        <v>100</v>
      </c>
      <c r="L548" s="14"/>
      <c r="M548" s="14">
        <v>1993</v>
      </c>
      <c r="N548" s="15" t="s">
        <v>43</v>
      </c>
      <c r="O548" s="15" t="s">
        <v>44</v>
      </c>
      <c r="P548" s="28">
        <v>4.2689148957375835E-3</v>
      </c>
      <c r="Q548" s="18">
        <v>135044</v>
      </c>
      <c r="R548" s="18">
        <v>137369.76585411638</v>
      </c>
      <c r="S548" s="15" t="s">
        <v>45</v>
      </c>
      <c r="T548" s="15"/>
      <c r="U548" s="15"/>
      <c r="V548" s="14">
        <v>365</v>
      </c>
      <c r="W548" s="76"/>
      <c r="X548" s="14"/>
      <c r="Y548" s="14">
        <v>4392</v>
      </c>
      <c r="Z548" s="76" t="s">
        <v>1482</v>
      </c>
      <c r="AA548" s="76" t="s">
        <v>1476</v>
      </c>
      <c r="AB548" s="19" t="s">
        <v>49</v>
      </c>
      <c r="AC548" s="19">
        <v>46.3856216091623</v>
      </c>
      <c r="AD548" s="19">
        <v>1074.85364414012</v>
      </c>
      <c r="AE548" s="19">
        <v>5.4109910208389103</v>
      </c>
      <c r="AF548" s="19">
        <v>1344</v>
      </c>
      <c r="AG548" s="19">
        <v>1920000</v>
      </c>
      <c r="AH548" s="23">
        <v>135044</v>
      </c>
      <c r="AI548" s="24">
        <v>8.7999999999999994E-8</v>
      </c>
      <c r="AJ548" s="21">
        <f t="shared" si="380"/>
        <v>6.3719819794482661E-3</v>
      </c>
      <c r="AK548" s="21">
        <f t="shared" si="381"/>
        <v>0.14765239342297201</v>
      </c>
      <c r="AL548" s="21">
        <f t="shared" si="382"/>
        <v>7.4330656957136729E-4</v>
      </c>
      <c r="AM548" s="21">
        <f t="shared" si="383"/>
        <v>0.1846249653079324</v>
      </c>
      <c r="AN548" s="21">
        <f t="shared" si="384"/>
        <v>263.74995043990344</v>
      </c>
      <c r="AO548" s="86">
        <f t="shared" si="352"/>
        <v>1.208853939516224E-2</v>
      </c>
      <c r="AP548" s="88">
        <f t="shared" si="353"/>
        <v>1.7457484875200729E-5</v>
      </c>
      <c r="AQ548" s="89">
        <f t="shared" si="354"/>
        <v>4.0452710526841645E-4</v>
      </c>
      <c r="AR548" s="89">
        <f t="shared" si="355"/>
        <v>2.0364563549900474E-6</v>
      </c>
      <c r="AS548" s="89">
        <f t="shared" si="356"/>
        <v>5.0582182276145862E-4</v>
      </c>
      <c r="AT548" s="89">
        <f t="shared" si="357"/>
        <v>0.72260260394494091</v>
      </c>
      <c r="AU548" s="91">
        <f t="shared" si="358"/>
        <v>3.3119286014143121E-5</v>
      </c>
      <c r="AV548" s="95">
        <f t="shared" si="368"/>
        <v>6371.9819794482664</v>
      </c>
      <c r="AW548" s="96">
        <f t="shared" si="369"/>
        <v>147652.393422972</v>
      </c>
      <c r="AX548" s="96">
        <f t="shared" si="370"/>
        <v>743.30656957136728</v>
      </c>
      <c r="AY548" s="96">
        <f t="shared" si="371"/>
        <v>184624.96530793241</v>
      </c>
      <c r="AZ548" s="96">
        <f t="shared" si="372"/>
        <v>263749950.43990344</v>
      </c>
      <c r="BA548" s="97">
        <f t="shared" si="373"/>
        <v>12088.539395162241</v>
      </c>
      <c r="BB548" s="102">
        <f t="shared" si="374"/>
        <v>17.457484875200731</v>
      </c>
      <c r="BC548" s="98">
        <f t="shared" si="375"/>
        <v>404.52710526841645</v>
      </c>
      <c r="BD548" s="98">
        <f t="shared" si="376"/>
        <v>2.0364563549900474</v>
      </c>
      <c r="BE548" s="98">
        <f t="shared" si="377"/>
        <v>505.82182276145863</v>
      </c>
      <c r="BF548" s="98">
        <f t="shared" si="378"/>
        <v>722602.60394494096</v>
      </c>
      <c r="BG548" s="103">
        <f t="shared" si="379"/>
        <v>33.119286014143121</v>
      </c>
      <c r="BH548">
        <v>0.1</v>
      </c>
      <c r="BI548">
        <f t="shared" si="359"/>
        <v>13736.976585411639</v>
      </c>
      <c r="BJ548">
        <v>0.1</v>
      </c>
      <c r="BK548">
        <f t="shared" si="360"/>
        <v>13504.400000000001</v>
      </c>
      <c r="BL548" s="114">
        <v>17.6498016718255</v>
      </c>
      <c r="BM548" s="114">
        <v>910.91550745517998</v>
      </c>
      <c r="BN548" s="114">
        <v>5.3109910208389097</v>
      </c>
      <c r="BO548" s="114">
        <v>537.6</v>
      </c>
      <c r="BP548" s="114">
        <v>384000</v>
      </c>
      <c r="BQ548" s="107">
        <f t="shared" si="361"/>
        <v>8.7999999999999994E-9</v>
      </c>
      <c r="BR548" s="107">
        <f t="shared" si="362"/>
        <v>2.5068825248604973E-3</v>
      </c>
      <c r="BS548" s="107">
        <f t="shared" si="363"/>
        <v>0.12600036617363791</v>
      </c>
      <c r="BT548" s="107">
        <f t="shared" si="364"/>
        <v>7.333463285333693E-4</v>
      </c>
      <c r="BU548" s="107">
        <f t="shared" si="365"/>
        <v>7.6122823309060159E-2</v>
      </c>
      <c r="BV548" s="107">
        <f t="shared" si="366"/>
        <v>58.976281824582472</v>
      </c>
      <c r="BW548" s="117">
        <f t="shared" si="367"/>
        <v>1.7095776361919894E-3</v>
      </c>
    </row>
    <row r="549" spans="1:75" ht="15" customHeight="1" x14ac:dyDescent="0.25">
      <c r="A549" s="108">
        <v>4.5714444444444444</v>
      </c>
      <c r="B549" s="108">
        <v>-74.128916666666655</v>
      </c>
      <c r="C549" s="119">
        <v>26</v>
      </c>
      <c r="D549" s="119">
        <v>21</v>
      </c>
      <c r="E549" s="119">
        <v>1770</v>
      </c>
      <c r="F549" s="16" t="s">
        <v>1479</v>
      </c>
      <c r="G549" s="14" t="s">
        <v>820</v>
      </c>
      <c r="H549" s="16" t="s">
        <v>1480</v>
      </c>
      <c r="I549" s="14" t="s">
        <v>1481</v>
      </c>
      <c r="J549" s="14" t="s">
        <v>41</v>
      </c>
      <c r="K549" s="14">
        <v>100</v>
      </c>
      <c r="L549" s="14"/>
      <c r="M549" s="14">
        <v>1993</v>
      </c>
      <c r="N549" s="15" t="s">
        <v>43</v>
      </c>
      <c r="O549" s="15" t="s">
        <v>44</v>
      </c>
      <c r="P549" s="28">
        <v>4.2689148957375835E-3</v>
      </c>
      <c r="Q549" s="18">
        <v>135044</v>
      </c>
      <c r="R549" s="18">
        <v>137369.76585411638</v>
      </c>
      <c r="S549" s="15" t="s">
        <v>45</v>
      </c>
      <c r="T549" s="15"/>
      <c r="U549" s="15"/>
      <c r="V549" s="14">
        <v>365</v>
      </c>
      <c r="W549" s="76"/>
      <c r="X549" s="14"/>
      <c r="Y549" s="14">
        <v>4392</v>
      </c>
      <c r="Z549" s="76" t="s">
        <v>429</v>
      </c>
      <c r="AA549" s="76" t="s">
        <v>46</v>
      </c>
      <c r="AB549" s="19" t="s">
        <v>49</v>
      </c>
      <c r="AC549" s="19">
        <v>46.3856216091623</v>
      </c>
      <c r="AD549" s="19">
        <v>1074.85364414012</v>
      </c>
      <c r="AE549" s="19">
        <v>5.4109910208389103</v>
      </c>
      <c r="AF549" s="19">
        <v>1344</v>
      </c>
      <c r="AG549" s="19">
        <v>1920000</v>
      </c>
      <c r="AH549" s="23">
        <v>135044</v>
      </c>
      <c r="AI549" s="24">
        <v>8.7999999999999994E-8</v>
      </c>
      <c r="AJ549" s="21">
        <f t="shared" si="380"/>
        <v>6.3719819794482661E-3</v>
      </c>
      <c r="AK549" s="21">
        <f t="shared" si="381"/>
        <v>0.14765239342297201</v>
      </c>
      <c r="AL549" s="21">
        <f t="shared" si="382"/>
        <v>7.4330656957136729E-4</v>
      </c>
      <c r="AM549" s="21">
        <f t="shared" si="383"/>
        <v>0.1846249653079324</v>
      </c>
      <c r="AN549" s="21">
        <f t="shared" si="384"/>
        <v>263.74995043990344</v>
      </c>
      <c r="AO549" s="86">
        <f t="shared" si="352"/>
        <v>1.208853939516224E-2</v>
      </c>
      <c r="AP549" s="88">
        <f t="shared" si="353"/>
        <v>1.7457484875200729E-5</v>
      </c>
      <c r="AQ549" s="89">
        <f t="shared" si="354"/>
        <v>4.0452710526841645E-4</v>
      </c>
      <c r="AR549" s="89">
        <f t="shared" si="355"/>
        <v>2.0364563549900474E-6</v>
      </c>
      <c r="AS549" s="89">
        <f t="shared" si="356"/>
        <v>5.0582182276145862E-4</v>
      </c>
      <c r="AT549" s="89">
        <f t="shared" si="357"/>
        <v>0.72260260394494091</v>
      </c>
      <c r="AU549" s="91">
        <f t="shared" si="358"/>
        <v>3.3119286014143121E-5</v>
      </c>
      <c r="AV549" s="95">
        <f t="shared" si="368"/>
        <v>6371.9819794482664</v>
      </c>
      <c r="AW549" s="96">
        <f t="shared" si="369"/>
        <v>147652.393422972</v>
      </c>
      <c r="AX549" s="96">
        <f t="shared" si="370"/>
        <v>743.30656957136728</v>
      </c>
      <c r="AY549" s="96">
        <f t="shared" si="371"/>
        <v>184624.96530793241</v>
      </c>
      <c r="AZ549" s="96">
        <f t="shared" si="372"/>
        <v>263749950.43990344</v>
      </c>
      <c r="BA549" s="97">
        <f t="shared" si="373"/>
        <v>12088.539395162241</v>
      </c>
      <c r="BB549" s="102">
        <f t="shared" si="374"/>
        <v>17.457484875200731</v>
      </c>
      <c r="BC549" s="98">
        <f t="shared" si="375"/>
        <v>404.52710526841645</v>
      </c>
      <c r="BD549" s="98">
        <f t="shared" si="376"/>
        <v>2.0364563549900474</v>
      </c>
      <c r="BE549" s="98">
        <f t="shared" si="377"/>
        <v>505.82182276145863</v>
      </c>
      <c r="BF549" s="98">
        <f t="shared" si="378"/>
        <v>722602.60394494096</v>
      </c>
      <c r="BG549" s="103">
        <f t="shared" si="379"/>
        <v>33.119286014143121</v>
      </c>
      <c r="BH549">
        <v>0.1</v>
      </c>
      <c r="BI549">
        <f t="shared" si="359"/>
        <v>13736.976585411639</v>
      </c>
      <c r="BJ549">
        <v>0.1</v>
      </c>
      <c r="BK549">
        <f t="shared" si="360"/>
        <v>13504.400000000001</v>
      </c>
      <c r="BL549" s="114">
        <v>17.6498016718255</v>
      </c>
      <c r="BM549" s="114">
        <v>910.91550745517998</v>
      </c>
      <c r="BN549" s="114">
        <v>5.3109910208389097</v>
      </c>
      <c r="BO549" s="114">
        <v>537.6</v>
      </c>
      <c r="BP549" s="114">
        <v>384000</v>
      </c>
      <c r="BQ549" s="107">
        <f t="shared" si="361"/>
        <v>8.7999999999999994E-9</v>
      </c>
      <c r="BR549" s="107">
        <f t="shared" si="362"/>
        <v>2.5068825248604973E-3</v>
      </c>
      <c r="BS549" s="107">
        <f t="shared" si="363"/>
        <v>0.12600036617363791</v>
      </c>
      <c r="BT549" s="107">
        <f t="shared" si="364"/>
        <v>7.333463285333693E-4</v>
      </c>
      <c r="BU549" s="107">
        <f t="shared" si="365"/>
        <v>7.6122823309060159E-2</v>
      </c>
      <c r="BV549" s="107">
        <f t="shared" si="366"/>
        <v>58.976281824582472</v>
      </c>
      <c r="BW549" s="117">
        <f t="shared" si="367"/>
        <v>1.7095776361919894E-3</v>
      </c>
    </row>
    <row r="550" spans="1:75" ht="15" customHeight="1" x14ac:dyDescent="0.25">
      <c r="A550" s="108">
        <v>4.5801473200530003</v>
      </c>
      <c r="B550" s="108">
        <v>-74.107055481530907</v>
      </c>
      <c r="C550" s="119">
        <v>28</v>
      </c>
      <c r="D550" s="119">
        <v>22</v>
      </c>
      <c r="E550" s="119">
        <v>1785</v>
      </c>
      <c r="F550" s="16" t="s">
        <v>1483</v>
      </c>
      <c r="G550" s="14" t="s">
        <v>1484</v>
      </c>
      <c r="H550" s="16" t="s">
        <v>1485</v>
      </c>
      <c r="I550" s="14" t="s">
        <v>1467</v>
      </c>
      <c r="J550" s="14" t="s">
        <v>41</v>
      </c>
      <c r="K550" s="14">
        <v>80</v>
      </c>
      <c r="L550" s="14"/>
      <c r="M550" s="14">
        <v>1988</v>
      </c>
      <c r="N550" s="15" t="s">
        <v>43</v>
      </c>
      <c r="O550" s="15" t="s">
        <v>44</v>
      </c>
      <c r="P550" s="25">
        <v>1.3557806644477E-2</v>
      </c>
      <c r="Q550" s="18">
        <v>9600</v>
      </c>
      <c r="R550" s="18">
        <v>10134.995390073345</v>
      </c>
      <c r="S550" s="15" t="s">
        <v>45</v>
      </c>
      <c r="T550" s="15"/>
      <c r="U550" s="15"/>
      <c r="V550" s="14">
        <v>365</v>
      </c>
      <c r="W550" s="76" t="s">
        <v>76</v>
      </c>
      <c r="X550" s="14"/>
      <c r="Y550" s="14">
        <v>2920</v>
      </c>
      <c r="Z550" s="76" t="s">
        <v>1486</v>
      </c>
      <c r="AA550" s="76" t="s">
        <v>46</v>
      </c>
      <c r="AB550" s="19" t="s">
        <v>49</v>
      </c>
      <c r="AC550" s="19">
        <v>46.3856216091623</v>
      </c>
      <c r="AD550" s="19">
        <v>1074.85364414012</v>
      </c>
      <c r="AE550" s="19">
        <v>5.4109910208389103</v>
      </c>
      <c r="AF550" s="19">
        <v>1344</v>
      </c>
      <c r="AG550" s="19">
        <v>1920000</v>
      </c>
      <c r="AH550" s="23">
        <v>9600</v>
      </c>
      <c r="AI550" s="24">
        <v>8.7999999999999994E-8</v>
      </c>
      <c r="AJ550" s="21">
        <f t="shared" si="380"/>
        <v>4.7011806117454649E-4</v>
      </c>
      <c r="AK550" s="21">
        <f t="shared" si="381"/>
        <v>1.0893636728363652E-2</v>
      </c>
      <c r="AL550" s="21">
        <f t="shared" si="382"/>
        <v>5.484036905193062E-5</v>
      </c>
      <c r="AM550" s="21">
        <f t="shared" si="383"/>
        <v>1.3621433804258575E-2</v>
      </c>
      <c r="AN550" s="21">
        <f t="shared" si="384"/>
        <v>19.459191148940821</v>
      </c>
      <c r="AO550" s="86">
        <f t="shared" si="352"/>
        <v>8.9187959432645431E-4</v>
      </c>
      <c r="AP550" s="88">
        <f t="shared" si="353"/>
        <v>1.2879946881494424E-6</v>
      </c>
      <c r="AQ550" s="89">
        <f t="shared" si="354"/>
        <v>2.9845580077708635E-5</v>
      </c>
      <c r="AR550" s="89">
        <f t="shared" si="355"/>
        <v>1.5024758644364554E-7</v>
      </c>
      <c r="AS550" s="89">
        <f t="shared" si="356"/>
        <v>3.7318996723996094E-5</v>
      </c>
      <c r="AT550" s="89">
        <f t="shared" si="357"/>
        <v>5.3312852462851563E-2</v>
      </c>
      <c r="AU550" s="91">
        <f t="shared" si="358"/>
        <v>2.4435057378806969E-6</v>
      </c>
      <c r="AV550" s="95">
        <f t="shared" si="368"/>
        <v>470.11806117454648</v>
      </c>
      <c r="AW550" s="96">
        <f t="shared" si="369"/>
        <v>10893.636728363652</v>
      </c>
      <c r="AX550" s="96">
        <f t="shared" si="370"/>
        <v>54.840369051930622</v>
      </c>
      <c r="AY550" s="96">
        <f t="shared" si="371"/>
        <v>13621.433804258575</v>
      </c>
      <c r="AZ550" s="96">
        <f t="shared" si="372"/>
        <v>19459191.14894082</v>
      </c>
      <c r="BA550" s="97">
        <f t="shared" si="373"/>
        <v>891.87959432645425</v>
      </c>
      <c r="BB550" s="102">
        <f t="shared" si="374"/>
        <v>1.2879946881494424</v>
      </c>
      <c r="BC550" s="98">
        <f t="shared" si="375"/>
        <v>29.845580077708636</v>
      </c>
      <c r="BD550" s="98">
        <f t="shared" si="376"/>
        <v>0.15024758644364555</v>
      </c>
      <c r="BE550" s="98">
        <f t="shared" si="377"/>
        <v>37.318996723996094</v>
      </c>
      <c r="BF550" s="98">
        <f t="shared" si="378"/>
        <v>53312.852462851566</v>
      </c>
      <c r="BG550" s="103">
        <f t="shared" si="379"/>
        <v>2.443505737880697</v>
      </c>
      <c r="BH550">
        <v>0.1</v>
      </c>
      <c r="BI550">
        <f t="shared" si="359"/>
        <v>1013.4995390073345</v>
      </c>
      <c r="BJ550">
        <v>0.1</v>
      </c>
      <c r="BK550">
        <f t="shared" si="360"/>
        <v>960</v>
      </c>
      <c r="BL550" s="114">
        <v>17.6498016718255</v>
      </c>
      <c r="BM550" s="114">
        <v>910.91550745517998</v>
      </c>
      <c r="BN550" s="114">
        <v>5.3109910208389097</v>
      </c>
      <c r="BO550" s="114">
        <v>537.6</v>
      </c>
      <c r="BP550" s="114">
        <v>384000</v>
      </c>
      <c r="BQ550" s="107">
        <f t="shared" si="361"/>
        <v>8.7999999999999994E-9</v>
      </c>
      <c r="BR550" s="107">
        <f t="shared" si="362"/>
        <v>1.8495512949988206E-4</v>
      </c>
      <c r="BS550" s="107">
        <f t="shared" si="363"/>
        <v>9.2961731599188503E-3</v>
      </c>
      <c r="BT550" s="107">
        <f t="shared" si="364"/>
        <v>5.4105513049399959E-5</v>
      </c>
      <c r="BU550" s="107">
        <f t="shared" si="365"/>
        <v>5.6162610347317114E-3</v>
      </c>
      <c r="BV550" s="107">
        <f t="shared" si="366"/>
        <v>4.3512074196193913</v>
      </c>
      <c r="BW550" s="117">
        <f t="shared" si="367"/>
        <v>1.261308218300286E-4</v>
      </c>
    </row>
    <row r="551" spans="1:75" ht="30" customHeight="1" x14ac:dyDescent="0.25">
      <c r="A551" s="108">
        <v>4.5611637766044799</v>
      </c>
      <c r="B551" s="108">
        <v>-74.132304948136493</v>
      </c>
      <c r="C551" s="119">
        <v>25</v>
      </c>
      <c r="D551" s="119">
        <v>20</v>
      </c>
      <c r="E551" s="119">
        <v>1756</v>
      </c>
      <c r="F551" s="16" t="s">
        <v>1487</v>
      </c>
      <c r="G551" s="14" t="s">
        <v>1488</v>
      </c>
      <c r="H551" s="16" t="s">
        <v>1489</v>
      </c>
      <c r="I551" s="14" t="s">
        <v>1481</v>
      </c>
      <c r="J551" s="14" t="s">
        <v>53</v>
      </c>
      <c r="K551" s="14">
        <v>43.96</v>
      </c>
      <c r="L551" s="14"/>
      <c r="M551" s="14">
        <v>2003</v>
      </c>
      <c r="N551" s="15" t="s">
        <v>43</v>
      </c>
      <c r="O551" s="15" t="s">
        <v>123</v>
      </c>
      <c r="P551" s="17">
        <v>-3.5232101069717393E-2</v>
      </c>
      <c r="Q551" s="18">
        <v>8925.2222222222208</v>
      </c>
      <c r="R551" s="18">
        <v>7752.015095769766</v>
      </c>
      <c r="S551" s="15" t="s">
        <v>45</v>
      </c>
      <c r="T551" s="15"/>
      <c r="U551" s="15"/>
      <c r="V551" s="14">
        <v>365</v>
      </c>
      <c r="W551" s="76"/>
      <c r="X551" s="14"/>
      <c r="Y551" s="14">
        <v>8760</v>
      </c>
      <c r="Z551" s="76" t="s">
        <v>1490</v>
      </c>
      <c r="AA551" s="76" t="s">
        <v>46</v>
      </c>
      <c r="AB551" s="19" t="s">
        <v>49</v>
      </c>
      <c r="AC551" s="19">
        <v>196.35697419693699</v>
      </c>
      <c r="AD551" s="19">
        <v>1220.7279907421801</v>
      </c>
      <c r="AE551" s="19">
        <v>69.655897325915305</v>
      </c>
      <c r="AF551" s="19">
        <v>640</v>
      </c>
      <c r="AG551" s="19">
        <v>1920000</v>
      </c>
      <c r="AH551" s="23">
        <v>8925.2222222222208</v>
      </c>
      <c r="AI551" s="24">
        <v>8.7999999999999994E-8</v>
      </c>
      <c r="AJ551" s="21">
        <f t="shared" si="380"/>
        <v>1.5221622281343299E-3</v>
      </c>
      <c r="AK551" s="21">
        <f t="shared" si="381"/>
        <v>9.4631018120620754E-3</v>
      </c>
      <c r="AL551" s="21">
        <f t="shared" si="382"/>
        <v>5.3997356757988437E-4</v>
      </c>
      <c r="AM551" s="21">
        <f t="shared" si="383"/>
        <v>4.9612896612926498E-3</v>
      </c>
      <c r="AN551" s="21">
        <f t="shared" si="384"/>
        <v>14.883868983877951</v>
      </c>
      <c r="AO551" s="86">
        <f t="shared" si="352"/>
        <v>6.8217732842773939E-4</v>
      </c>
      <c r="AP551" s="88">
        <f t="shared" si="353"/>
        <v>4.1703074743406296E-6</v>
      </c>
      <c r="AQ551" s="89">
        <f t="shared" si="354"/>
        <v>2.5926306334416643E-5</v>
      </c>
      <c r="AR551" s="89">
        <f t="shared" si="355"/>
        <v>1.4793796372051627E-6</v>
      </c>
      <c r="AS551" s="89">
        <f t="shared" si="356"/>
        <v>1.3592574414500411E-5</v>
      </c>
      <c r="AT551" s="89">
        <f t="shared" si="357"/>
        <v>4.0777723243501235E-2</v>
      </c>
      <c r="AU551" s="91">
        <f t="shared" si="358"/>
        <v>1.8689789819938065E-6</v>
      </c>
      <c r="AV551" s="95">
        <f t="shared" si="368"/>
        <v>1522.1622281343298</v>
      </c>
      <c r="AW551" s="96">
        <f t="shared" si="369"/>
        <v>9463.1018120620756</v>
      </c>
      <c r="AX551" s="96">
        <f t="shared" si="370"/>
        <v>539.97356757988439</v>
      </c>
      <c r="AY551" s="96">
        <f t="shared" si="371"/>
        <v>4961.2896612926497</v>
      </c>
      <c r="AZ551" s="96">
        <f t="shared" si="372"/>
        <v>14883868.983877951</v>
      </c>
      <c r="BA551" s="97">
        <f t="shared" si="373"/>
        <v>682.17732842773944</v>
      </c>
      <c r="BB551" s="102">
        <f t="shared" si="374"/>
        <v>4.1703074743406292</v>
      </c>
      <c r="BC551" s="98">
        <f t="shared" si="375"/>
        <v>25.926306334416644</v>
      </c>
      <c r="BD551" s="98">
        <f t="shared" si="376"/>
        <v>1.4793796372051626</v>
      </c>
      <c r="BE551" s="98">
        <f t="shared" si="377"/>
        <v>13.59257441450041</v>
      </c>
      <c r="BF551" s="98">
        <f t="shared" si="378"/>
        <v>40777.723243501234</v>
      </c>
      <c r="BG551" s="103">
        <f t="shared" si="379"/>
        <v>1.8689789819938065</v>
      </c>
      <c r="BH551">
        <v>0.1</v>
      </c>
      <c r="BI551">
        <f t="shared" si="359"/>
        <v>775.2015095769766</v>
      </c>
      <c r="BJ551">
        <v>0.1</v>
      </c>
      <c r="BK551">
        <f t="shared" si="360"/>
        <v>892.52222222222213</v>
      </c>
      <c r="BL551" s="114">
        <v>187.562005220738</v>
      </c>
      <c r="BM551" s="114">
        <v>1012.03746873145</v>
      </c>
      <c r="BN551" s="114">
        <v>69.555897325915296</v>
      </c>
      <c r="BO551" s="114">
        <v>256</v>
      </c>
      <c r="BP551" s="114">
        <v>384000</v>
      </c>
      <c r="BQ551" s="107">
        <f t="shared" si="361"/>
        <v>8.7999999999999994E-9</v>
      </c>
      <c r="BR551" s="107">
        <f t="shared" si="362"/>
        <v>1.4619294732416172E-3</v>
      </c>
      <c r="BS551" s="107">
        <f t="shared" si="363"/>
        <v>7.9021959993001174E-3</v>
      </c>
      <c r="BT551" s="107">
        <f t="shared" si="364"/>
        <v>5.4189537044501367E-4</v>
      </c>
      <c r="BU551" s="107">
        <f t="shared" si="365"/>
        <v>2.0455921312794467E-3</v>
      </c>
      <c r="BV551" s="107">
        <f t="shared" si="366"/>
        <v>3.3281342816151822</v>
      </c>
      <c r="BW551" s="117">
        <f t="shared" si="367"/>
        <v>9.6474442980595441E-5</v>
      </c>
    </row>
    <row r="552" spans="1:75" ht="30" customHeight="1" x14ac:dyDescent="0.25">
      <c r="A552" s="108">
        <v>4.5611637766044799</v>
      </c>
      <c r="B552" s="108">
        <v>-74.132304948136493</v>
      </c>
      <c r="C552" s="119">
        <v>25</v>
      </c>
      <c r="D552" s="119">
        <v>20</v>
      </c>
      <c r="E552" s="119">
        <v>1756</v>
      </c>
      <c r="F552" s="16" t="s">
        <v>1487</v>
      </c>
      <c r="G552" s="14" t="s">
        <v>1488</v>
      </c>
      <c r="H552" s="16" t="s">
        <v>1489</v>
      </c>
      <c r="I552" s="14" t="s">
        <v>1481</v>
      </c>
      <c r="J552" s="14" t="s">
        <v>53</v>
      </c>
      <c r="K552" s="14">
        <v>43.96</v>
      </c>
      <c r="L552" s="14"/>
      <c r="M552" s="14">
        <v>2003</v>
      </c>
      <c r="N552" s="15" t="s">
        <v>43</v>
      </c>
      <c r="O552" s="15" t="s">
        <v>123</v>
      </c>
      <c r="P552" s="17">
        <v>-3.5232101069717393E-2</v>
      </c>
      <c r="Q552" s="18">
        <v>8925.2222222222208</v>
      </c>
      <c r="R552" s="18">
        <v>7752.015095769766</v>
      </c>
      <c r="S552" s="15" t="s">
        <v>45</v>
      </c>
      <c r="T552" s="15"/>
      <c r="U552" s="15"/>
      <c r="V552" s="14">
        <v>365</v>
      </c>
      <c r="W552" s="76"/>
      <c r="X552" s="14"/>
      <c r="Y552" s="14">
        <v>8760</v>
      </c>
      <c r="Z552" s="76" t="s">
        <v>1490</v>
      </c>
      <c r="AA552" s="76" t="s">
        <v>46</v>
      </c>
      <c r="AB552" s="19" t="s">
        <v>49</v>
      </c>
      <c r="AC552" s="19">
        <v>196.35697419693699</v>
      </c>
      <c r="AD552" s="19">
        <v>1220.7279907421801</v>
      </c>
      <c r="AE552" s="19">
        <v>69.655897325915305</v>
      </c>
      <c r="AF552" s="19">
        <v>640</v>
      </c>
      <c r="AG552" s="19">
        <v>1920000</v>
      </c>
      <c r="AH552" s="23">
        <v>8925.2222222222208</v>
      </c>
      <c r="AI552" s="24">
        <v>8.7999999999999994E-8</v>
      </c>
      <c r="AJ552" s="21">
        <f t="shared" si="380"/>
        <v>1.5221622281343299E-3</v>
      </c>
      <c r="AK552" s="21">
        <f t="shared" si="381"/>
        <v>9.4631018120620754E-3</v>
      </c>
      <c r="AL552" s="21">
        <f t="shared" si="382"/>
        <v>5.3997356757988437E-4</v>
      </c>
      <c r="AM552" s="21">
        <f t="shared" si="383"/>
        <v>4.9612896612926498E-3</v>
      </c>
      <c r="AN552" s="21">
        <f t="shared" si="384"/>
        <v>14.883868983877951</v>
      </c>
      <c r="AO552" s="86">
        <f t="shared" si="352"/>
        <v>6.8217732842773939E-4</v>
      </c>
      <c r="AP552" s="88">
        <f t="shared" si="353"/>
        <v>4.1703074743406296E-6</v>
      </c>
      <c r="AQ552" s="89">
        <f t="shared" si="354"/>
        <v>2.5926306334416643E-5</v>
      </c>
      <c r="AR552" s="89">
        <f t="shared" si="355"/>
        <v>1.4793796372051627E-6</v>
      </c>
      <c r="AS552" s="89">
        <f t="shared" si="356"/>
        <v>1.3592574414500411E-5</v>
      </c>
      <c r="AT552" s="89">
        <f t="shared" si="357"/>
        <v>4.0777723243501235E-2</v>
      </c>
      <c r="AU552" s="91">
        <f t="shared" si="358"/>
        <v>1.8689789819938065E-6</v>
      </c>
      <c r="AV552" s="95">
        <f t="shared" si="368"/>
        <v>1522.1622281343298</v>
      </c>
      <c r="AW552" s="96">
        <f t="shared" si="369"/>
        <v>9463.1018120620756</v>
      </c>
      <c r="AX552" s="96">
        <f t="shared" si="370"/>
        <v>539.97356757988439</v>
      </c>
      <c r="AY552" s="96">
        <f t="shared" si="371"/>
        <v>4961.2896612926497</v>
      </c>
      <c r="AZ552" s="96">
        <f t="shared" si="372"/>
        <v>14883868.983877951</v>
      </c>
      <c r="BA552" s="97">
        <f t="shared" si="373"/>
        <v>682.17732842773944</v>
      </c>
      <c r="BB552" s="102">
        <f t="shared" si="374"/>
        <v>4.1703074743406292</v>
      </c>
      <c r="BC552" s="98">
        <f t="shared" si="375"/>
        <v>25.926306334416644</v>
      </c>
      <c r="BD552" s="98">
        <f t="shared" si="376"/>
        <v>1.4793796372051626</v>
      </c>
      <c r="BE552" s="98">
        <f t="shared" si="377"/>
        <v>13.59257441450041</v>
      </c>
      <c r="BF552" s="98">
        <f t="shared" si="378"/>
        <v>40777.723243501234</v>
      </c>
      <c r="BG552" s="103">
        <f t="shared" si="379"/>
        <v>1.8689789819938065</v>
      </c>
      <c r="BH552">
        <v>0.1</v>
      </c>
      <c r="BI552">
        <f t="shared" si="359"/>
        <v>775.2015095769766</v>
      </c>
      <c r="BJ552">
        <v>0.1</v>
      </c>
      <c r="BK552">
        <f t="shared" si="360"/>
        <v>892.52222222222213</v>
      </c>
      <c r="BL552" s="114">
        <v>187.562005220738</v>
      </c>
      <c r="BM552" s="114">
        <v>1012.03746873145</v>
      </c>
      <c r="BN552" s="114">
        <v>69.555897325915296</v>
      </c>
      <c r="BO552" s="114">
        <v>256</v>
      </c>
      <c r="BP552" s="114">
        <v>384000</v>
      </c>
      <c r="BQ552" s="107">
        <f t="shared" si="361"/>
        <v>8.7999999999999994E-9</v>
      </c>
      <c r="BR552" s="107">
        <f t="shared" si="362"/>
        <v>1.4619294732416172E-3</v>
      </c>
      <c r="BS552" s="107">
        <f t="shared" si="363"/>
        <v>7.9021959993001174E-3</v>
      </c>
      <c r="BT552" s="107">
        <f t="shared" si="364"/>
        <v>5.4189537044501367E-4</v>
      </c>
      <c r="BU552" s="107">
        <f t="shared" si="365"/>
        <v>2.0455921312794467E-3</v>
      </c>
      <c r="BV552" s="107">
        <f t="shared" si="366"/>
        <v>3.3281342816151822</v>
      </c>
      <c r="BW552" s="117">
        <f t="shared" si="367"/>
        <v>9.6474442980595441E-5</v>
      </c>
    </row>
    <row r="553" spans="1:75" ht="30" customHeight="1" x14ac:dyDescent="0.25">
      <c r="A553" s="108">
        <v>4.5611637766044799</v>
      </c>
      <c r="B553" s="108">
        <v>-74.132304948136493</v>
      </c>
      <c r="C553" s="119">
        <v>25</v>
      </c>
      <c r="D553" s="119">
        <v>20</v>
      </c>
      <c r="E553" s="119">
        <v>1756</v>
      </c>
      <c r="F553" s="16" t="s">
        <v>1487</v>
      </c>
      <c r="G553" s="14" t="s">
        <v>1488</v>
      </c>
      <c r="H553" s="16" t="s">
        <v>1489</v>
      </c>
      <c r="I553" s="14" t="s">
        <v>1481</v>
      </c>
      <c r="J553" s="14" t="s">
        <v>53</v>
      </c>
      <c r="K553" s="14">
        <v>43.96</v>
      </c>
      <c r="L553" s="14"/>
      <c r="M553" s="14">
        <v>2003</v>
      </c>
      <c r="N553" s="15" t="s">
        <v>43</v>
      </c>
      <c r="O553" s="15" t="s">
        <v>123</v>
      </c>
      <c r="P553" s="17">
        <v>-3.5232101069717393E-2</v>
      </c>
      <c r="Q553" s="18">
        <v>8925.2222222222208</v>
      </c>
      <c r="R553" s="18">
        <v>7752.015095769766</v>
      </c>
      <c r="S553" s="15" t="s">
        <v>45</v>
      </c>
      <c r="T553" s="15"/>
      <c r="U553" s="15"/>
      <c r="V553" s="14">
        <v>365</v>
      </c>
      <c r="W553" s="76"/>
      <c r="X553" s="14"/>
      <c r="Y553" s="14">
        <v>8760</v>
      </c>
      <c r="Z553" s="76" t="s">
        <v>1490</v>
      </c>
      <c r="AA553" s="76" t="s">
        <v>46</v>
      </c>
      <c r="AB553" s="19" t="s">
        <v>49</v>
      </c>
      <c r="AC553" s="19">
        <v>196.35697419693699</v>
      </c>
      <c r="AD553" s="19">
        <v>1220.7279907421801</v>
      </c>
      <c r="AE553" s="19">
        <v>69.655897325915305</v>
      </c>
      <c r="AF553" s="19">
        <v>640</v>
      </c>
      <c r="AG553" s="19">
        <v>1920000</v>
      </c>
      <c r="AH553" s="23">
        <v>8925.2222222222208</v>
      </c>
      <c r="AI553" s="24">
        <v>8.7999999999999994E-8</v>
      </c>
      <c r="AJ553" s="21">
        <f t="shared" si="380"/>
        <v>1.5221622281343299E-3</v>
      </c>
      <c r="AK553" s="21">
        <f t="shared" si="381"/>
        <v>9.4631018120620754E-3</v>
      </c>
      <c r="AL553" s="21">
        <f t="shared" si="382"/>
        <v>5.3997356757988437E-4</v>
      </c>
      <c r="AM553" s="21">
        <f t="shared" si="383"/>
        <v>4.9612896612926498E-3</v>
      </c>
      <c r="AN553" s="21">
        <f t="shared" si="384"/>
        <v>14.883868983877951</v>
      </c>
      <c r="AO553" s="86">
        <f t="shared" si="352"/>
        <v>6.8217732842773939E-4</v>
      </c>
      <c r="AP553" s="88">
        <f t="shared" si="353"/>
        <v>4.1703074743406296E-6</v>
      </c>
      <c r="AQ553" s="89">
        <f t="shared" si="354"/>
        <v>2.5926306334416643E-5</v>
      </c>
      <c r="AR553" s="89">
        <f t="shared" si="355"/>
        <v>1.4793796372051627E-6</v>
      </c>
      <c r="AS553" s="89">
        <f t="shared" si="356"/>
        <v>1.3592574414500411E-5</v>
      </c>
      <c r="AT553" s="89">
        <f t="shared" si="357"/>
        <v>4.0777723243501235E-2</v>
      </c>
      <c r="AU553" s="91">
        <f t="shared" si="358"/>
        <v>1.8689789819938065E-6</v>
      </c>
      <c r="AV553" s="95">
        <f t="shared" si="368"/>
        <v>1522.1622281343298</v>
      </c>
      <c r="AW553" s="96">
        <f t="shared" si="369"/>
        <v>9463.1018120620756</v>
      </c>
      <c r="AX553" s="96">
        <f t="shared" si="370"/>
        <v>539.97356757988439</v>
      </c>
      <c r="AY553" s="96">
        <f t="shared" si="371"/>
        <v>4961.2896612926497</v>
      </c>
      <c r="AZ553" s="96">
        <f t="shared" si="372"/>
        <v>14883868.983877951</v>
      </c>
      <c r="BA553" s="97">
        <f t="shared" si="373"/>
        <v>682.17732842773944</v>
      </c>
      <c r="BB553" s="102">
        <f t="shared" si="374"/>
        <v>4.1703074743406292</v>
      </c>
      <c r="BC553" s="98">
        <f t="shared" si="375"/>
        <v>25.926306334416644</v>
      </c>
      <c r="BD553" s="98">
        <f t="shared" si="376"/>
        <v>1.4793796372051626</v>
      </c>
      <c r="BE553" s="98">
        <f t="shared" si="377"/>
        <v>13.59257441450041</v>
      </c>
      <c r="BF553" s="98">
        <f t="shared" si="378"/>
        <v>40777.723243501234</v>
      </c>
      <c r="BG553" s="103">
        <f t="shared" si="379"/>
        <v>1.8689789819938065</v>
      </c>
      <c r="BH553">
        <v>0.1</v>
      </c>
      <c r="BI553">
        <f t="shared" si="359"/>
        <v>775.2015095769766</v>
      </c>
      <c r="BJ553">
        <v>0.1</v>
      </c>
      <c r="BK553">
        <f t="shared" si="360"/>
        <v>892.52222222222213</v>
      </c>
      <c r="BL553" s="114">
        <v>187.562005220738</v>
      </c>
      <c r="BM553" s="114">
        <v>1012.03746873145</v>
      </c>
      <c r="BN553" s="114">
        <v>69.555897325915296</v>
      </c>
      <c r="BO553" s="114">
        <v>256</v>
      </c>
      <c r="BP553" s="114">
        <v>384000</v>
      </c>
      <c r="BQ553" s="107">
        <f t="shared" si="361"/>
        <v>8.7999999999999994E-9</v>
      </c>
      <c r="BR553" s="107">
        <f t="shared" si="362"/>
        <v>1.4619294732416172E-3</v>
      </c>
      <c r="BS553" s="107">
        <f t="shared" si="363"/>
        <v>7.9021959993001174E-3</v>
      </c>
      <c r="BT553" s="107">
        <f t="shared" si="364"/>
        <v>5.4189537044501367E-4</v>
      </c>
      <c r="BU553" s="107">
        <f t="shared" si="365"/>
        <v>2.0455921312794467E-3</v>
      </c>
      <c r="BV553" s="107">
        <f t="shared" si="366"/>
        <v>3.3281342816151822</v>
      </c>
      <c r="BW553" s="117">
        <f t="shared" si="367"/>
        <v>9.6474442980595441E-5</v>
      </c>
    </row>
    <row r="554" spans="1:75" ht="30" customHeight="1" x14ac:dyDescent="0.25">
      <c r="A554" s="108">
        <v>4.5607098829856296</v>
      </c>
      <c r="B554" s="108">
        <v>-74.132163127802798</v>
      </c>
      <c r="C554" s="119">
        <v>25</v>
      </c>
      <c r="D554" s="119">
        <v>20</v>
      </c>
      <c r="E554" s="119">
        <v>1756</v>
      </c>
      <c r="F554" s="16" t="s">
        <v>1491</v>
      </c>
      <c r="G554" s="14" t="s">
        <v>1492</v>
      </c>
      <c r="H554" s="16" t="s">
        <v>1493</v>
      </c>
      <c r="I554" s="14" t="s">
        <v>1481</v>
      </c>
      <c r="J554" s="14" t="s">
        <v>53</v>
      </c>
      <c r="K554" s="14">
        <v>99.05</v>
      </c>
      <c r="L554" s="14"/>
      <c r="M554" s="14">
        <v>2003</v>
      </c>
      <c r="N554" s="15" t="s">
        <v>43</v>
      </c>
      <c r="O554" s="15" t="s">
        <v>123</v>
      </c>
      <c r="P554" s="28">
        <v>4.2689148957375835E-3</v>
      </c>
      <c r="Q554" s="18">
        <v>44625</v>
      </c>
      <c r="R554" s="18">
        <v>45393.544335475424</v>
      </c>
      <c r="S554" s="15" t="s">
        <v>45</v>
      </c>
      <c r="T554" s="15"/>
      <c r="U554" s="15"/>
      <c r="V554" s="14">
        <v>365</v>
      </c>
      <c r="W554" s="76"/>
      <c r="X554" s="14"/>
      <c r="Y554" s="14">
        <v>8760</v>
      </c>
      <c r="Z554" s="76" t="s">
        <v>1494</v>
      </c>
      <c r="AA554" s="76" t="s">
        <v>46</v>
      </c>
      <c r="AB554" s="19" t="s">
        <v>49</v>
      </c>
      <c r="AC554" s="19">
        <v>196.35697419693699</v>
      </c>
      <c r="AD554" s="19">
        <v>1220.7279907421801</v>
      </c>
      <c r="AE554" s="19">
        <v>69.655897325915305</v>
      </c>
      <c r="AF554" s="19">
        <v>640</v>
      </c>
      <c r="AG554" s="19">
        <v>1920000</v>
      </c>
      <c r="AH554" s="20">
        <v>29509.162765957444</v>
      </c>
      <c r="AI554" s="20">
        <v>1.9976E-5</v>
      </c>
      <c r="AJ554" s="21">
        <f t="shared" si="380"/>
        <v>8.9133390137884627E-3</v>
      </c>
      <c r="AK554" s="21">
        <f t="shared" si="381"/>
        <v>5.5413170169310987E-2</v>
      </c>
      <c r="AL554" s="21">
        <f t="shared" si="382"/>
        <v>3.1619280634912605E-3</v>
      </c>
      <c r="AM554" s="21">
        <f t="shared" si="383"/>
        <v>2.9051868374704273E-2</v>
      </c>
      <c r="AN554" s="21">
        <f t="shared" si="384"/>
        <v>87.15560512411281</v>
      </c>
      <c r="AO554" s="86">
        <f t="shared" si="352"/>
        <v>0.59962714072079182</v>
      </c>
      <c r="AP554" s="88">
        <f t="shared" si="353"/>
        <v>2.442010688709168E-5</v>
      </c>
      <c r="AQ554" s="89">
        <f t="shared" si="354"/>
        <v>1.5181690457345475E-4</v>
      </c>
      <c r="AR554" s="89">
        <f t="shared" si="355"/>
        <v>8.6628166123048234E-6</v>
      </c>
      <c r="AS554" s="89">
        <f t="shared" si="356"/>
        <v>7.959415993069664E-5</v>
      </c>
      <c r="AT554" s="89">
        <f t="shared" si="357"/>
        <v>0.23878247979208989</v>
      </c>
      <c r="AU554" s="91">
        <f t="shared" si="358"/>
        <v>1.6428140841665529E-3</v>
      </c>
      <c r="AV554" s="95">
        <f t="shared" si="368"/>
        <v>8913.3390137884635</v>
      </c>
      <c r="AW554" s="96">
        <f t="shared" si="369"/>
        <v>55413.170169310986</v>
      </c>
      <c r="AX554" s="96">
        <f t="shared" si="370"/>
        <v>3161.9280634912607</v>
      </c>
      <c r="AY554" s="96">
        <f t="shared" si="371"/>
        <v>29051.868374704274</v>
      </c>
      <c r="AZ554" s="96">
        <f t="shared" si="372"/>
        <v>87155605.124112815</v>
      </c>
      <c r="BA554" s="97">
        <f t="shared" si="373"/>
        <v>599627.14072079177</v>
      </c>
      <c r="BB554" s="102">
        <f t="shared" si="374"/>
        <v>24.420106887091681</v>
      </c>
      <c r="BC554" s="98">
        <f t="shared" si="375"/>
        <v>151.81690457345476</v>
      </c>
      <c r="BD554" s="98">
        <f t="shared" si="376"/>
        <v>8.6628166123048231</v>
      </c>
      <c r="BE554" s="98">
        <f t="shared" si="377"/>
        <v>79.594159930696634</v>
      </c>
      <c r="BF554" s="98">
        <f t="shared" si="378"/>
        <v>238782.4797920899</v>
      </c>
      <c r="BG554" s="103">
        <f t="shared" si="379"/>
        <v>1642.8140841665529</v>
      </c>
      <c r="BH554">
        <v>0.1</v>
      </c>
      <c r="BI554">
        <f t="shared" si="359"/>
        <v>4539.3544335475426</v>
      </c>
      <c r="BJ554">
        <v>0.1</v>
      </c>
      <c r="BK554">
        <f t="shared" si="360"/>
        <v>2950.9162765957444</v>
      </c>
      <c r="BL554" s="114">
        <v>187.562005220738</v>
      </c>
      <c r="BM554" s="114">
        <v>1012.03746873145</v>
      </c>
      <c r="BN554" s="114">
        <v>69.555897325915296</v>
      </c>
      <c r="BO554" s="114">
        <v>256</v>
      </c>
      <c r="BP554" s="114">
        <v>384000</v>
      </c>
      <c r="BQ554" s="107">
        <f t="shared" si="361"/>
        <v>1.9976000000000002E-6</v>
      </c>
      <c r="BR554" s="107">
        <f t="shared" si="362"/>
        <v>8.5606335306474147E-3</v>
      </c>
      <c r="BS554" s="107">
        <f t="shared" si="363"/>
        <v>4.6272959999470571E-2</v>
      </c>
      <c r="BT554" s="107">
        <f t="shared" si="364"/>
        <v>3.1731815817680623E-3</v>
      </c>
      <c r="BU554" s="107">
        <f t="shared" si="365"/>
        <v>1.1978392193044701E-2</v>
      </c>
      <c r="BV554" s="107">
        <f t="shared" si="366"/>
        <v>19.488585767764526</v>
      </c>
      <c r="BW554" s="117">
        <f t="shared" si="367"/>
        <v>8.4800083477434438E-2</v>
      </c>
    </row>
    <row r="555" spans="1:75" ht="15" customHeight="1" x14ac:dyDescent="0.25">
      <c r="A555" s="108">
        <v>4.5638699945474199</v>
      </c>
      <c r="B555" s="108">
        <v>-74.129028976579605</v>
      </c>
      <c r="C555" s="119">
        <v>26</v>
      </c>
      <c r="D555" s="119">
        <v>20</v>
      </c>
      <c r="E555" s="119">
        <v>1757</v>
      </c>
      <c r="F555" s="16" t="s">
        <v>1495</v>
      </c>
      <c r="G555" s="14" t="s">
        <v>1496</v>
      </c>
      <c r="H555" s="16" t="s">
        <v>1497</v>
      </c>
      <c r="I555" s="14" t="s">
        <v>1481</v>
      </c>
      <c r="J555" s="14" t="s">
        <v>53</v>
      </c>
      <c r="K555" s="14">
        <v>43.96</v>
      </c>
      <c r="L555" s="14"/>
      <c r="M555" s="14">
        <v>2005</v>
      </c>
      <c r="N555" s="15" t="s">
        <v>43</v>
      </c>
      <c r="O555" s="15" t="s">
        <v>120</v>
      </c>
      <c r="P555" s="22">
        <v>3.567100458653237E-2</v>
      </c>
      <c r="Q555" s="18">
        <v>2762.5</v>
      </c>
      <c r="R555" s="18">
        <v>3186.1716462385984</v>
      </c>
      <c r="S555" s="15" t="s">
        <v>45</v>
      </c>
      <c r="T555" s="15"/>
      <c r="U555" s="15"/>
      <c r="V555" s="14">
        <v>365</v>
      </c>
      <c r="W555" s="76" t="s">
        <v>76</v>
      </c>
      <c r="X555" s="14"/>
      <c r="Y555" s="14">
        <v>2920</v>
      </c>
      <c r="Z555" s="76" t="s">
        <v>1498</v>
      </c>
      <c r="AA555" s="76" t="s">
        <v>46</v>
      </c>
      <c r="AB555" s="19" t="s">
        <v>49</v>
      </c>
      <c r="AC555" s="19">
        <v>30.4</v>
      </c>
      <c r="AD555" s="19">
        <v>1504</v>
      </c>
      <c r="AE555" s="19">
        <v>9.6</v>
      </c>
      <c r="AF555" s="19">
        <v>640</v>
      </c>
      <c r="AG555" s="19">
        <v>1920000</v>
      </c>
      <c r="AH555" s="23">
        <v>2762.5</v>
      </c>
      <c r="AI555" s="24">
        <v>8.7999999999999994E-8</v>
      </c>
      <c r="AJ555" s="21">
        <f t="shared" si="380"/>
        <v>9.6859618045653395E-5</v>
      </c>
      <c r="AK555" s="21">
        <f t="shared" si="381"/>
        <v>4.7920021559428516E-3</v>
      </c>
      <c r="AL555" s="21">
        <f t="shared" si="382"/>
        <v>3.0587247803890543E-5</v>
      </c>
      <c r="AM555" s="21">
        <f t="shared" si="383"/>
        <v>2.0391498535927031E-3</v>
      </c>
      <c r="AN555" s="21">
        <f t="shared" si="384"/>
        <v>6.117449560778109</v>
      </c>
      <c r="AO555" s="86">
        <f t="shared" si="352"/>
        <v>2.8038310486899661E-4</v>
      </c>
      <c r="AP555" s="88">
        <f t="shared" si="353"/>
        <v>2.6536881656343397E-7</v>
      </c>
      <c r="AQ555" s="89">
        <f t="shared" si="354"/>
        <v>1.3128773029980416E-5</v>
      </c>
      <c r="AR555" s="89">
        <f t="shared" si="355"/>
        <v>8.3800678914768617E-8</v>
      </c>
      <c r="AS555" s="89">
        <f t="shared" si="356"/>
        <v>5.5867119276512413E-6</v>
      </c>
      <c r="AT555" s="89">
        <f t="shared" si="357"/>
        <v>1.6760135782953722E-2</v>
      </c>
      <c r="AU555" s="91">
        <f t="shared" si="358"/>
        <v>7.6817289005204555E-7</v>
      </c>
      <c r="AV555" s="95">
        <f t="shared" si="368"/>
        <v>96.859618045653392</v>
      </c>
      <c r="AW555" s="96">
        <f t="shared" si="369"/>
        <v>4792.0021559428515</v>
      </c>
      <c r="AX555" s="96">
        <f t="shared" si="370"/>
        <v>30.587247803890545</v>
      </c>
      <c r="AY555" s="96">
        <f t="shared" si="371"/>
        <v>2039.149853592703</v>
      </c>
      <c r="AZ555" s="96">
        <f t="shared" si="372"/>
        <v>6117449.5607781094</v>
      </c>
      <c r="BA555" s="97">
        <f t="shared" si="373"/>
        <v>280.38310486899661</v>
      </c>
      <c r="BB555" s="102">
        <f t="shared" si="374"/>
        <v>0.26536881656343397</v>
      </c>
      <c r="BC555" s="98">
        <f t="shared" si="375"/>
        <v>13.128773029980415</v>
      </c>
      <c r="BD555" s="98">
        <f t="shared" si="376"/>
        <v>8.3800678914768612E-2</v>
      </c>
      <c r="BE555" s="98">
        <f t="shared" si="377"/>
        <v>5.5867119276512414</v>
      </c>
      <c r="BF555" s="98">
        <f t="shared" si="378"/>
        <v>16760.135782953723</v>
      </c>
      <c r="BG555" s="103">
        <f t="shared" si="379"/>
        <v>0.76817289005204559</v>
      </c>
      <c r="BH555">
        <v>0.1</v>
      </c>
      <c r="BI555">
        <f t="shared" si="359"/>
        <v>318.61716462385988</v>
      </c>
      <c r="BJ555">
        <v>0.1</v>
      </c>
      <c r="BK555">
        <f t="shared" si="360"/>
        <v>276.25</v>
      </c>
      <c r="BL555" s="114">
        <v>12.16</v>
      </c>
      <c r="BM555" s="114">
        <v>601.6</v>
      </c>
      <c r="BN555" s="114">
        <v>1.92</v>
      </c>
      <c r="BO555" s="114">
        <v>256</v>
      </c>
      <c r="BP555" s="114">
        <v>384000</v>
      </c>
      <c r="BQ555" s="107">
        <f t="shared" si="361"/>
        <v>8.7999999999999994E-9</v>
      </c>
      <c r="BR555" s="107">
        <f t="shared" si="362"/>
        <v>3.9936243605921146E-5</v>
      </c>
      <c r="BS555" s="107">
        <f t="shared" si="363"/>
        <v>1.9757931047139931E-3</v>
      </c>
      <c r="BT555" s="107">
        <f t="shared" si="364"/>
        <v>6.8395165334130421E-6</v>
      </c>
      <c r="BU555" s="107">
        <f t="shared" si="365"/>
        <v>8.4076302328255049E-4</v>
      </c>
      <c r="BV555" s="107">
        <f t="shared" si="366"/>
        <v>1.3679033066826085</v>
      </c>
      <c r="BW555" s="117">
        <f t="shared" si="367"/>
        <v>3.9652158956601285E-5</v>
      </c>
    </row>
    <row r="556" spans="1:75" ht="15" customHeight="1" x14ac:dyDescent="0.25">
      <c r="A556" s="108">
        <v>4.5638699945474199</v>
      </c>
      <c r="B556" s="108">
        <v>-74.129028976579605</v>
      </c>
      <c r="C556" s="119">
        <v>26</v>
      </c>
      <c r="D556" s="119">
        <v>20</v>
      </c>
      <c r="E556" s="119">
        <v>1757</v>
      </c>
      <c r="F556" s="16" t="s">
        <v>1495</v>
      </c>
      <c r="G556" s="14" t="s">
        <v>1496</v>
      </c>
      <c r="H556" s="16" t="s">
        <v>1497</v>
      </c>
      <c r="I556" s="14" t="s">
        <v>1481</v>
      </c>
      <c r="J556" s="14" t="s">
        <v>41</v>
      </c>
      <c r="K556" s="14">
        <v>30</v>
      </c>
      <c r="L556" s="14"/>
      <c r="M556" s="14">
        <v>2007</v>
      </c>
      <c r="N556" s="15" t="s">
        <v>43</v>
      </c>
      <c r="O556" s="15" t="s">
        <v>44</v>
      </c>
      <c r="P556" s="22">
        <v>3.567100458653237E-2</v>
      </c>
      <c r="Q556" s="18">
        <v>112500</v>
      </c>
      <c r="R556" s="18">
        <v>129753.59645315558</v>
      </c>
      <c r="S556" s="15" t="s">
        <v>45</v>
      </c>
      <c r="T556" s="15"/>
      <c r="U556" s="15"/>
      <c r="V556" s="14">
        <v>365</v>
      </c>
      <c r="W556" s="76"/>
      <c r="X556" s="14"/>
      <c r="Y556" s="14">
        <v>8760</v>
      </c>
      <c r="Z556" s="76" t="s">
        <v>1498</v>
      </c>
      <c r="AA556" s="76" t="s">
        <v>46</v>
      </c>
      <c r="AB556" s="19" t="s">
        <v>49</v>
      </c>
      <c r="AC556" s="19">
        <v>46.3856216091623</v>
      </c>
      <c r="AD556" s="19">
        <v>1074.85364414012</v>
      </c>
      <c r="AE556" s="19">
        <v>5.4109910208389103</v>
      </c>
      <c r="AF556" s="19">
        <v>1344</v>
      </c>
      <c r="AG556" s="19">
        <v>1920000</v>
      </c>
      <c r="AH556" s="20">
        <v>29509.162765957444</v>
      </c>
      <c r="AI556" s="20">
        <v>1.9976E-5</v>
      </c>
      <c r="AJ556" s="21">
        <f t="shared" si="380"/>
        <v>6.0187012275040178E-3</v>
      </c>
      <c r="AK556" s="21">
        <f t="shared" si="381"/>
        <v>0.13946612598796082</v>
      </c>
      <c r="AL556" s="21">
        <f t="shared" si="382"/>
        <v>7.0209554532958034E-4</v>
      </c>
      <c r="AM556" s="21">
        <f t="shared" si="383"/>
        <v>0.17438883363304111</v>
      </c>
      <c r="AN556" s="21">
        <f t="shared" si="384"/>
        <v>249.12690519005872</v>
      </c>
      <c r="AO556" s="86">
        <f t="shared" si="352"/>
        <v>0.67988005212584557</v>
      </c>
      <c r="AP556" s="88">
        <f t="shared" si="353"/>
        <v>1.6489592404120595E-5</v>
      </c>
      <c r="AQ556" s="89">
        <f t="shared" si="354"/>
        <v>3.8209897530948171E-4</v>
      </c>
      <c r="AR556" s="89">
        <f t="shared" si="355"/>
        <v>1.9235494392591241E-6</v>
      </c>
      <c r="AS556" s="89">
        <f t="shared" si="356"/>
        <v>4.7777762639189346E-4</v>
      </c>
      <c r="AT556" s="89">
        <f t="shared" si="357"/>
        <v>0.68253946627413353</v>
      </c>
      <c r="AU556" s="91">
        <f t="shared" si="358"/>
        <v>1.8626850743173851E-3</v>
      </c>
      <c r="AV556" s="95">
        <f t="shared" si="368"/>
        <v>6018.7012275040179</v>
      </c>
      <c r="AW556" s="96">
        <f t="shared" si="369"/>
        <v>139466.12598796081</v>
      </c>
      <c r="AX556" s="96">
        <f t="shared" si="370"/>
        <v>702.09554532958032</v>
      </c>
      <c r="AY556" s="96">
        <f t="shared" si="371"/>
        <v>174388.83363304113</v>
      </c>
      <c r="AZ556" s="96">
        <f t="shared" si="372"/>
        <v>249126905.19005871</v>
      </c>
      <c r="BA556" s="97">
        <f t="shared" si="373"/>
        <v>679880.05212584557</v>
      </c>
      <c r="BB556" s="102">
        <f t="shared" si="374"/>
        <v>16.489592404120597</v>
      </c>
      <c r="BC556" s="98">
        <f t="shared" si="375"/>
        <v>382.09897530948172</v>
      </c>
      <c r="BD556" s="98">
        <f t="shared" si="376"/>
        <v>1.9235494392591241</v>
      </c>
      <c r="BE556" s="98">
        <f t="shared" si="377"/>
        <v>477.77762639189348</v>
      </c>
      <c r="BF556" s="98">
        <f t="shared" si="378"/>
        <v>682539.46627413353</v>
      </c>
      <c r="BG556" s="103">
        <f t="shared" si="379"/>
        <v>1862.6850743173852</v>
      </c>
      <c r="BH556">
        <v>0.1</v>
      </c>
      <c r="BI556">
        <f t="shared" si="359"/>
        <v>12975.359645315559</v>
      </c>
      <c r="BJ556">
        <v>0.1</v>
      </c>
      <c r="BK556">
        <f t="shared" si="360"/>
        <v>2950.9162765957444</v>
      </c>
      <c r="BL556" s="114">
        <v>17.6498016718255</v>
      </c>
      <c r="BM556" s="114">
        <v>910.91550745517998</v>
      </c>
      <c r="BN556" s="114">
        <v>5.3109910208389097</v>
      </c>
      <c r="BO556" s="114">
        <v>537.6</v>
      </c>
      <c r="BP556" s="114">
        <v>384000</v>
      </c>
      <c r="BQ556" s="107">
        <f t="shared" si="361"/>
        <v>1.9976000000000002E-6</v>
      </c>
      <c r="BR556" s="107">
        <f t="shared" si="362"/>
        <v>2.3678938481387067E-3</v>
      </c>
      <c r="BS556" s="107">
        <f t="shared" si="363"/>
        <v>0.11901454853469227</v>
      </c>
      <c r="BT556" s="107">
        <f t="shared" si="364"/>
        <v>6.9268752830207059E-4</v>
      </c>
      <c r="BU556" s="107">
        <f t="shared" si="365"/>
        <v>7.1902358099729419E-2</v>
      </c>
      <c r="BV556" s="107">
        <f t="shared" si="366"/>
        <v>55.706469502911652</v>
      </c>
      <c r="BW556" s="117">
        <f t="shared" si="367"/>
        <v>9.6149559050329778E-2</v>
      </c>
    </row>
    <row r="557" spans="1:75" ht="15" customHeight="1" x14ac:dyDescent="0.25">
      <c r="A557" s="108">
        <v>4.5624234739203304</v>
      </c>
      <c r="B557" s="108">
        <v>-74.128200124930501</v>
      </c>
      <c r="C557" s="119">
        <v>26</v>
      </c>
      <c r="D557" s="119">
        <v>20</v>
      </c>
      <c r="E557" s="119">
        <v>1757</v>
      </c>
      <c r="F557" s="16" t="s">
        <v>1499</v>
      </c>
      <c r="G557" s="14" t="s">
        <v>1500</v>
      </c>
      <c r="H557" s="16" t="s">
        <v>1501</v>
      </c>
      <c r="I557" s="14" t="s">
        <v>1481</v>
      </c>
      <c r="J557" s="14" t="s">
        <v>53</v>
      </c>
      <c r="K557" s="27"/>
      <c r="L557" s="27"/>
      <c r="M557" s="14">
        <v>1990</v>
      </c>
      <c r="N557" s="15" t="s">
        <v>62</v>
      </c>
      <c r="O557" s="15" t="s">
        <v>63</v>
      </c>
      <c r="P557" s="17">
        <v>-1.5549305289660951E-2</v>
      </c>
      <c r="Q557" s="18">
        <v>147000</v>
      </c>
      <c r="R557" s="18">
        <v>138135.53842070349</v>
      </c>
      <c r="S557" s="15" t="s">
        <v>64</v>
      </c>
      <c r="T557" s="15">
        <f t="shared" ref="T557:T558" si="385">((R557*6933000)/1000)/8460</f>
        <v>113202.56357810134</v>
      </c>
      <c r="U557" s="15" t="s">
        <v>45</v>
      </c>
      <c r="V557" s="14">
        <v>365</v>
      </c>
      <c r="W557" s="76"/>
      <c r="X557" s="14"/>
      <c r="Y557" s="14">
        <v>8760</v>
      </c>
      <c r="Z557" s="76" t="s">
        <v>1502</v>
      </c>
      <c r="AA557" s="76" t="s">
        <v>46</v>
      </c>
      <c r="AB557" s="19" t="s">
        <v>226</v>
      </c>
      <c r="AC557" s="19">
        <v>12.7152226842523</v>
      </c>
      <c r="AD557" s="19">
        <v>4.5638248573294096</v>
      </c>
      <c r="AE557" s="19">
        <v>12.0799261022882</v>
      </c>
      <c r="AF557" s="19">
        <v>6.25</v>
      </c>
      <c r="AG557" s="19">
        <v>2343</v>
      </c>
      <c r="AH557" s="20">
        <v>26143.981481481482</v>
      </c>
      <c r="AI557" s="20">
        <v>2.9999999999999997E-8</v>
      </c>
      <c r="AJ557" s="21">
        <f>AC557*R557/1000000</f>
        <v>1.7564241316283342</v>
      </c>
      <c r="AK557" s="21">
        <f>AD557*R557/1000000</f>
        <v>0.63042640392498839</v>
      </c>
      <c r="AL557" s="21">
        <f>AE557*R557/1000000</f>
        <v>1.6686670962218906</v>
      </c>
      <c r="AM557" s="21">
        <f>AF557*R557/1000000</f>
        <v>0.86334711512939677</v>
      </c>
      <c r="AN557" s="21">
        <f>AG557*R557/1000000</f>
        <v>323.6515665197083</v>
      </c>
      <c r="AO557" s="86">
        <f t="shared" si="352"/>
        <v>7.3702305273578477E-4</v>
      </c>
      <c r="AP557" s="88">
        <f t="shared" si="353"/>
        <v>4.812120908570779E-3</v>
      </c>
      <c r="AQ557" s="89">
        <f t="shared" si="354"/>
        <v>1.727195627191749E-3</v>
      </c>
      <c r="AR557" s="89">
        <f t="shared" si="355"/>
        <v>4.5716906745805223E-3</v>
      </c>
      <c r="AS557" s="89">
        <f t="shared" si="356"/>
        <v>2.3653345619983474E-3</v>
      </c>
      <c r="AT557" s="89">
        <f t="shared" si="357"/>
        <v>0.88671662060194056</v>
      </c>
      <c r="AU557" s="91">
        <f t="shared" si="358"/>
        <v>2.0192412403720132E-6</v>
      </c>
      <c r="AV557" s="95">
        <f t="shared" si="368"/>
        <v>1756424.1316283343</v>
      </c>
      <c r="AW557" s="96">
        <f t="shared" si="369"/>
        <v>630426.40392498835</v>
      </c>
      <c r="AX557" s="96">
        <f t="shared" si="370"/>
        <v>1668667.0962218905</v>
      </c>
      <c r="AY557" s="96">
        <f t="shared" si="371"/>
        <v>863347.11512939679</v>
      </c>
      <c r="AZ557" s="96">
        <f t="shared" si="372"/>
        <v>323651566.51970828</v>
      </c>
      <c r="BA557" s="97">
        <f t="shared" si="373"/>
        <v>737.02305273578474</v>
      </c>
      <c r="BB557" s="102">
        <f t="shared" si="374"/>
        <v>4812.1209085707787</v>
      </c>
      <c r="BC557" s="98">
        <f t="shared" si="375"/>
        <v>1727.1956271917491</v>
      </c>
      <c r="BD557" s="98">
        <f t="shared" si="376"/>
        <v>4571.6906745805227</v>
      </c>
      <c r="BE557" s="98">
        <f t="shared" si="377"/>
        <v>2365.3345619983475</v>
      </c>
      <c r="BF557" s="98">
        <f t="shared" si="378"/>
        <v>886716.62060194055</v>
      </c>
      <c r="BG557" s="103">
        <f t="shared" si="379"/>
        <v>2.019241240372013</v>
      </c>
      <c r="BH557">
        <v>0.1</v>
      </c>
      <c r="BI557">
        <f t="shared" si="359"/>
        <v>13813.553842070351</v>
      </c>
      <c r="BJ557">
        <v>0.1</v>
      </c>
      <c r="BK557">
        <f t="shared" si="360"/>
        <v>2614.3981481481483</v>
      </c>
      <c r="BL557" s="114">
        <v>8.7974410932361504</v>
      </c>
      <c r="BM557" s="114">
        <v>3.6268345072346699</v>
      </c>
      <c r="BN557" s="114">
        <v>10.053852918428399</v>
      </c>
      <c r="BO557" s="114">
        <v>12.5</v>
      </c>
      <c r="BP557" s="114">
        <v>2343</v>
      </c>
      <c r="BQ557" s="107">
        <f t="shared" si="361"/>
        <v>3E-9</v>
      </c>
      <c r="BR557" s="107">
        <f t="shared" si="362"/>
        <v>1.2278667360690361</v>
      </c>
      <c r="BS557" s="107">
        <f t="shared" si="363"/>
        <v>0.50494564205450876</v>
      </c>
      <c r="BT557" s="107">
        <f t="shared" si="364"/>
        <v>1.3987831660462295</v>
      </c>
      <c r="BU557" s="107">
        <f t="shared" si="365"/>
        <v>1.7288512507503444</v>
      </c>
      <c r="BV557" s="107">
        <f t="shared" si="366"/>
        <v>325.26579881040021</v>
      </c>
      <c r="BW557" s="117">
        <f t="shared" si="367"/>
        <v>1.0423079969605678E-4</v>
      </c>
    </row>
    <row r="558" spans="1:75" ht="15" customHeight="1" x14ac:dyDescent="0.25">
      <c r="A558" s="108">
        <v>4.5624234739203304</v>
      </c>
      <c r="B558" s="108">
        <v>-74.128200124930501</v>
      </c>
      <c r="C558" s="119">
        <v>26</v>
      </c>
      <c r="D558" s="119">
        <v>20</v>
      </c>
      <c r="E558" s="119">
        <v>1757</v>
      </c>
      <c r="F558" s="16" t="s">
        <v>1499</v>
      </c>
      <c r="G558" s="14" t="s">
        <v>1500</v>
      </c>
      <c r="H558" s="16" t="s">
        <v>1501</v>
      </c>
      <c r="I558" s="14" t="s">
        <v>1481</v>
      </c>
      <c r="J558" s="14" t="s">
        <v>53</v>
      </c>
      <c r="K558" s="27"/>
      <c r="L558" s="27"/>
      <c r="M558" s="14">
        <v>1990</v>
      </c>
      <c r="N558" s="15" t="s">
        <v>62</v>
      </c>
      <c r="O558" s="15" t="s">
        <v>63</v>
      </c>
      <c r="P558" s="17">
        <v>-1.5549305289660951E-2</v>
      </c>
      <c r="Q558" s="18">
        <v>31500</v>
      </c>
      <c r="R558" s="18">
        <v>29600.472518722174</v>
      </c>
      <c r="S558" s="15" t="s">
        <v>64</v>
      </c>
      <c r="T558" s="15">
        <f t="shared" si="385"/>
        <v>24257.692195307427</v>
      </c>
      <c r="U558" s="15" t="s">
        <v>45</v>
      </c>
      <c r="V558" s="14">
        <v>365</v>
      </c>
      <c r="W558" s="76"/>
      <c r="X558" s="14"/>
      <c r="Y558" s="14">
        <v>0</v>
      </c>
      <c r="Z558" s="76" t="s">
        <v>1503</v>
      </c>
      <c r="AA558" s="76" t="s">
        <v>46</v>
      </c>
      <c r="AB558" s="19" t="s">
        <v>226</v>
      </c>
      <c r="AC558" s="19">
        <v>12.7152226842523</v>
      </c>
      <c r="AD558" s="19">
        <v>4.5638248573294096</v>
      </c>
      <c r="AE558" s="19">
        <v>12.0799261022882</v>
      </c>
      <c r="AF558" s="19">
        <v>6.25</v>
      </c>
      <c r="AG558" s="19">
        <v>2343</v>
      </c>
      <c r="AH558" s="20">
        <v>26143.981481481482</v>
      </c>
      <c r="AI558" s="20">
        <v>2.9999999999999997E-8</v>
      </c>
      <c r="AJ558" s="21">
        <f>AC558*R558/1000000</f>
        <v>0.37637659963464298</v>
      </c>
      <c r="AK558" s="21">
        <f>AD558*R558/1000000</f>
        <v>0.13509137226964033</v>
      </c>
      <c r="AL558" s="21">
        <f>AE558*R558/1000000</f>
        <v>0.35757152061897651</v>
      </c>
      <c r="AM558" s="21">
        <f>AF558*R558/1000000</f>
        <v>0.18500295324201357</v>
      </c>
      <c r="AN558" s="21">
        <f>AG558*R558/1000000</f>
        <v>69.353907111366055</v>
      </c>
      <c r="AO558" s="86">
        <f t="shared" si="352"/>
        <v>7.3702305273578477E-4</v>
      </c>
      <c r="AP558" s="88">
        <f t="shared" si="353"/>
        <v>1.0311687661223095E-3</v>
      </c>
      <c r="AQ558" s="89">
        <f t="shared" si="354"/>
        <v>3.7011334868394612E-4</v>
      </c>
      <c r="AR558" s="89">
        <f t="shared" si="355"/>
        <v>9.7964800169582605E-4</v>
      </c>
      <c r="AS558" s="89">
        <f t="shared" si="356"/>
        <v>5.0685740614250297E-4</v>
      </c>
      <c r="AT558" s="89">
        <f t="shared" si="357"/>
        <v>0.19001070441470153</v>
      </c>
      <c r="AU558" s="91">
        <f t="shared" si="358"/>
        <v>2.0192412403720132E-6</v>
      </c>
      <c r="AV558" s="95">
        <f t="shared" si="368"/>
        <v>376376.599634643</v>
      </c>
      <c r="AW558" s="96">
        <f t="shared" si="369"/>
        <v>135091.37226964033</v>
      </c>
      <c r="AX558" s="96">
        <f t="shared" si="370"/>
        <v>357571.5206189765</v>
      </c>
      <c r="AY558" s="96">
        <f t="shared" si="371"/>
        <v>185002.95324201358</v>
      </c>
      <c r="AZ558" s="96">
        <f t="shared" si="372"/>
        <v>69353907.111366048</v>
      </c>
      <c r="BA558" s="97">
        <f t="shared" si="373"/>
        <v>737.02305273578474</v>
      </c>
      <c r="BB558" s="102">
        <f t="shared" si="374"/>
        <v>1031.1687661223095</v>
      </c>
      <c r="BC558" s="98">
        <f t="shared" si="375"/>
        <v>370.11334868394613</v>
      </c>
      <c r="BD558" s="98">
        <f t="shared" si="376"/>
        <v>979.648001695826</v>
      </c>
      <c r="BE558" s="98">
        <f t="shared" si="377"/>
        <v>506.85740614250295</v>
      </c>
      <c r="BF558" s="98">
        <f t="shared" si="378"/>
        <v>190010.70441470153</v>
      </c>
      <c r="BG558" s="103">
        <f t="shared" si="379"/>
        <v>2.019241240372013</v>
      </c>
      <c r="BH558">
        <v>0.1</v>
      </c>
      <c r="BI558">
        <f t="shared" si="359"/>
        <v>2960.0472518722177</v>
      </c>
      <c r="BJ558">
        <v>0.1</v>
      </c>
      <c r="BK558">
        <f t="shared" si="360"/>
        <v>2614.3981481481483</v>
      </c>
      <c r="BL558" s="114">
        <v>8.7974410932361504</v>
      </c>
      <c r="BM558" s="114">
        <v>3.6268345072346699</v>
      </c>
      <c r="BN558" s="114">
        <v>10.053852918428399</v>
      </c>
      <c r="BO558" s="114">
        <v>12.5</v>
      </c>
      <c r="BP558" s="114">
        <v>2343</v>
      </c>
      <c r="BQ558" s="107">
        <f t="shared" si="361"/>
        <v>3E-9</v>
      </c>
      <c r="BR558" s="107">
        <f t="shared" si="362"/>
        <v>0.26311430058622198</v>
      </c>
      <c r="BS558" s="107">
        <f t="shared" si="363"/>
        <v>0.10820263758310898</v>
      </c>
      <c r="BT558" s="107">
        <f t="shared" si="364"/>
        <v>0.29973924986704914</v>
      </c>
      <c r="BU558" s="107">
        <f t="shared" si="365"/>
        <v>0.37046812516078803</v>
      </c>
      <c r="BV558" s="107">
        <f t="shared" si="366"/>
        <v>69.699814030800042</v>
      </c>
      <c r="BW558" s="117">
        <f t="shared" si="367"/>
        <v>1.0423079969605678E-4</v>
      </c>
    </row>
    <row r="559" spans="1:75" ht="30" customHeight="1" x14ac:dyDescent="0.25">
      <c r="A559" s="108">
        <v>4.64492488421718</v>
      </c>
      <c r="B559" s="108">
        <v>-74.130529275074295</v>
      </c>
      <c r="C559" s="119">
        <v>26</v>
      </c>
      <c r="D559" s="119">
        <v>29</v>
      </c>
      <c r="E559" s="119">
        <v>1874</v>
      </c>
      <c r="F559" s="16" t="s">
        <v>1504</v>
      </c>
      <c r="G559" s="14" t="s">
        <v>1505</v>
      </c>
      <c r="H559" s="16" t="s">
        <v>1506</v>
      </c>
      <c r="I559" s="14" t="s">
        <v>195</v>
      </c>
      <c r="J559" s="14" t="s">
        <v>41</v>
      </c>
      <c r="K559" s="14">
        <v>10</v>
      </c>
      <c r="L559" s="14"/>
      <c r="M559" s="14">
        <v>1998</v>
      </c>
      <c r="N559" s="15" t="s">
        <v>43</v>
      </c>
      <c r="O559" s="15" t="s">
        <v>44</v>
      </c>
      <c r="P559" s="17">
        <v>-7.2022874027276113E-2</v>
      </c>
      <c r="Q559" s="18">
        <v>3731.625</v>
      </c>
      <c r="R559" s="18">
        <v>2797.5731228729824</v>
      </c>
      <c r="S559" s="15" t="s">
        <v>45</v>
      </c>
      <c r="T559" s="15"/>
      <c r="U559" s="15"/>
      <c r="V559" s="14">
        <v>365</v>
      </c>
      <c r="W559" s="76"/>
      <c r="X559" s="14"/>
      <c r="Y559" s="14">
        <v>8760</v>
      </c>
      <c r="Z559" s="76" t="s">
        <v>1507</v>
      </c>
      <c r="AA559" s="76" t="s">
        <v>46</v>
      </c>
      <c r="AB559" s="19" t="s">
        <v>49</v>
      </c>
      <c r="AC559" s="19">
        <v>46.3856216091623</v>
      </c>
      <c r="AD559" s="19">
        <v>1074.85364414012</v>
      </c>
      <c r="AE559" s="19">
        <v>5.4109910208389103</v>
      </c>
      <c r="AF559" s="19">
        <v>1344</v>
      </c>
      <c r="AG559" s="19">
        <v>1920000</v>
      </c>
      <c r="AH559" s="20">
        <v>32831.976744186046</v>
      </c>
      <c r="AI559" s="20">
        <v>1.0442E-8</v>
      </c>
      <c r="AJ559" s="21">
        <f t="shared" ref="AJ559:AJ585" si="386">AC559*R559/1000000000</f>
        <v>1.2976716830154867E-4</v>
      </c>
      <c r="AK559" s="21">
        <f t="shared" ref="AK559:AK585" si="387">AD559*R559/1000000000</f>
        <v>3.0069816658684807E-3</v>
      </c>
      <c r="AL559" s="21">
        <f t="shared" ref="AL559:AL585" si="388">AE559*R559/1000000000</f>
        <v>1.5137643048005977E-5</v>
      </c>
      <c r="AM559" s="21">
        <f t="shared" ref="AM559:AM585" si="389">AF559*R559/1000000000</f>
        <v>3.7599382771412882E-3</v>
      </c>
      <c r="AN559" s="21">
        <f t="shared" ref="AN559:AN585" si="390">AG559*R559/1000000000</f>
        <v>5.3713403959161266</v>
      </c>
      <c r="AO559" s="86">
        <f t="shared" si="352"/>
        <v>2.5701837492438844E-4</v>
      </c>
      <c r="AP559" s="88">
        <f t="shared" si="353"/>
        <v>3.5552648849739366E-7</v>
      </c>
      <c r="AQ559" s="89">
        <f t="shared" si="354"/>
        <v>8.2383059338862478E-6</v>
      </c>
      <c r="AR559" s="89">
        <f t="shared" si="355"/>
        <v>4.147299465207117E-8</v>
      </c>
      <c r="AS559" s="89">
        <f t="shared" si="356"/>
        <v>1.03012007592912E-5</v>
      </c>
      <c r="AT559" s="89">
        <f t="shared" si="357"/>
        <v>1.4716001084701717E-2</v>
      </c>
      <c r="AU559" s="91">
        <f t="shared" si="358"/>
        <v>7.0415993129969433E-7</v>
      </c>
      <c r="AV559" s="95">
        <f t="shared" si="368"/>
        <v>129.76716830154868</v>
      </c>
      <c r="AW559" s="96">
        <f t="shared" si="369"/>
        <v>3006.9816658684808</v>
      </c>
      <c r="AX559" s="96">
        <f t="shared" si="370"/>
        <v>15.137643048005977</v>
      </c>
      <c r="AY559" s="96">
        <f t="shared" si="371"/>
        <v>3759.9382771412884</v>
      </c>
      <c r="AZ559" s="96">
        <f t="shared" si="372"/>
        <v>5371340.3959161267</v>
      </c>
      <c r="BA559" s="97">
        <f t="shared" si="373"/>
        <v>257.01837492438841</v>
      </c>
      <c r="BB559" s="102">
        <f t="shared" si="374"/>
        <v>0.35552648849739366</v>
      </c>
      <c r="BC559" s="98">
        <f t="shared" si="375"/>
        <v>8.238305933886247</v>
      </c>
      <c r="BD559" s="98">
        <f t="shared" si="376"/>
        <v>4.1472994652071167E-2</v>
      </c>
      <c r="BE559" s="98">
        <f t="shared" si="377"/>
        <v>10.3012007592912</v>
      </c>
      <c r="BF559" s="98">
        <f t="shared" si="378"/>
        <v>14716.001084701717</v>
      </c>
      <c r="BG559" s="103">
        <f t="shared" si="379"/>
        <v>0.70415993129969434</v>
      </c>
      <c r="BH559">
        <v>0.1</v>
      </c>
      <c r="BI559">
        <f t="shared" si="359"/>
        <v>279.75731228729825</v>
      </c>
      <c r="BJ559">
        <v>0.1</v>
      </c>
      <c r="BK559">
        <f t="shared" si="360"/>
        <v>3283.1976744186049</v>
      </c>
      <c r="BL559" s="114">
        <v>17.6498016718255</v>
      </c>
      <c r="BM559" s="114">
        <v>910.91550745517998</v>
      </c>
      <c r="BN559" s="114">
        <v>5.3109910208389097</v>
      </c>
      <c r="BO559" s="114">
        <v>537.6</v>
      </c>
      <c r="BP559" s="114">
        <v>384000</v>
      </c>
      <c r="BQ559" s="107">
        <f t="shared" si="361"/>
        <v>1.0442E-9</v>
      </c>
      <c r="BR559" s="107">
        <f t="shared" si="362"/>
        <v>5.1053353189795323E-5</v>
      </c>
      <c r="BS559" s="107">
        <f t="shared" si="363"/>
        <v>2.5660321664511356E-3</v>
      </c>
      <c r="BT559" s="107">
        <f t="shared" si="364"/>
        <v>1.4934799995519221E-5</v>
      </c>
      <c r="BU559" s="107">
        <f t="shared" si="365"/>
        <v>1.5502622662456422E-3</v>
      </c>
      <c r="BV559" s="107">
        <f t="shared" si="366"/>
        <v>1.2010682255559093</v>
      </c>
      <c r="BW559" s="117">
        <f t="shared" si="367"/>
        <v>3.6347887159716311E-5</v>
      </c>
    </row>
    <row r="560" spans="1:75" ht="30" customHeight="1" x14ac:dyDescent="0.25">
      <c r="A560" s="108">
        <v>4.5880100757438802</v>
      </c>
      <c r="B560" s="108">
        <v>-74.139303342473497</v>
      </c>
      <c r="C560" s="119">
        <v>25</v>
      </c>
      <c r="D560" s="119">
        <v>23</v>
      </c>
      <c r="E560" s="119">
        <v>1795</v>
      </c>
      <c r="F560" s="16" t="s">
        <v>1508</v>
      </c>
      <c r="G560" s="14" t="s">
        <v>1509</v>
      </c>
      <c r="H560" s="16" t="s">
        <v>1510</v>
      </c>
      <c r="I560" s="14" t="s">
        <v>195</v>
      </c>
      <c r="J560" s="14" t="s">
        <v>1459</v>
      </c>
      <c r="K560" s="27"/>
      <c r="L560" s="27"/>
      <c r="M560" s="14">
        <v>2000</v>
      </c>
      <c r="N560" s="15" t="s">
        <v>43</v>
      </c>
      <c r="O560" s="15" t="s">
        <v>120</v>
      </c>
      <c r="P560" s="28">
        <v>4.2689148957375835E-3</v>
      </c>
      <c r="Q560" s="18">
        <v>7213.1</v>
      </c>
      <c r="R560" s="18">
        <v>7337.3260424922764</v>
      </c>
      <c r="S560" s="15" t="s">
        <v>45</v>
      </c>
      <c r="T560" s="15"/>
      <c r="U560" s="15"/>
      <c r="V560" s="14">
        <v>365</v>
      </c>
      <c r="W560" s="76"/>
      <c r="X560" s="14"/>
      <c r="Y560" s="14">
        <v>8760</v>
      </c>
      <c r="Z560" s="76" t="s">
        <v>1511</v>
      </c>
      <c r="AA560" s="76" t="s">
        <v>1512</v>
      </c>
      <c r="AB560" s="19" t="s">
        <v>49</v>
      </c>
      <c r="AC560" s="19">
        <v>30.4</v>
      </c>
      <c r="AD560" s="19">
        <v>1504</v>
      </c>
      <c r="AE560" s="19">
        <v>9.6</v>
      </c>
      <c r="AF560" s="19">
        <v>640</v>
      </c>
      <c r="AG560" s="19">
        <v>1920000</v>
      </c>
      <c r="AH560" s="23">
        <v>7213.1</v>
      </c>
      <c r="AI560" s="24">
        <v>8.7999999999999994E-8</v>
      </c>
      <c r="AJ560" s="21">
        <f t="shared" si="386"/>
        <v>2.2305471169176521E-4</v>
      </c>
      <c r="AK560" s="21">
        <f t="shared" si="387"/>
        <v>1.1035338367908385E-2</v>
      </c>
      <c r="AL560" s="21">
        <f t="shared" si="388"/>
        <v>7.0438330007925845E-5</v>
      </c>
      <c r="AM560" s="21">
        <f t="shared" si="389"/>
        <v>4.6958886671950566E-3</v>
      </c>
      <c r="AN560" s="21">
        <f t="shared" si="390"/>
        <v>14.087666001585172</v>
      </c>
      <c r="AO560" s="86">
        <f t="shared" si="352"/>
        <v>6.4568469173932022E-4</v>
      </c>
      <c r="AP560" s="88">
        <f t="shared" si="353"/>
        <v>6.1110879915552108E-7</v>
      </c>
      <c r="AQ560" s="89">
        <f t="shared" si="354"/>
        <v>3.0233803747694204E-5</v>
      </c>
      <c r="AR560" s="89">
        <f t="shared" si="355"/>
        <v>1.9298172604911191E-7</v>
      </c>
      <c r="AS560" s="89">
        <f t="shared" si="356"/>
        <v>1.2865448403274128E-5</v>
      </c>
      <c r="AT560" s="89">
        <f t="shared" si="357"/>
        <v>3.8596345209822386E-2</v>
      </c>
      <c r="AU560" s="91">
        <f t="shared" si="358"/>
        <v>1.7689991554501924E-6</v>
      </c>
      <c r="AV560" s="95">
        <f t="shared" si="368"/>
        <v>223.05471169176522</v>
      </c>
      <c r="AW560" s="96">
        <f t="shared" si="369"/>
        <v>11035.338367908385</v>
      </c>
      <c r="AX560" s="96">
        <f t="shared" si="370"/>
        <v>70.438330007925842</v>
      </c>
      <c r="AY560" s="96">
        <f t="shared" si="371"/>
        <v>4695.8886671950568</v>
      </c>
      <c r="AZ560" s="96">
        <f t="shared" si="372"/>
        <v>14087666.001585172</v>
      </c>
      <c r="BA560" s="97">
        <f t="shared" si="373"/>
        <v>645.68469173932021</v>
      </c>
      <c r="BB560" s="102">
        <f t="shared" si="374"/>
        <v>0.61110879915552108</v>
      </c>
      <c r="BC560" s="98">
        <f t="shared" si="375"/>
        <v>30.233803747694203</v>
      </c>
      <c r="BD560" s="98">
        <f t="shared" si="376"/>
        <v>0.1929817260491119</v>
      </c>
      <c r="BE560" s="98">
        <f t="shared" si="377"/>
        <v>12.865448403274128</v>
      </c>
      <c r="BF560" s="98">
        <f t="shared" si="378"/>
        <v>38596.345209822386</v>
      </c>
      <c r="BG560" s="103">
        <f t="shared" si="379"/>
        <v>1.7689991554501925</v>
      </c>
      <c r="BH560">
        <v>0.1</v>
      </c>
      <c r="BI560">
        <f t="shared" si="359"/>
        <v>733.73260424922773</v>
      </c>
      <c r="BJ560">
        <v>0.1</v>
      </c>
      <c r="BK560">
        <f t="shared" si="360"/>
        <v>721.31000000000006</v>
      </c>
      <c r="BL560" s="114">
        <v>12.16</v>
      </c>
      <c r="BM560" s="114">
        <v>601.6</v>
      </c>
      <c r="BN560" s="114">
        <v>1.92</v>
      </c>
      <c r="BO560" s="114">
        <v>256</v>
      </c>
      <c r="BP560" s="114">
        <v>384000</v>
      </c>
      <c r="BQ560" s="107">
        <f t="shared" si="361"/>
        <v>8.7999999999999994E-9</v>
      </c>
      <c r="BR560" s="107">
        <f t="shared" si="362"/>
        <v>9.1967813659684261E-5</v>
      </c>
      <c r="BS560" s="107">
        <f t="shared" si="363"/>
        <v>4.5499865705317484E-3</v>
      </c>
      <c r="BT560" s="107">
        <f t="shared" si="364"/>
        <v>1.5750489411928549E-5</v>
      </c>
      <c r="BU560" s="107">
        <f t="shared" si="365"/>
        <v>1.9361644980986159E-3</v>
      </c>
      <c r="BV560" s="107">
        <f t="shared" si="366"/>
        <v>3.1500978823857109</v>
      </c>
      <c r="BW560" s="117">
        <f t="shared" si="367"/>
        <v>9.131360480744379E-5</v>
      </c>
    </row>
    <row r="561" spans="1:75" ht="45" customHeight="1" x14ac:dyDescent="0.25">
      <c r="A561" s="108">
        <v>4.597027777777777</v>
      </c>
      <c r="B561" s="108">
        <v>-74.135805555555564</v>
      </c>
      <c r="C561" s="119">
        <v>25</v>
      </c>
      <c r="D561" s="119">
        <v>24</v>
      </c>
      <c r="E561" s="119">
        <v>1808</v>
      </c>
      <c r="F561" s="16" t="s">
        <v>1513</v>
      </c>
      <c r="G561" s="14" t="s">
        <v>1514</v>
      </c>
      <c r="H561" s="16" t="s">
        <v>1515</v>
      </c>
      <c r="I561" s="14" t="s">
        <v>195</v>
      </c>
      <c r="J561" s="14" t="s">
        <v>53</v>
      </c>
      <c r="K561" s="27"/>
      <c r="L561" s="27"/>
      <c r="M561" s="14">
        <v>2005</v>
      </c>
      <c r="N561" s="15" t="s">
        <v>43</v>
      </c>
      <c r="O561" s="15" t="s">
        <v>123</v>
      </c>
      <c r="P561" s="17">
        <v>1.192780523187394E-2</v>
      </c>
      <c r="Q561" s="18">
        <v>16594.2</v>
      </c>
      <c r="R561" s="18">
        <v>17405.12072815908</v>
      </c>
      <c r="S561" s="15" t="s">
        <v>45</v>
      </c>
      <c r="T561" s="15"/>
      <c r="U561" s="15"/>
      <c r="V561" s="14">
        <v>365</v>
      </c>
      <c r="W561" s="76"/>
      <c r="X561" s="14"/>
      <c r="Y561" s="14">
        <v>8760</v>
      </c>
      <c r="Z561" s="76" t="s">
        <v>1516</v>
      </c>
      <c r="AA561" s="76" t="s">
        <v>1517</v>
      </c>
      <c r="AB561" s="19" t="s">
        <v>49</v>
      </c>
      <c r="AC561" s="19">
        <v>196.35697419693699</v>
      </c>
      <c r="AD561" s="19">
        <v>1220.7279907421801</v>
      </c>
      <c r="AE561" s="19">
        <v>69.655897325915305</v>
      </c>
      <c r="AF561" s="19">
        <v>640</v>
      </c>
      <c r="AG561" s="19">
        <v>1920000</v>
      </c>
      <c r="AH561" s="20">
        <v>8608.3841463414628</v>
      </c>
      <c r="AI561" s="20">
        <v>1.0442E-8</v>
      </c>
      <c r="AJ561" s="21">
        <f t="shared" si="386"/>
        <v>3.4176168417137057E-3</v>
      </c>
      <c r="AK561" s="21">
        <f t="shared" si="387"/>
        <v>2.1246918055110704E-2</v>
      </c>
      <c r="AL561" s="21">
        <f t="shared" si="388"/>
        <v>1.2123693023858091E-3</v>
      </c>
      <c r="AM561" s="21">
        <f t="shared" si="389"/>
        <v>1.113927726602181E-2</v>
      </c>
      <c r="AN561" s="21">
        <f t="shared" si="390"/>
        <v>33.417831798065436</v>
      </c>
      <c r="AO561" s="86">
        <f t="shared" si="352"/>
        <v>9.4281405436559516E-5</v>
      </c>
      <c r="AP561" s="88">
        <f t="shared" si="353"/>
        <v>9.3633338129142628E-6</v>
      </c>
      <c r="AQ561" s="89">
        <f t="shared" si="354"/>
        <v>5.8210734397563575E-5</v>
      </c>
      <c r="AR561" s="89">
        <f t="shared" si="355"/>
        <v>3.3215597325638607E-6</v>
      </c>
      <c r="AS561" s="89">
        <f t="shared" si="356"/>
        <v>3.0518567852114548E-5</v>
      </c>
      <c r="AT561" s="89">
        <f t="shared" si="357"/>
        <v>9.1555703556343654E-2</v>
      </c>
      <c r="AU561" s="91">
        <f t="shared" si="358"/>
        <v>2.5830522037413568E-7</v>
      </c>
      <c r="AV561" s="95">
        <f t="shared" si="368"/>
        <v>3417.6168417137055</v>
      </c>
      <c r="AW561" s="96">
        <f t="shared" si="369"/>
        <v>21246.918055110706</v>
      </c>
      <c r="AX561" s="96">
        <f t="shared" si="370"/>
        <v>1212.3693023858091</v>
      </c>
      <c r="AY561" s="96">
        <f t="shared" si="371"/>
        <v>11139.277266021811</v>
      </c>
      <c r="AZ561" s="96">
        <f t="shared" si="372"/>
        <v>33417831.798065435</v>
      </c>
      <c r="BA561" s="97">
        <f t="shared" si="373"/>
        <v>94.28140543655951</v>
      </c>
      <c r="BB561" s="102">
        <f t="shared" si="374"/>
        <v>9.3633338129142629</v>
      </c>
      <c r="BC561" s="98">
        <f t="shared" si="375"/>
        <v>58.210734397563577</v>
      </c>
      <c r="BD561" s="98">
        <f t="shared" si="376"/>
        <v>3.3215597325638608</v>
      </c>
      <c r="BE561" s="98">
        <f t="shared" si="377"/>
        <v>30.518567852114547</v>
      </c>
      <c r="BF561" s="98">
        <f t="shared" si="378"/>
        <v>91555.703556343651</v>
      </c>
      <c r="BG561" s="103">
        <f t="shared" si="379"/>
        <v>0.25830522037413567</v>
      </c>
      <c r="BH561">
        <v>0.1</v>
      </c>
      <c r="BI561">
        <f t="shared" si="359"/>
        <v>1740.5120728159081</v>
      </c>
      <c r="BJ561">
        <v>0.1</v>
      </c>
      <c r="BK561">
        <f t="shared" si="360"/>
        <v>860.83841463414637</v>
      </c>
      <c r="BL561" s="114">
        <v>187.562005220738</v>
      </c>
      <c r="BM561" s="114">
        <v>1012.03746873145</v>
      </c>
      <c r="BN561" s="114">
        <v>69.555897325915296</v>
      </c>
      <c r="BO561" s="114">
        <v>256</v>
      </c>
      <c r="BP561" s="114">
        <v>384000</v>
      </c>
      <c r="BQ561" s="107">
        <f t="shared" si="361"/>
        <v>1.0442E-9</v>
      </c>
      <c r="BR561" s="107">
        <f t="shared" si="362"/>
        <v>3.2823799571429619E-3</v>
      </c>
      <c r="BS561" s="107">
        <f t="shared" si="363"/>
        <v>1.774231263564597E-2</v>
      </c>
      <c r="BT561" s="107">
        <f t="shared" si="364"/>
        <v>1.2166842076678627E-3</v>
      </c>
      <c r="BU561" s="107">
        <f t="shared" si="365"/>
        <v>4.5928416760849444E-3</v>
      </c>
      <c r="BV561" s="107">
        <f t="shared" si="366"/>
        <v>7.4724543561128343</v>
      </c>
      <c r="BW561" s="117">
        <f t="shared" si="367"/>
        <v>1.3333404224797892E-5</v>
      </c>
    </row>
    <row r="562" spans="1:75" ht="30" x14ac:dyDescent="0.25">
      <c r="A562" s="108">
        <v>4.5994970444141003</v>
      </c>
      <c r="B562" s="108">
        <v>-74.144951525287993</v>
      </c>
      <c r="C562" s="119">
        <v>24</v>
      </c>
      <c r="D562" s="119">
        <v>24</v>
      </c>
      <c r="E562" s="119">
        <v>1807</v>
      </c>
      <c r="F562" s="16" t="s">
        <v>1518</v>
      </c>
      <c r="G562" s="14" t="s">
        <v>1519</v>
      </c>
      <c r="H562" s="16" t="s">
        <v>1520</v>
      </c>
      <c r="I562" s="14" t="s">
        <v>195</v>
      </c>
      <c r="J562" s="14" t="s">
        <v>41</v>
      </c>
      <c r="K562" s="14">
        <v>10</v>
      </c>
      <c r="L562" s="14"/>
      <c r="M562" s="14">
        <v>2000</v>
      </c>
      <c r="N562" s="15" t="s">
        <v>102</v>
      </c>
      <c r="O562" s="15" t="s">
        <v>103</v>
      </c>
      <c r="P562" s="28">
        <v>4.2689148957375835E-3</v>
      </c>
      <c r="Q562" s="18">
        <v>22.7126471590264</v>
      </c>
      <c r="R562" s="18">
        <v>23.103810773989352</v>
      </c>
      <c r="S562" s="2" t="s">
        <v>45</v>
      </c>
      <c r="T562" s="2"/>
      <c r="U562" s="2"/>
      <c r="V562" s="14">
        <v>365</v>
      </c>
      <c r="W562" s="76" t="s">
        <v>76</v>
      </c>
      <c r="X562" s="14"/>
      <c r="Y562" s="14">
        <v>2920</v>
      </c>
      <c r="Z562" s="76" t="s">
        <v>1521</v>
      </c>
      <c r="AA562" s="76" t="s">
        <v>1522</v>
      </c>
      <c r="AB562" s="19" t="s">
        <v>49</v>
      </c>
      <c r="AC562" s="19">
        <v>840000</v>
      </c>
      <c r="AD562" s="19">
        <v>2400000</v>
      </c>
      <c r="AE562" s="19">
        <v>1800000</v>
      </c>
      <c r="AF562" s="19">
        <v>600000</v>
      </c>
      <c r="AG562" s="19">
        <v>2676000000</v>
      </c>
      <c r="AH562" s="20">
        <v>1159.0914634146341</v>
      </c>
      <c r="AI562" s="20">
        <v>1.4200000000000001E-4</v>
      </c>
      <c r="AJ562" s="21">
        <f t="shared" si="386"/>
        <v>1.9407201050151052E-2</v>
      </c>
      <c r="AK562" s="21">
        <f t="shared" si="387"/>
        <v>5.5449145857574447E-2</v>
      </c>
      <c r="AL562" s="21">
        <f t="shared" si="388"/>
        <v>4.1586859393180832E-2</v>
      </c>
      <c r="AM562" s="21">
        <f t="shared" si="389"/>
        <v>1.3862286464393612E-2</v>
      </c>
      <c r="AN562" s="21">
        <f t="shared" si="390"/>
        <v>61.825797631195506</v>
      </c>
      <c r="AO562" s="86">
        <f t="shared" si="352"/>
        <v>0.16742562021603197</v>
      </c>
      <c r="AP562" s="88">
        <f t="shared" si="353"/>
        <v>5.3170413836030278E-5</v>
      </c>
      <c r="AQ562" s="89">
        <f t="shared" si="354"/>
        <v>1.5191546810294369E-4</v>
      </c>
      <c r="AR562" s="89">
        <f t="shared" si="355"/>
        <v>1.1393660107720776E-4</v>
      </c>
      <c r="AS562" s="89">
        <f t="shared" si="356"/>
        <v>3.7978867025735923E-5</v>
      </c>
      <c r="AT562" s="89">
        <f t="shared" si="357"/>
        <v>0.1693857469347822</v>
      </c>
      <c r="AU562" s="91">
        <f t="shared" si="358"/>
        <v>4.5870032935899167E-4</v>
      </c>
      <c r="AV562" s="95">
        <f t="shared" si="368"/>
        <v>19407.201050151052</v>
      </c>
      <c r="AW562" s="96">
        <f t="shared" si="369"/>
        <v>55449.145857574447</v>
      </c>
      <c r="AX562" s="96">
        <f t="shared" si="370"/>
        <v>41586.859393180835</v>
      </c>
      <c r="AY562" s="96">
        <f t="shared" si="371"/>
        <v>13862.286464393612</v>
      </c>
      <c r="AZ562" s="96">
        <f t="shared" si="372"/>
        <v>61825797.631195508</v>
      </c>
      <c r="BA562" s="97">
        <f t="shared" si="373"/>
        <v>167425.62021603197</v>
      </c>
      <c r="BB562" s="102">
        <f t="shared" si="374"/>
        <v>53.170413836030278</v>
      </c>
      <c r="BC562" s="98">
        <f t="shared" si="375"/>
        <v>151.91546810294369</v>
      </c>
      <c r="BD562" s="98">
        <f t="shared" si="376"/>
        <v>113.93660107720775</v>
      </c>
      <c r="BE562" s="98">
        <f t="shared" si="377"/>
        <v>37.978867025735923</v>
      </c>
      <c r="BF562" s="98">
        <f t="shared" si="378"/>
        <v>169385.74693478219</v>
      </c>
      <c r="BG562" s="103">
        <f t="shared" si="379"/>
        <v>458.70032935899167</v>
      </c>
      <c r="BH562">
        <v>0.1</v>
      </c>
      <c r="BI562">
        <f t="shared" si="359"/>
        <v>2.3103810773989353</v>
      </c>
      <c r="BJ562">
        <v>0.1</v>
      </c>
      <c r="BK562">
        <f t="shared" si="360"/>
        <v>115.90914634146341</v>
      </c>
      <c r="BL562" s="114">
        <v>336000</v>
      </c>
      <c r="BM562" s="114">
        <v>480000</v>
      </c>
      <c r="BN562" s="114">
        <v>360000</v>
      </c>
      <c r="BO562" s="114">
        <v>120000</v>
      </c>
      <c r="BP562" s="114">
        <v>1070400000</v>
      </c>
      <c r="BQ562" s="107">
        <f t="shared" si="361"/>
        <v>1.4200000000000001E-5</v>
      </c>
      <c r="BR562" s="107">
        <f t="shared" si="362"/>
        <v>8.0017939827370793E-3</v>
      </c>
      <c r="BS562" s="107">
        <f t="shared" si="363"/>
        <v>1.2398805943183735E-2</v>
      </c>
      <c r="BT562" s="107">
        <f t="shared" si="364"/>
        <v>9.2991044573878003E-3</v>
      </c>
      <c r="BU562" s="107">
        <f t="shared" si="365"/>
        <v>3.0997014857959337E-3</v>
      </c>
      <c r="BV562" s="107">
        <f t="shared" si="366"/>
        <v>25.491429402148128</v>
      </c>
      <c r="BW562" s="117">
        <f t="shared" si="367"/>
        <v>2.367755827982395E-2</v>
      </c>
    </row>
    <row r="563" spans="1:75" ht="15" customHeight="1" x14ac:dyDescent="0.25">
      <c r="A563" s="108">
        <v>4.5928423407510897</v>
      </c>
      <c r="B563" s="108">
        <v>-74.109312040506396</v>
      </c>
      <c r="C563" s="119">
        <v>28</v>
      </c>
      <c r="D563" s="119">
        <v>23</v>
      </c>
      <c r="E563" s="119">
        <v>1798</v>
      </c>
      <c r="F563" s="16" t="s">
        <v>1523</v>
      </c>
      <c r="G563" s="14" t="s">
        <v>1524</v>
      </c>
      <c r="H563" s="16" t="s">
        <v>1525</v>
      </c>
      <c r="I563" s="14" t="s">
        <v>1526</v>
      </c>
      <c r="J563" s="14" t="s">
        <v>41</v>
      </c>
      <c r="K563" s="14">
        <v>15</v>
      </c>
      <c r="L563" s="14"/>
      <c r="M563" s="14">
        <v>2000</v>
      </c>
      <c r="N563" s="15" t="s">
        <v>43</v>
      </c>
      <c r="O563" s="15" t="s">
        <v>44</v>
      </c>
      <c r="P563" s="28">
        <v>4.2689148957375835E-3</v>
      </c>
      <c r="Q563" s="18">
        <v>18375</v>
      </c>
      <c r="R563" s="18">
        <v>18691.459432254589</v>
      </c>
      <c r="S563" s="15" t="s">
        <v>45</v>
      </c>
      <c r="T563" s="15"/>
      <c r="U563" s="15"/>
      <c r="V563" s="14">
        <v>365</v>
      </c>
      <c r="W563" s="76"/>
      <c r="X563" s="14"/>
      <c r="Y563" s="14">
        <v>8760</v>
      </c>
      <c r="Z563" s="76" t="s">
        <v>1527</v>
      </c>
      <c r="AA563" s="76" t="s">
        <v>513</v>
      </c>
      <c r="AB563" s="19" t="s">
        <v>49</v>
      </c>
      <c r="AC563" s="19">
        <v>46.3856216091623</v>
      </c>
      <c r="AD563" s="19">
        <v>1074.85364414012</v>
      </c>
      <c r="AE563" s="19">
        <v>5.4109910208389103</v>
      </c>
      <c r="AF563" s="19">
        <v>1344</v>
      </c>
      <c r="AG563" s="19">
        <v>1920000</v>
      </c>
      <c r="AH563" s="23">
        <f>Q563</f>
        <v>18375</v>
      </c>
      <c r="AI563" s="24">
        <v>8.7999999999999994E-8</v>
      </c>
      <c r="AJ563" s="21">
        <f t="shared" si="386"/>
        <v>8.6701496454756892E-4</v>
      </c>
      <c r="AK563" s="21">
        <f t="shared" si="387"/>
        <v>2.0090583285056061E-2</v>
      </c>
      <c r="AL563" s="21">
        <f t="shared" si="388"/>
        <v>1.0113931915430434E-4</v>
      </c>
      <c r="AM563" s="21">
        <f t="shared" si="389"/>
        <v>2.5121321476950169E-2</v>
      </c>
      <c r="AN563" s="21">
        <f t="shared" si="390"/>
        <v>35.887602109928807</v>
      </c>
      <c r="AO563" s="86">
        <f t="shared" si="352"/>
        <v>1.6448484300384037E-3</v>
      </c>
      <c r="AP563" s="88">
        <f t="shared" si="353"/>
        <v>2.3753834645138876E-6</v>
      </c>
      <c r="AQ563" s="89">
        <f t="shared" si="354"/>
        <v>5.5042693931660438E-5</v>
      </c>
      <c r="AR563" s="89">
        <f t="shared" si="355"/>
        <v>2.7709402508028585E-7</v>
      </c>
      <c r="AS563" s="89">
        <f t="shared" si="356"/>
        <v>6.8825538293014159E-5</v>
      </c>
      <c r="AT563" s="89">
        <f t="shared" si="357"/>
        <v>9.832219756144879E-2</v>
      </c>
      <c r="AU563" s="91">
        <f t="shared" si="358"/>
        <v>4.506434054899736E-6</v>
      </c>
      <c r="AV563" s="95">
        <f t="shared" si="368"/>
        <v>867.01496454756887</v>
      </c>
      <c r="AW563" s="96">
        <f t="shared" si="369"/>
        <v>20090.583285056062</v>
      </c>
      <c r="AX563" s="96">
        <f t="shared" si="370"/>
        <v>101.13931915430435</v>
      </c>
      <c r="AY563" s="96">
        <f t="shared" si="371"/>
        <v>25121.321476950168</v>
      </c>
      <c r="AZ563" s="96">
        <f t="shared" si="372"/>
        <v>35887602.109928809</v>
      </c>
      <c r="BA563" s="97">
        <f t="shared" si="373"/>
        <v>1644.8484300384036</v>
      </c>
      <c r="BB563" s="102">
        <f t="shared" si="374"/>
        <v>2.3753834645138876</v>
      </c>
      <c r="BC563" s="98">
        <f t="shared" si="375"/>
        <v>55.042693931660438</v>
      </c>
      <c r="BD563" s="98">
        <f t="shared" si="376"/>
        <v>0.27709402508028586</v>
      </c>
      <c r="BE563" s="98">
        <f t="shared" si="377"/>
        <v>68.825538293014162</v>
      </c>
      <c r="BF563" s="98">
        <f t="shared" si="378"/>
        <v>98322.197561448789</v>
      </c>
      <c r="BG563" s="103">
        <f t="shared" si="379"/>
        <v>4.5064340548997359</v>
      </c>
      <c r="BH563">
        <v>0.1</v>
      </c>
      <c r="BI563">
        <f t="shared" si="359"/>
        <v>1869.145943225459</v>
      </c>
      <c r="BJ563">
        <v>0.1</v>
      </c>
      <c r="BK563">
        <f t="shared" si="360"/>
        <v>1837.5</v>
      </c>
      <c r="BL563" s="114">
        <v>17.6498016718255</v>
      </c>
      <c r="BM563" s="114">
        <v>910.91550745517998</v>
      </c>
      <c r="BN563" s="114">
        <v>5.3109910208389097</v>
      </c>
      <c r="BO563" s="114">
        <v>537.6</v>
      </c>
      <c r="BP563" s="114">
        <v>384000</v>
      </c>
      <c r="BQ563" s="107">
        <f t="shared" si="361"/>
        <v>8.7999999999999994E-9</v>
      </c>
      <c r="BR563" s="107">
        <f t="shared" si="362"/>
        <v>3.4110339144509676E-4</v>
      </c>
      <c r="BS563" s="107">
        <f t="shared" si="363"/>
        <v>1.7144462015643763E-2</v>
      </c>
      <c r="BT563" s="107">
        <f t="shared" si="364"/>
        <v>9.978406139332855E-5</v>
      </c>
      <c r="BU563" s="107">
        <f t="shared" si="365"/>
        <v>1.0357786190456301E-2</v>
      </c>
      <c r="BV563" s="107">
        <f t="shared" si="366"/>
        <v>8.02471178672657</v>
      </c>
      <c r="BW563" s="117">
        <f t="shared" si="367"/>
        <v>2.3261669578084041E-4</v>
      </c>
    </row>
    <row r="564" spans="1:75" ht="30" customHeight="1" x14ac:dyDescent="0.25">
      <c r="A564" s="108">
        <v>4.5928423407510897</v>
      </c>
      <c r="B564" s="108">
        <v>-74.109312040506396</v>
      </c>
      <c r="C564" s="119">
        <v>28</v>
      </c>
      <c r="D564" s="119">
        <v>23</v>
      </c>
      <c r="E564" s="119">
        <v>1798</v>
      </c>
      <c r="F564" s="16" t="s">
        <v>1523</v>
      </c>
      <c r="G564" s="14" t="s">
        <v>1524</v>
      </c>
      <c r="H564" s="16" t="s">
        <v>1525</v>
      </c>
      <c r="I564" s="14" t="s">
        <v>1526</v>
      </c>
      <c r="J564" s="14" t="s">
        <v>53</v>
      </c>
      <c r="K564" s="14">
        <v>293.04000000000002</v>
      </c>
      <c r="L564" s="14"/>
      <c r="M564" s="14">
        <v>2003</v>
      </c>
      <c r="N564" s="15" t="s">
        <v>43</v>
      </c>
      <c r="O564" s="15" t="s">
        <v>123</v>
      </c>
      <c r="P564" s="28">
        <v>4.2689148957375835E-3</v>
      </c>
      <c r="Q564" s="18">
        <v>32001.083333333299</v>
      </c>
      <c r="R564" s="18">
        <v>32552.215015684233</v>
      </c>
      <c r="S564" s="15" t="s">
        <v>45</v>
      </c>
      <c r="T564" s="15"/>
      <c r="U564" s="15"/>
      <c r="V564" s="14">
        <v>365</v>
      </c>
      <c r="W564" s="76"/>
      <c r="X564" s="14"/>
      <c r="Y564" s="14">
        <v>8760</v>
      </c>
      <c r="Z564" s="76" t="s">
        <v>1528</v>
      </c>
      <c r="AA564" s="76" t="s">
        <v>513</v>
      </c>
      <c r="AB564" s="19" t="s">
        <v>49</v>
      </c>
      <c r="AC564" s="19">
        <v>196.35697419693699</v>
      </c>
      <c r="AD564" s="19">
        <v>1220.7279907421801</v>
      </c>
      <c r="AE564" s="19">
        <v>69.655897325915305</v>
      </c>
      <c r="AF564" s="19">
        <v>640</v>
      </c>
      <c r="AG564" s="19">
        <v>1920000</v>
      </c>
      <c r="AH564" s="20">
        <v>2.9803032786885244</v>
      </c>
      <c r="AI564" s="20">
        <v>1.362E-5</v>
      </c>
      <c r="AJ564" s="21">
        <f t="shared" si="386"/>
        <v>6.3918544438878542E-3</v>
      </c>
      <c r="AK564" s="21">
        <f t="shared" si="387"/>
        <v>3.9737400030303634E-2</v>
      </c>
      <c r="AL564" s="21">
        <f t="shared" si="388"/>
        <v>2.2674537468636196E-3</v>
      </c>
      <c r="AM564" s="21">
        <f t="shared" si="389"/>
        <v>2.0833417610037909E-2</v>
      </c>
      <c r="AN564" s="21">
        <f t="shared" si="390"/>
        <v>62.500252830113723</v>
      </c>
      <c r="AO564" s="86">
        <f t="shared" si="352"/>
        <v>4.1290812889073531E-5</v>
      </c>
      <c r="AP564" s="88">
        <f t="shared" si="353"/>
        <v>1.7511929983254395E-5</v>
      </c>
      <c r="AQ564" s="89">
        <f t="shared" si="354"/>
        <v>1.0886958912411954E-4</v>
      </c>
      <c r="AR564" s="89">
        <f t="shared" si="355"/>
        <v>6.2122020462016976E-6</v>
      </c>
      <c r="AS564" s="89">
        <f t="shared" si="356"/>
        <v>5.7077856465857283E-5</v>
      </c>
      <c r="AT564" s="89">
        <f t="shared" si="357"/>
        <v>0.17123356939757184</v>
      </c>
      <c r="AU564" s="91">
        <f t="shared" si="358"/>
        <v>1.1312551476458501E-7</v>
      </c>
      <c r="AV564" s="95">
        <f t="shared" si="368"/>
        <v>6391.8544438878544</v>
      </c>
      <c r="AW564" s="96">
        <f t="shared" si="369"/>
        <v>39737.400030303637</v>
      </c>
      <c r="AX564" s="96">
        <f t="shared" si="370"/>
        <v>2267.4537468636195</v>
      </c>
      <c r="AY564" s="96">
        <f t="shared" si="371"/>
        <v>20833.417610037908</v>
      </c>
      <c r="AZ564" s="96">
        <f t="shared" si="372"/>
        <v>62500252.830113724</v>
      </c>
      <c r="BA564" s="97">
        <f t="shared" si="373"/>
        <v>41.290812889073528</v>
      </c>
      <c r="BB564" s="102">
        <f t="shared" si="374"/>
        <v>17.511929983254394</v>
      </c>
      <c r="BC564" s="98">
        <f t="shared" si="375"/>
        <v>108.86958912411954</v>
      </c>
      <c r="BD564" s="98">
        <f t="shared" si="376"/>
        <v>6.212202046201698</v>
      </c>
      <c r="BE564" s="98">
        <f t="shared" si="377"/>
        <v>57.07785646585728</v>
      </c>
      <c r="BF564" s="98">
        <f t="shared" si="378"/>
        <v>171233.56939757185</v>
      </c>
      <c r="BG564" s="103">
        <f t="shared" si="379"/>
        <v>0.11312551476458502</v>
      </c>
      <c r="BH564">
        <v>0.1</v>
      </c>
      <c r="BI564">
        <f t="shared" si="359"/>
        <v>3255.2215015684233</v>
      </c>
      <c r="BJ564">
        <v>0.1</v>
      </c>
      <c r="BK564">
        <f t="shared" si="360"/>
        <v>0.29803032786885247</v>
      </c>
      <c r="BL564" s="114">
        <v>187.562005220738</v>
      </c>
      <c r="BM564" s="114">
        <v>1012.03746873145</v>
      </c>
      <c r="BN564" s="114">
        <v>69.555897325915296</v>
      </c>
      <c r="BO564" s="114">
        <v>256</v>
      </c>
      <c r="BP564" s="114">
        <v>384000</v>
      </c>
      <c r="BQ564" s="107">
        <f t="shared" si="361"/>
        <v>1.362E-6</v>
      </c>
      <c r="BR564" s="107">
        <f t="shared" si="362"/>
        <v>6.1389254229775956E-3</v>
      </c>
      <c r="BS564" s="107">
        <f t="shared" si="363"/>
        <v>3.3182853759620302E-2</v>
      </c>
      <c r="BT564" s="107">
        <f t="shared" si="364"/>
        <v>2.2755237698590062E-3</v>
      </c>
      <c r="BU564" s="107">
        <f t="shared" si="365"/>
        <v>8.5898381348789351E-3</v>
      </c>
      <c r="BV564" s="107">
        <f t="shared" si="366"/>
        <v>13.975481393905792</v>
      </c>
      <c r="BW564" s="117">
        <f t="shared" si="367"/>
        <v>5.8394027589137601E-6</v>
      </c>
    </row>
    <row r="565" spans="1:75" ht="30" customHeight="1" x14ac:dyDescent="0.25">
      <c r="A565" s="108">
        <v>4.5928423407510897</v>
      </c>
      <c r="B565" s="108">
        <v>-74.109312040506396</v>
      </c>
      <c r="C565" s="119">
        <v>28</v>
      </c>
      <c r="D565" s="119">
        <v>23</v>
      </c>
      <c r="E565" s="119">
        <v>1798</v>
      </c>
      <c r="F565" s="16" t="s">
        <v>1523</v>
      </c>
      <c r="G565" s="14" t="s">
        <v>1524</v>
      </c>
      <c r="H565" s="16" t="s">
        <v>1525</v>
      </c>
      <c r="I565" s="14" t="s">
        <v>1526</v>
      </c>
      <c r="J565" s="14" t="s">
        <v>53</v>
      </c>
      <c r="K565" s="14">
        <v>131.87</v>
      </c>
      <c r="L565" s="14"/>
      <c r="M565" s="14">
        <v>2000</v>
      </c>
      <c r="N565" s="15" t="s">
        <v>43</v>
      </c>
      <c r="O565" s="15" t="s">
        <v>123</v>
      </c>
      <c r="P565" s="22">
        <v>1.192780523187394E-2</v>
      </c>
      <c r="Q565" s="18">
        <v>16000.541666666701</v>
      </c>
      <c r="R565" s="18">
        <v>16782.451665297125</v>
      </c>
      <c r="S565" s="15" t="s">
        <v>45</v>
      </c>
      <c r="T565" s="15"/>
      <c r="U565" s="15"/>
      <c r="V565" s="14">
        <v>365</v>
      </c>
      <c r="W565" s="76"/>
      <c r="X565" s="14"/>
      <c r="Y565" s="14">
        <v>8760</v>
      </c>
      <c r="Z565" s="76" t="s">
        <v>1528</v>
      </c>
      <c r="AA565" s="76" t="s">
        <v>513</v>
      </c>
      <c r="AB565" s="19" t="s">
        <v>49</v>
      </c>
      <c r="AC565" s="19">
        <v>196.35697419693699</v>
      </c>
      <c r="AD565" s="19">
        <v>1220.7279907421801</v>
      </c>
      <c r="AE565" s="19">
        <v>69.655897325915305</v>
      </c>
      <c r="AF565" s="19">
        <v>640</v>
      </c>
      <c r="AG565" s="19">
        <v>1920000</v>
      </c>
      <c r="AH565" s="23">
        <v>16000.541666666701</v>
      </c>
      <c r="AI565" s="24">
        <v>8.7999999999999994E-8</v>
      </c>
      <c r="AJ565" s="21">
        <f t="shared" si="386"/>
        <v>3.2953514286040895E-3</v>
      </c>
      <c r="AK565" s="21">
        <f t="shared" si="387"/>
        <v>2.0486808501105912E-2</v>
      </c>
      <c r="AL565" s="21">
        <f t="shared" si="388"/>
        <v>1.1689967300750729E-3</v>
      </c>
      <c r="AM565" s="21">
        <f t="shared" si="389"/>
        <v>1.074076906579016E-2</v>
      </c>
      <c r="AN565" s="21">
        <f t="shared" si="390"/>
        <v>32.222307197370476</v>
      </c>
      <c r="AO565" s="86">
        <f t="shared" si="352"/>
        <v>1.476855746546147E-3</v>
      </c>
      <c r="AP565" s="88">
        <f t="shared" si="353"/>
        <v>9.0283600783673684E-6</v>
      </c>
      <c r="AQ565" s="89">
        <f t="shared" si="354"/>
        <v>5.6128242468783321E-5</v>
      </c>
      <c r="AR565" s="89">
        <f t="shared" si="355"/>
        <v>3.202730767328967E-6</v>
      </c>
      <c r="AS565" s="89">
        <f t="shared" si="356"/>
        <v>2.9426764563808659E-5</v>
      </c>
      <c r="AT565" s="89">
        <f t="shared" si="357"/>
        <v>8.8280293691425968E-2</v>
      </c>
      <c r="AU565" s="91">
        <f t="shared" si="358"/>
        <v>4.0461801275236899E-6</v>
      </c>
      <c r="AV565" s="95">
        <f t="shared" si="368"/>
        <v>3295.3514286040895</v>
      </c>
      <c r="AW565" s="96">
        <f t="shared" si="369"/>
        <v>20486.808501105912</v>
      </c>
      <c r="AX565" s="96">
        <f t="shared" si="370"/>
        <v>1168.9967300750729</v>
      </c>
      <c r="AY565" s="96">
        <f t="shared" si="371"/>
        <v>10740.76906579016</v>
      </c>
      <c r="AZ565" s="96">
        <f t="shared" si="372"/>
        <v>32222307.197370477</v>
      </c>
      <c r="BA565" s="97">
        <f t="shared" si="373"/>
        <v>1476.855746546147</v>
      </c>
      <c r="BB565" s="102">
        <f t="shared" si="374"/>
        <v>9.0283600783673688</v>
      </c>
      <c r="BC565" s="98">
        <f t="shared" si="375"/>
        <v>56.12824246878332</v>
      </c>
      <c r="BD565" s="98">
        <f t="shared" si="376"/>
        <v>3.2027307673289669</v>
      </c>
      <c r="BE565" s="98">
        <f t="shared" si="377"/>
        <v>29.426764563808661</v>
      </c>
      <c r="BF565" s="98">
        <f t="shared" si="378"/>
        <v>88280.293691425963</v>
      </c>
      <c r="BG565" s="103">
        <f t="shared" si="379"/>
        <v>4.0461801275236899</v>
      </c>
      <c r="BH565">
        <v>0.1</v>
      </c>
      <c r="BI565">
        <f t="shared" si="359"/>
        <v>1678.2451665297126</v>
      </c>
      <c r="BJ565">
        <v>0.1</v>
      </c>
      <c r="BK565">
        <f t="shared" si="360"/>
        <v>1600.0541666666702</v>
      </c>
      <c r="BL565" s="114">
        <v>187.562005220738</v>
      </c>
      <c r="BM565" s="114">
        <v>1012.03746873145</v>
      </c>
      <c r="BN565" s="114">
        <v>69.555897325915296</v>
      </c>
      <c r="BO565" s="114">
        <v>256</v>
      </c>
      <c r="BP565" s="114">
        <v>384000</v>
      </c>
      <c r="BQ565" s="107">
        <f t="shared" si="361"/>
        <v>8.7999999999999994E-9</v>
      </c>
      <c r="BR565" s="107">
        <f t="shared" si="362"/>
        <v>3.1649526503294886E-3</v>
      </c>
      <c r="BS565" s="107">
        <f t="shared" si="363"/>
        <v>1.7107580515462049E-2</v>
      </c>
      <c r="BT565" s="107">
        <f t="shared" si="364"/>
        <v>1.1731572694052739E-3</v>
      </c>
      <c r="BU565" s="107">
        <f t="shared" si="365"/>
        <v>4.4285325358619562E-3</v>
      </c>
      <c r="BV565" s="107">
        <f t="shared" si="366"/>
        <v>7.2051269285201123</v>
      </c>
      <c r="BW565" s="117">
        <f t="shared" si="367"/>
        <v>2.0885894264342038E-4</v>
      </c>
    </row>
    <row r="566" spans="1:75" ht="30" x14ac:dyDescent="0.25">
      <c r="A566" s="108">
        <v>4.5930306902407496</v>
      </c>
      <c r="B566" s="108">
        <v>-74.109499401506497</v>
      </c>
      <c r="C566" s="119">
        <v>28</v>
      </c>
      <c r="D566" s="119">
        <v>23</v>
      </c>
      <c r="E566" s="119">
        <v>1798</v>
      </c>
      <c r="F566" s="16" t="s">
        <v>1529</v>
      </c>
      <c r="G566" s="14" t="s">
        <v>1530</v>
      </c>
      <c r="H566" s="16" t="s">
        <v>1531</v>
      </c>
      <c r="I566" s="14" t="s">
        <v>1526</v>
      </c>
      <c r="J566" s="14" t="s">
        <v>41</v>
      </c>
      <c r="K566" s="14">
        <v>30</v>
      </c>
      <c r="L566" s="14"/>
      <c r="M566" s="14">
        <v>2003</v>
      </c>
      <c r="N566" s="15" t="s">
        <v>102</v>
      </c>
      <c r="O566" s="15" t="s">
        <v>103</v>
      </c>
      <c r="P566" s="17">
        <v>-8.4851358602175367E-2</v>
      </c>
      <c r="Q566" s="18">
        <v>4.5425294318052796</v>
      </c>
      <c r="R566" s="18">
        <v>3.2351605832851922</v>
      </c>
      <c r="S566" s="2" t="s">
        <v>45</v>
      </c>
      <c r="T566" s="2"/>
      <c r="U566" s="2"/>
      <c r="V566" s="14">
        <v>365</v>
      </c>
      <c r="W566" s="76"/>
      <c r="X566" s="14"/>
      <c r="Y566" s="14">
        <v>8760</v>
      </c>
      <c r="Z566" s="76" t="s">
        <v>1532</v>
      </c>
      <c r="AA566" s="76" t="s">
        <v>513</v>
      </c>
      <c r="AB566" s="19" t="s">
        <v>49</v>
      </c>
      <c r="AC566" s="19">
        <v>840000</v>
      </c>
      <c r="AD566" s="19">
        <v>2400000</v>
      </c>
      <c r="AE566" s="19">
        <v>1800000</v>
      </c>
      <c r="AF566" s="19">
        <v>600000</v>
      </c>
      <c r="AG566" s="19">
        <v>2676000000</v>
      </c>
      <c r="AH566" s="20">
        <v>30259</v>
      </c>
      <c r="AI566" s="20">
        <v>7.6726E-6</v>
      </c>
      <c r="AJ566" s="21">
        <f t="shared" si="386"/>
        <v>2.7175348899595615E-3</v>
      </c>
      <c r="AK566" s="21">
        <f t="shared" si="387"/>
        <v>7.764385399884461E-3</v>
      </c>
      <c r="AL566" s="21">
        <f t="shared" si="388"/>
        <v>5.8232890499133457E-3</v>
      </c>
      <c r="AM566" s="21">
        <f t="shared" si="389"/>
        <v>1.9410963499711152E-3</v>
      </c>
      <c r="AN566" s="21">
        <f t="shared" si="390"/>
        <v>8.657289720871173</v>
      </c>
      <c r="AO566" s="86">
        <f t="shared" si="352"/>
        <v>0.16534658192661889</v>
      </c>
      <c r="AP566" s="88">
        <f t="shared" si="353"/>
        <v>7.4453010683823606E-6</v>
      </c>
      <c r="AQ566" s="89">
        <f t="shared" si="354"/>
        <v>2.1272288766806744E-5</v>
      </c>
      <c r="AR566" s="89">
        <f t="shared" si="355"/>
        <v>1.5954216575105059E-5</v>
      </c>
      <c r="AS566" s="89">
        <f t="shared" si="356"/>
        <v>5.3180721917016859E-6</v>
      </c>
      <c r="AT566" s="89">
        <f t="shared" si="357"/>
        <v>2.3718601974989515E-2</v>
      </c>
      <c r="AU566" s="91">
        <f t="shared" si="358"/>
        <v>4.5300433404553121E-4</v>
      </c>
      <c r="AV566" s="95">
        <f t="shared" si="368"/>
        <v>2717.5348899595615</v>
      </c>
      <c r="AW566" s="96">
        <f t="shared" si="369"/>
        <v>7764.3853998844606</v>
      </c>
      <c r="AX566" s="96">
        <f t="shared" si="370"/>
        <v>5823.2890499133455</v>
      </c>
      <c r="AY566" s="96">
        <f t="shared" si="371"/>
        <v>1941.0963499711152</v>
      </c>
      <c r="AZ566" s="96">
        <f t="shared" si="372"/>
        <v>8657289.7208711728</v>
      </c>
      <c r="BA566" s="97">
        <f t="shared" si="373"/>
        <v>165346.58192661888</v>
      </c>
      <c r="BB566" s="102">
        <f t="shared" si="374"/>
        <v>7.4453010683823608</v>
      </c>
      <c r="BC566" s="98">
        <f t="shared" si="375"/>
        <v>21.272288766806742</v>
      </c>
      <c r="BD566" s="98">
        <f t="shared" si="376"/>
        <v>15.954216575105059</v>
      </c>
      <c r="BE566" s="98">
        <f t="shared" si="377"/>
        <v>5.3180721917016855</v>
      </c>
      <c r="BF566" s="98">
        <f t="shared" si="378"/>
        <v>23718.601974989517</v>
      </c>
      <c r="BG566" s="103">
        <f t="shared" si="379"/>
        <v>453.00433404553121</v>
      </c>
      <c r="BH566">
        <v>0.1</v>
      </c>
      <c r="BI566">
        <f t="shared" si="359"/>
        <v>0.32351605832851926</v>
      </c>
      <c r="BJ566">
        <v>0.1</v>
      </c>
      <c r="BK566">
        <f t="shared" si="360"/>
        <v>3025.9</v>
      </c>
      <c r="BL566" s="114">
        <v>336000</v>
      </c>
      <c r="BM566" s="114">
        <v>480000</v>
      </c>
      <c r="BN566" s="114">
        <v>360000</v>
      </c>
      <c r="BO566" s="114">
        <v>120000</v>
      </c>
      <c r="BP566" s="114">
        <v>1070400000</v>
      </c>
      <c r="BQ566" s="107">
        <f t="shared" si="361"/>
        <v>7.6726E-7</v>
      </c>
      <c r="BR566" s="107">
        <f t="shared" si="362"/>
        <v>1.120468339260454E-3</v>
      </c>
      <c r="BS566" s="107">
        <f t="shared" si="363"/>
        <v>1.7361693557648545E-3</v>
      </c>
      <c r="BT566" s="107">
        <f t="shared" si="364"/>
        <v>1.3021270168236407E-3</v>
      </c>
      <c r="BU566" s="107">
        <f t="shared" si="365"/>
        <v>4.3404233894121363E-4</v>
      </c>
      <c r="BV566" s="107">
        <f t="shared" si="366"/>
        <v>3.5694919950725885</v>
      </c>
      <c r="BW566" s="117">
        <f t="shared" si="367"/>
        <v>2.3383537865265855E-2</v>
      </c>
    </row>
    <row r="567" spans="1:75" ht="30" customHeight="1" x14ac:dyDescent="0.25">
      <c r="A567" s="108">
        <v>4.5952222979423398</v>
      </c>
      <c r="B567" s="108">
        <v>-74.110986468087603</v>
      </c>
      <c r="C567" s="119">
        <v>28</v>
      </c>
      <c r="D567" s="119">
        <v>23</v>
      </c>
      <c r="E567" s="119">
        <v>1798</v>
      </c>
      <c r="F567" s="16" t="s">
        <v>1533</v>
      </c>
      <c r="G567" s="14" t="s">
        <v>1534</v>
      </c>
      <c r="H567" s="16" t="s">
        <v>1535</v>
      </c>
      <c r="I567" s="14" t="s">
        <v>1526</v>
      </c>
      <c r="J567" s="14" t="s">
        <v>53</v>
      </c>
      <c r="K567" s="14">
        <v>43.96</v>
      </c>
      <c r="L567" s="14"/>
      <c r="M567" s="14">
        <v>2005</v>
      </c>
      <c r="N567" s="15" t="s">
        <v>43</v>
      </c>
      <c r="O567" s="15" t="s">
        <v>123</v>
      </c>
      <c r="P567" s="17">
        <v>-8.4851358602175367E-2</v>
      </c>
      <c r="Q567" s="18">
        <v>698.25</v>
      </c>
      <c r="R567" s="18">
        <v>497.28921104230233</v>
      </c>
      <c r="S567" s="15" t="s">
        <v>45</v>
      </c>
      <c r="T567" s="15"/>
      <c r="U567" s="15"/>
      <c r="V567" s="14">
        <v>365</v>
      </c>
      <c r="W567" s="76"/>
      <c r="X567" s="14"/>
      <c r="Y567" s="14">
        <v>0</v>
      </c>
      <c r="Z567" s="76" t="s">
        <v>1536</v>
      </c>
      <c r="AA567" s="76" t="s">
        <v>513</v>
      </c>
      <c r="AB567" s="19" t="s">
        <v>49</v>
      </c>
      <c r="AC567" s="19">
        <v>196.35697419693699</v>
      </c>
      <c r="AD567" s="19">
        <v>1220.7279907421801</v>
      </c>
      <c r="AE567" s="19">
        <v>69.655897325915305</v>
      </c>
      <c r="AF567" s="19">
        <v>640</v>
      </c>
      <c r="AG567" s="19">
        <v>1920000</v>
      </c>
      <c r="AH567" s="20">
        <v>2.9803032786885244</v>
      </c>
      <c r="AI567" s="20">
        <v>1.362E-5</v>
      </c>
      <c r="AJ567" s="21">
        <f t="shared" si="386"/>
        <v>9.7646204781048503E-5</v>
      </c>
      <c r="AK567" s="21">
        <f t="shared" si="387"/>
        <v>6.0705485941343375E-4</v>
      </c>
      <c r="AL567" s="21">
        <f t="shared" si="388"/>
        <v>3.4639126225648042E-5</v>
      </c>
      <c r="AM567" s="21">
        <f t="shared" si="389"/>
        <v>3.1826509506707349E-4</v>
      </c>
      <c r="AN567" s="21">
        <f t="shared" si="390"/>
        <v>0.95479528520122048</v>
      </c>
      <c r="AO567" s="86">
        <f t="shared" si="352"/>
        <v>2.8909172520778286E-5</v>
      </c>
      <c r="AP567" s="88">
        <f t="shared" si="353"/>
        <v>2.6752384871520136E-7</v>
      </c>
      <c r="AQ567" s="89">
        <f t="shared" si="354"/>
        <v>1.6631639983929692E-6</v>
      </c>
      <c r="AR567" s="89">
        <f t="shared" si="355"/>
        <v>9.4901715686706958E-8</v>
      </c>
      <c r="AS567" s="89">
        <f t="shared" si="356"/>
        <v>8.7195916456732463E-7</v>
      </c>
      <c r="AT567" s="89">
        <f t="shared" si="357"/>
        <v>2.6158774937019738E-3</v>
      </c>
      <c r="AU567" s="91">
        <f t="shared" si="358"/>
        <v>7.9203212385693937E-8</v>
      </c>
      <c r="AV567" s="95">
        <f t="shared" si="368"/>
        <v>97.646204781048496</v>
      </c>
      <c r="AW567" s="96">
        <f t="shared" si="369"/>
        <v>607.05485941343375</v>
      </c>
      <c r="AX567" s="96">
        <f t="shared" si="370"/>
        <v>34.639126225648042</v>
      </c>
      <c r="AY567" s="96">
        <f t="shared" si="371"/>
        <v>318.2650950670735</v>
      </c>
      <c r="AZ567" s="96">
        <f t="shared" si="372"/>
        <v>954795.28520122042</v>
      </c>
      <c r="BA567" s="97">
        <f t="shared" si="373"/>
        <v>28.909172520778288</v>
      </c>
      <c r="BB567" s="102">
        <f t="shared" si="374"/>
        <v>0.26752384871520135</v>
      </c>
      <c r="BC567" s="98">
        <f t="shared" si="375"/>
        <v>1.6631639983929691</v>
      </c>
      <c r="BD567" s="98">
        <f t="shared" si="376"/>
        <v>9.4901715686706953E-2</v>
      </c>
      <c r="BE567" s="98">
        <f t="shared" si="377"/>
        <v>0.87195916456732458</v>
      </c>
      <c r="BF567" s="98">
        <f t="shared" si="378"/>
        <v>2615.8774937019739</v>
      </c>
      <c r="BG567" s="103">
        <f t="shared" si="379"/>
        <v>7.9203212385693944E-2</v>
      </c>
      <c r="BH567">
        <v>0.1</v>
      </c>
      <c r="BI567">
        <f t="shared" si="359"/>
        <v>49.728921104230238</v>
      </c>
      <c r="BJ567">
        <v>0.1</v>
      </c>
      <c r="BK567">
        <f t="shared" si="360"/>
        <v>0.29803032786885247</v>
      </c>
      <c r="BL567" s="114">
        <v>187.562005220738</v>
      </c>
      <c r="BM567" s="114">
        <v>1012.03746873145</v>
      </c>
      <c r="BN567" s="114">
        <v>69.555897325915296</v>
      </c>
      <c r="BO567" s="114">
        <v>256</v>
      </c>
      <c r="BP567" s="114">
        <v>384000</v>
      </c>
      <c r="BQ567" s="107">
        <f t="shared" si="361"/>
        <v>1.362E-6</v>
      </c>
      <c r="BR567" s="107">
        <f t="shared" si="362"/>
        <v>9.3782293425168051E-5</v>
      </c>
      <c r="BS567" s="107">
        <f t="shared" si="363"/>
        <v>5.0692326645983927E-4</v>
      </c>
      <c r="BT567" s="107">
        <f t="shared" si="364"/>
        <v>3.4762409245452851E-5</v>
      </c>
      <c r="BU567" s="107">
        <f t="shared" si="365"/>
        <v>1.3122406039087905E-4</v>
      </c>
      <c r="BV567" s="107">
        <f t="shared" si="366"/>
        <v>0.2134987162306228</v>
      </c>
      <c r="BW567" s="117">
        <f t="shared" si="367"/>
        <v>4.0883743855868255E-6</v>
      </c>
    </row>
    <row r="568" spans="1:75" ht="30" customHeight="1" x14ac:dyDescent="0.25">
      <c r="A568" s="108">
        <v>4.594666666666666</v>
      </c>
      <c r="B568" s="108">
        <v>-74.111138888888888</v>
      </c>
      <c r="C568" s="119">
        <v>28</v>
      </c>
      <c r="D568" s="119">
        <v>23</v>
      </c>
      <c r="E568" s="119">
        <v>1798</v>
      </c>
      <c r="F568" s="16" t="s">
        <v>1537</v>
      </c>
      <c r="G568" s="14" t="s">
        <v>1538</v>
      </c>
      <c r="H568" s="16" t="s">
        <v>1539</v>
      </c>
      <c r="I568" s="14" t="s">
        <v>1526</v>
      </c>
      <c r="J568" s="14" t="s">
        <v>41</v>
      </c>
      <c r="K568" s="14">
        <v>20</v>
      </c>
      <c r="L568" s="14"/>
      <c r="M568" s="14">
        <v>1993</v>
      </c>
      <c r="N568" s="15" t="s">
        <v>43</v>
      </c>
      <c r="O568" s="15" t="s">
        <v>44</v>
      </c>
      <c r="P568" s="17">
        <v>-8.4851358602175367E-2</v>
      </c>
      <c r="Q568" s="18">
        <v>24000</v>
      </c>
      <c r="R568" s="18">
        <v>17092.647425728974</v>
      </c>
      <c r="S568" s="15" t="s">
        <v>45</v>
      </c>
      <c r="T568" s="15"/>
      <c r="U568" s="15"/>
      <c r="V568" s="14">
        <v>365</v>
      </c>
      <c r="W568" s="76" t="s">
        <v>76</v>
      </c>
      <c r="X568" s="14"/>
      <c r="Y568" s="14">
        <v>2920</v>
      </c>
      <c r="Z568" s="76" t="s">
        <v>1540</v>
      </c>
      <c r="AA568" s="76" t="s">
        <v>513</v>
      </c>
      <c r="AB568" s="19" t="s">
        <v>49</v>
      </c>
      <c r="AC568" s="19">
        <v>46.3856216091623</v>
      </c>
      <c r="AD568" s="19">
        <v>1074.85364414012</v>
      </c>
      <c r="AE568" s="19">
        <v>5.4109910208389103</v>
      </c>
      <c r="AF568" s="19">
        <v>1344</v>
      </c>
      <c r="AG568" s="19">
        <v>1920000</v>
      </c>
      <c r="AH568" s="20">
        <v>30259</v>
      </c>
      <c r="AI568" s="20">
        <v>7.6726E-6</v>
      </c>
      <c r="AJ568" s="21">
        <f t="shared" si="386"/>
        <v>7.9285307578868625E-4</v>
      </c>
      <c r="AK568" s="21">
        <f t="shared" si="387"/>
        <v>1.8372094373547029E-2</v>
      </c>
      <c r="AL568" s="21">
        <f t="shared" si="388"/>
        <v>9.2488161742984795E-5</v>
      </c>
      <c r="AM568" s="21">
        <f t="shared" si="389"/>
        <v>2.2972518140179744E-2</v>
      </c>
      <c r="AN568" s="21">
        <f t="shared" si="390"/>
        <v>32.817883057399634</v>
      </c>
      <c r="AO568" s="86">
        <f t="shared" si="352"/>
        <v>0.16534658192661889</v>
      </c>
      <c r="AP568" s="88">
        <f t="shared" si="353"/>
        <v>2.1722002076402364E-6</v>
      </c>
      <c r="AQ568" s="89">
        <f t="shared" si="354"/>
        <v>5.0334505133005556E-5</v>
      </c>
      <c r="AR568" s="89">
        <f t="shared" si="355"/>
        <v>2.53392223953383E-7</v>
      </c>
      <c r="AS568" s="89">
        <f t="shared" si="356"/>
        <v>6.2938405863506146E-5</v>
      </c>
      <c r="AT568" s="89">
        <f t="shared" si="357"/>
        <v>8.9912008376437355E-2</v>
      </c>
      <c r="AU568" s="91">
        <f t="shared" si="358"/>
        <v>4.5300433404553121E-4</v>
      </c>
      <c r="AV568" s="95">
        <f t="shared" si="368"/>
        <v>792.85307578868628</v>
      </c>
      <c r="AW568" s="96">
        <f t="shared" si="369"/>
        <v>18372.094373547028</v>
      </c>
      <c r="AX568" s="96">
        <f t="shared" si="370"/>
        <v>92.488161742984801</v>
      </c>
      <c r="AY568" s="96">
        <f t="shared" si="371"/>
        <v>22972.518140179745</v>
      </c>
      <c r="AZ568" s="96">
        <f t="shared" si="372"/>
        <v>32817883.057399634</v>
      </c>
      <c r="BA568" s="97">
        <f t="shared" si="373"/>
        <v>165346.58192661888</v>
      </c>
      <c r="BB568" s="102">
        <f t="shared" si="374"/>
        <v>2.1722002076402362</v>
      </c>
      <c r="BC568" s="98">
        <f t="shared" si="375"/>
        <v>50.334505133005557</v>
      </c>
      <c r="BD568" s="98">
        <f t="shared" si="376"/>
        <v>0.25339222395338301</v>
      </c>
      <c r="BE568" s="98">
        <f t="shared" si="377"/>
        <v>62.938405863506148</v>
      </c>
      <c r="BF568" s="98">
        <f t="shared" si="378"/>
        <v>89912.008376437356</v>
      </c>
      <c r="BG568" s="103">
        <f t="shared" si="379"/>
        <v>453.00433404553121</v>
      </c>
      <c r="BH568">
        <v>0.1</v>
      </c>
      <c r="BI568">
        <f t="shared" si="359"/>
        <v>1709.2647425728974</v>
      </c>
      <c r="BJ568">
        <v>0.1</v>
      </c>
      <c r="BK568">
        <f t="shared" si="360"/>
        <v>3025.9</v>
      </c>
      <c r="BL568" s="114">
        <v>17.6498016718255</v>
      </c>
      <c r="BM568" s="114">
        <v>910.91550745517998</v>
      </c>
      <c r="BN568" s="114">
        <v>5.3109910208389097</v>
      </c>
      <c r="BO568" s="114">
        <v>537.6</v>
      </c>
      <c r="BP568" s="114">
        <v>384000</v>
      </c>
      <c r="BQ568" s="107">
        <f t="shared" si="361"/>
        <v>7.6726E-7</v>
      </c>
      <c r="BR568" s="107">
        <f t="shared" si="362"/>
        <v>3.1192641895209087E-4</v>
      </c>
      <c r="BS568" s="107">
        <f t="shared" si="363"/>
        <v>1.5677975580200815E-2</v>
      </c>
      <c r="BT568" s="107">
        <f t="shared" si="364"/>
        <v>9.1248828711591447E-5</v>
      </c>
      <c r="BU568" s="107">
        <f t="shared" si="365"/>
        <v>9.4718118778378876E-3</v>
      </c>
      <c r="BV568" s="107">
        <f t="shared" si="366"/>
        <v>7.338301739398422</v>
      </c>
      <c r="BW568" s="117">
        <f t="shared" si="367"/>
        <v>2.3383537865265855E-2</v>
      </c>
    </row>
    <row r="569" spans="1:75" ht="30" customHeight="1" x14ac:dyDescent="0.25">
      <c r="A569" s="108">
        <v>4.594666666666666</v>
      </c>
      <c r="B569" s="108">
        <v>-74.111138888888888</v>
      </c>
      <c r="C569" s="119">
        <v>28</v>
      </c>
      <c r="D569" s="119">
        <v>23</v>
      </c>
      <c r="E569" s="119">
        <v>1798</v>
      </c>
      <c r="F569" s="16" t="s">
        <v>1537</v>
      </c>
      <c r="G569" s="14" t="s">
        <v>1538</v>
      </c>
      <c r="H569" s="16" t="s">
        <v>1539</v>
      </c>
      <c r="I569" s="14" t="s">
        <v>1526</v>
      </c>
      <c r="J569" s="14" t="s">
        <v>53</v>
      </c>
      <c r="K569" s="14">
        <v>234.43</v>
      </c>
      <c r="L569" s="14"/>
      <c r="M569" s="14">
        <v>1997</v>
      </c>
      <c r="N569" s="15" t="s">
        <v>43</v>
      </c>
      <c r="O569" s="15" t="s">
        <v>123</v>
      </c>
      <c r="P569" s="17">
        <v>-8.4851358602175367E-2</v>
      </c>
      <c r="Q569" s="18">
        <v>48000</v>
      </c>
      <c r="R569" s="18">
        <v>34185.294851457948</v>
      </c>
      <c r="S569" s="15" t="s">
        <v>45</v>
      </c>
      <c r="T569" s="15"/>
      <c r="U569" s="15"/>
      <c r="V569" s="14">
        <v>365</v>
      </c>
      <c r="W569" s="76" t="s">
        <v>76</v>
      </c>
      <c r="X569" s="14"/>
      <c r="Y569" s="14">
        <v>2920</v>
      </c>
      <c r="Z569" s="76" t="s">
        <v>1540</v>
      </c>
      <c r="AA569" s="76" t="s">
        <v>513</v>
      </c>
      <c r="AB569" s="19" t="s">
        <v>49</v>
      </c>
      <c r="AC569" s="19">
        <v>196.35697419693699</v>
      </c>
      <c r="AD569" s="19">
        <v>1220.7279907421801</v>
      </c>
      <c r="AE569" s="19">
        <v>69.655897325915305</v>
      </c>
      <c r="AF569" s="19">
        <v>640</v>
      </c>
      <c r="AG569" s="19">
        <v>1920000</v>
      </c>
      <c r="AH569" s="20">
        <v>30259</v>
      </c>
      <c r="AI569" s="20">
        <v>7.6726E-6</v>
      </c>
      <c r="AJ569" s="21">
        <f t="shared" si="386"/>
        <v>6.7125210590624112E-3</v>
      </c>
      <c r="AK569" s="21">
        <f t="shared" si="387"/>
        <v>4.1730946296949255E-2</v>
      </c>
      <c r="AL569" s="21">
        <f t="shared" si="388"/>
        <v>2.3812073882292961E-3</v>
      </c>
      <c r="AM569" s="21">
        <f t="shared" si="389"/>
        <v>2.1878588704933085E-2</v>
      </c>
      <c r="AN569" s="21">
        <f t="shared" si="390"/>
        <v>65.635766114799267</v>
      </c>
      <c r="AO569" s="86">
        <f t="shared" si="352"/>
        <v>0.16534658192661889</v>
      </c>
      <c r="AP569" s="88">
        <f t="shared" si="353"/>
        <v>1.8390468654965511E-5</v>
      </c>
      <c r="AQ569" s="89">
        <f t="shared" si="354"/>
        <v>1.1433135971766919E-4</v>
      </c>
      <c r="AR569" s="89">
        <f t="shared" si="355"/>
        <v>6.5238558581624551E-6</v>
      </c>
      <c r="AS569" s="89">
        <f t="shared" si="356"/>
        <v>5.9941338917624889E-5</v>
      </c>
      <c r="AT569" s="89">
        <f t="shared" si="357"/>
        <v>0.17982401675287471</v>
      </c>
      <c r="AU569" s="91">
        <f t="shared" si="358"/>
        <v>4.5300433404553121E-4</v>
      </c>
      <c r="AV569" s="95">
        <f t="shared" si="368"/>
        <v>6712.521059062411</v>
      </c>
      <c r="AW569" s="96">
        <f t="shared" si="369"/>
        <v>41730.946296949252</v>
      </c>
      <c r="AX569" s="96">
        <f t="shared" si="370"/>
        <v>2381.2073882292962</v>
      </c>
      <c r="AY569" s="96">
        <f t="shared" si="371"/>
        <v>21878.588704933085</v>
      </c>
      <c r="AZ569" s="96">
        <f t="shared" si="372"/>
        <v>65635766.114799269</v>
      </c>
      <c r="BA569" s="97">
        <f t="shared" si="373"/>
        <v>165346.58192661888</v>
      </c>
      <c r="BB569" s="102">
        <f t="shared" si="374"/>
        <v>18.39046865496551</v>
      </c>
      <c r="BC569" s="98">
        <f t="shared" si="375"/>
        <v>114.33135971766919</v>
      </c>
      <c r="BD569" s="98">
        <f t="shared" si="376"/>
        <v>6.5238558581624551</v>
      </c>
      <c r="BE569" s="98">
        <f t="shared" si="377"/>
        <v>59.94133891762489</v>
      </c>
      <c r="BF569" s="98">
        <f t="shared" si="378"/>
        <v>179824.01675287471</v>
      </c>
      <c r="BG569" s="103">
        <f t="shared" si="379"/>
        <v>453.00433404553121</v>
      </c>
      <c r="BH569">
        <v>0.1</v>
      </c>
      <c r="BI569">
        <f t="shared" si="359"/>
        <v>3418.5294851457948</v>
      </c>
      <c r="BJ569">
        <v>0.1</v>
      </c>
      <c r="BK569">
        <f t="shared" si="360"/>
        <v>3025.9</v>
      </c>
      <c r="BL569" s="114">
        <v>187.562005220738</v>
      </c>
      <c r="BM569" s="114">
        <v>1012.03746873145</v>
      </c>
      <c r="BN569" s="114">
        <v>69.555897325915296</v>
      </c>
      <c r="BO569" s="114">
        <v>256</v>
      </c>
      <c r="BP569" s="114">
        <v>384000</v>
      </c>
      <c r="BQ569" s="107">
        <f t="shared" si="361"/>
        <v>7.6726E-7</v>
      </c>
      <c r="BR569" s="107">
        <f t="shared" si="362"/>
        <v>6.4469030926001675E-3</v>
      </c>
      <c r="BS569" s="107">
        <f t="shared" si="363"/>
        <v>3.4847571485961022E-2</v>
      </c>
      <c r="BT569" s="107">
        <f t="shared" si="364"/>
        <v>2.3896822682158781E-3</v>
      </c>
      <c r="BU569" s="107">
        <f t="shared" si="365"/>
        <v>9.0207732169884629E-3</v>
      </c>
      <c r="BV569" s="107">
        <f t="shared" si="366"/>
        <v>14.676603478796844</v>
      </c>
      <c r="BW569" s="117">
        <f t="shared" si="367"/>
        <v>2.3383537865265855E-2</v>
      </c>
    </row>
    <row r="570" spans="1:75" ht="30" customHeight="1" x14ac:dyDescent="0.25">
      <c r="A570" s="108">
        <v>4.594666666666666</v>
      </c>
      <c r="B570" s="108">
        <v>-74.111138888888888</v>
      </c>
      <c r="C570" s="119">
        <v>28</v>
      </c>
      <c r="D570" s="119">
        <v>23</v>
      </c>
      <c r="E570" s="119">
        <v>1798</v>
      </c>
      <c r="F570" s="16" t="s">
        <v>1537</v>
      </c>
      <c r="G570" s="14" t="s">
        <v>1538</v>
      </c>
      <c r="H570" s="16" t="s">
        <v>1539</v>
      </c>
      <c r="I570" s="14" t="s">
        <v>1526</v>
      </c>
      <c r="J570" s="14" t="s">
        <v>53</v>
      </c>
      <c r="K570" s="14">
        <v>234.43</v>
      </c>
      <c r="L570" s="14"/>
      <c r="M570" s="14">
        <v>1997</v>
      </c>
      <c r="N570" s="15" t="s">
        <v>43</v>
      </c>
      <c r="O570" s="15" t="s">
        <v>123</v>
      </c>
      <c r="P570" s="17">
        <v>-8.4851358602175367E-2</v>
      </c>
      <c r="Q570" s="18">
        <v>48000</v>
      </c>
      <c r="R570" s="18">
        <v>34185.294851457948</v>
      </c>
      <c r="S570" s="15" t="s">
        <v>45</v>
      </c>
      <c r="T570" s="15"/>
      <c r="U570" s="15"/>
      <c r="V570" s="14">
        <v>365</v>
      </c>
      <c r="W570" s="76" t="s">
        <v>76</v>
      </c>
      <c r="X570" s="14"/>
      <c r="Y570" s="14">
        <v>2920</v>
      </c>
      <c r="Z570" s="76" t="s">
        <v>1540</v>
      </c>
      <c r="AA570" s="76" t="s">
        <v>513</v>
      </c>
      <c r="AB570" s="19" t="s">
        <v>49</v>
      </c>
      <c r="AC570" s="19">
        <v>196.35697419693699</v>
      </c>
      <c r="AD570" s="19">
        <v>1220.7279907421801</v>
      </c>
      <c r="AE570" s="19">
        <v>69.655897325915305</v>
      </c>
      <c r="AF570" s="19">
        <v>640</v>
      </c>
      <c r="AG570" s="19">
        <v>1920000</v>
      </c>
      <c r="AH570" s="20">
        <v>30259</v>
      </c>
      <c r="AI570" s="20">
        <v>7.6726E-6</v>
      </c>
      <c r="AJ570" s="21">
        <f t="shared" si="386"/>
        <v>6.7125210590624112E-3</v>
      </c>
      <c r="AK570" s="21">
        <f t="shared" si="387"/>
        <v>4.1730946296949255E-2</v>
      </c>
      <c r="AL570" s="21">
        <f t="shared" si="388"/>
        <v>2.3812073882292961E-3</v>
      </c>
      <c r="AM570" s="21">
        <f t="shared" si="389"/>
        <v>2.1878588704933085E-2</v>
      </c>
      <c r="AN570" s="21">
        <f t="shared" si="390"/>
        <v>65.635766114799267</v>
      </c>
      <c r="AO570" s="86">
        <f t="shared" si="352"/>
        <v>0.16534658192661889</v>
      </c>
      <c r="AP570" s="88">
        <f t="shared" si="353"/>
        <v>1.8390468654965511E-5</v>
      </c>
      <c r="AQ570" s="89">
        <f t="shared" si="354"/>
        <v>1.1433135971766919E-4</v>
      </c>
      <c r="AR570" s="89">
        <f t="shared" si="355"/>
        <v>6.5238558581624551E-6</v>
      </c>
      <c r="AS570" s="89">
        <f t="shared" si="356"/>
        <v>5.9941338917624889E-5</v>
      </c>
      <c r="AT570" s="89">
        <f t="shared" si="357"/>
        <v>0.17982401675287471</v>
      </c>
      <c r="AU570" s="91">
        <f t="shared" si="358"/>
        <v>4.5300433404553121E-4</v>
      </c>
      <c r="AV570" s="95">
        <f t="shared" si="368"/>
        <v>6712.521059062411</v>
      </c>
      <c r="AW570" s="96">
        <f t="shared" si="369"/>
        <v>41730.946296949252</v>
      </c>
      <c r="AX570" s="96">
        <f t="shared" si="370"/>
        <v>2381.2073882292962</v>
      </c>
      <c r="AY570" s="96">
        <f t="shared" si="371"/>
        <v>21878.588704933085</v>
      </c>
      <c r="AZ570" s="96">
        <f t="shared" si="372"/>
        <v>65635766.114799269</v>
      </c>
      <c r="BA570" s="97">
        <f t="shared" si="373"/>
        <v>165346.58192661888</v>
      </c>
      <c r="BB570" s="102">
        <f t="shared" si="374"/>
        <v>18.39046865496551</v>
      </c>
      <c r="BC570" s="98">
        <f t="shared" si="375"/>
        <v>114.33135971766919</v>
      </c>
      <c r="BD570" s="98">
        <f t="shared" si="376"/>
        <v>6.5238558581624551</v>
      </c>
      <c r="BE570" s="98">
        <f t="shared" si="377"/>
        <v>59.94133891762489</v>
      </c>
      <c r="BF570" s="98">
        <f t="shared" si="378"/>
        <v>179824.01675287471</v>
      </c>
      <c r="BG570" s="103">
        <f t="shared" si="379"/>
        <v>453.00433404553121</v>
      </c>
      <c r="BH570">
        <v>0.1</v>
      </c>
      <c r="BI570">
        <f t="shared" si="359"/>
        <v>3418.5294851457948</v>
      </c>
      <c r="BJ570">
        <v>0.1</v>
      </c>
      <c r="BK570">
        <f t="shared" si="360"/>
        <v>3025.9</v>
      </c>
      <c r="BL570" s="114">
        <v>187.562005220738</v>
      </c>
      <c r="BM570" s="114">
        <v>1012.03746873145</v>
      </c>
      <c r="BN570" s="114">
        <v>69.555897325915296</v>
      </c>
      <c r="BO570" s="114">
        <v>256</v>
      </c>
      <c r="BP570" s="114">
        <v>384000</v>
      </c>
      <c r="BQ570" s="107">
        <f t="shared" si="361"/>
        <v>7.6726E-7</v>
      </c>
      <c r="BR570" s="107">
        <f t="shared" si="362"/>
        <v>6.4469030926001675E-3</v>
      </c>
      <c r="BS570" s="107">
        <f t="shared" si="363"/>
        <v>3.4847571485961022E-2</v>
      </c>
      <c r="BT570" s="107">
        <f t="shared" si="364"/>
        <v>2.3896822682158781E-3</v>
      </c>
      <c r="BU570" s="107">
        <f t="shared" si="365"/>
        <v>9.0207732169884629E-3</v>
      </c>
      <c r="BV570" s="107">
        <f t="shared" si="366"/>
        <v>14.676603478796844</v>
      </c>
      <c r="BW570" s="117">
        <f t="shared" si="367"/>
        <v>2.3383537865265855E-2</v>
      </c>
    </row>
    <row r="571" spans="1:75" ht="30" customHeight="1" x14ac:dyDescent="0.25">
      <c r="A571" s="108">
        <v>4.594666666666666</v>
      </c>
      <c r="B571" s="108">
        <v>-74.111138888888888</v>
      </c>
      <c r="C571" s="119">
        <v>28</v>
      </c>
      <c r="D571" s="119">
        <v>23</v>
      </c>
      <c r="E571" s="119">
        <v>1798</v>
      </c>
      <c r="F571" s="16" t="s">
        <v>1537</v>
      </c>
      <c r="G571" s="14" t="s">
        <v>1538</v>
      </c>
      <c r="H571" s="16" t="s">
        <v>1539</v>
      </c>
      <c r="I571" s="14" t="s">
        <v>1526</v>
      </c>
      <c r="J571" s="14" t="s">
        <v>53</v>
      </c>
      <c r="K571" s="14">
        <v>234.43</v>
      </c>
      <c r="L571" s="14"/>
      <c r="M571" s="14">
        <v>1997</v>
      </c>
      <c r="N571" s="15" t="s">
        <v>43</v>
      </c>
      <c r="O571" s="15" t="s">
        <v>123</v>
      </c>
      <c r="P571" s="17">
        <v>-8.4851358602175367E-2</v>
      </c>
      <c r="Q571" s="18">
        <v>48000</v>
      </c>
      <c r="R571" s="18">
        <v>34185.294851457948</v>
      </c>
      <c r="S571" s="15" t="s">
        <v>45</v>
      </c>
      <c r="T571" s="15"/>
      <c r="U571" s="15"/>
      <c r="V571" s="14">
        <v>365</v>
      </c>
      <c r="W571" s="76" t="s">
        <v>76</v>
      </c>
      <c r="X571" s="14"/>
      <c r="Y571" s="14">
        <v>2920</v>
      </c>
      <c r="Z571" s="76" t="s">
        <v>1540</v>
      </c>
      <c r="AA571" s="76" t="s">
        <v>513</v>
      </c>
      <c r="AB571" s="19" t="s">
        <v>49</v>
      </c>
      <c r="AC571" s="19">
        <v>196.35697419693699</v>
      </c>
      <c r="AD571" s="19">
        <v>1220.7279907421801</v>
      </c>
      <c r="AE571" s="19">
        <v>69.655897325915305</v>
      </c>
      <c r="AF571" s="19">
        <v>640</v>
      </c>
      <c r="AG571" s="19">
        <v>1920000</v>
      </c>
      <c r="AH571" s="20">
        <v>30259</v>
      </c>
      <c r="AI571" s="20">
        <v>7.6726E-6</v>
      </c>
      <c r="AJ571" s="21">
        <f t="shared" si="386"/>
        <v>6.7125210590624112E-3</v>
      </c>
      <c r="AK571" s="21">
        <f t="shared" si="387"/>
        <v>4.1730946296949255E-2</v>
      </c>
      <c r="AL571" s="21">
        <f t="shared" si="388"/>
        <v>2.3812073882292961E-3</v>
      </c>
      <c r="AM571" s="21">
        <f t="shared" si="389"/>
        <v>2.1878588704933085E-2</v>
      </c>
      <c r="AN571" s="21">
        <f t="shared" si="390"/>
        <v>65.635766114799267</v>
      </c>
      <c r="AO571" s="86">
        <f t="shared" si="352"/>
        <v>0.16534658192661889</v>
      </c>
      <c r="AP571" s="88">
        <f t="shared" si="353"/>
        <v>1.8390468654965511E-5</v>
      </c>
      <c r="AQ571" s="89">
        <f t="shared" si="354"/>
        <v>1.1433135971766919E-4</v>
      </c>
      <c r="AR571" s="89">
        <f t="shared" si="355"/>
        <v>6.5238558581624551E-6</v>
      </c>
      <c r="AS571" s="89">
        <f t="shared" si="356"/>
        <v>5.9941338917624889E-5</v>
      </c>
      <c r="AT571" s="89">
        <f t="shared" si="357"/>
        <v>0.17982401675287471</v>
      </c>
      <c r="AU571" s="91">
        <f t="shared" si="358"/>
        <v>4.5300433404553121E-4</v>
      </c>
      <c r="AV571" s="95">
        <f t="shared" si="368"/>
        <v>6712.521059062411</v>
      </c>
      <c r="AW571" s="96">
        <f t="shared" si="369"/>
        <v>41730.946296949252</v>
      </c>
      <c r="AX571" s="96">
        <f t="shared" si="370"/>
        <v>2381.2073882292962</v>
      </c>
      <c r="AY571" s="96">
        <f t="shared" si="371"/>
        <v>21878.588704933085</v>
      </c>
      <c r="AZ571" s="96">
        <f t="shared" si="372"/>
        <v>65635766.114799269</v>
      </c>
      <c r="BA571" s="97">
        <f t="shared" si="373"/>
        <v>165346.58192661888</v>
      </c>
      <c r="BB571" s="102">
        <f t="shared" si="374"/>
        <v>18.39046865496551</v>
      </c>
      <c r="BC571" s="98">
        <f t="shared" si="375"/>
        <v>114.33135971766919</v>
      </c>
      <c r="BD571" s="98">
        <f t="shared" si="376"/>
        <v>6.5238558581624551</v>
      </c>
      <c r="BE571" s="98">
        <f t="shared" si="377"/>
        <v>59.94133891762489</v>
      </c>
      <c r="BF571" s="98">
        <f t="shared" si="378"/>
        <v>179824.01675287471</v>
      </c>
      <c r="BG571" s="103">
        <f t="shared" si="379"/>
        <v>453.00433404553121</v>
      </c>
      <c r="BH571">
        <v>0.1</v>
      </c>
      <c r="BI571">
        <f t="shared" si="359"/>
        <v>3418.5294851457948</v>
      </c>
      <c r="BJ571">
        <v>0.1</v>
      </c>
      <c r="BK571">
        <f t="shared" si="360"/>
        <v>3025.9</v>
      </c>
      <c r="BL571" s="114">
        <v>187.562005220738</v>
      </c>
      <c r="BM571" s="114">
        <v>1012.03746873145</v>
      </c>
      <c r="BN571" s="114">
        <v>69.555897325915296</v>
      </c>
      <c r="BO571" s="114">
        <v>256</v>
      </c>
      <c r="BP571" s="114">
        <v>384000</v>
      </c>
      <c r="BQ571" s="107">
        <f t="shared" si="361"/>
        <v>7.6726E-7</v>
      </c>
      <c r="BR571" s="107">
        <f t="shared" si="362"/>
        <v>6.4469030926001675E-3</v>
      </c>
      <c r="BS571" s="107">
        <f t="shared" si="363"/>
        <v>3.4847571485961022E-2</v>
      </c>
      <c r="BT571" s="107">
        <f t="shared" si="364"/>
        <v>2.3896822682158781E-3</v>
      </c>
      <c r="BU571" s="107">
        <f t="shared" si="365"/>
        <v>9.0207732169884629E-3</v>
      </c>
      <c r="BV571" s="107">
        <f t="shared" si="366"/>
        <v>14.676603478796844</v>
      </c>
      <c r="BW571" s="117">
        <f t="shared" si="367"/>
        <v>2.3383537865265855E-2</v>
      </c>
    </row>
    <row r="572" spans="1:75" ht="30" customHeight="1" x14ac:dyDescent="0.25">
      <c r="A572" s="108">
        <v>4.594666666666666</v>
      </c>
      <c r="B572" s="108">
        <v>-74.111138888888888</v>
      </c>
      <c r="C572" s="119">
        <v>28</v>
      </c>
      <c r="D572" s="119">
        <v>23</v>
      </c>
      <c r="E572" s="119">
        <v>1798</v>
      </c>
      <c r="F572" s="16" t="s">
        <v>1537</v>
      </c>
      <c r="G572" s="14" t="s">
        <v>1538</v>
      </c>
      <c r="H572" s="16" t="s">
        <v>1539</v>
      </c>
      <c r="I572" s="14" t="s">
        <v>1526</v>
      </c>
      <c r="J572" s="14" t="s">
        <v>53</v>
      </c>
      <c r="K572" s="14">
        <v>234.43</v>
      </c>
      <c r="L572" s="14"/>
      <c r="M572" s="14">
        <v>2005</v>
      </c>
      <c r="N572" s="15" t="s">
        <v>43</v>
      </c>
      <c r="O572" s="15" t="s">
        <v>123</v>
      </c>
      <c r="P572" s="17">
        <v>-8.4851358602175367E-2</v>
      </c>
      <c r="Q572" s="18">
        <v>48000</v>
      </c>
      <c r="R572" s="18">
        <v>34185.294851457948</v>
      </c>
      <c r="S572" s="15" t="s">
        <v>45</v>
      </c>
      <c r="T572" s="15"/>
      <c r="U572" s="15"/>
      <c r="V572" s="14">
        <v>365</v>
      </c>
      <c r="W572" s="76" t="s">
        <v>76</v>
      </c>
      <c r="X572" s="14"/>
      <c r="Y572" s="14">
        <v>2920</v>
      </c>
      <c r="Z572" s="76" t="s">
        <v>1540</v>
      </c>
      <c r="AA572" s="76" t="s">
        <v>513</v>
      </c>
      <c r="AB572" s="19" t="s">
        <v>49</v>
      </c>
      <c r="AC572" s="19">
        <v>196.35697419693699</v>
      </c>
      <c r="AD572" s="19">
        <v>1220.7279907421801</v>
      </c>
      <c r="AE572" s="19">
        <v>69.655897325915305</v>
      </c>
      <c r="AF572" s="19">
        <v>640</v>
      </c>
      <c r="AG572" s="19">
        <v>1920000</v>
      </c>
      <c r="AH572" s="20">
        <v>30259</v>
      </c>
      <c r="AI572" s="20">
        <v>7.6726E-6</v>
      </c>
      <c r="AJ572" s="21">
        <f t="shared" si="386"/>
        <v>6.7125210590624112E-3</v>
      </c>
      <c r="AK572" s="21">
        <f t="shared" si="387"/>
        <v>4.1730946296949255E-2</v>
      </c>
      <c r="AL572" s="21">
        <f t="shared" si="388"/>
        <v>2.3812073882292961E-3</v>
      </c>
      <c r="AM572" s="21">
        <f t="shared" si="389"/>
        <v>2.1878588704933085E-2</v>
      </c>
      <c r="AN572" s="21">
        <f t="shared" si="390"/>
        <v>65.635766114799267</v>
      </c>
      <c r="AO572" s="86">
        <f t="shared" si="352"/>
        <v>0.16534658192661889</v>
      </c>
      <c r="AP572" s="88">
        <f t="shared" si="353"/>
        <v>1.8390468654965511E-5</v>
      </c>
      <c r="AQ572" s="89">
        <f t="shared" si="354"/>
        <v>1.1433135971766919E-4</v>
      </c>
      <c r="AR572" s="89">
        <f t="shared" si="355"/>
        <v>6.5238558581624551E-6</v>
      </c>
      <c r="AS572" s="89">
        <f t="shared" si="356"/>
        <v>5.9941338917624889E-5</v>
      </c>
      <c r="AT572" s="89">
        <f t="shared" si="357"/>
        <v>0.17982401675287471</v>
      </c>
      <c r="AU572" s="91">
        <f t="shared" si="358"/>
        <v>4.5300433404553121E-4</v>
      </c>
      <c r="AV572" s="95">
        <f t="shared" si="368"/>
        <v>6712.521059062411</v>
      </c>
      <c r="AW572" s="96">
        <f t="shared" si="369"/>
        <v>41730.946296949252</v>
      </c>
      <c r="AX572" s="96">
        <f t="shared" si="370"/>
        <v>2381.2073882292962</v>
      </c>
      <c r="AY572" s="96">
        <f t="shared" si="371"/>
        <v>21878.588704933085</v>
      </c>
      <c r="AZ572" s="96">
        <f t="shared" si="372"/>
        <v>65635766.114799269</v>
      </c>
      <c r="BA572" s="97">
        <f t="shared" si="373"/>
        <v>165346.58192661888</v>
      </c>
      <c r="BB572" s="102">
        <f t="shared" si="374"/>
        <v>18.39046865496551</v>
      </c>
      <c r="BC572" s="98">
        <f t="shared" si="375"/>
        <v>114.33135971766919</v>
      </c>
      <c r="BD572" s="98">
        <f t="shared" si="376"/>
        <v>6.5238558581624551</v>
      </c>
      <c r="BE572" s="98">
        <f t="shared" si="377"/>
        <v>59.94133891762489</v>
      </c>
      <c r="BF572" s="98">
        <f t="shared" si="378"/>
        <v>179824.01675287471</v>
      </c>
      <c r="BG572" s="103">
        <f t="shared" si="379"/>
        <v>453.00433404553121</v>
      </c>
      <c r="BH572">
        <v>0.1</v>
      </c>
      <c r="BI572">
        <f t="shared" si="359"/>
        <v>3418.5294851457948</v>
      </c>
      <c r="BJ572">
        <v>0.1</v>
      </c>
      <c r="BK572">
        <f t="shared" si="360"/>
        <v>3025.9</v>
      </c>
      <c r="BL572" s="114">
        <v>187.562005220738</v>
      </c>
      <c r="BM572" s="114">
        <v>1012.03746873145</v>
      </c>
      <c r="BN572" s="114">
        <v>69.555897325915296</v>
      </c>
      <c r="BO572" s="114">
        <v>256</v>
      </c>
      <c r="BP572" s="114">
        <v>384000</v>
      </c>
      <c r="BQ572" s="107">
        <f t="shared" si="361"/>
        <v>7.6726E-7</v>
      </c>
      <c r="BR572" s="107">
        <f t="shared" si="362"/>
        <v>6.4469030926001675E-3</v>
      </c>
      <c r="BS572" s="107">
        <f t="shared" si="363"/>
        <v>3.4847571485961022E-2</v>
      </c>
      <c r="BT572" s="107">
        <f t="shared" si="364"/>
        <v>2.3896822682158781E-3</v>
      </c>
      <c r="BU572" s="107">
        <f t="shared" si="365"/>
        <v>9.0207732169884629E-3</v>
      </c>
      <c r="BV572" s="107">
        <f t="shared" si="366"/>
        <v>14.676603478796844</v>
      </c>
      <c r="BW572" s="117">
        <f t="shared" si="367"/>
        <v>2.3383537865265855E-2</v>
      </c>
    </row>
    <row r="573" spans="1:75" ht="30" customHeight="1" x14ac:dyDescent="0.25">
      <c r="A573" s="108">
        <v>4.594666666666666</v>
      </c>
      <c r="B573" s="108">
        <v>-74.111138888888888</v>
      </c>
      <c r="C573" s="119">
        <v>28</v>
      </c>
      <c r="D573" s="119">
        <v>23</v>
      </c>
      <c r="E573" s="119">
        <v>1798</v>
      </c>
      <c r="F573" s="16" t="s">
        <v>1537</v>
      </c>
      <c r="G573" s="14" t="s">
        <v>1538</v>
      </c>
      <c r="H573" s="16" t="s">
        <v>1539</v>
      </c>
      <c r="I573" s="14" t="s">
        <v>1526</v>
      </c>
      <c r="J573" s="14" t="s">
        <v>53</v>
      </c>
      <c r="K573" s="14">
        <v>234.43</v>
      </c>
      <c r="L573" s="14"/>
      <c r="M573" s="14">
        <v>2005</v>
      </c>
      <c r="N573" s="15" t="s">
        <v>43</v>
      </c>
      <c r="O573" s="15" t="s">
        <v>123</v>
      </c>
      <c r="P573" s="17">
        <v>-8.4851358602175367E-2</v>
      </c>
      <c r="Q573" s="18">
        <v>48000</v>
      </c>
      <c r="R573" s="18">
        <v>34185.294851457948</v>
      </c>
      <c r="S573" s="15" t="s">
        <v>45</v>
      </c>
      <c r="T573" s="15"/>
      <c r="U573" s="15"/>
      <c r="V573" s="14">
        <v>365</v>
      </c>
      <c r="W573" s="76" t="s">
        <v>76</v>
      </c>
      <c r="X573" s="14"/>
      <c r="Y573" s="14">
        <v>2920</v>
      </c>
      <c r="Z573" s="76" t="s">
        <v>1540</v>
      </c>
      <c r="AA573" s="76" t="s">
        <v>513</v>
      </c>
      <c r="AB573" s="19" t="s">
        <v>49</v>
      </c>
      <c r="AC573" s="19">
        <v>196.35697419693699</v>
      </c>
      <c r="AD573" s="19">
        <v>1220.7279907421801</v>
      </c>
      <c r="AE573" s="19">
        <v>69.655897325915305</v>
      </c>
      <c r="AF573" s="19">
        <v>640</v>
      </c>
      <c r="AG573" s="19">
        <v>1920000</v>
      </c>
      <c r="AH573" s="20">
        <v>30259</v>
      </c>
      <c r="AI573" s="20">
        <v>7.6726E-6</v>
      </c>
      <c r="AJ573" s="21">
        <f t="shared" si="386"/>
        <v>6.7125210590624112E-3</v>
      </c>
      <c r="AK573" s="21">
        <f t="shared" si="387"/>
        <v>4.1730946296949255E-2</v>
      </c>
      <c r="AL573" s="21">
        <f t="shared" si="388"/>
        <v>2.3812073882292961E-3</v>
      </c>
      <c r="AM573" s="21">
        <f t="shared" si="389"/>
        <v>2.1878588704933085E-2</v>
      </c>
      <c r="AN573" s="21">
        <f t="shared" si="390"/>
        <v>65.635766114799267</v>
      </c>
      <c r="AO573" s="86">
        <f t="shared" si="352"/>
        <v>0.16534658192661889</v>
      </c>
      <c r="AP573" s="88">
        <f t="shared" si="353"/>
        <v>1.8390468654965511E-5</v>
      </c>
      <c r="AQ573" s="89">
        <f t="shared" si="354"/>
        <v>1.1433135971766919E-4</v>
      </c>
      <c r="AR573" s="89">
        <f t="shared" si="355"/>
        <v>6.5238558581624551E-6</v>
      </c>
      <c r="AS573" s="89">
        <f t="shared" si="356"/>
        <v>5.9941338917624889E-5</v>
      </c>
      <c r="AT573" s="89">
        <f t="shared" si="357"/>
        <v>0.17982401675287471</v>
      </c>
      <c r="AU573" s="91">
        <f t="shared" si="358"/>
        <v>4.5300433404553121E-4</v>
      </c>
      <c r="AV573" s="95">
        <f t="shared" si="368"/>
        <v>6712.521059062411</v>
      </c>
      <c r="AW573" s="96">
        <f t="shared" si="369"/>
        <v>41730.946296949252</v>
      </c>
      <c r="AX573" s="96">
        <f t="shared" si="370"/>
        <v>2381.2073882292962</v>
      </c>
      <c r="AY573" s="96">
        <f t="shared" si="371"/>
        <v>21878.588704933085</v>
      </c>
      <c r="AZ573" s="96">
        <f t="shared" si="372"/>
        <v>65635766.114799269</v>
      </c>
      <c r="BA573" s="97">
        <f t="shared" si="373"/>
        <v>165346.58192661888</v>
      </c>
      <c r="BB573" s="102">
        <f t="shared" si="374"/>
        <v>18.39046865496551</v>
      </c>
      <c r="BC573" s="98">
        <f t="shared" si="375"/>
        <v>114.33135971766919</v>
      </c>
      <c r="BD573" s="98">
        <f t="shared" si="376"/>
        <v>6.5238558581624551</v>
      </c>
      <c r="BE573" s="98">
        <f t="shared" si="377"/>
        <v>59.94133891762489</v>
      </c>
      <c r="BF573" s="98">
        <f t="shared" si="378"/>
        <v>179824.01675287471</v>
      </c>
      <c r="BG573" s="103">
        <f t="shared" si="379"/>
        <v>453.00433404553121</v>
      </c>
      <c r="BH573">
        <v>0.1</v>
      </c>
      <c r="BI573">
        <f t="shared" si="359"/>
        <v>3418.5294851457948</v>
      </c>
      <c r="BJ573">
        <v>0.1</v>
      </c>
      <c r="BK573">
        <f t="shared" si="360"/>
        <v>3025.9</v>
      </c>
      <c r="BL573" s="114">
        <v>187.562005220738</v>
      </c>
      <c r="BM573" s="114">
        <v>1012.03746873145</v>
      </c>
      <c r="BN573" s="114">
        <v>69.555897325915296</v>
      </c>
      <c r="BO573" s="114">
        <v>256</v>
      </c>
      <c r="BP573" s="114">
        <v>384000</v>
      </c>
      <c r="BQ573" s="107">
        <f t="shared" si="361"/>
        <v>7.6726E-7</v>
      </c>
      <c r="BR573" s="107">
        <f t="shared" si="362"/>
        <v>6.4469030926001675E-3</v>
      </c>
      <c r="BS573" s="107">
        <f t="shared" si="363"/>
        <v>3.4847571485961022E-2</v>
      </c>
      <c r="BT573" s="107">
        <f t="shared" si="364"/>
        <v>2.3896822682158781E-3</v>
      </c>
      <c r="BU573" s="107">
        <f t="shared" si="365"/>
        <v>9.0207732169884629E-3</v>
      </c>
      <c r="BV573" s="107">
        <f t="shared" si="366"/>
        <v>14.676603478796844</v>
      </c>
      <c r="BW573" s="117">
        <f t="shared" si="367"/>
        <v>2.3383537865265855E-2</v>
      </c>
    </row>
    <row r="574" spans="1:75" ht="30" customHeight="1" x14ac:dyDescent="0.25">
      <c r="A574" s="108">
        <v>4.594666666666666</v>
      </c>
      <c r="B574" s="108">
        <v>-74.111138888888888</v>
      </c>
      <c r="C574" s="119">
        <v>28</v>
      </c>
      <c r="D574" s="119">
        <v>23</v>
      </c>
      <c r="E574" s="119">
        <v>1798</v>
      </c>
      <c r="F574" s="16" t="s">
        <v>1537</v>
      </c>
      <c r="G574" s="14" t="s">
        <v>1538</v>
      </c>
      <c r="H574" s="16" t="s">
        <v>1539</v>
      </c>
      <c r="I574" s="14" t="s">
        <v>1526</v>
      </c>
      <c r="J574" s="14" t="s">
        <v>53</v>
      </c>
      <c r="K574" s="14">
        <v>234.43</v>
      </c>
      <c r="L574" s="14"/>
      <c r="M574" s="14">
        <v>1997</v>
      </c>
      <c r="N574" s="15" t="s">
        <v>43</v>
      </c>
      <c r="O574" s="15" t="s">
        <v>123</v>
      </c>
      <c r="P574" s="17">
        <v>-8.4851358602175367E-2</v>
      </c>
      <c r="Q574" s="18">
        <v>48000</v>
      </c>
      <c r="R574" s="18">
        <v>34185.294851457948</v>
      </c>
      <c r="S574" s="15" t="s">
        <v>45</v>
      </c>
      <c r="T574" s="15"/>
      <c r="U574" s="15"/>
      <c r="V574" s="14">
        <v>365</v>
      </c>
      <c r="W574" s="76" t="s">
        <v>76</v>
      </c>
      <c r="X574" s="14"/>
      <c r="Y574" s="14">
        <v>2920</v>
      </c>
      <c r="Z574" s="76" t="s">
        <v>1540</v>
      </c>
      <c r="AA574" s="76" t="s">
        <v>513</v>
      </c>
      <c r="AB574" s="19" t="s">
        <v>49</v>
      </c>
      <c r="AC574" s="19">
        <v>196.35697419693699</v>
      </c>
      <c r="AD574" s="19">
        <v>1220.7279907421801</v>
      </c>
      <c r="AE574" s="19">
        <v>69.655897325915305</v>
      </c>
      <c r="AF574" s="19">
        <v>640</v>
      </c>
      <c r="AG574" s="19">
        <v>1920000</v>
      </c>
      <c r="AH574" s="23">
        <v>48000</v>
      </c>
      <c r="AI574" s="24">
        <v>8.7999999999999994E-8</v>
      </c>
      <c r="AJ574" s="21">
        <f t="shared" si="386"/>
        <v>6.7125210590624112E-3</v>
      </c>
      <c r="AK574" s="21">
        <f t="shared" si="387"/>
        <v>4.1730946296949255E-2</v>
      </c>
      <c r="AL574" s="21">
        <f t="shared" si="388"/>
        <v>2.3812073882292961E-3</v>
      </c>
      <c r="AM574" s="21">
        <f t="shared" si="389"/>
        <v>2.1878588704933085E-2</v>
      </c>
      <c r="AN574" s="21">
        <f t="shared" si="390"/>
        <v>65.635766114799267</v>
      </c>
      <c r="AO574" s="86">
        <f t="shared" si="352"/>
        <v>3.008305946928299E-3</v>
      </c>
      <c r="AP574" s="88">
        <f t="shared" si="353"/>
        <v>1.8390468654965511E-5</v>
      </c>
      <c r="AQ574" s="89">
        <f t="shared" si="354"/>
        <v>1.1433135971766919E-4</v>
      </c>
      <c r="AR574" s="89">
        <f t="shared" si="355"/>
        <v>6.5238558581624551E-6</v>
      </c>
      <c r="AS574" s="89">
        <f t="shared" si="356"/>
        <v>5.9941338917624889E-5</v>
      </c>
      <c r="AT574" s="89">
        <f t="shared" si="357"/>
        <v>0.17982401675287471</v>
      </c>
      <c r="AU574" s="91">
        <f t="shared" si="358"/>
        <v>8.2419341011734213E-6</v>
      </c>
      <c r="AV574" s="95">
        <f t="shared" si="368"/>
        <v>6712.521059062411</v>
      </c>
      <c r="AW574" s="96">
        <f t="shared" si="369"/>
        <v>41730.946296949252</v>
      </c>
      <c r="AX574" s="96">
        <f t="shared" si="370"/>
        <v>2381.2073882292962</v>
      </c>
      <c r="AY574" s="96">
        <f t="shared" si="371"/>
        <v>21878.588704933085</v>
      </c>
      <c r="AZ574" s="96">
        <f t="shared" si="372"/>
        <v>65635766.114799269</v>
      </c>
      <c r="BA574" s="97">
        <f t="shared" si="373"/>
        <v>3008.3059469282989</v>
      </c>
      <c r="BB574" s="102">
        <f t="shared" si="374"/>
        <v>18.39046865496551</v>
      </c>
      <c r="BC574" s="98">
        <f t="shared" si="375"/>
        <v>114.33135971766919</v>
      </c>
      <c r="BD574" s="98">
        <f t="shared" si="376"/>
        <v>6.5238558581624551</v>
      </c>
      <c r="BE574" s="98">
        <f t="shared" si="377"/>
        <v>59.94133891762489</v>
      </c>
      <c r="BF574" s="98">
        <f t="shared" si="378"/>
        <v>179824.01675287471</v>
      </c>
      <c r="BG574" s="103">
        <f t="shared" si="379"/>
        <v>8.2419341011734204</v>
      </c>
      <c r="BH574">
        <v>0.1</v>
      </c>
      <c r="BI574">
        <f t="shared" si="359"/>
        <v>3418.5294851457948</v>
      </c>
      <c r="BJ574">
        <v>0.1</v>
      </c>
      <c r="BK574">
        <f t="shared" si="360"/>
        <v>4800</v>
      </c>
      <c r="BL574" s="114">
        <v>187.562005220738</v>
      </c>
      <c r="BM574" s="114">
        <v>1012.03746873145</v>
      </c>
      <c r="BN574" s="114">
        <v>69.555897325915296</v>
      </c>
      <c r="BO574" s="114">
        <v>256</v>
      </c>
      <c r="BP574" s="114">
        <v>384000</v>
      </c>
      <c r="BQ574" s="107">
        <f t="shared" si="361"/>
        <v>8.7999999999999994E-9</v>
      </c>
      <c r="BR574" s="107">
        <f t="shared" si="362"/>
        <v>6.4469030926001675E-3</v>
      </c>
      <c r="BS574" s="107">
        <f t="shared" si="363"/>
        <v>3.4847571485961022E-2</v>
      </c>
      <c r="BT574" s="107">
        <f t="shared" si="364"/>
        <v>2.3896822682158781E-3</v>
      </c>
      <c r="BU574" s="107">
        <f t="shared" si="365"/>
        <v>9.0207732169884629E-3</v>
      </c>
      <c r="BV574" s="107">
        <f t="shared" si="366"/>
        <v>14.676603478796844</v>
      </c>
      <c r="BW574" s="117">
        <f t="shared" si="367"/>
        <v>4.2543870699136377E-4</v>
      </c>
    </row>
    <row r="575" spans="1:75" ht="30" customHeight="1" x14ac:dyDescent="0.25">
      <c r="A575" s="108">
        <v>4.594666666666666</v>
      </c>
      <c r="B575" s="108">
        <v>-74.111138888888888</v>
      </c>
      <c r="C575" s="119">
        <v>28</v>
      </c>
      <c r="D575" s="119">
        <v>23</v>
      </c>
      <c r="E575" s="119">
        <v>1798</v>
      </c>
      <c r="F575" s="16" t="s">
        <v>1537</v>
      </c>
      <c r="G575" s="14" t="s">
        <v>1538</v>
      </c>
      <c r="H575" s="16" t="s">
        <v>1539</v>
      </c>
      <c r="I575" s="14" t="s">
        <v>1526</v>
      </c>
      <c r="J575" s="14" t="s">
        <v>53</v>
      </c>
      <c r="K575" s="14">
        <v>234.43</v>
      </c>
      <c r="L575" s="14"/>
      <c r="M575" s="14">
        <v>1997</v>
      </c>
      <c r="N575" s="15" t="s">
        <v>43</v>
      </c>
      <c r="O575" s="15" t="s">
        <v>123</v>
      </c>
      <c r="P575" s="17">
        <v>-8.4851358602175367E-2</v>
      </c>
      <c r="Q575" s="18">
        <v>48000</v>
      </c>
      <c r="R575" s="18">
        <v>34185.294851457948</v>
      </c>
      <c r="S575" s="15" t="s">
        <v>45</v>
      </c>
      <c r="T575" s="15"/>
      <c r="U575" s="15"/>
      <c r="V575" s="14">
        <v>365</v>
      </c>
      <c r="W575" s="76" t="s">
        <v>76</v>
      </c>
      <c r="X575" s="14"/>
      <c r="Y575" s="14">
        <v>2920</v>
      </c>
      <c r="Z575" s="76" t="s">
        <v>1540</v>
      </c>
      <c r="AA575" s="76" t="s">
        <v>513</v>
      </c>
      <c r="AB575" s="19" t="s">
        <v>49</v>
      </c>
      <c r="AC575" s="19">
        <v>196.35697419693699</v>
      </c>
      <c r="AD575" s="19">
        <v>1220.7279907421801</v>
      </c>
      <c r="AE575" s="19">
        <v>69.655897325915305</v>
      </c>
      <c r="AF575" s="19">
        <v>640</v>
      </c>
      <c r="AG575" s="19">
        <v>1920000</v>
      </c>
      <c r="AH575" s="23">
        <v>48000</v>
      </c>
      <c r="AI575" s="24">
        <v>8.7999999999999994E-8</v>
      </c>
      <c r="AJ575" s="21">
        <f t="shared" si="386"/>
        <v>6.7125210590624112E-3</v>
      </c>
      <c r="AK575" s="21">
        <f t="shared" si="387"/>
        <v>4.1730946296949255E-2</v>
      </c>
      <c r="AL575" s="21">
        <f t="shared" si="388"/>
        <v>2.3812073882292961E-3</v>
      </c>
      <c r="AM575" s="21">
        <f t="shared" si="389"/>
        <v>2.1878588704933085E-2</v>
      </c>
      <c r="AN575" s="21">
        <f t="shared" si="390"/>
        <v>65.635766114799267</v>
      </c>
      <c r="AO575" s="86">
        <f t="shared" si="352"/>
        <v>3.008305946928299E-3</v>
      </c>
      <c r="AP575" s="88">
        <f t="shared" si="353"/>
        <v>1.8390468654965511E-5</v>
      </c>
      <c r="AQ575" s="89">
        <f t="shared" si="354"/>
        <v>1.1433135971766919E-4</v>
      </c>
      <c r="AR575" s="89">
        <f t="shared" si="355"/>
        <v>6.5238558581624551E-6</v>
      </c>
      <c r="AS575" s="89">
        <f t="shared" si="356"/>
        <v>5.9941338917624889E-5</v>
      </c>
      <c r="AT575" s="89">
        <f t="shared" si="357"/>
        <v>0.17982401675287471</v>
      </c>
      <c r="AU575" s="91">
        <f t="shared" si="358"/>
        <v>8.2419341011734213E-6</v>
      </c>
      <c r="AV575" s="95">
        <f t="shared" si="368"/>
        <v>6712.521059062411</v>
      </c>
      <c r="AW575" s="96">
        <f t="shared" si="369"/>
        <v>41730.946296949252</v>
      </c>
      <c r="AX575" s="96">
        <f t="shared" si="370"/>
        <v>2381.2073882292962</v>
      </c>
      <c r="AY575" s="96">
        <f t="shared" si="371"/>
        <v>21878.588704933085</v>
      </c>
      <c r="AZ575" s="96">
        <f t="shared" si="372"/>
        <v>65635766.114799269</v>
      </c>
      <c r="BA575" s="97">
        <f t="shared" si="373"/>
        <v>3008.3059469282989</v>
      </c>
      <c r="BB575" s="102">
        <f t="shared" si="374"/>
        <v>18.39046865496551</v>
      </c>
      <c r="BC575" s="98">
        <f t="shared" si="375"/>
        <v>114.33135971766919</v>
      </c>
      <c r="BD575" s="98">
        <f t="shared" si="376"/>
        <v>6.5238558581624551</v>
      </c>
      <c r="BE575" s="98">
        <f t="shared" si="377"/>
        <v>59.94133891762489</v>
      </c>
      <c r="BF575" s="98">
        <f t="shared" si="378"/>
        <v>179824.01675287471</v>
      </c>
      <c r="BG575" s="103">
        <f t="shared" si="379"/>
        <v>8.2419341011734204</v>
      </c>
      <c r="BH575">
        <v>0.1</v>
      </c>
      <c r="BI575">
        <f t="shared" si="359"/>
        <v>3418.5294851457948</v>
      </c>
      <c r="BJ575">
        <v>0.1</v>
      </c>
      <c r="BK575">
        <f t="shared" si="360"/>
        <v>4800</v>
      </c>
      <c r="BL575" s="114">
        <v>187.562005220738</v>
      </c>
      <c r="BM575" s="114">
        <v>1012.03746873145</v>
      </c>
      <c r="BN575" s="114">
        <v>69.555897325915296</v>
      </c>
      <c r="BO575" s="114">
        <v>256</v>
      </c>
      <c r="BP575" s="114">
        <v>384000</v>
      </c>
      <c r="BQ575" s="107">
        <f t="shared" si="361"/>
        <v>8.7999999999999994E-9</v>
      </c>
      <c r="BR575" s="107">
        <f t="shared" si="362"/>
        <v>6.4469030926001675E-3</v>
      </c>
      <c r="BS575" s="107">
        <f t="shared" si="363"/>
        <v>3.4847571485961022E-2</v>
      </c>
      <c r="BT575" s="107">
        <f t="shared" si="364"/>
        <v>2.3896822682158781E-3</v>
      </c>
      <c r="BU575" s="107">
        <f t="shared" si="365"/>
        <v>9.0207732169884629E-3</v>
      </c>
      <c r="BV575" s="107">
        <f t="shared" si="366"/>
        <v>14.676603478796844</v>
      </c>
      <c r="BW575" s="117">
        <f t="shared" si="367"/>
        <v>4.2543870699136377E-4</v>
      </c>
    </row>
    <row r="576" spans="1:75" ht="30" customHeight="1" x14ac:dyDescent="0.25">
      <c r="A576" s="108">
        <v>4.594666666666666</v>
      </c>
      <c r="B576" s="108">
        <v>-74.111138888888888</v>
      </c>
      <c r="C576" s="119">
        <v>28</v>
      </c>
      <c r="D576" s="119">
        <v>23</v>
      </c>
      <c r="E576" s="119">
        <v>1798</v>
      </c>
      <c r="F576" s="16" t="s">
        <v>1537</v>
      </c>
      <c r="G576" s="14" t="s">
        <v>1538</v>
      </c>
      <c r="H576" s="16" t="s">
        <v>1539</v>
      </c>
      <c r="I576" s="14" t="s">
        <v>1526</v>
      </c>
      <c r="J576" s="14" t="s">
        <v>53</v>
      </c>
      <c r="K576" s="14">
        <v>468.83</v>
      </c>
      <c r="L576" s="14"/>
      <c r="M576" s="14">
        <v>1997</v>
      </c>
      <c r="N576" s="15" t="s">
        <v>43</v>
      </c>
      <c r="O576" s="15" t="s">
        <v>123</v>
      </c>
      <c r="P576" s="17">
        <v>-8.4851358602175367E-2</v>
      </c>
      <c r="Q576" s="18">
        <v>96000</v>
      </c>
      <c r="R576" s="18">
        <v>68370.589702915895</v>
      </c>
      <c r="S576" s="15" t="s">
        <v>45</v>
      </c>
      <c r="T576" s="15"/>
      <c r="U576" s="15"/>
      <c r="V576" s="14">
        <v>365</v>
      </c>
      <c r="W576" s="76" t="s">
        <v>76</v>
      </c>
      <c r="X576" s="14"/>
      <c r="Y576" s="14">
        <v>2920</v>
      </c>
      <c r="Z576" s="76" t="s">
        <v>1540</v>
      </c>
      <c r="AA576" s="76" t="s">
        <v>513</v>
      </c>
      <c r="AB576" s="19" t="s">
        <v>49</v>
      </c>
      <c r="AC576" s="19">
        <v>196.35697419693699</v>
      </c>
      <c r="AD576" s="19">
        <v>1220.7279907421801</v>
      </c>
      <c r="AE576" s="19">
        <v>69.655897325915305</v>
      </c>
      <c r="AF576" s="19">
        <v>640</v>
      </c>
      <c r="AG576" s="19">
        <v>1920000</v>
      </c>
      <c r="AH576" s="20">
        <v>30259</v>
      </c>
      <c r="AI576" s="20">
        <v>7.6726E-6</v>
      </c>
      <c r="AJ576" s="21">
        <f t="shared" si="386"/>
        <v>1.3425042118124822E-2</v>
      </c>
      <c r="AK576" s="21">
        <f t="shared" si="387"/>
        <v>8.346189259389851E-2</v>
      </c>
      <c r="AL576" s="21">
        <f t="shared" si="388"/>
        <v>4.7624147764585923E-3</v>
      </c>
      <c r="AM576" s="21">
        <f t="shared" si="389"/>
        <v>4.375717740986617E-2</v>
      </c>
      <c r="AN576" s="21">
        <f t="shared" si="390"/>
        <v>131.27153222959853</v>
      </c>
      <c r="AO576" s="86">
        <f t="shared" si="352"/>
        <v>0.16534658192661889</v>
      </c>
      <c r="AP576" s="88">
        <f t="shared" si="353"/>
        <v>3.6780937309931022E-5</v>
      </c>
      <c r="AQ576" s="89">
        <f t="shared" si="354"/>
        <v>2.2866271943533837E-4</v>
      </c>
      <c r="AR576" s="89">
        <f t="shared" si="355"/>
        <v>1.304771171632491E-5</v>
      </c>
      <c r="AS576" s="89">
        <f t="shared" si="356"/>
        <v>1.1988267783524978E-4</v>
      </c>
      <c r="AT576" s="89">
        <f t="shared" si="357"/>
        <v>0.35964803350574942</v>
      </c>
      <c r="AU576" s="91">
        <f t="shared" si="358"/>
        <v>4.5300433404553121E-4</v>
      </c>
      <c r="AV576" s="95">
        <f t="shared" si="368"/>
        <v>13425.042118124822</v>
      </c>
      <c r="AW576" s="96">
        <f t="shared" si="369"/>
        <v>83461.892593898505</v>
      </c>
      <c r="AX576" s="96">
        <f t="shared" si="370"/>
        <v>4762.4147764585923</v>
      </c>
      <c r="AY576" s="96">
        <f t="shared" si="371"/>
        <v>43757.17740986617</v>
      </c>
      <c r="AZ576" s="96">
        <f t="shared" si="372"/>
        <v>131271532.22959854</v>
      </c>
      <c r="BA576" s="97">
        <f t="shared" si="373"/>
        <v>165346.58192661888</v>
      </c>
      <c r="BB576" s="102">
        <f t="shared" si="374"/>
        <v>36.780937309931019</v>
      </c>
      <c r="BC576" s="98">
        <f t="shared" si="375"/>
        <v>228.66271943533837</v>
      </c>
      <c r="BD576" s="98">
        <f t="shared" si="376"/>
        <v>13.04771171632491</v>
      </c>
      <c r="BE576" s="98">
        <f t="shared" si="377"/>
        <v>119.88267783524978</v>
      </c>
      <c r="BF576" s="98">
        <f t="shared" si="378"/>
        <v>359648.03350574942</v>
      </c>
      <c r="BG576" s="103">
        <f t="shared" si="379"/>
        <v>453.00433404553121</v>
      </c>
      <c r="BH576">
        <v>0.1</v>
      </c>
      <c r="BI576">
        <f t="shared" si="359"/>
        <v>6837.0589702915895</v>
      </c>
      <c r="BJ576">
        <v>0.1</v>
      </c>
      <c r="BK576">
        <f t="shared" si="360"/>
        <v>3025.9</v>
      </c>
      <c r="BL576" s="114">
        <v>187.562005220738</v>
      </c>
      <c r="BM576" s="114">
        <v>1012.03746873145</v>
      </c>
      <c r="BN576" s="114">
        <v>69.555897325915296</v>
      </c>
      <c r="BO576" s="114">
        <v>256</v>
      </c>
      <c r="BP576" s="114">
        <v>384000</v>
      </c>
      <c r="BQ576" s="107">
        <f t="shared" si="361"/>
        <v>7.6726E-7</v>
      </c>
      <c r="BR576" s="107">
        <f t="shared" si="362"/>
        <v>1.2893806185200335E-2</v>
      </c>
      <c r="BS576" s="107">
        <f t="shared" si="363"/>
        <v>6.9695142971922044E-2</v>
      </c>
      <c r="BT576" s="107">
        <f t="shared" si="364"/>
        <v>4.7793645364317561E-3</v>
      </c>
      <c r="BU576" s="107">
        <f t="shared" si="365"/>
        <v>1.8041546433976926E-2</v>
      </c>
      <c r="BV576" s="107">
        <f t="shared" si="366"/>
        <v>29.353206957593688</v>
      </c>
      <c r="BW576" s="117">
        <f t="shared" si="367"/>
        <v>2.3383537865265855E-2</v>
      </c>
    </row>
    <row r="577" spans="1:75" ht="30" customHeight="1" x14ac:dyDescent="0.25">
      <c r="A577" s="108">
        <v>4.594666666666666</v>
      </c>
      <c r="B577" s="108">
        <v>-74.111138888888888</v>
      </c>
      <c r="C577" s="119">
        <v>28</v>
      </c>
      <c r="D577" s="119">
        <v>23</v>
      </c>
      <c r="E577" s="119">
        <v>1798</v>
      </c>
      <c r="F577" s="16" t="s">
        <v>1537</v>
      </c>
      <c r="G577" s="14" t="s">
        <v>1538</v>
      </c>
      <c r="H577" s="16" t="s">
        <v>1539</v>
      </c>
      <c r="I577" s="14" t="s">
        <v>1526</v>
      </c>
      <c r="J577" s="14" t="s">
        <v>53</v>
      </c>
      <c r="K577" s="14">
        <v>1172.1600000000001</v>
      </c>
      <c r="L577" s="14"/>
      <c r="M577" s="14">
        <v>2006</v>
      </c>
      <c r="N577" s="15" t="s">
        <v>43</v>
      </c>
      <c r="O577" s="15" t="s">
        <v>123</v>
      </c>
      <c r="P577" s="17">
        <v>-8.4851358602175367E-2</v>
      </c>
      <c r="Q577" s="18">
        <v>240000</v>
      </c>
      <c r="R577" s="18">
        <v>170926.47425728972</v>
      </c>
      <c r="S577" s="15" t="s">
        <v>45</v>
      </c>
      <c r="T577" s="15"/>
      <c r="U577" s="15"/>
      <c r="V577" s="14">
        <v>365</v>
      </c>
      <c r="W577" s="76" t="s">
        <v>76</v>
      </c>
      <c r="X577" s="14"/>
      <c r="Y577" s="14">
        <v>2920</v>
      </c>
      <c r="Z577" s="76" t="s">
        <v>1540</v>
      </c>
      <c r="AA577" s="76" t="s">
        <v>513</v>
      </c>
      <c r="AB577" s="19" t="s">
        <v>49</v>
      </c>
      <c r="AC577" s="19">
        <v>196.35697419693699</v>
      </c>
      <c r="AD577" s="19">
        <v>1220.7279907421801</v>
      </c>
      <c r="AE577" s="19">
        <v>69.655897325915305</v>
      </c>
      <c r="AF577" s="19">
        <v>640</v>
      </c>
      <c r="AG577" s="19">
        <v>1920000</v>
      </c>
      <c r="AH577" s="20">
        <v>30259</v>
      </c>
      <c r="AI577" s="20">
        <v>7.6726E-6</v>
      </c>
      <c r="AJ577" s="21">
        <f t="shared" si="386"/>
        <v>3.3562605295312055E-2</v>
      </c>
      <c r="AK577" s="21">
        <f t="shared" si="387"/>
        <v>0.20865473148474625</v>
      </c>
      <c r="AL577" s="21">
        <f t="shared" si="388"/>
        <v>1.1906036941146479E-2</v>
      </c>
      <c r="AM577" s="21">
        <f t="shared" si="389"/>
        <v>0.10939294352466541</v>
      </c>
      <c r="AN577" s="21">
        <f t="shared" si="390"/>
        <v>328.17883057399627</v>
      </c>
      <c r="AO577" s="86">
        <f t="shared" si="352"/>
        <v>0.16534658192661889</v>
      </c>
      <c r="AP577" s="88">
        <f t="shared" si="353"/>
        <v>9.1952343274827553E-5</v>
      </c>
      <c r="AQ577" s="89">
        <f t="shared" si="354"/>
        <v>5.7165679858834587E-4</v>
      </c>
      <c r="AR577" s="89">
        <f t="shared" si="355"/>
        <v>3.2619279290812273E-5</v>
      </c>
      <c r="AS577" s="89">
        <f t="shared" si="356"/>
        <v>2.9970669458812444E-4</v>
      </c>
      <c r="AT577" s="89">
        <f t="shared" si="357"/>
        <v>0.89912008376437336</v>
      </c>
      <c r="AU577" s="91">
        <f t="shared" si="358"/>
        <v>4.5300433404553121E-4</v>
      </c>
      <c r="AV577" s="95">
        <f t="shared" si="368"/>
        <v>33562.605295312052</v>
      </c>
      <c r="AW577" s="96">
        <f t="shared" si="369"/>
        <v>208654.73148474624</v>
      </c>
      <c r="AX577" s="96">
        <f t="shared" si="370"/>
        <v>11906.036941146478</v>
      </c>
      <c r="AY577" s="96">
        <f t="shared" si="371"/>
        <v>109392.94352466542</v>
      </c>
      <c r="AZ577" s="96">
        <f t="shared" si="372"/>
        <v>328178830.57399625</v>
      </c>
      <c r="BA577" s="97">
        <f t="shared" si="373"/>
        <v>165346.58192661888</v>
      </c>
      <c r="BB577" s="102">
        <f t="shared" si="374"/>
        <v>91.952343274827555</v>
      </c>
      <c r="BC577" s="98">
        <f t="shared" si="375"/>
        <v>571.65679858834585</v>
      </c>
      <c r="BD577" s="98">
        <f t="shared" si="376"/>
        <v>32.619279290812273</v>
      </c>
      <c r="BE577" s="98">
        <f t="shared" si="377"/>
        <v>299.70669458812444</v>
      </c>
      <c r="BF577" s="98">
        <f t="shared" si="378"/>
        <v>899120.08376437332</v>
      </c>
      <c r="BG577" s="103">
        <f t="shared" si="379"/>
        <v>453.00433404553121</v>
      </c>
      <c r="BH577">
        <v>0.1</v>
      </c>
      <c r="BI577">
        <f t="shared" si="359"/>
        <v>17092.647425728974</v>
      </c>
      <c r="BJ577">
        <v>0.1</v>
      </c>
      <c r="BK577">
        <f t="shared" si="360"/>
        <v>3025.9</v>
      </c>
      <c r="BL577" s="114">
        <v>187.562005220738</v>
      </c>
      <c r="BM577" s="114">
        <v>1012.03746873145</v>
      </c>
      <c r="BN577" s="114">
        <v>69.555897325915296</v>
      </c>
      <c r="BO577" s="114">
        <v>256</v>
      </c>
      <c r="BP577" s="114">
        <v>384000</v>
      </c>
      <c r="BQ577" s="107">
        <f t="shared" si="361"/>
        <v>7.6726E-7</v>
      </c>
      <c r="BR577" s="107">
        <f t="shared" si="362"/>
        <v>3.2234515463000837E-2</v>
      </c>
      <c r="BS577" s="107">
        <f t="shared" si="363"/>
        <v>0.17423785742980508</v>
      </c>
      <c r="BT577" s="107">
        <f t="shared" si="364"/>
        <v>1.1948411341079388E-2</v>
      </c>
      <c r="BU577" s="107">
        <f t="shared" si="365"/>
        <v>4.510386608494231E-2</v>
      </c>
      <c r="BV577" s="107">
        <f t="shared" si="366"/>
        <v>73.383017393984204</v>
      </c>
      <c r="BW577" s="117">
        <f t="shared" si="367"/>
        <v>2.3383537865265855E-2</v>
      </c>
    </row>
    <row r="578" spans="1:75" ht="30" customHeight="1" x14ac:dyDescent="0.25">
      <c r="A578" s="108">
        <v>4.594666666666666</v>
      </c>
      <c r="B578" s="108">
        <v>-74.111138888888888</v>
      </c>
      <c r="C578" s="119">
        <v>28</v>
      </c>
      <c r="D578" s="119">
        <v>23</v>
      </c>
      <c r="E578" s="119">
        <v>1798</v>
      </c>
      <c r="F578" s="16" t="s">
        <v>1537</v>
      </c>
      <c r="G578" s="14" t="s">
        <v>1538</v>
      </c>
      <c r="H578" s="16" t="s">
        <v>1539</v>
      </c>
      <c r="I578" s="14" t="s">
        <v>1526</v>
      </c>
      <c r="J578" s="14" t="s">
        <v>53</v>
      </c>
      <c r="K578" s="14">
        <v>0.06</v>
      </c>
      <c r="L578" s="14"/>
      <c r="M578" s="14">
        <v>2005</v>
      </c>
      <c r="N578" s="15" t="s">
        <v>43</v>
      </c>
      <c r="O578" s="15" t="s">
        <v>123</v>
      </c>
      <c r="P578" s="17">
        <v>-8.4851358602175367E-2</v>
      </c>
      <c r="Q578" s="18">
        <v>18000</v>
      </c>
      <c r="R578" s="18">
        <v>12819.48556929673</v>
      </c>
      <c r="S578" s="15" t="s">
        <v>45</v>
      </c>
      <c r="T578" s="15"/>
      <c r="U578" s="15"/>
      <c r="V578" s="14">
        <v>365</v>
      </c>
      <c r="W578" s="76" t="s">
        <v>76</v>
      </c>
      <c r="X578" s="14"/>
      <c r="Y578" s="14">
        <v>2920</v>
      </c>
      <c r="Z578" s="76" t="s">
        <v>1540</v>
      </c>
      <c r="AA578" s="76" t="s">
        <v>513</v>
      </c>
      <c r="AB578" s="19" t="s">
        <v>49</v>
      </c>
      <c r="AC578" s="19">
        <v>196.35697419693699</v>
      </c>
      <c r="AD578" s="19">
        <v>1220.7279907421801</v>
      </c>
      <c r="AE578" s="19">
        <v>69.655897325915305</v>
      </c>
      <c r="AF578" s="19">
        <v>640</v>
      </c>
      <c r="AG578" s="19">
        <v>1920000</v>
      </c>
      <c r="AH578" s="20">
        <v>30259</v>
      </c>
      <c r="AI578" s="20">
        <v>7.6726E-6</v>
      </c>
      <c r="AJ578" s="21">
        <f t="shared" si="386"/>
        <v>2.5171953971484043E-3</v>
      </c>
      <c r="AK578" s="21">
        <f t="shared" si="387"/>
        <v>1.564910486135597E-2</v>
      </c>
      <c r="AL578" s="21">
        <f t="shared" si="388"/>
        <v>8.92952770585986E-4</v>
      </c>
      <c r="AM578" s="21">
        <f t="shared" si="389"/>
        <v>8.2044707643499082E-3</v>
      </c>
      <c r="AN578" s="21">
        <f t="shared" si="390"/>
        <v>24.61341229304972</v>
      </c>
      <c r="AO578" s="86">
        <f t="shared" si="352"/>
        <v>0.16534658192661889</v>
      </c>
      <c r="AP578" s="88">
        <f t="shared" si="353"/>
        <v>6.8964257456120663E-6</v>
      </c>
      <c r="AQ578" s="89">
        <f t="shared" si="354"/>
        <v>4.2874259894125945E-5</v>
      </c>
      <c r="AR578" s="89">
        <f t="shared" si="355"/>
        <v>2.4464459468109205E-6</v>
      </c>
      <c r="AS578" s="89">
        <f t="shared" si="356"/>
        <v>2.2478002094109338E-5</v>
      </c>
      <c r="AT578" s="89">
        <f t="shared" si="357"/>
        <v>6.7434006282327999E-2</v>
      </c>
      <c r="AU578" s="91">
        <f t="shared" si="358"/>
        <v>4.5300433404553121E-4</v>
      </c>
      <c r="AV578" s="95">
        <f t="shared" si="368"/>
        <v>2517.1953971484045</v>
      </c>
      <c r="AW578" s="96">
        <f t="shared" si="369"/>
        <v>15649.104861355971</v>
      </c>
      <c r="AX578" s="96">
        <f t="shared" si="370"/>
        <v>892.95277058598595</v>
      </c>
      <c r="AY578" s="96">
        <f t="shared" si="371"/>
        <v>8204.4707643499078</v>
      </c>
      <c r="AZ578" s="96">
        <f t="shared" si="372"/>
        <v>24613412.293049719</v>
      </c>
      <c r="BA578" s="97">
        <f t="shared" si="373"/>
        <v>165346.58192661888</v>
      </c>
      <c r="BB578" s="102">
        <f t="shared" si="374"/>
        <v>6.8964257456120661</v>
      </c>
      <c r="BC578" s="98">
        <f t="shared" si="375"/>
        <v>42.874259894125942</v>
      </c>
      <c r="BD578" s="98">
        <f t="shared" si="376"/>
        <v>2.4464459468109205</v>
      </c>
      <c r="BE578" s="98">
        <f t="shared" si="377"/>
        <v>22.478002094109339</v>
      </c>
      <c r="BF578" s="98">
        <f t="shared" si="378"/>
        <v>67434.006282328002</v>
      </c>
      <c r="BG578" s="103">
        <f t="shared" si="379"/>
        <v>453.00433404553121</v>
      </c>
      <c r="BH578">
        <v>0.1</v>
      </c>
      <c r="BI578">
        <f t="shared" si="359"/>
        <v>1281.948556929673</v>
      </c>
      <c r="BJ578">
        <v>0.1</v>
      </c>
      <c r="BK578">
        <f t="shared" si="360"/>
        <v>3025.9</v>
      </c>
      <c r="BL578" s="114">
        <v>187.562005220738</v>
      </c>
      <c r="BM578" s="114">
        <v>1012.03746873145</v>
      </c>
      <c r="BN578" s="114">
        <v>69.555897325915296</v>
      </c>
      <c r="BO578" s="114">
        <v>256</v>
      </c>
      <c r="BP578" s="114">
        <v>384000</v>
      </c>
      <c r="BQ578" s="107">
        <f t="shared" si="361"/>
        <v>7.6726E-7</v>
      </c>
      <c r="BR578" s="107">
        <f t="shared" si="362"/>
        <v>2.4175886597250628E-3</v>
      </c>
      <c r="BS578" s="107">
        <f t="shared" si="363"/>
        <v>1.3067839307235382E-2</v>
      </c>
      <c r="BT578" s="107">
        <f t="shared" si="364"/>
        <v>8.9613085058095417E-4</v>
      </c>
      <c r="BU578" s="107">
        <f t="shared" si="365"/>
        <v>3.3827899563706738E-3</v>
      </c>
      <c r="BV578" s="107">
        <f t="shared" si="366"/>
        <v>5.503726304548815</v>
      </c>
      <c r="BW578" s="117">
        <f t="shared" si="367"/>
        <v>2.3383537865265855E-2</v>
      </c>
    </row>
    <row r="579" spans="1:75" ht="30" customHeight="1" x14ac:dyDescent="0.25">
      <c r="A579" s="108">
        <v>4.594666666666666</v>
      </c>
      <c r="B579" s="108">
        <v>-74.111138888888888</v>
      </c>
      <c r="C579" s="119">
        <v>28</v>
      </c>
      <c r="D579" s="119">
        <v>23</v>
      </c>
      <c r="E579" s="119">
        <v>1798</v>
      </c>
      <c r="F579" s="16" t="s">
        <v>1537</v>
      </c>
      <c r="G579" s="14" t="s">
        <v>1538</v>
      </c>
      <c r="H579" s="16" t="s">
        <v>1539</v>
      </c>
      <c r="I579" s="14" t="s">
        <v>1526</v>
      </c>
      <c r="J579" s="14" t="s">
        <v>53</v>
      </c>
      <c r="K579" s="14">
        <v>0.06</v>
      </c>
      <c r="L579" s="14"/>
      <c r="M579" s="14">
        <v>2005</v>
      </c>
      <c r="N579" s="15" t="s">
        <v>43</v>
      </c>
      <c r="O579" s="15" t="s">
        <v>123</v>
      </c>
      <c r="P579" s="17">
        <v>-8.4851358602175367E-2</v>
      </c>
      <c r="Q579" s="18">
        <v>18000</v>
      </c>
      <c r="R579" s="18">
        <v>12819.48556929673</v>
      </c>
      <c r="S579" s="15" t="s">
        <v>45</v>
      </c>
      <c r="T579" s="15"/>
      <c r="U579" s="15"/>
      <c r="V579" s="14">
        <v>365</v>
      </c>
      <c r="W579" s="76" t="s">
        <v>76</v>
      </c>
      <c r="X579" s="14"/>
      <c r="Y579" s="14">
        <v>2920</v>
      </c>
      <c r="Z579" s="76" t="s">
        <v>1540</v>
      </c>
      <c r="AA579" s="76" t="s">
        <v>513</v>
      </c>
      <c r="AB579" s="19" t="s">
        <v>49</v>
      </c>
      <c r="AC579" s="19">
        <v>196.35697419693699</v>
      </c>
      <c r="AD579" s="19">
        <v>1220.7279907421801</v>
      </c>
      <c r="AE579" s="19">
        <v>69.655897325915305</v>
      </c>
      <c r="AF579" s="19">
        <v>640</v>
      </c>
      <c r="AG579" s="19">
        <v>1920000</v>
      </c>
      <c r="AH579" s="20">
        <v>30259</v>
      </c>
      <c r="AI579" s="20">
        <v>7.6726E-6</v>
      </c>
      <c r="AJ579" s="21">
        <f t="shared" si="386"/>
        <v>2.5171953971484043E-3</v>
      </c>
      <c r="AK579" s="21">
        <f t="shared" si="387"/>
        <v>1.564910486135597E-2</v>
      </c>
      <c r="AL579" s="21">
        <f t="shared" si="388"/>
        <v>8.92952770585986E-4</v>
      </c>
      <c r="AM579" s="21">
        <f t="shared" si="389"/>
        <v>8.2044707643499082E-3</v>
      </c>
      <c r="AN579" s="21">
        <f t="shared" si="390"/>
        <v>24.61341229304972</v>
      </c>
      <c r="AO579" s="86">
        <f t="shared" si="352"/>
        <v>0.16534658192661889</v>
      </c>
      <c r="AP579" s="88">
        <f t="shared" si="353"/>
        <v>6.8964257456120663E-6</v>
      </c>
      <c r="AQ579" s="89">
        <f t="shared" si="354"/>
        <v>4.2874259894125945E-5</v>
      </c>
      <c r="AR579" s="89">
        <f t="shared" si="355"/>
        <v>2.4464459468109205E-6</v>
      </c>
      <c r="AS579" s="89">
        <f t="shared" si="356"/>
        <v>2.2478002094109338E-5</v>
      </c>
      <c r="AT579" s="89">
        <f t="shared" si="357"/>
        <v>6.7434006282327999E-2</v>
      </c>
      <c r="AU579" s="91">
        <f t="shared" si="358"/>
        <v>4.5300433404553121E-4</v>
      </c>
      <c r="AV579" s="95">
        <f t="shared" si="368"/>
        <v>2517.1953971484045</v>
      </c>
      <c r="AW579" s="96">
        <f t="shared" si="369"/>
        <v>15649.104861355971</v>
      </c>
      <c r="AX579" s="96">
        <f t="shared" si="370"/>
        <v>892.95277058598595</v>
      </c>
      <c r="AY579" s="96">
        <f t="shared" si="371"/>
        <v>8204.4707643499078</v>
      </c>
      <c r="AZ579" s="96">
        <f t="shared" si="372"/>
        <v>24613412.293049719</v>
      </c>
      <c r="BA579" s="97">
        <f t="shared" si="373"/>
        <v>165346.58192661888</v>
      </c>
      <c r="BB579" s="102">
        <f t="shared" si="374"/>
        <v>6.8964257456120661</v>
      </c>
      <c r="BC579" s="98">
        <f t="shared" si="375"/>
        <v>42.874259894125942</v>
      </c>
      <c r="BD579" s="98">
        <f t="shared" si="376"/>
        <v>2.4464459468109205</v>
      </c>
      <c r="BE579" s="98">
        <f t="shared" si="377"/>
        <v>22.478002094109339</v>
      </c>
      <c r="BF579" s="98">
        <f t="shared" si="378"/>
        <v>67434.006282328002</v>
      </c>
      <c r="BG579" s="103">
        <f t="shared" si="379"/>
        <v>453.00433404553121</v>
      </c>
      <c r="BH579">
        <v>0.1</v>
      </c>
      <c r="BI579">
        <f t="shared" si="359"/>
        <v>1281.948556929673</v>
      </c>
      <c r="BJ579">
        <v>0.1</v>
      </c>
      <c r="BK579">
        <f t="shared" si="360"/>
        <v>3025.9</v>
      </c>
      <c r="BL579" s="114">
        <v>187.562005220738</v>
      </c>
      <c r="BM579" s="114">
        <v>1012.03746873145</v>
      </c>
      <c r="BN579" s="114">
        <v>69.555897325915296</v>
      </c>
      <c r="BO579" s="114">
        <v>256</v>
      </c>
      <c r="BP579" s="114">
        <v>384000</v>
      </c>
      <c r="BQ579" s="107">
        <f t="shared" si="361"/>
        <v>7.6726E-7</v>
      </c>
      <c r="BR579" s="107">
        <f t="shared" si="362"/>
        <v>2.4175886597250628E-3</v>
      </c>
      <c r="BS579" s="107">
        <f t="shared" si="363"/>
        <v>1.3067839307235382E-2</v>
      </c>
      <c r="BT579" s="107">
        <f t="shared" si="364"/>
        <v>8.9613085058095417E-4</v>
      </c>
      <c r="BU579" s="107">
        <f t="shared" si="365"/>
        <v>3.3827899563706738E-3</v>
      </c>
      <c r="BV579" s="107">
        <f t="shared" si="366"/>
        <v>5.503726304548815</v>
      </c>
      <c r="BW579" s="117">
        <f t="shared" si="367"/>
        <v>2.3383537865265855E-2</v>
      </c>
    </row>
    <row r="580" spans="1:75" ht="30" customHeight="1" x14ac:dyDescent="0.25">
      <c r="A580" s="108">
        <v>4.594666666666666</v>
      </c>
      <c r="B580" s="108">
        <v>-74.111138888888888</v>
      </c>
      <c r="C580" s="119">
        <v>28</v>
      </c>
      <c r="D580" s="119">
        <v>23</v>
      </c>
      <c r="E580" s="119">
        <v>1798</v>
      </c>
      <c r="F580" s="16" t="s">
        <v>1537</v>
      </c>
      <c r="G580" s="14" t="s">
        <v>1538</v>
      </c>
      <c r="H580" s="16" t="s">
        <v>1539</v>
      </c>
      <c r="I580" s="14" t="s">
        <v>1526</v>
      </c>
      <c r="J580" s="14" t="s">
        <v>53</v>
      </c>
      <c r="K580" s="14">
        <v>0.06</v>
      </c>
      <c r="L580" s="14"/>
      <c r="M580" s="14">
        <v>2005</v>
      </c>
      <c r="N580" s="15" t="s">
        <v>43</v>
      </c>
      <c r="O580" s="15" t="s">
        <v>123</v>
      </c>
      <c r="P580" s="17">
        <v>-8.4851358602175367E-2</v>
      </c>
      <c r="Q580" s="18">
        <v>18000</v>
      </c>
      <c r="R580" s="18">
        <v>12819.48556929673</v>
      </c>
      <c r="S580" s="15" t="s">
        <v>45</v>
      </c>
      <c r="T580" s="15"/>
      <c r="U580" s="15"/>
      <c r="V580" s="14">
        <v>365</v>
      </c>
      <c r="W580" s="76" t="s">
        <v>76</v>
      </c>
      <c r="X580" s="14"/>
      <c r="Y580" s="14">
        <v>2920</v>
      </c>
      <c r="Z580" s="76" t="s">
        <v>1540</v>
      </c>
      <c r="AA580" s="76" t="s">
        <v>513</v>
      </c>
      <c r="AB580" s="19" t="s">
        <v>49</v>
      </c>
      <c r="AC580" s="19">
        <v>196.35697419693699</v>
      </c>
      <c r="AD580" s="19">
        <v>1220.7279907421801</v>
      </c>
      <c r="AE580" s="19">
        <v>69.655897325915305</v>
      </c>
      <c r="AF580" s="19">
        <v>640</v>
      </c>
      <c r="AG580" s="19">
        <v>1920000</v>
      </c>
      <c r="AH580" s="20">
        <v>30259</v>
      </c>
      <c r="AI580" s="20">
        <v>7.6726E-6</v>
      </c>
      <c r="AJ580" s="21">
        <f t="shared" si="386"/>
        <v>2.5171953971484043E-3</v>
      </c>
      <c r="AK580" s="21">
        <f t="shared" si="387"/>
        <v>1.564910486135597E-2</v>
      </c>
      <c r="AL580" s="21">
        <f t="shared" si="388"/>
        <v>8.92952770585986E-4</v>
      </c>
      <c r="AM580" s="21">
        <f t="shared" si="389"/>
        <v>8.2044707643499082E-3</v>
      </c>
      <c r="AN580" s="21">
        <f t="shared" si="390"/>
        <v>24.61341229304972</v>
      </c>
      <c r="AO580" s="86">
        <f t="shared" ref="AO580:AO643" si="391">AI580*AH580*EXP(P580*4)</f>
        <v>0.16534658192661889</v>
      </c>
      <c r="AP580" s="88">
        <f t="shared" ref="AP580:AP643" si="392">AJ580/V580</f>
        <v>6.8964257456120663E-6</v>
      </c>
      <c r="AQ580" s="89">
        <f t="shared" ref="AQ580:AQ643" si="393">AK580/V580</f>
        <v>4.2874259894125945E-5</v>
      </c>
      <c r="AR580" s="89">
        <f t="shared" ref="AR580:AR643" si="394">AL580/V580</f>
        <v>2.4464459468109205E-6</v>
      </c>
      <c r="AS580" s="89">
        <f t="shared" ref="AS580:AS643" si="395">AM580/V580</f>
        <v>2.2478002094109338E-5</v>
      </c>
      <c r="AT580" s="89">
        <f t="shared" ref="AT580:AT643" si="396">AN580/V580</f>
        <v>6.7434006282327999E-2</v>
      </c>
      <c r="AU580" s="91">
        <f t="shared" ref="AU580:AU643" si="397">AO580/V580</f>
        <v>4.5300433404553121E-4</v>
      </c>
      <c r="AV580" s="95">
        <f t="shared" si="368"/>
        <v>2517.1953971484045</v>
      </c>
      <c r="AW580" s="96">
        <f t="shared" si="369"/>
        <v>15649.104861355971</v>
      </c>
      <c r="AX580" s="96">
        <f t="shared" si="370"/>
        <v>892.95277058598595</v>
      </c>
      <c r="AY580" s="96">
        <f t="shared" si="371"/>
        <v>8204.4707643499078</v>
      </c>
      <c r="AZ580" s="96">
        <f t="shared" si="372"/>
        <v>24613412.293049719</v>
      </c>
      <c r="BA580" s="97">
        <f t="shared" si="373"/>
        <v>165346.58192661888</v>
      </c>
      <c r="BB580" s="102">
        <f t="shared" si="374"/>
        <v>6.8964257456120661</v>
      </c>
      <c r="BC580" s="98">
        <f t="shared" si="375"/>
        <v>42.874259894125942</v>
      </c>
      <c r="BD580" s="98">
        <f t="shared" si="376"/>
        <v>2.4464459468109205</v>
      </c>
      <c r="BE580" s="98">
        <f t="shared" si="377"/>
        <v>22.478002094109339</v>
      </c>
      <c r="BF580" s="98">
        <f t="shared" si="378"/>
        <v>67434.006282328002</v>
      </c>
      <c r="BG580" s="103">
        <f t="shared" si="379"/>
        <v>453.00433404553121</v>
      </c>
      <c r="BH580">
        <v>0.1</v>
      </c>
      <c r="BI580">
        <f t="shared" ref="BI580:BI643" si="398">R580*BH580</f>
        <v>1281.948556929673</v>
      </c>
      <c r="BJ580">
        <v>0.1</v>
      </c>
      <c r="BK580">
        <f t="shared" ref="BK580:BK643" si="399">AH580*BJ580</f>
        <v>3025.9</v>
      </c>
      <c r="BL580" s="114">
        <v>187.562005220738</v>
      </c>
      <c r="BM580" s="114">
        <v>1012.03746873145</v>
      </c>
      <c r="BN580" s="114">
        <v>69.555897325915296</v>
      </c>
      <c r="BO580" s="114">
        <v>256</v>
      </c>
      <c r="BP580" s="114">
        <v>384000</v>
      </c>
      <c r="BQ580" s="107">
        <f t="shared" ref="BQ580:BQ643" si="400">AI580*0.1</f>
        <v>7.6726E-7</v>
      </c>
      <c r="BR580" s="107">
        <f t="shared" ref="BR580:BR643" si="401">((((BI580/R580)^2)+((BL580/AC580)^2))^(1/2))*AJ580</f>
        <v>2.4175886597250628E-3</v>
      </c>
      <c r="BS580" s="107">
        <f t="shared" ref="BS580:BS643" si="402">((((BI580/R580)^2)+((BM580/AD580)^2))^(1/2))*AK580</f>
        <v>1.3067839307235382E-2</v>
      </c>
      <c r="BT580" s="107">
        <f t="shared" ref="BT580:BT643" si="403">((((BI580/R580)^2)+((BN580/AE580)^2))^(1/2))*AL580</f>
        <v>8.9613085058095417E-4</v>
      </c>
      <c r="BU580" s="107">
        <f t="shared" ref="BU580:BU643" si="404">((((BI580/R580)^2)+((BO580/AF580)^2))^(1/2))*AM580</f>
        <v>3.3827899563706738E-3</v>
      </c>
      <c r="BV580" s="107">
        <f t="shared" ref="BV580:BV643" si="405">((((BI580/R580)^2)+((BP580/AG580)^2))^(1/2))*AN580</f>
        <v>5.503726304548815</v>
      </c>
      <c r="BW580" s="117">
        <f t="shared" ref="BW580:BW643" si="406">((((BK580/AH580)^2)+((BQ580/AI580)^2))^(1/2))*AO580</f>
        <v>2.3383537865265855E-2</v>
      </c>
    </row>
    <row r="581" spans="1:75" ht="30" customHeight="1" x14ac:dyDescent="0.25">
      <c r="A581" s="108">
        <v>4.59202846109135</v>
      </c>
      <c r="B581" s="108">
        <v>-74.107795354292705</v>
      </c>
      <c r="C581" s="119">
        <v>28</v>
      </c>
      <c r="D581" s="119">
        <v>23</v>
      </c>
      <c r="E581" s="119">
        <v>1798</v>
      </c>
      <c r="F581" s="16" t="s">
        <v>1541</v>
      </c>
      <c r="G581" s="14" t="s">
        <v>1542</v>
      </c>
      <c r="H581" s="16" t="s">
        <v>1543</v>
      </c>
      <c r="I581" s="14" t="s">
        <v>1526</v>
      </c>
      <c r="J581" s="14" t="s">
        <v>41</v>
      </c>
      <c r="K581" s="14">
        <v>60</v>
      </c>
      <c r="L581" s="14"/>
      <c r="M581" s="14">
        <v>1987</v>
      </c>
      <c r="N581" s="15" t="s">
        <v>43</v>
      </c>
      <c r="O581" s="15" t="s">
        <v>44</v>
      </c>
      <c r="P581" s="22">
        <v>-1.6452797611429655E-2</v>
      </c>
      <c r="Q581" s="18">
        <v>117958.33333333299</v>
      </c>
      <c r="R581" s="18">
        <v>110445.28769076249</v>
      </c>
      <c r="S581" s="15" t="s">
        <v>45</v>
      </c>
      <c r="T581" s="15"/>
      <c r="U581" s="15"/>
      <c r="V581" s="14">
        <v>365</v>
      </c>
      <c r="W581" s="76"/>
      <c r="X581" s="14"/>
      <c r="Y581" s="14">
        <v>8760</v>
      </c>
      <c r="Z581" s="76" t="s">
        <v>1544</v>
      </c>
      <c r="AA581" s="76" t="s">
        <v>513</v>
      </c>
      <c r="AB581" s="19" t="s">
        <v>49</v>
      </c>
      <c r="AC581" s="19">
        <v>46.3856216091623</v>
      </c>
      <c r="AD581" s="19">
        <v>1074.85364414012</v>
      </c>
      <c r="AE581" s="19">
        <v>5.4109910208389103</v>
      </c>
      <c r="AF581" s="19">
        <v>1344</v>
      </c>
      <c r="AG581" s="19">
        <v>1920000</v>
      </c>
      <c r="AH581" s="23">
        <v>117958.33333333299</v>
      </c>
      <c r="AI581" s="24">
        <v>8.7999999999999994E-8</v>
      </c>
      <c r="AJ581" s="21">
        <f t="shared" si="386"/>
        <v>5.1230733233387799E-3</v>
      </c>
      <c r="AK581" s="21">
        <f t="shared" si="387"/>
        <v>0.11871251995252</v>
      </c>
      <c r="AL581" s="21">
        <f t="shared" si="388"/>
        <v>5.9761845998868599E-4</v>
      </c>
      <c r="AM581" s="21">
        <f t="shared" si="389"/>
        <v>0.1484384666563848</v>
      </c>
      <c r="AN581" s="21">
        <f t="shared" si="390"/>
        <v>212.05495236626399</v>
      </c>
      <c r="AO581" s="86">
        <f t="shared" si="391"/>
        <v>9.7191853167870965E-3</v>
      </c>
      <c r="AP581" s="88">
        <f t="shared" si="392"/>
        <v>1.4035817324215835E-5</v>
      </c>
      <c r="AQ581" s="89">
        <f t="shared" si="393"/>
        <v>3.2523978069183562E-4</v>
      </c>
      <c r="AR581" s="89">
        <f t="shared" si="394"/>
        <v>1.6373108492840712E-6</v>
      </c>
      <c r="AS581" s="89">
        <f t="shared" si="395"/>
        <v>4.0668073056543782E-4</v>
      </c>
      <c r="AT581" s="89">
        <f t="shared" si="396"/>
        <v>0.58097247223633974</v>
      </c>
      <c r="AU581" s="91">
        <f t="shared" si="397"/>
        <v>2.6627904977498895E-5</v>
      </c>
      <c r="AV581" s="95">
        <f t="shared" ref="AV581:AV644" si="407">AJ581*1000000</f>
        <v>5123.07332333878</v>
      </c>
      <c r="AW581" s="96">
        <f t="shared" ref="AW581:AW644" si="408">AK581*1000000</f>
        <v>118712.51995252</v>
      </c>
      <c r="AX581" s="96">
        <f t="shared" ref="AX581:AX644" si="409">AL581*1000000</f>
        <v>597.61845998868603</v>
      </c>
      <c r="AY581" s="96">
        <f t="shared" ref="AY581:AY644" si="410">AM581*1000000</f>
        <v>148438.46665638479</v>
      </c>
      <c r="AZ581" s="96">
        <f t="shared" ref="AZ581:AZ644" si="411">AN581*1000000</f>
        <v>212054952.36626399</v>
      </c>
      <c r="BA581" s="97">
        <f t="shared" ref="BA581:BA644" si="412">AO581*1000000</f>
        <v>9719.1853167870959</v>
      </c>
      <c r="BB581" s="102">
        <f t="shared" ref="BB581:BB644" si="413">AP581*1000000</f>
        <v>14.035817324215834</v>
      </c>
      <c r="BC581" s="98">
        <f t="shared" ref="BC581:BC644" si="414">AQ581*1000000</f>
        <v>325.23978069183562</v>
      </c>
      <c r="BD581" s="98">
        <f t="shared" ref="BD581:BD644" si="415">AR581*1000000</f>
        <v>1.6373108492840711</v>
      </c>
      <c r="BE581" s="98">
        <f t="shared" ref="BE581:BE644" si="416">AS581*1000000</f>
        <v>406.68073056543784</v>
      </c>
      <c r="BF581" s="98">
        <f t="shared" ref="BF581:BF644" si="417">AT581*1000000</f>
        <v>580972.4722363397</v>
      </c>
      <c r="BG581" s="103">
        <f t="shared" ref="BG581:BG644" si="418">AU581*1000000</f>
        <v>26.627904977498893</v>
      </c>
      <c r="BH581">
        <v>0.1</v>
      </c>
      <c r="BI581">
        <f t="shared" si="398"/>
        <v>11044.528769076249</v>
      </c>
      <c r="BJ581">
        <v>0.1</v>
      </c>
      <c r="BK581">
        <f t="shared" si="399"/>
        <v>11795.833333333299</v>
      </c>
      <c r="BL581" s="114">
        <v>17.6498016718255</v>
      </c>
      <c r="BM581" s="114">
        <v>910.91550745517998</v>
      </c>
      <c r="BN581" s="114">
        <v>5.3109910208389097</v>
      </c>
      <c r="BO581" s="114">
        <v>537.6</v>
      </c>
      <c r="BP581" s="114">
        <v>384000</v>
      </c>
      <c r="BQ581" s="107">
        <f t="shared" si="400"/>
        <v>8.7999999999999994E-9</v>
      </c>
      <c r="BR581" s="107">
        <f t="shared" si="401"/>
        <v>2.0155334759702223E-3</v>
      </c>
      <c r="BS581" s="107">
        <f t="shared" si="402"/>
        <v>0.10130429068334799</v>
      </c>
      <c r="BT581" s="107">
        <f t="shared" si="403"/>
        <v>5.8961042648821927E-4</v>
      </c>
      <c r="BU581" s="107">
        <f t="shared" si="404"/>
        <v>6.1202747692899982E-2</v>
      </c>
      <c r="BV581" s="107">
        <f t="shared" si="405"/>
        <v>47.41692884564462</v>
      </c>
      <c r="BW581" s="117">
        <f t="shared" si="406"/>
        <v>1.3745003690217761E-3</v>
      </c>
    </row>
    <row r="582" spans="1:75" ht="30" customHeight="1" x14ac:dyDescent="0.25">
      <c r="A582" s="108">
        <v>4.59202846109135</v>
      </c>
      <c r="B582" s="108">
        <v>-74.107795354292705</v>
      </c>
      <c r="C582" s="119">
        <v>28</v>
      </c>
      <c r="D582" s="119">
        <v>23</v>
      </c>
      <c r="E582" s="119">
        <v>1798</v>
      </c>
      <c r="F582" s="16" t="s">
        <v>1541</v>
      </c>
      <c r="G582" s="14" t="s">
        <v>1542</v>
      </c>
      <c r="H582" s="16" t="s">
        <v>1543</v>
      </c>
      <c r="I582" s="14" t="s">
        <v>1526</v>
      </c>
      <c r="J582" s="14" t="s">
        <v>41</v>
      </c>
      <c r="K582" s="14">
        <v>80</v>
      </c>
      <c r="L582" s="14"/>
      <c r="M582" s="14">
        <v>1994</v>
      </c>
      <c r="N582" s="15" t="s">
        <v>43</v>
      </c>
      <c r="O582" s="15" t="s">
        <v>44</v>
      </c>
      <c r="P582" s="22">
        <v>-1.6452797611429655E-2</v>
      </c>
      <c r="Q582" s="18">
        <v>3857.1428571428601</v>
      </c>
      <c r="R582" s="18">
        <v>3611.4722926585432</v>
      </c>
      <c r="S582" s="15" t="s">
        <v>45</v>
      </c>
      <c r="T582" s="15"/>
      <c r="U582" s="15"/>
      <c r="V582" s="14">
        <v>365</v>
      </c>
      <c r="W582" s="76"/>
      <c r="X582" s="14"/>
      <c r="Y582" s="14" t="e">
        <v>#VALUE!</v>
      </c>
      <c r="Z582" s="76" t="s">
        <v>1545</v>
      </c>
      <c r="AA582" s="76" t="s">
        <v>513</v>
      </c>
      <c r="AB582" s="19" t="s">
        <v>49</v>
      </c>
      <c r="AC582" s="19">
        <v>46.3856216091623</v>
      </c>
      <c r="AD582" s="19">
        <v>1074.85364414012</v>
      </c>
      <c r="AE582" s="19">
        <v>5.4109910208389103</v>
      </c>
      <c r="AF582" s="19">
        <v>1344</v>
      </c>
      <c r="AG582" s="19">
        <v>1920000</v>
      </c>
      <c r="AH582" s="23">
        <v>3857.1428571428601</v>
      </c>
      <c r="AI582" s="24">
        <v>8.7999999999999994E-8</v>
      </c>
      <c r="AJ582" s="21">
        <f t="shared" si="386"/>
        <v>1.6752038721923302E-4</v>
      </c>
      <c r="AK582" s="21">
        <f t="shared" si="387"/>
        <v>3.8818041544751093E-3</v>
      </c>
      <c r="AL582" s="21">
        <f t="shared" si="388"/>
        <v>1.954164414758389E-5</v>
      </c>
      <c r="AM582" s="21">
        <f t="shared" si="389"/>
        <v>4.8538187613330818E-3</v>
      </c>
      <c r="AN582" s="21">
        <f t="shared" si="390"/>
        <v>6.9340268019044027</v>
      </c>
      <c r="AO582" s="86">
        <f t="shared" si="391"/>
        <v>3.1780956175395179E-4</v>
      </c>
      <c r="AP582" s="88">
        <f t="shared" si="392"/>
        <v>4.5895996498420004E-7</v>
      </c>
      <c r="AQ582" s="89">
        <f t="shared" si="393"/>
        <v>1.0635079875274273E-5</v>
      </c>
      <c r="AR582" s="89">
        <f t="shared" si="394"/>
        <v>5.353875108927093E-8</v>
      </c>
      <c r="AS582" s="89">
        <f t="shared" si="395"/>
        <v>1.3298133592693376E-5</v>
      </c>
      <c r="AT582" s="89">
        <f t="shared" si="396"/>
        <v>1.899733370384768E-2</v>
      </c>
      <c r="AU582" s="91">
        <f t="shared" si="397"/>
        <v>8.7071112809301863E-7</v>
      </c>
      <c r="AV582" s="95">
        <f t="shared" si="407"/>
        <v>167.52038721923302</v>
      </c>
      <c r="AW582" s="96">
        <f t="shared" si="408"/>
        <v>3881.8041544751095</v>
      </c>
      <c r="AX582" s="96">
        <f t="shared" si="409"/>
        <v>19.541644147583892</v>
      </c>
      <c r="AY582" s="96">
        <f t="shared" si="410"/>
        <v>4853.818761333082</v>
      </c>
      <c r="AZ582" s="96">
        <f t="shared" si="411"/>
        <v>6934026.8019044027</v>
      </c>
      <c r="BA582" s="97">
        <f t="shared" si="412"/>
        <v>317.80956175395181</v>
      </c>
      <c r="BB582" s="102">
        <f t="shared" si="413"/>
        <v>0.45895996498420005</v>
      </c>
      <c r="BC582" s="98">
        <f t="shared" si="414"/>
        <v>10.635079875274272</v>
      </c>
      <c r="BD582" s="98">
        <f t="shared" si="415"/>
        <v>5.3538751089270933E-2</v>
      </c>
      <c r="BE582" s="98">
        <f t="shared" si="416"/>
        <v>13.298133592693375</v>
      </c>
      <c r="BF582" s="98">
        <f t="shared" si="417"/>
        <v>18997.333703847678</v>
      </c>
      <c r="BG582" s="103">
        <f t="shared" si="418"/>
        <v>0.87071112809301865</v>
      </c>
      <c r="BH582">
        <v>0.1</v>
      </c>
      <c r="BI582">
        <f t="shared" si="398"/>
        <v>361.14722926585432</v>
      </c>
      <c r="BJ582">
        <v>0.1</v>
      </c>
      <c r="BK582">
        <f t="shared" si="399"/>
        <v>385.71428571428601</v>
      </c>
      <c r="BL582" s="114">
        <v>17.6498016718255</v>
      </c>
      <c r="BM582" s="114">
        <v>910.91550745517998</v>
      </c>
      <c r="BN582" s="114">
        <v>5.3109910208389097</v>
      </c>
      <c r="BO582" s="114">
        <v>537.6</v>
      </c>
      <c r="BP582" s="114">
        <v>384000</v>
      </c>
      <c r="BQ582" s="107">
        <f t="shared" si="400"/>
        <v>8.7999999999999994E-9</v>
      </c>
      <c r="BR582" s="107">
        <f t="shared" si="401"/>
        <v>6.5906327518227195E-5</v>
      </c>
      <c r="BS582" s="107">
        <f t="shared" si="402"/>
        <v>3.3125690247166445E-3</v>
      </c>
      <c r="BT582" s="107">
        <f t="shared" si="403"/>
        <v>1.9279787877295631E-5</v>
      </c>
      <c r="BU582" s="107">
        <f t="shared" si="404"/>
        <v>2.0012807440580979E-3</v>
      </c>
      <c r="BV582" s="107">
        <f t="shared" si="405"/>
        <v>1.5504955286863713</v>
      </c>
      <c r="BW582" s="117">
        <f t="shared" si="406"/>
        <v>4.494505924842884E-5</v>
      </c>
    </row>
    <row r="583" spans="1:75" ht="30" customHeight="1" x14ac:dyDescent="0.25">
      <c r="A583" s="108">
        <v>4.5886666666666667</v>
      </c>
      <c r="B583" s="108">
        <v>-74.114305555555546</v>
      </c>
      <c r="C583" s="119">
        <v>27</v>
      </c>
      <c r="D583" s="119">
        <v>23</v>
      </c>
      <c r="E583" s="119">
        <v>1797</v>
      </c>
      <c r="F583" s="16" t="s">
        <v>1546</v>
      </c>
      <c r="G583" s="14" t="s">
        <v>1547</v>
      </c>
      <c r="H583" s="16" t="s">
        <v>1548</v>
      </c>
      <c r="I583" s="14" t="s">
        <v>1526</v>
      </c>
      <c r="J583" s="14" t="s">
        <v>41</v>
      </c>
      <c r="K583" s="14">
        <v>20</v>
      </c>
      <c r="L583" s="14"/>
      <c r="M583" s="14">
        <v>1988</v>
      </c>
      <c r="N583" s="15" t="s">
        <v>43</v>
      </c>
      <c r="O583" s="15" t="s">
        <v>44</v>
      </c>
      <c r="P583" s="17">
        <v>-8.4851358602175367E-2</v>
      </c>
      <c r="Q583" s="18">
        <v>258.75</v>
      </c>
      <c r="R583" s="18">
        <v>184.28010505864049</v>
      </c>
      <c r="S583" s="15" t="s">
        <v>45</v>
      </c>
      <c r="T583" s="15"/>
      <c r="U583" s="15"/>
      <c r="V583" s="14">
        <v>365</v>
      </c>
      <c r="W583" s="76"/>
      <c r="X583" s="14"/>
      <c r="Y583" s="14">
        <v>8760</v>
      </c>
      <c r="Z583" s="76" t="s">
        <v>1549</v>
      </c>
      <c r="AA583" s="76" t="s">
        <v>292</v>
      </c>
      <c r="AB583" s="19" t="s">
        <v>49</v>
      </c>
      <c r="AC583" s="19">
        <v>46.3856216091623</v>
      </c>
      <c r="AD583" s="19">
        <v>1074.85364414012</v>
      </c>
      <c r="AE583" s="19">
        <v>5.4109910208389103</v>
      </c>
      <c r="AF583" s="19">
        <v>1344</v>
      </c>
      <c r="AG583" s="19">
        <v>1920000</v>
      </c>
      <c r="AH583" s="20">
        <v>30259</v>
      </c>
      <c r="AI583" s="20">
        <v>7.6726E-6</v>
      </c>
      <c r="AJ583" s="21">
        <f t="shared" si="386"/>
        <v>8.5479472233467726E-6</v>
      </c>
      <c r="AK583" s="21">
        <f t="shared" si="387"/>
        <v>1.9807414246480388E-4</v>
      </c>
      <c r="AL583" s="21">
        <f t="shared" si="388"/>
        <v>9.9713799379155464E-7</v>
      </c>
      <c r="AM583" s="21">
        <f t="shared" si="389"/>
        <v>2.4767246119881281E-4</v>
      </c>
      <c r="AN583" s="21">
        <f t="shared" si="390"/>
        <v>0.35381780171258975</v>
      </c>
      <c r="AO583" s="86">
        <f t="shared" si="391"/>
        <v>0.16534658192661889</v>
      </c>
      <c r="AP583" s="88">
        <f t="shared" si="392"/>
        <v>2.3419033488621295E-8</v>
      </c>
      <c r="AQ583" s="89">
        <f t="shared" si="393"/>
        <v>5.4266888346521612E-7</v>
      </c>
      <c r="AR583" s="89">
        <f t="shared" si="394"/>
        <v>2.73188491449741E-9</v>
      </c>
      <c r="AS583" s="89">
        <f t="shared" si="395"/>
        <v>6.7855468821592554E-7</v>
      </c>
      <c r="AT583" s="89">
        <f t="shared" si="396"/>
        <v>9.6936384030846506E-4</v>
      </c>
      <c r="AU583" s="91">
        <f t="shared" si="397"/>
        <v>4.5300433404553121E-4</v>
      </c>
      <c r="AV583" s="95">
        <f t="shared" si="407"/>
        <v>8.5479472233467728</v>
      </c>
      <c r="AW583" s="96">
        <f t="shared" si="408"/>
        <v>198.07414246480388</v>
      </c>
      <c r="AX583" s="96">
        <f t="shared" si="409"/>
        <v>0.99713799379155466</v>
      </c>
      <c r="AY583" s="96">
        <f t="shared" si="410"/>
        <v>247.67246119881281</v>
      </c>
      <c r="AZ583" s="96">
        <f t="shared" si="411"/>
        <v>353817.80171258975</v>
      </c>
      <c r="BA583" s="97">
        <f t="shared" si="412"/>
        <v>165346.58192661888</v>
      </c>
      <c r="BB583" s="102">
        <f t="shared" si="413"/>
        <v>2.3419033488621295E-2</v>
      </c>
      <c r="BC583" s="98">
        <f t="shared" si="414"/>
        <v>0.54266888346521613</v>
      </c>
      <c r="BD583" s="98">
        <f t="shared" si="415"/>
        <v>2.7318849144974101E-3</v>
      </c>
      <c r="BE583" s="98">
        <f t="shared" si="416"/>
        <v>0.67855468821592557</v>
      </c>
      <c r="BF583" s="98">
        <f t="shared" si="417"/>
        <v>969.36384030846511</v>
      </c>
      <c r="BG583" s="103">
        <f t="shared" si="418"/>
        <v>453.00433404553121</v>
      </c>
      <c r="BH583">
        <v>0.1</v>
      </c>
      <c r="BI583">
        <f t="shared" si="398"/>
        <v>18.428010505864048</v>
      </c>
      <c r="BJ583">
        <v>0.1</v>
      </c>
      <c r="BK583">
        <f t="shared" si="399"/>
        <v>3025.9</v>
      </c>
      <c r="BL583" s="114">
        <v>17.6498016718255</v>
      </c>
      <c r="BM583" s="114">
        <v>910.91550745517998</v>
      </c>
      <c r="BN583" s="114">
        <v>5.3109910208389097</v>
      </c>
      <c r="BO583" s="114">
        <v>537.6</v>
      </c>
      <c r="BP583" s="114">
        <v>384000</v>
      </c>
      <c r="BQ583" s="107">
        <f t="shared" si="400"/>
        <v>7.6726E-7</v>
      </c>
      <c r="BR583" s="107">
        <f t="shared" si="401"/>
        <v>3.3629567043272295E-6</v>
      </c>
      <c r="BS583" s="107">
        <f t="shared" si="402"/>
        <v>1.6902817422404E-4</v>
      </c>
      <c r="BT583" s="107">
        <f t="shared" si="403"/>
        <v>9.8377643454684497E-7</v>
      </c>
      <c r="BU583" s="107">
        <f t="shared" si="404"/>
        <v>1.021179718079397E-4</v>
      </c>
      <c r="BV583" s="107">
        <f t="shared" si="405"/>
        <v>7.9116065627889212E-2</v>
      </c>
      <c r="BW583" s="117">
        <f t="shared" si="406"/>
        <v>2.3383537865265855E-2</v>
      </c>
    </row>
    <row r="584" spans="1:75" ht="30" x14ac:dyDescent="0.25">
      <c r="A584" s="108">
        <v>4.5904473534089396</v>
      </c>
      <c r="B584" s="108">
        <v>-74.110745338320399</v>
      </c>
      <c r="C584" s="119">
        <v>28</v>
      </c>
      <c r="D584" s="119">
        <v>23</v>
      </c>
      <c r="E584" s="119">
        <v>1798</v>
      </c>
      <c r="F584" s="16" t="s">
        <v>1550</v>
      </c>
      <c r="G584" s="14" t="s">
        <v>1551</v>
      </c>
      <c r="H584" s="16" t="s">
        <v>1552</v>
      </c>
      <c r="I584" s="14" t="s">
        <v>1526</v>
      </c>
      <c r="J584" s="14" t="s">
        <v>41</v>
      </c>
      <c r="K584" s="14">
        <v>60</v>
      </c>
      <c r="L584" s="14"/>
      <c r="M584" s="14">
        <v>1983</v>
      </c>
      <c r="N584" s="15" t="s">
        <v>102</v>
      </c>
      <c r="O584" s="15" t="s">
        <v>103</v>
      </c>
      <c r="P584" s="28">
        <v>4.2689148957375835E-3</v>
      </c>
      <c r="Q584" s="18">
        <v>18.737933906196801</v>
      </c>
      <c r="R584" s="18">
        <v>19.060643888541239</v>
      </c>
      <c r="S584" s="2" t="s">
        <v>45</v>
      </c>
      <c r="T584" s="2"/>
      <c r="U584" s="2"/>
      <c r="V584" s="14">
        <v>365</v>
      </c>
      <c r="W584" s="76"/>
      <c r="X584" s="14"/>
      <c r="Y584" s="14" t="e">
        <v>#VALUE!</v>
      </c>
      <c r="Z584" s="76" t="s">
        <v>1553</v>
      </c>
      <c r="AA584" s="76" t="s">
        <v>513</v>
      </c>
      <c r="AB584" s="19" t="s">
        <v>49</v>
      </c>
      <c r="AC584" s="19">
        <v>840000</v>
      </c>
      <c r="AD584" s="19">
        <v>2400000</v>
      </c>
      <c r="AE584" s="19">
        <v>1800000</v>
      </c>
      <c r="AF584" s="19">
        <v>600000</v>
      </c>
      <c r="AG584" s="19">
        <v>2676000000</v>
      </c>
      <c r="AH584" s="23">
        <v>18.737933906196801</v>
      </c>
      <c r="AI584" s="20">
        <v>9.1200000000000003E-2</v>
      </c>
      <c r="AJ584" s="21">
        <f t="shared" si="386"/>
        <v>1.601094086637464E-2</v>
      </c>
      <c r="AK584" s="21">
        <f t="shared" si="387"/>
        <v>4.5745545332498978E-2</v>
      </c>
      <c r="AL584" s="21">
        <f t="shared" si="388"/>
        <v>3.4309158999374235E-2</v>
      </c>
      <c r="AM584" s="21">
        <f t="shared" si="389"/>
        <v>1.1436386333124745E-2</v>
      </c>
      <c r="AN584" s="21">
        <f t="shared" si="390"/>
        <v>51.00628304573636</v>
      </c>
      <c r="AO584" s="86">
        <f t="shared" si="391"/>
        <v>1.7383307226349609</v>
      </c>
      <c r="AP584" s="88">
        <f t="shared" si="392"/>
        <v>4.3865591414725042E-5</v>
      </c>
      <c r="AQ584" s="89">
        <f t="shared" si="393"/>
        <v>1.2533026118492871E-4</v>
      </c>
      <c r="AR584" s="89">
        <f t="shared" si="394"/>
        <v>9.3997695888696535E-5</v>
      </c>
      <c r="AS584" s="89">
        <f t="shared" si="395"/>
        <v>3.1332565296232178E-5</v>
      </c>
      <c r="AT584" s="89">
        <f t="shared" si="396"/>
        <v>0.1397432412211955</v>
      </c>
      <c r="AU584" s="91">
        <f t="shared" si="397"/>
        <v>4.7625499250272905E-3</v>
      </c>
      <c r="AV584" s="95">
        <f t="shared" si="407"/>
        <v>16010.94086637464</v>
      </c>
      <c r="AW584" s="96">
        <f t="shared" si="408"/>
        <v>45745.545332498979</v>
      </c>
      <c r="AX584" s="96">
        <f t="shared" si="409"/>
        <v>34309.158999374238</v>
      </c>
      <c r="AY584" s="96">
        <f t="shared" si="410"/>
        <v>11436.386333124745</v>
      </c>
      <c r="AZ584" s="96">
        <f t="shared" si="411"/>
        <v>51006283.045736358</v>
      </c>
      <c r="BA584" s="97">
        <f t="shared" si="412"/>
        <v>1738330.7226349609</v>
      </c>
      <c r="BB584" s="102">
        <f t="shared" si="413"/>
        <v>43.865591414725039</v>
      </c>
      <c r="BC584" s="98">
        <f t="shared" si="414"/>
        <v>125.33026118492872</v>
      </c>
      <c r="BD584" s="98">
        <f t="shared" si="415"/>
        <v>93.997695888696541</v>
      </c>
      <c r="BE584" s="98">
        <f t="shared" si="416"/>
        <v>31.332565296232179</v>
      </c>
      <c r="BF584" s="98">
        <f t="shared" si="417"/>
        <v>139743.24122119549</v>
      </c>
      <c r="BG584" s="103">
        <f t="shared" si="418"/>
        <v>4762.5499250272906</v>
      </c>
      <c r="BH584">
        <v>0.1</v>
      </c>
      <c r="BI584">
        <f t="shared" si="398"/>
        <v>1.906064388854124</v>
      </c>
      <c r="BJ584">
        <v>0.1</v>
      </c>
      <c r="BK584">
        <f t="shared" si="399"/>
        <v>1.8737933906196802</v>
      </c>
      <c r="BL584" s="114">
        <v>336000</v>
      </c>
      <c r="BM584" s="114">
        <v>480000</v>
      </c>
      <c r="BN584" s="114">
        <v>360000</v>
      </c>
      <c r="BO584" s="114">
        <v>120000</v>
      </c>
      <c r="BP584" s="114">
        <v>1070400000</v>
      </c>
      <c r="BQ584" s="107">
        <f t="shared" si="400"/>
        <v>9.1200000000000014E-3</v>
      </c>
      <c r="BR584" s="107">
        <f t="shared" si="401"/>
        <v>6.6014800357580986E-3</v>
      </c>
      <c r="BS584" s="107">
        <f t="shared" si="402"/>
        <v>1.0229014903126594E-2</v>
      </c>
      <c r="BT584" s="107">
        <f t="shared" si="403"/>
        <v>7.6717611773449461E-3</v>
      </c>
      <c r="BU584" s="107">
        <f t="shared" si="404"/>
        <v>2.5572537257816485E-3</v>
      </c>
      <c r="BV584" s="107">
        <f t="shared" si="405"/>
        <v>21.030429256772234</v>
      </c>
      <c r="BW584" s="117">
        <f t="shared" si="406"/>
        <v>0.24583708838401852</v>
      </c>
    </row>
    <row r="585" spans="1:75" ht="30" x14ac:dyDescent="0.25">
      <c r="A585" s="108">
        <v>4.5904473534089396</v>
      </c>
      <c r="B585" s="108">
        <v>-74.110745338320399</v>
      </c>
      <c r="C585" s="119">
        <v>28</v>
      </c>
      <c r="D585" s="119">
        <v>23</v>
      </c>
      <c r="E585" s="119">
        <v>1798</v>
      </c>
      <c r="F585" s="16" t="s">
        <v>1550</v>
      </c>
      <c r="G585" s="14" t="s">
        <v>1551</v>
      </c>
      <c r="H585" s="16" t="s">
        <v>1552</v>
      </c>
      <c r="I585" s="14" t="s">
        <v>1526</v>
      </c>
      <c r="J585" s="14" t="s">
        <v>41</v>
      </c>
      <c r="K585" s="14">
        <v>40</v>
      </c>
      <c r="L585" s="14"/>
      <c r="M585" s="14">
        <v>1973</v>
      </c>
      <c r="N585" s="15" t="s">
        <v>102</v>
      </c>
      <c r="O585" s="15" t="s">
        <v>103</v>
      </c>
      <c r="P585" s="28">
        <v>4.2689148957375835E-3</v>
      </c>
      <c r="Q585" s="18">
        <v>18.737933906196801</v>
      </c>
      <c r="R585" s="18">
        <v>19.060643888541239</v>
      </c>
      <c r="S585" s="2" t="s">
        <v>45</v>
      </c>
      <c r="T585" s="2"/>
      <c r="U585" s="2"/>
      <c r="V585" s="14">
        <v>365</v>
      </c>
      <c r="W585" s="76"/>
      <c r="X585" s="14"/>
      <c r="Y585" s="14">
        <v>8760</v>
      </c>
      <c r="Z585" s="76" t="s">
        <v>1553</v>
      </c>
      <c r="AA585" s="76" t="s">
        <v>1554</v>
      </c>
      <c r="AB585" s="19" t="s">
        <v>49</v>
      </c>
      <c r="AC585" s="19">
        <v>840000</v>
      </c>
      <c r="AD585" s="19">
        <v>2400000</v>
      </c>
      <c r="AE585" s="19">
        <v>1800000</v>
      </c>
      <c r="AF585" s="19">
        <v>600000</v>
      </c>
      <c r="AG585" s="19">
        <v>2676000000</v>
      </c>
      <c r="AH585" s="23">
        <v>18.737933906196801</v>
      </c>
      <c r="AI585" s="20">
        <v>9.1200000000000003E-2</v>
      </c>
      <c r="AJ585" s="21">
        <f t="shared" si="386"/>
        <v>1.601094086637464E-2</v>
      </c>
      <c r="AK585" s="21">
        <f t="shared" si="387"/>
        <v>4.5745545332498978E-2</v>
      </c>
      <c r="AL585" s="21">
        <f t="shared" si="388"/>
        <v>3.4309158999374235E-2</v>
      </c>
      <c r="AM585" s="21">
        <f t="shared" si="389"/>
        <v>1.1436386333124745E-2</v>
      </c>
      <c r="AN585" s="21">
        <f t="shared" si="390"/>
        <v>51.00628304573636</v>
      </c>
      <c r="AO585" s="86">
        <f t="shared" si="391"/>
        <v>1.7383307226349609</v>
      </c>
      <c r="AP585" s="88">
        <f t="shared" si="392"/>
        <v>4.3865591414725042E-5</v>
      </c>
      <c r="AQ585" s="89">
        <f t="shared" si="393"/>
        <v>1.2533026118492871E-4</v>
      </c>
      <c r="AR585" s="89">
        <f t="shared" si="394"/>
        <v>9.3997695888696535E-5</v>
      </c>
      <c r="AS585" s="89">
        <f t="shared" si="395"/>
        <v>3.1332565296232178E-5</v>
      </c>
      <c r="AT585" s="89">
        <f t="shared" si="396"/>
        <v>0.1397432412211955</v>
      </c>
      <c r="AU585" s="91">
        <f t="shared" si="397"/>
        <v>4.7625499250272905E-3</v>
      </c>
      <c r="AV585" s="95">
        <f t="shared" si="407"/>
        <v>16010.94086637464</v>
      </c>
      <c r="AW585" s="96">
        <f t="shared" si="408"/>
        <v>45745.545332498979</v>
      </c>
      <c r="AX585" s="96">
        <f t="shared" si="409"/>
        <v>34309.158999374238</v>
      </c>
      <c r="AY585" s="96">
        <f t="shared" si="410"/>
        <v>11436.386333124745</v>
      </c>
      <c r="AZ585" s="96">
        <f t="shared" si="411"/>
        <v>51006283.045736358</v>
      </c>
      <c r="BA585" s="97">
        <f t="shared" si="412"/>
        <v>1738330.7226349609</v>
      </c>
      <c r="BB585" s="102">
        <f t="shared" si="413"/>
        <v>43.865591414725039</v>
      </c>
      <c r="BC585" s="98">
        <f t="shared" si="414"/>
        <v>125.33026118492872</v>
      </c>
      <c r="BD585" s="98">
        <f t="shared" si="415"/>
        <v>93.997695888696541</v>
      </c>
      <c r="BE585" s="98">
        <f t="shared" si="416"/>
        <v>31.332565296232179</v>
      </c>
      <c r="BF585" s="98">
        <f t="shared" si="417"/>
        <v>139743.24122119549</v>
      </c>
      <c r="BG585" s="103">
        <f t="shared" si="418"/>
        <v>4762.5499250272906</v>
      </c>
      <c r="BH585">
        <v>0.1</v>
      </c>
      <c r="BI585">
        <f t="shared" si="398"/>
        <v>1.906064388854124</v>
      </c>
      <c r="BJ585">
        <v>0.1</v>
      </c>
      <c r="BK585">
        <f t="shared" si="399"/>
        <v>1.8737933906196802</v>
      </c>
      <c r="BL585" s="114">
        <v>336000</v>
      </c>
      <c r="BM585" s="114">
        <v>480000</v>
      </c>
      <c r="BN585" s="114">
        <v>360000</v>
      </c>
      <c r="BO585" s="114">
        <v>120000</v>
      </c>
      <c r="BP585" s="114">
        <v>1070400000</v>
      </c>
      <c r="BQ585" s="107">
        <f t="shared" si="400"/>
        <v>9.1200000000000014E-3</v>
      </c>
      <c r="BR585" s="107">
        <f t="shared" si="401"/>
        <v>6.6014800357580986E-3</v>
      </c>
      <c r="BS585" s="107">
        <f t="shared" si="402"/>
        <v>1.0229014903126594E-2</v>
      </c>
      <c r="BT585" s="107">
        <f t="shared" si="403"/>
        <v>7.6717611773449461E-3</v>
      </c>
      <c r="BU585" s="107">
        <f t="shared" si="404"/>
        <v>2.5572537257816485E-3</v>
      </c>
      <c r="BV585" s="107">
        <f t="shared" si="405"/>
        <v>21.030429256772234</v>
      </c>
      <c r="BW585" s="117">
        <f t="shared" si="406"/>
        <v>0.24583708838401852</v>
      </c>
    </row>
    <row r="586" spans="1:75" ht="45" customHeight="1" x14ac:dyDescent="0.25">
      <c r="A586" s="108">
        <v>4.58925009372199</v>
      </c>
      <c r="B586" s="108">
        <v>-74.109525562117398</v>
      </c>
      <c r="C586" s="119">
        <v>28</v>
      </c>
      <c r="D586" s="119">
        <v>23</v>
      </c>
      <c r="E586" s="119">
        <v>1798</v>
      </c>
      <c r="F586" s="16" t="s">
        <v>1555</v>
      </c>
      <c r="G586" s="14" t="s">
        <v>1556</v>
      </c>
      <c r="H586" s="16" t="s">
        <v>1557</v>
      </c>
      <c r="I586" s="14" t="s">
        <v>1526</v>
      </c>
      <c r="J586" s="14" t="s">
        <v>41</v>
      </c>
      <c r="K586" s="14">
        <v>125</v>
      </c>
      <c r="L586" s="14"/>
      <c r="M586" s="14">
        <v>1966</v>
      </c>
      <c r="N586" s="15" t="s">
        <v>150</v>
      </c>
      <c r="O586" s="15" t="s">
        <v>224</v>
      </c>
      <c r="P586" s="28">
        <v>4.2689148957375835E-3</v>
      </c>
      <c r="Q586" s="18">
        <v>200000</v>
      </c>
      <c r="R586" s="18">
        <v>203444.45640549212</v>
      </c>
      <c r="S586" s="15" t="s">
        <v>64</v>
      </c>
      <c r="T586" s="15">
        <f>((R586*6933000)/1000)/8460</f>
        <v>166723.45345854337</v>
      </c>
      <c r="U586" s="15" t="s">
        <v>45</v>
      </c>
      <c r="V586" s="14">
        <v>365</v>
      </c>
      <c r="W586" s="76" t="s">
        <v>76</v>
      </c>
      <c r="X586" s="14"/>
      <c r="Y586" s="14">
        <v>2920</v>
      </c>
      <c r="Z586" s="76" t="s">
        <v>1558</v>
      </c>
      <c r="AA586" s="76" t="s">
        <v>1554</v>
      </c>
      <c r="AB586" s="19" t="s">
        <v>226</v>
      </c>
      <c r="AC586" s="19">
        <v>5.8778764320498897</v>
      </c>
      <c r="AD586" s="19">
        <v>7.6168169581462903</v>
      </c>
      <c r="AE586" s="19">
        <v>22.1296397414769</v>
      </c>
      <c r="AF586" s="19">
        <v>0.3</v>
      </c>
      <c r="AG586" s="19">
        <v>2840</v>
      </c>
      <c r="AH586" s="20">
        <v>1159.0914634146341</v>
      </c>
      <c r="AI586" s="20">
        <v>1.4200000000000001E-4</v>
      </c>
      <c r="AJ586" s="21">
        <f>AC586*R586/1000000</f>
        <v>1.1958213755370435</v>
      </c>
      <c r="AK586" s="21">
        <f>AD586*R586/1000000</f>
        <v>1.5495991855902063</v>
      </c>
      <c r="AL586" s="21">
        <f>AE586*R586/1000000</f>
        <v>4.5021525276541432</v>
      </c>
      <c r="AM586" s="21">
        <f>AF586*R586/1000000</f>
        <v>6.1033336921647634E-2</v>
      </c>
      <c r="AN586" s="21">
        <f>AG586*R586/1000000</f>
        <v>577.78225619159753</v>
      </c>
      <c r="AO586" s="86">
        <f t="shared" si="391"/>
        <v>0.16742562021603197</v>
      </c>
      <c r="AP586" s="88">
        <f t="shared" si="392"/>
        <v>3.2762229466768316E-3</v>
      </c>
      <c r="AQ586" s="89">
        <f t="shared" si="393"/>
        <v>4.2454772207950854E-3</v>
      </c>
      <c r="AR586" s="89">
        <f t="shared" si="394"/>
        <v>1.2334664459326419E-2</v>
      </c>
      <c r="AS586" s="89">
        <f t="shared" si="395"/>
        <v>1.6721462170314421E-4</v>
      </c>
      <c r="AT586" s="89">
        <f t="shared" si="396"/>
        <v>1.5829650854564317</v>
      </c>
      <c r="AU586" s="91">
        <f t="shared" si="397"/>
        <v>4.5870032935899167E-4</v>
      </c>
      <c r="AV586" s="95">
        <f t="shared" si="407"/>
        <v>1195821.3755370434</v>
      </c>
      <c r="AW586" s="96">
        <f t="shared" si="408"/>
        <v>1549599.1855902062</v>
      </c>
      <c r="AX586" s="96">
        <f t="shared" si="409"/>
        <v>4502152.5276541431</v>
      </c>
      <c r="AY586" s="96">
        <f t="shared" si="410"/>
        <v>61033.336921647635</v>
      </c>
      <c r="AZ586" s="96">
        <f t="shared" si="411"/>
        <v>577782256.19159758</v>
      </c>
      <c r="BA586" s="97">
        <f t="shared" si="412"/>
        <v>167425.62021603197</v>
      </c>
      <c r="BB586" s="102">
        <f t="shared" si="413"/>
        <v>3276.2229466768317</v>
      </c>
      <c r="BC586" s="98">
        <f t="shared" si="414"/>
        <v>4245.4772207950855</v>
      </c>
      <c r="BD586" s="98">
        <f t="shared" si="415"/>
        <v>12334.664459326419</v>
      </c>
      <c r="BE586" s="98">
        <f t="shared" si="416"/>
        <v>167.21462170314422</v>
      </c>
      <c r="BF586" s="98">
        <f t="shared" si="417"/>
        <v>1582965.0854564316</v>
      </c>
      <c r="BG586" s="103">
        <f t="shared" si="418"/>
        <v>458.70032935899167</v>
      </c>
      <c r="BH586">
        <v>0.1</v>
      </c>
      <c r="BI586">
        <f t="shared" si="398"/>
        <v>20344.445640549213</v>
      </c>
      <c r="BJ586">
        <v>0.1</v>
      </c>
      <c r="BK586">
        <f t="shared" si="399"/>
        <v>115.90914634146341</v>
      </c>
      <c r="BL586" s="114">
        <v>4.1247646050424898</v>
      </c>
      <c r="BM586" s="114">
        <v>5.0304179232934398</v>
      </c>
      <c r="BN586" s="114">
        <v>17.597190734642901</v>
      </c>
      <c r="BO586" s="114">
        <v>0.12</v>
      </c>
      <c r="BP586" s="114">
        <v>2840</v>
      </c>
      <c r="BQ586" s="107">
        <f t="shared" si="400"/>
        <v>1.4200000000000001E-5</v>
      </c>
      <c r="BR586" s="107">
        <f t="shared" si="401"/>
        <v>0.84763802440757785</v>
      </c>
      <c r="BS586" s="107">
        <f t="shared" si="402"/>
        <v>1.0350758011923364</v>
      </c>
      <c r="BT586" s="107">
        <f t="shared" si="403"/>
        <v>3.6082486394163298</v>
      </c>
      <c r="BU586" s="107">
        <f t="shared" si="404"/>
        <v>2.5164689481186348E-2</v>
      </c>
      <c r="BV586" s="107">
        <f t="shared" si="405"/>
        <v>580.66398108161604</v>
      </c>
      <c r="BW586" s="117">
        <f t="shared" si="406"/>
        <v>2.367755827982395E-2</v>
      </c>
    </row>
    <row r="587" spans="1:75" ht="15" customHeight="1" x14ac:dyDescent="0.25">
      <c r="A587" s="108">
        <v>4.5892045987105297</v>
      </c>
      <c r="B587" s="108">
        <v>-74.114746417947899</v>
      </c>
      <c r="C587" s="119">
        <v>27</v>
      </c>
      <c r="D587" s="119">
        <v>23</v>
      </c>
      <c r="E587" s="119">
        <v>1797</v>
      </c>
      <c r="F587" s="16" t="s">
        <v>1559</v>
      </c>
      <c r="G587" s="14" t="s">
        <v>725</v>
      </c>
      <c r="H587" s="16" t="s">
        <v>1560</v>
      </c>
      <c r="I587" s="14" t="s">
        <v>1526</v>
      </c>
      <c r="J587" s="14" t="s">
        <v>41</v>
      </c>
      <c r="K587" s="14">
        <v>30</v>
      </c>
      <c r="L587" s="14"/>
      <c r="M587" s="14">
        <v>2003</v>
      </c>
      <c r="N587" s="15" t="s">
        <v>43</v>
      </c>
      <c r="O587" s="15" t="s">
        <v>44</v>
      </c>
      <c r="P587" s="17">
        <v>-8.4851358602175367E-2</v>
      </c>
      <c r="Q587" s="18">
        <v>19477.5</v>
      </c>
      <c r="R587" s="18">
        <v>13871.751676443169</v>
      </c>
      <c r="S587" s="15" t="s">
        <v>45</v>
      </c>
      <c r="T587" s="15"/>
      <c r="U587" s="15"/>
      <c r="V587" s="14">
        <v>365</v>
      </c>
      <c r="W587" s="76"/>
      <c r="X587" s="14"/>
      <c r="Y587" s="14">
        <v>8760</v>
      </c>
      <c r="Z587" s="76" t="s">
        <v>1561</v>
      </c>
      <c r="AA587" s="76" t="s">
        <v>513</v>
      </c>
      <c r="AB587" s="19" t="s">
        <v>49</v>
      </c>
      <c r="AC587" s="19">
        <v>46.3856216091623</v>
      </c>
      <c r="AD587" s="19">
        <v>1074.85364414012</v>
      </c>
      <c r="AE587" s="19">
        <v>5.4109910208389103</v>
      </c>
      <c r="AF587" s="19">
        <v>1344</v>
      </c>
      <c r="AG587" s="19">
        <v>1920000</v>
      </c>
      <c r="AH587" s="20">
        <v>30259</v>
      </c>
      <c r="AI587" s="20">
        <v>7.6726E-6</v>
      </c>
      <c r="AJ587" s="21">
        <f t="shared" ref="AJ587:AJ618" si="419">AC587*R587/1000000000</f>
        <v>6.4344982431975561E-4</v>
      </c>
      <c r="AK587" s="21">
        <f t="shared" ref="AK587:AK618" si="420">AD587*R587/1000000000</f>
        <v>1.4910102840031759E-2</v>
      </c>
      <c r="AL587" s="21">
        <f t="shared" ref="AL587:AL618" si="421">AE587*R587/1000000000</f>
        <v>7.5059923764541085E-5</v>
      </c>
      <c r="AM587" s="21">
        <f t="shared" ref="AM587:AM618" si="422">AF587*R587/1000000000</f>
        <v>1.864363425313962E-2</v>
      </c>
      <c r="AN587" s="21">
        <f t="shared" ref="AN587:AN618" si="423">AG587*R587/1000000000</f>
        <v>26.633763218770884</v>
      </c>
      <c r="AO587" s="86">
        <f t="shared" si="391"/>
        <v>0.16534658192661889</v>
      </c>
      <c r="AP587" s="88">
        <f t="shared" si="392"/>
        <v>1.762876231013029E-6</v>
      </c>
      <c r="AQ587" s="89">
        <f t="shared" si="393"/>
        <v>4.0849596822004823E-5</v>
      </c>
      <c r="AR587" s="89">
        <f t="shared" si="394"/>
        <v>2.0564362675216735E-7</v>
      </c>
      <c r="AS587" s="89">
        <f t="shared" si="395"/>
        <v>5.10784500086017E-5</v>
      </c>
      <c r="AT587" s="89">
        <f t="shared" si="396"/>
        <v>7.2969214298002419E-2</v>
      </c>
      <c r="AU587" s="91">
        <f t="shared" si="397"/>
        <v>4.5300433404553121E-4</v>
      </c>
      <c r="AV587" s="95">
        <f t="shared" si="407"/>
        <v>643.44982431975563</v>
      </c>
      <c r="AW587" s="96">
        <f t="shared" si="408"/>
        <v>14910.102840031759</v>
      </c>
      <c r="AX587" s="96">
        <f t="shared" si="409"/>
        <v>75.059923764541082</v>
      </c>
      <c r="AY587" s="96">
        <f t="shared" si="410"/>
        <v>18643.634253139619</v>
      </c>
      <c r="AZ587" s="96">
        <f t="shared" si="411"/>
        <v>26633763.218770884</v>
      </c>
      <c r="BA587" s="97">
        <f t="shared" si="412"/>
        <v>165346.58192661888</v>
      </c>
      <c r="BB587" s="102">
        <f t="shared" si="413"/>
        <v>1.762876231013029</v>
      </c>
      <c r="BC587" s="98">
        <f t="shared" si="414"/>
        <v>40.84959682200482</v>
      </c>
      <c r="BD587" s="98">
        <f t="shared" si="415"/>
        <v>0.20564362675216735</v>
      </c>
      <c r="BE587" s="98">
        <f t="shared" si="416"/>
        <v>51.078450008601699</v>
      </c>
      <c r="BF587" s="98">
        <f t="shared" si="417"/>
        <v>72969.214298002422</v>
      </c>
      <c r="BG587" s="103">
        <f t="shared" si="418"/>
        <v>453.00433404553121</v>
      </c>
      <c r="BH587">
        <v>0.1</v>
      </c>
      <c r="BI587">
        <f t="shared" si="398"/>
        <v>1387.1751676443171</v>
      </c>
      <c r="BJ587">
        <v>0.1</v>
      </c>
      <c r="BK587">
        <f t="shared" si="399"/>
        <v>3025.9</v>
      </c>
      <c r="BL587" s="114">
        <v>17.6498016718255</v>
      </c>
      <c r="BM587" s="114">
        <v>910.91550745517998</v>
      </c>
      <c r="BN587" s="114">
        <v>5.3109910208389097</v>
      </c>
      <c r="BO587" s="114">
        <v>537.6</v>
      </c>
      <c r="BP587" s="114">
        <v>384000</v>
      </c>
      <c r="BQ587" s="107">
        <f t="shared" si="400"/>
        <v>7.6726E-7</v>
      </c>
      <c r="BR587" s="107">
        <f t="shared" si="401"/>
        <v>2.5314778438080625E-4</v>
      </c>
      <c r="BS587" s="107">
        <f t="shared" si="402"/>
        <v>1.2723657056806722E-2</v>
      </c>
      <c r="BT587" s="107">
        <f t="shared" si="403"/>
        <v>7.4054127551250913E-5</v>
      </c>
      <c r="BU587" s="107">
        <f t="shared" si="404"/>
        <v>7.686967327107809E-3</v>
      </c>
      <c r="BV587" s="107">
        <f t="shared" si="405"/>
        <v>5.9554905053805305</v>
      </c>
      <c r="BW587" s="117">
        <f t="shared" si="406"/>
        <v>2.3383537865265855E-2</v>
      </c>
    </row>
    <row r="588" spans="1:75" ht="30" customHeight="1" x14ac:dyDescent="0.25">
      <c r="A588" s="108">
        <v>4.5925379088784597</v>
      </c>
      <c r="B588" s="108">
        <v>-74.109787566159696</v>
      </c>
      <c r="C588" s="119">
        <v>28</v>
      </c>
      <c r="D588" s="119">
        <v>23</v>
      </c>
      <c r="E588" s="119">
        <v>1798</v>
      </c>
      <c r="F588" s="16" t="s">
        <v>1562</v>
      </c>
      <c r="G588" s="14" t="s">
        <v>1563</v>
      </c>
      <c r="H588" s="16" t="s">
        <v>1564</v>
      </c>
      <c r="I588" s="14" t="s">
        <v>1526</v>
      </c>
      <c r="J588" s="14" t="s">
        <v>53</v>
      </c>
      <c r="K588" s="27"/>
      <c r="L588" s="27"/>
      <c r="M588" s="14">
        <v>1998</v>
      </c>
      <c r="N588" s="15" t="s">
        <v>54</v>
      </c>
      <c r="O588" s="15" t="s">
        <v>54</v>
      </c>
      <c r="P588" s="28">
        <v>4.2689148957375835E-3</v>
      </c>
      <c r="Q588" s="30">
        <v>1</v>
      </c>
      <c r="R588" s="18">
        <v>1.0172222820274606</v>
      </c>
      <c r="S588" s="15" t="s">
        <v>45</v>
      </c>
      <c r="T588" s="15"/>
      <c r="U588" s="15"/>
      <c r="V588" s="14">
        <v>365</v>
      </c>
      <c r="W588" s="76" t="s">
        <v>76</v>
      </c>
      <c r="X588" s="14"/>
      <c r="Y588" s="14">
        <v>2920</v>
      </c>
      <c r="Z588" s="76" t="s">
        <v>1565</v>
      </c>
      <c r="AA588" s="76" t="s">
        <v>429</v>
      </c>
      <c r="AB588" s="19" t="s">
        <v>49</v>
      </c>
      <c r="AC588" s="40">
        <v>24000</v>
      </c>
      <c r="AD588" s="40">
        <v>2261000</v>
      </c>
      <c r="AE588" s="40">
        <v>1200</v>
      </c>
      <c r="AF588" s="40">
        <v>381000</v>
      </c>
      <c r="AG588" s="40">
        <v>1500000000</v>
      </c>
      <c r="AH588" s="20">
        <v>2.9803032786885244</v>
      </c>
      <c r="AI588" s="20">
        <v>1.362E-5</v>
      </c>
      <c r="AJ588" s="21">
        <f t="shared" si="419"/>
        <v>2.4413334768659054E-5</v>
      </c>
      <c r="AK588" s="21">
        <f t="shared" si="420"/>
        <v>2.2999395796640884E-3</v>
      </c>
      <c r="AL588" s="21">
        <f t="shared" si="421"/>
        <v>1.2206667384329525E-6</v>
      </c>
      <c r="AM588" s="21">
        <f t="shared" si="422"/>
        <v>3.8756168945246249E-4</v>
      </c>
      <c r="AN588" s="21">
        <f t="shared" si="423"/>
        <v>1.525833423041191</v>
      </c>
      <c r="AO588" s="86">
        <f t="shared" si="391"/>
        <v>4.1290812889073531E-5</v>
      </c>
      <c r="AP588" s="88">
        <f t="shared" si="392"/>
        <v>6.6885848681257679E-8</v>
      </c>
      <c r="AQ588" s="89">
        <f t="shared" si="393"/>
        <v>6.3012043278468178E-6</v>
      </c>
      <c r="AR588" s="89">
        <f t="shared" si="394"/>
        <v>3.3442924340628834E-9</v>
      </c>
      <c r="AS588" s="89">
        <f t="shared" si="395"/>
        <v>1.0618128478149656E-6</v>
      </c>
      <c r="AT588" s="89">
        <f t="shared" si="396"/>
        <v>4.1803655425786054E-3</v>
      </c>
      <c r="AU588" s="91">
        <f t="shared" si="397"/>
        <v>1.1312551476458501E-7</v>
      </c>
      <c r="AV588" s="95">
        <f t="shared" si="407"/>
        <v>24.413334768659055</v>
      </c>
      <c r="AW588" s="96">
        <f t="shared" si="408"/>
        <v>2299.9395796640883</v>
      </c>
      <c r="AX588" s="96">
        <f t="shared" si="409"/>
        <v>1.2206667384329526</v>
      </c>
      <c r="AY588" s="96">
        <f t="shared" si="410"/>
        <v>387.56168945246247</v>
      </c>
      <c r="AZ588" s="96">
        <f t="shared" si="411"/>
        <v>1525833.423041191</v>
      </c>
      <c r="BA588" s="97">
        <f t="shared" si="412"/>
        <v>41.290812889073528</v>
      </c>
      <c r="BB588" s="102">
        <f t="shared" si="413"/>
        <v>6.6885848681257673E-2</v>
      </c>
      <c r="BC588" s="98">
        <f t="shared" si="414"/>
        <v>6.3012043278468175</v>
      </c>
      <c r="BD588" s="98">
        <f t="shared" si="415"/>
        <v>3.3442924340628833E-3</v>
      </c>
      <c r="BE588" s="98">
        <f t="shared" si="416"/>
        <v>1.0618128478149655</v>
      </c>
      <c r="BF588" s="98">
        <f t="shared" si="417"/>
        <v>4180.3655425786055</v>
      </c>
      <c r="BG588" s="103">
        <f t="shared" si="418"/>
        <v>0.11312551476458502</v>
      </c>
      <c r="BH588">
        <v>0.1</v>
      </c>
      <c r="BI588">
        <f t="shared" si="398"/>
        <v>0.10172222820274607</v>
      </c>
      <c r="BJ588">
        <v>0.1</v>
      </c>
      <c r="BK588">
        <f t="shared" si="399"/>
        <v>0.29803032786885247</v>
      </c>
      <c r="BL588" s="114">
        <v>0</v>
      </c>
      <c r="BM588" s="114">
        <v>0</v>
      </c>
      <c r="BN588" s="114">
        <v>0</v>
      </c>
      <c r="BO588" s="114">
        <v>0</v>
      </c>
      <c r="BP588" s="114">
        <v>0</v>
      </c>
      <c r="BQ588" s="107">
        <f t="shared" si="400"/>
        <v>1.362E-6</v>
      </c>
      <c r="BR588" s="107">
        <f t="shared" si="401"/>
        <v>2.4413334768659054E-6</v>
      </c>
      <c r="BS588" s="107">
        <f t="shared" si="402"/>
        <v>2.2999395796640884E-4</v>
      </c>
      <c r="BT588" s="107">
        <f t="shared" si="403"/>
        <v>1.2206667384329526E-7</v>
      </c>
      <c r="BU588" s="107">
        <f t="shared" si="404"/>
        <v>3.8756168945246254E-5</v>
      </c>
      <c r="BV588" s="107">
        <f t="shared" si="405"/>
        <v>0.1525833423041191</v>
      </c>
      <c r="BW588" s="117">
        <f t="shared" si="406"/>
        <v>5.8394027589137601E-6</v>
      </c>
    </row>
    <row r="589" spans="1:75" ht="15" customHeight="1" x14ac:dyDescent="0.25">
      <c r="A589" s="108">
        <v>4.5910106297724704</v>
      </c>
      <c r="B589" s="108">
        <v>-74.113300436326398</v>
      </c>
      <c r="C589" s="119">
        <v>28</v>
      </c>
      <c r="D589" s="119">
        <v>23</v>
      </c>
      <c r="E589" s="119">
        <v>1798</v>
      </c>
      <c r="F589" s="16" t="s">
        <v>1566</v>
      </c>
      <c r="G589" s="14" t="s">
        <v>1567</v>
      </c>
      <c r="H589" s="16" t="s">
        <v>1568</v>
      </c>
      <c r="I589" s="14" t="s">
        <v>1526</v>
      </c>
      <c r="J589" s="14" t="s">
        <v>41</v>
      </c>
      <c r="K589" s="14">
        <v>11.95</v>
      </c>
      <c r="L589" s="14"/>
      <c r="M589" s="14">
        <v>2006</v>
      </c>
      <c r="N589" s="15" t="s">
        <v>43</v>
      </c>
      <c r="O589" s="15" t="s">
        <v>44</v>
      </c>
      <c r="P589" s="17">
        <v>4.0705118194389121E-2</v>
      </c>
      <c r="Q589" s="18">
        <v>10890</v>
      </c>
      <c r="R589" s="18">
        <v>12815.628589966416</v>
      </c>
      <c r="S589" s="15" t="s">
        <v>45</v>
      </c>
      <c r="T589" s="15"/>
      <c r="U589" s="15"/>
      <c r="V589" s="14">
        <v>365</v>
      </c>
      <c r="W589" s="76" t="s">
        <v>76</v>
      </c>
      <c r="X589" s="14"/>
      <c r="Y589" s="14">
        <v>2920</v>
      </c>
      <c r="Z589" s="76" t="s">
        <v>1569</v>
      </c>
      <c r="AA589" s="76" t="s">
        <v>513</v>
      </c>
      <c r="AB589" s="19" t="s">
        <v>49</v>
      </c>
      <c r="AC589" s="19">
        <v>46.3856216091623</v>
      </c>
      <c r="AD589" s="19">
        <v>1074.85364414012</v>
      </c>
      <c r="AE589" s="19">
        <v>5.4109910208389103</v>
      </c>
      <c r="AF589" s="19">
        <v>1344</v>
      </c>
      <c r="AG589" s="19">
        <v>1920000</v>
      </c>
      <c r="AH589" s="20">
        <v>30259</v>
      </c>
      <c r="AI589" s="20">
        <v>7.6726E-6</v>
      </c>
      <c r="AJ589" s="21">
        <f t="shared" si="419"/>
        <v>5.944608984577444E-4</v>
      </c>
      <c r="AK589" s="21">
        <f t="shared" si="420"/>
        <v>1.377492509187171E-2</v>
      </c>
      <c r="AL589" s="21">
        <f t="shared" si="421"/>
        <v>6.9345251226714692E-5</v>
      </c>
      <c r="AM589" s="21">
        <f t="shared" si="422"/>
        <v>1.7224204824914865E-2</v>
      </c>
      <c r="AN589" s="21">
        <f t="shared" si="423"/>
        <v>24.606006892735518</v>
      </c>
      <c r="AO589" s="86">
        <f t="shared" si="391"/>
        <v>0.27321790801546447</v>
      </c>
      <c r="AP589" s="88">
        <f t="shared" si="392"/>
        <v>1.6286599957746421E-6</v>
      </c>
      <c r="AQ589" s="89">
        <f t="shared" si="393"/>
        <v>3.7739520799648523E-5</v>
      </c>
      <c r="AR589" s="89">
        <f t="shared" si="394"/>
        <v>1.8998698966223204E-7</v>
      </c>
      <c r="AS589" s="89">
        <f t="shared" si="395"/>
        <v>4.7189602260040726E-5</v>
      </c>
      <c r="AT589" s="89">
        <f t="shared" si="396"/>
        <v>6.7413717514343885E-2</v>
      </c>
      <c r="AU589" s="91">
        <f t="shared" si="397"/>
        <v>7.4854221374099858E-4</v>
      </c>
      <c r="AV589" s="95">
        <f t="shared" si="407"/>
        <v>594.46089845774441</v>
      </c>
      <c r="AW589" s="96">
        <f t="shared" si="408"/>
        <v>13774.92509187171</v>
      </c>
      <c r="AX589" s="96">
        <f t="shared" si="409"/>
        <v>69.345251226714694</v>
      </c>
      <c r="AY589" s="96">
        <f t="shared" si="410"/>
        <v>17224.204824914865</v>
      </c>
      <c r="AZ589" s="96">
        <f t="shared" si="411"/>
        <v>24606006.892735519</v>
      </c>
      <c r="BA589" s="97">
        <f t="shared" si="412"/>
        <v>273217.90801546449</v>
      </c>
      <c r="BB589" s="102">
        <f t="shared" si="413"/>
        <v>1.6286599957746422</v>
      </c>
      <c r="BC589" s="98">
        <f t="shared" si="414"/>
        <v>37.739520799648524</v>
      </c>
      <c r="BD589" s="98">
        <f t="shared" si="415"/>
        <v>0.18998698966223204</v>
      </c>
      <c r="BE589" s="98">
        <f t="shared" si="416"/>
        <v>47.189602260040729</v>
      </c>
      <c r="BF589" s="98">
        <f t="shared" si="417"/>
        <v>67413.71751434388</v>
      </c>
      <c r="BG589" s="103">
        <f t="shared" si="418"/>
        <v>748.54221374099859</v>
      </c>
      <c r="BH589">
        <v>0.1</v>
      </c>
      <c r="BI589">
        <f t="shared" si="398"/>
        <v>1281.5628589966418</v>
      </c>
      <c r="BJ589">
        <v>0.1</v>
      </c>
      <c r="BK589">
        <f t="shared" si="399"/>
        <v>3025.9</v>
      </c>
      <c r="BL589" s="114">
        <v>17.6498016718255</v>
      </c>
      <c r="BM589" s="114">
        <v>910.91550745517998</v>
      </c>
      <c r="BN589" s="114">
        <v>5.3109910208389097</v>
      </c>
      <c r="BO589" s="114">
        <v>537.6</v>
      </c>
      <c r="BP589" s="114">
        <v>384000</v>
      </c>
      <c r="BQ589" s="107">
        <f t="shared" si="400"/>
        <v>7.6726E-7</v>
      </c>
      <c r="BR589" s="107">
        <f t="shared" si="401"/>
        <v>2.3387442758989512E-4</v>
      </c>
      <c r="BS589" s="107">
        <f t="shared" si="402"/>
        <v>1.1754943928462143E-2</v>
      </c>
      <c r="BT589" s="107">
        <f t="shared" si="403"/>
        <v>6.8416031110367676E-5</v>
      </c>
      <c r="BU589" s="107">
        <f t="shared" si="404"/>
        <v>7.1017215810397346E-3</v>
      </c>
      <c r="BV589" s="107">
        <f t="shared" si="405"/>
        <v>5.5020704066985004</v>
      </c>
      <c r="BW589" s="117">
        <f t="shared" si="406"/>
        <v>3.8638847099867465E-2</v>
      </c>
    </row>
    <row r="590" spans="1:75" ht="15" customHeight="1" x14ac:dyDescent="0.25">
      <c r="A590" s="108">
        <v>4.5893611111111108</v>
      </c>
      <c r="B590" s="108">
        <v>-74.134916666666669</v>
      </c>
      <c r="C590" s="119">
        <v>25</v>
      </c>
      <c r="D590" s="119">
        <v>23</v>
      </c>
      <c r="E590" s="119">
        <v>1795</v>
      </c>
      <c r="F590" s="16" t="s">
        <v>1570</v>
      </c>
      <c r="G590" s="14" t="s">
        <v>1571</v>
      </c>
      <c r="H590" s="16" t="s">
        <v>1572</v>
      </c>
      <c r="I590" s="14" t="s">
        <v>1526</v>
      </c>
      <c r="J590" s="14" t="s">
        <v>1459</v>
      </c>
      <c r="K590" s="32" t="s">
        <v>1573</v>
      </c>
      <c r="L590" s="32"/>
      <c r="M590" s="19">
        <v>1999</v>
      </c>
      <c r="N590" s="15" t="s">
        <v>43</v>
      </c>
      <c r="O590" s="15" t="s">
        <v>120</v>
      </c>
      <c r="P590" s="28">
        <v>4.2689148957375835E-3</v>
      </c>
      <c r="Q590" s="18">
        <v>191625</v>
      </c>
      <c r="R590" s="18">
        <v>194925.21979351214</v>
      </c>
      <c r="S590" s="15" t="s">
        <v>45</v>
      </c>
      <c r="T590" s="15"/>
      <c r="U590" s="15"/>
      <c r="V590" s="14">
        <v>365</v>
      </c>
      <c r="W590" s="76"/>
      <c r="X590" s="14"/>
      <c r="Y590" s="14">
        <v>8760</v>
      </c>
      <c r="Z590" s="77" t="s">
        <v>1574</v>
      </c>
      <c r="AA590" s="77" t="s">
        <v>1575</v>
      </c>
      <c r="AB590" s="19" t="s">
        <v>49</v>
      </c>
      <c r="AC590" s="19">
        <v>30.4</v>
      </c>
      <c r="AD590" s="19">
        <v>1504</v>
      </c>
      <c r="AE590" s="19">
        <v>9.6</v>
      </c>
      <c r="AF590" s="19">
        <v>640</v>
      </c>
      <c r="AG590" s="19">
        <v>1920000</v>
      </c>
      <c r="AH590" s="23">
        <v>191625</v>
      </c>
      <c r="AI590" s="24">
        <v>8.7999999999999994E-8</v>
      </c>
      <c r="AJ590" s="21">
        <f t="shared" si="419"/>
        <v>5.9257266817227686E-3</v>
      </c>
      <c r="AK590" s="21">
        <f t="shared" si="420"/>
        <v>0.29316753056944228</v>
      </c>
      <c r="AL590" s="21">
        <f t="shared" si="421"/>
        <v>1.8712821100177164E-3</v>
      </c>
      <c r="AM590" s="21">
        <f t="shared" si="422"/>
        <v>0.12475214066784776</v>
      </c>
      <c r="AN590" s="21">
        <f t="shared" si="423"/>
        <v>374.25642200354326</v>
      </c>
      <c r="AO590" s="86">
        <f t="shared" si="391"/>
        <v>1.7153419341829068E-2</v>
      </c>
      <c r="AP590" s="88">
        <f t="shared" si="392"/>
        <v>1.6234867621158268E-5</v>
      </c>
      <c r="AQ590" s="89">
        <f t="shared" si="393"/>
        <v>8.0319871388888299E-4</v>
      </c>
      <c r="AR590" s="89">
        <f t="shared" si="394"/>
        <v>5.1268003014184012E-6</v>
      </c>
      <c r="AS590" s="89">
        <f t="shared" si="395"/>
        <v>3.4178668676122673E-4</v>
      </c>
      <c r="AT590" s="89">
        <f t="shared" si="396"/>
        <v>1.0253600602836801</v>
      </c>
      <c r="AU590" s="91">
        <f t="shared" si="397"/>
        <v>4.699566942966868E-5</v>
      </c>
      <c r="AV590" s="95">
        <f t="shared" si="407"/>
        <v>5925.7266817227683</v>
      </c>
      <c r="AW590" s="96">
        <f t="shared" si="408"/>
        <v>293167.53056944226</v>
      </c>
      <c r="AX590" s="96">
        <f t="shared" si="409"/>
        <v>1871.2821100177164</v>
      </c>
      <c r="AY590" s="96">
        <f t="shared" si="410"/>
        <v>124752.14066784777</v>
      </c>
      <c r="AZ590" s="96">
        <f t="shared" si="411"/>
        <v>374256422.00354326</v>
      </c>
      <c r="BA590" s="97">
        <f t="shared" si="412"/>
        <v>17153.419341829067</v>
      </c>
      <c r="BB590" s="102">
        <f t="shared" si="413"/>
        <v>16.234867621158269</v>
      </c>
      <c r="BC590" s="98">
        <f t="shared" si="414"/>
        <v>803.19871388888293</v>
      </c>
      <c r="BD590" s="98">
        <f t="shared" si="415"/>
        <v>5.1268003014184016</v>
      </c>
      <c r="BE590" s="98">
        <f t="shared" si="416"/>
        <v>341.78668676122675</v>
      </c>
      <c r="BF590" s="98">
        <f t="shared" si="417"/>
        <v>1025360.0602836801</v>
      </c>
      <c r="BG590" s="103">
        <f t="shared" si="418"/>
        <v>46.995669429668681</v>
      </c>
      <c r="BH590">
        <v>0.1</v>
      </c>
      <c r="BI590">
        <f t="shared" si="398"/>
        <v>19492.521979351215</v>
      </c>
      <c r="BJ590">
        <v>0.1</v>
      </c>
      <c r="BK590">
        <f t="shared" si="399"/>
        <v>19162.5</v>
      </c>
      <c r="BL590" s="114">
        <v>12.16</v>
      </c>
      <c r="BM590" s="114">
        <v>601.6</v>
      </c>
      <c r="BN590" s="114">
        <v>1.92</v>
      </c>
      <c r="BO590" s="114">
        <v>256</v>
      </c>
      <c r="BP590" s="114">
        <v>384000</v>
      </c>
      <c r="BQ590" s="107">
        <f t="shared" si="400"/>
        <v>8.7999999999999994E-9</v>
      </c>
      <c r="BR590" s="107">
        <f t="shared" si="401"/>
        <v>2.4432397017283823E-3</v>
      </c>
      <c r="BS590" s="107">
        <f t="shared" si="402"/>
        <v>0.12087606945393052</v>
      </c>
      <c r="BT590" s="107">
        <f t="shared" si="403"/>
        <v>4.1843140030788545E-4</v>
      </c>
      <c r="BU590" s="107">
        <f t="shared" si="404"/>
        <v>5.1436625299544896E-2</v>
      </c>
      <c r="BV590" s="107">
        <f t="shared" si="405"/>
        <v>83.686280061577079</v>
      </c>
      <c r="BW590" s="117">
        <f t="shared" si="406"/>
        <v>2.4258598274287642E-3</v>
      </c>
    </row>
    <row r="591" spans="1:75" ht="45" customHeight="1" x14ac:dyDescent="0.25">
      <c r="A591" s="108">
        <v>4.6724517787912099</v>
      </c>
      <c r="B591" s="108">
        <v>-74.148115654445604</v>
      </c>
      <c r="C591" s="119">
        <v>24</v>
      </c>
      <c r="D591" s="119">
        <v>32</v>
      </c>
      <c r="E591" s="119">
        <v>1911</v>
      </c>
      <c r="F591" s="16" t="s">
        <v>1576</v>
      </c>
      <c r="G591" s="14" t="s">
        <v>1577</v>
      </c>
      <c r="H591" s="16" t="s">
        <v>1578</v>
      </c>
      <c r="I591" s="14" t="s">
        <v>40</v>
      </c>
      <c r="J591" s="14" t="s">
        <v>41</v>
      </c>
      <c r="K591" s="14">
        <v>8</v>
      </c>
      <c r="L591" s="14"/>
      <c r="M591" s="14">
        <v>2002</v>
      </c>
      <c r="N591" s="15" t="s">
        <v>43</v>
      </c>
      <c r="O591" s="15" t="s">
        <v>44</v>
      </c>
      <c r="P591" s="28">
        <v>4.2689148957375835E-3</v>
      </c>
      <c r="Q591" s="18">
        <v>9177.24</v>
      </c>
      <c r="R591" s="18">
        <v>9335.2930155136928</v>
      </c>
      <c r="S591" s="15" t="s">
        <v>45</v>
      </c>
      <c r="T591" s="15"/>
      <c r="U591" s="15"/>
      <c r="V591" s="14">
        <v>365</v>
      </c>
      <c r="W591" s="76"/>
      <c r="X591" s="14"/>
      <c r="Y591" s="14">
        <v>8760</v>
      </c>
      <c r="Z591" s="76" t="s">
        <v>1579</v>
      </c>
      <c r="AA591" s="76" t="s">
        <v>1580</v>
      </c>
      <c r="AB591" s="19" t="s">
        <v>49</v>
      </c>
      <c r="AC591" s="19">
        <v>46.3856216091623</v>
      </c>
      <c r="AD591" s="19">
        <v>1074.85364414012</v>
      </c>
      <c r="AE591" s="19">
        <v>5.4109910208389103</v>
      </c>
      <c r="AF591" s="19">
        <v>1344</v>
      </c>
      <c r="AG591" s="19">
        <v>1920000</v>
      </c>
      <c r="AH591" s="20">
        <v>1159.0914634146341</v>
      </c>
      <c r="AI591" s="20">
        <v>1.4200000000000001E-4</v>
      </c>
      <c r="AJ591" s="21">
        <f t="shared" si="419"/>
        <v>4.3302336942827382E-4</v>
      </c>
      <c r="AK591" s="21">
        <f t="shared" si="420"/>
        <v>1.0034073716840702E-2</v>
      </c>
      <c r="AL591" s="21">
        <f t="shared" si="421"/>
        <v>5.0513186683844784E-5</v>
      </c>
      <c r="AM591" s="21">
        <f t="shared" si="422"/>
        <v>1.2546633812850403E-2</v>
      </c>
      <c r="AN591" s="21">
        <f t="shared" si="423"/>
        <v>17.923762589786289</v>
      </c>
      <c r="AO591" s="86">
        <f t="shared" si="391"/>
        <v>0.16742562021603197</v>
      </c>
      <c r="AP591" s="88">
        <f t="shared" si="392"/>
        <v>1.186365395693901E-6</v>
      </c>
      <c r="AQ591" s="89">
        <f t="shared" si="393"/>
        <v>2.7490612922851239E-5</v>
      </c>
      <c r="AR591" s="89">
        <f t="shared" si="394"/>
        <v>1.3839229228450626E-7</v>
      </c>
      <c r="AS591" s="89">
        <f t="shared" si="395"/>
        <v>3.4374339213288778E-5</v>
      </c>
      <c r="AT591" s="89">
        <f t="shared" si="396"/>
        <v>4.9106198876126821E-2</v>
      </c>
      <c r="AU591" s="91">
        <f t="shared" si="397"/>
        <v>4.5870032935899167E-4</v>
      </c>
      <c r="AV591" s="95">
        <f t="shared" si="407"/>
        <v>433.02336942827384</v>
      </c>
      <c r="AW591" s="96">
        <f t="shared" si="408"/>
        <v>10034.073716840703</v>
      </c>
      <c r="AX591" s="96">
        <f t="shared" si="409"/>
        <v>50.513186683844786</v>
      </c>
      <c r="AY591" s="96">
        <f t="shared" si="410"/>
        <v>12546.633812850403</v>
      </c>
      <c r="AZ591" s="96">
        <f t="shared" si="411"/>
        <v>17923762.589786287</v>
      </c>
      <c r="BA591" s="97">
        <f t="shared" si="412"/>
        <v>167425.62021603197</v>
      </c>
      <c r="BB591" s="102">
        <f t="shared" si="413"/>
        <v>1.1863653956939009</v>
      </c>
      <c r="BC591" s="98">
        <f t="shared" si="414"/>
        <v>27.490612922851238</v>
      </c>
      <c r="BD591" s="98">
        <f t="shared" si="415"/>
        <v>0.13839229228450625</v>
      </c>
      <c r="BE591" s="98">
        <f t="shared" si="416"/>
        <v>34.374339213288778</v>
      </c>
      <c r="BF591" s="98">
        <f t="shared" si="417"/>
        <v>49106.198876126822</v>
      </c>
      <c r="BG591" s="103">
        <f t="shared" si="418"/>
        <v>458.70032935899167</v>
      </c>
      <c r="BH591">
        <v>0.1</v>
      </c>
      <c r="BI591">
        <f t="shared" si="398"/>
        <v>933.52930155136937</v>
      </c>
      <c r="BJ591">
        <v>0.1</v>
      </c>
      <c r="BK591">
        <f t="shared" si="399"/>
        <v>115.90914634146341</v>
      </c>
      <c r="BL591" s="114">
        <v>17.6498016718255</v>
      </c>
      <c r="BM591" s="114">
        <v>910.91550745517998</v>
      </c>
      <c r="BN591" s="114">
        <v>5.3109910208389097</v>
      </c>
      <c r="BO591" s="114">
        <v>537.6</v>
      </c>
      <c r="BP591" s="114">
        <v>384000</v>
      </c>
      <c r="BQ591" s="107">
        <f t="shared" si="400"/>
        <v>1.4200000000000001E-5</v>
      </c>
      <c r="BR591" s="107">
        <f t="shared" si="401"/>
        <v>1.7036123472683536E-4</v>
      </c>
      <c r="BS591" s="107">
        <f t="shared" si="402"/>
        <v>8.5626581000515165E-3</v>
      </c>
      <c r="BT591" s="107">
        <f t="shared" si="403"/>
        <v>4.9836314535037307E-5</v>
      </c>
      <c r="BU591" s="107">
        <f t="shared" si="404"/>
        <v>5.1731096456328262E-3</v>
      </c>
      <c r="BV591" s="107">
        <f t="shared" si="405"/>
        <v>4.0078751563329824</v>
      </c>
      <c r="BW591" s="117">
        <f t="shared" si="406"/>
        <v>2.367755827982395E-2</v>
      </c>
    </row>
    <row r="592" spans="1:75" ht="45" customHeight="1" x14ac:dyDescent="0.25">
      <c r="A592" s="108">
        <v>4.6724517787912099</v>
      </c>
      <c r="B592" s="108">
        <v>-74.148115654445604</v>
      </c>
      <c r="C592" s="119">
        <v>24</v>
      </c>
      <c r="D592" s="119">
        <v>32</v>
      </c>
      <c r="E592" s="119">
        <v>1911</v>
      </c>
      <c r="F592" s="16" t="s">
        <v>1576</v>
      </c>
      <c r="G592" s="14" t="s">
        <v>1577</v>
      </c>
      <c r="H592" s="16" t="s">
        <v>1578</v>
      </c>
      <c r="I592" s="14" t="s">
        <v>40</v>
      </c>
      <c r="J592" s="14" t="s">
        <v>53</v>
      </c>
      <c r="K592" s="14">
        <v>0.75</v>
      </c>
      <c r="L592" s="14"/>
      <c r="M592" s="14">
        <v>1996</v>
      </c>
      <c r="N592" s="15" t="s">
        <v>43</v>
      </c>
      <c r="O592" s="15" t="s">
        <v>123</v>
      </c>
      <c r="P592" s="28">
        <v>4.2689148957375835E-3</v>
      </c>
      <c r="Q592" s="18">
        <v>18354.599999999999</v>
      </c>
      <c r="R592" s="18">
        <v>18670.708097701227</v>
      </c>
      <c r="S592" s="15" t="s">
        <v>45</v>
      </c>
      <c r="T592" s="15"/>
      <c r="U592" s="15"/>
      <c r="V592" s="14">
        <v>365</v>
      </c>
      <c r="W592" s="76"/>
      <c r="X592" s="14"/>
      <c r="Y592" s="14">
        <v>8760</v>
      </c>
      <c r="Z592" s="76" t="s">
        <v>1581</v>
      </c>
      <c r="AA592" s="76" t="s">
        <v>1582</v>
      </c>
      <c r="AB592" s="19" t="s">
        <v>49</v>
      </c>
      <c r="AC592" s="19">
        <v>196.35697419693699</v>
      </c>
      <c r="AD592" s="19">
        <v>1220.7279907421801</v>
      </c>
      <c r="AE592" s="19">
        <v>69.655897325915305</v>
      </c>
      <c r="AF592" s="19">
        <v>640</v>
      </c>
      <c r="AG592" s="19">
        <v>1920000</v>
      </c>
      <c r="AH592" s="20">
        <v>1159.0914634146341</v>
      </c>
      <c r="AI592" s="20">
        <v>1.4200000000000001E-4</v>
      </c>
      <c r="AJ592" s="21">
        <f t="shared" si="419"/>
        <v>3.666123748178862E-3</v>
      </c>
      <c r="AK592" s="21">
        <f t="shared" si="420"/>
        <v>2.279185598184057E-2</v>
      </c>
      <c r="AL592" s="21">
        <f t="shared" si="421"/>
        <v>1.3005249262556121E-3</v>
      </c>
      <c r="AM592" s="21">
        <f t="shared" si="422"/>
        <v>1.1949253182528784E-2</v>
      </c>
      <c r="AN592" s="21">
        <f t="shared" si="423"/>
        <v>35.847759547586357</v>
      </c>
      <c r="AO592" s="86">
        <f t="shared" si="391"/>
        <v>0.16742562021603197</v>
      </c>
      <c r="AP592" s="88">
        <f t="shared" si="392"/>
        <v>1.0044174652544828E-5</v>
      </c>
      <c r="AQ592" s="89">
        <f t="shared" si="393"/>
        <v>6.2443441046138547E-5</v>
      </c>
      <c r="AR592" s="89">
        <f t="shared" si="394"/>
        <v>3.5630819897414029E-6</v>
      </c>
      <c r="AS592" s="89">
        <f t="shared" si="395"/>
        <v>3.2737679952133655E-5</v>
      </c>
      <c r="AT592" s="89">
        <f t="shared" si="396"/>
        <v>9.821303985640098E-2</v>
      </c>
      <c r="AU592" s="91">
        <f t="shared" si="397"/>
        <v>4.5870032935899167E-4</v>
      </c>
      <c r="AV592" s="95">
        <f t="shared" si="407"/>
        <v>3666.1237481788621</v>
      </c>
      <c r="AW592" s="96">
        <f t="shared" si="408"/>
        <v>22791.85598184057</v>
      </c>
      <c r="AX592" s="96">
        <f t="shared" si="409"/>
        <v>1300.5249262556122</v>
      </c>
      <c r="AY592" s="96">
        <f t="shared" si="410"/>
        <v>11949.253182528784</v>
      </c>
      <c r="AZ592" s="96">
        <f t="shared" si="411"/>
        <v>35847759.547586359</v>
      </c>
      <c r="BA592" s="97">
        <f t="shared" si="412"/>
        <v>167425.62021603197</v>
      </c>
      <c r="BB592" s="102">
        <f t="shared" si="413"/>
        <v>10.044174652544829</v>
      </c>
      <c r="BC592" s="98">
        <f t="shared" si="414"/>
        <v>62.443441046138545</v>
      </c>
      <c r="BD592" s="98">
        <f t="shared" si="415"/>
        <v>3.563081989741403</v>
      </c>
      <c r="BE592" s="98">
        <f t="shared" si="416"/>
        <v>32.737679952133654</v>
      </c>
      <c r="BF592" s="98">
        <f t="shared" si="417"/>
        <v>98213.039856400981</v>
      </c>
      <c r="BG592" s="103">
        <f t="shared" si="418"/>
        <v>458.70032935899167</v>
      </c>
      <c r="BH592">
        <v>0.1</v>
      </c>
      <c r="BI592">
        <f t="shared" si="398"/>
        <v>1867.0708097701227</v>
      </c>
      <c r="BJ592">
        <v>0.1</v>
      </c>
      <c r="BK592">
        <f t="shared" si="399"/>
        <v>115.90914634146341</v>
      </c>
      <c r="BL592" s="114">
        <v>187.562005220738</v>
      </c>
      <c r="BM592" s="114">
        <v>1012.03746873145</v>
      </c>
      <c r="BN592" s="114">
        <v>69.555897325915296</v>
      </c>
      <c r="BO592" s="114">
        <v>256</v>
      </c>
      <c r="BP592" s="114">
        <v>384000</v>
      </c>
      <c r="BQ592" s="107">
        <f t="shared" si="400"/>
        <v>1.4200000000000001E-5</v>
      </c>
      <c r="BR592" s="107">
        <f t="shared" si="401"/>
        <v>3.5210533154424878E-3</v>
      </c>
      <c r="BS592" s="107">
        <f t="shared" si="402"/>
        <v>1.9032418411345266E-2</v>
      </c>
      <c r="BT592" s="107">
        <f t="shared" si="403"/>
        <v>1.305153583433503E-3</v>
      </c>
      <c r="BU592" s="107">
        <f t="shared" si="404"/>
        <v>4.926803301881417E-3</v>
      </c>
      <c r="BV592" s="107">
        <f t="shared" si="405"/>
        <v>8.01580271894702</v>
      </c>
      <c r="BW592" s="117">
        <f t="shared" si="406"/>
        <v>2.367755827982395E-2</v>
      </c>
    </row>
    <row r="593" spans="1:75" ht="60" customHeight="1" x14ac:dyDescent="0.25">
      <c r="A593" s="108">
        <v>4.6387102442040398</v>
      </c>
      <c r="B593" s="108">
        <v>-74.1335103891914</v>
      </c>
      <c r="C593" s="119">
        <v>25</v>
      </c>
      <c r="D593" s="119">
        <v>28</v>
      </c>
      <c r="E593" s="119">
        <v>1860</v>
      </c>
      <c r="F593" s="16" t="s">
        <v>1583</v>
      </c>
      <c r="G593" s="14" t="s">
        <v>1584</v>
      </c>
      <c r="H593" s="16" t="s">
        <v>1585</v>
      </c>
      <c r="I593" s="14" t="s">
        <v>195</v>
      </c>
      <c r="J593" s="14" t="s">
        <v>41</v>
      </c>
      <c r="K593" s="14">
        <v>2319</v>
      </c>
      <c r="L593" s="14"/>
      <c r="M593" s="14">
        <v>1971</v>
      </c>
      <c r="N593" s="15" t="s">
        <v>43</v>
      </c>
      <c r="O593" s="15" t="s">
        <v>86</v>
      </c>
      <c r="P593" s="17">
        <v>3.8352293606559062E-2</v>
      </c>
      <c r="Q593" s="18">
        <v>3055000</v>
      </c>
      <c r="R593" s="18">
        <v>3561524.7974343915</v>
      </c>
      <c r="S593" s="15" t="s">
        <v>45</v>
      </c>
      <c r="T593" s="15"/>
      <c r="U593" s="15"/>
      <c r="V593" s="14">
        <v>365</v>
      </c>
      <c r="W593" s="76" t="s">
        <v>76</v>
      </c>
      <c r="X593" s="14"/>
      <c r="Y593" s="14">
        <v>2920</v>
      </c>
      <c r="Z593" s="76" t="s">
        <v>1586</v>
      </c>
      <c r="AA593" s="76" t="s">
        <v>1587</v>
      </c>
      <c r="AB593" s="19" t="s">
        <v>49</v>
      </c>
      <c r="AC593" s="19">
        <v>589.42211574465</v>
      </c>
      <c r="AD593" s="19">
        <v>6395.3771199333296</v>
      </c>
      <c r="AE593" s="19">
        <v>22.425616220874101</v>
      </c>
      <c r="AF593" s="19">
        <v>1344</v>
      </c>
      <c r="AG593" s="19">
        <v>1920000</v>
      </c>
      <c r="AH593" s="23">
        <v>3055000</v>
      </c>
      <c r="AI593" s="24">
        <v>8.7999999999999994E-8</v>
      </c>
      <c r="AJ593" s="21">
        <f t="shared" si="419"/>
        <v>2.0992414813808149</v>
      </c>
      <c r="AK593" s="21">
        <f t="shared" si="420"/>
        <v>22.777294201587093</v>
      </c>
      <c r="AL593" s="21">
        <f t="shared" si="421"/>
        <v>7.9869388268390032E-2</v>
      </c>
      <c r="AM593" s="21">
        <f t="shared" si="422"/>
        <v>4.7866893277518221</v>
      </c>
      <c r="AN593" s="21">
        <f t="shared" si="423"/>
        <v>6838.1276110740309</v>
      </c>
      <c r="AO593" s="86">
        <f t="shared" si="391"/>
        <v>0.3134141821742264</v>
      </c>
      <c r="AP593" s="88">
        <f t="shared" si="392"/>
        <v>5.7513465243309997E-3</v>
      </c>
      <c r="AQ593" s="89">
        <f t="shared" si="393"/>
        <v>6.2403545757772856E-2</v>
      </c>
      <c r="AR593" s="89">
        <f t="shared" si="394"/>
        <v>2.1882024183120556E-4</v>
      </c>
      <c r="AS593" s="89">
        <f t="shared" si="395"/>
        <v>1.3114217336306362E-2</v>
      </c>
      <c r="AT593" s="89">
        <f t="shared" si="396"/>
        <v>18.734596194723373</v>
      </c>
      <c r="AU593" s="91">
        <f t="shared" si="397"/>
        <v>8.5866899225815448E-4</v>
      </c>
      <c r="AV593" s="95">
        <f t="shared" si="407"/>
        <v>2099241.4813808147</v>
      </c>
      <c r="AW593" s="96">
        <f t="shared" si="408"/>
        <v>22777294.201587092</v>
      </c>
      <c r="AX593" s="96">
        <f t="shared" si="409"/>
        <v>79869.38826839003</v>
      </c>
      <c r="AY593" s="96">
        <f t="shared" si="410"/>
        <v>4786689.3277518218</v>
      </c>
      <c r="AZ593" s="96">
        <f t="shared" si="411"/>
        <v>6838127611.0740309</v>
      </c>
      <c r="BA593" s="97">
        <f t="shared" si="412"/>
        <v>313414.18217422639</v>
      </c>
      <c r="BB593" s="102">
        <f t="shared" si="413"/>
        <v>5751.3465243309993</v>
      </c>
      <c r="BC593" s="98">
        <f t="shared" si="414"/>
        <v>62403.545757772859</v>
      </c>
      <c r="BD593" s="98">
        <f t="shared" si="415"/>
        <v>218.82024183120555</v>
      </c>
      <c r="BE593" s="98">
        <f t="shared" si="416"/>
        <v>13114.217336306363</v>
      </c>
      <c r="BF593" s="98">
        <f t="shared" si="417"/>
        <v>18734596.194723371</v>
      </c>
      <c r="BG593" s="103">
        <f t="shared" si="418"/>
        <v>858.6689922581545</v>
      </c>
      <c r="BH593">
        <v>0.1</v>
      </c>
      <c r="BI593">
        <f t="shared" si="398"/>
        <v>356152.47974343918</v>
      </c>
      <c r="BJ593">
        <v>0.1</v>
      </c>
      <c r="BK593">
        <f t="shared" si="399"/>
        <v>305500</v>
      </c>
      <c r="BL593" s="114">
        <v>491.49252207956101</v>
      </c>
      <c r="BM593" s="114">
        <v>4911.7599692228896</v>
      </c>
      <c r="BN593" s="114">
        <v>16.278520514623899</v>
      </c>
      <c r="BO593" s="114">
        <v>537.6</v>
      </c>
      <c r="BP593" s="114">
        <v>384000</v>
      </c>
      <c r="BQ593" s="107">
        <f t="shared" si="400"/>
        <v>8.7999999999999994E-9</v>
      </c>
      <c r="BR593" s="107">
        <f t="shared" si="401"/>
        <v>1.7630054396257091</v>
      </c>
      <c r="BS593" s="107">
        <f t="shared" si="402"/>
        <v>17.641018054482316</v>
      </c>
      <c r="BT593" s="107">
        <f t="shared" si="403"/>
        <v>5.8523917080336892E-2</v>
      </c>
      <c r="BU593" s="107">
        <f t="shared" si="404"/>
        <v>1.9736025695337558</v>
      </c>
      <c r="BV593" s="107">
        <f t="shared" si="405"/>
        <v>1529.0518177179779</v>
      </c>
      <c r="BW593" s="117">
        <f t="shared" si="406"/>
        <v>4.4323458707086295E-2</v>
      </c>
    </row>
    <row r="594" spans="1:75" ht="60" customHeight="1" x14ac:dyDescent="0.25">
      <c r="A594" s="108">
        <v>4.6387102442040398</v>
      </c>
      <c r="B594" s="108">
        <v>-74.1335103891914</v>
      </c>
      <c r="C594" s="119">
        <v>25</v>
      </c>
      <c r="D594" s="119">
        <v>28</v>
      </c>
      <c r="E594" s="119">
        <v>1860</v>
      </c>
      <c r="F594" s="16" t="s">
        <v>1583</v>
      </c>
      <c r="G594" s="14" t="s">
        <v>1584</v>
      </c>
      <c r="H594" s="16" t="s">
        <v>1585</v>
      </c>
      <c r="I594" s="14" t="s">
        <v>195</v>
      </c>
      <c r="J594" s="14" t="s">
        <v>41</v>
      </c>
      <c r="K594" s="14">
        <v>2319</v>
      </c>
      <c r="L594" s="14"/>
      <c r="M594" s="14">
        <v>1971</v>
      </c>
      <c r="N594" s="15" t="s">
        <v>43</v>
      </c>
      <c r="O594" s="15" t="s">
        <v>86</v>
      </c>
      <c r="P594" s="17">
        <v>3.8352293606559062E-2</v>
      </c>
      <c r="Q594" s="18">
        <v>1885000</v>
      </c>
      <c r="R594" s="18">
        <v>2197536.577140369</v>
      </c>
      <c r="S594" s="15" t="s">
        <v>45</v>
      </c>
      <c r="T594" s="15"/>
      <c r="U594" s="15"/>
      <c r="V594" s="14">
        <v>365</v>
      </c>
      <c r="W594" s="76" t="s">
        <v>76</v>
      </c>
      <c r="X594" s="14"/>
      <c r="Y594" s="14">
        <v>2920</v>
      </c>
      <c r="Z594" s="76" t="s">
        <v>46</v>
      </c>
      <c r="AA594" s="76" t="s">
        <v>1587</v>
      </c>
      <c r="AB594" s="19" t="s">
        <v>49</v>
      </c>
      <c r="AC594" s="19">
        <v>589.42211574465</v>
      </c>
      <c r="AD594" s="19">
        <v>6395.3771199333296</v>
      </c>
      <c r="AE594" s="19">
        <v>22.425616220874101</v>
      </c>
      <c r="AF594" s="19">
        <v>1344</v>
      </c>
      <c r="AG594" s="19">
        <v>1920000</v>
      </c>
      <c r="AH594" s="23">
        <v>1885000</v>
      </c>
      <c r="AI594" s="24">
        <v>8.7999999999999994E-8</v>
      </c>
      <c r="AJ594" s="21">
        <f t="shared" si="419"/>
        <v>1.2952766587243325</v>
      </c>
      <c r="AK594" s="21">
        <f t="shared" si="420"/>
        <v>14.05407514566012</v>
      </c>
      <c r="AL594" s="21">
        <f t="shared" si="421"/>
        <v>4.9281111910283205E-2</v>
      </c>
      <c r="AM594" s="21">
        <f t="shared" si="422"/>
        <v>2.9534891596766557</v>
      </c>
      <c r="AN594" s="21">
        <f t="shared" si="423"/>
        <v>4219.270228109508</v>
      </c>
      <c r="AO594" s="86">
        <f t="shared" si="391"/>
        <v>0.19338321878835249</v>
      </c>
      <c r="AP594" s="88">
        <f t="shared" si="392"/>
        <v>3.5487031745872121E-3</v>
      </c>
      <c r="AQ594" s="89">
        <f t="shared" si="393"/>
        <v>3.8504315467561973E-2</v>
      </c>
      <c r="AR594" s="89">
        <f t="shared" si="394"/>
        <v>1.3501674495968003E-4</v>
      </c>
      <c r="AS594" s="89">
        <f t="shared" si="395"/>
        <v>8.0917511224017965E-3</v>
      </c>
      <c r="AT594" s="89">
        <f t="shared" si="396"/>
        <v>11.559644460573995</v>
      </c>
      <c r="AU594" s="91">
        <f t="shared" si="397"/>
        <v>5.2981703777630815E-4</v>
      </c>
      <c r="AV594" s="95">
        <f t="shared" si="407"/>
        <v>1295276.6587243325</v>
      </c>
      <c r="AW594" s="96">
        <f t="shared" si="408"/>
        <v>14054075.145660119</v>
      </c>
      <c r="AX594" s="96">
        <f t="shared" si="409"/>
        <v>49281.111910283209</v>
      </c>
      <c r="AY594" s="96">
        <f t="shared" si="410"/>
        <v>2953489.1596766557</v>
      </c>
      <c r="AZ594" s="96">
        <f t="shared" si="411"/>
        <v>4219270228.109508</v>
      </c>
      <c r="BA594" s="97">
        <f t="shared" si="412"/>
        <v>193383.2187883525</v>
      </c>
      <c r="BB594" s="102">
        <f t="shared" si="413"/>
        <v>3548.7031745872123</v>
      </c>
      <c r="BC594" s="98">
        <f t="shared" si="414"/>
        <v>38504.315467561973</v>
      </c>
      <c r="BD594" s="98">
        <f t="shared" si="415"/>
        <v>135.01674495968004</v>
      </c>
      <c r="BE594" s="98">
        <f t="shared" si="416"/>
        <v>8091.7511224017962</v>
      </c>
      <c r="BF594" s="98">
        <f t="shared" si="417"/>
        <v>11559644.460573995</v>
      </c>
      <c r="BG594" s="103">
        <f t="shared" si="418"/>
        <v>529.8170377763081</v>
      </c>
      <c r="BH594">
        <v>0.1</v>
      </c>
      <c r="BI594">
        <f t="shared" si="398"/>
        <v>219753.6577140369</v>
      </c>
      <c r="BJ594">
        <v>0.1</v>
      </c>
      <c r="BK594">
        <f t="shared" si="399"/>
        <v>188500</v>
      </c>
      <c r="BL594" s="114">
        <v>491.49252207956101</v>
      </c>
      <c r="BM594" s="114">
        <v>4911.7599692228896</v>
      </c>
      <c r="BN594" s="114">
        <v>16.278520514623899</v>
      </c>
      <c r="BO594" s="114">
        <v>537.6</v>
      </c>
      <c r="BP594" s="114">
        <v>384000</v>
      </c>
      <c r="BQ594" s="107">
        <f t="shared" si="400"/>
        <v>8.7999999999999994E-9</v>
      </c>
      <c r="BR594" s="107">
        <f t="shared" si="401"/>
        <v>1.087811867003097</v>
      </c>
      <c r="BS594" s="107">
        <f t="shared" si="402"/>
        <v>10.884883480425257</v>
      </c>
      <c r="BT594" s="107">
        <f t="shared" si="403"/>
        <v>3.6110502028292975E-2</v>
      </c>
      <c r="BU594" s="107">
        <f t="shared" si="404"/>
        <v>1.2177547769463599</v>
      </c>
      <c r="BV594" s="107">
        <f t="shared" si="405"/>
        <v>943.45750454939048</v>
      </c>
      <c r="BW594" s="117">
        <f t="shared" si="406"/>
        <v>2.7348517074585167E-2</v>
      </c>
    </row>
    <row r="595" spans="1:75" ht="60" customHeight="1" x14ac:dyDescent="0.25">
      <c r="A595" s="108">
        <v>4.6387102442040398</v>
      </c>
      <c r="B595" s="108">
        <v>-74.1335103891914</v>
      </c>
      <c r="C595" s="119">
        <v>25</v>
      </c>
      <c r="D595" s="119">
        <v>28</v>
      </c>
      <c r="E595" s="119">
        <v>1860</v>
      </c>
      <c r="F595" s="16" t="s">
        <v>1583</v>
      </c>
      <c r="G595" s="14" t="s">
        <v>1584</v>
      </c>
      <c r="H595" s="16" t="s">
        <v>1585</v>
      </c>
      <c r="I595" s="14" t="s">
        <v>195</v>
      </c>
      <c r="J595" s="14" t="s">
        <v>41</v>
      </c>
      <c r="K595" s="14">
        <v>1450</v>
      </c>
      <c r="L595" s="14"/>
      <c r="M595" s="14">
        <v>1974</v>
      </c>
      <c r="N595" s="15" t="s">
        <v>43</v>
      </c>
      <c r="O595" s="15" t="s">
        <v>86</v>
      </c>
      <c r="P595" s="17">
        <v>3.8352293606559062E-2</v>
      </c>
      <c r="Q595" s="18">
        <v>7410000</v>
      </c>
      <c r="R595" s="18">
        <v>8638592.0618621409</v>
      </c>
      <c r="S595" s="15" t="s">
        <v>45</v>
      </c>
      <c r="T595" s="15"/>
      <c r="U595" s="15"/>
      <c r="V595" s="14">
        <v>365</v>
      </c>
      <c r="W595" s="76" t="s">
        <v>76</v>
      </c>
      <c r="X595" s="14"/>
      <c r="Y595" s="14">
        <v>2920</v>
      </c>
      <c r="Z595" s="76" t="s">
        <v>1588</v>
      </c>
      <c r="AA595" s="76" t="s">
        <v>1587</v>
      </c>
      <c r="AB595" s="19" t="s">
        <v>49</v>
      </c>
      <c r="AC595" s="19">
        <v>589.42211574465</v>
      </c>
      <c r="AD595" s="19">
        <v>6395.3771199333296</v>
      </c>
      <c r="AE595" s="19">
        <v>22.425616220874101</v>
      </c>
      <c r="AF595" s="19">
        <v>1344</v>
      </c>
      <c r="AG595" s="19">
        <v>1920000</v>
      </c>
      <c r="AH595" s="23">
        <v>7410000</v>
      </c>
      <c r="AI595" s="24">
        <v>8.7999999999999994E-8</v>
      </c>
      <c r="AJ595" s="21">
        <f t="shared" si="419"/>
        <v>5.0917772101577219</v>
      </c>
      <c r="AK595" s="21">
        <f t="shared" si="420"/>
        <v>55.24705402087082</v>
      </c>
      <c r="AL595" s="21">
        <f t="shared" si="421"/>
        <v>0.19372575026800987</v>
      </c>
      <c r="AM595" s="21">
        <f t="shared" si="422"/>
        <v>11.610267731142716</v>
      </c>
      <c r="AN595" s="21">
        <f t="shared" si="423"/>
        <v>16586.096758775311</v>
      </c>
      <c r="AO595" s="86">
        <f t="shared" si="391"/>
        <v>0.7601961014438684</v>
      </c>
      <c r="AP595" s="88">
        <f t="shared" si="392"/>
        <v>1.3950074548377321E-2</v>
      </c>
      <c r="AQ595" s="89">
        <f t="shared" si="393"/>
        <v>0.15136179183800225</v>
      </c>
      <c r="AR595" s="89">
        <f t="shared" si="394"/>
        <v>5.3075548018632836E-4</v>
      </c>
      <c r="AS595" s="89">
        <f t="shared" si="395"/>
        <v>3.1808952688062234E-2</v>
      </c>
      <c r="AT595" s="89">
        <f t="shared" si="396"/>
        <v>45.441360982946058</v>
      </c>
      <c r="AU595" s="91">
        <f t="shared" si="397"/>
        <v>2.0827290450516943E-3</v>
      </c>
      <c r="AV595" s="95">
        <f t="shared" si="407"/>
        <v>5091777.2101577222</v>
      </c>
      <c r="AW595" s="96">
        <f t="shared" si="408"/>
        <v>55247054.02087082</v>
      </c>
      <c r="AX595" s="96">
        <f t="shared" si="409"/>
        <v>193725.75026800987</v>
      </c>
      <c r="AY595" s="96">
        <f t="shared" si="410"/>
        <v>11610267.731142716</v>
      </c>
      <c r="AZ595" s="96">
        <f t="shared" si="411"/>
        <v>16586096758.775311</v>
      </c>
      <c r="BA595" s="97">
        <f t="shared" si="412"/>
        <v>760196.10144386836</v>
      </c>
      <c r="BB595" s="102">
        <f t="shared" si="413"/>
        <v>13950.074548377321</v>
      </c>
      <c r="BC595" s="98">
        <f t="shared" si="414"/>
        <v>151361.79183800225</v>
      </c>
      <c r="BD595" s="98">
        <f t="shared" si="415"/>
        <v>530.75548018632833</v>
      </c>
      <c r="BE595" s="98">
        <f t="shared" si="416"/>
        <v>31808.952688062232</v>
      </c>
      <c r="BF595" s="98">
        <f t="shared" si="417"/>
        <v>45441360.982946061</v>
      </c>
      <c r="BG595" s="103">
        <f t="shared" si="418"/>
        <v>2082.7290450516944</v>
      </c>
      <c r="BH595">
        <v>0.1</v>
      </c>
      <c r="BI595">
        <f t="shared" si="398"/>
        <v>863859.20618621411</v>
      </c>
      <c r="BJ595">
        <v>0.1</v>
      </c>
      <c r="BK595">
        <f t="shared" si="399"/>
        <v>741000</v>
      </c>
      <c r="BL595" s="114">
        <v>491.49252207956101</v>
      </c>
      <c r="BM595" s="114">
        <v>4911.7599692228896</v>
      </c>
      <c r="BN595" s="114">
        <v>16.278520514623899</v>
      </c>
      <c r="BO595" s="114">
        <v>537.6</v>
      </c>
      <c r="BP595" s="114">
        <v>384000</v>
      </c>
      <c r="BQ595" s="107">
        <f t="shared" si="400"/>
        <v>8.7999999999999994E-9</v>
      </c>
      <c r="BR595" s="107">
        <f t="shared" si="401"/>
        <v>4.2762259599432095</v>
      </c>
      <c r="BS595" s="107">
        <f t="shared" si="402"/>
        <v>42.788852302361363</v>
      </c>
      <c r="BT595" s="107">
        <f t="shared" si="403"/>
        <v>0.14195162866294481</v>
      </c>
      <c r="BU595" s="107">
        <f t="shared" si="404"/>
        <v>4.7870360197201736</v>
      </c>
      <c r="BV595" s="107">
        <f t="shared" si="405"/>
        <v>3708.7639834010529</v>
      </c>
      <c r="BW595" s="117">
        <f t="shared" si="406"/>
        <v>0.1075079636725072</v>
      </c>
    </row>
    <row r="596" spans="1:75" ht="60" customHeight="1" x14ac:dyDescent="0.25">
      <c r="A596" s="108">
        <v>4.6387102442040398</v>
      </c>
      <c r="B596" s="108">
        <v>-74.1335103891914</v>
      </c>
      <c r="C596" s="119">
        <v>25</v>
      </c>
      <c r="D596" s="119">
        <v>28</v>
      </c>
      <c r="E596" s="119">
        <v>1860</v>
      </c>
      <c r="F596" s="16" t="s">
        <v>1583</v>
      </c>
      <c r="G596" s="14" t="s">
        <v>1584</v>
      </c>
      <c r="H596" s="16" t="s">
        <v>1585</v>
      </c>
      <c r="I596" s="14" t="s">
        <v>195</v>
      </c>
      <c r="J596" s="14" t="s">
        <v>53</v>
      </c>
      <c r="K596" s="14">
        <v>92000</v>
      </c>
      <c r="L596" s="14"/>
      <c r="M596" s="14">
        <v>1963</v>
      </c>
      <c r="N596" s="15" t="s">
        <v>43</v>
      </c>
      <c r="O596" s="15" t="s">
        <v>123</v>
      </c>
      <c r="P596" s="22">
        <v>3.8352293606559062E-2</v>
      </c>
      <c r="Q596" s="18">
        <v>1062500</v>
      </c>
      <c r="R596" s="18">
        <v>1238664.5162926484</v>
      </c>
      <c r="S596" s="15" t="s">
        <v>45</v>
      </c>
      <c r="T596" s="15"/>
      <c r="U596" s="15"/>
      <c r="V596" s="14">
        <v>365</v>
      </c>
      <c r="W596" s="76"/>
      <c r="X596" s="14"/>
      <c r="Y596" s="14">
        <v>8760</v>
      </c>
      <c r="Z596" s="76" t="s">
        <v>46</v>
      </c>
      <c r="AA596" s="76" t="s">
        <v>1587</v>
      </c>
      <c r="AB596" s="19" t="s">
        <v>49</v>
      </c>
      <c r="AC596" s="19">
        <v>196.35697419693699</v>
      </c>
      <c r="AD596" s="19">
        <v>1220.7279907421801</v>
      </c>
      <c r="AE596" s="19">
        <v>69.655897325915305</v>
      </c>
      <c r="AF596" s="19">
        <v>640</v>
      </c>
      <c r="AG596" s="19">
        <v>1920000</v>
      </c>
      <c r="AH596" s="23">
        <v>1062500</v>
      </c>
      <c r="AI596" s="24">
        <v>8.7999999999999994E-8</v>
      </c>
      <c r="AJ596" s="21">
        <f t="shared" si="419"/>
        <v>0.24322041646433698</v>
      </c>
      <c r="AK596" s="21">
        <f t="shared" si="420"/>
        <v>1.5120724461775592</v>
      </c>
      <c r="AL596" s="21">
        <f t="shared" si="421"/>
        <v>8.6280288368135255E-2</v>
      </c>
      <c r="AM596" s="21">
        <f t="shared" si="422"/>
        <v>0.79274529042729502</v>
      </c>
      <c r="AN596" s="21">
        <f t="shared" si="423"/>
        <v>2378.2358712818846</v>
      </c>
      <c r="AO596" s="86">
        <f t="shared" si="391"/>
        <v>0.10900247743375305</v>
      </c>
      <c r="AP596" s="88">
        <f t="shared" si="392"/>
        <v>6.6635730538174519E-4</v>
      </c>
      <c r="AQ596" s="89">
        <f t="shared" si="393"/>
        <v>4.1426642361029019E-3</v>
      </c>
      <c r="AR596" s="89">
        <f t="shared" si="394"/>
        <v>2.3638435169352125E-4</v>
      </c>
      <c r="AS596" s="89">
        <f t="shared" si="395"/>
        <v>2.1719049052802602E-3</v>
      </c>
      <c r="AT596" s="89">
        <f t="shared" si="396"/>
        <v>6.5157147158407795</v>
      </c>
      <c r="AU596" s="91">
        <f t="shared" si="397"/>
        <v>2.9863692447603573E-4</v>
      </c>
      <c r="AV596" s="95">
        <f t="shared" si="407"/>
        <v>243220.41646433697</v>
      </c>
      <c r="AW596" s="96">
        <f t="shared" si="408"/>
        <v>1512072.4461775592</v>
      </c>
      <c r="AX596" s="96">
        <f t="shared" si="409"/>
        <v>86280.288368135254</v>
      </c>
      <c r="AY596" s="96">
        <f t="shared" si="410"/>
        <v>792745.29042729503</v>
      </c>
      <c r="AZ596" s="96">
        <f t="shared" si="411"/>
        <v>2378235871.2818847</v>
      </c>
      <c r="BA596" s="97">
        <f t="shared" si="412"/>
        <v>109002.47743375305</v>
      </c>
      <c r="BB596" s="102">
        <f t="shared" si="413"/>
        <v>666.35730538174516</v>
      </c>
      <c r="BC596" s="98">
        <f t="shared" si="414"/>
        <v>4142.6642361029017</v>
      </c>
      <c r="BD596" s="98">
        <f t="shared" si="415"/>
        <v>236.38435169352124</v>
      </c>
      <c r="BE596" s="98">
        <f t="shared" si="416"/>
        <v>2171.9049052802602</v>
      </c>
      <c r="BF596" s="98">
        <f t="shared" si="417"/>
        <v>6515714.7158407792</v>
      </c>
      <c r="BG596" s="103">
        <f t="shared" si="418"/>
        <v>298.63692447603574</v>
      </c>
      <c r="BH596">
        <v>0.1</v>
      </c>
      <c r="BI596">
        <f t="shared" si="398"/>
        <v>123866.45162926485</v>
      </c>
      <c r="BJ596">
        <v>0.1</v>
      </c>
      <c r="BK596">
        <f t="shared" si="399"/>
        <v>106250</v>
      </c>
      <c r="BL596" s="114">
        <v>187.562005220738</v>
      </c>
      <c r="BM596" s="114">
        <v>1012.03746873145</v>
      </c>
      <c r="BN596" s="114">
        <v>69.555897325915296</v>
      </c>
      <c r="BO596" s="114">
        <v>256</v>
      </c>
      <c r="BP596" s="114">
        <v>384000</v>
      </c>
      <c r="BQ596" s="107">
        <f t="shared" si="400"/>
        <v>8.7999999999999994E-9</v>
      </c>
      <c r="BR596" s="107">
        <f t="shared" si="401"/>
        <v>0.23359605747090972</v>
      </c>
      <c r="BS596" s="107">
        <f t="shared" si="402"/>
        <v>1.2626613421411079</v>
      </c>
      <c r="BT596" s="107">
        <f t="shared" si="403"/>
        <v>8.6587365816635606E-2</v>
      </c>
      <c r="BU596" s="107">
        <f t="shared" si="404"/>
        <v>0.32685725666426868</v>
      </c>
      <c r="BV596" s="107">
        <f t="shared" si="405"/>
        <v>531.78970747147343</v>
      </c>
      <c r="BW596" s="117">
        <f t="shared" si="406"/>
        <v>1.5415278191908082E-2</v>
      </c>
    </row>
    <row r="597" spans="1:75" ht="60" customHeight="1" x14ac:dyDescent="0.25">
      <c r="A597" s="108">
        <v>4.6387102442040398</v>
      </c>
      <c r="B597" s="108">
        <v>-74.1335103891914</v>
      </c>
      <c r="C597" s="119">
        <v>25</v>
      </c>
      <c r="D597" s="119">
        <v>28</v>
      </c>
      <c r="E597" s="119">
        <v>1860</v>
      </c>
      <c r="F597" s="16" t="s">
        <v>1583</v>
      </c>
      <c r="G597" s="14" t="s">
        <v>1584</v>
      </c>
      <c r="H597" s="16" t="s">
        <v>1585</v>
      </c>
      <c r="I597" s="14" t="s">
        <v>195</v>
      </c>
      <c r="J597" s="14" t="s">
        <v>53</v>
      </c>
      <c r="K597" s="14">
        <v>92000</v>
      </c>
      <c r="L597" s="14"/>
      <c r="M597" s="14">
        <v>1963</v>
      </c>
      <c r="N597" s="15" t="s">
        <v>43</v>
      </c>
      <c r="O597" s="15" t="s">
        <v>123</v>
      </c>
      <c r="P597" s="22">
        <v>3.8352293606559062E-2</v>
      </c>
      <c r="Q597" s="18">
        <v>935000</v>
      </c>
      <c r="R597" s="18">
        <v>1090024.7743375306</v>
      </c>
      <c r="S597" s="15" t="s">
        <v>45</v>
      </c>
      <c r="T597" s="15"/>
      <c r="U597" s="15"/>
      <c r="V597" s="14">
        <v>365</v>
      </c>
      <c r="W597" s="76"/>
      <c r="X597" s="14"/>
      <c r="Y597" s="14">
        <v>8760</v>
      </c>
      <c r="Z597" s="76" t="s">
        <v>46</v>
      </c>
      <c r="AA597" s="76" t="s">
        <v>1587</v>
      </c>
      <c r="AB597" s="19" t="s">
        <v>49</v>
      </c>
      <c r="AC597" s="19">
        <v>196.35697419693699</v>
      </c>
      <c r="AD597" s="19">
        <v>1220.7279907421801</v>
      </c>
      <c r="AE597" s="19">
        <v>69.655897325915305</v>
      </c>
      <c r="AF597" s="19">
        <v>640</v>
      </c>
      <c r="AG597" s="19">
        <v>1920000</v>
      </c>
      <c r="AH597" s="23">
        <v>935000</v>
      </c>
      <c r="AI597" s="24">
        <v>8.7999999999999994E-8</v>
      </c>
      <c r="AJ597" s="21">
        <f t="shared" si="419"/>
        <v>0.21403396648861656</v>
      </c>
      <c r="AK597" s="21">
        <f t="shared" si="420"/>
        <v>1.3306237526362519</v>
      </c>
      <c r="AL597" s="21">
        <f t="shared" si="421"/>
        <v>7.5926653763959032E-2</v>
      </c>
      <c r="AM597" s="21">
        <f t="shared" si="422"/>
        <v>0.69761585557601957</v>
      </c>
      <c r="AN597" s="21">
        <f t="shared" si="423"/>
        <v>2092.8475667280591</v>
      </c>
      <c r="AO597" s="86">
        <f t="shared" si="391"/>
        <v>9.5922180141702673E-2</v>
      </c>
      <c r="AP597" s="88">
        <f t="shared" si="392"/>
        <v>5.8639442873593582E-4</v>
      </c>
      <c r="AQ597" s="89">
        <f t="shared" si="393"/>
        <v>3.6455445277705531E-3</v>
      </c>
      <c r="AR597" s="89">
        <f t="shared" si="394"/>
        <v>2.0801822949029873E-4</v>
      </c>
      <c r="AS597" s="89">
        <f t="shared" si="395"/>
        <v>1.911276316646629E-3</v>
      </c>
      <c r="AT597" s="89">
        <f t="shared" si="396"/>
        <v>5.7338289499398876</v>
      </c>
      <c r="AU597" s="91">
        <f t="shared" si="397"/>
        <v>2.6280049353891144E-4</v>
      </c>
      <c r="AV597" s="95">
        <f t="shared" si="407"/>
        <v>214033.96648861657</v>
      </c>
      <c r="AW597" s="96">
        <f t="shared" si="408"/>
        <v>1330623.752636252</v>
      </c>
      <c r="AX597" s="96">
        <f t="shared" si="409"/>
        <v>75926.653763959039</v>
      </c>
      <c r="AY597" s="96">
        <f t="shared" si="410"/>
        <v>697615.85557601962</v>
      </c>
      <c r="AZ597" s="96">
        <f t="shared" si="411"/>
        <v>2092847566.7280591</v>
      </c>
      <c r="BA597" s="97">
        <f t="shared" si="412"/>
        <v>95922.180141702673</v>
      </c>
      <c r="BB597" s="102">
        <f t="shared" si="413"/>
        <v>586.39442873593578</v>
      </c>
      <c r="BC597" s="98">
        <f t="shared" si="414"/>
        <v>3645.544527770553</v>
      </c>
      <c r="BD597" s="98">
        <f t="shared" si="415"/>
        <v>208.01822949029872</v>
      </c>
      <c r="BE597" s="98">
        <f t="shared" si="416"/>
        <v>1911.2763166466291</v>
      </c>
      <c r="BF597" s="98">
        <f t="shared" si="417"/>
        <v>5733828.949939888</v>
      </c>
      <c r="BG597" s="103">
        <f t="shared" si="418"/>
        <v>262.80049353891144</v>
      </c>
      <c r="BH597">
        <v>0.1</v>
      </c>
      <c r="BI597">
        <f t="shared" si="398"/>
        <v>109002.47743375307</v>
      </c>
      <c r="BJ597">
        <v>0.1</v>
      </c>
      <c r="BK597">
        <f t="shared" si="399"/>
        <v>93500</v>
      </c>
      <c r="BL597" s="114">
        <v>187.562005220738</v>
      </c>
      <c r="BM597" s="114">
        <v>1012.03746873145</v>
      </c>
      <c r="BN597" s="114">
        <v>69.555897325915296</v>
      </c>
      <c r="BO597" s="114">
        <v>256</v>
      </c>
      <c r="BP597" s="114">
        <v>384000</v>
      </c>
      <c r="BQ597" s="107">
        <f t="shared" si="400"/>
        <v>8.7999999999999994E-9</v>
      </c>
      <c r="BR597" s="107">
        <f t="shared" si="401"/>
        <v>0.20556453057440055</v>
      </c>
      <c r="BS597" s="107">
        <f t="shared" si="402"/>
        <v>1.1111419810841747</v>
      </c>
      <c r="BT597" s="107">
        <f t="shared" si="403"/>
        <v>7.6196881918639339E-2</v>
      </c>
      <c r="BU597" s="107">
        <f t="shared" si="404"/>
        <v>0.28763438586455642</v>
      </c>
      <c r="BV597" s="107">
        <f t="shared" si="405"/>
        <v>467.97494257489677</v>
      </c>
      <c r="BW597" s="117">
        <f t="shared" si="406"/>
        <v>1.3565444808879112E-2</v>
      </c>
    </row>
    <row r="598" spans="1:75" ht="60" customHeight="1" x14ac:dyDescent="0.25">
      <c r="A598" s="108">
        <v>4.6387102442040398</v>
      </c>
      <c r="B598" s="108">
        <v>-74.1335103891914</v>
      </c>
      <c r="C598" s="119">
        <v>25</v>
      </c>
      <c r="D598" s="119">
        <v>28</v>
      </c>
      <c r="E598" s="119">
        <v>1860</v>
      </c>
      <c r="F598" s="16" t="s">
        <v>1583</v>
      </c>
      <c r="G598" s="14" t="s">
        <v>1584</v>
      </c>
      <c r="H598" s="16" t="s">
        <v>1585</v>
      </c>
      <c r="I598" s="14" t="s">
        <v>195</v>
      </c>
      <c r="J598" s="14" t="s">
        <v>53</v>
      </c>
      <c r="K598" s="14">
        <v>10</v>
      </c>
      <c r="L598" s="14"/>
      <c r="M598" s="14">
        <v>1995</v>
      </c>
      <c r="N598" s="15" t="s">
        <v>43</v>
      </c>
      <c r="O598" s="15" t="s">
        <v>123</v>
      </c>
      <c r="P598" s="22">
        <v>3.8352293606559062E-2</v>
      </c>
      <c r="Q598" s="18">
        <v>500000</v>
      </c>
      <c r="R598" s="18">
        <v>582900.94884359918</v>
      </c>
      <c r="S598" s="15" t="s">
        <v>45</v>
      </c>
      <c r="T598" s="15"/>
      <c r="U598" s="15"/>
      <c r="V598" s="14">
        <v>365</v>
      </c>
      <c r="W598" s="76"/>
      <c r="X598" s="14"/>
      <c r="Y598" s="14">
        <v>8760</v>
      </c>
      <c r="Z598" s="76" t="s">
        <v>46</v>
      </c>
      <c r="AA598" s="76" t="s">
        <v>1587</v>
      </c>
      <c r="AB598" s="19" t="s">
        <v>49</v>
      </c>
      <c r="AC598" s="19">
        <v>196.35697419693699</v>
      </c>
      <c r="AD598" s="19">
        <v>1220.7279907421801</v>
      </c>
      <c r="AE598" s="19">
        <v>69.655897325915305</v>
      </c>
      <c r="AF598" s="19">
        <v>640</v>
      </c>
      <c r="AG598" s="19">
        <v>1920000</v>
      </c>
      <c r="AH598" s="23">
        <v>500000</v>
      </c>
      <c r="AI598" s="24">
        <v>8.7999999999999994E-8</v>
      </c>
      <c r="AJ598" s="21">
        <f t="shared" si="419"/>
        <v>0.11445666657145269</v>
      </c>
      <c r="AK598" s="21">
        <f t="shared" si="420"/>
        <v>0.71156350408355717</v>
      </c>
      <c r="AL598" s="21">
        <f t="shared" si="421"/>
        <v>4.0602488643828358E-2</v>
      </c>
      <c r="AM598" s="21">
        <f t="shared" si="422"/>
        <v>0.37305660725990347</v>
      </c>
      <c r="AN598" s="21">
        <f t="shared" si="423"/>
        <v>1119.1698217797104</v>
      </c>
      <c r="AO598" s="86">
        <f t="shared" si="391"/>
        <v>5.1295283498236727E-2</v>
      </c>
      <c r="AP598" s="88">
        <f t="shared" si="392"/>
        <v>3.1357990841493889E-4</v>
      </c>
      <c r="AQ598" s="89">
        <f t="shared" si="393"/>
        <v>1.9494890522837184E-3</v>
      </c>
      <c r="AR598" s="89">
        <f t="shared" si="394"/>
        <v>1.1123969491459825E-4</v>
      </c>
      <c r="AS598" s="89">
        <f t="shared" si="395"/>
        <v>1.0220728966024752E-3</v>
      </c>
      <c r="AT598" s="89">
        <f t="shared" si="396"/>
        <v>3.066218689807426</v>
      </c>
      <c r="AU598" s="91">
        <f t="shared" si="397"/>
        <v>1.4053502328284035E-4</v>
      </c>
      <c r="AV598" s="95">
        <f t="shared" si="407"/>
        <v>114456.66657145269</v>
      </c>
      <c r="AW598" s="96">
        <f t="shared" si="408"/>
        <v>711563.50408355717</v>
      </c>
      <c r="AX598" s="96">
        <f t="shared" si="409"/>
        <v>40602.488643828357</v>
      </c>
      <c r="AY598" s="96">
        <f t="shared" si="410"/>
        <v>373056.60725990345</v>
      </c>
      <c r="AZ598" s="96">
        <f t="shared" si="411"/>
        <v>1119169821.7797105</v>
      </c>
      <c r="BA598" s="97">
        <f t="shared" si="412"/>
        <v>51295.283498236728</v>
      </c>
      <c r="BB598" s="102">
        <f t="shared" si="413"/>
        <v>313.57990841493887</v>
      </c>
      <c r="BC598" s="98">
        <f t="shared" si="414"/>
        <v>1949.4890522837184</v>
      </c>
      <c r="BD598" s="98">
        <f t="shared" si="415"/>
        <v>111.23969491459825</v>
      </c>
      <c r="BE598" s="98">
        <f t="shared" si="416"/>
        <v>1022.0728966024751</v>
      </c>
      <c r="BF598" s="98">
        <f t="shared" si="417"/>
        <v>3066218.6898074262</v>
      </c>
      <c r="BG598" s="103">
        <f t="shared" si="418"/>
        <v>140.53502328284034</v>
      </c>
      <c r="BH598">
        <v>0.1</v>
      </c>
      <c r="BI598">
        <f t="shared" si="398"/>
        <v>58290.094884359918</v>
      </c>
      <c r="BJ598">
        <v>0.1</v>
      </c>
      <c r="BK598">
        <f t="shared" si="399"/>
        <v>50000</v>
      </c>
      <c r="BL598" s="114">
        <v>187.562005220738</v>
      </c>
      <c r="BM598" s="114">
        <v>1012.03746873145</v>
      </c>
      <c r="BN598" s="114">
        <v>69.555897325915296</v>
      </c>
      <c r="BO598" s="114">
        <v>256</v>
      </c>
      <c r="BP598" s="114">
        <v>384000</v>
      </c>
      <c r="BQ598" s="107">
        <f t="shared" si="400"/>
        <v>8.7999999999999994E-9</v>
      </c>
      <c r="BR598" s="107">
        <f t="shared" si="401"/>
        <v>0.10992755645689868</v>
      </c>
      <c r="BS598" s="107">
        <f t="shared" si="402"/>
        <v>0.59419357277228602</v>
      </c>
      <c r="BT598" s="107">
        <f t="shared" si="403"/>
        <v>4.0746995678416754E-2</v>
      </c>
      <c r="BU598" s="107">
        <f t="shared" si="404"/>
        <v>0.15381517960671465</v>
      </c>
      <c r="BV598" s="107">
        <f t="shared" si="405"/>
        <v>250.25397998657576</v>
      </c>
      <c r="BW598" s="117">
        <f t="shared" si="406"/>
        <v>7.2542485608979215E-3</v>
      </c>
    </row>
    <row r="599" spans="1:75" ht="60" customHeight="1" x14ac:dyDescent="0.25">
      <c r="A599" s="108">
        <v>4.6387102442040398</v>
      </c>
      <c r="B599" s="108">
        <v>-74.1335103891914</v>
      </c>
      <c r="C599" s="119">
        <v>25</v>
      </c>
      <c r="D599" s="119">
        <v>28</v>
      </c>
      <c r="E599" s="119">
        <v>1860</v>
      </c>
      <c r="F599" s="16" t="s">
        <v>1583</v>
      </c>
      <c r="G599" s="14" t="s">
        <v>1584</v>
      </c>
      <c r="H599" s="16" t="s">
        <v>1585</v>
      </c>
      <c r="I599" s="14" t="s">
        <v>195</v>
      </c>
      <c r="J599" s="14" t="s">
        <v>53</v>
      </c>
      <c r="K599" s="14">
        <v>10</v>
      </c>
      <c r="L599" s="14"/>
      <c r="M599" s="14">
        <v>1988</v>
      </c>
      <c r="N599" s="15" t="s">
        <v>43</v>
      </c>
      <c r="O599" s="15" t="s">
        <v>123</v>
      </c>
      <c r="P599" s="22">
        <v>3.8352293606559062E-2</v>
      </c>
      <c r="Q599" s="18">
        <v>375000</v>
      </c>
      <c r="R599" s="18">
        <v>437175.71163269941</v>
      </c>
      <c r="S599" s="15" t="s">
        <v>45</v>
      </c>
      <c r="T599" s="15"/>
      <c r="U599" s="15"/>
      <c r="V599" s="14">
        <v>365</v>
      </c>
      <c r="W599" s="76"/>
      <c r="X599" s="14"/>
      <c r="Y599" s="14">
        <v>8760</v>
      </c>
      <c r="Z599" s="76" t="s">
        <v>46</v>
      </c>
      <c r="AA599" s="76" t="s">
        <v>1587</v>
      </c>
      <c r="AB599" s="19" t="s">
        <v>49</v>
      </c>
      <c r="AC599" s="19">
        <v>196.35697419693699</v>
      </c>
      <c r="AD599" s="19">
        <v>1220.7279907421801</v>
      </c>
      <c r="AE599" s="19">
        <v>69.655897325915305</v>
      </c>
      <c r="AF599" s="19">
        <v>640</v>
      </c>
      <c r="AG599" s="19">
        <v>1920000</v>
      </c>
      <c r="AH599" s="23">
        <v>375000</v>
      </c>
      <c r="AI599" s="24">
        <v>8.7999999999999994E-8</v>
      </c>
      <c r="AJ599" s="21">
        <f t="shared" si="419"/>
        <v>8.5842499928589527E-2</v>
      </c>
      <c r="AK599" s="21">
        <f t="shared" si="420"/>
        <v>0.5336726280626678</v>
      </c>
      <c r="AL599" s="21">
        <f t="shared" si="421"/>
        <v>3.0451866482871268E-2</v>
      </c>
      <c r="AM599" s="21">
        <f t="shared" si="422"/>
        <v>0.27979245544492765</v>
      </c>
      <c r="AN599" s="21">
        <f t="shared" si="423"/>
        <v>839.37736633478289</v>
      </c>
      <c r="AO599" s="86">
        <f t="shared" si="391"/>
        <v>3.8471462623677545E-2</v>
      </c>
      <c r="AP599" s="88">
        <f t="shared" si="392"/>
        <v>2.351849313112042E-4</v>
      </c>
      <c r="AQ599" s="89">
        <f t="shared" si="393"/>
        <v>1.4621167892127885E-3</v>
      </c>
      <c r="AR599" s="89">
        <f t="shared" si="394"/>
        <v>8.3429771185948681E-5</v>
      </c>
      <c r="AS599" s="89">
        <f t="shared" si="395"/>
        <v>7.6655467245185659E-4</v>
      </c>
      <c r="AT599" s="89">
        <f t="shared" si="396"/>
        <v>2.2996640173555694</v>
      </c>
      <c r="AU599" s="91">
        <f t="shared" si="397"/>
        <v>1.0540126746213026E-4</v>
      </c>
      <c r="AV599" s="95">
        <f t="shared" si="407"/>
        <v>85842.499928589532</v>
      </c>
      <c r="AW599" s="96">
        <f t="shared" si="408"/>
        <v>533672.62806266779</v>
      </c>
      <c r="AX599" s="96">
        <f t="shared" si="409"/>
        <v>30451.866482871268</v>
      </c>
      <c r="AY599" s="96">
        <f t="shared" si="410"/>
        <v>279792.45544492762</v>
      </c>
      <c r="AZ599" s="96">
        <f t="shared" si="411"/>
        <v>839377366.33478284</v>
      </c>
      <c r="BA599" s="97">
        <f t="shared" si="412"/>
        <v>38471.462623677544</v>
      </c>
      <c r="BB599" s="102">
        <f t="shared" si="413"/>
        <v>235.1849313112042</v>
      </c>
      <c r="BC599" s="98">
        <f t="shared" si="414"/>
        <v>1462.1167892127885</v>
      </c>
      <c r="BD599" s="98">
        <f t="shared" si="415"/>
        <v>83.429771185948681</v>
      </c>
      <c r="BE599" s="98">
        <f t="shared" si="416"/>
        <v>766.55467245185662</v>
      </c>
      <c r="BF599" s="98">
        <f t="shared" si="417"/>
        <v>2299664.0173555692</v>
      </c>
      <c r="BG599" s="103">
        <f t="shared" si="418"/>
        <v>105.40126746213026</v>
      </c>
      <c r="BH599">
        <v>0.1</v>
      </c>
      <c r="BI599">
        <f t="shared" si="398"/>
        <v>43717.571163269946</v>
      </c>
      <c r="BJ599">
        <v>0.1</v>
      </c>
      <c r="BK599">
        <f t="shared" si="399"/>
        <v>37500</v>
      </c>
      <c r="BL599" s="114">
        <v>187.562005220738</v>
      </c>
      <c r="BM599" s="114">
        <v>1012.03746873145</v>
      </c>
      <c r="BN599" s="114">
        <v>69.555897325915296</v>
      </c>
      <c r="BO599" s="114">
        <v>256</v>
      </c>
      <c r="BP599" s="114">
        <v>384000</v>
      </c>
      <c r="BQ599" s="107">
        <f t="shared" si="400"/>
        <v>8.7999999999999994E-9</v>
      </c>
      <c r="BR599" s="107">
        <f t="shared" si="401"/>
        <v>8.2445667342674028E-2</v>
      </c>
      <c r="BS599" s="107">
        <f t="shared" si="402"/>
        <v>0.4456451795792144</v>
      </c>
      <c r="BT599" s="107">
        <f t="shared" si="403"/>
        <v>3.0560246758812568E-2</v>
      </c>
      <c r="BU599" s="107">
        <f t="shared" si="404"/>
        <v>0.115361384705036</v>
      </c>
      <c r="BV599" s="107">
        <f t="shared" si="405"/>
        <v>187.69048498993183</v>
      </c>
      <c r="BW599" s="117">
        <f t="shared" si="406"/>
        <v>5.4406864206734407E-3</v>
      </c>
    </row>
    <row r="600" spans="1:75" ht="30" customHeight="1" x14ac:dyDescent="0.25">
      <c r="A600" s="108">
        <v>4.6009125752143998</v>
      </c>
      <c r="B600" s="108">
        <v>-74.180286632620493</v>
      </c>
      <c r="C600" s="119">
        <v>20</v>
      </c>
      <c r="D600" s="119">
        <v>24</v>
      </c>
      <c r="E600" s="119">
        <v>1803</v>
      </c>
      <c r="F600" s="16" t="s">
        <v>1589</v>
      </c>
      <c r="G600" s="14" t="s">
        <v>1590</v>
      </c>
      <c r="H600" s="16" t="s">
        <v>1591</v>
      </c>
      <c r="I600" s="14" t="s">
        <v>425</v>
      </c>
      <c r="J600" s="14" t="s">
        <v>53</v>
      </c>
      <c r="K600" s="14">
        <v>117.22</v>
      </c>
      <c r="L600" s="14"/>
      <c r="M600" s="14">
        <v>1990</v>
      </c>
      <c r="N600" s="15" t="s">
        <v>43</v>
      </c>
      <c r="O600" s="15" t="s">
        <v>397</v>
      </c>
      <c r="P600" s="17">
        <v>8.124879750918957E-3</v>
      </c>
      <c r="Q600" s="18">
        <v>183750</v>
      </c>
      <c r="R600" s="18">
        <v>189819.88656251531</v>
      </c>
      <c r="S600" s="15" t="s">
        <v>45</v>
      </c>
      <c r="T600" s="15"/>
      <c r="U600" s="15"/>
      <c r="V600" s="14">
        <v>365</v>
      </c>
      <c r="W600" s="76"/>
      <c r="X600" s="14"/>
      <c r="Y600" s="14">
        <v>8760</v>
      </c>
      <c r="Z600" s="76" t="s">
        <v>1592</v>
      </c>
      <c r="AA600" s="76" t="s">
        <v>1593</v>
      </c>
      <c r="AB600" s="19" t="s">
        <v>49</v>
      </c>
      <c r="AC600" s="19">
        <v>196.35697419693699</v>
      </c>
      <c r="AD600" s="19">
        <v>1220.7279907421801</v>
      </c>
      <c r="AE600" s="19">
        <v>0.1</v>
      </c>
      <c r="AF600" s="19">
        <v>640</v>
      </c>
      <c r="AG600" s="19">
        <v>1920000</v>
      </c>
      <c r="AH600" s="20">
        <v>95073.827203389839</v>
      </c>
      <c r="AI600" s="20">
        <v>2.5741799999999997E-6</v>
      </c>
      <c r="AJ600" s="21">
        <f t="shared" si="419"/>
        <v>3.7272458567821326E-2</v>
      </c>
      <c r="AK600" s="21">
        <f t="shared" si="420"/>
        <v>0.23171844872636785</v>
      </c>
      <c r="AL600" s="21">
        <f t="shared" si="421"/>
        <v>1.8981988656251532E-5</v>
      </c>
      <c r="AM600" s="21">
        <f t="shared" si="422"/>
        <v>0.12148472740000979</v>
      </c>
      <c r="AN600" s="21">
        <f t="shared" si="423"/>
        <v>364.45418220002944</v>
      </c>
      <c r="AO600" s="86">
        <f t="shared" si="391"/>
        <v>0.25282164358422982</v>
      </c>
      <c r="AP600" s="88">
        <f t="shared" si="392"/>
        <v>1.0211632484334609E-4</v>
      </c>
      <c r="AQ600" s="89">
        <f t="shared" si="393"/>
        <v>6.3484506500374749E-4</v>
      </c>
      <c r="AR600" s="89">
        <f t="shared" si="394"/>
        <v>5.2005448373291865E-8</v>
      </c>
      <c r="AS600" s="89">
        <f t="shared" si="395"/>
        <v>3.3283486958906791E-4</v>
      </c>
      <c r="AT600" s="89">
        <f t="shared" si="396"/>
        <v>0.99850460876720393</v>
      </c>
      <c r="AU600" s="91">
        <f t="shared" si="397"/>
        <v>6.92662037217068E-4</v>
      </c>
      <c r="AV600" s="95">
        <f t="shared" si="407"/>
        <v>37272.458567821326</v>
      </c>
      <c r="AW600" s="96">
        <f t="shared" si="408"/>
        <v>231718.44872636785</v>
      </c>
      <c r="AX600" s="96">
        <f t="shared" si="409"/>
        <v>18.981988656251531</v>
      </c>
      <c r="AY600" s="96">
        <f t="shared" si="410"/>
        <v>121484.7274000098</v>
      </c>
      <c r="AZ600" s="96">
        <f t="shared" si="411"/>
        <v>364454182.20002943</v>
      </c>
      <c r="BA600" s="97">
        <f t="shared" si="412"/>
        <v>252821.64358422981</v>
      </c>
      <c r="BB600" s="102">
        <f t="shared" si="413"/>
        <v>102.11632484334609</v>
      </c>
      <c r="BC600" s="98">
        <f t="shared" si="414"/>
        <v>634.84506500374744</v>
      </c>
      <c r="BD600" s="98">
        <f t="shared" si="415"/>
        <v>5.2005448373291865E-2</v>
      </c>
      <c r="BE600" s="98">
        <f t="shared" si="416"/>
        <v>332.83486958906792</v>
      </c>
      <c r="BF600" s="98">
        <f t="shared" si="417"/>
        <v>998504.60876720387</v>
      </c>
      <c r="BG600" s="103">
        <f t="shared" si="418"/>
        <v>692.66203721706802</v>
      </c>
      <c r="BH600">
        <v>0.1</v>
      </c>
      <c r="BI600">
        <f t="shared" si="398"/>
        <v>18981.988656251531</v>
      </c>
      <c r="BJ600">
        <v>0.1</v>
      </c>
      <c r="BK600">
        <f t="shared" si="399"/>
        <v>9507.3827203389847</v>
      </c>
      <c r="BL600" s="114">
        <v>187.562005220738</v>
      </c>
      <c r="BM600" s="114">
        <v>1012.03746873145</v>
      </c>
      <c r="BN600" s="114">
        <v>0</v>
      </c>
      <c r="BO600" s="114">
        <v>256</v>
      </c>
      <c r="BP600" s="114">
        <v>384000</v>
      </c>
      <c r="BQ600" s="107">
        <f t="shared" si="400"/>
        <v>2.5741799999999998E-7</v>
      </c>
      <c r="BR600" s="107">
        <f t="shared" si="401"/>
        <v>3.5797567902641679E-2</v>
      </c>
      <c r="BS600" s="107">
        <f t="shared" si="402"/>
        <v>0.19349729452932171</v>
      </c>
      <c r="BT600" s="107">
        <f t="shared" si="403"/>
        <v>1.8981988656251532E-6</v>
      </c>
      <c r="BU600" s="107">
        <f t="shared" si="404"/>
        <v>5.0089436296960839E-2</v>
      </c>
      <c r="BV600" s="107">
        <f t="shared" si="405"/>
        <v>81.49443260833597</v>
      </c>
      <c r="BW600" s="117">
        <f t="shared" si="406"/>
        <v>3.5754379721827469E-2</v>
      </c>
    </row>
    <row r="601" spans="1:75" ht="30" customHeight="1" x14ac:dyDescent="0.25">
      <c r="A601" s="108">
        <v>4.6009125752143998</v>
      </c>
      <c r="B601" s="108">
        <v>-74.180286632620493</v>
      </c>
      <c r="C601" s="119">
        <v>20</v>
      </c>
      <c r="D601" s="119">
        <v>24</v>
      </c>
      <c r="E601" s="119">
        <v>1803</v>
      </c>
      <c r="F601" s="16" t="s">
        <v>1589</v>
      </c>
      <c r="G601" s="14" t="s">
        <v>1590</v>
      </c>
      <c r="H601" s="16" t="s">
        <v>1591</v>
      </c>
      <c r="I601" s="14" t="s">
        <v>425</v>
      </c>
      <c r="J601" s="14" t="s">
        <v>53</v>
      </c>
      <c r="K601" s="14">
        <v>117.22</v>
      </c>
      <c r="L601" s="14"/>
      <c r="M601" s="14">
        <v>1988</v>
      </c>
      <c r="N601" s="15" t="s">
        <v>43</v>
      </c>
      <c r="O601" s="15" t="s">
        <v>397</v>
      </c>
      <c r="P601" s="17">
        <v>8.124879750918957E-3</v>
      </c>
      <c r="Q601" s="18">
        <v>183750</v>
      </c>
      <c r="R601" s="18">
        <v>189819.88656251531</v>
      </c>
      <c r="S601" s="15" t="s">
        <v>45</v>
      </c>
      <c r="T601" s="15"/>
      <c r="U601" s="15"/>
      <c r="V601" s="14">
        <v>365</v>
      </c>
      <c r="W601" s="76"/>
      <c r="X601" s="14"/>
      <c r="Y601" s="14">
        <v>8760</v>
      </c>
      <c r="Z601" s="76" t="s">
        <v>429</v>
      </c>
      <c r="AA601" s="76" t="s">
        <v>429</v>
      </c>
      <c r="AB601" s="19" t="s">
        <v>49</v>
      </c>
      <c r="AC601" s="19">
        <v>196.35697419693699</v>
      </c>
      <c r="AD601" s="19">
        <v>1220.7279907421801</v>
      </c>
      <c r="AE601" s="19">
        <v>0.1</v>
      </c>
      <c r="AF601" s="19">
        <v>640</v>
      </c>
      <c r="AG601" s="19">
        <v>1920000</v>
      </c>
      <c r="AH601" s="20">
        <v>95073.827203389839</v>
      </c>
      <c r="AI601" s="20">
        <v>2.5741799999999997E-6</v>
      </c>
      <c r="AJ601" s="21">
        <f t="shared" si="419"/>
        <v>3.7272458567821326E-2</v>
      </c>
      <c r="AK601" s="21">
        <f t="shared" si="420"/>
        <v>0.23171844872636785</v>
      </c>
      <c r="AL601" s="21">
        <f t="shared" si="421"/>
        <v>1.8981988656251532E-5</v>
      </c>
      <c r="AM601" s="21">
        <f t="shared" si="422"/>
        <v>0.12148472740000979</v>
      </c>
      <c r="AN601" s="21">
        <f t="shared" si="423"/>
        <v>364.45418220002944</v>
      </c>
      <c r="AO601" s="86">
        <f t="shared" si="391"/>
        <v>0.25282164358422982</v>
      </c>
      <c r="AP601" s="88">
        <f t="shared" si="392"/>
        <v>1.0211632484334609E-4</v>
      </c>
      <c r="AQ601" s="89">
        <f t="shared" si="393"/>
        <v>6.3484506500374749E-4</v>
      </c>
      <c r="AR601" s="89">
        <f t="shared" si="394"/>
        <v>5.2005448373291865E-8</v>
      </c>
      <c r="AS601" s="89">
        <f t="shared" si="395"/>
        <v>3.3283486958906791E-4</v>
      </c>
      <c r="AT601" s="89">
        <f t="shared" si="396"/>
        <v>0.99850460876720393</v>
      </c>
      <c r="AU601" s="91">
        <f t="shared" si="397"/>
        <v>6.92662037217068E-4</v>
      </c>
      <c r="AV601" s="95">
        <f t="shared" si="407"/>
        <v>37272.458567821326</v>
      </c>
      <c r="AW601" s="96">
        <f t="shared" si="408"/>
        <v>231718.44872636785</v>
      </c>
      <c r="AX601" s="96">
        <f t="shared" si="409"/>
        <v>18.981988656251531</v>
      </c>
      <c r="AY601" s="96">
        <f t="shared" si="410"/>
        <v>121484.7274000098</v>
      </c>
      <c r="AZ601" s="96">
        <f t="shared" si="411"/>
        <v>364454182.20002943</v>
      </c>
      <c r="BA601" s="97">
        <f t="shared" si="412"/>
        <v>252821.64358422981</v>
      </c>
      <c r="BB601" s="102">
        <f t="shared" si="413"/>
        <v>102.11632484334609</v>
      </c>
      <c r="BC601" s="98">
        <f t="shared" si="414"/>
        <v>634.84506500374744</v>
      </c>
      <c r="BD601" s="98">
        <f t="shared" si="415"/>
        <v>5.2005448373291865E-2</v>
      </c>
      <c r="BE601" s="98">
        <f t="shared" si="416"/>
        <v>332.83486958906792</v>
      </c>
      <c r="BF601" s="98">
        <f t="shared" si="417"/>
        <v>998504.60876720387</v>
      </c>
      <c r="BG601" s="103">
        <f t="shared" si="418"/>
        <v>692.66203721706802</v>
      </c>
      <c r="BH601">
        <v>0.1</v>
      </c>
      <c r="BI601">
        <f t="shared" si="398"/>
        <v>18981.988656251531</v>
      </c>
      <c r="BJ601">
        <v>0.1</v>
      </c>
      <c r="BK601">
        <f t="shared" si="399"/>
        <v>9507.3827203389847</v>
      </c>
      <c r="BL601" s="114">
        <v>187.562005220738</v>
      </c>
      <c r="BM601" s="114">
        <v>1012.03746873145</v>
      </c>
      <c r="BN601" s="114">
        <v>0</v>
      </c>
      <c r="BO601" s="114">
        <v>256</v>
      </c>
      <c r="BP601" s="114">
        <v>384000</v>
      </c>
      <c r="BQ601" s="107">
        <f t="shared" si="400"/>
        <v>2.5741799999999998E-7</v>
      </c>
      <c r="BR601" s="107">
        <f t="shared" si="401"/>
        <v>3.5797567902641679E-2</v>
      </c>
      <c r="BS601" s="107">
        <f t="shared" si="402"/>
        <v>0.19349729452932171</v>
      </c>
      <c r="BT601" s="107">
        <f t="shared" si="403"/>
        <v>1.8981988656251532E-6</v>
      </c>
      <c r="BU601" s="107">
        <f t="shared" si="404"/>
        <v>5.0089436296960839E-2</v>
      </c>
      <c r="BV601" s="107">
        <f t="shared" si="405"/>
        <v>81.49443260833597</v>
      </c>
      <c r="BW601" s="117">
        <f t="shared" si="406"/>
        <v>3.5754379721827469E-2</v>
      </c>
    </row>
    <row r="602" spans="1:75" ht="30" customHeight="1" x14ac:dyDescent="0.25">
      <c r="A602" s="108">
        <v>4.6009125752143998</v>
      </c>
      <c r="B602" s="108">
        <v>-74.180286632620493</v>
      </c>
      <c r="C602" s="119">
        <v>20</v>
      </c>
      <c r="D602" s="119">
        <v>24</v>
      </c>
      <c r="E602" s="119">
        <v>1803</v>
      </c>
      <c r="F602" s="16" t="s">
        <v>1589</v>
      </c>
      <c r="G602" s="14" t="s">
        <v>1590</v>
      </c>
      <c r="H602" s="16" t="s">
        <v>1591</v>
      </c>
      <c r="I602" s="14" t="s">
        <v>425</v>
      </c>
      <c r="J602" s="14" t="s">
        <v>53</v>
      </c>
      <c r="K602" s="14">
        <v>117.22</v>
      </c>
      <c r="L602" s="14"/>
      <c r="M602" s="14">
        <v>1988</v>
      </c>
      <c r="N602" s="15" t="s">
        <v>43</v>
      </c>
      <c r="O602" s="15" t="s">
        <v>397</v>
      </c>
      <c r="P602" s="17">
        <v>8.124879750918957E-3</v>
      </c>
      <c r="Q602" s="18">
        <v>183750</v>
      </c>
      <c r="R602" s="18">
        <v>189819.88656251531</v>
      </c>
      <c r="S602" s="15" t="s">
        <v>45</v>
      </c>
      <c r="T602" s="15"/>
      <c r="U602" s="15"/>
      <c r="V602" s="14">
        <v>365</v>
      </c>
      <c r="W602" s="76"/>
      <c r="X602" s="14"/>
      <c r="Y602" s="14">
        <v>8760</v>
      </c>
      <c r="Z602" s="76" t="s">
        <v>429</v>
      </c>
      <c r="AA602" s="76" t="s">
        <v>429</v>
      </c>
      <c r="AB602" s="19" t="s">
        <v>49</v>
      </c>
      <c r="AC602" s="19">
        <v>196.35697419693699</v>
      </c>
      <c r="AD602" s="19">
        <v>1220.7279907421801</v>
      </c>
      <c r="AE602" s="19">
        <v>0.1</v>
      </c>
      <c r="AF602" s="19">
        <v>640</v>
      </c>
      <c r="AG602" s="19">
        <v>1920000</v>
      </c>
      <c r="AH602" s="20">
        <v>95073.827203389839</v>
      </c>
      <c r="AI602" s="20">
        <v>2.5741799999999997E-6</v>
      </c>
      <c r="AJ602" s="21">
        <f t="shared" si="419"/>
        <v>3.7272458567821326E-2</v>
      </c>
      <c r="AK602" s="21">
        <f t="shared" si="420"/>
        <v>0.23171844872636785</v>
      </c>
      <c r="AL602" s="21">
        <f t="shared" si="421"/>
        <v>1.8981988656251532E-5</v>
      </c>
      <c r="AM602" s="21">
        <f t="shared" si="422"/>
        <v>0.12148472740000979</v>
      </c>
      <c r="AN602" s="21">
        <f t="shared" si="423"/>
        <v>364.45418220002944</v>
      </c>
      <c r="AO602" s="86">
        <f t="shared" si="391"/>
        <v>0.25282164358422982</v>
      </c>
      <c r="AP602" s="88">
        <f t="shared" si="392"/>
        <v>1.0211632484334609E-4</v>
      </c>
      <c r="AQ602" s="89">
        <f t="shared" si="393"/>
        <v>6.3484506500374749E-4</v>
      </c>
      <c r="AR602" s="89">
        <f t="shared" si="394"/>
        <v>5.2005448373291865E-8</v>
      </c>
      <c r="AS602" s="89">
        <f t="shared" si="395"/>
        <v>3.3283486958906791E-4</v>
      </c>
      <c r="AT602" s="89">
        <f t="shared" si="396"/>
        <v>0.99850460876720393</v>
      </c>
      <c r="AU602" s="91">
        <f t="shared" si="397"/>
        <v>6.92662037217068E-4</v>
      </c>
      <c r="AV602" s="95">
        <f t="shared" si="407"/>
        <v>37272.458567821326</v>
      </c>
      <c r="AW602" s="96">
        <f t="shared" si="408"/>
        <v>231718.44872636785</v>
      </c>
      <c r="AX602" s="96">
        <f t="shared" si="409"/>
        <v>18.981988656251531</v>
      </c>
      <c r="AY602" s="96">
        <f t="shared" si="410"/>
        <v>121484.7274000098</v>
      </c>
      <c r="AZ602" s="96">
        <f t="shared" si="411"/>
        <v>364454182.20002943</v>
      </c>
      <c r="BA602" s="97">
        <f t="shared" si="412"/>
        <v>252821.64358422981</v>
      </c>
      <c r="BB602" s="102">
        <f t="shared" si="413"/>
        <v>102.11632484334609</v>
      </c>
      <c r="BC602" s="98">
        <f t="shared" si="414"/>
        <v>634.84506500374744</v>
      </c>
      <c r="BD602" s="98">
        <f t="shared" si="415"/>
        <v>5.2005448373291865E-2</v>
      </c>
      <c r="BE602" s="98">
        <f t="shared" si="416"/>
        <v>332.83486958906792</v>
      </c>
      <c r="BF602" s="98">
        <f t="shared" si="417"/>
        <v>998504.60876720387</v>
      </c>
      <c r="BG602" s="103">
        <f t="shared" si="418"/>
        <v>692.66203721706802</v>
      </c>
      <c r="BH602">
        <v>0.1</v>
      </c>
      <c r="BI602">
        <f t="shared" si="398"/>
        <v>18981.988656251531</v>
      </c>
      <c r="BJ602">
        <v>0.1</v>
      </c>
      <c r="BK602">
        <f t="shared" si="399"/>
        <v>9507.3827203389847</v>
      </c>
      <c r="BL602" s="114">
        <v>187.562005220738</v>
      </c>
      <c r="BM602" s="114">
        <v>1012.03746873145</v>
      </c>
      <c r="BN602" s="114">
        <v>0</v>
      </c>
      <c r="BO602" s="114">
        <v>256</v>
      </c>
      <c r="BP602" s="114">
        <v>384000</v>
      </c>
      <c r="BQ602" s="107">
        <f t="shared" si="400"/>
        <v>2.5741799999999998E-7</v>
      </c>
      <c r="BR602" s="107">
        <f t="shared" si="401"/>
        <v>3.5797567902641679E-2</v>
      </c>
      <c r="BS602" s="107">
        <f t="shared" si="402"/>
        <v>0.19349729452932171</v>
      </c>
      <c r="BT602" s="107">
        <f t="shared" si="403"/>
        <v>1.8981988656251532E-6</v>
      </c>
      <c r="BU602" s="107">
        <f t="shared" si="404"/>
        <v>5.0089436296960839E-2</v>
      </c>
      <c r="BV602" s="107">
        <f t="shared" si="405"/>
        <v>81.49443260833597</v>
      </c>
      <c r="BW602" s="117">
        <f t="shared" si="406"/>
        <v>3.5754379721827469E-2</v>
      </c>
    </row>
    <row r="603" spans="1:75" ht="30" customHeight="1" x14ac:dyDescent="0.25">
      <c r="A603" s="108">
        <v>4.6009125752143998</v>
      </c>
      <c r="B603" s="108">
        <v>-74.180286632620493</v>
      </c>
      <c r="C603" s="119">
        <v>20</v>
      </c>
      <c r="D603" s="119">
        <v>24</v>
      </c>
      <c r="E603" s="119">
        <v>1803</v>
      </c>
      <c r="F603" s="16" t="s">
        <v>1589</v>
      </c>
      <c r="G603" s="14" t="s">
        <v>1590</v>
      </c>
      <c r="H603" s="16" t="s">
        <v>1591</v>
      </c>
      <c r="I603" s="14" t="s">
        <v>425</v>
      </c>
      <c r="J603" s="14" t="s">
        <v>53</v>
      </c>
      <c r="K603" s="14">
        <v>117.22</v>
      </c>
      <c r="L603" s="14"/>
      <c r="M603" s="14">
        <v>1988</v>
      </c>
      <c r="N603" s="15" t="s">
        <v>43</v>
      </c>
      <c r="O603" s="15" t="s">
        <v>397</v>
      </c>
      <c r="P603" s="17">
        <v>8.124879750918957E-3</v>
      </c>
      <c r="Q603" s="18">
        <v>183750</v>
      </c>
      <c r="R603" s="18">
        <v>189819.88656251531</v>
      </c>
      <c r="S603" s="15" t="s">
        <v>45</v>
      </c>
      <c r="T603" s="15"/>
      <c r="U603" s="15"/>
      <c r="V603" s="14">
        <v>365</v>
      </c>
      <c r="W603" s="76"/>
      <c r="X603" s="14"/>
      <c r="Y603" s="14">
        <v>8760</v>
      </c>
      <c r="Z603" s="76" t="s">
        <v>429</v>
      </c>
      <c r="AA603" s="76" t="s">
        <v>429</v>
      </c>
      <c r="AB603" s="19" t="s">
        <v>49</v>
      </c>
      <c r="AC603" s="19">
        <v>196.35697419693699</v>
      </c>
      <c r="AD603" s="19">
        <v>1220.7279907421801</v>
      </c>
      <c r="AE603" s="19">
        <v>0.1</v>
      </c>
      <c r="AF603" s="19">
        <v>640</v>
      </c>
      <c r="AG603" s="19">
        <v>1920000</v>
      </c>
      <c r="AH603" s="20">
        <v>95073.827203389839</v>
      </c>
      <c r="AI603" s="20">
        <v>2.5741799999999997E-6</v>
      </c>
      <c r="AJ603" s="21">
        <f t="shared" si="419"/>
        <v>3.7272458567821326E-2</v>
      </c>
      <c r="AK603" s="21">
        <f t="shared" si="420"/>
        <v>0.23171844872636785</v>
      </c>
      <c r="AL603" s="21">
        <f t="shared" si="421"/>
        <v>1.8981988656251532E-5</v>
      </c>
      <c r="AM603" s="21">
        <f t="shared" si="422"/>
        <v>0.12148472740000979</v>
      </c>
      <c r="AN603" s="21">
        <f t="shared" si="423"/>
        <v>364.45418220002944</v>
      </c>
      <c r="AO603" s="86">
        <f t="shared" si="391"/>
        <v>0.25282164358422982</v>
      </c>
      <c r="AP603" s="88">
        <f t="shared" si="392"/>
        <v>1.0211632484334609E-4</v>
      </c>
      <c r="AQ603" s="89">
        <f t="shared" si="393"/>
        <v>6.3484506500374749E-4</v>
      </c>
      <c r="AR603" s="89">
        <f t="shared" si="394"/>
        <v>5.2005448373291865E-8</v>
      </c>
      <c r="AS603" s="89">
        <f t="shared" si="395"/>
        <v>3.3283486958906791E-4</v>
      </c>
      <c r="AT603" s="89">
        <f t="shared" si="396"/>
        <v>0.99850460876720393</v>
      </c>
      <c r="AU603" s="91">
        <f t="shared" si="397"/>
        <v>6.92662037217068E-4</v>
      </c>
      <c r="AV603" s="95">
        <f t="shared" si="407"/>
        <v>37272.458567821326</v>
      </c>
      <c r="AW603" s="96">
        <f t="shared" si="408"/>
        <v>231718.44872636785</v>
      </c>
      <c r="AX603" s="96">
        <f t="shared" si="409"/>
        <v>18.981988656251531</v>
      </c>
      <c r="AY603" s="96">
        <f t="shared" si="410"/>
        <v>121484.7274000098</v>
      </c>
      <c r="AZ603" s="96">
        <f t="shared" si="411"/>
        <v>364454182.20002943</v>
      </c>
      <c r="BA603" s="97">
        <f t="shared" si="412"/>
        <v>252821.64358422981</v>
      </c>
      <c r="BB603" s="102">
        <f t="shared" si="413"/>
        <v>102.11632484334609</v>
      </c>
      <c r="BC603" s="98">
        <f t="shared" si="414"/>
        <v>634.84506500374744</v>
      </c>
      <c r="BD603" s="98">
        <f t="shared" si="415"/>
        <v>5.2005448373291865E-2</v>
      </c>
      <c r="BE603" s="98">
        <f t="shared" si="416"/>
        <v>332.83486958906792</v>
      </c>
      <c r="BF603" s="98">
        <f t="shared" si="417"/>
        <v>998504.60876720387</v>
      </c>
      <c r="BG603" s="103">
        <f t="shared" si="418"/>
        <v>692.66203721706802</v>
      </c>
      <c r="BH603">
        <v>0.1</v>
      </c>
      <c r="BI603">
        <f t="shared" si="398"/>
        <v>18981.988656251531</v>
      </c>
      <c r="BJ603">
        <v>0.1</v>
      </c>
      <c r="BK603">
        <f t="shared" si="399"/>
        <v>9507.3827203389847</v>
      </c>
      <c r="BL603" s="114">
        <v>187.562005220738</v>
      </c>
      <c r="BM603" s="114">
        <v>1012.03746873145</v>
      </c>
      <c r="BN603" s="114">
        <v>0</v>
      </c>
      <c r="BO603" s="114">
        <v>256</v>
      </c>
      <c r="BP603" s="114">
        <v>384000</v>
      </c>
      <c r="BQ603" s="107">
        <f t="shared" si="400"/>
        <v>2.5741799999999998E-7</v>
      </c>
      <c r="BR603" s="107">
        <f t="shared" si="401"/>
        <v>3.5797567902641679E-2</v>
      </c>
      <c r="BS603" s="107">
        <f t="shared" si="402"/>
        <v>0.19349729452932171</v>
      </c>
      <c r="BT603" s="107">
        <f t="shared" si="403"/>
        <v>1.8981988656251532E-6</v>
      </c>
      <c r="BU603" s="107">
        <f t="shared" si="404"/>
        <v>5.0089436296960839E-2</v>
      </c>
      <c r="BV603" s="107">
        <f t="shared" si="405"/>
        <v>81.49443260833597</v>
      </c>
      <c r="BW603" s="117">
        <f t="shared" si="406"/>
        <v>3.5754379721827469E-2</v>
      </c>
    </row>
    <row r="604" spans="1:75" ht="30" customHeight="1" x14ac:dyDescent="0.25">
      <c r="A604" s="108">
        <v>4.6009125752143998</v>
      </c>
      <c r="B604" s="108">
        <v>-74.180286632620493</v>
      </c>
      <c r="C604" s="119">
        <v>20</v>
      </c>
      <c r="D604" s="119">
        <v>24</v>
      </c>
      <c r="E604" s="119">
        <v>1803</v>
      </c>
      <c r="F604" s="16" t="s">
        <v>1589</v>
      </c>
      <c r="G604" s="14" t="s">
        <v>1590</v>
      </c>
      <c r="H604" s="16" t="s">
        <v>1591</v>
      </c>
      <c r="I604" s="14" t="s">
        <v>425</v>
      </c>
      <c r="J604" s="14" t="s">
        <v>53</v>
      </c>
      <c r="K604" s="14">
        <v>117.22</v>
      </c>
      <c r="L604" s="14"/>
      <c r="M604" s="14">
        <v>1986</v>
      </c>
      <c r="N604" s="15" t="s">
        <v>43</v>
      </c>
      <c r="O604" s="15" t="s">
        <v>397</v>
      </c>
      <c r="P604" s="17">
        <v>8.124879750918957E-3</v>
      </c>
      <c r="Q604" s="18">
        <v>183750</v>
      </c>
      <c r="R604" s="18">
        <v>189819.88656251531</v>
      </c>
      <c r="S604" s="15" t="s">
        <v>45</v>
      </c>
      <c r="T604" s="15"/>
      <c r="U604" s="15"/>
      <c r="V604" s="14">
        <v>365</v>
      </c>
      <c r="W604" s="76"/>
      <c r="X604" s="14"/>
      <c r="Y604" s="14">
        <v>8760</v>
      </c>
      <c r="Z604" s="76" t="s">
        <v>429</v>
      </c>
      <c r="AA604" s="76" t="s">
        <v>429</v>
      </c>
      <c r="AB604" s="19" t="s">
        <v>49</v>
      </c>
      <c r="AC604" s="19">
        <v>196.35697419693699</v>
      </c>
      <c r="AD604" s="19">
        <v>1220.7279907421801</v>
      </c>
      <c r="AE604" s="19">
        <v>0.1</v>
      </c>
      <c r="AF604" s="19">
        <v>640</v>
      </c>
      <c r="AG604" s="19">
        <v>1920000</v>
      </c>
      <c r="AH604" s="20">
        <v>95073.827203389839</v>
      </c>
      <c r="AI604" s="20">
        <v>2.5741799999999997E-6</v>
      </c>
      <c r="AJ604" s="21">
        <f t="shared" si="419"/>
        <v>3.7272458567821326E-2</v>
      </c>
      <c r="AK604" s="21">
        <f t="shared" si="420"/>
        <v>0.23171844872636785</v>
      </c>
      <c r="AL604" s="21">
        <f t="shared" si="421"/>
        <v>1.8981988656251532E-5</v>
      </c>
      <c r="AM604" s="21">
        <f t="shared" si="422"/>
        <v>0.12148472740000979</v>
      </c>
      <c r="AN604" s="21">
        <f t="shared" si="423"/>
        <v>364.45418220002944</v>
      </c>
      <c r="AO604" s="86">
        <f t="shared" si="391"/>
        <v>0.25282164358422982</v>
      </c>
      <c r="AP604" s="88">
        <f t="shared" si="392"/>
        <v>1.0211632484334609E-4</v>
      </c>
      <c r="AQ604" s="89">
        <f t="shared" si="393"/>
        <v>6.3484506500374749E-4</v>
      </c>
      <c r="AR604" s="89">
        <f t="shared" si="394"/>
        <v>5.2005448373291865E-8</v>
      </c>
      <c r="AS604" s="89">
        <f t="shared" si="395"/>
        <v>3.3283486958906791E-4</v>
      </c>
      <c r="AT604" s="89">
        <f t="shared" si="396"/>
        <v>0.99850460876720393</v>
      </c>
      <c r="AU604" s="91">
        <f t="shared" si="397"/>
        <v>6.92662037217068E-4</v>
      </c>
      <c r="AV604" s="95">
        <f t="shared" si="407"/>
        <v>37272.458567821326</v>
      </c>
      <c r="AW604" s="96">
        <f t="shared" si="408"/>
        <v>231718.44872636785</v>
      </c>
      <c r="AX604" s="96">
        <f t="shared" si="409"/>
        <v>18.981988656251531</v>
      </c>
      <c r="AY604" s="96">
        <f t="shared" si="410"/>
        <v>121484.7274000098</v>
      </c>
      <c r="AZ604" s="96">
        <f t="shared" si="411"/>
        <v>364454182.20002943</v>
      </c>
      <c r="BA604" s="97">
        <f t="shared" si="412"/>
        <v>252821.64358422981</v>
      </c>
      <c r="BB604" s="102">
        <f t="shared" si="413"/>
        <v>102.11632484334609</v>
      </c>
      <c r="BC604" s="98">
        <f t="shared" si="414"/>
        <v>634.84506500374744</v>
      </c>
      <c r="BD604" s="98">
        <f t="shared" si="415"/>
        <v>5.2005448373291865E-2</v>
      </c>
      <c r="BE604" s="98">
        <f t="shared" si="416"/>
        <v>332.83486958906792</v>
      </c>
      <c r="BF604" s="98">
        <f t="shared" si="417"/>
        <v>998504.60876720387</v>
      </c>
      <c r="BG604" s="103">
        <f t="shared" si="418"/>
        <v>692.66203721706802</v>
      </c>
      <c r="BH604">
        <v>0.1</v>
      </c>
      <c r="BI604">
        <f t="shared" si="398"/>
        <v>18981.988656251531</v>
      </c>
      <c r="BJ604">
        <v>0.1</v>
      </c>
      <c r="BK604">
        <f t="shared" si="399"/>
        <v>9507.3827203389847</v>
      </c>
      <c r="BL604" s="114">
        <v>187.562005220738</v>
      </c>
      <c r="BM604" s="114">
        <v>1012.03746873145</v>
      </c>
      <c r="BN604" s="114">
        <v>0</v>
      </c>
      <c r="BO604" s="114">
        <v>256</v>
      </c>
      <c r="BP604" s="114">
        <v>384000</v>
      </c>
      <c r="BQ604" s="107">
        <f t="shared" si="400"/>
        <v>2.5741799999999998E-7</v>
      </c>
      <c r="BR604" s="107">
        <f t="shared" si="401"/>
        <v>3.5797567902641679E-2</v>
      </c>
      <c r="BS604" s="107">
        <f t="shared" si="402"/>
        <v>0.19349729452932171</v>
      </c>
      <c r="BT604" s="107">
        <f t="shared" si="403"/>
        <v>1.8981988656251532E-6</v>
      </c>
      <c r="BU604" s="107">
        <f t="shared" si="404"/>
        <v>5.0089436296960839E-2</v>
      </c>
      <c r="BV604" s="107">
        <f t="shared" si="405"/>
        <v>81.49443260833597</v>
      </c>
      <c r="BW604" s="117">
        <f t="shared" si="406"/>
        <v>3.5754379721827469E-2</v>
      </c>
    </row>
    <row r="605" spans="1:75" ht="30" customHeight="1" x14ac:dyDescent="0.25">
      <c r="A605" s="108">
        <v>4.6009125752143998</v>
      </c>
      <c r="B605" s="108">
        <v>-74.180286632620493</v>
      </c>
      <c r="C605" s="119">
        <v>20</v>
      </c>
      <c r="D605" s="119">
        <v>24</v>
      </c>
      <c r="E605" s="119">
        <v>1803</v>
      </c>
      <c r="F605" s="16" t="s">
        <v>1589</v>
      </c>
      <c r="G605" s="14" t="s">
        <v>1590</v>
      </c>
      <c r="H605" s="16" t="s">
        <v>1591</v>
      </c>
      <c r="I605" s="14" t="s">
        <v>425</v>
      </c>
      <c r="J605" s="14" t="s">
        <v>53</v>
      </c>
      <c r="K605" s="14">
        <v>117.22</v>
      </c>
      <c r="L605" s="14"/>
      <c r="M605" s="14">
        <v>1993</v>
      </c>
      <c r="N605" s="15" t="s">
        <v>43</v>
      </c>
      <c r="O605" s="15" t="s">
        <v>397</v>
      </c>
      <c r="P605" s="17">
        <v>8.124879750918957E-3</v>
      </c>
      <c r="Q605" s="18">
        <v>61250</v>
      </c>
      <c r="R605" s="18">
        <v>63273.295520838437</v>
      </c>
      <c r="S605" s="15" t="s">
        <v>45</v>
      </c>
      <c r="T605" s="15"/>
      <c r="U605" s="15"/>
      <c r="V605" s="14">
        <v>365</v>
      </c>
      <c r="W605" s="76"/>
      <c r="X605" s="14"/>
      <c r="Y605" s="14">
        <v>8760</v>
      </c>
      <c r="Z605" s="76" t="s">
        <v>429</v>
      </c>
      <c r="AA605" s="76" t="s">
        <v>429</v>
      </c>
      <c r="AB605" s="19" t="s">
        <v>49</v>
      </c>
      <c r="AC605" s="19">
        <v>196.35697419693699</v>
      </c>
      <c r="AD605" s="19">
        <v>1220.7279907421801</v>
      </c>
      <c r="AE605" s="19">
        <v>0.1</v>
      </c>
      <c r="AF605" s="19">
        <v>640</v>
      </c>
      <c r="AG605" s="19">
        <v>1920000</v>
      </c>
      <c r="AH605" s="20">
        <v>95073.827203389839</v>
      </c>
      <c r="AI605" s="20">
        <v>2.5741799999999997E-6</v>
      </c>
      <c r="AJ605" s="21">
        <f t="shared" si="419"/>
        <v>1.2424152855940443E-2</v>
      </c>
      <c r="AK605" s="21">
        <f t="shared" si="420"/>
        <v>7.7239482908789292E-2</v>
      </c>
      <c r="AL605" s="21">
        <f t="shared" si="421"/>
        <v>6.3273295520838436E-6</v>
      </c>
      <c r="AM605" s="21">
        <f t="shared" si="422"/>
        <v>4.0494909133336601E-2</v>
      </c>
      <c r="AN605" s="21">
        <f t="shared" si="423"/>
        <v>121.4847274000098</v>
      </c>
      <c r="AO605" s="86">
        <f t="shared" si="391"/>
        <v>0.25282164358422982</v>
      </c>
      <c r="AP605" s="88">
        <f t="shared" si="392"/>
        <v>3.4038774947782033E-5</v>
      </c>
      <c r="AQ605" s="89">
        <f t="shared" si="393"/>
        <v>2.1161502166791587E-4</v>
      </c>
      <c r="AR605" s="89">
        <f t="shared" si="394"/>
        <v>1.7335149457763955E-8</v>
      </c>
      <c r="AS605" s="89">
        <f t="shared" si="395"/>
        <v>1.1094495652968932E-4</v>
      </c>
      <c r="AT605" s="89">
        <f t="shared" si="396"/>
        <v>0.33283486958906794</v>
      </c>
      <c r="AU605" s="91">
        <f t="shared" si="397"/>
        <v>6.92662037217068E-4</v>
      </c>
      <c r="AV605" s="95">
        <f t="shared" si="407"/>
        <v>12424.152855940443</v>
      </c>
      <c r="AW605" s="96">
        <f t="shared" si="408"/>
        <v>77239.482908789287</v>
      </c>
      <c r="AX605" s="96">
        <f t="shared" si="409"/>
        <v>6.3273295520838433</v>
      </c>
      <c r="AY605" s="96">
        <f t="shared" si="410"/>
        <v>40494.909133336601</v>
      </c>
      <c r="AZ605" s="96">
        <f t="shared" si="411"/>
        <v>121484727.4000098</v>
      </c>
      <c r="BA605" s="97">
        <f t="shared" si="412"/>
        <v>252821.64358422981</v>
      </c>
      <c r="BB605" s="102">
        <f t="shared" si="413"/>
        <v>34.038774947782031</v>
      </c>
      <c r="BC605" s="98">
        <f t="shared" si="414"/>
        <v>211.61502166791587</v>
      </c>
      <c r="BD605" s="98">
        <f t="shared" si="415"/>
        <v>1.7335149457763956E-2</v>
      </c>
      <c r="BE605" s="98">
        <f t="shared" si="416"/>
        <v>110.94495652968932</v>
      </c>
      <c r="BF605" s="98">
        <f t="shared" si="417"/>
        <v>332834.86958906794</v>
      </c>
      <c r="BG605" s="103">
        <f t="shared" si="418"/>
        <v>692.66203721706802</v>
      </c>
      <c r="BH605">
        <v>0.1</v>
      </c>
      <c r="BI605">
        <f t="shared" si="398"/>
        <v>6327.3295520838437</v>
      </c>
      <c r="BJ605">
        <v>0.1</v>
      </c>
      <c r="BK605">
        <f t="shared" si="399"/>
        <v>9507.3827203389847</v>
      </c>
      <c r="BL605" s="114">
        <v>187.562005220738</v>
      </c>
      <c r="BM605" s="114">
        <v>1012.03746873145</v>
      </c>
      <c r="BN605" s="114">
        <v>0</v>
      </c>
      <c r="BO605" s="114">
        <v>256</v>
      </c>
      <c r="BP605" s="114">
        <v>384000</v>
      </c>
      <c r="BQ605" s="107">
        <f t="shared" si="400"/>
        <v>2.5741799999999998E-7</v>
      </c>
      <c r="BR605" s="107">
        <f t="shared" si="401"/>
        <v>1.1932522634213894E-2</v>
      </c>
      <c r="BS605" s="107">
        <f t="shared" si="402"/>
        <v>6.4499098176440575E-2</v>
      </c>
      <c r="BT605" s="107">
        <f t="shared" si="403"/>
        <v>6.327329552083844E-7</v>
      </c>
      <c r="BU605" s="107">
        <f t="shared" si="404"/>
        <v>1.6696478765653614E-2</v>
      </c>
      <c r="BV605" s="107">
        <f t="shared" si="405"/>
        <v>27.164810869445322</v>
      </c>
      <c r="BW605" s="117">
        <f t="shared" si="406"/>
        <v>3.5754379721827469E-2</v>
      </c>
    </row>
    <row r="606" spans="1:75" ht="30" customHeight="1" x14ac:dyDescent="0.25">
      <c r="A606" s="108">
        <v>4.6009125752143998</v>
      </c>
      <c r="B606" s="108">
        <v>-74.180286632620493</v>
      </c>
      <c r="C606" s="119">
        <v>20</v>
      </c>
      <c r="D606" s="119">
        <v>24</v>
      </c>
      <c r="E606" s="119">
        <v>1803</v>
      </c>
      <c r="F606" s="16" t="s">
        <v>1589</v>
      </c>
      <c r="G606" s="14" t="s">
        <v>1590</v>
      </c>
      <c r="H606" s="16" t="s">
        <v>1591</v>
      </c>
      <c r="I606" s="14" t="s">
        <v>425</v>
      </c>
      <c r="J606" s="14" t="s">
        <v>53</v>
      </c>
      <c r="K606" s="14">
        <v>117.22</v>
      </c>
      <c r="L606" s="14"/>
      <c r="M606" s="14">
        <v>1960</v>
      </c>
      <c r="N606" s="15" t="s">
        <v>43</v>
      </c>
      <c r="O606" s="15" t="s">
        <v>397</v>
      </c>
      <c r="P606" s="17">
        <v>8.124879750918957E-3</v>
      </c>
      <c r="Q606" s="18">
        <v>61250</v>
      </c>
      <c r="R606" s="18">
        <v>63273.295520838437</v>
      </c>
      <c r="S606" s="15" t="s">
        <v>45</v>
      </c>
      <c r="T606" s="15"/>
      <c r="U606" s="15"/>
      <c r="V606" s="14">
        <v>365</v>
      </c>
      <c r="W606" s="76"/>
      <c r="X606" s="14"/>
      <c r="Y606" s="14">
        <v>8760</v>
      </c>
      <c r="Z606" s="76" t="s">
        <v>429</v>
      </c>
      <c r="AA606" s="76" t="s">
        <v>429</v>
      </c>
      <c r="AB606" s="19" t="s">
        <v>49</v>
      </c>
      <c r="AC606" s="19">
        <v>196.35697419693699</v>
      </c>
      <c r="AD606" s="19">
        <v>1220.7279907421801</v>
      </c>
      <c r="AE606" s="19">
        <v>0.1</v>
      </c>
      <c r="AF606" s="19">
        <v>640</v>
      </c>
      <c r="AG606" s="19">
        <v>1920000</v>
      </c>
      <c r="AH606" s="20">
        <v>95073.827203389839</v>
      </c>
      <c r="AI606" s="20">
        <v>2.5741799999999997E-6</v>
      </c>
      <c r="AJ606" s="21">
        <f t="shared" si="419"/>
        <v>1.2424152855940443E-2</v>
      </c>
      <c r="AK606" s="21">
        <f t="shared" si="420"/>
        <v>7.7239482908789292E-2</v>
      </c>
      <c r="AL606" s="21">
        <f t="shared" si="421"/>
        <v>6.3273295520838436E-6</v>
      </c>
      <c r="AM606" s="21">
        <f t="shared" si="422"/>
        <v>4.0494909133336601E-2</v>
      </c>
      <c r="AN606" s="21">
        <f t="shared" si="423"/>
        <v>121.4847274000098</v>
      </c>
      <c r="AO606" s="86">
        <f t="shared" si="391"/>
        <v>0.25282164358422982</v>
      </c>
      <c r="AP606" s="88">
        <f t="shared" si="392"/>
        <v>3.4038774947782033E-5</v>
      </c>
      <c r="AQ606" s="89">
        <f t="shared" si="393"/>
        <v>2.1161502166791587E-4</v>
      </c>
      <c r="AR606" s="89">
        <f t="shared" si="394"/>
        <v>1.7335149457763955E-8</v>
      </c>
      <c r="AS606" s="89">
        <f t="shared" si="395"/>
        <v>1.1094495652968932E-4</v>
      </c>
      <c r="AT606" s="89">
        <f t="shared" si="396"/>
        <v>0.33283486958906794</v>
      </c>
      <c r="AU606" s="91">
        <f t="shared" si="397"/>
        <v>6.92662037217068E-4</v>
      </c>
      <c r="AV606" s="95">
        <f t="shared" si="407"/>
        <v>12424.152855940443</v>
      </c>
      <c r="AW606" s="96">
        <f t="shared" si="408"/>
        <v>77239.482908789287</v>
      </c>
      <c r="AX606" s="96">
        <f t="shared" si="409"/>
        <v>6.3273295520838433</v>
      </c>
      <c r="AY606" s="96">
        <f t="shared" si="410"/>
        <v>40494.909133336601</v>
      </c>
      <c r="AZ606" s="96">
        <f t="shared" si="411"/>
        <v>121484727.4000098</v>
      </c>
      <c r="BA606" s="97">
        <f t="shared" si="412"/>
        <v>252821.64358422981</v>
      </c>
      <c r="BB606" s="102">
        <f t="shared" si="413"/>
        <v>34.038774947782031</v>
      </c>
      <c r="BC606" s="98">
        <f t="shared" si="414"/>
        <v>211.61502166791587</v>
      </c>
      <c r="BD606" s="98">
        <f t="shared" si="415"/>
        <v>1.7335149457763956E-2</v>
      </c>
      <c r="BE606" s="98">
        <f t="shared" si="416"/>
        <v>110.94495652968932</v>
      </c>
      <c r="BF606" s="98">
        <f t="shared" si="417"/>
        <v>332834.86958906794</v>
      </c>
      <c r="BG606" s="103">
        <f t="shared" si="418"/>
        <v>692.66203721706802</v>
      </c>
      <c r="BH606">
        <v>0.1</v>
      </c>
      <c r="BI606">
        <f t="shared" si="398"/>
        <v>6327.3295520838437</v>
      </c>
      <c r="BJ606">
        <v>0.1</v>
      </c>
      <c r="BK606">
        <f t="shared" si="399"/>
        <v>9507.3827203389847</v>
      </c>
      <c r="BL606" s="114">
        <v>187.562005220738</v>
      </c>
      <c r="BM606" s="114">
        <v>1012.03746873145</v>
      </c>
      <c r="BN606" s="114">
        <v>0</v>
      </c>
      <c r="BO606" s="114">
        <v>256</v>
      </c>
      <c r="BP606" s="114">
        <v>384000</v>
      </c>
      <c r="BQ606" s="107">
        <f t="shared" si="400"/>
        <v>2.5741799999999998E-7</v>
      </c>
      <c r="BR606" s="107">
        <f t="shared" si="401"/>
        <v>1.1932522634213894E-2</v>
      </c>
      <c r="BS606" s="107">
        <f t="shared" si="402"/>
        <v>6.4499098176440575E-2</v>
      </c>
      <c r="BT606" s="107">
        <f t="shared" si="403"/>
        <v>6.327329552083844E-7</v>
      </c>
      <c r="BU606" s="107">
        <f t="shared" si="404"/>
        <v>1.6696478765653614E-2</v>
      </c>
      <c r="BV606" s="107">
        <f t="shared" si="405"/>
        <v>27.164810869445322</v>
      </c>
      <c r="BW606" s="117">
        <f t="shared" si="406"/>
        <v>3.5754379721827469E-2</v>
      </c>
    </row>
    <row r="607" spans="1:75" ht="30" customHeight="1" x14ac:dyDescent="0.25">
      <c r="A607" s="108">
        <v>4.6009125752143998</v>
      </c>
      <c r="B607" s="108">
        <v>-74.180286632620493</v>
      </c>
      <c r="C607" s="119">
        <v>20</v>
      </c>
      <c r="D607" s="119">
        <v>24</v>
      </c>
      <c r="E607" s="119">
        <v>1803</v>
      </c>
      <c r="F607" s="16" t="s">
        <v>1589</v>
      </c>
      <c r="G607" s="14" t="s">
        <v>1590</v>
      </c>
      <c r="H607" s="16" t="s">
        <v>1591</v>
      </c>
      <c r="I607" s="14" t="s">
        <v>425</v>
      </c>
      <c r="J607" s="14" t="s">
        <v>53</v>
      </c>
      <c r="K607" s="14">
        <v>117.22</v>
      </c>
      <c r="L607" s="14"/>
      <c r="M607" s="14">
        <v>1993</v>
      </c>
      <c r="N607" s="15" t="s">
        <v>43</v>
      </c>
      <c r="O607" s="15" t="s">
        <v>397</v>
      </c>
      <c r="P607" s="17">
        <v>8.124879750918957E-3</v>
      </c>
      <c r="Q607" s="18">
        <v>61250</v>
      </c>
      <c r="R607" s="18">
        <v>63273.295520838437</v>
      </c>
      <c r="S607" s="15" t="s">
        <v>45</v>
      </c>
      <c r="T607" s="15"/>
      <c r="U607" s="15"/>
      <c r="V607" s="14">
        <v>365</v>
      </c>
      <c r="W607" s="76"/>
      <c r="X607" s="14"/>
      <c r="Y607" s="14">
        <v>8760</v>
      </c>
      <c r="Z607" s="76" t="s">
        <v>429</v>
      </c>
      <c r="AA607" s="76" t="s">
        <v>429</v>
      </c>
      <c r="AB607" s="19" t="s">
        <v>49</v>
      </c>
      <c r="AC607" s="19">
        <v>196.35697419693699</v>
      </c>
      <c r="AD607" s="19">
        <v>1220.7279907421801</v>
      </c>
      <c r="AE607" s="19">
        <v>0.1</v>
      </c>
      <c r="AF607" s="19">
        <v>640</v>
      </c>
      <c r="AG607" s="19">
        <v>1920000</v>
      </c>
      <c r="AH607" s="20">
        <v>95073.827203389839</v>
      </c>
      <c r="AI607" s="20">
        <v>2.5741799999999997E-6</v>
      </c>
      <c r="AJ607" s="21">
        <f t="shared" si="419"/>
        <v>1.2424152855940443E-2</v>
      </c>
      <c r="AK607" s="21">
        <f t="shared" si="420"/>
        <v>7.7239482908789292E-2</v>
      </c>
      <c r="AL607" s="21">
        <f t="shared" si="421"/>
        <v>6.3273295520838436E-6</v>
      </c>
      <c r="AM607" s="21">
        <f t="shared" si="422"/>
        <v>4.0494909133336601E-2</v>
      </c>
      <c r="AN607" s="21">
        <f t="shared" si="423"/>
        <v>121.4847274000098</v>
      </c>
      <c r="AO607" s="86">
        <f t="shared" si="391"/>
        <v>0.25282164358422982</v>
      </c>
      <c r="AP607" s="88">
        <f t="shared" si="392"/>
        <v>3.4038774947782033E-5</v>
      </c>
      <c r="AQ607" s="89">
        <f t="shared" si="393"/>
        <v>2.1161502166791587E-4</v>
      </c>
      <c r="AR607" s="89">
        <f t="shared" si="394"/>
        <v>1.7335149457763955E-8</v>
      </c>
      <c r="AS607" s="89">
        <f t="shared" si="395"/>
        <v>1.1094495652968932E-4</v>
      </c>
      <c r="AT607" s="89">
        <f t="shared" si="396"/>
        <v>0.33283486958906794</v>
      </c>
      <c r="AU607" s="91">
        <f t="shared" si="397"/>
        <v>6.92662037217068E-4</v>
      </c>
      <c r="AV607" s="95">
        <f t="shared" si="407"/>
        <v>12424.152855940443</v>
      </c>
      <c r="AW607" s="96">
        <f t="shared" si="408"/>
        <v>77239.482908789287</v>
      </c>
      <c r="AX607" s="96">
        <f t="shared" si="409"/>
        <v>6.3273295520838433</v>
      </c>
      <c r="AY607" s="96">
        <f t="shared" si="410"/>
        <v>40494.909133336601</v>
      </c>
      <c r="AZ607" s="96">
        <f t="shared" si="411"/>
        <v>121484727.4000098</v>
      </c>
      <c r="BA607" s="97">
        <f t="shared" si="412"/>
        <v>252821.64358422981</v>
      </c>
      <c r="BB607" s="102">
        <f t="shared" si="413"/>
        <v>34.038774947782031</v>
      </c>
      <c r="BC607" s="98">
        <f t="shared" si="414"/>
        <v>211.61502166791587</v>
      </c>
      <c r="BD607" s="98">
        <f t="shared" si="415"/>
        <v>1.7335149457763956E-2</v>
      </c>
      <c r="BE607" s="98">
        <f t="shared" si="416"/>
        <v>110.94495652968932</v>
      </c>
      <c r="BF607" s="98">
        <f t="shared" si="417"/>
        <v>332834.86958906794</v>
      </c>
      <c r="BG607" s="103">
        <f t="shared" si="418"/>
        <v>692.66203721706802</v>
      </c>
      <c r="BH607">
        <v>0.1</v>
      </c>
      <c r="BI607">
        <f t="shared" si="398"/>
        <v>6327.3295520838437</v>
      </c>
      <c r="BJ607">
        <v>0.1</v>
      </c>
      <c r="BK607">
        <f t="shared" si="399"/>
        <v>9507.3827203389847</v>
      </c>
      <c r="BL607" s="114">
        <v>187.562005220738</v>
      </c>
      <c r="BM607" s="114">
        <v>1012.03746873145</v>
      </c>
      <c r="BN607" s="114">
        <v>0</v>
      </c>
      <c r="BO607" s="114">
        <v>256</v>
      </c>
      <c r="BP607" s="114">
        <v>384000</v>
      </c>
      <c r="BQ607" s="107">
        <f t="shared" si="400"/>
        <v>2.5741799999999998E-7</v>
      </c>
      <c r="BR607" s="107">
        <f t="shared" si="401"/>
        <v>1.1932522634213894E-2</v>
      </c>
      <c r="BS607" s="107">
        <f t="shared" si="402"/>
        <v>6.4499098176440575E-2</v>
      </c>
      <c r="BT607" s="107">
        <f t="shared" si="403"/>
        <v>6.327329552083844E-7</v>
      </c>
      <c r="BU607" s="107">
        <f t="shared" si="404"/>
        <v>1.6696478765653614E-2</v>
      </c>
      <c r="BV607" s="107">
        <f t="shared" si="405"/>
        <v>27.164810869445322</v>
      </c>
      <c r="BW607" s="117">
        <f t="shared" si="406"/>
        <v>3.5754379721827469E-2</v>
      </c>
    </row>
    <row r="608" spans="1:75" ht="30" customHeight="1" x14ac:dyDescent="0.25">
      <c r="A608" s="108">
        <v>4.6017085452340902</v>
      </c>
      <c r="B608" s="108">
        <v>-74.180171473243405</v>
      </c>
      <c r="C608" s="119">
        <v>20</v>
      </c>
      <c r="D608" s="119">
        <v>24</v>
      </c>
      <c r="E608" s="119">
        <v>1803</v>
      </c>
      <c r="F608" s="16" t="s">
        <v>1594</v>
      </c>
      <c r="G608" s="14" t="s">
        <v>1595</v>
      </c>
      <c r="H608" s="16" t="s">
        <v>1596</v>
      </c>
      <c r="I608" s="14" t="s">
        <v>425</v>
      </c>
      <c r="J608" s="14" t="s">
        <v>41</v>
      </c>
      <c r="K608" s="14">
        <v>10</v>
      </c>
      <c r="L608" s="14"/>
      <c r="M608" s="14">
        <v>2001</v>
      </c>
      <c r="N608" s="15" t="s">
        <v>43</v>
      </c>
      <c r="O608" s="15" t="s">
        <v>44</v>
      </c>
      <c r="P608" s="17">
        <v>-4.4982444697621672E-2</v>
      </c>
      <c r="Q608" s="18">
        <v>5248.75</v>
      </c>
      <c r="R608" s="18">
        <v>4384.4323914808683</v>
      </c>
      <c r="S608" s="15" t="s">
        <v>45</v>
      </c>
      <c r="T608" s="15"/>
      <c r="U608" s="15"/>
      <c r="V608" s="14">
        <v>365</v>
      </c>
      <c r="W608" s="76"/>
      <c r="X608" s="14"/>
      <c r="Y608" s="14">
        <v>8760</v>
      </c>
      <c r="Z608" s="76" t="s">
        <v>1597</v>
      </c>
      <c r="AA608" s="76" t="s">
        <v>292</v>
      </c>
      <c r="AB608" s="19" t="s">
        <v>49</v>
      </c>
      <c r="AC608" s="19">
        <v>46.3856216091623</v>
      </c>
      <c r="AD608" s="19">
        <v>1074.85364414012</v>
      </c>
      <c r="AE608" s="19">
        <v>5.4109910208389103</v>
      </c>
      <c r="AF608" s="19">
        <v>1344</v>
      </c>
      <c r="AG608" s="19">
        <v>1920000</v>
      </c>
      <c r="AH608" s="23">
        <v>5248.75</v>
      </c>
      <c r="AI608" s="24">
        <v>8.7999999999999994E-8</v>
      </c>
      <c r="AJ608" s="21">
        <f t="shared" si="419"/>
        <v>2.0337462188218611E-4</v>
      </c>
      <c r="AK608" s="21">
        <f t="shared" si="420"/>
        <v>4.7126231334691923E-3</v>
      </c>
      <c r="AL608" s="21">
        <f t="shared" si="421"/>
        <v>2.3724124301778247E-5</v>
      </c>
      <c r="AM608" s="21">
        <f t="shared" si="422"/>
        <v>5.892677134150287E-3</v>
      </c>
      <c r="AN608" s="21">
        <f t="shared" si="423"/>
        <v>8.418110191643267</v>
      </c>
      <c r="AO608" s="86">
        <f t="shared" si="391"/>
        <v>3.8583005045031633E-4</v>
      </c>
      <c r="AP608" s="88">
        <f t="shared" si="392"/>
        <v>5.5719074488270164E-7</v>
      </c>
      <c r="AQ608" s="89">
        <f t="shared" si="393"/>
        <v>1.2911296256079978E-5</v>
      </c>
      <c r="AR608" s="89">
        <f t="shared" si="394"/>
        <v>6.4997600826789722E-8</v>
      </c>
      <c r="AS608" s="89">
        <f t="shared" si="395"/>
        <v>1.6144320915480238E-5</v>
      </c>
      <c r="AT608" s="89">
        <f t="shared" si="396"/>
        <v>2.3063315593543198E-2</v>
      </c>
      <c r="AU608" s="91">
        <f t="shared" si="397"/>
        <v>1.0570686313707296E-6</v>
      </c>
      <c r="AV608" s="95">
        <f t="shared" si="407"/>
        <v>203.37462188218612</v>
      </c>
      <c r="AW608" s="96">
        <f t="shared" si="408"/>
        <v>4712.623133469192</v>
      </c>
      <c r="AX608" s="96">
        <f t="shared" si="409"/>
        <v>23.724124301778247</v>
      </c>
      <c r="AY608" s="96">
        <f t="shared" si="410"/>
        <v>5892.6771341502872</v>
      </c>
      <c r="AZ608" s="96">
        <f t="shared" si="411"/>
        <v>8418110.1916432679</v>
      </c>
      <c r="BA608" s="97">
        <f t="shared" si="412"/>
        <v>385.83005045031632</v>
      </c>
      <c r="BB608" s="102">
        <f t="shared" si="413"/>
        <v>0.55719074488270159</v>
      </c>
      <c r="BC608" s="98">
        <f t="shared" si="414"/>
        <v>12.911296256079979</v>
      </c>
      <c r="BD608" s="98">
        <f t="shared" si="415"/>
        <v>6.4997600826789723E-2</v>
      </c>
      <c r="BE608" s="98">
        <f t="shared" si="416"/>
        <v>16.14432091548024</v>
      </c>
      <c r="BF608" s="98">
        <f t="shared" si="417"/>
        <v>23063.315593543197</v>
      </c>
      <c r="BG608" s="103">
        <f t="shared" si="418"/>
        <v>1.0570686313707296</v>
      </c>
      <c r="BH608">
        <v>0.1</v>
      </c>
      <c r="BI608">
        <f t="shared" si="398"/>
        <v>438.44323914808683</v>
      </c>
      <c r="BJ608">
        <v>0.1</v>
      </c>
      <c r="BK608">
        <f t="shared" si="399"/>
        <v>524.875</v>
      </c>
      <c r="BL608" s="114">
        <v>17.6498016718255</v>
      </c>
      <c r="BM608" s="114">
        <v>910.91550745517998</v>
      </c>
      <c r="BN608" s="114">
        <v>5.3109910208389097</v>
      </c>
      <c r="BO608" s="114">
        <v>537.6</v>
      </c>
      <c r="BP608" s="114">
        <v>384000</v>
      </c>
      <c r="BQ608" s="107">
        <f t="shared" si="400"/>
        <v>8.7999999999999994E-9</v>
      </c>
      <c r="BR608" s="107">
        <f t="shared" si="401"/>
        <v>8.0012198283195573E-5</v>
      </c>
      <c r="BS608" s="107">
        <f t="shared" si="402"/>
        <v>4.0215551315478503E-3</v>
      </c>
      <c r="BT608" s="107">
        <f t="shared" si="403"/>
        <v>2.3406223174390927E-5</v>
      </c>
      <c r="BU608" s="107">
        <f t="shared" si="404"/>
        <v>2.4296130241763607E-3</v>
      </c>
      <c r="BV608" s="107">
        <f t="shared" si="405"/>
        <v>1.8823466630598129</v>
      </c>
      <c r="BW608" s="117">
        <f t="shared" si="406"/>
        <v>5.4564609011793295E-5</v>
      </c>
    </row>
    <row r="609" spans="1:75" ht="45" customHeight="1" x14ac:dyDescent="0.25">
      <c r="A609" s="108">
        <v>4.6017766670123503</v>
      </c>
      <c r="B609" s="108">
        <v>-74.178978525471507</v>
      </c>
      <c r="C609" s="119">
        <v>20</v>
      </c>
      <c r="D609" s="119">
        <v>24</v>
      </c>
      <c r="E609" s="119">
        <v>1803</v>
      </c>
      <c r="F609" s="16" t="s">
        <v>1598</v>
      </c>
      <c r="G609" s="14" t="s">
        <v>1599</v>
      </c>
      <c r="H609" s="16" t="s">
        <v>1600</v>
      </c>
      <c r="I609" s="14" t="s">
        <v>425</v>
      </c>
      <c r="J609" s="14" t="s">
        <v>41</v>
      </c>
      <c r="K609" s="14">
        <v>1.52</v>
      </c>
      <c r="L609" s="14"/>
      <c r="M609" s="14">
        <v>1985</v>
      </c>
      <c r="N609" s="15" t="s">
        <v>43</v>
      </c>
      <c r="O609" s="15" t="s">
        <v>44</v>
      </c>
      <c r="P609" s="17">
        <v>-8.4851358602175367E-2</v>
      </c>
      <c r="Q609" s="18">
        <v>2398.5</v>
      </c>
      <c r="R609" s="18">
        <v>1708.1964521087893</v>
      </c>
      <c r="S609" s="15" t="s">
        <v>45</v>
      </c>
      <c r="T609" s="15"/>
      <c r="U609" s="15"/>
      <c r="V609" s="14">
        <v>365</v>
      </c>
      <c r="W609" s="76"/>
      <c r="X609" s="14"/>
      <c r="Y609" s="14">
        <v>576</v>
      </c>
      <c r="Z609" s="76" t="s">
        <v>1601</v>
      </c>
      <c r="AA609" s="76" t="s">
        <v>292</v>
      </c>
      <c r="AB609" s="19" t="s">
        <v>49</v>
      </c>
      <c r="AC609" s="19">
        <v>46.3856216091623</v>
      </c>
      <c r="AD609" s="19">
        <v>1074.85364414012</v>
      </c>
      <c r="AE609" s="19">
        <v>5.4109910208389103</v>
      </c>
      <c r="AF609" s="19">
        <v>1344</v>
      </c>
      <c r="AG609" s="19">
        <v>1920000</v>
      </c>
      <c r="AH609" s="20">
        <v>30259</v>
      </c>
      <c r="AI609" s="20">
        <v>7.6726E-6</v>
      </c>
      <c r="AJ609" s="21">
        <f t="shared" si="419"/>
        <v>7.923575426163184E-5</v>
      </c>
      <c r="AK609" s="21">
        <f t="shared" si="420"/>
        <v>1.8360611814563562E-3</v>
      </c>
      <c r="AL609" s="21">
        <f t="shared" si="421"/>
        <v>9.243035664189544E-6</v>
      </c>
      <c r="AM609" s="21">
        <f t="shared" si="422"/>
        <v>2.295816031634213E-3</v>
      </c>
      <c r="AN609" s="21">
        <f t="shared" si="423"/>
        <v>3.2797371880488755</v>
      </c>
      <c r="AO609" s="86">
        <f t="shared" si="391"/>
        <v>0.16534658192661889</v>
      </c>
      <c r="AP609" s="88">
        <f t="shared" si="392"/>
        <v>2.1708425825104614E-7</v>
      </c>
      <c r="AQ609" s="89">
        <f t="shared" si="393"/>
        <v>5.0303046067297434E-6</v>
      </c>
      <c r="AR609" s="89">
        <f t="shared" si="394"/>
        <v>2.5323385381341216E-8</v>
      </c>
      <c r="AS609" s="89">
        <f t="shared" si="395"/>
        <v>6.2899069359841455E-6</v>
      </c>
      <c r="AT609" s="89">
        <f t="shared" si="396"/>
        <v>8.9855813371202062E-3</v>
      </c>
      <c r="AU609" s="91">
        <f t="shared" si="397"/>
        <v>4.5300433404553121E-4</v>
      </c>
      <c r="AV609" s="95">
        <f t="shared" si="407"/>
        <v>79.23575426163184</v>
      </c>
      <c r="AW609" s="96">
        <f t="shared" si="408"/>
        <v>1836.0611814563563</v>
      </c>
      <c r="AX609" s="96">
        <f t="shared" si="409"/>
        <v>9.2430356641895433</v>
      </c>
      <c r="AY609" s="96">
        <f t="shared" si="410"/>
        <v>2295.8160316342132</v>
      </c>
      <c r="AZ609" s="96">
        <f t="shared" si="411"/>
        <v>3279737.1880488754</v>
      </c>
      <c r="BA609" s="97">
        <f t="shared" si="412"/>
        <v>165346.58192661888</v>
      </c>
      <c r="BB609" s="102">
        <f t="shared" si="413"/>
        <v>0.21708425825104613</v>
      </c>
      <c r="BC609" s="98">
        <f t="shared" si="414"/>
        <v>5.030304606729743</v>
      </c>
      <c r="BD609" s="98">
        <f t="shared" si="415"/>
        <v>2.5323385381341216E-2</v>
      </c>
      <c r="BE609" s="98">
        <f t="shared" si="416"/>
        <v>6.2899069359841455</v>
      </c>
      <c r="BF609" s="98">
        <f t="shared" si="417"/>
        <v>8985.5813371202057</v>
      </c>
      <c r="BG609" s="103">
        <f t="shared" si="418"/>
        <v>453.00433404553121</v>
      </c>
      <c r="BH609">
        <v>0.1</v>
      </c>
      <c r="BI609">
        <f t="shared" si="398"/>
        <v>170.81964521087895</v>
      </c>
      <c r="BJ609">
        <v>0.1</v>
      </c>
      <c r="BK609">
        <f t="shared" si="399"/>
        <v>3025.9</v>
      </c>
      <c r="BL609" s="114">
        <v>17.6498016718255</v>
      </c>
      <c r="BM609" s="114">
        <v>910.91550745517998</v>
      </c>
      <c r="BN609" s="114">
        <v>5.3109910208389097</v>
      </c>
      <c r="BO609" s="114">
        <v>537.6</v>
      </c>
      <c r="BP609" s="114">
        <v>384000</v>
      </c>
      <c r="BQ609" s="107">
        <f t="shared" si="400"/>
        <v>7.6726E-7</v>
      </c>
      <c r="BR609" s="107">
        <f t="shared" si="401"/>
        <v>3.1173146494024588E-5</v>
      </c>
      <c r="BS609" s="107">
        <f t="shared" si="402"/>
        <v>1.5668176845463188E-3</v>
      </c>
      <c r="BT609" s="107">
        <f t="shared" si="403"/>
        <v>9.1191798193646702E-6</v>
      </c>
      <c r="BU609" s="107">
        <f t="shared" si="404"/>
        <v>9.4658919954142382E-4</v>
      </c>
      <c r="BV609" s="107">
        <f t="shared" si="405"/>
        <v>0.73337153008112976</v>
      </c>
      <c r="BW609" s="117">
        <f t="shared" si="406"/>
        <v>2.3383537865265855E-2</v>
      </c>
    </row>
    <row r="610" spans="1:75" ht="30" customHeight="1" x14ac:dyDescent="0.25">
      <c r="A610" s="108">
        <v>4.5995277777777774</v>
      </c>
      <c r="B610" s="108">
        <v>-74.180777777777777</v>
      </c>
      <c r="C610" s="119">
        <v>20</v>
      </c>
      <c r="D610" s="119">
        <v>24</v>
      </c>
      <c r="E610" s="119">
        <v>1803</v>
      </c>
      <c r="F610" s="16" t="s">
        <v>1602</v>
      </c>
      <c r="G610" s="14" t="s">
        <v>1603</v>
      </c>
      <c r="H610" s="16" t="s">
        <v>1604</v>
      </c>
      <c r="I610" s="14" t="s">
        <v>425</v>
      </c>
      <c r="J610" s="14" t="s">
        <v>53</v>
      </c>
      <c r="K610" s="14">
        <v>48.8</v>
      </c>
      <c r="L610" s="14"/>
      <c r="M610" s="14">
        <v>2006</v>
      </c>
      <c r="N610" s="15" t="s">
        <v>43</v>
      </c>
      <c r="O610" s="15" t="s">
        <v>123</v>
      </c>
      <c r="P610" s="17">
        <v>1.192780523187394E-2</v>
      </c>
      <c r="Q610" s="18">
        <v>6828</v>
      </c>
      <c r="R610" s="18">
        <v>7161.6687958365083</v>
      </c>
      <c r="S610" s="15" t="s">
        <v>45</v>
      </c>
      <c r="T610" s="15"/>
      <c r="U610" s="15"/>
      <c r="V610" s="14">
        <v>365</v>
      </c>
      <c r="W610" s="76" t="s">
        <v>76</v>
      </c>
      <c r="X610" s="14"/>
      <c r="Y610" s="14">
        <v>2920</v>
      </c>
      <c r="Z610" s="76" t="s">
        <v>1605</v>
      </c>
      <c r="AA610" s="76" t="s">
        <v>1606</v>
      </c>
      <c r="AB610" s="19" t="s">
        <v>49</v>
      </c>
      <c r="AC610" s="19">
        <v>196.35697419693699</v>
      </c>
      <c r="AD610" s="19">
        <v>1220.7279907421801</v>
      </c>
      <c r="AE610" s="19">
        <v>69.655897325915305</v>
      </c>
      <c r="AF610" s="19">
        <v>640</v>
      </c>
      <c r="AG610" s="19">
        <v>1920000</v>
      </c>
      <c r="AH610" s="20">
        <v>2.9803032786885244</v>
      </c>
      <c r="AI610" s="20">
        <v>1.362E-5</v>
      </c>
      <c r="AJ610" s="21">
        <f t="shared" si="419"/>
        <v>1.4062436149510781E-3</v>
      </c>
      <c r="AK610" s="21">
        <f t="shared" si="420"/>
        <v>8.7424495595024698E-3</v>
      </c>
      <c r="AL610" s="21">
        <f t="shared" si="421"/>
        <v>4.9885246632499927E-4</v>
      </c>
      <c r="AM610" s="21">
        <f t="shared" si="422"/>
        <v>4.583468029335366E-3</v>
      </c>
      <c r="AN610" s="21">
        <f t="shared" si="423"/>
        <v>13.750404088006096</v>
      </c>
      <c r="AO610" s="86">
        <f t="shared" si="391"/>
        <v>4.257535600559415E-5</v>
      </c>
      <c r="AP610" s="88">
        <f t="shared" si="392"/>
        <v>3.8527222327426799E-6</v>
      </c>
      <c r="AQ610" s="89">
        <f t="shared" si="393"/>
        <v>2.3951916601376629E-5</v>
      </c>
      <c r="AR610" s="89">
        <f t="shared" si="394"/>
        <v>1.3667190858219157E-6</v>
      </c>
      <c r="AS610" s="89">
        <f t="shared" si="395"/>
        <v>1.2557446655713331E-5</v>
      </c>
      <c r="AT610" s="89">
        <f t="shared" si="396"/>
        <v>3.7672339967139992E-2</v>
      </c>
      <c r="AU610" s="91">
        <f t="shared" si="397"/>
        <v>1.1664481097423054E-7</v>
      </c>
      <c r="AV610" s="95">
        <f t="shared" si="407"/>
        <v>1406.2436149510781</v>
      </c>
      <c r="AW610" s="96">
        <f t="shared" si="408"/>
        <v>8742.4495595024691</v>
      </c>
      <c r="AX610" s="96">
        <f t="shared" si="409"/>
        <v>498.85246632499928</v>
      </c>
      <c r="AY610" s="96">
        <f t="shared" si="410"/>
        <v>4583.4680293353658</v>
      </c>
      <c r="AZ610" s="96">
        <f t="shared" si="411"/>
        <v>13750404.088006096</v>
      </c>
      <c r="BA610" s="97">
        <f t="shared" si="412"/>
        <v>42.575356005594152</v>
      </c>
      <c r="BB610" s="102">
        <f t="shared" si="413"/>
        <v>3.8527222327426798</v>
      </c>
      <c r="BC610" s="98">
        <f t="shared" si="414"/>
        <v>23.951916601376627</v>
      </c>
      <c r="BD610" s="98">
        <f t="shared" si="415"/>
        <v>1.3667190858219158</v>
      </c>
      <c r="BE610" s="98">
        <f t="shared" si="416"/>
        <v>12.557446655713331</v>
      </c>
      <c r="BF610" s="98">
        <f t="shared" si="417"/>
        <v>37672.339967139989</v>
      </c>
      <c r="BG610" s="103">
        <f t="shared" si="418"/>
        <v>0.11664481097423055</v>
      </c>
      <c r="BH610">
        <v>0.1</v>
      </c>
      <c r="BI610">
        <f t="shared" si="398"/>
        <v>716.16687958365083</v>
      </c>
      <c r="BJ610">
        <v>0.1</v>
      </c>
      <c r="BK610">
        <f t="shared" si="399"/>
        <v>0.29803032786885247</v>
      </c>
      <c r="BL610" s="114">
        <v>187.562005220738</v>
      </c>
      <c r="BM610" s="114">
        <v>1012.03746873145</v>
      </c>
      <c r="BN610" s="114">
        <v>69.555897325915296</v>
      </c>
      <c r="BO610" s="114">
        <v>256</v>
      </c>
      <c r="BP610" s="114">
        <v>384000</v>
      </c>
      <c r="BQ610" s="107">
        <f t="shared" si="400"/>
        <v>1.362E-6</v>
      </c>
      <c r="BR610" s="107">
        <f t="shared" si="401"/>
        <v>1.3505978201644032E-3</v>
      </c>
      <c r="BS610" s="107">
        <f t="shared" si="402"/>
        <v>7.3004128355805449E-3</v>
      </c>
      <c r="BT610" s="107">
        <f t="shared" si="403"/>
        <v>5.0062791637778053E-4</v>
      </c>
      <c r="BU610" s="107">
        <f t="shared" si="404"/>
        <v>1.8898122816591342E-3</v>
      </c>
      <c r="BV610" s="107">
        <f t="shared" si="405"/>
        <v>3.0746838258872633</v>
      </c>
      <c r="BW610" s="117">
        <f t="shared" si="406"/>
        <v>6.0210645885974061E-6</v>
      </c>
    </row>
    <row r="611" spans="1:75" ht="30" customHeight="1" x14ac:dyDescent="0.25">
      <c r="A611" s="108">
        <v>4.6020349660456903</v>
      </c>
      <c r="B611" s="108">
        <v>-74.164173808676907</v>
      </c>
      <c r="C611" s="119">
        <v>22</v>
      </c>
      <c r="D611" s="119">
        <v>24</v>
      </c>
      <c r="E611" s="119">
        <v>1805</v>
      </c>
      <c r="F611" s="16" t="s">
        <v>1607</v>
      </c>
      <c r="G611" s="14" t="s">
        <v>1608</v>
      </c>
      <c r="H611" s="16" t="s">
        <v>1609</v>
      </c>
      <c r="I611" s="14" t="s">
        <v>425</v>
      </c>
      <c r="J611" s="14" t="s">
        <v>41</v>
      </c>
      <c r="K611" s="14">
        <v>30</v>
      </c>
      <c r="L611" s="14"/>
      <c r="M611" s="14">
        <v>1997</v>
      </c>
      <c r="N611" s="15" t="s">
        <v>43</v>
      </c>
      <c r="O611" s="15" t="s">
        <v>44</v>
      </c>
      <c r="P611" s="22">
        <v>3.567100458653237E-2</v>
      </c>
      <c r="Q611" s="18">
        <v>9101.75</v>
      </c>
      <c r="R611" s="18">
        <v>10497.64263571119</v>
      </c>
      <c r="S611" s="15" t="s">
        <v>45</v>
      </c>
      <c r="T611" s="15"/>
      <c r="U611" s="15"/>
      <c r="V611" s="14">
        <v>365</v>
      </c>
      <c r="W611" s="76"/>
      <c r="X611" s="14"/>
      <c r="Y611" s="14">
        <v>8760</v>
      </c>
      <c r="Z611" s="76" t="s">
        <v>1610</v>
      </c>
      <c r="AA611" s="76" t="s">
        <v>429</v>
      </c>
      <c r="AB611" s="19" t="s">
        <v>49</v>
      </c>
      <c r="AC611" s="19">
        <v>46.3856216091623</v>
      </c>
      <c r="AD611" s="19">
        <v>1074.85364414012</v>
      </c>
      <c r="AE611" s="19">
        <v>5.4109910208389103</v>
      </c>
      <c r="AF611" s="19">
        <v>1344</v>
      </c>
      <c r="AG611" s="19">
        <v>1920000</v>
      </c>
      <c r="AH611" s="20">
        <v>29509.162765957444</v>
      </c>
      <c r="AI611" s="20">
        <v>1.9976E-5</v>
      </c>
      <c r="AJ611" s="21">
        <f t="shared" si="419"/>
        <v>4.8693967908830846E-4</v>
      </c>
      <c r="AK611" s="21">
        <f t="shared" si="420"/>
        <v>1.1283429441874868E-2</v>
      </c>
      <c r="AL611" s="21">
        <f t="shared" si="421"/>
        <v>5.6802650041808964E-5</v>
      </c>
      <c r="AM611" s="21">
        <f t="shared" si="422"/>
        <v>1.410883170239584E-2</v>
      </c>
      <c r="AN611" s="21">
        <f t="shared" si="423"/>
        <v>20.155473860565486</v>
      </c>
      <c r="AO611" s="86">
        <f t="shared" si="391"/>
        <v>0.67988005212584557</v>
      </c>
      <c r="AP611" s="88">
        <f t="shared" si="392"/>
        <v>1.3340813125707082E-6</v>
      </c>
      <c r="AQ611" s="89">
        <f t="shared" si="393"/>
        <v>3.0913505320205114E-5</v>
      </c>
      <c r="AR611" s="89">
        <f t="shared" si="394"/>
        <v>1.556236987446821E-7</v>
      </c>
      <c r="AS611" s="89">
        <f t="shared" si="395"/>
        <v>3.8654333431221482E-5</v>
      </c>
      <c r="AT611" s="89">
        <f t="shared" si="396"/>
        <v>5.5220476330316404E-2</v>
      </c>
      <c r="AU611" s="91">
        <f t="shared" si="397"/>
        <v>1.8626850743173851E-3</v>
      </c>
      <c r="AV611" s="95">
        <f t="shared" si="407"/>
        <v>486.93967908830848</v>
      </c>
      <c r="AW611" s="96">
        <f t="shared" si="408"/>
        <v>11283.429441874867</v>
      </c>
      <c r="AX611" s="96">
        <f t="shared" si="409"/>
        <v>56.802650041808967</v>
      </c>
      <c r="AY611" s="96">
        <f t="shared" si="410"/>
        <v>14108.831702395841</v>
      </c>
      <c r="AZ611" s="96">
        <f t="shared" si="411"/>
        <v>20155473.860565487</v>
      </c>
      <c r="BA611" s="97">
        <f t="shared" si="412"/>
        <v>679880.05212584557</v>
      </c>
      <c r="BB611" s="102">
        <f t="shared" si="413"/>
        <v>1.3340813125707083</v>
      </c>
      <c r="BC611" s="98">
        <f t="shared" si="414"/>
        <v>30.913505320205115</v>
      </c>
      <c r="BD611" s="98">
        <f t="shared" si="415"/>
        <v>0.1556236987446821</v>
      </c>
      <c r="BE611" s="98">
        <f t="shared" si="416"/>
        <v>38.654333431221481</v>
      </c>
      <c r="BF611" s="98">
        <f t="shared" si="417"/>
        <v>55220.476330316407</v>
      </c>
      <c r="BG611" s="103">
        <f t="shared" si="418"/>
        <v>1862.6850743173852</v>
      </c>
      <c r="BH611">
        <v>0.1</v>
      </c>
      <c r="BI611">
        <f t="shared" si="398"/>
        <v>1049.764263571119</v>
      </c>
      <c r="BJ611">
        <v>0.1</v>
      </c>
      <c r="BK611">
        <f t="shared" si="399"/>
        <v>2950.9162765957444</v>
      </c>
      <c r="BL611" s="114">
        <v>17.6498016718255</v>
      </c>
      <c r="BM611" s="114">
        <v>910.91550745517998</v>
      </c>
      <c r="BN611" s="114">
        <v>5.3109910208389097</v>
      </c>
      <c r="BO611" s="114">
        <v>537.6</v>
      </c>
      <c r="BP611" s="114">
        <v>384000</v>
      </c>
      <c r="BQ611" s="107">
        <f t="shared" si="400"/>
        <v>1.9976000000000002E-6</v>
      </c>
      <c r="BR611" s="107">
        <f t="shared" si="401"/>
        <v>1.915731362870798E-4</v>
      </c>
      <c r="BS611" s="107">
        <f t="shared" si="402"/>
        <v>9.6288059300056496E-3</v>
      </c>
      <c r="BT611" s="107">
        <f t="shared" si="403"/>
        <v>5.6041499650874414E-5</v>
      </c>
      <c r="BU611" s="107">
        <f t="shared" si="404"/>
        <v>5.8172203363041092E-3</v>
      </c>
      <c r="BV611" s="107">
        <f t="shared" si="405"/>
        <v>4.5069009670944551</v>
      </c>
      <c r="BW611" s="117">
        <f t="shared" si="406"/>
        <v>9.6149559050329778E-2</v>
      </c>
    </row>
    <row r="612" spans="1:75" ht="45" customHeight="1" x14ac:dyDescent="0.25">
      <c r="A612" s="108">
        <v>4.5987913322629703</v>
      </c>
      <c r="B612" s="108">
        <v>-74.165290575235403</v>
      </c>
      <c r="C612" s="119">
        <v>22</v>
      </c>
      <c r="D612" s="119">
        <v>24</v>
      </c>
      <c r="E612" s="119">
        <v>1805</v>
      </c>
      <c r="F612" s="16" t="s">
        <v>1611</v>
      </c>
      <c r="G612" s="14" t="s">
        <v>1612</v>
      </c>
      <c r="H612" s="16" t="s">
        <v>1613</v>
      </c>
      <c r="I612" s="14" t="s">
        <v>425</v>
      </c>
      <c r="J612" s="14" t="s">
        <v>53</v>
      </c>
      <c r="K612" s="27"/>
      <c r="L612" s="27"/>
      <c r="M612" s="14">
        <v>1991</v>
      </c>
      <c r="N612" s="15" t="s">
        <v>43</v>
      </c>
      <c r="O612" s="15" t="s">
        <v>120</v>
      </c>
      <c r="P612" s="22">
        <v>1.192780523187394E-2</v>
      </c>
      <c r="Q612" s="18">
        <v>2499000</v>
      </c>
      <c r="R612" s="18">
        <v>2621120.4336255761</v>
      </c>
      <c r="S612" s="15" t="s">
        <v>45</v>
      </c>
      <c r="T612" s="15"/>
      <c r="U612" s="15"/>
      <c r="V612" s="14">
        <v>365</v>
      </c>
      <c r="W612" s="76"/>
      <c r="X612" s="14"/>
      <c r="Y612" s="14">
        <v>8760</v>
      </c>
      <c r="Z612" s="76" t="s">
        <v>1614</v>
      </c>
      <c r="AA612" s="76" t="s">
        <v>1615</v>
      </c>
      <c r="AB612" s="19" t="s">
        <v>49</v>
      </c>
      <c r="AC612" s="19">
        <v>30.4</v>
      </c>
      <c r="AD612" s="19">
        <v>1504</v>
      </c>
      <c r="AE612" s="19">
        <v>9.6</v>
      </c>
      <c r="AF612" s="19">
        <v>640</v>
      </c>
      <c r="AG612" s="19">
        <v>1920000</v>
      </c>
      <c r="AH612" s="23">
        <f>Q612</f>
        <v>2499000</v>
      </c>
      <c r="AI612" s="24">
        <v>8.7999999999999994E-8</v>
      </c>
      <c r="AJ612" s="21">
        <f t="shared" si="419"/>
        <v>7.9682061182217503E-2</v>
      </c>
      <c r="AK612" s="21">
        <f t="shared" si="420"/>
        <v>3.9421651321728661</v>
      </c>
      <c r="AL612" s="21">
        <f t="shared" si="421"/>
        <v>2.5162756162805531E-2</v>
      </c>
      <c r="AM612" s="21">
        <f t="shared" si="422"/>
        <v>1.6775170775203685</v>
      </c>
      <c r="AN612" s="21">
        <f t="shared" si="423"/>
        <v>5032.5512325611062</v>
      </c>
      <c r="AO612" s="86">
        <f t="shared" si="391"/>
        <v>0.23065859815905068</v>
      </c>
      <c r="AP612" s="88">
        <f t="shared" si="392"/>
        <v>2.1830701693758219E-4</v>
      </c>
      <c r="AQ612" s="89">
        <f t="shared" si="393"/>
        <v>1.0800452416911962E-2</v>
      </c>
      <c r="AR612" s="89">
        <f t="shared" si="394"/>
        <v>6.893905798028912E-5</v>
      </c>
      <c r="AS612" s="89">
        <f t="shared" si="395"/>
        <v>4.5959371986859414E-3</v>
      </c>
      <c r="AT612" s="89">
        <f t="shared" si="396"/>
        <v>13.787811596057825</v>
      </c>
      <c r="AU612" s="91">
        <f t="shared" si="397"/>
        <v>6.3194136481931691E-4</v>
      </c>
      <c r="AV612" s="95">
        <f t="shared" si="407"/>
        <v>79682.061182217498</v>
      </c>
      <c r="AW612" s="96">
        <f t="shared" si="408"/>
        <v>3942165.1321728663</v>
      </c>
      <c r="AX612" s="96">
        <f t="shared" si="409"/>
        <v>25162.75616280553</v>
      </c>
      <c r="AY612" s="96">
        <f t="shared" si="410"/>
        <v>1677517.0775203684</v>
      </c>
      <c r="AZ612" s="96">
        <f t="shared" si="411"/>
        <v>5032551232.5611057</v>
      </c>
      <c r="BA612" s="97">
        <f t="shared" si="412"/>
        <v>230658.59815905069</v>
      </c>
      <c r="BB612" s="102">
        <f t="shared" si="413"/>
        <v>218.3070169375822</v>
      </c>
      <c r="BC612" s="98">
        <f t="shared" si="414"/>
        <v>10800.452416911961</v>
      </c>
      <c r="BD612" s="98">
        <f t="shared" si="415"/>
        <v>68.939057980289121</v>
      </c>
      <c r="BE612" s="98">
        <f t="shared" si="416"/>
        <v>4595.9371986859414</v>
      </c>
      <c r="BF612" s="98">
        <f t="shared" si="417"/>
        <v>13787811.596057825</v>
      </c>
      <c r="BG612" s="103">
        <f t="shared" si="418"/>
        <v>631.94136481931696</v>
      </c>
      <c r="BH612">
        <v>0.1</v>
      </c>
      <c r="BI612">
        <f t="shared" si="398"/>
        <v>262112.04336255763</v>
      </c>
      <c r="BJ612">
        <v>0.1</v>
      </c>
      <c r="BK612">
        <f t="shared" si="399"/>
        <v>249900</v>
      </c>
      <c r="BL612" s="114">
        <v>12.16</v>
      </c>
      <c r="BM612" s="114">
        <v>601.6</v>
      </c>
      <c r="BN612" s="114">
        <v>1.92</v>
      </c>
      <c r="BO612" s="114">
        <v>256</v>
      </c>
      <c r="BP612" s="114">
        <v>384000</v>
      </c>
      <c r="BQ612" s="107">
        <f t="shared" si="400"/>
        <v>8.7999999999999994E-9</v>
      </c>
      <c r="BR612" s="107">
        <f t="shared" si="401"/>
        <v>3.2853755472121167E-2</v>
      </c>
      <c r="BS612" s="107">
        <f t="shared" si="402"/>
        <v>1.6253963233575734</v>
      </c>
      <c r="BT612" s="107">
        <f t="shared" si="403"/>
        <v>5.6265633281284942E-3</v>
      </c>
      <c r="BU612" s="107">
        <f t="shared" si="404"/>
        <v>0.69165800993939297</v>
      </c>
      <c r="BV612" s="107">
        <f t="shared" si="405"/>
        <v>1125.3126656256989</v>
      </c>
      <c r="BW612" s="117">
        <f t="shared" si="406"/>
        <v>3.2620051779449537E-2</v>
      </c>
    </row>
    <row r="613" spans="1:75" ht="30" customHeight="1" x14ac:dyDescent="0.25">
      <c r="A613" s="108">
        <v>4.599555555555555</v>
      </c>
      <c r="B613" s="108">
        <v>-74.16758333333334</v>
      </c>
      <c r="C613" s="119">
        <v>22</v>
      </c>
      <c r="D613" s="119">
        <v>24</v>
      </c>
      <c r="E613" s="119">
        <v>1805</v>
      </c>
      <c r="F613" s="16" t="s">
        <v>1616</v>
      </c>
      <c r="G613" s="14" t="s">
        <v>1617</v>
      </c>
      <c r="H613" s="16" t="s">
        <v>1618</v>
      </c>
      <c r="I613" s="14" t="s">
        <v>425</v>
      </c>
      <c r="J613" s="14" t="s">
        <v>41</v>
      </c>
      <c r="K613" s="14">
        <v>500</v>
      </c>
      <c r="L613" s="14"/>
      <c r="M613" s="14">
        <v>1981</v>
      </c>
      <c r="N613" s="15" t="s">
        <v>43</v>
      </c>
      <c r="O613" s="15" t="s">
        <v>86</v>
      </c>
      <c r="P613" s="28">
        <v>4.2689148957375835E-3</v>
      </c>
      <c r="Q613" s="18">
        <v>131784</v>
      </c>
      <c r="R613" s="18">
        <v>134053.62121470686</v>
      </c>
      <c r="S613" s="15" t="s">
        <v>45</v>
      </c>
      <c r="T613" s="15"/>
      <c r="U613" s="15"/>
      <c r="V613" s="14">
        <v>365</v>
      </c>
      <c r="W613" s="76"/>
      <c r="X613" s="14"/>
      <c r="Y613" s="14">
        <v>8760</v>
      </c>
      <c r="Z613" s="76" t="s">
        <v>1619</v>
      </c>
      <c r="AA613" s="76" t="s">
        <v>1620</v>
      </c>
      <c r="AB613" s="19" t="s">
        <v>49</v>
      </c>
      <c r="AC613" s="19">
        <v>589.42211574465</v>
      </c>
      <c r="AD613" s="19">
        <v>6395.3771199333296</v>
      </c>
      <c r="AE613" s="19">
        <v>22.425616220874101</v>
      </c>
      <c r="AF613" s="19">
        <v>1344</v>
      </c>
      <c r="AG613" s="19">
        <v>1920000</v>
      </c>
      <c r="AH613" s="20">
        <v>237026</v>
      </c>
      <c r="AI613" s="20">
        <v>8.9999999999999995E-9</v>
      </c>
      <c r="AJ613" s="21">
        <f t="shared" si="419"/>
        <v>7.9014169039604412E-2</v>
      </c>
      <c r="AK613" s="21">
        <f t="shared" si="420"/>
        <v>0.85732346196074549</v>
      </c>
      <c r="AL613" s="21">
        <f t="shared" si="421"/>
        <v>3.0062350623794427E-3</v>
      </c>
      <c r="AM613" s="21">
        <f t="shared" si="422"/>
        <v>0.18016806691256601</v>
      </c>
      <c r="AN613" s="21">
        <f t="shared" si="423"/>
        <v>257.38295273223719</v>
      </c>
      <c r="AO613" s="86">
        <f t="shared" si="391"/>
        <v>2.1699731575785678E-3</v>
      </c>
      <c r="AP613" s="88">
        <f t="shared" si="392"/>
        <v>2.1647717545097099E-4</v>
      </c>
      <c r="AQ613" s="89">
        <f t="shared" si="393"/>
        <v>2.3488314026321793E-3</v>
      </c>
      <c r="AR613" s="89">
        <f t="shared" si="394"/>
        <v>8.2362604448751853E-6</v>
      </c>
      <c r="AS613" s="89">
        <f t="shared" si="395"/>
        <v>4.9361114222620827E-4</v>
      </c>
      <c r="AT613" s="89">
        <f t="shared" si="396"/>
        <v>0.705158774608869</v>
      </c>
      <c r="AU613" s="91">
        <f t="shared" si="397"/>
        <v>5.9451319385714182E-6</v>
      </c>
      <c r="AV613" s="95">
        <f t="shared" si="407"/>
        <v>79014.169039604414</v>
      </c>
      <c r="AW613" s="96">
        <f t="shared" si="408"/>
        <v>857323.46196074551</v>
      </c>
      <c r="AX613" s="96">
        <f t="shared" si="409"/>
        <v>3006.2350623794428</v>
      </c>
      <c r="AY613" s="96">
        <f t="shared" si="410"/>
        <v>180168.06691256602</v>
      </c>
      <c r="AZ613" s="96">
        <f t="shared" si="411"/>
        <v>257382952.73223719</v>
      </c>
      <c r="BA613" s="97">
        <f t="shared" si="412"/>
        <v>2169.9731575785677</v>
      </c>
      <c r="BB613" s="102">
        <f t="shared" si="413"/>
        <v>216.477175450971</v>
      </c>
      <c r="BC613" s="98">
        <f t="shared" si="414"/>
        <v>2348.8314026321796</v>
      </c>
      <c r="BD613" s="98">
        <f t="shared" si="415"/>
        <v>8.2362604448751853</v>
      </c>
      <c r="BE613" s="98">
        <f t="shared" si="416"/>
        <v>493.61114222620824</v>
      </c>
      <c r="BF613" s="98">
        <f t="shared" si="417"/>
        <v>705158.77460886899</v>
      </c>
      <c r="BG613" s="103">
        <f t="shared" si="418"/>
        <v>5.9451319385714179</v>
      </c>
      <c r="BH613">
        <v>0.1</v>
      </c>
      <c r="BI613">
        <f t="shared" si="398"/>
        <v>13405.362121470687</v>
      </c>
      <c r="BJ613">
        <v>0.1</v>
      </c>
      <c r="BK613">
        <f t="shared" si="399"/>
        <v>23702.600000000002</v>
      </c>
      <c r="BL613" s="114">
        <v>491.49252207956101</v>
      </c>
      <c r="BM613" s="114">
        <v>4911.7599692228896</v>
      </c>
      <c r="BN613" s="114">
        <v>16.278520514623899</v>
      </c>
      <c r="BO613" s="114">
        <v>537.6</v>
      </c>
      <c r="BP613" s="114">
        <v>384000</v>
      </c>
      <c r="BQ613" s="107">
        <f t="shared" si="400"/>
        <v>8.9999999999999999E-10</v>
      </c>
      <c r="BR613" s="107">
        <f t="shared" si="401"/>
        <v>6.6358449497053162E-2</v>
      </c>
      <c r="BS613" s="107">
        <f t="shared" si="402"/>
        <v>0.66399716037943479</v>
      </c>
      <c r="BT613" s="107">
        <f t="shared" si="403"/>
        <v>2.2028045453845861E-3</v>
      </c>
      <c r="BU613" s="107">
        <f t="shared" si="404"/>
        <v>7.4285197024386018E-2</v>
      </c>
      <c r="BV613" s="107">
        <f t="shared" si="405"/>
        <v>57.552577855889766</v>
      </c>
      <c r="BW613" s="117">
        <f t="shared" si="406"/>
        <v>3.0688054694331804E-4</v>
      </c>
    </row>
    <row r="614" spans="1:75" ht="30" customHeight="1" x14ac:dyDescent="0.25">
      <c r="A614" s="108">
        <v>4.599555555555555</v>
      </c>
      <c r="B614" s="108">
        <v>-74.16758333333334</v>
      </c>
      <c r="C614" s="119">
        <v>22</v>
      </c>
      <c r="D614" s="119">
        <v>24</v>
      </c>
      <c r="E614" s="119">
        <v>1805</v>
      </c>
      <c r="F614" s="16" t="s">
        <v>1616</v>
      </c>
      <c r="G614" s="14" t="s">
        <v>1617</v>
      </c>
      <c r="H614" s="16" t="s">
        <v>1618</v>
      </c>
      <c r="I614" s="14" t="s">
        <v>425</v>
      </c>
      <c r="J614" s="14" t="s">
        <v>41</v>
      </c>
      <c r="K614" s="14">
        <v>500</v>
      </c>
      <c r="L614" s="14"/>
      <c r="M614" s="14">
        <v>2007</v>
      </c>
      <c r="N614" s="15" t="s">
        <v>43</v>
      </c>
      <c r="O614" s="15" t="s">
        <v>82</v>
      </c>
      <c r="P614" s="28">
        <v>4.2689148957375835E-3</v>
      </c>
      <c r="Q614" s="18">
        <v>4855200</v>
      </c>
      <c r="R614" s="18">
        <v>4938817.6236997265</v>
      </c>
      <c r="S614" s="15" t="s">
        <v>45</v>
      </c>
      <c r="T614" s="15"/>
      <c r="U614" s="15"/>
      <c r="V614" s="14">
        <v>365</v>
      </c>
      <c r="W614" s="76"/>
      <c r="X614" s="14">
        <v>15</v>
      </c>
      <c r="Y614" s="14">
        <v>8400</v>
      </c>
      <c r="Z614" s="76" t="s">
        <v>1621</v>
      </c>
      <c r="AA614" s="76" t="s">
        <v>1622</v>
      </c>
      <c r="AB614" s="19" t="s">
        <v>49</v>
      </c>
      <c r="AC614" s="19">
        <v>237.18055687712899</v>
      </c>
      <c r="AD614" s="19">
        <v>787.65812200543303</v>
      </c>
      <c r="AE614" s="19">
        <v>0.50440070906507495</v>
      </c>
      <c r="AF614" s="19">
        <v>1344</v>
      </c>
      <c r="AG614" s="19">
        <v>1920000</v>
      </c>
      <c r="AH614" s="20">
        <v>237026</v>
      </c>
      <c r="AI614" s="20">
        <v>8.9999999999999995E-9</v>
      </c>
      <c r="AJ614" s="21">
        <f t="shared" si="419"/>
        <v>1.1713915143036799</v>
      </c>
      <c r="AK614" s="21">
        <f t="shared" si="420"/>
        <v>3.8900998144106622</v>
      </c>
      <c r="AL614" s="21">
        <f t="shared" si="421"/>
        <v>2.4911431113372306E-3</v>
      </c>
      <c r="AM614" s="21">
        <f t="shared" si="422"/>
        <v>6.6377708862524329</v>
      </c>
      <c r="AN614" s="21">
        <f t="shared" si="423"/>
        <v>9482.5298375034745</v>
      </c>
      <c r="AO614" s="86">
        <f t="shared" si="391"/>
        <v>2.1699731575785678E-3</v>
      </c>
      <c r="AP614" s="88">
        <f t="shared" si="392"/>
        <v>3.2092918200100819E-3</v>
      </c>
      <c r="AQ614" s="89">
        <f t="shared" si="393"/>
        <v>1.0657807710714144E-2</v>
      </c>
      <c r="AR614" s="89">
        <f t="shared" si="394"/>
        <v>6.8250496201020013E-6</v>
      </c>
      <c r="AS614" s="89">
        <f t="shared" si="395"/>
        <v>1.818567366096557E-2</v>
      </c>
      <c r="AT614" s="89">
        <f t="shared" si="396"/>
        <v>25.979533801379382</v>
      </c>
      <c r="AU614" s="91">
        <f t="shared" si="397"/>
        <v>5.9451319385714182E-6</v>
      </c>
      <c r="AV614" s="95">
        <f t="shared" si="407"/>
        <v>1171391.51430368</v>
      </c>
      <c r="AW614" s="96">
        <f t="shared" si="408"/>
        <v>3890099.8144106623</v>
      </c>
      <c r="AX614" s="96">
        <f t="shared" si="409"/>
        <v>2491.1431113372305</v>
      </c>
      <c r="AY614" s="96">
        <f t="shared" si="410"/>
        <v>6637770.8862524331</v>
      </c>
      <c r="AZ614" s="96">
        <f t="shared" si="411"/>
        <v>9482529837.5034752</v>
      </c>
      <c r="BA614" s="97">
        <f t="shared" si="412"/>
        <v>2169.9731575785677</v>
      </c>
      <c r="BB614" s="102">
        <f t="shared" si="413"/>
        <v>3209.2918200100821</v>
      </c>
      <c r="BC614" s="98">
        <f t="shared" si="414"/>
        <v>10657.807710714143</v>
      </c>
      <c r="BD614" s="98">
        <f t="shared" si="415"/>
        <v>6.8250496201020017</v>
      </c>
      <c r="BE614" s="98">
        <f t="shared" si="416"/>
        <v>18185.673660965571</v>
      </c>
      <c r="BF614" s="98">
        <f t="shared" si="417"/>
        <v>25979533.801379383</v>
      </c>
      <c r="BG614" s="103">
        <f t="shared" si="418"/>
        <v>5.9451319385714179</v>
      </c>
      <c r="BH614">
        <v>0.1</v>
      </c>
      <c r="BI614">
        <f t="shared" si="398"/>
        <v>493881.76236997265</v>
      </c>
      <c r="BJ614">
        <v>0.1</v>
      </c>
      <c r="BK614">
        <f t="shared" si="399"/>
        <v>23702.600000000002</v>
      </c>
      <c r="BL614" s="114">
        <v>233.99671804194799</v>
      </c>
      <c r="BM614" s="114">
        <v>664.65923848889599</v>
      </c>
      <c r="BN614" s="114">
        <v>0.40440070906507503</v>
      </c>
      <c r="BO614" s="114">
        <v>537.6</v>
      </c>
      <c r="BP614" s="114">
        <v>384000</v>
      </c>
      <c r="BQ614" s="107">
        <f t="shared" si="400"/>
        <v>8.9999999999999999E-10</v>
      </c>
      <c r="BR614" s="107">
        <f t="shared" si="401"/>
        <v>1.1615885938587291</v>
      </c>
      <c r="BS614" s="107">
        <f t="shared" si="402"/>
        <v>3.3056003202801314</v>
      </c>
      <c r="BT614" s="107">
        <f t="shared" si="403"/>
        <v>2.0127371502732644E-3</v>
      </c>
      <c r="BU614" s="107">
        <f t="shared" si="404"/>
        <v>2.7368230482668534</v>
      </c>
      <c r="BV614" s="107">
        <f t="shared" si="405"/>
        <v>2120.3581315327806</v>
      </c>
      <c r="BW614" s="117">
        <f t="shared" si="406"/>
        <v>3.0688054694331804E-4</v>
      </c>
    </row>
    <row r="615" spans="1:75" ht="30" customHeight="1" x14ac:dyDescent="0.25">
      <c r="A615" s="108">
        <v>4.599555555555555</v>
      </c>
      <c r="B615" s="108">
        <v>-74.16758333333334</v>
      </c>
      <c r="C615" s="119">
        <v>22</v>
      </c>
      <c r="D615" s="119">
        <v>24</v>
      </c>
      <c r="E615" s="119">
        <v>1805</v>
      </c>
      <c r="F615" s="16" t="s">
        <v>1616</v>
      </c>
      <c r="G615" s="14" t="s">
        <v>1617</v>
      </c>
      <c r="H615" s="16" t="s">
        <v>1618</v>
      </c>
      <c r="I615" s="14" t="s">
        <v>425</v>
      </c>
      <c r="J615" s="14" t="s">
        <v>41</v>
      </c>
      <c r="K615" s="14">
        <v>80</v>
      </c>
      <c r="L615" s="14"/>
      <c r="M615" s="14">
        <v>1980</v>
      </c>
      <c r="N615" s="15" t="s">
        <v>43</v>
      </c>
      <c r="O615" s="15" t="s">
        <v>44</v>
      </c>
      <c r="P615" s="28">
        <v>4.2689148957375835E-3</v>
      </c>
      <c r="Q615" s="18">
        <v>582750</v>
      </c>
      <c r="R615" s="18">
        <v>592786.28485150263</v>
      </c>
      <c r="S615" s="15" t="s">
        <v>45</v>
      </c>
      <c r="T615" s="15"/>
      <c r="U615" s="15"/>
      <c r="V615" s="14">
        <v>365</v>
      </c>
      <c r="W615" s="76"/>
      <c r="X615" s="14"/>
      <c r="Y615" s="14">
        <v>8760</v>
      </c>
      <c r="Z615" s="76" t="s">
        <v>1623</v>
      </c>
      <c r="AA615" s="76" t="s">
        <v>292</v>
      </c>
      <c r="AB615" s="19" t="s">
        <v>49</v>
      </c>
      <c r="AC615" s="19">
        <v>46.3856216091623</v>
      </c>
      <c r="AD615" s="19">
        <v>1074.85364414012</v>
      </c>
      <c r="AE615" s="19">
        <v>5.4109910208389103</v>
      </c>
      <c r="AF615" s="19">
        <v>1344</v>
      </c>
      <c r="AG615" s="19">
        <v>1920000</v>
      </c>
      <c r="AH615" s="20">
        <v>237026</v>
      </c>
      <c r="AI615" s="20">
        <v>8.9999999999999995E-9</v>
      </c>
      <c r="AJ615" s="21">
        <f t="shared" si="419"/>
        <v>2.7496760304222899E-2</v>
      </c>
      <c r="AK615" s="21">
        <f t="shared" si="420"/>
        <v>0.63715849846892081</v>
      </c>
      <c r="AL615" s="21">
        <f t="shared" si="421"/>
        <v>3.207561264607937E-3</v>
      </c>
      <c r="AM615" s="21">
        <f t="shared" si="422"/>
        <v>0.79670476684041958</v>
      </c>
      <c r="AN615" s="21">
        <f t="shared" si="423"/>
        <v>1138.1496669148851</v>
      </c>
      <c r="AO615" s="86">
        <f t="shared" si="391"/>
        <v>2.1699731575785678E-3</v>
      </c>
      <c r="AP615" s="88">
        <f t="shared" si="392"/>
        <v>7.533358987458328E-5</v>
      </c>
      <c r="AQ615" s="89">
        <f t="shared" si="393"/>
        <v>1.7456397218326598E-3</v>
      </c>
      <c r="AR615" s="89">
        <f t="shared" si="394"/>
        <v>8.7878390811176357E-6</v>
      </c>
      <c r="AS615" s="89">
        <f t="shared" si="395"/>
        <v>2.1827527858641633E-3</v>
      </c>
      <c r="AT615" s="89">
        <f t="shared" si="396"/>
        <v>3.1182182655202331</v>
      </c>
      <c r="AU615" s="91">
        <f t="shared" si="397"/>
        <v>5.9451319385714182E-6</v>
      </c>
      <c r="AV615" s="95">
        <f t="shared" si="407"/>
        <v>27496.760304222898</v>
      </c>
      <c r="AW615" s="96">
        <f t="shared" si="408"/>
        <v>637158.49846892082</v>
      </c>
      <c r="AX615" s="96">
        <f t="shared" si="409"/>
        <v>3207.5612646079371</v>
      </c>
      <c r="AY615" s="96">
        <f t="shared" si="410"/>
        <v>796704.76684041962</v>
      </c>
      <c r="AZ615" s="96">
        <f t="shared" si="411"/>
        <v>1138149666.914885</v>
      </c>
      <c r="BA615" s="97">
        <f t="shared" si="412"/>
        <v>2169.9731575785677</v>
      </c>
      <c r="BB615" s="102">
        <f t="shared" si="413"/>
        <v>75.333589874583282</v>
      </c>
      <c r="BC615" s="98">
        <f t="shared" si="414"/>
        <v>1745.6397218326599</v>
      </c>
      <c r="BD615" s="98">
        <f t="shared" si="415"/>
        <v>8.7878390811176352</v>
      </c>
      <c r="BE615" s="98">
        <f t="shared" si="416"/>
        <v>2182.7527858641633</v>
      </c>
      <c r="BF615" s="98">
        <f t="shared" si="417"/>
        <v>3118218.2655202332</v>
      </c>
      <c r="BG615" s="103">
        <f t="shared" si="418"/>
        <v>5.9451319385714179</v>
      </c>
      <c r="BH615">
        <v>0.1</v>
      </c>
      <c r="BI615">
        <f t="shared" si="398"/>
        <v>59278.628485150264</v>
      </c>
      <c r="BJ615">
        <v>0.1</v>
      </c>
      <c r="BK615">
        <f t="shared" si="399"/>
        <v>23702.600000000002</v>
      </c>
      <c r="BL615" s="114">
        <v>17.6498016718255</v>
      </c>
      <c r="BM615" s="114">
        <v>910.91550745517998</v>
      </c>
      <c r="BN615" s="114">
        <v>5.3109910208389097</v>
      </c>
      <c r="BO615" s="114">
        <v>537.6</v>
      </c>
      <c r="BP615" s="114">
        <v>384000</v>
      </c>
      <c r="BQ615" s="107">
        <f t="shared" si="400"/>
        <v>8.9999999999999999E-10</v>
      </c>
      <c r="BR615" s="107">
        <f t="shared" si="401"/>
        <v>1.0817850414401638E-2</v>
      </c>
      <c r="BS615" s="107">
        <f t="shared" si="402"/>
        <v>0.5437243667818451</v>
      </c>
      <c r="BT615" s="107">
        <f t="shared" si="403"/>
        <v>3.1645802327598476E-3</v>
      </c>
      <c r="BU615" s="107">
        <f t="shared" si="404"/>
        <v>0.3284897906116141</v>
      </c>
      <c r="BV615" s="107">
        <f t="shared" si="405"/>
        <v>254.49800237904267</v>
      </c>
      <c r="BW615" s="117">
        <f t="shared" si="406"/>
        <v>3.0688054694331804E-4</v>
      </c>
    </row>
    <row r="616" spans="1:75" ht="30" customHeight="1" x14ac:dyDescent="0.25">
      <c r="A616" s="108">
        <v>4.599555555555555</v>
      </c>
      <c r="B616" s="108">
        <v>-74.16758333333334</v>
      </c>
      <c r="C616" s="119">
        <v>22</v>
      </c>
      <c r="D616" s="119">
        <v>24</v>
      </c>
      <c r="E616" s="119">
        <v>1805</v>
      </c>
      <c r="F616" s="16" t="s">
        <v>1616</v>
      </c>
      <c r="G616" s="14" t="s">
        <v>1617</v>
      </c>
      <c r="H616" s="16" t="s">
        <v>1618</v>
      </c>
      <c r="I616" s="14" t="s">
        <v>425</v>
      </c>
      <c r="J616" s="14" t="s">
        <v>41</v>
      </c>
      <c r="K616" s="14">
        <v>80</v>
      </c>
      <c r="L616" s="14"/>
      <c r="M616" s="14">
        <v>1980</v>
      </c>
      <c r="N616" s="15" t="s">
        <v>43</v>
      </c>
      <c r="O616" s="15" t="s">
        <v>44</v>
      </c>
      <c r="P616" s="28">
        <v>4.2689148957375835E-3</v>
      </c>
      <c r="Q616" s="18">
        <v>995400</v>
      </c>
      <c r="R616" s="18">
        <v>1012543.0595301342</v>
      </c>
      <c r="S616" s="15" t="s">
        <v>45</v>
      </c>
      <c r="T616" s="15"/>
      <c r="U616" s="15"/>
      <c r="V616" s="14">
        <v>365</v>
      </c>
      <c r="W616" s="76"/>
      <c r="X616" s="14"/>
      <c r="Y616" s="14">
        <v>8760</v>
      </c>
      <c r="Z616" s="76" t="s">
        <v>1624</v>
      </c>
      <c r="AA616" s="76" t="s">
        <v>429</v>
      </c>
      <c r="AB616" s="19" t="s">
        <v>49</v>
      </c>
      <c r="AC616" s="19">
        <v>46.3856216091623</v>
      </c>
      <c r="AD616" s="19">
        <v>1074.85364414012</v>
      </c>
      <c r="AE616" s="19">
        <v>5.4109910208389103</v>
      </c>
      <c r="AF616" s="19">
        <v>1344</v>
      </c>
      <c r="AG616" s="19">
        <v>1920000</v>
      </c>
      <c r="AH616" s="20">
        <v>237026</v>
      </c>
      <c r="AI616" s="20">
        <v>8.9999999999999995E-9</v>
      </c>
      <c r="AJ616" s="21">
        <f t="shared" si="419"/>
        <v>4.6967439222348299E-2</v>
      </c>
      <c r="AK616" s="21">
        <f t="shared" si="420"/>
        <v>1.0883355973847511</v>
      </c>
      <c r="AL616" s="21">
        <f t="shared" si="421"/>
        <v>5.4788614033303143E-3</v>
      </c>
      <c r="AM616" s="21">
        <f t="shared" si="422"/>
        <v>1.3608578720085003</v>
      </c>
      <c r="AN616" s="21">
        <f t="shared" si="423"/>
        <v>1944.0826742978577</v>
      </c>
      <c r="AO616" s="86">
        <f t="shared" si="391"/>
        <v>2.1699731575785678E-3</v>
      </c>
      <c r="AP616" s="88">
        <f t="shared" si="392"/>
        <v>1.2867791567766659E-4</v>
      </c>
      <c r="AQ616" s="89">
        <f t="shared" si="393"/>
        <v>2.9817413626979481E-3</v>
      </c>
      <c r="AR616" s="89">
        <f t="shared" si="394"/>
        <v>1.5010579187206341E-5</v>
      </c>
      <c r="AS616" s="89">
        <f t="shared" si="395"/>
        <v>3.7283777315301378E-3</v>
      </c>
      <c r="AT616" s="89">
        <f t="shared" si="396"/>
        <v>5.3262539021859112</v>
      </c>
      <c r="AU616" s="91">
        <f t="shared" si="397"/>
        <v>5.9451319385714182E-6</v>
      </c>
      <c r="AV616" s="95">
        <f t="shared" si="407"/>
        <v>46967.439222348301</v>
      </c>
      <c r="AW616" s="96">
        <f t="shared" si="408"/>
        <v>1088335.5973847511</v>
      </c>
      <c r="AX616" s="96">
        <f t="shared" si="409"/>
        <v>5478.8614033303138</v>
      </c>
      <c r="AY616" s="96">
        <f t="shared" si="410"/>
        <v>1360857.8720085004</v>
      </c>
      <c r="AZ616" s="96">
        <f t="shared" si="411"/>
        <v>1944082674.2978578</v>
      </c>
      <c r="BA616" s="97">
        <f t="shared" si="412"/>
        <v>2169.9731575785677</v>
      </c>
      <c r="BB616" s="102">
        <f t="shared" si="413"/>
        <v>128.67791567766659</v>
      </c>
      <c r="BC616" s="98">
        <f t="shared" si="414"/>
        <v>2981.7413626979483</v>
      </c>
      <c r="BD616" s="98">
        <f t="shared" si="415"/>
        <v>15.010579187206341</v>
      </c>
      <c r="BE616" s="98">
        <f t="shared" si="416"/>
        <v>3728.3777315301377</v>
      </c>
      <c r="BF616" s="98">
        <f t="shared" si="417"/>
        <v>5326253.9021859113</v>
      </c>
      <c r="BG616" s="103">
        <f t="shared" si="418"/>
        <v>5.9451319385714179</v>
      </c>
      <c r="BH616">
        <v>0.1</v>
      </c>
      <c r="BI616">
        <f t="shared" si="398"/>
        <v>101254.30595301342</v>
      </c>
      <c r="BJ616">
        <v>0.1</v>
      </c>
      <c r="BK616">
        <f t="shared" si="399"/>
        <v>23702.600000000002</v>
      </c>
      <c r="BL616" s="114">
        <v>17.6498016718255</v>
      </c>
      <c r="BM616" s="114">
        <v>910.91550745517998</v>
      </c>
      <c r="BN616" s="114">
        <v>5.3109910208389097</v>
      </c>
      <c r="BO616" s="114">
        <v>537.6</v>
      </c>
      <c r="BP616" s="114">
        <v>384000</v>
      </c>
      <c r="BQ616" s="107">
        <f t="shared" si="400"/>
        <v>8.9999999999999999E-10</v>
      </c>
      <c r="BR616" s="107">
        <f t="shared" si="401"/>
        <v>1.8478058005140095E-2</v>
      </c>
      <c r="BS616" s="107">
        <f t="shared" si="402"/>
        <v>0.92873999947601638</v>
      </c>
      <c r="BT616" s="107">
        <f t="shared" si="403"/>
        <v>5.4054451543357404E-3</v>
      </c>
      <c r="BU616" s="107">
        <f t="shared" si="404"/>
        <v>0.56109607477443268</v>
      </c>
      <c r="BV616" s="107">
        <f t="shared" si="405"/>
        <v>434.71010136095936</v>
      </c>
      <c r="BW616" s="117">
        <f t="shared" si="406"/>
        <v>3.0688054694331804E-4</v>
      </c>
    </row>
    <row r="617" spans="1:75" ht="30" customHeight="1" x14ac:dyDescent="0.25">
      <c r="A617" s="108">
        <v>4.599555555555555</v>
      </c>
      <c r="B617" s="108">
        <v>-74.16758333333334</v>
      </c>
      <c r="C617" s="119">
        <v>22</v>
      </c>
      <c r="D617" s="119">
        <v>24</v>
      </c>
      <c r="E617" s="119">
        <v>1805</v>
      </c>
      <c r="F617" s="16" t="s">
        <v>1616</v>
      </c>
      <c r="G617" s="14" t="s">
        <v>1617</v>
      </c>
      <c r="H617" s="16" t="s">
        <v>1618</v>
      </c>
      <c r="I617" s="14" t="s">
        <v>425</v>
      </c>
      <c r="J617" s="14" t="s">
        <v>41</v>
      </c>
      <c r="K617" s="14">
        <v>150</v>
      </c>
      <c r="L617" s="14"/>
      <c r="M617" s="14">
        <v>1976</v>
      </c>
      <c r="N617" s="15" t="s">
        <v>43</v>
      </c>
      <c r="O617" s="15" t="s">
        <v>86</v>
      </c>
      <c r="P617" s="28">
        <v>4.2689148957375835E-3</v>
      </c>
      <c r="Q617" s="18">
        <v>1213800</v>
      </c>
      <c r="R617" s="18">
        <v>1234704.4059249316</v>
      </c>
      <c r="S617" s="15" t="s">
        <v>45</v>
      </c>
      <c r="T617" s="15"/>
      <c r="U617" s="15"/>
      <c r="V617" s="14">
        <v>365</v>
      </c>
      <c r="W617" s="76"/>
      <c r="X617" s="14"/>
      <c r="Y617" s="14">
        <v>8760</v>
      </c>
      <c r="Z617" s="76" t="s">
        <v>1625</v>
      </c>
      <c r="AA617" s="76" t="s">
        <v>429</v>
      </c>
      <c r="AB617" s="19" t="s">
        <v>49</v>
      </c>
      <c r="AC617" s="19">
        <v>589.42211574465</v>
      </c>
      <c r="AD617" s="19">
        <v>6395.3771199333296</v>
      </c>
      <c r="AE617" s="19">
        <v>22.425616220874101</v>
      </c>
      <c r="AF617" s="19">
        <v>1344</v>
      </c>
      <c r="AG617" s="19">
        <v>1920000</v>
      </c>
      <c r="AH617" s="20">
        <v>237026</v>
      </c>
      <c r="AI617" s="20">
        <v>8.9999999999999995E-9</v>
      </c>
      <c r="AJ617" s="21">
        <f t="shared" si="419"/>
        <v>0.7277620832595143</v>
      </c>
      <c r="AK617" s="21">
        <f t="shared" si="420"/>
        <v>7.8964003075331819</v>
      </c>
      <c r="AL617" s="21">
        <f t="shared" si="421"/>
        <v>2.7689007153494868E-2</v>
      </c>
      <c r="AM617" s="21">
        <f t="shared" si="422"/>
        <v>1.6594427215631082</v>
      </c>
      <c r="AN617" s="21">
        <f t="shared" si="423"/>
        <v>2370.6324593758686</v>
      </c>
      <c r="AO617" s="86">
        <f t="shared" si="391"/>
        <v>2.1699731575785678E-3</v>
      </c>
      <c r="AP617" s="88">
        <f t="shared" si="392"/>
        <v>1.9938687212589434E-3</v>
      </c>
      <c r="AQ617" s="89">
        <f t="shared" si="393"/>
        <v>2.1633973445296387E-2</v>
      </c>
      <c r="AR617" s="89">
        <f t="shared" si="394"/>
        <v>7.5860293571218816E-5</v>
      </c>
      <c r="AS617" s="89">
        <f t="shared" si="395"/>
        <v>4.5464184152413925E-3</v>
      </c>
      <c r="AT617" s="89">
        <f t="shared" si="396"/>
        <v>6.4948834503448456</v>
      </c>
      <c r="AU617" s="91">
        <f t="shared" si="397"/>
        <v>5.9451319385714182E-6</v>
      </c>
      <c r="AV617" s="95">
        <f t="shared" si="407"/>
        <v>727762.0832595143</v>
      </c>
      <c r="AW617" s="96">
        <f t="shared" si="408"/>
        <v>7896400.3075331822</v>
      </c>
      <c r="AX617" s="96">
        <f t="shared" si="409"/>
        <v>27689.007153494869</v>
      </c>
      <c r="AY617" s="96">
        <f t="shared" si="410"/>
        <v>1659442.7215631083</v>
      </c>
      <c r="AZ617" s="96">
        <f t="shared" si="411"/>
        <v>2370632459.3758688</v>
      </c>
      <c r="BA617" s="97">
        <f t="shared" si="412"/>
        <v>2169.9731575785677</v>
      </c>
      <c r="BB617" s="102">
        <f t="shared" si="413"/>
        <v>1993.8687212589434</v>
      </c>
      <c r="BC617" s="98">
        <f t="shared" si="414"/>
        <v>21633.973445296386</v>
      </c>
      <c r="BD617" s="98">
        <f t="shared" si="415"/>
        <v>75.860293571218818</v>
      </c>
      <c r="BE617" s="98">
        <f t="shared" si="416"/>
        <v>4546.4184152413927</v>
      </c>
      <c r="BF617" s="98">
        <f t="shared" si="417"/>
        <v>6494883.4503448457</v>
      </c>
      <c r="BG617" s="103">
        <f t="shared" si="418"/>
        <v>5.9451319385714179</v>
      </c>
      <c r="BH617">
        <v>0.1</v>
      </c>
      <c r="BI617">
        <f t="shared" si="398"/>
        <v>123470.44059249316</v>
      </c>
      <c r="BJ617">
        <v>0.1</v>
      </c>
      <c r="BK617">
        <f t="shared" si="399"/>
        <v>23702.600000000002</v>
      </c>
      <c r="BL617" s="114">
        <v>491.49252207956101</v>
      </c>
      <c r="BM617" s="114">
        <v>4911.7599692228896</v>
      </c>
      <c r="BN617" s="114">
        <v>16.278520514623899</v>
      </c>
      <c r="BO617" s="114">
        <v>537.6</v>
      </c>
      <c r="BP617" s="114">
        <v>384000</v>
      </c>
      <c r="BQ617" s="107">
        <f t="shared" si="400"/>
        <v>8.9999999999999999E-10</v>
      </c>
      <c r="BR617" s="107">
        <f t="shared" si="401"/>
        <v>0.61119624536759487</v>
      </c>
      <c r="BS617" s="107">
        <f t="shared" si="402"/>
        <v>6.1157633192842678</v>
      </c>
      <c r="BT617" s="107">
        <f t="shared" si="403"/>
        <v>2.0288989233805399E-2</v>
      </c>
      <c r="BU617" s="107">
        <f t="shared" si="404"/>
        <v>0.68420576206671335</v>
      </c>
      <c r="BV617" s="107">
        <f t="shared" si="405"/>
        <v>530.08953288319515</v>
      </c>
      <c r="BW617" s="117">
        <f t="shared" si="406"/>
        <v>3.0688054694331804E-4</v>
      </c>
    </row>
    <row r="618" spans="1:75" ht="30" customHeight="1" x14ac:dyDescent="0.25">
      <c r="A618" s="108">
        <v>4.599555555555555</v>
      </c>
      <c r="B618" s="108">
        <v>-74.16758333333334</v>
      </c>
      <c r="C618" s="119">
        <v>22</v>
      </c>
      <c r="D618" s="119">
        <v>24</v>
      </c>
      <c r="E618" s="119">
        <v>1805</v>
      </c>
      <c r="F618" s="16" t="s">
        <v>1616</v>
      </c>
      <c r="G618" s="14" t="s">
        <v>1617</v>
      </c>
      <c r="H618" s="16" t="s">
        <v>1618</v>
      </c>
      <c r="I618" s="14" t="s">
        <v>425</v>
      </c>
      <c r="J618" s="14" t="s">
        <v>41</v>
      </c>
      <c r="K618" s="14">
        <v>118.252714205617</v>
      </c>
      <c r="L618" s="14"/>
      <c r="M618" s="14">
        <v>1979</v>
      </c>
      <c r="N618" s="15" t="s">
        <v>43</v>
      </c>
      <c r="O618" s="15" t="s">
        <v>86</v>
      </c>
      <c r="P618" s="28">
        <v>4.2689148957375835E-3</v>
      </c>
      <c r="Q618" s="18">
        <v>910350</v>
      </c>
      <c r="R618" s="18">
        <v>926028.30444369873</v>
      </c>
      <c r="S618" s="15" t="s">
        <v>45</v>
      </c>
      <c r="T618" s="15"/>
      <c r="U618" s="15"/>
      <c r="V618" s="14">
        <v>365</v>
      </c>
      <c r="W618" s="76"/>
      <c r="X618" s="14"/>
      <c r="Y618" s="14">
        <v>8760</v>
      </c>
      <c r="Z618" s="76" t="s">
        <v>1626</v>
      </c>
      <c r="AA618" s="76" t="s">
        <v>429</v>
      </c>
      <c r="AB618" s="19" t="s">
        <v>49</v>
      </c>
      <c r="AC618" s="19">
        <v>589.42211574465</v>
      </c>
      <c r="AD618" s="19">
        <v>6395.3771199333296</v>
      </c>
      <c r="AE618" s="19">
        <v>22.425616220874101</v>
      </c>
      <c r="AF618" s="19">
        <v>1344</v>
      </c>
      <c r="AG618" s="19">
        <v>1920000</v>
      </c>
      <c r="AH618" s="20">
        <v>237026</v>
      </c>
      <c r="AI618" s="20">
        <v>8.9999999999999995E-9</v>
      </c>
      <c r="AJ618" s="21">
        <f t="shared" si="419"/>
        <v>0.54582156244463576</v>
      </c>
      <c r="AK618" s="21">
        <f t="shared" si="420"/>
        <v>5.9223002306498858</v>
      </c>
      <c r="AL618" s="21">
        <f t="shared" si="421"/>
        <v>2.0766755365121153E-2</v>
      </c>
      <c r="AM618" s="21">
        <f t="shared" si="422"/>
        <v>1.2445820411723312</v>
      </c>
      <c r="AN618" s="21">
        <f t="shared" si="423"/>
        <v>1777.9743445319016</v>
      </c>
      <c r="AO618" s="86">
        <f t="shared" si="391"/>
        <v>2.1699731575785678E-3</v>
      </c>
      <c r="AP618" s="88">
        <f t="shared" si="392"/>
        <v>1.4954015409442075E-3</v>
      </c>
      <c r="AQ618" s="89">
        <f t="shared" si="393"/>
        <v>1.6225480083972291E-2</v>
      </c>
      <c r="AR618" s="89">
        <f t="shared" si="394"/>
        <v>5.6895220178414119E-5</v>
      </c>
      <c r="AS618" s="89">
        <f t="shared" si="395"/>
        <v>3.4098138114310441E-3</v>
      </c>
      <c r="AT618" s="89">
        <f t="shared" si="396"/>
        <v>4.8711625877586346</v>
      </c>
      <c r="AU618" s="91">
        <f t="shared" si="397"/>
        <v>5.9451319385714182E-6</v>
      </c>
      <c r="AV618" s="95">
        <f t="shared" si="407"/>
        <v>545821.56244463578</v>
      </c>
      <c r="AW618" s="96">
        <f t="shared" si="408"/>
        <v>5922300.2306498857</v>
      </c>
      <c r="AX618" s="96">
        <f t="shared" si="409"/>
        <v>20766.755365121153</v>
      </c>
      <c r="AY618" s="96">
        <f t="shared" si="410"/>
        <v>1244582.0411723312</v>
      </c>
      <c r="AZ618" s="96">
        <f t="shared" si="411"/>
        <v>1777974344.5319016</v>
      </c>
      <c r="BA618" s="97">
        <f t="shared" si="412"/>
        <v>2169.9731575785677</v>
      </c>
      <c r="BB618" s="102">
        <f t="shared" si="413"/>
        <v>1495.4015409442075</v>
      </c>
      <c r="BC618" s="98">
        <f t="shared" si="414"/>
        <v>16225.480083972292</v>
      </c>
      <c r="BD618" s="98">
        <f t="shared" si="415"/>
        <v>56.895220178414121</v>
      </c>
      <c r="BE618" s="98">
        <f t="shared" si="416"/>
        <v>3409.8138114310441</v>
      </c>
      <c r="BF618" s="98">
        <f t="shared" si="417"/>
        <v>4871162.5877586342</v>
      </c>
      <c r="BG618" s="103">
        <f t="shared" si="418"/>
        <v>5.9451319385714179</v>
      </c>
      <c r="BH618">
        <v>0.1</v>
      </c>
      <c r="BI618">
        <f t="shared" si="398"/>
        <v>92602.830444369873</v>
      </c>
      <c r="BJ618">
        <v>0.1</v>
      </c>
      <c r="BK618">
        <f t="shared" si="399"/>
        <v>23702.600000000002</v>
      </c>
      <c r="BL618" s="114">
        <v>491.49252207956101</v>
      </c>
      <c r="BM618" s="114">
        <v>4911.7599692228896</v>
      </c>
      <c r="BN618" s="114">
        <v>16.278520514623899</v>
      </c>
      <c r="BO618" s="114">
        <v>537.6</v>
      </c>
      <c r="BP618" s="114">
        <v>384000</v>
      </c>
      <c r="BQ618" s="107">
        <f t="shared" si="400"/>
        <v>8.9999999999999999E-10</v>
      </c>
      <c r="BR618" s="107">
        <f t="shared" si="401"/>
        <v>0.45839718402569618</v>
      </c>
      <c r="BS618" s="107">
        <f t="shared" si="402"/>
        <v>4.5868224894632004</v>
      </c>
      <c r="BT618" s="107">
        <f t="shared" si="403"/>
        <v>1.5216741925354053E-2</v>
      </c>
      <c r="BU618" s="107">
        <f t="shared" si="404"/>
        <v>0.51315432155003504</v>
      </c>
      <c r="BV618" s="107">
        <f t="shared" si="405"/>
        <v>397.56714966239639</v>
      </c>
      <c r="BW618" s="117">
        <f t="shared" si="406"/>
        <v>3.0688054694331804E-4</v>
      </c>
    </row>
    <row r="619" spans="1:75" ht="30" customHeight="1" x14ac:dyDescent="0.25">
      <c r="A619" s="108">
        <v>4.599555555555555</v>
      </c>
      <c r="B619" s="108">
        <v>-74.16758333333334</v>
      </c>
      <c r="C619" s="119">
        <v>22</v>
      </c>
      <c r="D619" s="119">
        <v>24</v>
      </c>
      <c r="E619" s="119">
        <v>1805</v>
      </c>
      <c r="F619" s="16" t="s">
        <v>1616</v>
      </c>
      <c r="G619" s="14" t="s">
        <v>1617</v>
      </c>
      <c r="H619" s="16" t="s">
        <v>1618</v>
      </c>
      <c r="I619" s="14" t="s">
        <v>425</v>
      </c>
      <c r="J619" s="14" t="s">
        <v>41</v>
      </c>
      <c r="K619" s="14">
        <v>236.50542841123399</v>
      </c>
      <c r="L619" s="14"/>
      <c r="M619" s="14">
        <v>1996</v>
      </c>
      <c r="N619" s="15" t="s">
        <v>43</v>
      </c>
      <c r="O619" s="15" t="s">
        <v>86</v>
      </c>
      <c r="P619" s="28">
        <v>4.2689148957375835E-3</v>
      </c>
      <c r="Q619" s="18">
        <v>1011500</v>
      </c>
      <c r="R619" s="18">
        <v>1028920.3382707763</v>
      </c>
      <c r="S619" s="15" t="s">
        <v>45</v>
      </c>
      <c r="T619" s="15"/>
      <c r="U619" s="15"/>
      <c r="V619" s="14">
        <v>365</v>
      </c>
      <c r="W619" s="76"/>
      <c r="X619" s="14"/>
      <c r="Y619" s="14">
        <v>8760</v>
      </c>
      <c r="Z619" s="76" t="s">
        <v>1627</v>
      </c>
      <c r="AA619" s="76" t="s">
        <v>429</v>
      </c>
      <c r="AB619" s="19" t="s">
        <v>49</v>
      </c>
      <c r="AC619" s="19">
        <v>589.42211574465</v>
      </c>
      <c r="AD619" s="19">
        <v>6395.3771199333296</v>
      </c>
      <c r="AE619" s="19">
        <v>22.425616220874101</v>
      </c>
      <c r="AF619" s="19">
        <v>1344</v>
      </c>
      <c r="AG619" s="19">
        <v>1920000</v>
      </c>
      <c r="AH619" s="20">
        <v>237026</v>
      </c>
      <c r="AI619" s="20">
        <v>8.9999999999999995E-9</v>
      </c>
      <c r="AJ619" s="21">
        <f t="shared" ref="AJ619:AJ640" si="424">AC619*R619/1000000000</f>
        <v>0.60646840271626201</v>
      </c>
      <c r="AK619" s="21">
        <f t="shared" ref="AK619:AK640" si="425">AD619*R619/1000000000</f>
        <v>6.5803335896109845</v>
      </c>
      <c r="AL619" s="21">
        <f t="shared" ref="AL619:AL640" si="426">AE619*R619/1000000000</f>
        <v>2.3074172627912386E-2</v>
      </c>
      <c r="AM619" s="21">
        <f t="shared" ref="AM619:AM640" si="427">AF619*R619/1000000000</f>
        <v>1.3828689346359233</v>
      </c>
      <c r="AN619" s="21">
        <f t="shared" ref="AN619:AN640" si="428">AG619*R619/1000000000</f>
        <v>1975.5270494798906</v>
      </c>
      <c r="AO619" s="86">
        <f t="shared" si="391"/>
        <v>2.1699731575785678E-3</v>
      </c>
      <c r="AP619" s="88">
        <f t="shared" si="392"/>
        <v>1.6615572677157863E-3</v>
      </c>
      <c r="AQ619" s="89">
        <f t="shared" si="393"/>
        <v>1.8028311204413654E-2</v>
      </c>
      <c r="AR619" s="89">
        <f t="shared" si="394"/>
        <v>6.3216911309349E-5</v>
      </c>
      <c r="AS619" s="89">
        <f t="shared" si="395"/>
        <v>3.7886820127011598E-3</v>
      </c>
      <c r="AT619" s="89">
        <f t="shared" si="396"/>
        <v>5.4124028752873716</v>
      </c>
      <c r="AU619" s="91">
        <f t="shared" si="397"/>
        <v>5.9451319385714182E-6</v>
      </c>
      <c r="AV619" s="95">
        <f t="shared" si="407"/>
        <v>606468.40271626203</v>
      </c>
      <c r="AW619" s="96">
        <f t="shared" si="408"/>
        <v>6580333.5896109845</v>
      </c>
      <c r="AX619" s="96">
        <f t="shared" si="409"/>
        <v>23074.172627912387</v>
      </c>
      <c r="AY619" s="96">
        <f t="shared" si="410"/>
        <v>1382868.9346359232</v>
      </c>
      <c r="AZ619" s="96">
        <f t="shared" si="411"/>
        <v>1975527049.4798906</v>
      </c>
      <c r="BA619" s="97">
        <f t="shared" si="412"/>
        <v>2169.9731575785677</v>
      </c>
      <c r="BB619" s="102">
        <f t="shared" si="413"/>
        <v>1661.5572677157863</v>
      </c>
      <c r="BC619" s="98">
        <f t="shared" si="414"/>
        <v>18028.311204413654</v>
      </c>
      <c r="BD619" s="98">
        <f t="shared" si="415"/>
        <v>63.216911309349001</v>
      </c>
      <c r="BE619" s="98">
        <f t="shared" si="416"/>
        <v>3788.6820127011597</v>
      </c>
      <c r="BF619" s="98">
        <f t="shared" si="417"/>
        <v>5412402.8752873717</v>
      </c>
      <c r="BG619" s="103">
        <f t="shared" si="418"/>
        <v>5.9451319385714179</v>
      </c>
      <c r="BH619">
        <v>0.1</v>
      </c>
      <c r="BI619">
        <f t="shared" si="398"/>
        <v>102892.03382707764</v>
      </c>
      <c r="BJ619">
        <v>0.1</v>
      </c>
      <c r="BK619">
        <f t="shared" si="399"/>
        <v>23702.600000000002</v>
      </c>
      <c r="BL619" s="114">
        <v>491.49252207956101</v>
      </c>
      <c r="BM619" s="114">
        <v>4911.7599692228896</v>
      </c>
      <c r="BN619" s="114">
        <v>16.278520514623899</v>
      </c>
      <c r="BO619" s="114">
        <v>537.6</v>
      </c>
      <c r="BP619" s="114">
        <v>384000</v>
      </c>
      <c r="BQ619" s="107">
        <f t="shared" si="400"/>
        <v>8.9999999999999999E-10</v>
      </c>
      <c r="BR619" s="107">
        <f t="shared" si="401"/>
        <v>0.50933020447299582</v>
      </c>
      <c r="BS619" s="107">
        <f t="shared" si="402"/>
        <v>5.0964694327368889</v>
      </c>
      <c r="BT619" s="107">
        <f t="shared" si="403"/>
        <v>1.6907491028171164E-2</v>
      </c>
      <c r="BU619" s="107">
        <f t="shared" si="404"/>
        <v>0.57017146838892774</v>
      </c>
      <c r="BV619" s="107">
        <f t="shared" si="405"/>
        <v>441.74127740266266</v>
      </c>
      <c r="BW619" s="117">
        <f t="shared" si="406"/>
        <v>3.0688054694331804E-4</v>
      </c>
    </row>
    <row r="620" spans="1:75" ht="30" customHeight="1" x14ac:dyDescent="0.25">
      <c r="A620" s="108">
        <v>4.599555555555555</v>
      </c>
      <c r="B620" s="108">
        <v>-74.16758333333334</v>
      </c>
      <c r="C620" s="119">
        <v>22</v>
      </c>
      <c r="D620" s="119">
        <v>24</v>
      </c>
      <c r="E620" s="119">
        <v>1805</v>
      </c>
      <c r="F620" s="16" t="s">
        <v>1616</v>
      </c>
      <c r="G620" s="14" t="s">
        <v>1617</v>
      </c>
      <c r="H620" s="16" t="s">
        <v>1618</v>
      </c>
      <c r="I620" s="14" t="s">
        <v>425</v>
      </c>
      <c r="J620" s="14" t="s">
        <v>41</v>
      </c>
      <c r="K620" s="14">
        <v>400</v>
      </c>
      <c r="L620" s="14"/>
      <c r="M620" s="14">
        <v>1996</v>
      </c>
      <c r="N620" s="15" t="s">
        <v>43</v>
      </c>
      <c r="O620" s="15" t="s">
        <v>86</v>
      </c>
      <c r="P620" s="28">
        <v>4.2689148957375835E-3</v>
      </c>
      <c r="Q620" s="18">
        <v>1262520</v>
      </c>
      <c r="R620" s="18">
        <v>1284263.4755053094</v>
      </c>
      <c r="S620" s="15" t="s">
        <v>45</v>
      </c>
      <c r="T620" s="15"/>
      <c r="U620" s="15"/>
      <c r="V620" s="14">
        <v>365</v>
      </c>
      <c r="W620" s="76"/>
      <c r="X620" s="14"/>
      <c r="Y620" s="14">
        <v>8760</v>
      </c>
      <c r="Z620" s="76" t="s">
        <v>1628</v>
      </c>
      <c r="AA620" s="76" t="s">
        <v>429</v>
      </c>
      <c r="AB620" s="19" t="s">
        <v>49</v>
      </c>
      <c r="AC620" s="19">
        <v>589.42211574465</v>
      </c>
      <c r="AD620" s="19">
        <v>6395.3771199333296</v>
      </c>
      <c r="AE620" s="19">
        <v>22.425616220874101</v>
      </c>
      <c r="AF620" s="19">
        <v>1344</v>
      </c>
      <c r="AG620" s="19">
        <v>1920000</v>
      </c>
      <c r="AH620" s="20">
        <v>237026</v>
      </c>
      <c r="AI620" s="20">
        <v>8.9999999999999995E-9</v>
      </c>
      <c r="AJ620" s="21">
        <f t="shared" si="424"/>
        <v>0.75697329490591692</v>
      </c>
      <c r="AK620" s="21">
        <f t="shared" si="425"/>
        <v>8.2133492472127134</v>
      </c>
      <c r="AL620" s="21">
        <f t="shared" si="426"/>
        <v>2.8800399828168018E-2</v>
      </c>
      <c r="AM620" s="21">
        <f t="shared" si="427"/>
        <v>1.726050111079136</v>
      </c>
      <c r="AN620" s="21">
        <f t="shared" si="428"/>
        <v>2465.7858729701939</v>
      </c>
      <c r="AO620" s="86">
        <f t="shared" si="391"/>
        <v>2.1699731575785678E-3</v>
      </c>
      <c r="AP620" s="88">
        <f t="shared" si="392"/>
        <v>2.0738994380984023E-3</v>
      </c>
      <c r="AQ620" s="89">
        <f t="shared" si="393"/>
        <v>2.2502326704692367E-2</v>
      </c>
      <c r="AR620" s="89">
        <f t="shared" si="394"/>
        <v>7.8905205008679498E-5</v>
      </c>
      <c r="AS620" s="89">
        <f t="shared" si="395"/>
        <v>4.7289044139154409E-3</v>
      </c>
      <c r="AT620" s="89">
        <f t="shared" si="396"/>
        <v>6.7555777341649144</v>
      </c>
      <c r="AU620" s="91">
        <f t="shared" si="397"/>
        <v>5.9451319385714182E-6</v>
      </c>
      <c r="AV620" s="95">
        <f t="shared" si="407"/>
        <v>756973.2949059169</v>
      </c>
      <c r="AW620" s="96">
        <f t="shared" si="408"/>
        <v>8213349.2472127136</v>
      </c>
      <c r="AX620" s="96">
        <f t="shared" si="409"/>
        <v>28800.399828168018</v>
      </c>
      <c r="AY620" s="96">
        <f t="shared" si="410"/>
        <v>1726050.1110791359</v>
      </c>
      <c r="AZ620" s="96">
        <f t="shared" si="411"/>
        <v>2465785872.9701939</v>
      </c>
      <c r="BA620" s="97">
        <f t="shared" si="412"/>
        <v>2169.9731575785677</v>
      </c>
      <c r="BB620" s="102">
        <f t="shared" si="413"/>
        <v>2073.8994380984022</v>
      </c>
      <c r="BC620" s="98">
        <f t="shared" si="414"/>
        <v>22502.326704692365</v>
      </c>
      <c r="BD620" s="98">
        <f t="shared" si="415"/>
        <v>78.905205008679502</v>
      </c>
      <c r="BE620" s="98">
        <f t="shared" si="416"/>
        <v>4728.9044139154412</v>
      </c>
      <c r="BF620" s="98">
        <f t="shared" si="417"/>
        <v>6755577.7341649141</v>
      </c>
      <c r="BG620" s="103">
        <f t="shared" si="418"/>
        <v>5.9451319385714179</v>
      </c>
      <c r="BH620">
        <v>0.1</v>
      </c>
      <c r="BI620">
        <f t="shared" si="398"/>
        <v>128426.34755053095</v>
      </c>
      <c r="BJ620">
        <v>0.1</v>
      </c>
      <c r="BK620">
        <f t="shared" si="399"/>
        <v>23702.600000000002</v>
      </c>
      <c r="BL620" s="114">
        <v>491.49252207956101</v>
      </c>
      <c r="BM620" s="114">
        <v>4911.7599692228896</v>
      </c>
      <c r="BN620" s="114">
        <v>16.278520514623899</v>
      </c>
      <c r="BO620" s="114">
        <v>537.6</v>
      </c>
      <c r="BP620" s="114">
        <v>384000</v>
      </c>
      <c r="BQ620" s="107">
        <f t="shared" si="400"/>
        <v>8.9999999999999999E-10</v>
      </c>
      <c r="BR620" s="107">
        <f t="shared" si="401"/>
        <v>0.63572868981833575</v>
      </c>
      <c r="BS620" s="107">
        <f t="shared" si="402"/>
        <v>6.3612403244873725</v>
      </c>
      <c r="BT620" s="107">
        <f t="shared" si="403"/>
        <v>2.1103356967757451E-2</v>
      </c>
      <c r="BU620" s="107">
        <f t="shared" si="404"/>
        <v>0.71166869230883745</v>
      </c>
      <c r="BV620" s="107">
        <f t="shared" si="405"/>
        <v>551.36648299200158</v>
      </c>
      <c r="BW620" s="117">
        <f t="shared" si="406"/>
        <v>3.0688054694331804E-4</v>
      </c>
    </row>
    <row r="621" spans="1:75" ht="15" customHeight="1" x14ac:dyDescent="0.25">
      <c r="A621" s="108">
        <v>4.7196337268596196</v>
      </c>
      <c r="B621" s="108">
        <v>-74.055118189400403</v>
      </c>
      <c r="C621" s="119">
        <v>34</v>
      </c>
      <c r="D621" s="119">
        <v>37</v>
      </c>
      <c r="E621" s="119">
        <v>2479</v>
      </c>
      <c r="F621" s="16" t="s">
        <v>1629</v>
      </c>
      <c r="G621" s="14" t="s">
        <v>1630</v>
      </c>
      <c r="H621" s="16" t="s">
        <v>1631</v>
      </c>
      <c r="I621" s="14" t="s">
        <v>1462</v>
      </c>
      <c r="J621" s="14" t="s">
        <v>41</v>
      </c>
      <c r="K621" s="14">
        <v>15</v>
      </c>
      <c r="L621" s="14"/>
      <c r="M621" s="14">
        <v>2002</v>
      </c>
      <c r="N621" s="15" t="s">
        <v>43</v>
      </c>
      <c r="O621" s="15" t="s">
        <v>44</v>
      </c>
      <c r="P621" s="17">
        <v>-8.4851358602175367E-2</v>
      </c>
      <c r="Q621" s="18">
        <v>27600</v>
      </c>
      <c r="R621" s="18">
        <v>19656.544539588318</v>
      </c>
      <c r="S621" s="15" t="s">
        <v>45</v>
      </c>
      <c r="T621" s="15"/>
      <c r="U621" s="15"/>
      <c r="V621" s="14">
        <v>365</v>
      </c>
      <c r="W621" s="76"/>
      <c r="X621" s="14">
        <v>28</v>
      </c>
      <c r="Y621" s="14">
        <v>8088</v>
      </c>
      <c r="Z621" s="76" t="s">
        <v>1632</v>
      </c>
      <c r="AA621" s="76" t="s">
        <v>1633</v>
      </c>
      <c r="AB621" s="19" t="s">
        <v>49</v>
      </c>
      <c r="AC621" s="19">
        <v>46.3856216091623</v>
      </c>
      <c r="AD621" s="19">
        <v>1074.85364414012</v>
      </c>
      <c r="AE621" s="19">
        <v>5.4109910208389103</v>
      </c>
      <c r="AF621" s="19">
        <v>1344</v>
      </c>
      <c r="AG621" s="19">
        <v>1920000</v>
      </c>
      <c r="AH621" s="20">
        <v>30259</v>
      </c>
      <c r="AI621" s="20">
        <v>7.6726E-6</v>
      </c>
      <c r="AJ621" s="21">
        <f t="shared" si="424"/>
        <v>9.1178103715698915E-4</v>
      </c>
      <c r="AK621" s="21">
        <f t="shared" si="425"/>
        <v>2.1127908529579079E-2</v>
      </c>
      <c r="AL621" s="21">
        <f t="shared" si="426"/>
        <v>1.063613860044325E-4</v>
      </c>
      <c r="AM621" s="21">
        <f t="shared" si="427"/>
        <v>2.64183958612067E-2</v>
      </c>
      <c r="AN621" s="21">
        <f t="shared" si="428"/>
        <v>37.740565516009568</v>
      </c>
      <c r="AO621" s="86">
        <f t="shared" si="391"/>
        <v>0.16534658192661889</v>
      </c>
      <c r="AP621" s="88">
        <f t="shared" si="392"/>
        <v>2.4980302387862717E-6</v>
      </c>
      <c r="AQ621" s="89">
        <f t="shared" si="393"/>
        <v>5.7884680902956384E-5</v>
      </c>
      <c r="AR621" s="89">
        <f t="shared" si="394"/>
        <v>2.9140105754639041E-7</v>
      </c>
      <c r="AS621" s="89">
        <f t="shared" si="395"/>
        <v>7.2379166743032053E-5</v>
      </c>
      <c r="AT621" s="89">
        <f t="shared" si="396"/>
        <v>0.10339880963290292</v>
      </c>
      <c r="AU621" s="91">
        <f t="shared" si="397"/>
        <v>4.5300433404553121E-4</v>
      </c>
      <c r="AV621" s="95">
        <f t="shared" si="407"/>
        <v>911.7810371569891</v>
      </c>
      <c r="AW621" s="96">
        <f t="shared" si="408"/>
        <v>21127.908529579079</v>
      </c>
      <c r="AX621" s="96">
        <f t="shared" si="409"/>
        <v>106.3613860044325</v>
      </c>
      <c r="AY621" s="96">
        <f t="shared" si="410"/>
        <v>26418.3958612067</v>
      </c>
      <c r="AZ621" s="96">
        <f t="shared" si="411"/>
        <v>37740565.516009569</v>
      </c>
      <c r="BA621" s="97">
        <f t="shared" si="412"/>
        <v>165346.58192661888</v>
      </c>
      <c r="BB621" s="102">
        <f t="shared" si="413"/>
        <v>2.4980302387862716</v>
      </c>
      <c r="BC621" s="98">
        <f t="shared" si="414"/>
        <v>57.884680902956383</v>
      </c>
      <c r="BD621" s="98">
        <f t="shared" si="415"/>
        <v>0.2914010575463904</v>
      </c>
      <c r="BE621" s="98">
        <f t="shared" si="416"/>
        <v>72.379166743032059</v>
      </c>
      <c r="BF621" s="98">
        <f t="shared" si="417"/>
        <v>103398.80963290292</v>
      </c>
      <c r="BG621" s="103">
        <f t="shared" si="418"/>
        <v>453.00433404553121</v>
      </c>
      <c r="BH621">
        <v>0.1</v>
      </c>
      <c r="BI621">
        <f t="shared" si="398"/>
        <v>1965.6544539588319</v>
      </c>
      <c r="BJ621">
        <v>0.1</v>
      </c>
      <c r="BK621">
        <f t="shared" si="399"/>
        <v>3025.9</v>
      </c>
      <c r="BL621" s="114">
        <v>17.6498016718255</v>
      </c>
      <c r="BM621" s="114">
        <v>910.91550745517998</v>
      </c>
      <c r="BN621" s="114">
        <v>5.3109910208389097</v>
      </c>
      <c r="BO621" s="114">
        <v>537.6</v>
      </c>
      <c r="BP621" s="114">
        <v>384000</v>
      </c>
      <c r="BQ621" s="107">
        <f t="shared" si="400"/>
        <v>7.6726E-7</v>
      </c>
      <c r="BR621" s="107">
        <f t="shared" si="401"/>
        <v>3.5871538179490451E-4</v>
      </c>
      <c r="BS621" s="107">
        <f t="shared" si="402"/>
        <v>1.8029671917230934E-2</v>
      </c>
      <c r="BT621" s="107">
        <f t="shared" si="403"/>
        <v>1.0493615301833014E-4</v>
      </c>
      <c r="BU621" s="107">
        <f t="shared" si="404"/>
        <v>1.0892583659513568E-2</v>
      </c>
      <c r="BV621" s="107">
        <f t="shared" si="405"/>
        <v>8.4390470003081823</v>
      </c>
      <c r="BW621" s="117">
        <f t="shared" si="406"/>
        <v>2.3383537865265855E-2</v>
      </c>
    </row>
    <row r="622" spans="1:75" ht="15" customHeight="1" x14ac:dyDescent="0.25">
      <c r="A622" s="108">
        <v>4.7196337268596196</v>
      </c>
      <c r="B622" s="108">
        <v>-74.055118189400403</v>
      </c>
      <c r="C622" s="119">
        <v>34</v>
      </c>
      <c r="D622" s="119">
        <v>37</v>
      </c>
      <c r="E622" s="119">
        <v>2479</v>
      </c>
      <c r="F622" s="16" t="s">
        <v>1629</v>
      </c>
      <c r="G622" s="14" t="s">
        <v>1630</v>
      </c>
      <c r="H622" s="16" t="s">
        <v>1631</v>
      </c>
      <c r="I622" s="14" t="s">
        <v>1462</v>
      </c>
      <c r="J622" s="14" t="s">
        <v>41</v>
      </c>
      <c r="K622" s="14">
        <v>12</v>
      </c>
      <c r="L622" s="14"/>
      <c r="M622" s="14">
        <v>1999</v>
      </c>
      <c r="N622" s="15" t="s">
        <v>43</v>
      </c>
      <c r="O622" s="15" t="s">
        <v>44</v>
      </c>
      <c r="P622" s="17">
        <v>-8.4851358602175367E-2</v>
      </c>
      <c r="Q622" s="18">
        <v>27600</v>
      </c>
      <c r="R622" s="18">
        <v>19656.544539588318</v>
      </c>
      <c r="S622" s="15" t="s">
        <v>45</v>
      </c>
      <c r="T622" s="15"/>
      <c r="U622" s="15"/>
      <c r="V622" s="14">
        <v>365</v>
      </c>
      <c r="W622" s="76"/>
      <c r="X622" s="14"/>
      <c r="Y622" s="14">
        <v>8760</v>
      </c>
      <c r="Z622" s="76" t="s">
        <v>429</v>
      </c>
      <c r="AA622" s="76" t="s">
        <v>429</v>
      </c>
      <c r="AB622" s="19" t="s">
        <v>49</v>
      </c>
      <c r="AC622" s="19">
        <v>46.3856216091623</v>
      </c>
      <c r="AD622" s="19">
        <v>1074.85364414012</v>
      </c>
      <c r="AE622" s="19">
        <v>5.4109910208389103</v>
      </c>
      <c r="AF622" s="19">
        <v>1344</v>
      </c>
      <c r="AG622" s="19">
        <v>1920000</v>
      </c>
      <c r="AH622" s="20">
        <v>30259</v>
      </c>
      <c r="AI622" s="20">
        <v>7.6726E-6</v>
      </c>
      <c r="AJ622" s="21">
        <f t="shared" si="424"/>
        <v>9.1178103715698915E-4</v>
      </c>
      <c r="AK622" s="21">
        <f t="shared" si="425"/>
        <v>2.1127908529579079E-2</v>
      </c>
      <c r="AL622" s="21">
        <f t="shared" si="426"/>
        <v>1.063613860044325E-4</v>
      </c>
      <c r="AM622" s="21">
        <f t="shared" si="427"/>
        <v>2.64183958612067E-2</v>
      </c>
      <c r="AN622" s="21">
        <f t="shared" si="428"/>
        <v>37.740565516009568</v>
      </c>
      <c r="AO622" s="86">
        <f t="shared" si="391"/>
        <v>0.16534658192661889</v>
      </c>
      <c r="AP622" s="88">
        <f t="shared" si="392"/>
        <v>2.4980302387862717E-6</v>
      </c>
      <c r="AQ622" s="89">
        <f t="shared" si="393"/>
        <v>5.7884680902956384E-5</v>
      </c>
      <c r="AR622" s="89">
        <f t="shared" si="394"/>
        <v>2.9140105754639041E-7</v>
      </c>
      <c r="AS622" s="89">
        <f t="shared" si="395"/>
        <v>7.2379166743032053E-5</v>
      </c>
      <c r="AT622" s="89">
        <f t="shared" si="396"/>
        <v>0.10339880963290292</v>
      </c>
      <c r="AU622" s="91">
        <f t="shared" si="397"/>
        <v>4.5300433404553121E-4</v>
      </c>
      <c r="AV622" s="95">
        <f t="shared" si="407"/>
        <v>911.7810371569891</v>
      </c>
      <c r="AW622" s="96">
        <f t="shared" si="408"/>
        <v>21127.908529579079</v>
      </c>
      <c r="AX622" s="96">
        <f t="shared" si="409"/>
        <v>106.3613860044325</v>
      </c>
      <c r="AY622" s="96">
        <f t="shared" si="410"/>
        <v>26418.3958612067</v>
      </c>
      <c r="AZ622" s="96">
        <f t="shared" si="411"/>
        <v>37740565.516009569</v>
      </c>
      <c r="BA622" s="97">
        <f t="shared" si="412"/>
        <v>165346.58192661888</v>
      </c>
      <c r="BB622" s="102">
        <f t="shared" si="413"/>
        <v>2.4980302387862716</v>
      </c>
      <c r="BC622" s="98">
        <f t="shared" si="414"/>
        <v>57.884680902956383</v>
      </c>
      <c r="BD622" s="98">
        <f t="shared" si="415"/>
        <v>0.2914010575463904</v>
      </c>
      <c r="BE622" s="98">
        <f t="shared" si="416"/>
        <v>72.379166743032059</v>
      </c>
      <c r="BF622" s="98">
        <f t="shared" si="417"/>
        <v>103398.80963290292</v>
      </c>
      <c r="BG622" s="103">
        <f t="shared" si="418"/>
        <v>453.00433404553121</v>
      </c>
      <c r="BH622">
        <v>0.1</v>
      </c>
      <c r="BI622">
        <f t="shared" si="398"/>
        <v>1965.6544539588319</v>
      </c>
      <c r="BJ622">
        <v>0.1</v>
      </c>
      <c r="BK622">
        <f t="shared" si="399"/>
        <v>3025.9</v>
      </c>
      <c r="BL622" s="114">
        <v>17.6498016718255</v>
      </c>
      <c r="BM622" s="114">
        <v>910.91550745517998</v>
      </c>
      <c r="BN622" s="114">
        <v>5.3109910208389097</v>
      </c>
      <c r="BO622" s="114">
        <v>537.6</v>
      </c>
      <c r="BP622" s="114">
        <v>384000</v>
      </c>
      <c r="BQ622" s="107">
        <f t="shared" si="400"/>
        <v>7.6726E-7</v>
      </c>
      <c r="BR622" s="107">
        <f t="shared" si="401"/>
        <v>3.5871538179490451E-4</v>
      </c>
      <c r="BS622" s="107">
        <f t="shared" si="402"/>
        <v>1.8029671917230934E-2</v>
      </c>
      <c r="BT622" s="107">
        <f t="shared" si="403"/>
        <v>1.0493615301833014E-4</v>
      </c>
      <c r="BU622" s="107">
        <f t="shared" si="404"/>
        <v>1.0892583659513568E-2</v>
      </c>
      <c r="BV622" s="107">
        <f t="shared" si="405"/>
        <v>8.4390470003081823</v>
      </c>
      <c r="BW622" s="117">
        <f t="shared" si="406"/>
        <v>2.3383537865265855E-2</v>
      </c>
    </row>
    <row r="623" spans="1:75" ht="15" customHeight="1" x14ac:dyDescent="0.25">
      <c r="A623" s="108">
        <v>4.7173342959971301</v>
      </c>
      <c r="B623" s="108">
        <v>-74.066971184325396</v>
      </c>
      <c r="C623" s="119">
        <v>33</v>
      </c>
      <c r="D623" s="119">
        <v>37</v>
      </c>
      <c r="E623" s="119">
        <v>2478</v>
      </c>
      <c r="F623" s="16" t="s">
        <v>1634</v>
      </c>
      <c r="G623" s="14" t="s">
        <v>310</v>
      </c>
      <c r="H623" s="16" t="s">
        <v>1635</v>
      </c>
      <c r="I623" s="14" t="s">
        <v>1462</v>
      </c>
      <c r="J623" s="14" t="s">
        <v>53</v>
      </c>
      <c r="K623" s="27"/>
      <c r="L623" s="27"/>
      <c r="M623" s="14">
        <v>2004</v>
      </c>
      <c r="N623" s="15" t="s">
        <v>43</v>
      </c>
      <c r="O623" s="15" t="s">
        <v>123</v>
      </c>
      <c r="P623" s="17">
        <v>1.4131626950323477E-2</v>
      </c>
      <c r="Q623" s="18">
        <v>13916.666666666701</v>
      </c>
      <c r="R623" s="18">
        <v>14725.985737633313</v>
      </c>
      <c r="S623" s="15" t="s">
        <v>45</v>
      </c>
      <c r="T623" s="15"/>
      <c r="U623" s="15"/>
      <c r="V623" s="14">
        <v>365</v>
      </c>
      <c r="W623" s="76"/>
      <c r="X623" s="14"/>
      <c r="Y623" s="14">
        <v>8760</v>
      </c>
      <c r="Z623" s="76" t="s">
        <v>1636</v>
      </c>
      <c r="AA623" s="76" t="s">
        <v>429</v>
      </c>
      <c r="AB623" s="19" t="s">
        <v>49</v>
      </c>
      <c r="AC623" s="19">
        <v>196.35697419693699</v>
      </c>
      <c r="AD623" s="19">
        <v>1220.7279907421801</v>
      </c>
      <c r="AE623" s="19">
        <v>69.655897325915305</v>
      </c>
      <c r="AF623" s="19">
        <v>640</v>
      </c>
      <c r="AG623" s="19">
        <v>1920000</v>
      </c>
      <c r="AH623" s="20">
        <v>2.9803032786885244</v>
      </c>
      <c r="AI623" s="20">
        <v>1.362E-5</v>
      </c>
      <c r="AJ623" s="21">
        <f t="shared" si="424"/>
        <v>2.8915500015089263E-3</v>
      </c>
      <c r="AK623" s="21">
        <f t="shared" si="425"/>
        <v>1.7976422981199114E-2</v>
      </c>
      <c r="AL623" s="21">
        <f t="shared" si="426"/>
        <v>1.0257517505634793E-3</v>
      </c>
      <c r="AM623" s="21">
        <f t="shared" si="427"/>
        <v>9.4246308720853204E-3</v>
      </c>
      <c r="AN623" s="21">
        <f t="shared" si="428"/>
        <v>28.273892616255964</v>
      </c>
      <c r="AO623" s="86">
        <f t="shared" si="391"/>
        <v>4.2952329104352919E-5</v>
      </c>
      <c r="AP623" s="88">
        <f t="shared" si="392"/>
        <v>7.9220547986545935E-6</v>
      </c>
      <c r="AQ623" s="89">
        <f t="shared" si="393"/>
        <v>4.9250473921093461E-5</v>
      </c>
      <c r="AR623" s="89">
        <f t="shared" si="394"/>
        <v>2.8102787686670665E-6</v>
      </c>
      <c r="AS623" s="89">
        <f t="shared" si="395"/>
        <v>2.5820906498863891E-5</v>
      </c>
      <c r="AT623" s="89">
        <f t="shared" si="396"/>
        <v>7.7462719496591684E-2</v>
      </c>
      <c r="AU623" s="91">
        <f t="shared" si="397"/>
        <v>1.1767761398452854E-7</v>
      </c>
      <c r="AV623" s="95">
        <f t="shared" si="407"/>
        <v>2891.5500015089265</v>
      </c>
      <c r="AW623" s="96">
        <f t="shared" si="408"/>
        <v>17976.422981199114</v>
      </c>
      <c r="AX623" s="96">
        <f t="shared" si="409"/>
        <v>1025.7517505634794</v>
      </c>
      <c r="AY623" s="96">
        <f t="shared" si="410"/>
        <v>9424.6308720853212</v>
      </c>
      <c r="AZ623" s="96">
        <f t="shared" si="411"/>
        <v>28273892.616255965</v>
      </c>
      <c r="BA623" s="97">
        <f t="shared" si="412"/>
        <v>42.95232910435292</v>
      </c>
      <c r="BB623" s="102">
        <f t="shared" si="413"/>
        <v>7.9220547986545933</v>
      </c>
      <c r="BC623" s="98">
        <f t="shared" si="414"/>
        <v>49.250473921093459</v>
      </c>
      <c r="BD623" s="98">
        <f t="shared" si="415"/>
        <v>2.8102787686670663</v>
      </c>
      <c r="BE623" s="98">
        <f t="shared" si="416"/>
        <v>25.820906498863891</v>
      </c>
      <c r="BF623" s="98">
        <f t="shared" si="417"/>
        <v>77462.719496591686</v>
      </c>
      <c r="BG623" s="103">
        <f t="shared" si="418"/>
        <v>0.11767761398452854</v>
      </c>
      <c r="BH623">
        <v>0.1</v>
      </c>
      <c r="BI623">
        <f t="shared" si="398"/>
        <v>1472.5985737633314</v>
      </c>
      <c r="BJ623">
        <v>0.1</v>
      </c>
      <c r="BK623">
        <f t="shared" si="399"/>
        <v>0.29803032786885247</v>
      </c>
      <c r="BL623" s="114">
        <v>187.562005220738</v>
      </c>
      <c r="BM623" s="114">
        <v>1012.03746873145</v>
      </c>
      <c r="BN623" s="114">
        <v>69.555897325915296</v>
      </c>
      <c r="BO623" s="114">
        <v>256</v>
      </c>
      <c r="BP623" s="114">
        <v>384000</v>
      </c>
      <c r="BQ623" s="107">
        <f t="shared" si="400"/>
        <v>1.362E-6</v>
      </c>
      <c r="BR623" s="107">
        <f t="shared" si="401"/>
        <v>2.7771298567426353E-3</v>
      </c>
      <c r="BS623" s="107">
        <f t="shared" si="402"/>
        <v>1.5011274377571548E-2</v>
      </c>
      <c r="BT623" s="107">
        <f t="shared" si="403"/>
        <v>1.0294024712126017E-3</v>
      </c>
      <c r="BU623" s="107">
        <f t="shared" si="404"/>
        <v>3.885874856806487E-3</v>
      </c>
      <c r="BV623" s="107">
        <f t="shared" si="405"/>
        <v>6.3222345878477713</v>
      </c>
      <c r="BW623" s="117">
        <f t="shared" si="406"/>
        <v>6.0743766354888522E-6</v>
      </c>
    </row>
    <row r="624" spans="1:75" ht="30" customHeight="1" x14ac:dyDescent="0.25">
      <c r="A624" s="108">
        <v>4.7529715036035602</v>
      </c>
      <c r="B624" s="108">
        <v>-74.088746612734596</v>
      </c>
      <c r="C624" s="119">
        <v>30</v>
      </c>
      <c r="D624" s="119">
        <v>41</v>
      </c>
      <c r="E624" s="119">
        <v>90</v>
      </c>
      <c r="F624" s="16" t="s">
        <v>1637</v>
      </c>
      <c r="G624" s="14" t="s">
        <v>1638</v>
      </c>
      <c r="H624" s="16" t="s">
        <v>1639</v>
      </c>
      <c r="I624" s="14" t="s">
        <v>1462</v>
      </c>
      <c r="J624" s="14" t="s">
        <v>41</v>
      </c>
      <c r="K624" s="14">
        <v>200</v>
      </c>
      <c r="L624" s="14"/>
      <c r="M624" s="14">
        <v>1989</v>
      </c>
      <c r="N624" s="15" t="s">
        <v>43</v>
      </c>
      <c r="O624" s="15" t="s">
        <v>86</v>
      </c>
      <c r="P624" s="25">
        <v>0.01</v>
      </c>
      <c r="Q624" s="18">
        <v>10459.4285714286</v>
      </c>
      <c r="R624" s="18">
        <v>10886.285949038585</v>
      </c>
      <c r="S624" s="15" t="s">
        <v>45</v>
      </c>
      <c r="T624" s="15"/>
      <c r="U624" s="15"/>
      <c r="V624" s="14">
        <v>365</v>
      </c>
      <c r="W624" s="76"/>
      <c r="X624" s="14"/>
      <c r="Y624" s="14">
        <v>8760</v>
      </c>
      <c r="Z624" s="76" t="s">
        <v>1640</v>
      </c>
      <c r="AA624" s="76" t="s">
        <v>429</v>
      </c>
      <c r="AB624" s="19" t="s">
        <v>49</v>
      </c>
      <c r="AC624" s="19">
        <v>589.42211574465</v>
      </c>
      <c r="AD624" s="19">
        <v>6395.3771199333296</v>
      </c>
      <c r="AE624" s="19">
        <v>22.425616220874101</v>
      </c>
      <c r="AF624" s="19">
        <v>1344</v>
      </c>
      <c r="AG624" s="19">
        <v>1920000</v>
      </c>
      <c r="AH624" s="23">
        <v>10459.4285714286</v>
      </c>
      <c r="AI624" s="24">
        <v>8.7999999999999994E-8</v>
      </c>
      <c r="AJ624" s="21">
        <f t="shared" si="424"/>
        <v>6.4166176966835783E-3</v>
      </c>
      <c r="AK624" s="21">
        <f t="shared" si="425"/>
        <v>6.9621904079533059E-2</v>
      </c>
      <c r="AL624" s="21">
        <f t="shared" si="426"/>
        <v>2.441316707638335E-4</v>
      </c>
      <c r="AM624" s="21">
        <f t="shared" si="427"/>
        <v>1.4631168315507859E-2</v>
      </c>
      <c r="AN624" s="21">
        <f t="shared" si="428"/>
        <v>20.901669022154085</v>
      </c>
      <c r="AO624" s="86">
        <f t="shared" si="391"/>
        <v>9.5799316351539543E-4</v>
      </c>
      <c r="AP624" s="88">
        <f t="shared" si="392"/>
        <v>1.7579774511461858E-5</v>
      </c>
      <c r="AQ624" s="89">
        <f t="shared" si="393"/>
        <v>1.9074494268365221E-4</v>
      </c>
      <c r="AR624" s="89">
        <f t="shared" si="394"/>
        <v>6.6885389250365341E-7</v>
      </c>
      <c r="AS624" s="89">
        <f t="shared" si="395"/>
        <v>4.0085392645227014E-5</v>
      </c>
      <c r="AT624" s="89">
        <f t="shared" si="396"/>
        <v>5.7264846636038591E-2</v>
      </c>
      <c r="AU624" s="91">
        <f t="shared" si="397"/>
        <v>2.6246388041517684E-6</v>
      </c>
      <c r="AV624" s="95">
        <f t="shared" si="407"/>
        <v>6416.6176966835783</v>
      </c>
      <c r="AW624" s="96">
        <f t="shared" si="408"/>
        <v>69621.904079533066</v>
      </c>
      <c r="AX624" s="96">
        <f t="shared" si="409"/>
        <v>244.13167076383351</v>
      </c>
      <c r="AY624" s="96">
        <f t="shared" si="410"/>
        <v>14631.168315507859</v>
      </c>
      <c r="AZ624" s="96">
        <f t="shared" si="411"/>
        <v>20901669.022154085</v>
      </c>
      <c r="BA624" s="97">
        <f t="shared" si="412"/>
        <v>957.99316351539539</v>
      </c>
      <c r="BB624" s="102">
        <f t="shared" si="413"/>
        <v>17.579774511461856</v>
      </c>
      <c r="BC624" s="98">
        <f t="shared" si="414"/>
        <v>190.7449426836522</v>
      </c>
      <c r="BD624" s="98">
        <f t="shared" si="415"/>
        <v>0.66885389250365346</v>
      </c>
      <c r="BE624" s="98">
        <f t="shared" si="416"/>
        <v>40.085392645227017</v>
      </c>
      <c r="BF624" s="98">
        <f t="shared" si="417"/>
        <v>57264.846636038594</v>
      </c>
      <c r="BG624" s="103">
        <f t="shared" si="418"/>
        <v>2.6246388041517683</v>
      </c>
      <c r="BH624">
        <v>0.1</v>
      </c>
      <c r="BI624">
        <f t="shared" si="398"/>
        <v>1088.6285949038586</v>
      </c>
      <c r="BJ624">
        <v>0.1</v>
      </c>
      <c r="BK624">
        <f t="shared" si="399"/>
        <v>1045.94285714286</v>
      </c>
      <c r="BL624" s="114">
        <v>491.49252207956101</v>
      </c>
      <c r="BM624" s="114">
        <v>4911.7599692228896</v>
      </c>
      <c r="BN624" s="114">
        <v>16.278520514623899</v>
      </c>
      <c r="BO624" s="114">
        <v>537.6</v>
      </c>
      <c r="BP624" s="114">
        <v>384000</v>
      </c>
      <c r="BQ624" s="107">
        <f t="shared" si="400"/>
        <v>8.7999999999999994E-9</v>
      </c>
      <c r="BR624" s="107">
        <f t="shared" si="401"/>
        <v>5.3888664089329586E-3</v>
      </c>
      <c r="BS624" s="107">
        <f t="shared" si="402"/>
        <v>5.3922176004948794E-2</v>
      </c>
      <c r="BT624" s="107">
        <f t="shared" si="403"/>
        <v>1.7888632887052284E-4</v>
      </c>
      <c r="BU624" s="107">
        <f t="shared" si="404"/>
        <v>6.0325852391029337E-3</v>
      </c>
      <c r="BV624" s="107">
        <f t="shared" si="405"/>
        <v>4.67375527767381</v>
      </c>
      <c r="BW624" s="117">
        <f t="shared" si="406"/>
        <v>1.3548069245041786E-4</v>
      </c>
    </row>
    <row r="625" spans="1:75" ht="30" customHeight="1" x14ac:dyDescent="0.25">
      <c r="A625" s="108">
        <v>4.7529715036035602</v>
      </c>
      <c r="B625" s="108">
        <v>-74.088746612734596</v>
      </c>
      <c r="C625" s="119">
        <v>30</v>
      </c>
      <c r="D625" s="119">
        <v>41</v>
      </c>
      <c r="E625" s="119">
        <v>90</v>
      </c>
      <c r="F625" s="16" t="s">
        <v>1637</v>
      </c>
      <c r="G625" s="14" t="s">
        <v>1638</v>
      </c>
      <c r="H625" s="16" t="s">
        <v>1639</v>
      </c>
      <c r="I625" s="14" t="s">
        <v>1462</v>
      </c>
      <c r="J625" s="14" t="s">
        <v>41</v>
      </c>
      <c r="K625" s="14">
        <v>150</v>
      </c>
      <c r="L625" s="14"/>
      <c r="M625" s="14">
        <v>1977</v>
      </c>
      <c r="N625" s="15" t="s">
        <v>43</v>
      </c>
      <c r="O625" s="15" t="s">
        <v>86</v>
      </c>
      <c r="P625" s="25">
        <v>0.01</v>
      </c>
      <c r="Q625" s="18">
        <v>7844.5714285714303</v>
      </c>
      <c r="R625" s="18">
        <v>8164.714461778919</v>
      </c>
      <c r="S625" s="15" t="s">
        <v>45</v>
      </c>
      <c r="T625" s="15"/>
      <c r="U625" s="15"/>
      <c r="V625" s="14">
        <v>365</v>
      </c>
      <c r="W625" s="76"/>
      <c r="X625" s="14"/>
      <c r="Y625" s="14">
        <v>8760</v>
      </c>
      <c r="Z625" s="76" t="s">
        <v>429</v>
      </c>
      <c r="AA625" s="76" t="s">
        <v>429</v>
      </c>
      <c r="AB625" s="19" t="s">
        <v>49</v>
      </c>
      <c r="AC625" s="19">
        <v>589.42211574465</v>
      </c>
      <c r="AD625" s="19">
        <v>6395.3771199333296</v>
      </c>
      <c r="AE625" s="19">
        <v>22.425616220874101</v>
      </c>
      <c r="AF625" s="19">
        <v>1344</v>
      </c>
      <c r="AG625" s="19">
        <v>1920000</v>
      </c>
      <c r="AH625" s="23">
        <v>7844.5714285714303</v>
      </c>
      <c r="AI625" s="24">
        <v>8.7999999999999994E-8</v>
      </c>
      <c r="AJ625" s="21">
        <f t="shared" si="424"/>
        <v>4.8124632725126716E-3</v>
      </c>
      <c r="AK625" s="21">
        <f t="shared" si="425"/>
        <v>5.2216428059649669E-2</v>
      </c>
      <c r="AL625" s="21">
        <f t="shared" si="426"/>
        <v>1.8309875307287468E-4</v>
      </c>
      <c r="AM625" s="21">
        <f t="shared" si="427"/>
        <v>1.0973376236630866E-2</v>
      </c>
      <c r="AN625" s="21">
        <f t="shared" si="428"/>
        <v>15.676251766615524</v>
      </c>
      <c r="AO625" s="86">
        <f t="shared" si="391"/>
        <v>7.1849487263654481E-4</v>
      </c>
      <c r="AP625" s="88">
        <f t="shared" si="392"/>
        <v>1.3184830883596361E-5</v>
      </c>
      <c r="AQ625" s="89">
        <f t="shared" si="393"/>
        <v>1.4305870701273883E-4</v>
      </c>
      <c r="AR625" s="89">
        <f t="shared" si="394"/>
        <v>5.0164041937773886E-7</v>
      </c>
      <c r="AS625" s="89">
        <f t="shared" si="395"/>
        <v>3.0064044483920181E-5</v>
      </c>
      <c r="AT625" s="89">
        <f t="shared" si="396"/>
        <v>4.2948634977028832E-2</v>
      </c>
      <c r="AU625" s="91">
        <f t="shared" si="397"/>
        <v>1.9684791031138213E-6</v>
      </c>
      <c r="AV625" s="95">
        <f t="shared" si="407"/>
        <v>4812.4632725126712</v>
      </c>
      <c r="AW625" s="96">
        <f t="shared" si="408"/>
        <v>52216.428059649668</v>
      </c>
      <c r="AX625" s="96">
        <f t="shared" si="409"/>
        <v>183.09875307287467</v>
      </c>
      <c r="AY625" s="96">
        <f t="shared" si="410"/>
        <v>10973.376236630866</v>
      </c>
      <c r="AZ625" s="96">
        <f t="shared" si="411"/>
        <v>15676251.766615523</v>
      </c>
      <c r="BA625" s="97">
        <f t="shared" si="412"/>
        <v>718.49487263654476</v>
      </c>
      <c r="BB625" s="102">
        <f t="shared" si="413"/>
        <v>13.18483088359636</v>
      </c>
      <c r="BC625" s="98">
        <f t="shared" si="414"/>
        <v>143.05870701273884</v>
      </c>
      <c r="BD625" s="98">
        <f t="shared" si="415"/>
        <v>0.50164041937773884</v>
      </c>
      <c r="BE625" s="98">
        <f t="shared" si="416"/>
        <v>30.064044483920181</v>
      </c>
      <c r="BF625" s="98">
        <f t="shared" si="417"/>
        <v>42948.634977028829</v>
      </c>
      <c r="BG625" s="103">
        <f t="shared" si="418"/>
        <v>1.9684791031138213</v>
      </c>
      <c r="BH625">
        <v>0.1</v>
      </c>
      <c r="BI625">
        <f t="shared" si="398"/>
        <v>816.47144617789195</v>
      </c>
      <c r="BJ625">
        <v>0.1</v>
      </c>
      <c r="BK625">
        <f t="shared" si="399"/>
        <v>784.45714285714303</v>
      </c>
      <c r="BL625" s="114">
        <v>491.49252207956101</v>
      </c>
      <c r="BM625" s="114">
        <v>4911.7599692228896</v>
      </c>
      <c r="BN625" s="114">
        <v>16.278520514623899</v>
      </c>
      <c r="BO625" s="114">
        <v>537.6</v>
      </c>
      <c r="BP625" s="114">
        <v>384000</v>
      </c>
      <c r="BQ625" s="107">
        <f t="shared" si="400"/>
        <v>8.7999999999999994E-9</v>
      </c>
      <c r="BR625" s="107">
        <f t="shared" si="401"/>
        <v>4.0416498066997092E-3</v>
      </c>
      <c r="BS625" s="107">
        <f t="shared" si="402"/>
        <v>4.0441632003711495E-2</v>
      </c>
      <c r="BT625" s="107">
        <f t="shared" si="403"/>
        <v>1.3416474665289182E-4</v>
      </c>
      <c r="BU625" s="107">
        <f t="shared" si="404"/>
        <v>4.5244389293271885E-3</v>
      </c>
      <c r="BV625" s="107">
        <f t="shared" si="405"/>
        <v>3.5053164582553484</v>
      </c>
      <c r="BW625" s="117">
        <f t="shared" si="406"/>
        <v>1.0161051933781315E-4</v>
      </c>
    </row>
    <row r="626" spans="1:75" ht="30" customHeight="1" x14ac:dyDescent="0.25">
      <c r="A626" s="108">
        <v>4.7389193587747904</v>
      </c>
      <c r="B626" s="108">
        <v>-74.102136000399497</v>
      </c>
      <c r="C626" s="119">
        <v>29</v>
      </c>
      <c r="D626" s="119">
        <v>39</v>
      </c>
      <c r="E626" s="119">
        <v>29</v>
      </c>
      <c r="F626" s="16" t="s">
        <v>1641</v>
      </c>
      <c r="G626" s="14" t="s">
        <v>1642</v>
      </c>
      <c r="H626" s="16" t="s">
        <v>1643</v>
      </c>
      <c r="I626" s="14" t="s">
        <v>1462</v>
      </c>
      <c r="J626" s="14" t="s">
        <v>53</v>
      </c>
      <c r="K626" s="27"/>
      <c r="L626" s="27"/>
      <c r="M626" s="14">
        <v>2000</v>
      </c>
      <c r="N626" s="15" t="s">
        <v>43</v>
      </c>
      <c r="O626" s="15" t="s">
        <v>120</v>
      </c>
      <c r="P626" s="22">
        <v>-1.5549305289660951E-2</v>
      </c>
      <c r="Q626" s="18">
        <v>715</v>
      </c>
      <c r="R626" s="18">
        <v>671.88374129797955</v>
      </c>
      <c r="S626" s="15" t="s">
        <v>45</v>
      </c>
      <c r="T626" s="15"/>
      <c r="U626" s="15"/>
      <c r="V626" s="14">
        <v>365</v>
      </c>
      <c r="W626" s="76"/>
      <c r="X626" s="14"/>
      <c r="Y626" s="14">
        <v>8760</v>
      </c>
      <c r="Z626" s="76" t="s">
        <v>1644</v>
      </c>
      <c r="AA626" s="76" t="s">
        <v>1645</v>
      </c>
      <c r="AB626" s="19" t="s">
        <v>49</v>
      </c>
      <c r="AC626" s="19">
        <v>30.4</v>
      </c>
      <c r="AD626" s="19">
        <v>1504</v>
      </c>
      <c r="AE626" s="19">
        <v>9.6</v>
      </c>
      <c r="AF626" s="19">
        <v>640</v>
      </c>
      <c r="AG626" s="19">
        <v>1920000</v>
      </c>
      <c r="AH626" s="23">
        <v>715</v>
      </c>
      <c r="AI626" s="24">
        <v>8.7999999999999994E-8</v>
      </c>
      <c r="AJ626" s="21">
        <f t="shared" si="424"/>
        <v>2.0425265735458579E-5</v>
      </c>
      <c r="AK626" s="21">
        <f t="shared" si="425"/>
        <v>1.0105131469121612E-3</v>
      </c>
      <c r="AL626" s="21">
        <f t="shared" si="426"/>
        <v>6.4500839164606029E-6</v>
      </c>
      <c r="AM626" s="21">
        <f t="shared" si="427"/>
        <v>4.3000559443070693E-4</v>
      </c>
      <c r="AN626" s="21">
        <f t="shared" si="428"/>
        <v>1.2900167832921208</v>
      </c>
      <c r="AO626" s="86">
        <f t="shared" si="391"/>
        <v>5.9125769234222199E-5</v>
      </c>
      <c r="AP626" s="88">
        <f t="shared" si="392"/>
        <v>5.5959632151941314E-8</v>
      </c>
      <c r="AQ626" s="89">
        <f t="shared" si="393"/>
        <v>2.7685291696223597E-6</v>
      </c>
      <c r="AR626" s="89">
        <f t="shared" si="394"/>
        <v>1.767146278482357E-8</v>
      </c>
      <c r="AS626" s="89">
        <f t="shared" si="395"/>
        <v>1.1780975189882381E-6</v>
      </c>
      <c r="AT626" s="89">
        <f t="shared" si="396"/>
        <v>3.5342925569647144E-3</v>
      </c>
      <c r="AU626" s="91">
        <f t="shared" si="397"/>
        <v>1.6198840886088274E-7</v>
      </c>
      <c r="AV626" s="95">
        <f t="shared" si="407"/>
        <v>20.425265735458581</v>
      </c>
      <c r="AW626" s="96">
        <f t="shared" si="408"/>
        <v>1010.5131469121612</v>
      </c>
      <c r="AX626" s="96">
        <f t="shared" si="409"/>
        <v>6.4500839164606028</v>
      </c>
      <c r="AY626" s="96">
        <f t="shared" si="410"/>
        <v>430.00559443070694</v>
      </c>
      <c r="AZ626" s="96">
        <f t="shared" si="411"/>
        <v>1290016.7832921208</v>
      </c>
      <c r="BA626" s="97">
        <f t="shared" si="412"/>
        <v>59.125769234222197</v>
      </c>
      <c r="BB626" s="102">
        <f t="shared" si="413"/>
        <v>5.5959632151941316E-2</v>
      </c>
      <c r="BC626" s="98">
        <f t="shared" si="414"/>
        <v>2.7685291696223597</v>
      </c>
      <c r="BD626" s="98">
        <f t="shared" si="415"/>
        <v>1.767146278482357E-2</v>
      </c>
      <c r="BE626" s="98">
        <f t="shared" si="416"/>
        <v>1.1780975189882381</v>
      </c>
      <c r="BF626" s="98">
        <f t="shared" si="417"/>
        <v>3534.2925569647145</v>
      </c>
      <c r="BG626" s="103">
        <f t="shared" si="418"/>
        <v>0.16198840886088273</v>
      </c>
      <c r="BH626">
        <v>0.1</v>
      </c>
      <c r="BI626">
        <f t="shared" si="398"/>
        <v>67.188374129797964</v>
      </c>
      <c r="BJ626">
        <v>0.1</v>
      </c>
      <c r="BK626">
        <f t="shared" si="399"/>
        <v>71.5</v>
      </c>
      <c r="BL626" s="114">
        <v>12.16</v>
      </c>
      <c r="BM626" s="114">
        <v>601.6</v>
      </c>
      <c r="BN626" s="114">
        <v>1.92</v>
      </c>
      <c r="BO626" s="114">
        <v>256</v>
      </c>
      <c r="BP626" s="114">
        <v>384000</v>
      </c>
      <c r="BQ626" s="107">
        <f t="shared" si="400"/>
        <v>8.7999999999999994E-9</v>
      </c>
      <c r="BR626" s="107">
        <f t="shared" si="401"/>
        <v>8.4215528058604929E-6</v>
      </c>
      <c r="BS626" s="107">
        <f t="shared" si="402"/>
        <v>4.1664524407941385E-4</v>
      </c>
      <c r="BT626" s="107">
        <f t="shared" si="403"/>
        <v>1.4422826097783984E-6</v>
      </c>
      <c r="BU626" s="107">
        <f t="shared" si="404"/>
        <v>1.7729584854443142E-4</v>
      </c>
      <c r="BV626" s="107">
        <f t="shared" si="405"/>
        <v>0.28845652195567972</v>
      </c>
      <c r="BW626" s="117">
        <f t="shared" si="406"/>
        <v>8.3616464736778941E-6</v>
      </c>
    </row>
    <row r="627" spans="1:75" x14ac:dyDescent="0.25">
      <c r="A627" s="108">
        <v>4.7568055555555553</v>
      </c>
      <c r="B627" s="108">
        <v>-74.092249999999993</v>
      </c>
      <c r="C627" s="119">
        <v>30</v>
      </c>
      <c r="D627" s="119">
        <v>41</v>
      </c>
      <c r="E627" s="119">
        <v>90</v>
      </c>
      <c r="F627" s="16" t="s">
        <v>1646</v>
      </c>
      <c r="G627" s="14" t="s">
        <v>1647</v>
      </c>
      <c r="H627" s="16" t="s">
        <v>1648</v>
      </c>
      <c r="I627" s="14" t="s">
        <v>1462</v>
      </c>
      <c r="J627" s="14" t="s">
        <v>41</v>
      </c>
      <c r="K627" s="14">
        <v>40.776798001936903</v>
      </c>
      <c r="L627" s="14"/>
      <c r="M627" s="14">
        <v>1995</v>
      </c>
      <c r="N627" s="15" t="s">
        <v>102</v>
      </c>
      <c r="O627" s="15" t="s">
        <v>103</v>
      </c>
      <c r="P627" s="28">
        <v>4.2689148957375835E-3</v>
      </c>
      <c r="Q627" s="18">
        <v>54.510353181663298</v>
      </c>
      <c r="R627" s="18">
        <v>55.449145857574386</v>
      </c>
      <c r="S627" s="2" t="s">
        <v>45</v>
      </c>
      <c r="T627" s="2"/>
      <c r="U627" s="2"/>
      <c r="V627" s="14">
        <v>365</v>
      </c>
      <c r="W627" s="76"/>
      <c r="X627" s="14"/>
      <c r="Y627" s="14">
        <v>8760</v>
      </c>
      <c r="Z627" s="76" t="s">
        <v>1649</v>
      </c>
      <c r="AA627" s="76" t="s">
        <v>429</v>
      </c>
      <c r="AB627" s="19" t="s">
        <v>49</v>
      </c>
      <c r="AC627" s="19">
        <v>840000</v>
      </c>
      <c r="AD627" s="19">
        <v>2400000</v>
      </c>
      <c r="AE627" s="19">
        <v>1800000</v>
      </c>
      <c r="AF627" s="19">
        <v>600000</v>
      </c>
      <c r="AG627" s="19">
        <v>2676000000</v>
      </c>
      <c r="AH627" s="23">
        <f>Q627</f>
        <v>54.510353181663298</v>
      </c>
      <c r="AI627" s="20">
        <v>9.1200000000000003E-2</v>
      </c>
      <c r="AJ627" s="21">
        <f t="shared" si="424"/>
        <v>4.657728252036248E-2</v>
      </c>
      <c r="AK627" s="21">
        <f t="shared" si="425"/>
        <v>0.13307795005817852</v>
      </c>
      <c r="AL627" s="21">
        <f t="shared" si="426"/>
        <v>9.9808462543633888E-2</v>
      </c>
      <c r="AM627" s="21">
        <f t="shared" si="427"/>
        <v>3.3269487514544629E-2</v>
      </c>
      <c r="AN627" s="21">
        <f t="shared" si="428"/>
        <v>148.38191431486905</v>
      </c>
      <c r="AO627" s="86">
        <f t="shared" si="391"/>
        <v>5.0569621022107842</v>
      </c>
      <c r="AP627" s="88">
        <f t="shared" si="392"/>
        <v>1.2760899320647255E-4</v>
      </c>
      <c r="AQ627" s="89">
        <f t="shared" si="393"/>
        <v>3.6459712344706445E-4</v>
      </c>
      <c r="AR627" s="89">
        <f t="shared" si="394"/>
        <v>2.7344784258529831E-4</v>
      </c>
      <c r="AS627" s="89">
        <f t="shared" si="395"/>
        <v>9.1149280861766113E-5</v>
      </c>
      <c r="AT627" s="89">
        <f t="shared" si="396"/>
        <v>0.40652579264347682</v>
      </c>
      <c r="AU627" s="91">
        <f t="shared" si="397"/>
        <v>1.385469069098845E-2</v>
      </c>
      <c r="AV627" s="95">
        <f t="shared" si="407"/>
        <v>46577.282520362482</v>
      </c>
      <c r="AW627" s="96">
        <f t="shared" si="408"/>
        <v>133077.95005817851</v>
      </c>
      <c r="AX627" s="96">
        <f t="shared" si="409"/>
        <v>99808.462543633883</v>
      </c>
      <c r="AY627" s="96">
        <f t="shared" si="410"/>
        <v>33269.487514544628</v>
      </c>
      <c r="AZ627" s="96">
        <f t="shared" si="411"/>
        <v>148381914.31486905</v>
      </c>
      <c r="BA627" s="97">
        <f t="shared" si="412"/>
        <v>5056962.1022107843</v>
      </c>
      <c r="BB627" s="102">
        <f t="shared" si="413"/>
        <v>127.60899320647255</v>
      </c>
      <c r="BC627" s="98">
        <f t="shared" si="414"/>
        <v>364.59712344706446</v>
      </c>
      <c r="BD627" s="98">
        <f t="shared" si="415"/>
        <v>273.4478425852983</v>
      </c>
      <c r="BE627" s="98">
        <f t="shared" si="416"/>
        <v>91.149280861766115</v>
      </c>
      <c r="BF627" s="98">
        <f t="shared" si="417"/>
        <v>406525.7926434768</v>
      </c>
      <c r="BG627" s="103">
        <f t="shared" si="418"/>
        <v>13854.690690988449</v>
      </c>
      <c r="BH627">
        <v>0.1</v>
      </c>
      <c r="BI627">
        <f t="shared" si="398"/>
        <v>5.5449145857574393</v>
      </c>
      <c r="BJ627">
        <v>0.1</v>
      </c>
      <c r="BK627">
        <f t="shared" si="399"/>
        <v>5.4510353181663298</v>
      </c>
      <c r="BL627" s="114">
        <v>336000</v>
      </c>
      <c r="BM627" s="114">
        <v>480000</v>
      </c>
      <c r="BN627" s="114">
        <v>360000</v>
      </c>
      <c r="BO627" s="114">
        <v>120000</v>
      </c>
      <c r="BP627" s="114">
        <v>1070400000</v>
      </c>
      <c r="BQ627" s="107">
        <f t="shared" si="400"/>
        <v>9.1200000000000014E-3</v>
      </c>
      <c r="BR627" s="107">
        <f t="shared" si="401"/>
        <v>1.920430555856897E-2</v>
      </c>
      <c r="BS627" s="107">
        <f t="shared" si="402"/>
        <v>2.975713426364093E-2</v>
      </c>
      <c r="BT627" s="107">
        <f t="shared" si="403"/>
        <v>2.2317850697730696E-2</v>
      </c>
      <c r="BU627" s="107">
        <f t="shared" si="404"/>
        <v>7.4392835659102324E-3</v>
      </c>
      <c r="BV627" s="107">
        <f t="shared" si="405"/>
        <v>61.179430565155435</v>
      </c>
      <c r="BW627" s="117">
        <f t="shared" si="406"/>
        <v>0.71516243893532505</v>
      </c>
    </row>
    <row r="628" spans="1:75" ht="15" customHeight="1" x14ac:dyDescent="0.25">
      <c r="A628" s="108">
        <v>4.7568055555555553</v>
      </c>
      <c r="B628" s="108">
        <v>-74.092249999999993</v>
      </c>
      <c r="C628" s="119">
        <v>30</v>
      </c>
      <c r="D628" s="119">
        <v>41</v>
      </c>
      <c r="E628" s="119">
        <v>90</v>
      </c>
      <c r="F628" s="16" t="s">
        <v>1646</v>
      </c>
      <c r="G628" s="14" t="s">
        <v>1647</v>
      </c>
      <c r="H628" s="16" t="s">
        <v>1648</v>
      </c>
      <c r="I628" s="14" t="s">
        <v>1462</v>
      </c>
      <c r="J628" s="14" t="s">
        <v>53</v>
      </c>
      <c r="K628" s="27"/>
      <c r="L628" s="27"/>
      <c r="M628" s="14">
        <v>2008</v>
      </c>
      <c r="N628" s="15" t="s">
        <v>43</v>
      </c>
      <c r="O628" s="15" t="s">
        <v>123</v>
      </c>
      <c r="P628" s="28">
        <v>4.2689148957375835E-3</v>
      </c>
      <c r="Q628" s="18">
        <v>5400</v>
      </c>
      <c r="R628" s="18">
        <v>5493.0003229482872</v>
      </c>
      <c r="S628" s="15" t="s">
        <v>45</v>
      </c>
      <c r="T628" s="15"/>
      <c r="U628" s="15"/>
      <c r="V628" s="14">
        <v>365</v>
      </c>
      <c r="W628" s="76"/>
      <c r="X628" s="14"/>
      <c r="Y628" s="14">
        <v>8760</v>
      </c>
      <c r="Z628" s="76" t="s">
        <v>1650</v>
      </c>
      <c r="AA628" s="76" t="s">
        <v>429</v>
      </c>
      <c r="AB628" s="19" t="s">
        <v>49</v>
      </c>
      <c r="AC628" s="19">
        <v>196.35697419693699</v>
      </c>
      <c r="AD628" s="19">
        <v>1220.7279907421801</v>
      </c>
      <c r="AE628" s="19">
        <v>69.655897325915305</v>
      </c>
      <c r="AF628" s="19">
        <v>640</v>
      </c>
      <c r="AG628" s="19">
        <v>1920000</v>
      </c>
      <c r="AH628" s="20">
        <v>2.9803032786885244</v>
      </c>
      <c r="AI628" s="20">
        <v>1.362E-5</v>
      </c>
      <c r="AJ628" s="21">
        <f t="shared" si="424"/>
        <v>1.0785889226769235E-3</v>
      </c>
      <c r="AK628" s="21">
        <f t="shared" si="425"/>
        <v>6.7054592473788088E-3</v>
      </c>
      <c r="AL628" s="21">
        <f t="shared" si="426"/>
        <v>3.8261986650650555E-4</v>
      </c>
      <c r="AM628" s="21">
        <f t="shared" si="427"/>
        <v>3.5155202066869035E-3</v>
      </c>
      <c r="AN628" s="21">
        <f t="shared" si="428"/>
        <v>10.546560620060712</v>
      </c>
      <c r="AO628" s="86">
        <f t="shared" si="391"/>
        <v>4.1290812889073531E-5</v>
      </c>
      <c r="AP628" s="88">
        <f t="shared" si="392"/>
        <v>2.9550381443203385E-6</v>
      </c>
      <c r="AQ628" s="89">
        <f t="shared" si="393"/>
        <v>1.8371121225695366E-5</v>
      </c>
      <c r="AR628" s="89">
        <f t="shared" si="394"/>
        <v>1.0482736068671385E-6</v>
      </c>
      <c r="AS628" s="89">
        <f t="shared" si="395"/>
        <v>9.6315622101011054E-6</v>
      </c>
      <c r="AT628" s="89">
        <f t="shared" si="396"/>
        <v>2.8894686630303319E-2</v>
      </c>
      <c r="AU628" s="91">
        <f t="shared" si="397"/>
        <v>1.1312551476458501E-7</v>
      </c>
      <c r="AV628" s="95">
        <f t="shared" si="407"/>
        <v>1078.5889226769234</v>
      </c>
      <c r="AW628" s="96">
        <f t="shared" si="408"/>
        <v>6705.4592473788089</v>
      </c>
      <c r="AX628" s="96">
        <f t="shared" si="409"/>
        <v>382.61986650650556</v>
      </c>
      <c r="AY628" s="96">
        <f t="shared" si="410"/>
        <v>3515.5202066869037</v>
      </c>
      <c r="AZ628" s="96">
        <f t="shared" si="411"/>
        <v>10546560.620060712</v>
      </c>
      <c r="BA628" s="97">
        <f t="shared" si="412"/>
        <v>41.290812889073528</v>
      </c>
      <c r="BB628" s="102">
        <f t="shared" si="413"/>
        <v>2.9550381443203384</v>
      </c>
      <c r="BC628" s="98">
        <f t="shared" si="414"/>
        <v>18.371121225695365</v>
      </c>
      <c r="BD628" s="98">
        <f t="shared" si="415"/>
        <v>1.0482736068671386</v>
      </c>
      <c r="BE628" s="98">
        <f t="shared" si="416"/>
        <v>9.6315622101011051</v>
      </c>
      <c r="BF628" s="98">
        <f t="shared" si="417"/>
        <v>28894.68663030332</v>
      </c>
      <c r="BG628" s="103">
        <f t="shared" si="418"/>
        <v>0.11312551476458502</v>
      </c>
      <c r="BH628">
        <v>0.1</v>
      </c>
      <c r="BI628">
        <f t="shared" si="398"/>
        <v>549.30003229482872</v>
      </c>
      <c r="BJ628">
        <v>0.1</v>
      </c>
      <c r="BK628">
        <f t="shared" si="399"/>
        <v>0.29803032786885247</v>
      </c>
      <c r="BL628" s="114">
        <v>187.562005220738</v>
      </c>
      <c r="BM628" s="114">
        <v>1012.03746873145</v>
      </c>
      <c r="BN628" s="114">
        <v>69.555897325915296</v>
      </c>
      <c r="BO628" s="114">
        <v>256</v>
      </c>
      <c r="BP628" s="114">
        <v>384000</v>
      </c>
      <c r="BQ628" s="107">
        <f t="shared" si="400"/>
        <v>1.362E-6</v>
      </c>
      <c r="BR628" s="107">
        <f t="shared" si="401"/>
        <v>1.0359085953052336E-3</v>
      </c>
      <c r="BS628" s="107">
        <f t="shared" si="402"/>
        <v>5.599417008339296E-3</v>
      </c>
      <c r="BT628" s="107">
        <f t="shared" si="403"/>
        <v>3.8398163678537902E-4</v>
      </c>
      <c r="BU628" s="107">
        <f t="shared" si="404"/>
        <v>1.4494861141163336E-3</v>
      </c>
      <c r="BV628" s="107">
        <f t="shared" si="405"/>
        <v>2.3582826475278087</v>
      </c>
      <c r="BW628" s="117">
        <f t="shared" si="406"/>
        <v>5.8394027589137601E-6</v>
      </c>
    </row>
    <row r="629" spans="1:75" ht="30" customHeight="1" x14ac:dyDescent="0.25">
      <c r="A629" s="108">
        <v>4.7568055555555553</v>
      </c>
      <c r="B629" s="108">
        <v>-74.092249999999993</v>
      </c>
      <c r="C629" s="119">
        <v>30</v>
      </c>
      <c r="D629" s="119">
        <v>41</v>
      </c>
      <c r="E629" s="119">
        <v>90</v>
      </c>
      <c r="F629" s="16" t="s">
        <v>1646</v>
      </c>
      <c r="G629" s="14" t="s">
        <v>1647</v>
      </c>
      <c r="H629" s="16" t="s">
        <v>1648</v>
      </c>
      <c r="I629" s="14" t="s">
        <v>1462</v>
      </c>
      <c r="J629" s="14" t="s">
        <v>53</v>
      </c>
      <c r="K629" s="27"/>
      <c r="L629" s="27"/>
      <c r="M629" s="14">
        <v>2008</v>
      </c>
      <c r="N629" s="15" t="s">
        <v>43</v>
      </c>
      <c r="O629" s="15" t="s">
        <v>123</v>
      </c>
      <c r="P629" s="28">
        <v>4.2689148957375835E-3</v>
      </c>
      <c r="Q629" s="18">
        <v>5400</v>
      </c>
      <c r="R629" s="18">
        <v>5493.0003229482872</v>
      </c>
      <c r="S629" s="15" t="s">
        <v>45</v>
      </c>
      <c r="T629" s="15"/>
      <c r="U629" s="15"/>
      <c r="V629" s="14">
        <v>365</v>
      </c>
      <c r="W629" s="76"/>
      <c r="X629" s="14"/>
      <c r="Y629" s="14">
        <v>8760</v>
      </c>
      <c r="Z629" s="76" t="s">
        <v>1651</v>
      </c>
      <c r="AA629" s="76" t="s">
        <v>429</v>
      </c>
      <c r="AB629" s="19" t="s">
        <v>49</v>
      </c>
      <c r="AC629" s="19">
        <v>196.35697419693699</v>
      </c>
      <c r="AD629" s="19">
        <v>1220.7279907421801</v>
      </c>
      <c r="AE629" s="19">
        <v>69.655897325915305</v>
      </c>
      <c r="AF629" s="19">
        <v>640</v>
      </c>
      <c r="AG629" s="19">
        <v>1920000</v>
      </c>
      <c r="AH629" s="20">
        <v>2.9803032786885244</v>
      </c>
      <c r="AI629" s="20">
        <v>1.362E-5</v>
      </c>
      <c r="AJ629" s="21">
        <f t="shared" si="424"/>
        <v>1.0785889226769235E-3</v>
      </c>
      <c r="AK629" s="21">
        <f t="shared" si="425"/>
        <v>6.7054592473788088E-3</v>
      </c>
      <c r="AL629" s="21">
        <f t="shared" si="426"/>
        <v>3.8261986650650555E-4</v>
      </c>
      <c r="AM629" s="21">
        <f t="shared" si="427"/>
        <v>3.5155202066869035E-3</v>
      </c>
      <c r="AN629" s="21">
        <f t="shared" si="428"/>
        <v>10.546560620060712</v>
      </c>
      <c r="AO629" s="86">
        <f t="shared" si="391"/>
        <v>4.1290812889073531E-5</v>
      </c>
      <c r="AP629" s="88">
        <f t="shared" si="392"/>
        <v>2.9550381443203385E-6</v>
      </c>
      <c r="AQ629" s="89">
        <f t="shared" si="393"/>
        <v>1.8371121225695366E-5</v>
      </c>
      <c r="AR629" s="89">
        <f t="shared" si="394"/>
        <v>1.0482736068671385E-6</v>
      </c>
      <c r="AS629" s="89">
        <f t="shared" si="395"/>
        <v>9.6315622101011054E-6</v>
      </c>
      <c r="AT629" s="89">
        <f t="shared" si="396"/>
        <v>2.8894686630303319E-2</v>
      </c>
      <c r="AU629" s="91">
        <f t="shared" si="397"/>
        <v>1.1312551476458501E-7</v>
      </c>
      <c r="AV629" s="95">
        <f t="shared" si="407"/>
        <v>1078.5889226769234</v>
      </c>
      <c r="AW629" s="96">
        <f t="shared" si="408"/>
        <v>6705.4592473788089</v>
      </c>
      <c r="AX629" s="96">
        <f t="shared" si="409"/>
        <v>382.61986650650556</v>
      </c>
      <c r="AY629" s="96">
        <f t="shared" si="410"/>
        <v>3515.5202066869037</v>
      </c>
      <c r="AZ629" s="96">
        <f t="shared" si="411"/>
        <v>10546560.620060712</v>
      </c>
      <c r="BA629" s="97">
        <f t="shared" si="412"/>
        <v>41.290812889073528</v>
      </c>
      <c r="BB629" s="102">
        <f t="shared" si="413"/>
        <v>2.9550381443203384</v>
      </c>
      <c r="BC629" s="98">
        <f t="shared" si="414"/>
        <v>18.371121225695365</v>
      </c>
      <c r="BD629" s="98">
        <f t="shared" si="415"/>
        <v>1.0482736068671386</v>
      </c>
      <c r="BE629" s="98">
        <f t="shared" si="416"/>
        <v>9.6315622101011051</v>
      </c>
      <c r="BF629" s="98">
        <f t="shared" si="417"/>
        <v>28894.68663030332</v>
      </c>
      <c r="BG629" s="103">
        <f t="shared" si="418"/>
        <v>0.11312551476458502</v>
      </c>
      <c r="BH629">
        <v>0.1</v>
      </c>
      <c r="BI629">
        <f t="shared" si="398"/>
        <v>549.30003229482872</v>
      </c>
      <c r="BJ629">
        <v>0.1</v>
      </c>
      <c r="BK629">
        <f t="shared" si="399"/>
        <v>0.29803032786885247</v>
      </c>
      <c r="BL629" s="114">
        <v>187.562005220738</v>
      </c>
      <c r="BM629" s="114">
        <v>1012.03746873145</v>
      </c>
      <c r="BN629" s="114">
        <v>69.555897325915296</v>
      </c>
      <c r="BO629" s="114">
        <v>256</v>
      </c>
      <c r="BP629" s="114">
        <v>384000</v>
      </c>
      <c r="BQ629" s="107">
        <f t="shared" si="400"/>
        <v>1.362E-6</v>
      </c>
      <c r="BR629" s="107">
        <f t="shared" si="401"/>
        <v>1.0359085953052336E-3</v>
      </c>
      <c r="BS629" s="107">
        <f t="shared" si="402"/>
        <v>5.599417008339296E-3</v>
      </c>
      <c r="BT629" s="107">
        <f t="shared" si="403"/>
        <v>3.8398163678537902E-4</v>
      </c>
      <c r="BU629" s="107">
        <f t="shared" si="404"/>
        <v>1.4494861141163336E-3</v>
      </c>
      <c r="BV629" s="107">
        <f t="shared" si="405"/>
        <v>2.3582826475278087</v>
      </c>
      <c r="BW629" s="117">
        <f t="shared" si="406"/>
        <v>5.8394027589137601E-6</v>
      </c>
    </row>
    <row r="630" spans="1:75" ht="30" customHeight="1" x14ac:dyDescent="0.25">
      <c r="A630" s="108">
        <v>4.75591478339412</v>
      </c>
      <c r="B630" s="108">
        <v>-74.092955078315001</v>
      </c>
      <c r="C630" s="119">
        <v>30</v>
      </c>
      <c r="D630" s="119">
        <v>41</v>
      </c>
      <c r="E630" s="119">
        <v>90</v>
      </c>
      <c r="F630" s="16" t="s">
        <v>1652</v>
      </c>
      <c r="G630" s="14" t="s">
        <v>1653</v>
      </c>
      <c r="H630" s="16" t="s">
        <v>1654</v>
      </c>
      <c r="I630" s="14" t="s">
        <v>1462</v>
      </c>
      <c r="J630" s="14" t="s">
        <v>53</v>
      </c>
      <c r="K630" s="14">
        <v>615.38312173263603</v>
      </c>
      <c r="L630" s="14"/>
      <c r="M630" s="14">
        <v>2005</v>
      </c>
      <c r="N630" s="15" t="s">
        <v>43</v>
      </c>
      <c r="O630" s="15" t="s">
        <v>123</v>
      </c>
      <c r="P630" s="22">
        <v>1.192780523187394E-2</v>
      </c>
      <c r="Q630" s="18">
        <v>56531.3</v>
      </c>
      <c r="R630" s="18">
        <v>59293.855770075046</v>
      </c>
      <c r="S630" s="15" t="s">
        <v>45</v>
      </c>
      <c r="T630" s="15"/>
      <c r="U630" s="15"/>
      <c r="V630" s="14">
        <v>365</v>
      </c>
      <c r="W630" s="76"/>
      <c r="X630" s="14">
        <v>20</v>
      </c>
      <c r="Y630" s="14">
        <v>8280</v>
      </c>
      <c r="Z630" s="76" t="s">
        <v>1655</v>
      </c>
      <c r="AA630" s="76" t="s">
        <v>1656</v>
      </c>
      <c r="AB630" s="19" t="s">
        <v>49</v>
      </c>
      <c r="AC630" s="19">
        <v>196.35697419693699</v>
      </c>
      <c r="AD630" s="19">
        <v>1220.7279907421801</v>
      </c>
      <c r="AE630" s="19">
        <v>69.655897325915305</v>
      </c>
      <c r="AF630" s="19">
        <v>640</v>
      </c>
      <c r="AG630" s="19">
        <v>1920000</v>
      </c>
      <c r="AH630" s="20">
        <v>32831.976744186046</v>
      </c>
      <c r="AI630" s="20">
        <v>1.0442E-8</v>
      </c>
      <c r="AJ630" s="21">
        <f t="shared" si="424"/>
        <v>1.164276210748153E-2</v>
      </c>
      <c r="AK630" s="21">
        <f t="shared" si="425"/>
        <v>7.2381669417560329E-2</v>
      </c>
      <c r="AL630" s="21">
        <f t="shared" si="426"/>
        <v>4.1301667295779781E-3</v>
      </c>
      <c r="AM630" s="21">
        <f t="shared" si="427"/>
        <v>3.7948067692848024E-2</v>
      </c>
      <c r="AN630" s="21">
        <f t="shared" si="428"/>
        <v>113.84420307854408</v>
      </c>
      <c r="AO630" s="86">
        <f t="shared" si="391"/>
        <v>3.5958489515338981E-4</v>
      </c>
      <c r="AP630" s="88">
        <f t="shared" si="392"/>
        <v>3.1897978376661726E-5</v>
      </c>
      <c r="AQ630" s="89">
        <f t="shared" si="393"/>
        <v>1.9830594360975432E-4</v>
      </c>
      <c r="AR630" s="89">
        <f t="shared" si="394"/>
        <v>1.1315525286515009E-5</v>
      </c>
      <c r="AS630" s="89">
        <f t="shared" si="395"/>
        <v>1.0396730874752883E-4</v>
      </c>
      <c r="AT630" s="89">
        <f t="shared" si="396"/>
        <v>0.3119019262425865</v>
      </c>
      <c r="AU630" s="91">
        <f t="shared" si="397"/>
        <v>9.8516409631065706E-7</v>
      </c>
      <c r="AV630" s="95">
        <f t="shared" si="407"/>
        <v>11642.762107481531</v>
      </c>
      <c r="AW630" s="96">
        <f t="shared" si="408"/>
        <v>72381.669417560333</v>
      </c>
      <c r="AX630" s="96">
        <f t="shared" si="409"/>
        <v>4130.166729577978</v>
      </c>
      <c r="AY630" s="96">
        <f t="shared" si="410"/>
        <v>37948.067692848024</v>
      </c>
      <c r="AZ630" s="96">
        <f t="shared" si="411"/>
        <v>113844203.07854408</v>
      </c>
      <c r="BA630" s="97">
        <f t="shared" si="412"/>
        <v>359.58489515338982</v>
      </c>
      <c r="BB630" s="102">
        <f t="shared" si="413"/>
        <v>31.897978376661726</v>
      </c>
      <c r="BC630" s="98">
        <f t="shared" si="414"/>
        <v>198.30594360975431</v>
      </c>
      <c r="BD630" s="98">
        <f t="shared" si="415"/>
        <v>11.315525286515008</v>
      </c>
      <c r="BE630" s="98">
        <f t="shared" si="416"/>
        <v>103.96730874752883</v>
      </c>
      <c r="BF630" s="98">
        <f t="shared" si="417"/>
        <v>311901.92624258652</v>
      </c>
      <c r="BG630" s="103">
        <f t="shared" si="418"/>
        <v>0.98516409631065704</v>
      </c>
      <c r="BH630">
        <v>0.1</v>
      </c>
      <c r="BI630">
        <f t="shared" si="398"/>
        <v>5929.3855770075052</v>
      </c>
      <c r="BJ630">
        <v>0.1</v>
      </c>
      <c r="BK630">
        <f t="shared" si="399"/>
        <v>3283.1976744186049</v>
      </c>
      <c r="BL630" s="114">
        <v>187.562005220738</v>
      </c>
      <c r="BM630" s="114">
        <v>1012.03746873145</v>
      </c>
      <c r="BN630" s="114">
        <v>69.555897325915296</v>
      </c>
      <c r="BO630" s="114">
        <v>256</v>
      </c>
      <c r="BP630" s="114">
        <v>384000</v>
      </c>
      <c r="BQ630" s="107">
        <f t="shared" si="400"/>
        <v>1.0442E-9</v>
      </c>
      <c r="BR630" s="107">
        <f t="shared" si="401"/>
        <v>1.1182051926048615E-2</v>
      </c>
      <c r="BS630" s="107">
        <f t="shared" si="402"/>
        <v>6.0442564166967548E-2</v>
      </c>
      <c r="BT630" s="107">
        <f t="shared" si="403"/>
        <v>4.1448662755019369E-3</v>
      </c>
      <c r="BU630" s="107">
        <f t="shared" si="404"/>
        <v>1.5646389138570152E-2</v>
      </c>
      <c r="BV630" s="107">
        <f t="shared" si="405"/>
        <v>25.456337692791543</v>
      </c>
      <c r="BW630" s="117">
        <f t="shared" si="406"/>
        <v>5.0852983555043129E-5</v>
      </c>
    </row>
    <row r="631" spans="1:75" ht="30" customHeight="1" x14ac:dyDescent="0.25">
      <c r="A631" s="108">
        <v>4.75591478339412</v>
      </c>
      <c r="B631" s="108">
        <v>-74.092955078315001</v>
      </c>
      <c r="C631" s="119">
        <v>30</v>
      </c>
      <c r="D631" s="119">
        <v>41</v>
      </c>
      <c r="E631" s="119">
        <v>90</v>
      </c>
      <c r="F631" s="16" t="s">
        <v>1652</v>
      </c>
      <c r="G631" s="14" t="s">
        <v>1653</v>
      </c>
      <c r="H631" s="16" t="s">
        <v>1654</v>
      </c>
      <c r="I631" s="14" t="s">
        <v>1462</v>
      </c>
      <c r="J631" s="14" t="s">
        <v>41</v>
      </c>
      <c r="K631" s="14">
        <v>40</v>
      </c>
      <c r="L631" s="14"/>
      <c r="M631" s="14">
        <v>1995</v>
      </c>
      <c r="N631" s="15" t="s">
        <v>43</v>
      </c>
      <c r="O631" s="15" t="s">
        <v>44</v>
      </c>
      <c r="P631" s="22">
        <v>1.192780523187394E-2</v>
      </c>
      <c r="Q631" s="18">
        <v>37687.533333333296</v>
      </c>
      <c r="R631" s="18">
        <v>39529.23718004999</v>
      </c>
      <c r="S631" s="15" t="s">
        <v>45</v>
      </c>
      <c r="T631" s="15"/>
      <c r="U631" s="15"/>
      <c r="V631" s="14">
        <v>365</v>
      </c>
      <c r="W631" s="76"/>
      <c r="X631" s="14"/>
      <c r="Y631" s="14">
        <v>8760</v>
      </c>
      <c r="Z631" s="76" t="s">
        <v>1657</v>
      </c>
      <c r="AA631" s="76" t="s">
        <v>46</v>
      </c>
      <c r="AB631" s="19" t="s">
        <v>49</v>
      </c>
      <c r="AC631" s="19">
        <v>46.3856216091623</v>
      </c>
      <c r="AD631" s="19">
        <v>1074.85364414012</v>
      </c>
      <c r="AE631" s="19">
        <v>5.4109910208389103</v>
      </c>
      <c r="AF631" s="19">
        <v>1344</v>
      </c>
      <c r="AG631" s="19">
        <v>1920000</v>
      </c>
      <c r="AH631" s="20">
        <v>8608.3841463414628</v>
      </c>
      <c r="AI631" s="20">
        <v>1.0442E-8</v>
      </c>
      <c r="AJ631" s="21">
        <f t="shared" si="424"/>
        <v>1.8335882383326285E-3</v>
      </c>
      <c r="AK631" s="21">
        <f t="shared" si="425"/>
        <v>4.2488144633055849E-2</v>
      </c>
      <c r="AL631" s="21">
        <f t="shared" si="426"/>
        <v>2.138923474418621E-4</v>
      </c>
      <c r="AM631" s="21">
        <f t="shared" si="427"/>
        <v>5.3127294769987191E-2</v>
      </c>
      <c r="AN631" s="21">
        <f t="shared" si="428"/>
        <v>75.896135385695985</v>
      </c>
      <c r="AO631" s="86">
        <f t="shared" si="391"/>
        <v>9.4281405436559516E-5</v>
      </c>
      <c r="AP631" s="88">
        <f t="shared" si="392"/>
        <v>5.0235294200893932E-6</v>
      </c>
      <c r="AQ631" s="89">
        <f t="shared" si="393"/>
        <v>1.1640587570700232E-4</v>
      </c>
      <c r="AR631" s="89">
        <f t="shared" si="394"/>
        <v>5.8600643134756739E-7</v>
      </c>
      <c r="AS631" s="89">
        <f t="shared" si="395"/>
        <v>1.4555423224654025E-4</v>
      </c>
      <c r="AT631" s="89">
        <f t="shared" si="396"/>
        <v>0.20793461749505748</v>
      </c>
      <c r="AU631" s="91">
        <f t="shared" si="397"/>
        <v>2.5830522037413568E-7</v>
      </c>
      <c r="AV631" s="95">
        <f t="shared" si="407"/>
        <v>1833.5882383326284</v>
      </c>
      <c r="AW631" s="96">
        <f t="shared" si="408"/>
        <v>42488.144633055846</v>
      </c>
      <c r="AX631" s="96">
        <f t="shared" si="409"/>
        <v>213.89234744186209</v>
      </c>
      <c r="AY631" s="96">
        <f t="shared" si="410"/>
        <v>53127.294769987187</v>
      </c>
      <c r="AZ631" s="96">
        <f t="shared" si="411"/>
        <v>75896135.385695979</v>
      </c>
      <c r="BA631" s="97">
        <f t="shared" si="412"/>
        <v>94.28140543655951</v>
      </c>
      <c r="BB631" s="102">
        <f t="shared" si="413"/>
        <v>5.0235294200893934</v>
      </c>
      <c r="BC631" s="98">
        <f t="shared" si="414"/>
        <v>116.40587570700232</v>
      </c>
      <c r="BD631" s="98">
        <f t="shared" si="415"/>
        <v>0.58600643134756736</v>
      </c>
      <c r="BE631" s="98">
        <f t="shared" si="416"/>
        <v>145.55423224654024</v>
      </c>
      <c r="BF631" s="98">
        <f t="shared" si="417"/>
        <v>207934.61749505749</v>
      </c>
      <c r="BG631" s="103">
        <f t="shared" si="418"/>
        <v>0.25830522037413567</v>
      </c>
      <c r="BH631">
        <v>0.1</v>
      </c>
      <c r="BI631">
        <f t="shared" si="398"/>
        <v>3952.923718004999</v>
      </c>
      <c r="BJ631">
        <v>0.1</v>
      </c>
      <c r="BK631">
        <f t="shared" si="399"/>
        <v>860.83841463414637</v>
      </c>
      <c r="BL631" s="114">
        <v>17.6498016718255</v>
      </c>
      <c r="BM631" s="114">
        <v>910.91550745517998</v>
      </c>
      <c r="BN631" s="114">
        <v>5.3109910208389097</v>
      </c>
      <c r="BO631" s="114">
        <v>537.6</v>
      </c>
      <c r="BP631" s="114">
        <v>384000</v>
      </c>
      <c r="BQ631" s="107">
        <f t="shared" si="400"/>
        <v>1.0442E-9</v>
      </c>
      <c r="BR631" s="107">
        <f t="shared" si="401"/>
        <v>7.2137528437640351E-4</v>
      </c>
      <c r="BS631" s="107">
        <f t="shared" si="402"/>
        <v>3.6257602451912681E-2</v>
      </c>
      <c r="BT631" s="107">
        <f t="shared" si="403"/>
        <v>2.1102620926426912E-4</v>
      </c>
      <c r="BU631" s="107">
        <f t="shared" si="404"/>
        <v>2.1904944793998193E-2</v>
      </c>
      <c r="BV631" s="107">
        <f t="shared" si="405"/>
        <v>16.970891795194344</v>
      </c>
      <c r="BW631" s="117">
        <f t="shared" si="406"/>
        <v>1.3333404224797892E-5</v>
      </c>
    </row>
    <row r="632" spans="1:75" ht="15" customHeight="1" x14ac:dyDescent="0.25">
      <c r="A632" s="108">
        <v>4.7519396304140002</v>
      </c>
      <c r="B632" s="108">
        <v>-74.093349623436794</v>
      </c>
      <c r="C632" s="119">
        <v>30</v>
      </c>
      <c r="D632" s="119">
        <v>41</v>
      </c>
      <c r="E632" s="119">
        <v>90</v>
      </c>
      <c r="F632" s="16" t="s">
        <v>1658</v>
      </c>
      <c r="G632" s="14" t="s">
        <v>820</v>
      </c>
      <c r="H632" s="16" t="s">
        <v>1659</v>
      </c>
      <c r="I632" s="14" t="s">
        <v>1462</v>
      </c>
      <c r="J632" s="14" t="s">
        <v>41</v>
      </c>
      <c r="K632" s="14">
        <v>80</v>
      </c>
      <c r="L632" s="14"/>
      <c r="M632" s="14">
        <v>2002</v>
      </c>
      <c r="N632" s="15" t="s">
        <v>43</v>
      </c>
      <c r="O632" s="15" t="s">
        <v>44</v>
      </c>
      <c r="P632" s="28">
        <v>4.2689148957375835E-3</v>
      </c>
      <c r="Q632" s="18">
        <v>22932</v>
      </c>
      <c r="R632" s="18">
        <v>23326.941371453726</v>
      </c>
      <c r="S632" s="15" t="s">
        <v>45</v>
      </c>
      <c r="T632" s="15"/>
      <c r="U632" s="15"/>
      <c r="V632" s="14">
        <v>365</v>
      </c>
      <c r="W632" s="76"/>
      <c r="X632" s="14"/>
      <c r="Y632" s="14">
        <v>4392</v>
      </c>
      <c r="Z632" s="76" t="s">
        <v>1660</v>
      </c>
      <c r="AA632" s="76" t="s">
        <v>1661</v>
      </c>
      <c r="AB632" s="19" t="s">
        <v>49</v>
      </c>
      <c r="AC632" s="19">
        <v>46.3856216091623</v>
      </c>
      <c r="AD632" s="19">
        <v>1074.85364414012</v>
      </c>
      <c r="AE632" s="19">
        <v>5.4109910208389103</v>
      </c>
      <c r="AF632" s="19">
        <v>1344</v>
      </c>
      <c r="AG632" s="19">
        <v>1920000</v>
      </c>
      <c r="AH632" s="23">
        <v>22932</v>
      </c>
      <c r="AI632" s="24">
        <v>8.7999999999999994E-8</v>
      </c>
      <c r="AJ632" s="21">
        <f t="shared" si="424"/>
        <v>1.0820346757553659E-3</v>
      </c>
      <c r="AK632" s="21">
        <f t="shared" si="425"/>
        <v>2.5073047939749963E-2</v>
      </c>
      <c r="AL632" s="21">
        <f t="shared" si="426"/>
        <v>1.262218703045718E-4</v>
      </c>
      <c r="AM632" s="21">
        <f t="shared" si="427"/>
        <v>3.1351409203233808E-2</v>
      </c>
      <c r="AN632" s="21">
        <f t="shared" si="428"/>
        <v>44.787727433191158</v>
      </c>
      <c r="AO632" s="86">
        <f t="shared" si="391"/>
        <v>2.0527708406879275E-3</v>
      </c>
      <c r="AP632" s="88">
        <f t="shared" si="392"/>
        <v>2.9644785637133313E-6</v>
      </c>
      <c r="AQ632" s="89">
        <f t="shared" si="393"/>
        <v>6.8693282026712233E-5</v>
      </c>
      <c r="AR632" s="89">
        <f t="shared" si="394"/>
        <v>3.4581334330019674E-7</v>
      </c>
      <c r="AS632" s="89">
        <f t="shared" si="395"/>
        <v>8.5894271789681664E-5</v>
      </c>
      <c r="AT632" s="89">
        <f t="shared" si="396"/>
        <v>0.12270610255668811</v>
      </c>
      <c r="AU632" s="91">
        <f t="shared" si="397"/>
        <v>5.6240297005148694E-6</v>
      </c>
      <c r="AV632" s="95">
        <f t="shared" si="407"/>
        <v>1082.0346757553659</v>
      </c>
      <c r="AW632" s="96">
        <f t="shared" si="408"/>
        <v>25073.047939749962</v>
      </c>
      <c r="AX632" s="96">
        <f t="shared" si="409"/>
        <v>126.22187030457179</v>
      </c>
      <c r="AY632" s="96">
        <f t="shared" si="410"/>
        <v>31351.409203233809</v>
      </c>
      <c r="AZ632" s="96">
        <f t="shared" si="411"/>
        <v>44787727.433191158</v>
      </c>
      <c r="BA632" s="97">
        <f t="shared" si="412"/>
        <v>2052.7708406879274</v>
      </c>
      <c r="BB632" s="102">
        <f t="shared" si="413"/>
        <v>2.9644785637133313</v>
      </c>
      <c r="BC632" s="98">
        <f t="shared" si="414"/>
        <v>68.693282026712239</v>
      </c>
      <c r="BD632" s="98">
        <f t="shared" si="415"/>
        <v>0.34581334330019675</v>
      </c>
      <c r="BE632" s="98">
        <f t="shared" si="416"/>
        <v>85.894271789681667</v>
      </c>
      <c r="BF632" s="98">
        <f t="shared" si="417"/>
        <v>122706.10255668811</v>
      </c>
      <c r="BG632" s="103">
        <f t="shared" si="418"/>
        <v>5.6240297005148694</v>
      </c>
      <c r="BH632">
        <v>0.1</v>
      </c>
      <c r="BI632">
        <f t="shared" si="398"/>
        <v>2332.6941371453727</v>
      </c>
      <c r="BJ632">
        <v>0.1</v>
      </c>
      <c r="BK632">
        <f t="shared" si="399"/>
        <v>2293.2000000000003</v>
      </c>
      <c r="BL632" s="114">
        <v>17.6498016718255</v>
      </c>
      <c r="BM632" s="114">
        <v>910.91550745517998</v>
      </c>
      <c r="BN632" s="114">
        <v>5.3109910208389097</v>
      </c>
      <c r="BO632" s="114">
        <v>537.6</v>
      </c>
      <c r="BP632" s="114">
        <v>384000</v>
      </c>
      <c r="BQ632" s="107">
        <f t="shared" si="400"/>
        <v>8.7999999999999994E-9</v>
      </c>
      <c r="BR632" s="107">
        <f t="shared" si="401"/>
        <v>4.2569703252348071E-4</v>
      </c>
      <c r="BS632" s="107">
        <f t="shared" si="402"/>
        <v>2.1396288595523418E-2</v>
      </c>
      <c r="BT632" s="107">
        <f t="shared" si="403"/>
        <v>1.2453050861887402E-4</v>
      </c>
      <c r="BU632" s="107">
        <f t="shared" si="404"/>
        <v>1.2926517165689464E-2</v>
      </c>
      <c r="BV632" s="107">
        <f t="shared" si="405"/>
        <v>10.014840309834762</v>
      </c>
      <c r="BW632" s="117">
        <f t="shared" si="406"/>
        <v>2.9030563633448877E-4</v>
      </c>
    </row>
    <row r="633" spans="1:75" ht="15" customHeight="1" x14ac:dyDescent="0.25">
      <c r="A633" s="108">
        <v>4.7519396304140002</v>
      </c>
      <c r="B633" s="108">
        <v>-74.093349623436794</v>
      </c>
      <c r="C633" s="119">
        <v>30</v>
      </c>
      <c r="D633" s="119">
        <v>41</v>
      </c>
      <c r="E633" s="119">
        <v>90</v>
      </c>
      <c r="F633" s="16" t="s">
        <v>1658</v>
      </c>
      <c r="G633" s="14" t="s">
        <v>820</v>
      </c>
      <c r="H633" s="16" t="s">
        <v>1659</v>
      </c>
      <c r="I633" s="14" t="s">
        <v>1462</v>
      </c>
      <c r="J633" s="14" t="s">
        <v>41</v>
      </c>
      <c r="K633" s="14">
        <v>80</v>
      </c>
      <c r="L633" s="14"/>
      <c r="M633" s="14">
        <v>2002</v>
      </c>
      <c r="N633" s="15" t="s">
        <v>43</v>
      </c>
      <c r="O633" s="15" t="s">
        <v>44</v>
      </c>
      <c r="P633" s="28">
        <v>4.2689148957375835E-3</v>
      </c>
      <c r="Q633" s="18">
        <v>22932</v>
      </c>
      <c r="R633" s="18">
        <v>23326.941371453726</v>
      </c>
      <c r="S633" s="15" t="s">
        <v>45</v>
      </c>
      <c r="T633" s="15"/>
      <c r="U633" s="15"/>
      <c r="V633" s="14">
        <v>365</v>
      </c>
      <c r="W633" s="76"/>
      <c r="X633" s="14"/>
      <c r="Y633" s="14">
        <v>4392</v>
      </c>
      <c r="Z633" s="76" t="s">
        <v>1662</v>
      </c>
      <c r="AA633" s="76" t="s">
        <v>429</v>
      </c>
      <c r="AB633" s="19" t="s">
        <v>49</v>
      </c>
      <c r="AC633" s="19">
        <v>46.3856216091623</v>
      </c>
      <c r="AD633" s="19">
        <v>1074.85364414012</v>
      </c>
      <c r="AE633" s="19">
        <v>5.4109910208389103</v>
      </c>
      <c r="AF633" s="19">
        <v>1344</v>
      </c>
      <c r="AG633" s="19">
        <v>1920000</v>
      </c>
      <c r="AH633" s="23">
        <v>22932</v>
      </c>
      <c r="AI633" s="24">
        <v>8.7999999999999994E-8</v>
      </c>
      <c r="AJ633" s="21">
        <f t="shared" si="424"/>
        <v>1.0820346757553659E-3</v>
      </c>
      <c r="AK633" s="21">
        <f t="shared" si="425"/>
        <v>2.5073047939749963E-2</v>
      </c>
      <c r="AL633" s="21">
        <f t="shared" si="426"/>
        <v>1.262218703045718E-4</v>
      </c>
      <c r="AM633" s="21">
        <f t="shared" si="427"/>
        <v>3.1351409203233808E-2</v>
      </c>
      <c r="AN633" s="21">
        <f t="shared" si="428"/>
        <v>44.787727433191158</v>
      </c>
      <c r="AO633" s="86">
        <f t="shared" si="391"/>
        <v>2.0527708406879275E-3</v>
      </c>
      <c r="AP633" s="88">
        <f t="shared" si="392"/>
        <v>2.9644785637133313E-6</v>
      </c>
      <c r="AQ633" s="89">
        <f t="shared" si="393"/>
        <v>6.8693282026712233E-5</v>
      </c>
      <c r="AR633" s="89">
        <f t="shared" si="394"/>
        <v>3.4581334330019674E-7</v>
      </c>
      <c r="AS633" s="89">
        <f t="shared" si="395"/>
        <v>8.5894271789681664E-5</v>
      </c>
      <c r="AT633" s="89">
        <f t="shared" si="396"/>
        <v>0.12270610255668811</v>
      </c>
      <c r="AU633" s="91">
        <f t="shared" si="397"/>
        <v>5.6240297005148694E-6</v>
      </c>
      <c r="AV633" s="95">
        <f t="shared" si="407"/>
        <v>1082.0346757553659</v>
      </c>
      <c r="AW633" s="96">
        <f t="shared" si="408"/>
        <v>25073.047939749962</v>
      </c>
      <c r="AX633" s="96">
        <f t="shared" si="409"/>
        <v>126.22187030457179</v>
      </c>
      <c r="AY633" s="96">
        <f t="shared" si="410"/>
        <v>31351.409203233809</v>
      </c>
      <c r="AZ633" s="96">
        <f t="shared" si="411"/>
        <v>44787727.433191158</v>
      </c>
      <c r="BA633" s="97">
        <f t="shared" si="412"/>
        <v>2052.7708406879274</v>
      </c>
      <c r="BB633" s="102">
        <f t="shared" si="413"/>
        <v>2.9644785637133313</v>
      </c>
      <c r="BC633" s="98">
        <f t="shared" si="414"/>
        <v>68.693282026712239</v>
      </c>
      <c r="BD633" s="98">
        <f t="shared" si="415"/>
        <v>0.34581334330019675</v>
      </c>
      <c r="BE633" s="98">
        <f t="shared" si="416"/>
        <v>85.894271789681667</v>
      </c>
      <c r="BF633" s="98">
        <f t="shared" si="417"/>
        <v>122706.10255668811</v>
      </c>
      <c r="BG633" s="103">
        <f t="shared" si="418"/>
        <v>5.6240297005148694</v>
      </c>
      <c r="BH633">
        <v>0.1</v>
      </c>
      <c r="BI633">
        <f t="shared" si="398"/>
        <v>2332.6941371453727</v>
      </c>
      <c r="BJ633">
        <v>0.1</v>
      </c>
      <c r="BK633">
        <f t="shared" si="399"/>
        <v>2293.2000000000003</v>
      </c>
      <c r="BL633" s="114">
        <v>17.6498016718255</v>
      </c>
      <c r="BM633" s="114">
        <v>910.91550745517998</v>
      </c>
      <c r="BN633" s="114">
        <v>5.3109910208389097</v>
      </c>
      <c r="BO633" s="114">
        <v>537.6</v>
      </c>
      <c r="BP633" s="114">
        <v>384000</v>
      </c>
      <c r="BQ633" s="107">
        <f t="shared" si="400"/>
        <v>8.7999999999999994E-9</v>
      </c>
      <c r="BR633" s="107">
        <f t="shared" si="401"/>
        <v>4.2569703252348071E-4</v>
      </c>
      <c r="BS633" s="107">
        <f t="shared" si="402"/>
        <v>2.1396288595523418E-2</v>
      </c>
      <c r="BT633" s="107">
        <f t="shared" si="403"/>
        <v>1.2453050861887402E-4</v>
      </c>
      <c r="BU633" s="107">
        <f t="shared" si="404"/>
        <v>1.2926517165689464E-2</v>
      </c>
      <c r="BV633" s="107">
        <f t="shared" si="405"/>
        <v>10.014840309834762</v>
      </c>
      <c r="BW633" s="117">
        <f t="shared" si="406"/>
        <v>2.9030563633448877E-4</v>
      </c>
    </row>
    <row r="634" spans="1:75" ht="15" customHeight="1" x14ac:dyDescent="0.25">
      <c r="A634" s="108">
        <v>4.7614722222222223</v>
      </c>
      <c r="B634" s="108">
        <v>-74.092861111111105</v>
      </c>
      <c r="C634" s="119">
        <v>30</v>
      </c>
      <c r="D634" s="119">
        <v>42</v>
      </c>
      <c r="E634" s="119">
        <v>120</v>
      </c>
      <c r="F634" s="16" t="s">
        <v>1663</v>
      </c>
      <c r="G634" s="14" t="s">
        <v>820</v>
      </c>
      <c r="H634" s="16" t="s">
        <v>1664</v>
      </c>
      <c r="I634" s="14" t="s">
        <v>1462</v>
      </c>
      <c r="J634" s="14" t="s">
        <v>41</v>
      </c>
      <c r="K634" s="14">
        <v>12</v>
      </c>
      <c r="L634" s="14"/>
      <c r="M634" s="14">
        <v>2003</v>
      </c>
      <c r="N634" s="15" t="s">
        <v>43</v>
      </c>
      <c r="O634" s="15" t="s">
        <v>44</v>
      </c>
      <c r="P634" s="28">
        <v>4.2689148957375835E-3</v>
      </c>
      <c r="Q634" s="18">
        <v>7280</v>
      </c>
      <c r="R634" s="18">
        <v>7405.3782131599128</v>
      </c>
      <c r="S634" s="15" t="s">
        <v>45</v>
      </c>
      <c r="T634" s="15"/>
      <c r="U634" s="15"/>
      <c r="V634" s="14">
        <v>365</v>
      </c>
      <c r="W634" s="76"/>
      <c r="X634" s="14"/>
      <c r="Y634" s="14">
        <v>8760</v>
      </c>
      <c r="Z634" s="76" t="s">
        <v>1665</v>
      </c>
      <c r="AA634" s="76" t="s">
        <v>429</v>
      </c>
      <c r="AB634" s="19" t="s">
        <v>49</v>
      </c>
      <c r="AC634" s="19">
        <v>46.3856216091623</v>
      </c>
      <c r="AD634" s="19">
        <v>1074.85364414012</v>
      </c>
      <c r="AE634" s="19">
        <v>5.4109910208389103</v>
      </c>
      <c r="AF634" s="19">
        <v>1344</v>
      </c>
      <c r="AG634" s="19">
        <v>1920000</v>
      </c>
      <c r="AH634" s="23">
        <v>7280</v>
      </c>
      <c r="AI634" s="24">
        <v>8.7999999999999994E-8</v>
      </c>
      <c r="AJ634" s="21">
        <f t="shared" si="424"/>
        <v>3.4350307166837018E-4</v>
      </c>
      <c r="AK634" s="21">
        <f t="shared" si="425"/>
        <v>7.9596977586507828E-3</v>
      </c>
      <c r="AL634" s="21">
        <f t="shared" si="426"/>
        <v>4.0070435017324383E-5</v>
      </c>
      <c r="AM634" s="21">
        <f t="shared" si="427"/>
        <v>9.952828318486923E-3</v>
      </c>
      <c r="AN634" s="21">
        <f t="shared" si="428"/>
        <v>14.218326169267032</v>
      </c>
      <c r="AO634" s="86">
        <f t="shared" si="391"/>
        <v>6.5167328275807224E-4</v>
      </c>
      <c r="AP634" s="88">
        <f t="shared" si="392"/>
        <v>9.4110430594074023E-7</v>
      </c>
      <c r="AQ634" s="89">
        <f t="shared" si="393"/>
        <v>2.1807391119591185E-5</v>
      </c>
      <c r="AR634" s="89">
        <f t="shared" si="394"/>
        <v>1.0978201374609421E-7</v>
      </c>
      <c r="AS634" s="89">
        <f t="shared" si="395"/>
        <v>2.7268022790375131E-5</v>
      </c>
      <c r="AT634" s="89">
        <f t="shared" si="396"/>
        <v>3.8954318271964473E-2</v>
      </c>
      <c r="AU634" s="91">
        <f t="shared" si="397"/>
        <v>1.7854062541317048E-6</v>
      </c>
      <c r="AV634" s="95">
        <f t="shared" si="407"/>
        <v>343.50307166837018</v>
      </c>
      <c r="AW634" s="96">
        <f t="shared" si="408"/>
        <v>7959.6977586507828</v>
      </c>
      <c r="AX634" s="96">
        <f t="shared" si="409"/>
        <v>40.070435017324385</v>
      </c>
      <c r="AY634" s="96">
        <f t="shared" si="410"/>
        <v>9952.8283184869233</v>
      </c>
      <c r="AZ634" s="96">
        <f t="shared" si="411"/>
        <v>14218326.169267032</v>
      </c>
      <c r="BA634" s="97">
        <f t="shared" si="412"/>
        <v>651.67328275807222</v>
      </c>
      <c r="BB634" s="102">
        <f t="shared" si="413"/>
        <v>0.94110430594074024</v>
      </c>
      <c r="BC634" s="98">
        <f t="shared" si="414"/>
        <v>21.807391119591184</v>
      </c>
      <c r="BD634" s="98">
        <f t="shared" si="415"/>
        <v>0.10978201374609421</v>
      </c>
      <c r="BE634" s="98">
        <f t="shared" si="416"/>
        <v>27.268022790375131</v>
      </c>
      <c r="BF634" s="98">
        <f t="shared" si="417"/>
        <v>38954.318271964476</v>
      </c>
      <c r="BG634" s="103">
        <f t="shared" si="418"/>
        <v>1.7854062541317048</v>
      </c>
      <c r="BH634">
        <v>0.1</v>
      </c>
      <c r="BI634">
        <f t="shared" si="398"/>
        <v>740.53782131599132</v>
      </c>
      <c r="BJ634">
        <v>0.1</v>
      </c>
      <c r="BK634">
        <f t="shared" si="399"/>
        <v>728</v>
      </c>
      <c r="BL634" s="114">
        <v>17.6498016718255</v>
      </c>
      <c r="BM634" s="114">
        <v>910.91550745517998</v>
      </c>
      <c r="BN634" s="114">
        <v>5.3109910208389097</v>
      </c>
      <c r="BO634" s="114">
        <v>537.6</v>
      </c>
      <c r="BP634" s="114">
        <v>384000</v>
      </c>
      <c r="BQ634" s="107">
        <f t="shared" si="400"/>
        <v>8.7999999999999994E-9</v>
      </c>
      <c r="BR634" s="107">
        <f t="shared" si="401"/>
        <v>1.3514191508681928E-4</v>
      </c>
      <c r="BS634" s="107">
        <f t="shared" si="402"/>
        <v>6.7924725700074353E-3</v>
      </c>
      <c r="BT634" s="107">
        <f t="shared" si="403"/>
        <v>3.9533494799642545E-5</v>
      </c>
      <c r="BU634" s="107">
        <f t="shared" si="404"/>
        <v>4.10365624307602E-3</v>
      </c>
      <c r="BV634" s="107">
        <f t="shared" si="405"/>
        <v>3.1793143840745266</v>
      </c>
      <c r="BW634" s="117">
        <f t="shared" si="406"/>
        <v>9.2160519471266281E-5</v>
      </c>
    </row>
    <row r="635" spans="1:75" ht="15" customHeight="1" x14ac:dyDescent="0.25">
      <c r="A635" s="108">
        <v>4.6182777777777781</v>
      </c>
      <c r="B635" s="108">
        <v>-74.179749999999999</v>
      </c>
      <c r="C635" s="119">
        <v>20</v>
      </c>
      <c r="D635" s="119">
        <v>26</v>
      </c>
      <c r="E635" s="119">
        <v>1829</v>
      </c>
      <c r="F635" s="16" t="s">
        <v>1666</v>
      </c>
      <c r="G635" s="14" t="s">
        <v>1667</v>
      </c>
      <c r="H635" s="16" t="s">
        <v>1668</v>
      </c>
      <c r="I635" s="14" t="s">
        <v>195</v>
      </c>
      <c r="J635" s="14" t="s">
        <v>41</v>
      </c>
      <c r="K635" s="14">
        <v>400</v>
      </c>
      <c r="L635" s="14"/>
      <c r="M635" s="14">
        <v>1979</v>
      </c>
      <c r="N635" s="15" t="s">
        <v>43</v>
      </c>
      <c r="O635" s="15" t="s">
        <v>86</v>
      </c>
      <c r="P635" s="17">
        <v>-3.5232101069717393E-2</v>
      </c>
      <c r="Q635" s="18">
        <v>1980000</v>
      </c>
      <c r="R635" s="18">
        <v>1719731.9582035586</v>
      </c>
      <c r="S635" s="15" t="s">
        <v>45</v>
      </c>
      <c r="T635" s="15"/>
      <c r="U635" s="15"/>
      <c r="V635" s="14">
        <v>365</v>
      </c>
      <c r="W635" s="76"/>
      <c r="X635" s="14"/>
      <c r="Y635" s="14">
        <v>8760</v>
      </c>
      <c r="Z635" s="76" t="s">
        <v>1669</v>
      </c>
      <c r="AA635" s="76" t="s">
        <v>1670</v>
      </c>
      <c r="AB635" s="19" t="s">
        <v>49</v>
      </c>
      <c r="AC635" s="19">
        <v>589.42211574465</v>
      </c>
      <c r="AD635" s="19">
        <v>6395.3771199333296</v>
      </c>
      <c r="AE635" s="19">
        <v>22.425616220874101</v>
      </c>
      <c r="AF635" s="19">
        <v>1344</v>
      </c>
      <c r="AG635" s="19">
        <v>1920000</v>
      </c>
      <c r="AH635" s="23">
        <v>1980000</v>
      </c>
      <c r="AI635" s="24">
        <v>8.7999999999999994E-8</v>
      </c>
      <c r="AJ635" s="21">
        <f t="shared" si="424"/>
        <v>1.0136480493180315</v>
      </c>
      <c r="AK635" s="21">
        <f t="shared" si="425"/>
        <v>10.998334417913179</v>
      </c>
      <c r="AL635" s="21">
        <f t="shared" si="426"/>
        <v>3.8566048897445304E-2</v>
      </c>
      <c r="AM635" s="21">
        <f t="shared" si="427"/>
        <v>2.3113197518255824</v>
      </c>
      <c r="AN635" s="21">
        <f t="shared" si="428"/>
        <v>3301.8853597508323</v>
      </c>
      <c r="AO635" s="86">
        <f t="shared" si="391"/>
        <v>0.15133641232191314</v>
      </c>
      <c r="AP635" s="88">
        <f t="shared" si="392"/>
        <v>2.7771179433370729E-3</v>
      </c>
      <c r="AQ635" s="89">
        <f t="shared" si="393"/>
        <v>3.0132423062775835E-2</v>
      </c>
      <c r="AR635" s="89">
        <f t="shared" si="394"/>
        <v>1.0566040793820631E-4</v>
      </c>
      <c r="AS635" s="89">
        <f t="shared" si="395"/>
        <v>6.3323828817139242E-3</v>
      </c>
      <c r="AT635" s="89">
        <f t="shared" si="396"/>
        <v>9.0462612595913221</v>
      </c>
      <c r="AU635" s="91">
        <f t="shared" si="397"/>
        <v>4.1462030773126889E-4</v>
      </c>
      <c r="AV635" s="95">
        <f t="shared" si="407"/>
        <v>1013648.0493180315</v>
      </c>
      <c r="AW635" s="96">
        <f t="shared" si="408"/>
        <v>10998334.41791318</v>
      </c>
      <c r="AX635" s="96">
        <f t="shared" si="409"/>
        <v>38566.048897445304</v>
      </c>
      <c r="AY635" s="96">
        <f t="shared" si="410"/>
        <v>2311319.7518255822</v>
      </c>
      <c r="AZ635" s="96">
        <f t="shared" si="411"/>
        <v>3301885359.7508326</v>
      </c>
      <c r="BA635" s="97">
        <f t="shared" si="412"/>
        <v>151336.41232191314</v>
      </c>
      <c r="BB635" s="102">
        <f t="shared" si="413"/>
        <v>2777.117943337073</v>
      </c>
      <c r="BC635" s="98">
        <f t="shared" si="414"/>
        <v>30132.423062775833</v>
      </c>
      <c r="BD635" s="98">
        <f t="shared" si="415"/>
        <v>105.66040793820632</v>
      </c>
      <c r="BE635" s="98">
        <f t="shared" si="416"/>
        <v>6332.3828817139238</v>
      </c>
      <c r="BF635" s="98">
        <f t="shared" si="417"/>
        <v>9046261.2595913224</v>
      </c>
      <c r="BG635" s="103">
        <f t="shared" si="418"/>
        <v>414.62030773126889</v>
      </c>
      <c r="BH635">
        <v>0.1</v>
      </c>
      <c r="BI635">
        <f t="shared" si="398"/>
        <v>171973.19582035588</v>
      </c>
      <c r="BJ635">
        <v>0.1</v>
      </c>
      <c r="BK635">
        <f t="shared" si="399"/>
        <v>198000</v>
      </c>
      <c r="BL635" s="114">
        <v>491.49252207956101</v>
      </c>
      <c r="BM635" s="114">
        <v>4911.7599692228896</v>
      </c>
      <c r="BN635" s="114">
        <v>16.278520514623899</v>
      </c>
      <c r="BO635" s="114">
        <v>537.6</v>
      </c>
      <c r="BP635" s="114">
        <v>384000</v>
      </c>
      <c r="BQ635" s="107">
        <f t="shared" si="400"/>
        <v>8.7999999999999994E-9</v>
      </c>
      <c r="BR635" s="107">
        <f t="shared" si="401"/>
        <v>0.85129178356279545</v>
      </c>
      <c r="BS635" s="107">
        <f t="shared" si="402"/>
        <v>8.5182117910265855</v>
      </c>
      <c r="BT635" s="107">
        <f t="shared" si="403"/>
        <v>2.825909020619826E-2</v>
      </c>
      <c r="BU635" s="107">
        <f t="shared" si="404"/>
        <v>0.95298154713532757</v>
      </c>
      <c r="BV635" s="107">
        <f t="shared" si="405"/>
        <v>738.32401183142099</v>
      </c>
      <c r="BW635" s="117">
        <f t="shared" si="406"/>
        <v>2.1402200678653636E-2</v>
      </c>
    </row>
    <row r="636" spans="1:75" x14ac:dyDescent="0.25">
      <c r="A636" s="108">
        <v>4.6065666284705102</v>
      </c>
      <c r="B636" s="108">
        <v>-74.188364925350598</v>
      </c>
      <c r="C636" s="119">
        <v>19</v>
      </c>
      <c r="D636" s="119">
        <v>25</v>
      </c>
      <c r="E636" s="119">
        <v>1815</v>
      </c>
      <c r="F636" s="16" t="s">
        <v>1671</v>
      </c>
      <c r="G636" s="14" t="s">
        <v>1672</v>
      </c>
      <c r="H636" s="16" t="s">
        <v>1673</v>
      </c>
      <c r="I636" s="14" t="s">
        <v>425</v>
      </c>
      <c r="J636" s="14" t="s">
        <v>41</v>
      </c>
      <c r="K636" s="14">
        <v>6</v>
      </c>
      <c r="L636" s="14"/>
      <c r="M636" s="14">
        <v>1984</v>
      </c>
      <c r="N636" s="15" t="s">
        <v>102</v>
      </c>
      <c r="O636" s="15" t="s">
        <v>103</v>
      </c>
      <c r="P636" s="22">
        <v>8.4286353981658756E-3</v>
      </c>
      <c r="Q636" s="18">
        <v>1.89272059658553</v>
      </c>
      <c r="R636" s="18">
        <v>1.9576206950114607</v>
      </c>
      <c r="S636" s="2" t="s">
        <v>45</v>
      </c>
      <c r="T636" s="2"/>
      <c r="U636" s="2"/>
      <c r="V636" s="14">
        <v>365</v>
      </c>
      <c r="W636" s="76" t="s">
        <v>76</v>
      </c>
      <c r="X636" s="14"/>
      <c r="Y636" s="14">
        <v>2920</v>
      </c>
      <c r="Z636" s="76" t="s">
        <v>429</v>
      </c>
      <c r="AA636" s="76" t="s">
        <v>429</v>
      </c>
      <c r="AB636" s="19" t="s">
        <v>49</v>
      </c>
      <c r="AC636" s="19">
        <v>840000</v>
      </c>
      <c r="AD636" s="19">
        <v>2400000</v>
      </c>
      <c r="AE636" s="19">
        <v>1800000</v>
      </c>
      <c r="AF636" s="19">
        <v>600000</v>
      </c>
      <c r="AG636" s="19">
        <v>2676000000</v>
      </c>
      <c r="AH636" s="23">
        <v>1.89272059658553</v>
      </c>
      <c r="AI636" s="20">
        <v>9.1200000000000003E-2</v>
      </c>
      <c r="AJ636" s="21">
        <f t="shared" si="424"/>
        <v>1.6444013838096271E-3</v>
      </c>
      <c r="AK636" s="21">
        <f t="shared" si="425"/>
        <v>4.6982896680275062E-3</v>
      </c>
      <c r="AL636" s="21">
        <f t="shared" si="426"/>
        <v>3.5237172510206296E-3</v>
      </c>
      <c r="AM636" s="21">
        <f t="shared" si="427"/>
        <v>1.1745724170068765E-3</v>
      </c>
      <c r="AN636" s="21">
        <f t="shared" si="428"/>
        <v>5.2385929798506687</v>
      </c>
      <c r="AO636" s="86">
        <f t="shared" si="391"/>
        <v>0.17853500738504521</v>
      </c>
      <c r="AP636" s="88">
        <f t="shared" si="392"/>
        <v>4.5052092707113074E-6</v>
      </c>
      <c r="AQ636" s="89">
        <f t="shared" si="393"/>
        <v>1.2872026487746592E-5</v>
      </c>
      <c r="AR636" s="89">
        <f t="shared" si="394"/>
        <v>9.6540198658099445E-6</v>
      </c>
      <c r="AS636" s="89">
        <f t="shared" si="395"/>
        <v>3.2180066219366479E-6</v>
      </c>
      <c r="AT636" s="89">
        <f t="shared" si="396"/>
        <v>1.4352309533837449E-2</v>
      </c>
      <c r="AU636" s="91">
        <f t="shared" si="397"/>
        <v>4.8913700653437043E-4</v>
      </c>
      <c r="AV636" s="95">
        <f t="shared" si="407"/>
        <v>1644.4013838096271</v>
      </c>
      <c r="AW636" s="96">
        <f t="shared" si="408"/>
        <v>4698.2896680275062</v>
      </c>
      <c r="AX636" s="96">
        <f t="shared" si="409"/>
        <v>3523.7172510206296</v>
      </c>
      <c r="AY636" s="96">
        <f t="shared" si="410"/>
        <v>1174.5724170068765</v>
      </c>
      <c r="AZ636" s="96">
        <f t="shared" si="411"/>
        <v>5238592.9798506685</v>
      </c>
      <c r="BA636" s="97">
        <f t="shared" si="412"/>
        <v>178535.0073850452</v>
      </c>
      <c r="BB636" s="102">
        <f t="shared" si="413"/>
        <v>4.5052092707113074</v>
      </c>
      <c r="BC636" s="98">
        <f t="shared" si="414"/>
        <v>12.872026487746592</v>
      </c>
      <c r="BD636" s="98">
        <f t="shared" si="415"/>
        <v>9.6540198658099445</v>
      </c>
      <c r="BE636" s="98">
        <f t="shared" si="416"/>
        <v>3.2180066219366479</v>
      </c>
      <c r="BF636" s="98">
        <f t="shared" si="417"/>
        <v>14352.30953383745</v>
      </c>
      <c r="BG636" s="103">
        <f t="shared" si="418"/>
        <v>489.13700653437041</v>
      </c>
      <c r="BH636">
        <v>0.1</v>
      </c>
      <c r="BI636">
        <f t="shared" si="398"/>
        <v>0.19576206950114608</v>
      </c>
      <c r="BJ636">
        <v>0.1</v>
      </c>
      <c r="BK636">
        <f t="shared" si="399"/>
        <v>0.18927205965855301</v>
      </c>
      <c r="BL636" s="114">
        <v>336000</v>
      </c>
      <c r="BM636" s="114">
        <v>480000</v>
      </c>
      <c r="BN636" s="114">
        <v>360000</v>
      </c>
      <c r="BO636" s="114">
        <v>120000</v>
      </c>
      <c r="BP636" s="114">
        <v>1070400000</v>
      </c>
      <c r="BQ636" s="107">
        <f t="shared" si="400"/>
        <v>9.1200000000000014E-3</v>
      </c>
      <c r="BR636" s="107">
        <f t="shared" si="401"/>
        <v>6.7800405963589405E-4</v>
      </c>
      <c r="BS636" s="107">
        <f t="shared" si="402"/>
        <v>1.0505695075694425E-3</v>
      </c>
      <c r="BT636" s="107">
        <f t="shared" si="403"/>
        <v>7.879271306770819E-4</v>
      </c>
      <c r="BU636" s="107">
        <f t="shared" si="404"/>
        <v>2.6264237689236063E-4</v>
      </c>
      <c r="BV636" s="107">
        <f t="shared" si="405"/>
        <v>2.1599272185543481</v>
      </c>
      <c r="BW636" s="117">
        <f t="shared" si="406"/>
        <v>2.5248662880231167E-2</v>
      </c>
    </row>
    <row r="637" spans="1:75" ht="45" customHeight="1" x14ac:dyDescent="0.25">
      <c r="A637" s="108">
        <v>4.6552474520312899</v>
      </c>
      <c r="B637" s="108">
        <v>-74.153045009390894</v>
      </c>
      <c r="C637" s="119">
        <v>23</v>
      </c>
      <c r="D637" s="119">
        <v>30</v>
      </c>
      <c r="E637" s="119">
        <v>1884</v>
      </c>
      <c r="F637" s="16" t="s">
        <v>1674</v>
      </c>
      <c r="G637" s="14" t="s">
        <v>1675</v>
      </c>
      <c r="H637" s="16" t="s">
        <v>1676</v>
      </c>
      <c r="I637" s="14" t="s">
        <v>195</v>
      </c>
      <c r="J637" s="14" t="s">
        <v>41</v>
      </c>
      <c r="K637" s="14">
        <v>30</v>
      </c>
      <c r="L637" s="14"/>
      <c r="M637" s="14">
        <v>2000</v>
      </c>
      <c r="N637" s="15" t="s">
        <v>43</v>
      </c>
      <c r="O637" s="15" t="s">
        <v>44</v>
      </c>
      <c r="P637" s="28">
        <v>4.2689148957375835E-3</v>
      </c>
      <c r="Q637" s="18">
        <v>12000</v>
      </c>
      <c r="R637" s="18">
        <v>12206.667384329527</v>
      </c>
      <c r="S637" s="15" t="s">
        <v>45</v>
      </c>
      <c r="T637" s="15"/>
      <c r="U637" s="15"/>
      <c r="V637" s="14">
        <v>365</v>
      </c>
      <c r="W637" s="76"/>
      <c r="X637" s="14"/>
      <c r="Y637" s="14">
        <v>8760</v>
      </c>
      <c r="Z637" s="76" t="s">
        <v>1677</v>
      </c>
      <c r="AA637" s="76" t="s">
        <v>1678</v>
      </c>
      <c r="AB637" s="19" t="s">
        <v>49</v>
      </c>
      <c r="AC637" s="19">
        <v>46.3856216091623</v>
      </c>
      <c r="AD637" s="19">
        <v>1074.85364414012</v>
      </c>
      <c r="AE637" s="19">
        <v>5.4109910208389103</v>
      </c>
      <c r="AF637" s="19">
        <v>1344</v>
      </c>
      <c r="AG637" s="19">
        <v>1920000</v>
      </c>
      <c r="AH637" s="23">
        <v>12000</v>
      </c>
      <c r="AI637" s="24">
        <v>8.7999999999999994E-8</v>
      </c>
      <c r="AJ637" s="21">
        <f t="shared" si="424"/>
        <v>5.6621385439841224E-4</v>
      </c>
      <c r="AK637" s="21">
        <f t="shared" si="425"/>
        <v>1.3120380920852938E-2</v>
      </c>
      <c r="AL637" s="21">
        <f t="shared" si="426"/>
        <v>6.605016761097426E-5</v>
      </c>
      <c r="AM637" s="21">
        <f t="shared" si="427"/>
        <v>1.6405760964538885E-2</v>
      </c>
      <c r="AN637" s="21">
        <f t="shared" si="428"/>
        <v>23.43680137791269</v>
      </c>
      <c r="AO637" s="86">
        <f t="shared" si="391"/>
        <v>1.0741867298209983E-3</v>
      </c>
      <c r="AP637" s="88">
        <f t="shared" si="392"/>
        <v>1.5512708339682527E-6</v>
      </c>
      <c r="AQ637" s="89">
        <f t="shared" si="393"/>
        <v>3.5946249098227225E-5</v>
      </c>
      <c r="AR637" s="89">
        <f t="shared" si="394"/>
        <v>1.8095936331773769E-7</v>
      </c>
      <c r="AS637" s="89">
        <f t="shared" si="395"/>
        <v>4.4947290313805163E-5</v>
      </c>
      <c r="AT637" s="89">
        <f t="shared" si="396"/>
        <v>6.4210414734007376E-2</v>
      </c>
      <c r="AU637" s="91">
        <f t="shared" si="397"/>
        <v>2.942977341975338E-6</v>
      </c>
      <c r="AV637" s="95">
        <f t="shared" si="407"/>
        <v>566.2138543984122</v>
      </c>
      <c r="AW637" s="96">
        <f t="shared" si="408"/>
        <v>13120.380920852938</v>
      </c>
      <c r="AX637" s="96">
        <f t="shared" si="409"/>
        <v>66.050167610974256</v>
      </c>
      <c r="AY637" s="96">
        <f t="shared" si="410"/>
        <v>16405.760964538884</v>
      </c>
      <c r="AZ637" s="96">
        <f t="shared" si="411"/>
        <v>23436801.377912689</v>
      </c>
      <c r="BA637" s="97">
        <f t="shared" si="412"/>
        <v>1074.1867298209984</v>
      </c>
      <c r="BB637" s="102">
        <f t="shared" si="413"/>
        <v>1.5512708339682528</v>
      </c>
      <c r="BC637" s="98">
        <f t="shared" si="414"/>
        <v>35.946249098227227</v>
      </c>
      <c r="BD637" s="98">
        <f t="shared" si="415"/>
        <v>0.18095936331773768</v>
      </c>
      <c r="BE637" s="98">
        <f t="shared" si="416"/>
        <v>44.947290313805162</v>
      </c>
      <c r="BF637" s="98">
        <f t="shared" si="417"/>
        <v>64210.414734007376</v>
      </c>
      <c r="BG637" s="103">
        <f t="shared" si="418"/>
        <v>2.9429773419753378</v>
      </c>
      <c r="BH637">
        <v>0.1</v>
      </c>
      <c r="BI637">
        <f t="shared" si="398"/>
        <v>1220.6667384329528</v>
      </c>
      <c r="BJ637">
        <v>0.1</v>
      </c>
      <c r="BK637">
        <f t="shared" si="399"/>
        <v>1200</v>
      </c>
      <c r="BL637" s="114">
        <v>17.6498016718255</v>
      </c>
      <c r="BM637" s="114">
        <v>910.91550745517998</v>
      </c>
      <c r="BN637" s="114">
        <v>5.3109910208389097</v>
      </c>
      <c r="BO637" s="114">
        <v>537.6</v>
      </c>
      <c r="BP637" s="114">
        <v>384000</v>
      </c>
      <c r="BQ637" s="107">
        <f t="shared" si="400"/>
        <v>8.7999999999999994E-9</v>
      </c>
      <c r="BR637" s="107">
        <f t="shared" si="401"/>
        <v>2.22761398494757E-4</v>
      </c>
      <c r="BS637" s="107">
        <f t="shared" si="402"/>
        <v>1.1196383357155112E-2</v>
      </c>
      <c r="BT637" s="107">
        <f t="shared" si="403"/>
        <v>6.5165101318092117E-5</v>
      </c>
      <c r="BU637" s="107">
        <f t="shared" si="404"/>
        <v>6.7642685325428904E-3</v>
      </c>
      <c r="BV637" s="107">
        <f t="shared" si="405"/>
        <v>5.2406281056173523</v>
      </c>
      <c r="BW637" s="117">
        <f t="shared" si="406"/>
        <v>1.5191294418340597E-4</v>
      </c>
    </row>
    <row r="638" spans="1:75" ht="30" customHeight="1" x14ac:dyDescent="0.25">
      <c r="A638" s="108">
        <v>4.6552474520312899</v>
      </c>
      <c r="B638" s="108">
        <v>-74.153045009390894</v>
      </c>
      <c r="C638" s="119">
        <v>23</v>
      </c>
      <c r="D638" s="119">
        <v>30</v>
      </c>
      <c r="E638" s="119">
        <v>1884</v>
      </c>
      <c r="F638" s="16" t="s">
        <v>1674</v>
      </c>
      <c r="G638" s="14" t="s">
        <v>1675</v>
      </c>
      <c r="H638" s="16" t="s">
        <v>1676</v>
      </c>
      <c r="I638" s="14" t="s">
        <v>195</v>
      </c>
      <c r="J638" s="14" t="s">
        <v>53</v>
      </c>
      <c r="K638" s="14">
        <v>200</v>
      </c>
      <c r="L638" s="14"/>
      <c r="M638" s="14">
        <v>2004</v>
      </c>
      <c r="N638" s="15" t="s">
        <v>43</v>
      </c>
      <c r="O638" s="15" t="s">
        <v>123</v>
      </c>
      <c r="P638" s="28">
        <v>4.2689148957375835E-3</v>
      </c>
      <c r="Q638" s="18">
        <v>69000</v>
      </c>
      <c r="R638" s="18">
        <v>70188.337459894785</v>
      </c>
      <c r="S638" s="15" t="s">
        <v>45</v>
      </c>
      <c r="T638" s="15"/>
      <c r="U638" s="15"/>
      <c r="V638" s="14">
        <v>365</v>
      </c>
      <c r="W638" s="76"/>
      <c r="X638" s="14"/>
      <c r="Y638" s="14">
        <v>8760</v>
      </c>
      <c r="Z638" s="76" t="s">
        <v>1677</v>
      </c>
      <c r="AA638" s="76" t="s">
        <v>1678</v>
      </c>
      <c r="AB638" s="19" t="s">
        <v>49</v>
      </c>
      <c r="AC638" s="19">
        <v>196.35697419693699</v>
      </c>
      <c r="AD638" s="19">
        <v>1220.7279907421801</v>
      </c>
      <c r="AE638" s="19">
        <v>69.655897325915305</v>
      </c>
      <c r="AF638" s="19">
        <v>640</v>
      </c>
      <c r="AG638" s="19">
        <v>1920000</v>
      </c>
      <c r="AH638" s="23">
        <v>69000</v>
      </c>
      <c r="AI638" s="24">
        <v>8.7999999999999994E-8</v>
      </c>
      <c r="AJ638" s="21">
        <f t="shared" si="424"/>
        <v>1.3781969567538466E-2</v>
      </c>
      <c r="AK638" s="21">
        <f t="shared" si="425"/>
        <v>8.5680868160951454E-2</v>
      </c>
      <c r="AL638" s="21">
        <f t="shared" si="426"/>
        <v>4.8890316275831264E-3</v>
      </c>
      <c r="AM638" s="21">
        <f t="shared" si="427"/>
        <v>4.4920535974332661E-2</v>
      </c>
      <c r="AN638" s="21">
        <f t="shared" si="428"/>
        <v>134.761607922998</v>
      </c>
      <c r="AO638" s="86">
        <f t="shared" si="391"/>
        <v>6.1765736964707399E-3</v>
      </c>
      <c r="AP638" s="88">
        <f t="shared" si="392"/>
        <v>3.7758820732982099E-5</v>
      </c>
      <c r="AQ638" s="89">
        <f t="shared" si="393"/>
        <v>2.3474210455055194E-4</v>
      </c>
      <c r="AR638" s="89">
        <f t="shared" si="394"/>
        <v>1.3394607198857881E-5</v>
      </c>
      <c r="AS638" s="89">
        <f t="shared" si="395"/>
        <v>1.2306996157351413E-4</v>
      </c>
      <c r="AT638" s="89">
        <f t="shared" si="396"/>
        <v>0.36920988472054245</v>
      </c>
      <c r="AU638" s="91">
        <f t="shared" si="397"/>
        <v>1.692211971635819E-5</v>
      </c>
      <c r="AV638" s="95">
        <f t="shared" si="407"/>
        <v>13781.969567538466</v>
      </c>
      <c r="AW638" s="96">
        <f t="shared" si="408"/>
        <v>85680.868160951461</v>
      </c>
      <c r="AX638" s="96">
        <f t="shared" si="409"/>
        <v>4889.0316275831265</v>
      </c>
      <c r="AY638" s="96">
        <f t="shared" si="410"/>
        <v>44920.535974332663</v>
      </c>
      <c r="AZ638" s="96">
        <f t="shared" si="411"/>
        <v>134761607.92299798</v>
      </c>
      <c r="BA638" s="97">
        <f t="shared" si="412"/>
        <v>6176.5736964707403</v>
      </c>
      <c r="BB638" s="102">
        <f t="shared" si="413"/>
        <v>37.758820732982102</v>
      </c>
      <c r="BC638" s="98">
        <f t="shared" si="414"/>
        <v>234.74210455055194</v>
      </c>
      <c r="BD638" s="98">
        <f t="shared" si="415"/>
        <v>13.39460719885788</v>
      </c>
      <c r="BE638" s="98">
        <f t="shared" si="416"/>
        <v>123.06996157351414</v>
      </c>
      <c r="BF638" s="98">
        <f t="shared" si="417"/>
        <v>369209.88472054247</v>
      </c>
      <c r="BG638" s="103">
        <f t="shared" si="418"/>
        <v>16.922119716358189</v>
      </c>
      <c r="BH638">
        <v>0.1</v>
      </c>
      <c r="BI638">
        <f t="shared" si="398"/>
        <v>7018.8337459894792</v>
      </c>
      <c r="BJ638">
        <v>0.1</v>
      </c>
      <c r="BK638">
        <f t="shared" si="399"/>
        <v>6900</v>
      </c>
      <c r="BL638" s="114">
        <v>187.562005220738</v>
      </c>
      <c r="BM638" s="114">
        <v>1012.03746873145</v>
      </c>
      <c r="BN638" s="114">
        <v>69.555897325915296</v>
      </c>
      <c r="BO638" s="114">
        <v>256</v>
      </c>
      <c r="BP638" s="114">
        <v>384000</v>
      </c>
      <c r="BQ638" s="107">
        <f t="shared" si="400"/>
        <v>8.7999999999999994E-9</v>
      </c>
      <c r="BR638" s="107">
        <f t="shared" si="401"/>
        <v>1.3236609828900205E-2</v>
      </c>
      <c r="BS638" s="107">
        <f t="shared" si="402"/>
        <v>7.1548106217668786E-2</v>
      </c>
      <c r="BT638" s="107">
        <f t="shared" si="403"/>
        <v>4.9064320255909543E-3</v>
      </c>
      <c r="BU638" s="107">
        <f t="shared" si="404"/>
        <v>1.8521211458153154E-2</v>
      </c>
      <c r="BV638" s="107">
        <f t="shared" si="405"/>
        <v>30.13361160729978</v>
      </c>
      <c r="BW638" s="117">
        <f t="shared" si="406"/>
        <v>8.7349942905458431E-4</v>
      </c>
    </row>
    <row r="639" spans="1:75" ht="30" customHeight="1" x14ac:dyDescent="0.25">
      <c r="A639" s="108">
        <v>4.6515415914668603</v>
      </c>
      <c r="B639" s="108">
        <v>-74.138498467759007</v>
      </c>
      <c r="C639" s="119">
        <v>25</v>
      </c>
      <c r="D639" s="119">
        <v>30</v>
      </c>
      <c r="E639" s="119">
        <v>1886</v>
      </c>
      <c r="F639" s="16" t="s">
        <v>1679</v>
      </c>
      <c r="G639" s="14" t="s">
        <v>1680</v>
      </c>
      <c r="H639" s="16" t="s">
        <v>1681</v>
      </c>
      <c r="I639" s="14" t="s">
        <v>195</v>
      </c>
      <c r="J639" s="14" t="s">
        <v>53</v>
      </c>
      <c r="K639" s="14">
        <v>0.15</v>
      </c>
      <c r="L639" s="14"/>
      <c r="M639" s="14">
        <v>2008</v>
      </c>
      <c r="N639" s="15" t="s">
        <v>43</v>
      </c>
      <c r="O639" s="15" t="s">
        <v>123</v>
      </c>
      <c r="P639" s="22">
        <v>1.192780523187394E-2</v>
      </c>
      <c r="Q639" s="18">
        <v>1596</v>
      </c>
      <c r="R639" s="18">
        <v>1673.9928819793595</v>
      </c>
      <c r="S639" s="15" t="s">
        <v>45</v>
      </c>
      <c r="T639" s="15"/>
      <c r="U639" s="15"/>
      <c r="V639" s="14">
        <v>365</v>
      </c>
      <c r="W639" s="76"/>
      <c r="X639" s="14"/>
      <c r="Y639" s="14">
        <v>7488</v>
      </c>
      <c r="Z639" s="76" t="s">
        <v>1682</v>
      </c>
      <c r="AA639" s="76" t="s">
        <v>1683</v>
      </c>
      <c r="AB639" s="19" t="s">
        <v>49</v>
      </c>
      <c r="AC639" s="19">
        <v>196.35697419693699</v>
      </c>
      <c r="AD639" s="19">
        <v>1220.7279907421801</v>
      </c>
      <c r="AE639" s="19">
        <v>69.655897325915305</v>
      </c>
      <c r="AF639" s="19">
        <v>640</v>
      </c>
      <c r="AG639" s="19">
        <v>1920000</v>
      </c>
      <c r="AH639" s="20">
        <v>8608.3841463414628</v>
      </c>
      <c r="AI639" s="20">
        <v>1.0442E-8</v>
      </c>
      <c r="AJ639" s="21">
        <f t="shared" si="424"/>
        <v>3.2870017713267731E-4</v>
      </c>
      <c r="AK639" s="21">
        <f t="shared" si="425"/>
        <v>2.0434899673353749E-3</v>
      </c>
      <c r="AL639" s="21">
        <f t="shared" si="426"/>
        <v>1.1660347631146733E-4</v>
      </c>
      <c r="AM639" s="21">
        <f t="shared" si="427"/>
        <v>1.0713554444667902E-3</v>
      </c>
      <c r="AN639" s="21">
        <f t="shared" si="428"/>
        <v>3.2140663334003703</v>
      </c>
      <c r="AO639" s="86">
        <f t="shared" si="391"/>
        <v>9.4281405436559516E-5</v>
      </c>
      <c r="AP639" s="88">
        <f t="shared" si="392"/>
        <v>9.0054843050048575E-7</v>
      </c>
      <c r="AQ639" s="89">
        <f t="shared" si="393"/>
        <v>5.5986026502339041E-6</v>
      </c>
      <c r="AR639" s="89">
        <f t="shared" si="394"/>
        <v>3.1946157893552691E-7</v>
      </c>
      <c r="AS639" s="89">
        <f t="shared" si="395"/>
        <v>2.9352203957994253E-6</v>
      </c>
      <c r="AT639" s="89">
        <f t="shared" si="396"/>
        <v>8.8056611873982751E-3</v>
      </c>
      <c r="AU639" s="91">
        <f t="shared" si="397"/>
        <v>2.5830522037413568E-7</v>
      </c>
      <c r="AV639" s="95">
        <f t="shared" si="407"/>
        <v>328.70017713267731</v>
      </c>
      <c r="AW639" s="96">
        <f t="shared" si="408"/>
        <v>2043.4899673353748</v>
      </c>
      <c r="AX639" s="96">
        <f t="shared" si="409"/>
        <v>116.60347631146733</v>
      </c>
      <c r="AY639" s="96">
        <f t="shared" si="410"/>
        <v>1071.3554444667902</v>
      </c>
      <c r="AZ639" s="96">
        <f t="shared" si="411"/>
        <v>3214066.3334003701</v>
      </c>
      <c r="BA639" s="97">
        <f t="shared" si="412"/>
        <v>94.28140543655951</v>
      </c>
      <c r="BB639" s="102">
        <f t="shared" si="413"/>
        <v>0.90054843050048572</v>
      </c>
      <c r="BC639" s="98">
        <f t="shared" si="414"/>
        <v>5.5986026502339037</v>
      </c>
      <c r="BD639" s="98">
        <f t="shared" si="415"/>
        <v>0.3194615789355269</v>
      </c>
      <c r="BE639" s="98">
        <f t="shared" si="416"/>
        <v>2.9352203957994254</v>
      </c>
      <c r="BF639" s="98">
        <f t="shared" si="417"/>
        <v>8805.6611873982747</v>
      </c>
      <c r="BG639" s="103">
        <f t="shared" si="418"/>
        <v>0.25830522037413567</v>
      </c>
      <c r="BH639">
        <v>0.1</v>
      </c>
      <c r="BI639">
        <f t="shared" si="398"/>
        <v>167.39928819793596</v>
      </c>
      <c r="BJ639">
        <v>0.1</v>
      </c>
      <c r="BK639">
        <f t="shared" si="399"/>
        <v>860.83841463414637</v>
      </c>
      <c r="BL639" s="114">
        <v>187.562005220738</v>
      </c>
      <c r="BM639" s="114">
        <v>1012.03746873145</v>
      </c>
      <c r="BN639" s="114">
        <v>69.555897325915296</v>
      </c>
      <c r="BO639" s="114">
        <v>256</v>
      </c>
      <c r="BP639" s="114">
        <v>384000</v>
      </c>
      <c r="BQ639" s="107">
        <f t="shared" si="400"/>
        <v>1.0442E-9</v>
      </c>
      <c r="BR639" s="107">
        <f t="shared" si="401"/>
        <v>3.1569333933544047E-4</v>
      </c>
      <c r="BS639" s="107">
        <f t="shared" si="402"/>
        <v>1.7064233868755929E-3</v>
      </c>
      <c r="BT639" s="107">
        <f t="shared" si="403"/>
        <v>1.170184760601842E-4</v>
      </c>
      <c r="BU639" s="107">
        <f t="shared" si="404"/>
        <v>4.4173116601171322E-4</v>
      </c>
      <c r="BV639" s="107">
        <f t="shared" si="405"/>
        <v>0.71868708056767316</v>
      </c>
      <c r="BW639" s="117">
        <f t="shared" si="406"/>
        <v>1.3333404224797892E-5</v>
      </c>
    </row>
    <row r="640" spans="1:75" ht="30" customHeight="1" x14ac:dyDescent="0.25">
      <c r="A640" s="108">
        <v>4.6547777777777783</v>
      </c>
      <c r="B640" s="108">
        <v>-74.118277777777777</v>
      </c>
      <c r="C640" s="119">
        <v>27</v>
      </c>
      <c r="D640" s="119">
        <v>30</v>
      </c>
      <c r="E640" s="119">
        <v>1888</v>
      </c>
      <c r="F640" s="16" t="s">
        <v>1684</v>
      </c>
      <c r="G640" s="14" t="s">
        <v>1685</v>
      </c>
      <c r="H640" s="16" t="s">
        <v>1686</v>
      </c>
      <c r="I640" s="14" t="s">
        <v>40</v>
      </c>
      <c r="J640" s="14" t="s">
        <v>41</v>
      </c>
      <c r="K640" s="14">
        <v>200</v>
      </c>
      <c r="L640" s="14"/>
      <c r="M640" s="14">
        <v>1992</v>
      </c>
      <c r="N640" s="15" t="s">
        <v>894</v>
      </c>
      <c r="O640" s="15" t="s">
        <v>164</v>
      </c>
      <c r="P640" s="25">
        <v>0.01</v>
      </c>
      <c r="Q640" s="18">
        <v>353.30784469596603</v>
      </c>
      <c r="R640" s="18">
        <v>367.72661136625248</v>
      </c>
      <c r="S640" s="2" t="s">
        <v>45</v>
      </c>
      <c r="T640" s="2"/>
      <c r="U640" s="2"/>
      <c r="V640" s="14">
        <v>365</v>
      </c>
      <c r="W640" s="76"/>
      <c r="X640" s="14"/>
      <c r="Y640" s="14">
        <v>8760</v>
      </c>
      <c r="Z640" s="76" t="s">
        <v>1687</v>
      </c>
      <c r="AA640" s="76" t="s">
        <v>429</v>
      </c>
      <c r="AB640" s="19" t="s">
        <v>49</v>
      </c>
      <c r="AC640" s="19">
        <v>6028806.2199999997</v>
      </c>
      <c r="AD640" s="19">
        <v>4168764.2439999999</v>
      </c>
      <c r="AE640" s="19">
        <v>26460000</v>
      </c>
      <c r="AF640" s="19">
        <v>600000</v>
      </c>
      <c r="AG640" s="19">
        <v>2640000</v>
      </c>
      <c r="AH640" s="23">
        <v>353.30784469596603</v>
      </c>
      <c r="AI640" s="20">
        <v>9.1200000000000003E-2</v>
      </c>
      <c r="AJ640" s="21">
        <f t="shared" si="424"/>
        <v>2.2169524818643858</v>
      </c>
      <c r="AK640" s="21">
        <f t="shared" si="425"/>
        <v>1.5329655490309173</v>
      </c>
      <c r="AL640" s="21">
        <f t="shared" si="426"/>
        <v>9.7300461367510422</v>
      </c>
      <c r="AM640" s="21">
        <f t="shared" si="427"/>
        <v>0.22063596681975151</v>
      </c>
      <c r="AN640" s="21">
        <f t="shared" si="428"/>
        <v>0.97079825400690656</v>
      </c>
      <c r="AO640" s="86">
        <f t="shared" si="391"/>
        <v>33.536666956602225</v>
      </c>
      <c r="AP640" s="88">
        <f t="shared" si="392"/>
        <v>6.0738424160668106E-3</v>
      </c>
      <c r="AQ640" s="89">
        <f t="shared" si="393"/>
        <v>4.1999056137833352E-3</v>
      </c>
      <c r="AR640" s="89">
        <f t="shared" si="394"/>
        <v>2.6657660648632991E-2</v>
      </c>
      <c r="AS640" s="89">
        <f t="shared" si="395"/>
        <v>6.0448210087603153E-4</v>
      </c>
      <c r="AT640" s="89">
        <f t="shared" si="396"/>
        <v>2.6597212438545384E-3</v>
      </c>
      <c r="AU640" s="91">
        <f t="shared" si="397"/>
        <v>9.1881279333156776E-2</v>
      </c>
      <c r="AV640" s="95">
        <f t="shared" si="407"/>
        <v>2216952.4818643858</v>
      </c>
      <c r="AW640" s="96">
        <f t="shared" si="408"/>
        <v>1532965.5490309172</v>
      </c>
      <c r="AX640" s="96">
        <f t="shared" si="409"/>
        <v>9730046.1367510427</v>
      </c>
      <c r="AY640" s="96">
        <f t="shared" si="410"/>
        <v>220635.96681975151</v>
      </c>
      <c r="AZ640" s="96">
        <f t="shared" si="411"/>
        <v>970798.25400690653</v>
      </c>
      <c r="BA640" s="97">
        <f t="shared" si="412"/>
        <v>33536666.956602227</v>
      </c>
      <c r="BB640" s="102">
        <f t="shared" si="413"/>
        <v>6073.842416066811</v>
      </c>
      <c r="BC640" s="98">
        <f t="shared" si="414"/>
        <v>4199.905613783335</v>
      </c>
      <c r="BD640" s="98">
        <f t="shared" si="415"/>
        <v>26657.660648632991</v>
      </c>
      <c r="BE640" s="98">
        <f t="shared" si="416"/>
        <v>604.4821008760315</v>
      </c>
      <c r="BF640" s="98">
        <f t="shared" si="417"/>
        <v>2659.7212438545384</v>
      </c>
      <c r="BG640" s="103">
        <f t="shared" si="418"/>
        <v>91881.279333156781</v>
      </c>
      <c r="BH640">
        <v>0.1</v>
      </c>
      <c r="BI640">
        <f t="shared" si="398"/>
        <v>36.772661136625253</v>
      </c>
      <c r="BJ640">
        <v>0.1</v>
      </c>
      <c r="BK640">
        <f t="shared" si="399"/>
        <v>35.330784469596601</v>
      </c>
      <c r="BL640" s="114">
        <v>2023172.2660000001</v>
      </c>
      <c r="BM640" s="114">
        <v>598737.96600000001</v>
      </c>
      <c r="BN640">
        <f>AE640*0.1</f>
        <v>2646000</v>
      </c>
      <c r="BO640">
        <f>AF640*0.1</f>
        <v>60000</v>
      </c>
      <c r="BP640">
        <f>AG640*0.1</f>
        <v>264000</v>
      </c>
      <c r="BQ640" s="107">
        <f t="shared" si="400"/>
        <v>9.1200000000000014E-3</v>
      </c>
      <c r="BR640" s="107">
        <f t="shared" si="401"/>
        <v>0.77630310751045606</v>
      </c>
      <c r="BS640" s="107">
        <f t="shared" si="402"/>
        <v>0.26828248536901927</v>
      </c>
      <c r="BT640" s="107">
        <f t="shared" si="403"/>
        <v>1.3760363209109265</v>
      </c>
      <c r="BU640" s="107">
        <f t="shared" si="404"/>
        <v>3.1202637662379282E-2</v>
      </c>
      <c r="BV640" s="107">
        <f t="shared" si="405"/>
        <v>0.13729160571446883</v>
      </c>
      <c r="BW640" s="117">
        <f t="shared" si="406"/>
        <v>4.7428009246816494</v>
      </c>
    </row>
    <row r="641" spans="1:75" ht="30" customHeight="1" x14ac:dyDescent="0.25">
      <c r="A641" s="108">
        <v>4.6547777777777783</v>
      </c>
      <c r="B641" s="108">
        <v>-74.118277777777777</v>
      </c>
      <c r="C641" s="119">
        <v>27</v>
      </c>
      <c r="D641" s="119">
        <v>30</v>
      </c>
      <c r="E641" s="119">
        <v>1888</v>
      </c>
      <c r="F641" s="16" t="s">
        <v>1684</v>
      </c>
      <c r="G641" s="14" t="s">
        <v>1685</v>
      </c>
      <c r="H641" s="16" t="s">
        <v>1686</v>
      </c>
      <c r="I641" s="14" t="s">
        <v>40</v>
      </c>
      <c r="J641" s="14" t="s">
        <v>41</v>
      </c>
      <c r="K641" s="14">
        <v>300</v>
      </c>
      <c r="L641" s="14"/>
      <c r="M641" s="14">
        <v>2004</v>
      </c>
      <c r="N641" s="15" t="s">
        <v>150</v>
      </c>
      <c r="O641" s="15" t="s">
        <v>224</v>
      </c>
      <c r="P641" s="25">
        <v>0.01</v>
      </c>
      <c r="Q641" s="18">
        <v>700000</v>
      </c>
      <c r="R641" s="18">
        <v>728567.5419346717</v>
      </c>
      <c r="S641" s="15" t="s">
        <v>64</v>
      </c>
      <c r="T641" s="15">
        <f>((R641*6933000)/1000)/8460</f>
        <v>597063.68418830726</v>
      </c>
      <c r="U641" s="15" t="s">
        <v>45</v>
      </c>
      <c r="V641" s="14">
        <v>365</v>
      </c>
      <c r="W641" s="76"/>
      <c r="X641" s="14"/>
      <c r="Y641" s="14">
        <v>8760</v>
      </c>
      <c r="Z641" s="76" t="s">
        <v>1688</v>
      </c>
      <c r="AA641" s="76" t="s">
        <v>1689</v>
      </c>
      <c r="AB641" s="19" t="s">
        <v>226</v>
      </c>
      <c r="AC641" s="19">
        <v>5.8778764320498897</v>
      </c>
      <c r="AD641" s="19">
        <v>7.6168169581462903</v>
      </c>
      <c r="AE641" s="19">
        <v>22.1296397414769</v>
      </c>
      <c r="AF641" s="19">
        <v>0.3</v>
      </c>
      <c r="AG641" s="19">
        <v>2840</v>
      </c>
      <c r="AH641" s="23">
        <v>700000</v>
      </c>
      <c r="AI641" s="20">
        <v>2.0000000000000002E-5</v>
      </c>
      <c r="AJ641" s="21">
        <f>AC641*R641/1000000</f>
        <v>4.2824299838943265</v>
      </c>
      <c r="AK641" s="21">
        <f>AD641*R641/1000000</f>
        <v>5.5493656085629661</v>
      </c>
      <c r="AL641" s="21">
        <f>AE641*R641/1000000</f>
        <v>16.122937230347649</v>
      </c>
      <c r="AM641" s="21">
        <f>AF641*R641/1000000</f>
        <v>0.21857026258040149</v>
      </c>
      <c r="AN641" s="21">
        <f>AG641*R641/1000000</f>
        <v>2069.1318190944676</v>
      </c>
      <c r="AO641" s="86">
        <f t="shared" si="391"/>
        <v>14.571350838693437</v>
      </c>
      <c r="AP641" s="88">
        <f t="shared" si="392"/>
        <v>1.1732684887381717E-2</v>
      </c>
      <c r="AQ641" s="89">
        <f t="shared" si="393"/>
        <v>1.5203741393323195E-2</v>
      </c>
      <c r="AR641" s="89">
        <f t="shared" si="394"/>
        <v>4.4172430768075747E-2</v>
      </c>
      <c r="AS641" s="89">
        <f t="shared" si="395"/>
        <v>5.9882263720657943E-4</v>
      </c>
      <c r="AT641" s="89">
        <f t="shared" si="396"/>
        <v>5.6688542988889523</v>
      </c>
      <c r="AU641" s="91">
        <f t="shared" si="397"/>
        <v>3.9921509147105308E-2</v>
      </c>
      <c r="AV641" s="95">
        <f t="shared" si="407"/>
        <v>4282429.9838943267</v>
      </c>
      <c r="AW641" s="96">
        <f t="shared" si="408"/>
        <v>5549365.6085629659</v>
      </c>
      <c r="AX641" s="96">
        <f t="shared" si="409"/>
        <v>16122937.230347648</v>
      </c>
      <c r="AY641" s="96">
        <f t="shared" si="410"/>
        <v>218570.2625804015</v>
      </c>
      <c r="AZ641" s="96">
        <f t="shared" si="411"/>
        <v>2069131819.0944676</v>
      </c>
      <c r="BA641" s="97">
        <f t="shared" si="412"/>
        <v>14571350.838693438</v>
      </c>
      <c r="BB641" s="102">
        <f t="shared" si="413"/>
        <v>11732.684887381716</v>
      </c>
      <c r="BC641" s="98">
        <f t="shared" si="414"/>
        <v>15203.741393323195</v>
      </c>
      <c r="BD641" s="98">
        <f t="shared" si="415"/>
        <v>44172.430768075748</v>
      </c>
      <c r="BE641" s="98">
        <f t="shared" si="416"/>
        <v>598.82263720657943</v>
      </c>
      <c r="BF641" s="98">
        <f t="shared" si="417"/>
        <v>5668854.2988889525</v>
      </c>
      <c r="BG641" s="103">
        <f t="shared" si="418"/>
        <v>39921.509147105309</v>
      </c>
      <c r="BH641">
        <v>0.1</v>
      </c>
      <c r="BI641">
        <f t="shared" si="398"/>
        <v>72856.754193467175</v>
      </c>
      <c r="BJ641">
        <v>0.1</v>
      </c>
      <c r="BK641">
        <f t="shared" si="399"/>
        <v>70000</v>
      </c>
      <c r="BL641" s="114">
        <v>4.1247646050424898</v>
      </c>
      <c r="BM641" s="114">
        <v>5.0304179232934398</v>
      </c>
      <c r="BN641" s="114">
        <v>17.597190734642901</v>
      </c>
      <c r="BO641" s="114">
        <v>0.12</v>
      </c>
      <c r="BP641" s="114">
        <v>2840</v>
      </c>
      <c r="BQ641" s="107">
        <f t="shared" si="400"/>
        <v>2.0000000000000003E-6</v>
      </c>
      <c r="BR641" s="107">
        <f t="shared" si="401"/>
        <v>3.0355290225362892</v>
      </c>
      <c r="BS641" s="107">
        <f t="shared" si="402"/>
        <v>3.7067740528043376</v>
      </c>
      <c r="BT641" s="107">
        <f t="shared" si="403"/>
        <v>12.921722657652671</v>
      </c>
      <c r="BU641" s="107">
        <f t="shared" si="404"/>
        <v>9.0118827923798273E-2</v>
      </c>
      <c r="BV641" s="107">
        <f t="shared" si="405"/>
        <v>2079.4517425603008</v>
      </c>
      <c r="BW641" s="117">
        <f t="shared" si="406"/>
        <v>2.0607001978176838</v>
      </c>
    </row>
    <row r="642" spans="1:75" ht="30" customHeight="1" x14ac:dyDescent="0.25">
      <c r="A642" s="108">
        <v>4.6782855607247997</v>
      </c>
      <c r="B642" s="108">
        <v>-74.089631576101098</v>
      </c>
      <c r="C642" s="119">
        <v>30</v>
      </c>
      <c r="D642" s="119">
        <v>33</v>
      </c>
      <c r="E642" s="119">
        <v>2423</v>
      </c>
      <c r="F642" s="16" t="s">
        <v>1690</v>
      </c>
      <c r="G642" s="14" t="s">
        <v>1691</v>
      </c>
      <c r="H642" s="16" t="s">
        <v>1692</v>
      </c>
      <c r="I642" s="14" t="s">
        <v>709</v>
      </c>
      <c r="J642" s="14" t="s">
        <v>41</v>
      </c>
      <c r="K642" s="14">
        <v>50</v>
      </c>
      <c r="L642" s="14"/>
      <c r="M642" s="14">
        <v>1998</v>
      </c>
      <c r="N642" s="15" t="s">
        <v>43</v>
      </c>
      <c r="O642" s="15" t="s">
        <v>44</v>
      </c>
      <c r="P642" s="17">
        <v>-8.4851358602175367E-2</v>
      </c>
      <c r="Q642" s="18">
        <v>1462.5</v>
      </c>
      <c r="R642" s="18">
        <v>1041.5832025053594</v>
      </c>
      <c r="S642" s="15" t="s">
        <v>45</v>
      </c>
      <c r="T642" s="15"/>
      <c r="U642" s="15"/>
      <c r="V642" s="14">
        <v>365</v>
      </c>
      <c r="W642" s="76" t="s">
        <v>76</v>
      </c>
      <c r="X642" s="14"/>
      <c r="Y642" s="14">
        <v>2920</v>
      </c>
      <c r="Z642" s="76" t="s">
        <v>1693</v>
      </c>
      <c r="AA642" s="76" t="s">
        <v>1694</v>
      </c>
      <c r="AB642" s="19" t="s">
        <v>49</v>
      </c>
      <c r="AC642" s="19">
        <v>46.3856216091623</v>
      </c>
      <c r="AD642" s="19">
        <v>1074.85364414012</v>
      </c>
      <c r="AE642" s="19">
        <v>5.4109910208389103</v>
      </c>
      <c r="AF642" s="19">
        <v>1344</v>
      </c>
      <c r="AG642" s="19">
        <v>1920000</v>
      </c>
      <c r="AH642" s="20">
        <v>30259</v>
      </c>
      <c r="AI642" s="20">
        <v>7.6726E-6</v>
      </c>
      <c r="AJ642" s="21">
        <f t="shared" ref="AJ642:AJ652" si="429">AC642*R642/1000000000</f>
        <v>4.8314484305873066E-5</v>
      </c>
      <c r="AK642" s="21">
        <f t="shared" ref="AK642:AK652" si="430">AD642*R642/1000000000</f>
        <v>1.1195495008880221E-3</v>
      </c>
      <c r="AL642" s="21">
        <f t="shared" ref="AL642:AL652" si="431">AE642*R642/1000000000</f>
        <v>5.6359973562131364E-6</v>
      </c>
      <c r="AM642" s="21">
        <f t="shared" ref="AM642:AM652" si="432">AF642*R642/1000000000</f>
        <v>1.3998878241672028E-3</v>
      </c>
      <c r="AN642" s="21">
        <f t="shared" ref="AN642:AN652" si="433">AG642*R642/1000000000</f>
        <v>1.9998397488102901</v>
      </c>
      <c r="AO642" s="86">
        <f t="shared" si="391"/>
        <v>0.16534658192661889</v>
      </c>
      <c r="AP642" s="88">
        <f t="shared" si="392"/>
        <v>1.3236845015307688E-7</v>
      </c>
      <c r="AQ642" s="89">
        <f t="shared" si="393"/>
        <v>3.0672589065425264E-6</v>
      </c>
      <c r="AR642" s="89">
        <f t="shared" si="394"/>
        <v>1.5441088647159278E-8</v>
      </c>
      <c r="AS642" s="89">
        <f t="shared" si="395"/>
        <v>3.8353091073074048E-6</v>
      </c>
      <c r="AT642" s="89">
        <f t="shared" si="396"/>
        <v>5.4790130104391509E-3</v>
      </c>
      <c r="AU642" s="91">
        <f t="shared" si="397"/>
        <v>4.5300433404553121E-4</v>
      </c>
      <c r="AV642" s="95">
        <f t="shared" si="407"/>
        <v>48.314484305873066</v>
      </c>
      <c r="AW642" s="96">
        <f t="shared" si="408"/>
        <v>1119.5495008880221</v>
      </c>
      <c r="AX642" s="96">
        <f t="shared" si="409"/>
        <v>5.635997356213136</v>
      </c>
      <c r="AY642" s="96">
        <f t="shared" si="410"/>
        <v>1399.8878241672028</v>
      </c>
      <c r="AZ642" s="96">
        <f t="shared" si="411"/>
        <v>1999839.7488102901</v>
      </c>
      <c r="BA642" s="97">
        <f t="shared" si="412"/>
        <v>165346.58192661888</v>
      </c>
      <c r="BB642" s="102">
        <f t="shared" si="413"/>
        <v>0.13236845015307688</v>
      </c>
      <c r="BC642" s="98">
        <f t="shared" si="414"/>
        <v>3.0672589065425262</v>
      </c>
      <c r="BD642" s="98">
        <f t="shared" si="415"/>
        <v>1.5441088647159278E-2</v>
      </c>
      <c r="BE642" s="98">
        <f t="shared" si="416"/>
        <v>3.8353091073074048</v>
      </c>
      <c r="BF642" s="98">
        <f t="shared" si="417"/>
        <v>5479.013010439151</v>
      </c>
      <c r="BG642" s="103">
        <f t="shared" si="418"/>
        <v>453.00433404553121</v>
      </c>
      <c r="BH642">
        <v>0.1</v>
      </c>
      <c r="BI642">
        <f t="shared" si="398"/>
        <v>104.15832025053595</v>
      </c>
      <c r="BJ642">
        <v>0.1</v>
      </c>
      <c r="BK642">
        <f t="shared" si="399"/>
        <v>3025.9</v>
      </c>
      <c r="BL642" s="114">
        <v>17.6498016718255</v>
      </c>
      <c r="BM642" s="114">
        <v>910.91550745517998</v>
      </c>
      <c r="BN642" s="114">
        <v>5.3109910208389097</v>
      </c>
      <c r="BO642" s="114">
        <v>537.6</v>
      </c>
      <c r="BP642" s="114">
        <v>384000</v>
      </c>
      <c r="BQ642" s="107">
        <f t="shared" si="400"/>
        <v>7.6726E-7</v>
      </c>
      <c r="BR642" s="107">
        <f t="shared" si="401"/>
        <v>1.9008016154893038E-5</v>
      </c>
      <c r="BS642" s="107">
        <f t="shared" si="402"/>
        <v>9.553766369184871E-4</v>
      </c>
      <c r="BT642" s="107">
        <f t="shared" si="403"/>
        <v>5.5604754996126036E-6</v>
      </c>
      <c r="BU642" s="107">
        <f t="shared" si="404"/>
        <v>5.771885363057462E-4</v>
      </c>
      <c r="BV642" s="107">
        <f t="shared" si="405"/>
        <v>0.44717776224459133</v>
      </c>
      <c r="BW642" s="117">
        <f t="shared" si="406"/>
        <v>2.3383537865265855E-2</v>
      </c>
    </row>
    <row r="643" spans="1:75" ht="30" customHeight="1" x14ac:dyDescent="0.25">
      <c r="A643" s="108">
        <v>4.6854876343080401</v>
      </c>
      <c r="B643" s="108">
        <v>-74.097067907736104</v>
      </c>
      <c r="C643" s="119">
        <v>29</v>
      </c>
      <c r="D643" s="119">
        <v>33</v>
      </c>
      <c r="E643" s="119">
        <v>2422</v>
      </c>
      <c r="F643" s="16" t="s">
        <v>1695</v>
      </c>
      <c r="G643" s="14" t="s">
        <v>1696</v>
      </c>
      <c r="H643" s="16" t="s">
        <v>1697</v>
      </c>
      <c r="I643" s="14" t="s">
        <v>709</v>
      </c>
      <c r="J643" s="14" t="s">
        <v>53</v>
      </c>
      <c r="K643" s="14">
        <v>351.65</v>
      </c>
      <c r="L643" s="14"/>
      <c r="M643" s="14">
        <v>2006</v>
      </c>
      <c r="N643" s="15" t="s">
        <v>43</v>
      </c>
      <c r="O643" s="15" t="s">
        <v>123</v>
      </c>
      <c r="P643" s="28">
        <v>4.2689148957375835E-3</v>
      </c>
      <c r="Q643" s="18">
        <v>10833.333333333299</v>
      </c>
      <c r="R643" s="18">
        <v>11019.908055297456</v>
      </c>
      <c r="S643" s="15" t="s">
        <v>45</v>
      </c>
      <c r="T643" s="15"/>
      <c r="U643" s="15"/>
      <c r="V643" s="14">
        <v>365</v>
      </c>
      <c r="W643" s="76"/>
      <c r="X643" s="14"/>
      <c r="Y643" s="14">
        <v>8760</v>
      </c>
      <c r="Z643" s="76" t="s">
        <v>1698</v>
      </c>
      <c r="AA643" s="76" t="s">
        <v>429</v>
      </c>
      <c r="AB643" s="19" t="s">
        <v>49</v>
      </c>
      <c r="AC643" s="19">
        <v>196.35697419693699</v>
      </c>
      <c r="AD643" s="19">
        <v>1220.7279907421801</v>
      </c>
      <c r="AE643" s="19">
        <v>69.655897325915305</v>
      </c>
      <c r="AF643" s="19">
        <v>640</v>
      </c>
      <c r="AG643" s="19">
        <v>1920000</v>
      </c>
      <c r="AH643" s="23">
        <v>10833.333333333299</v>
      </c>
      <c r="AI643" s="24">
        <v>8.7999999999999994E-8</v>
      </c>
      <c r="AJ643" s="21">
        <f t="shared" si="429"/>
        <v>2.1638358016666608E-3</v>
      </c>
      <c r="AK643" s="21">
        <f t="shared" si="430"/>
        <v>1.3452310218506828E-2</v>
      </c>
      <c r="AL643" s="21">
        <f t="shared" si="431"/>
        <v>7.6760158404082658E-4</v>
      </c>
      <c r="AM643" s="21">
        <f t="shared" si="432"/>
        <v>7.052741155390372E-3</v>
      </c>
      <c r="AN643" s="21">
        <f t="shared" si="433"/>
        <v>21.158223466171115</v>
      </c>
      <c r="AO643" s="86">
        <f t="shared" si="391"/>
        <v>9.6975190886617593E-4</v>
      </c>
      <c r="AP643" s="88">
        <f t="shared" si="392"/>
        <v>5.9283172648401665E-6</v>
      </c>
      <c r="AQ643" s="89">
        <f t="shared" si="393"/>
        <v>3.6855644434265281E-5</v>
      </c>
      <c r="AR643" s="89">
        <f t="shared" si="394"/>
        <v>2.1030180384680179E-6</v>
      </c>
      <c r="AS643" s="89">
        <f t="shared" si="395"/>
        <v>1.9322578507918828E-5</v>
      </c>
      <c r="AT643" s="89">
        <f t="shared" si="396"/>
        <v>5.7967735523756482E-2</v>
      </c>
      <c r="AU643" s="91">
        <f t="shared" si="397"/>
        <v>2.6568545448388381E-6</v>
      </c>
      <c r="AV643" s="95">
        <f t="shared" si="407"/>
        <v>2163.8358016666607</v>
      </c>
      <c r="AW643" s="96">
        <f t="shared" si="408"/>
        <v>13452.310218506827</v>
      </c>
      <c r="AX643" s="96">
        <f t="shared" si="409"/>
        <v>767.60158404082654</v>
      </c>
      <c r="AY643" s="96">
        <f t="shared" si="410"/>
        <v>7052.7411553903721</v>
      </c>
      <c r="AZ643" s="96">
        <f t="shared" si="411"/>
        <v>21158223.466171116</v>
      </c>
      <c r="BA643" s="97">
        <f t="shared" si="412"/>
        <v>969.75190886617588</v>
      </c>
      <c r="BB643" s="102">
        <f t="shared" si="413"/>
        <v>5.9283172648401665</v>
      </c>
      <c r="BC643" s="98">
        <f t="shared" si="414"/>
        <v>36.85564443426528</v>
      </c>
      <c r="BD643" s="98">
        <f t="shared" si="415"/>
        <v>2.1030180384680177</v>
      </c>
      <c r="BE643" s="98">
        <f t="shared" si="416"/>
        <v>19.322578507918827</v>
      </c>
      <c r="BF643" s="98">
        <f t="shared" si="417"/>
        <v>57967.735523756484</v>
      </c>
      <c r="BG643" s="103">
        <f t="shared" si="418"/>
        <v>2.6568545448388381</v>
      </c>
      <c r="BH643">
        <v>0.1</v>
      </c>
      <c r="BI643">
        <f t="shared" si="398"/>
        <v>1101.9908055297456</v>
      </c>
      <c r="BJ643">
        <v>0.1</v>
      </c>
      <c r="BK643">
        <f t="shared" si="399"/>
        <v>1083.3333333333301</v>
      </c>
      <c r="BL643" s="114">
        <v>187.562005220738</v>
      </c>
      <c r="BM643" s="114">
        <v>1012.03746873145</v>
      </c>
      <c r="BN643" s="114">
        <v>69.555897325915296</v>
      </c>
      <c r="BO643" s="114">
        <v>256</v>
      </c>
      <c r="BP643" s="114">
        <v>384000</v>
      </c>
      <c r="BQ643" s="107">
        <f t="shared" si="400"/>
        <v>8.7999999999999994E-9</v>
      </c>
      <c r="BR643" s="107">
        <f t="shared" si="401"/>
        <v>2.0782116881123448E-3</v>
      </c>
      <c r="BS643" s="107">
        <f t="shared" si="402"/>
        <v>1.1233398319199169E-2</v>
      </c>
      <c r="BT643" s="107">
        <f t="shared" si="403"/>
        <v>7.7033353058794933E-4</v>
      </c>
      <c r="BU643" s="107">
        <f t="shared" si="404"/>
        <v>2.9079196733815247E-3</v>
      </c>
      <c r="BV643" s="107">
        <f t="shared" si="405"/>
        <v>4.7311225953489844</v>
      </c>
      <c r="BW643" s="117">
        <f t="shared" si="406"/>
        <v>1.371436301655744E-4</v>
      </c>
    </row>
    <row r="644" spans="1:75" ht="30" customHeight="1" x14ac:dyDescent="0.25">
      <c r="A644" s="108">
        <v>4.6840512304616997</v>
      </c>
      <c r="B644" s="108">
        <v>-74.082945340292198</v>
      </c>
      <c r="C644" s="119">
        <v>31</v>
      </c>
      <c r="D644" s="119">
        <v>33</v>
      </c>
      <c r="E644" s="119">
        <v>2424</v>
      </c>
      <c r="F644" s="16" t="s">
        <v>1699</v>
      </c>
      <c r="G644" s="14" t="s">
        <v>1700</v>
      </c>
      <c r="H644" s="16" t="s">
        <v>1701</v>
      </c>
      <c r="I644" s="14" t="s">
        <v>709</v>
      </c>
      <c r="J644" s="14" t="s">
        <v>53</v>
      </c>
      <c r="K644" s="27"/>
      <c r="L644" s="27"/>
      <c r="M644" s="14">
        <v>2007</v>
      </c>
      <c r="N644" s="15" t="s">
        <v>43</v>
      </c>
      <c r="O644" s="15" t="s">
        <v>397</v>
      </c>
      <c r="P644" s="22">
        <v>8.4286353981658756E-3</v>
      </c>
      <c r="Q644" s="18">
        <v>21250</v>
      </c>
      <c r="R644" s="18">
        <v>21978.648007550069</v>
      </c>
      <c r="S644" s="15" t="s">
        <v>45</v>
      </c>
      <c r="T644" s="15"/>
      <c r="U644" s="15"/>
      <c r="V644" s="14">
        <v>365</v>
      </c>
      <c r="W644" s="76"/>
      <c r="X644" s="14">
        <f>52*2</f>
        <v>104</v>
      </c>
      <c r="Y644" s="14">
        <v>6264</v>
      </c>
      <c r="Z644" s="76" t="s">
        <v>1702</v>
      </c>
      <c r="AA644" s="76" t="s">
        <v>1703</v>
      </c>
      <c r="AB644" s="19" t="s">
        <v>49</v>
      </c>
      <c r="AC644" s="19">
        <v>196.35697419693699</v>
      </c>
      <c r="AD644" s="19">
        <v>1220.7279907421801</v>
      </c>
      <c r="AE644" s="19">
        <v>0.1</v>
      </c>
      <c r="AF644" s="19">
        <v>640</v>
      </c>
      <c r="AG644" s="19">
        <v>1920000</v>
      </c>
      <c r="AH644" s="23">
        <v>21250</v>
      </c>
      <c r="AI644" s="24">
        <v>8.7999999999999994E-8</v>
      </c>
      <c r="AJ644" s="21">
        <f t="shared" si="429"/>
        <v>4.3156608197020691E-3</v>
      </c>
      <c r="AK644" s="21">
        <f t="shared" si="430"/>
        <v>2.6829950821486218E-2</v>
      </c>
      <c r="AL644" s="21">
        <f t="shared" si="431"/>
        <v>2.197864800755007E-6</v>
      </c>
      <c r="AM644" s="21">
        <f t="shared" si="432"/>
        <v>1.4066334724832045E-2</v>
      </c>
      <c r="AN644" s="21">
        <f t="shared" si="433"/>
        <v>42.199004174496132</v>
      </c>
      <c r="AO644" s="86">
        <f t="shared" ref="AO644:AO707" si="434">AI644*AH644*EXP(P644*4)</f>
        <v>1.9341210246644062E-3</v>
      </c>
      <c r="AP644" s="88">
        <f t="shared" ref="AP644:AP707" si="435">AJ644/V644</f>
        <v>1.1823728273156353E-5</v>
      </c>
      <c r="AQ644" s="89">
        <f t="shared" ref="AQ644:AQ707" si="436">AK644/V644</f>
        <v>7.3506714579414301E-5</v>
      </c>
      <c r="AR644" s="89">
        <f t="shared" ref="AR644:AR707" si="437">AL644/V644</f>
        <v>6.0215473993287865E-9</v>
      </c>
      <c r="AS644" s="89">
        <f t="shared" ref="AS644:AS707" si="438">AM644/V644</f>
        <v>3.8537903355704233E-5</v>
      </c>
      <c r="AT644" s="89">
        <f t="shared" ref="AT644:AT707" si="439">AN644/V644</f>
        <v>0.11561371006711268</v>
      </c>
      <c r="AU644" s="91">
        <f t="shared" ref="AU644:AU707" si="440">AO644/V644</f>
        <v>5.2989617114093322E-6</v>
      </c>
      <c r="AV644" s="95">
        <f t="shared" si="407"/>
        <v>4315.6608197020687</v>
      </c>
      <c r="AW644" s="96">
        <f t="shared" si="408"/>
        <v>26829.950821486218</v>
      </c>
      <c r="AX644" s="96">
        <f t="shared" si="409"/>
        <v>2.1978648007550072</v>
      </c>
      <c r="AY644" s="96">
        <f t="shared" si="410"/>
        <v>14066.334724832044</v>
      </c>
      <c r="AZ644" s="96">
        <f t="shared" si="411"/>
        <v>42199004.174496129</v>
      </c>
      <c r="BA644" s="97">
        <f t="shared" si="412"/>
        <v>1934.1210246644061</v>
      </c>
      <c r="BB644" s="102">
        <f t="shared" si="413"/>
        <v>11.823728273156354</v>
      </c>
      <c r="BC644" s="98">
        <f t="shared" si="414"/>
        <v>73.506714579414307</v>
      </c>
      <c r="BD644" s="98">
        <f t="shared" si="415"/>
        <v>6.0215473993287865E-3</v>
      </c>
      <c r="BE644" s="98">
        <f t="shared" si="416"/>
        <v>38.537903355704231</v>
      </c>
      <c r="BF644" s="98">
        <f t="shared" si="417"/>
        <v>115613.71006711268</v>
      </c>
      <c r="BG644" s="103">
        <f t="shared" si="418"/>
        <v>5.2989617114093326</v>
      </c>
      <c r="BH644">
        <v>0.1</v>
      </c>
      <c r="BI644">
        <f t="shared" ref="BI644:BI707" si="441">R644*BH644</f>
        <v>2197.8648007550069</v>
      </c>
      <c r="BJ644">
        <v>0.1</v>
      </c>
      <c r="BK644">
        <f t="shared" ref="BK644:BK707" si="442">AH644*BJ644</f>
        <v>2125</v>
      </c>
      <c r="BL644" s="114">
        <v>187.562005220738</v>
      </c>
      <c r="BM644" s="114">
        <v>1012.03746873145</v>
      </c>
      <c r="BN644" s="114">
        <v>0</v>
      </c>
      <c r="BO644" s="114">
        <v>256</v>
      </c>
      <c r="BP644" s="114">
        <v>384000</v>
      </c>
      <c r="BQ644" s="107">
        <f t="shared" ref="BQ644:BQ707" si="443">AI644*0.1</f>
        <v>8.7999999999999994E-9</v>
      </c>
      <c r="BR644" s="107">
        <f t="shared" ref="BR644:BR707" si="444">((((BI644/R644)^2)+((BL644/AC644)^2))^(1/2))*AJ644</f>
        <v>4.1448878655789044E-3</v>
      </c>
      <c r="BS644" s="107">
        <f t="shared" ref="BS644:BS707" si="445">((((BI644/R644)^2)+((BM644/AD644)^2))^(1/2))*AK644</f>
        <v>2.2404443516894555E-2</v>
      </c>
      <c r="BT644" s="107">
        <f t="shared" ref="BT644:BT707" si="446">((((BI644/R644)^2)+((BN644/AE644)^2))^(1/2))*AL644</f>
        <v>2.1978648007550068E-7</v>
      </c>
      <c r="BU644" s="107">
        <f t="shared" ref="BU644:BU707" si="447">((((BI644/R644)^2)+((BO644/AF644)^2))^(1/2))*AM644</f>
        <v>5.7996983835776061E-3</v>
      </c>
      <c r="BV644" s="107">
        <f t="shared" ref="BV644:BV707" si="448">((((BI644/R644)^2)+((BP644/AG644)^2))^(1/2))*AN644</f>
        <v>9.4359841916970737</v>
      </c>
      <c r="BW644" s="117">
        <f t="shared" ref="BW644:BW707" si="449">((((BK644/AH644)^2)+((BQ644/AI644)^2))^(1/2))*AO644</f>
        <v>2.735260184351351E-4</v>
      </c>
    </row>
    <row r="645" spans="1:75" ht="30" customHeight="1" x14ac:dyDescent="0.25">
      <c r="A645" s="108">
        <v>4.6840512304616997</v>
      </c>
      <c r="B645" s="108">
        <v>-74.082945340292198</v>
      </c>
      <c r="C645" s="119">
        <v>31</v>
      </c>
      <c r="D645" s="119">
        <v>33</v>
      </c>
      <c r="E645" s="119">
        <v>2424</v>
      </c>
      <c r="F645" s="16" t="s">
        <v>1699</v>
      </c>
      <c r="G645" s="14" t="s">
        <v>1700</v>
      </c>
      <c r="H645" s="16" t="s">
        <v>1701</v>
      </c>
      <c r="I645" s="14" t="s">
        <v>709</v>
      </c>
      <c r="J645" s="14" t="s">
        <v>53</v>
      </c>
      <c r="K645" s="27"/>
      <c r="L645" s="27"/>
      <c r="M645" s="14">
        <v>2007</v>
      </c>
      <c r="N645" s="15" t="s">
        <v>43</v>
      </c>
      <c r="O645" s="15" t="s">
        <v>397</v>
      </c>
      <c r="P645" s="22">
        <v>8.4286353981658756E-3</v>
      </c>
      <c r="Q645" s="18">
        <v>21250</v>
      </c>
      <c r="R645" s="18">
        <v>21978.648007550069</v>
      </c>
      <c r="S645" s="15" t="s">
        <v>45</v>
      </c>
      <c r="T645" s="15"/>
      <c r="U645" s="15"/>
      <c r="V645" s="14">
        <v>365</v>
      </c>
      <c r="W645" s="76"/>
      <c r="X645" s="14">
        <f>52*2</f>
        <v>104</v>
      </c>
      <c r="Y645" s="14">
        <v>6264</v>
      </c>
      <c r="Z645" s="76" t="s">
        <v>1702</v>
      </c>
      <c r="AA645" s="76" t="s">
        <v>1703</v>
      </c>
      <c r="AB645" s="19" t="s">
        <v>49</v>
      </c>
      <c r="AC645" s="19">
        <v>196.35697419693699</v>
      </c>
      <c r="AD645" s="19">
        <v>1220.7279907421801</v>
      </c>
      <c r="AE645" s="19">
        <v>0.1</v>
      </c>
      <c r="AF645" s="19">
        <v>640</v>
      </c>
      <c r="AG645" s="19">
        <v>1920000</v>
      </c>
      <c r="AH645" s="20">
        <v>1040783.6428571428</v>
      </c>
      <c r="AI645" s="20">
        <v>9.900000000000001E-12</v>
      </c>
      <c r="AJ645" s="21">
        <f t="shared" si="429"/>
        <v>4.3156608197020691E-3</v>
      </c>
      <c r="AK645" s="21">
        <f t="shared" si="430"/>
        <v>2.6829950821486218E-2</v>
      </c>
      <c r="AL645" s="21">
        <f t="shared" si="431"/>
        <v>2.197864800755007E-6</v>
      </c>
      <c r="AM645" s="21">
        <f t="shared" si="432"/>
        <v>1.4066334724832045E-2</v>
      </c>
      <c r="AN645" s="21">
        <f t="shared" si="433"/>
        <v>42.199004174496132</v>
      </c>
      <c r="AO645" s="86">
        <f t="shared" si="434"/>
        <v>1.0657066901171351E-5</v>
      </c>
      <c r="AP645" s="88">
        <f t="shared" si="435"/>
        <v>1.1823728273156353E-5</v>
      </c>
      <c r="AQ645" s="89">
        <f t="shared" si="436"/>
        <v>7.3506714579414301E-5</v>
      </c>
      <c r="AR645" s="89">
        <f t="shared" si="437"/>
        <v>6.0215473993287865E-9</v>
      </c>
      <c r="AS645" s="89">
        <f t="shared" si="438"/>
        <v>3.8537903355704233E-5</v>
      </c>
      <c r="AT645" s="89">
        <f t="shared" si="439"/>
        <v>0.11561371006711268</v>
      </c>
      <c r="AU645" s="91">
        <f t="shared" si="440"/>
        <v>2.9197443564853019E-8</v>
      </c>
      <c r="AV645" s="95">
        <f t="shared" ref="AV645:AV708" si="450">AJ645*1000000</f>
        <v>4315.6608197020687</v>
      </c>
      <c r="AW645" s="96">
        <f t="shared" ref="AW645:AW708" si="451">AK645*1000000</f>
        <v>26829.950821486218</v>
      </c>
      <c r="AX645" s="96">
        <f t="shared" ref="AX645:AX708" si="452">AL645*1000000</f>
        <v>2.1978648007550072</v>
      </c>
      <c r="AY645" s="96">
        <f t="shared" ref="AY645:AY708" si="453">AM645*1000000</f>
        <v>14066.334724832044</v>
      </c>
      <c r="AZ645" s="96">
        <f t="shared" ref="AZ645:AZ708" si="454">AN645*1000000</f>
        <v>42199004.174496129</v>
      </c>
      <c r="BA645" s="97">
        <f t="shared" ref="BA645:BA708" si="455">AO645*1000000</f>
        <v>10.657066901171351</v>
      </c>
      <c r="BB645" s="102">
        <f t="shared" ref="BB645:BB708" si="456">AP645*1000000</f>
        <v>11.823728273156354</v>
      </c>
      <c r="BC645" s="98">
        <f t="shared" ref="BC645:BC708" si="457">AQ645*1000000</f>
        <v>73.506714579414307</v>
      </c>
      <c r="BD645" s="98">
        <f t="shared" ref="BD645:BD708" si="458">AR645*1000000</f>
        <v>6.0215473993287865E-3</v>
      </c>
      <c r="BE645" s="98">
        <f t="shared" ref="BE645:BE708" si="459">AS645*1000000</f>
        <v>38.537903355704231</v>
      </c>
      <c r="BF645" s="98">
        <f t="shared" ref="BF645:BF708" si="460">AT645*1000000</f>
        <v>115613.71006711268</v>
      </c>
      <c r="BG645" s="103">
        <f t="shared" ref="BG645:BG708" si="461">AU645*1000000</f>
        <v>2.9197443564853019E-2</v>
      </c>
      <c r="BH645">
        <v>0.1</v>
      </c>
      <c r="BI645">
        <f t="shared" si="441"/>
        <v>2197.8648007550069</v>
      </c>
      <c r="BJ645">
        <v>0.1</v>
      </c>
      <c r="BK645">
        <f t="shared" si="442"/>
        <v>104078.36428571428</v>
      </c>
      <c r="BL645" s="114">
        <v>187.562005220738</v>
      </c>
      <c r="BM645" s="114">
        <v>1012.03746873145</v>
      </c>
      <c r="BN645" s="114">
        <v>0</v>
      </c>
      <c r="BO645" s="114">
        <v>256</v>
      </c>
      <c r="BP645" s="114">
        <v>384000</v>
      </c>
      <c r="BQ645" s="107">
        <f t="shared" si="443"/>
        <v>9.9000000000000022E-13</v>
      </c>
      <c r="BR645" s="107">
        <f t="shared" si="444"/>
        <v>4.1448878655789044E-3</v>
      </c>
      <c r="BS645" s="107">
        <f t="shared" si="445"/>
        <v>2.2404443516894555E-2</v>
      </c>
      <c r="BT645" s="107">
        <f t="shared" si="446"/>
        <v>2.1978648007550068E-7</v>
      </c>
      <c r="BU645" s="107">
        <f t="shared" si="447"/>
        <v>5.7996983835776061E-3</v>
      </c>
      <c r="BV645" s="107">
        <f t="shared" si="448"/>
        <v>9.4359841916970737</v>
      </c>
      <c r="BW645" s="117">
        <f t="shared" si="449"/>
        <v>1.507136854675394E-6</v>
      </c>
    </row>
    <row r="646" spans="1:75" ht="30" customHeight="1" x14ac:dyDescent="0.25">
      <c r="A646" s="108">
        <v>4.69748386842776</v>
      </c>
      <c r="B646" s="108">
        <v>-74.103502155052993</v>
      </c>
      <c r="C646" s="119">
        <v>29</v>
      </c>
      <c r="D646" s="119">
        <v>35</v>
      </c>
      <c r="E646" s="119">
        <v>2448</v>
      </c>
      <c r="F646" s="16" t="s">
        <v>1704</v>
      </c>
      <c r="G646" s="14" t="s">
        <v>1705</v>
      </c>
      <c r="H646" s="16" t="s">
        <v>1706</v>
      </c>
      <c r="I646" s="14" t="s">
        <v>709</v>
      </c>
      <c r="J646" s="14" t="s">
        <v>53</v>
      </c>
      <c r="K646" s="14">
        <v>0.13</v>
      </c>
      <c r="L646" s="14"/>
      <c r="M646" s="14">
        <v>2008</v>
      </c>
      <c r="N646" s="15" t="s">
        <v>43</v>
      </c>
      <c r="O646" s="15" t="s">
        <v>397</v>
      </c>
      <c r="P646" s="22">
        <v>8.4286353981658756E-3</v>
      </c>
      <c r="Q646" s="18">
        <v>15925</v>
      </c>
      <c r="R646" s="18">
        <v>16471.057389187525</v>
      </c>
      <c r="S646" s="15" t="s">
        <v>45</v>
      </c>
      <c r="T646" s="15"/>
      <c r="U646" s="15"/>
      <c r="V646" s="14">
        <v>365</v>
      </c>
      <c r="W646" s="76" t="s">
        <v>76</v>
      </c>
      <c r="X646" s="14"/>
      <c r="Y646" s="14">
        <v>2920</v>
      </c>
      <c r="Z646" s="76" t="s">
        <v>1707</v>
      </c>
      <c r="AA646" s="76" t="s">
        <v>1708</v>
      </c>
      <c r="AB646" s="19" t="s">
        <v>49</v>
      </c>
      <c r="AC646" s="19">
        <v>196.35697419693699</v>
      </c>
      <c r="AD646" s="19">
        <v>1220.7279907421801</v>
      </c>
      <c r="AE646" s="19">
        <v>0.1</v>
      </c>
      <c r="AF646" s="19">
        <v>640</v>
      </c>
      <c r="AG646" s="19">
        <v>1920000</v>
      </c>
      <c r="AH646" s="23">
        <v>15925</v>
      </c>
      <c r="AI646" s="24">
        <v>8.7999999999999994E-8</v>
      </c>
      <c r="AJ646" s="21">
        <f t="shared" si="429"/>
        <v>3.234206990764963E-3</v>
      </c>
      <c r="AK646" s="21">
        <f t="shared" si="430"/>
        <v>2.0106680792102025E-2</v>
      </c>
      <c r="AL646" s="21">
        <f t="shared" si="431"/>
        <v>1.6471057389187526E-6</v>
      </c>
      <c r="AM646" s="21">
        <f t="shared" si="432"/>
        <v>1.0541476729080016E-2</v>
      </c>
      <c r="AN646" s="21">
        <f t="shared" si="433"/>
        <v>31.624430187240048</v>
      </c>
      <c r="AO646" s="86">
        <f t="shared" si="434"/>
        <v>1.449453050248502E-3</v>
      </c>
      <c r="AP646" s="88">
        <f t="shared" si="435"/>
        <v>8.8608410705889395E-6</v>
      </c>
      <c r="AQ646" s="89">
        <f t="shared" si="436"/>
        <v>5.5086796690690477E-5</v>
      </c>
      <c r="AR646" s="89">
        <f t="shared" si="437"/>
        <v>4.5126184627911028E-9</v>
      </c>
      <c r="AS646" s="89">
        <f t="shared" si="438"/>
        <v>2.8880758161863058E-5</v>
      </c>
      <c r="AT646" s="89">
        <f t="shared" si="439"/>
        <v>8.6642274485589171E-2</v>
      </c>
      <c r="AU646" s="91">
        <f t="shared" si="440"/>
        <v>3.9711042472561697E-6</v>
      </c>
      <c r="AV646" s="95">
        <f t="shared" si="450"/>
        <v>3234.2069907649629</v>
      </c>
      <c r="AW646" s="96">
        <f t="shared" si="451"/>
        <v>20106.680792102026</v>
      </c>
      <c r="AX646" s="96">
        <f t="shared" si="452"/>
        <v>1.6471057389187527</v>
      </c>
      <c r="AY646" s="96">
        <f t="shared" si="453"/>
        <v>10541.476729080016</v>
      </c>
      <c r="AZ646" s="96">
        <f t="shared" si="454"/>
        <v>31624430.187240049</v>
      </c>
      <c r="BA646" s="97">
        <f t="shared" si="455"/>
        <v>1449.453050248502</v>
      </c>
      <c r="BB646" s="102">
        <f t="shared" si="456"/>
        <v>8.8608410705889398</v>
      </c>
      <c r="BC646" s="98">
        <f t="shared" si="457"/>
        <v>55.086796690690477</v>
      </c>
      <c r="BD646" s="98">
        <f t="shared" si="458"/>
        <v>4.5126184627911027E-3</v>
      </c>
      <c r="BE646" s="98">
        <f t="shared" si="459"/>
        <v>28.880758161863056</v>
      </c>
      <c r="BF646" s="98">
        <f t="shared" si="460"/>
        <v>86642.274485589165</v>
      </c>
      <c r="BG646" s="103">
        <f t="shared" si="461"/>
        <v>3.9711042472561697</v>
      </c>
      <c r="BH646">
        <v>0.1</v>
      </c>
      <c r="BI646">
        <f t="shared" si="441"/>
        <v>1647.1057389187526</v>
      </c>
      <c r="BJ646">
        <v>0.1</v>
      </c>
      <c r="BK646">
        <f t="shared" si="442"/>
        <v>1592.5</v>
      </c>
      <c r="BL646" s="114">
        <v>187.562005220738</v>
      </c>
      <c r="BM646" s="114">
        <v>1012.03746873145</v>
      </c>
      <c r="BN646" s="114">
        <v>0</v>
      </c>
      <c r="BO646" s="114">
        <v>256</v>
      </c>
      <c r="BP646" s="114">
        <v>384000</v>
      </c>
      <c r="BQ646" s="107">
        <f t="shared" si="443"/>
        <v>8.7999999999999994E-9</v>
      </c>
      <c r="BR646" s="107">
        <f t="shared" si="444"/>
        <v>3.1062277298514853E-3</v>
      </c>
      <c r="BS646" s="107">
        <f t="shared" si="445"/>
        <v>1.6790153553249212E-2</v>
      </c>
      <c r="BT646" s="107">
        <f t="shared" si="446"/>
        <v>1.6471057389187528E-7</v>
      </c>
      <c r="BU646" s="107">
        <f t="shared" si="447"/>
        <v>4.3463622003987474E-3</v>
      </c>
      <c r="BV646" s="107">
        <f t="shared" si="448"/>
        <v>7.0714375648365158</v>
      </c>
      <c r="BW646" s="117">
        <f t="shared" si="449"/>
        <v>2.0498361616844832E-4</v>
      </c>
    </row>
    <row r="647" spans="1:75" ht="30" customHeight="1" x14ac:dyDescent="0.25">
      <c r="A647" s="108">
        <v>4.69748386842776</v>
      </c>
      <c r="B647" s="108">
        <v>-74.103502155052993</v>
      </c>
      <c r="C647" s="119">
        <v>29</v>
      </c>
      <c r="D647" s="119">
        <v>35</v>
      </c>
      <c r="E647" s="119">
        <v>2448</v>
      </c>
      <c r="F647" s="16" t="s">
        <v>1704</v>
      </c>
      <c r="G647" s="14" t="s">
        <v>1705</v>
      </c>
      <c r="H647" s="16" t="s">
        <v>1706</v>
      </c>
      <c r="I647" s="14" t="s">
        <v>709</v>
      </c>
      <c r="J647" s="14" t="s">
        <v>53</v>
      </c>
      <c r="K647" s="14">
        <v>0.23</v>
      </c>
      <c r="L647" s="14"/>
      <c r="M647" s="14">
        <v>2008</v>
      </c>
      <c r="N647" s="15" t="s">
        <v>43</v>
      </c>
      <c r="O647" s="15" t="s">
        <v>397</v>
      </c>
      <c r="P647" s="22">
        <v>8.4286353981658756E-3</v>
      </c>
      <c r="Q647" s="18">
        <v>30625</v>
      </c>
      <c r="R647" s="18">
        <v>31675.110363822161</v>
      </c>
      <c r="S647" s="15" t="s">
        <v>45</v>
      </c>
      <c r="T647" s="15"/>
      <c r="U647" s="15"/>
      <c r="V647" s="14">
        <v>365</v>
      </c>
      <c r="W647" s="76" t="s">
        <v>76</v>
      </c>
      <c r="X647" s="14"/>
      <c r="Y647" s="14">
        <v>2920</v>
      </c>
      <c r="Z647" s="76" t="s">
        <v>1707</v>
      </c>
      <c r="AA647" s="76" t="s">
        <v>1708</v>
      </c>
      <c r="AB647" s="19" t="s">
        <v>49</v>
      </c>
      <c r="AC647" s="19">
        <v>196.35697419693699</v>
      </c>
      <c r="AD647" s="19">
        <v>1220.7279907421801</v>
      </c>
      <c r="AE647" s="19">
        <v>0.1</v>
      </c>
      <c r="AF647" s="19">
        <v>640</v>
      </c>
      <c r="AG647" s="19">
        <v>1920000</v>
      </c>
      <c r="AH647" s="20">
        <v>1040783.6428571428</v>
      </c>
      <c r="AI647" s="20">
        <v>9.900000000000001E-12</v>
      </c>
      <c r="AJ647" s="21">
        <f t="shared" si="429"/>
        <v>6.2196288283941593E-3</v>
      </c>
      <c r="AK647" s="21">
        <f t="shared" si="430"/>
        <v>3.866669383096543E-2</v>
      </c>
      <c r="AL647" s="21">
        <f t="shared" si="431"/>
        <v>3.1675110363822164E-6</v>
      </c>
      <c r="AM647" s="21">
        <f t="shared" si="432"/>
        <v>2.0272070632846185E-2</v>
      </c>
      <c r="AN647" s="21">
        <f t="shared" si="433"/>
        <v>60.816211898538555</v>
      </c>
      <c r="AO647" s="86">
        <f t="shared" si="434"/>
        <v>1.0657066901171351E-5</v>
      </c>
      <c r="AP647" s="88">
        <f t="shared" si="435"/>
        <v>1.7040078981901805E-5</v>
      </c>
      <c r="AQ647" s="89">
        <f t="shared" si="436"/>
        <v>1.0593614748209707E-4</v>
      </c>
      <c r="AR647" s="89">
        <f t="shared" si="437"/>
        <v>8.6781124284444279E-9</v>
      </c>
      <c r="AS647" s="89">
        <f t="shared" si="438"/>
        <v>5.553991954204434E-5</v>
      </c>
      <c r="AT647" s="89">
        <f t="shared" si="439"/>
        <v>0.16661975862613301</v>
      </c>
      <c r="AU647" s="91">
        <f t="shared" si="440"/>
        <v>2.9197443564853019E-8</v>
      </c>
      <c r="AV647" s="95">
        <f t="shared" si="450"/>
        <v>6219.6288283941594</v>
      </c>
      <c r="AW647" s="96">
        <f t="shared" si="451"/>
        <v>38666.693830965429</v>
      </c>
      <c r="AX647" s="96">
        <f t="shared" si="452"/>
        <v>3.1675110363822165</v>
      </c>
      <c r="AY647" s="96">
        <f t="shared" si="453"/>
        <v>20272.070632846186</v>
      </c>
      <c r="AZ647" s="96">
        <f t="shared" si="454"/>
        <v>60816211.898538552</v>
      </c>
      <c r="BA647" s="97">
        <f t="shared" si="455"/>
        <v>10.657066901171351</v>
      </c>
      <c r="BB647" s="102">
        <f t="shared" si="456"/>
        <v>17.040078981901804</v>
      </c>
      <c r="BC647" s="98">
        <f t="shared" si="457"/>
        <v>105.93614748209707</v>
      </c>
      <c r="BD647" s="98">
        <f t="shared" si="458"/>
        <v>8.6781124284444275E-3</v>
      </c>
      <c r="BE647" s="98">
        <f t="shared" si="459"/>
        <v>55.539919542044338</v>
      </c>
      <c r="BF647" s="98">
        <f t="shared" si="460"/>
        <v>166619.758626133</v>
      </c>
      <c r="BG647" s="103">
        <f t="shared" si="461"/>
        <v>2.9197443564853019E-2</v>
      </c>
      <c r="BH647">
        <v>0.1</v>
      </c>
      <c r="BI647">
        <f t="shared" si="441"/>
        <v>3167.5110363822164</v>
      </c>
      <c r="BJ647">
        <v>0.1</v>
      </c>
      <c r="BK647">
        <f t="shared" si="442"/>
        <v>104078.36428571428</v>
      </c>
      <c r="BL647" s="114">
        <v>187.562005220738</v>
      </c>
      <c r="BM647" s="114">
        <v>1012.03746873145</v>
      </c>
      <c r="BN647" s="114">
        <v>0</v>
      </c>
      <c r="BO647" s="114">
        <v>256</v>
      </c>
      <c r="BP647" s="114">
        <v>384000</v>
      </c>
      <c r="BQ647" s="107">
        <f t="shared" si="443"/>
        <v>9.9000000000000022E-13</v>
      </c>
      <c r="BR647" s="107">
        <f t="shared" si="444"/>
        <v>5.9735148650990099E-3</v>
      </c>
      <c r="BS647" s="107">
        <f t="shared" si="445"/>
        <v>3.2288756833171561E-2</v>
      </c>
      <c r="BT647" s="107">
        <f t="shared" si="446"/>
        <v>3.1675110363822165E-7</v>
      </c>
      <c r="BU647" s="107">
        <f t="shared" si="447"/>
        <v>8.3583888469206686E-3</v>
      </c>
      <c r="BV647" s="107">
        <f t="shared" si="448"/>
        <v>13.598918393916376</v>
      </c>
      <c r="BW647" s="117">
        <f t="shared" si="449"/>
        <v>1.507136854675394E-6</v>
      </c>
    </row>
    <row r="648" spans="1:75" ht="15" customHeight="1" x14ac:dyDescent="0.25">
      <c r="A648" s="108">
        <v>4.6976635007744196</v>
      </c>
      <c r="B648" s="108">
        <v>-74.1030078931486</v>
      </c>
      <c r="C648" s="119">
        <v>29</v>
      </c>
      <c r="D648" s="119">
        <v>35</v>
      </c>
      <c r="E648" s="119">
        <v>2448</v>
      </c>
      <c r="F648" s="16" t="s">
        <v>1709</v>
      </c>
      <c r="G648" s="14" t="s">
        <v>1710</v>
      </c>
      <c r="H648" s="16" t="s">
        <v>1711</v>
      </c>
      <c r="I648" s="14" t="s">
        <v>709</v>
      </c>
      <c r="J648" s="14" t="s">
        <v>41</v>
      </c>
      <c r="K648" s="14">
        <v>30</v>
      </c>
      <c r="L648" s="14"/>
      <c r="M648" s="14">
        <v>2000</v>
      </c>
      <c r="N648" s="15" t="s">
        <v>43</v>
      </c>
      <c r="O648" s="15" t="s">
        <v>44</v>
      </c>
      <c r="P648" s="25">
        <v>0.01</v>
      </c>
      <c r="Q648" s="18">
        <v>12000</v>
      </c>
      <c r="R648" s="18">
        <v>12489.729290308658</v>
      </c>
      <c r="S648" s="15" t="s">
        <v>45</v>
      </c>
      <c r="T648" s="15"/>
      <c r="U648" s="15"/>
      <c r="V648" s="14">
        <v>365</v>
      </c>
      <c r="W648" s="76" t="s">
        <v>76</v>
      </c>
      <c r="X648" s="14">
        <f>18+X645</f>
        <v>122</v>
      </c>
      <c r="Y648" s="14">
        <v>2920</v>
      </c>
      <c r="Z648" s="76" t="s">
        <v>1712</v>
      </c>
      <c r="AA648" s="76" t="s">
        <v>429</v>
      </c>
      <c r="AB648" s="19" t="s">
        <v>49</v>
      </c>
      <c r="AC648" s="19">
        <v>46.3856216091623</v>
      </c>
      <c r="AD648" s="19">
        <v>1074.85364414012</v>
      </c>
      <c r="AE648" s="19">
        <v>5.4109910208389103</v>
      </c>
      <c r="AF648" s="19">
        <v>1344</v>
      </c>
      <c r="AG648" s="19">
        <v>1920000</v>
      </c>
      <c r="AH648" s="23">
        <v>12000</v>
      </c>
      <c r="AI648" s="24">
        <v>8.7999999999999994E-8</v>
      </c>
      <c r="AJ648" s="21">
        <f t="shared" si="429"/>
        <v>5.7934385686112856E-4</v>
      </c>
      <c r="AK648" s="21">
        <f t="shared" si="430"/>
        <v>1.3424631042011855E-2</v>
      </c>
      <c r="AL648" s="21">
        <f t="shared" si="431"/>
        <v>6.7581813042568887E-5</v>
      </c>
      <c r="AM648" s="21">
        <f t="shared" si="432"/>
        <v>1.6786196166174838E-2</v>
      </c>
      <c r="AN648" s="21">
        <f t="shared" si="433"/>
        <v>23.980280237392623</v>
      </c>
      <c r="AO648" s="86">
        <f t="shared" si="434"/>
        <v>1.0990961775471618E-3</v>
      </c>
      <c r="AP648" s="88">
        <f t="shared" si="435"/>
        <v>1.5872434434551468E-6</v>
      </c>
      <c r="AQ648" s="89">
        <f t="shared" si="436"/>
        <v>3.6779811074005086E-5</v>
      </c>
      <c r="AR648" s="89">
        <f t="shared" si="437"/>
        <v>1.851556521714216E-7</v>
      </c>
      <c r="AS648" s="89">
        <f t="shared" si="438"/>
        <v>4.5989578537465306E-5</v>
      </c>
      <c r="AT648" s="89">
        <f t="shared" si="439"/>
        <v>6.5699397910664717E-2</v>
      </c>
      <c r="AU648" s="91">
        <f t="shared" si="440"/>
        <v>3.0112224042387994E-6</v>
      </c>
      <c r="AV648" s="95">
        <f t="shared" si="450"/>
        <v>579.34385686112853</v>
      </c>
      <c r="AW648" s="96">
        <f t="shared" si="451"/>
        <v>13424.631042011855</v>
      </c>
      <c r="AX648" s="96">
        <f t="shared" si="452"/>
        <v>67.581813042568882</v>
      </c>
      <c r="AY648" s="96">
        <f t="shared" si="453"/>
        <v>16786.196166174839</v>
      </c>
      <c r="AZ648" s="96">
        <f t="shared" si="454"/>
        <v>23980280.237392623</v>
      </c>
      <c r="BA648" s="97">
        <f t="shared" si="455"/>
        <v>1099.0961775471617</v>
      </c>
      <c r="BB648" s="102">
        <f t="shared" si="456"/>
        <v>1.5872434434551468</v>
      </c>
      <c r="BC648" s="98">
        <f t="shared" si="457"/>
        <v>36.779811074005089</v>
      </c>
      <c r="BD648" s="98">
        <f t="shared" si="458"/>
        <v>0.1851556521714216</v>
      </c>
      <c r="BE648" s="98">
        <f t="shared" si="459"/>
        <v>45.989578537465306</v>
      </c>
      <c r="BF648" s="98">
        <f t="shared" si="460"/>
        <v>65699.397910664717</v>
      </c>
      <c r="BG648" s="103">
        <f t="shared" si="461"/>
        <v>3.0112224042387994</v>
      </c>
      <c r="BH648">
        <v>0.1</v>
      </c>
      <c r="BI648">
        <f t="shared" si="441"/>
        <v>1248.972929030866</v>
      </c>
      <c r="BJ648">
        <v>0.1</v>
      </c>
      <c r="BK648">
        <f t="shared" si="442"/>
        <v>1200</v>
      </c>
      <c r="BL648" s="114">
        <v>17.6498016718255</v>
      </c>
      <c r="BM648" s="114">
        <v>910.91550745517998</v>
      </c>
      <c r="BN648" s="114">
        <v>5.3109910208389097</v>
      </c>
      <c r="BO648" s="114">
        <v>537.6</v>
      </c>
      <c r="BP648" s="114">
        <v>384000</v>
      </c>
      <c r="BQ648" s="107">
        <f t="shared" si="443"/>
        <v>8.7999999999999994E-9</v>
      </c>
      <c r="BR648" s="107">
        <f t="shared" si="444"/>
        <v>2.2792703986526335E-4</v>
      </c>
      <c r="BS648" s="107">
        <f t="shared" si="445"/>
        <v>1.1456017663011429E-2</v>
      </c>
      <c r="BT648" s="107">
        <f t="shared" si="446"/>
        <v>6.6676222838950658E-5</v>
      </c>
      <c r="BU648" s="107">
        <f t="shared" si="447"/>
        <v>6.9211259845477092E-3</v>
      </c>
      <c r="BV648" s="107">
        <f t="shared" si="448"/>
        <v>5.3621536730304706</v>
      </c>
      <c r="BW648" s="117">
        <f t="shared" si="449"/>
        <v>1.5543567206396236E-4</v>
      </c>
    </row>
    <row r="649" spans="1:75" ht="30" customHeight="1" x14ac:dyDescent="0.25">
      <c r="A649" s="108">
        <v>4.6985837089485099</v>
      </c>
      <c r="B649" s="108">
        <v>-74.103681081974102</v>
      </c>
      <c r="C649" s="119">
        <v>29</v>
      </c>
      <c r="D649" s="119">
        <v>35</v>
      </c>
      <c r="E649" s="119">
        <v>2448</v>
      </c>
      <c r="F649" s="16" t="s">
        <v>1713</v>
      </c>
      <c r="G649" s="14" t="s">
        <v>1714</v>
      </c>
      <c r="H649" s="16" t="s">
        <v>1715</v>
      </c>
      <c r="I649" s="14" t="s">
        <v>709</v>
      </c>
      <c r="J649" s="14" t="s">
        <v>53</v>
      </c>
      <c r="K649" s="14">
        <v>7.0000000000000007E-2</v>
      </c>
      <c r="L649" s="14"/>
      <c r="M649" s="14">
        <v>1987</v>
      </c>
      <c r="N649" s="15" t="s">
        <v>43</v>
      </c>
      <c r="O649" s="15" t="s">
        <v>397</v>
      </c>
      <c r="P649" s="22">
        <v>8.4286353981658756E-3</v>
      </c>
      <c r="Q649" s="18">
        <v>14375</v>
      </c>
      <c r="R649" s="18">
        <v>14867.908946283871</v>
      </c>
      <c r="S649" s="15" t="s">
        <v>45</v>
      </c>
      <c r="T649" s="15"/>
      <c r="U649" s="15"/>
      <c r="V649" s="14">
        <v>365</v>
      </c>
      <c r="W649" s="76"/>
      <c r="X649" s="14">
        <f>18+20</f>
        <v>38</v>
      </c>
      <c r="Y649" s="14">
        <v>2616</v>
      </c>
      <c r="Z649" s="76" t="s">
        <v>1716</v>
      </c>
      <c r="AA649" s="76" t="s">
        <v>429</v>
      </c>
      <c r="AB649" s="19" t="s">
        <v>49</v>
      </c>
      <c r="AC649" s="19">
        <v>196.35697419693699</v>
      </c>
      <c r="AD649" s="19">
        <v>1220.7279907421801</v>
      </c>
      <c r="AE649" s="19">
        <v>0.1</v>
      </c>
      <c r="AF649" s="19">
        <v>640</v>
      </c>
      <c r="AG649" s="19">
        <v>1920000</v>
      </c>
      <c r="AH649" s="20">
        <v>1040783.6428571428</v>
      </c>
      <c r="AI649" s="20">
        <v>9.900000000000001E-12</v>
      </c>
      <c r="AJ649" s="21">
        <f t="shared" si="429"/>
        <v>2.9194176133278708E-3</v>
      </c>
      <c r="AK649" s="21">
        <f t="shared" si="430"/>
        <v>1.8149672614534793E-2</v>
      </c>
      <c r="AL649" s="21">
        <f t="shared" si="431"/>
        <v>1.4867908946283872E-6</v>
      </c>
      <c r="AM649" s="21">
        <f t="shared" si="432"/>
        <v>9.5154617256216784E-3</v>
      </c>
      <c r="AN649" s="21">
        <f t="shared" si="433"/>
        <v>28.546385176865034</v>
      </c>
      <c r="AO649" s="86">
        <f t="shared" si="434"/>
        <v>1.0657066901171351E-5</v>
      </c>
      <c r="AP649" s="88">
        <f t="shared" si="435"/>
        <v>7.9984044200763582E-6</v>
      </c>
      <c r="AQ649" s="89">
        <f t="shared" si="436"/>
        <v>4.9725130450780253E-5</v>
      </c>
      <c r="AR649" s="89">
        <f t="shared" si="437"/>
        <v>4.0733997113106497E-9</v>
      </c>
      <c r="AS649" s="89">
        <f t="shared" si="438"/>
        <v>2.606975815238816E-5</v>
      </c>
      <c r="AT649" s="89">
        <f t="shared" si="439"/>
        <v>7.8209274457164482E-2</v>
      </c>
      <c r="AU649" s="91">
        <f t="shared" si="440"/>
        <v>2.9197443564853019E-8</v>
      </c>
      <c r="AV649" s="95">
        <f t="shared" si="450"/>
        <v>2919.4176133278706</v>
      </c>
      <c r="AW649" s="96">
        <f t="shared" si="451"/>
        <v>18149.672614534793</v>
      </c>
      <c r="AX649" s="96">
        <f t="shared" si="452"/>
        <v>1.4867908946283872</v>
      </c>
      <c r="AY649" s="96">
        <f t="shared" si="453"/>
        <v>9515.4617256216789</v>
      </c>
      <c r="AZ649" s="96">
        <f t="shared" si="454"/>
        <v>28546385.176865034</v>
      </c>
      <c r="BA649" s="97">
        <f t="shared" si="455"/>
        <v>10.657066901171351</v>
      </c>
      <c r="BB649" s="102">
        <f t="shared" si="456"/>
        <v>7.9984044200763584</v>
      </c>
      <c r="BC649" s="98">
        <f t="shared" si="457"/>
        <v>49.725130450780256</v>
      </c>
      <c r="BD649" s="98">
        <f t="shared" si="458"/>
        <v>4.0733997113106494E-3</v>
      </c>
      <c r="BE649" s="98">
        <f t="shared" si="459"/>
        <v>26.069758152388161</v>
      </c>
      <c r="BF649" s="98">
        <f t="shared" si="460"/>
        <v>78209.274457164487</v>
      </c>
      <c r="BG649" s="103">
        <f t="shared" si="461"/>
        <v>2.9197443564853019E-2</v>
      </c>
      <c r="BH649">
        <v>0.1</v>
      </c>
      <c r="BI649">
        <f t="shared" si="441"/>
        <v>1486.7908946283872</v>
      </c>
      <c r="BJ649">
        <v>0.1</v>
      </c>
      <c r="BK649">
        <f t="shared" si="442"/>
        <v>104078.36428571428</v>
      </c>
      <c r="BL649" s="114">
        <v>187.562005220738</v>
      </c>
      <c r="BM649" s="114">
        <v>1012.03746873145</v>
      </c>
      <c r="BN649" s="114">
        <v>0</v>
      </c>
      <c r="BO649" s="114">
        <v>256</v>
      </c>
      <c r="BP649" s="114">
        <v>384000</v>
      </c>
      <c r="BQ649" s="107">
        <f t="shared" si="443"/>
        <v>9.9000000000000022E-13</v>
      </c>
      <c r="BR649" s="107">
        <f t="shared" si="444"/>
        <v>2.8038947325974943E-3</v>
      </c>
      <c r="BS649" s="107">
        <f t="shared" si="445"/>
        <v>1.515594708495808E-2</v>
      </c>
      <c r="BT649" s="107">
        <f t="shared" si="446"/>
        <v>1.4867908946283872E-7</v>
      </c>
      <c r="BU649" s="107">
        <f t="shared" si="447"/>
        <v>3.9233253771260284E-3</v>
      </c>
      <c r="BV649" s="107">
        <f t="shared" si="448"/>
        <v>6.3831657767362575</v>
      </c>
      <c r="BW649" s="117">
        <f t="shared" si="449"/>
        <v>1.507136854675394E-6</v>
      </c>
    </row>
    <row r="650" spans="1:75" ht="30" customHeight="1" x14ac:dyDescent="0.25">
      <c r="A650" s="108">
        <v>4.6985837089485099</v>
      </c>
      <c r="B650" s="108">
        <v>-74.103681081974102</v>
      </c>
      <c r="C650" s="119">
        <v>29</v>
      </c>
      <c r="D650" s="119">
        <v>35</v>
      </c>
      <c r="E650" s="119">
        <v>2448</v>
      </c>
      <c r="F650" s="16" t="s">
        <v>1713</v>
      </c>
      <c r="G650" s="14" t="s">
        <v>1714</v>
      </c>
      <c r="H650" s="16" t="s">
        <v>1715</v>
      </c>
      <c r="I650" s="14" t="s">
        <v>709</v>
      </c>
      <c r="J650" s="14" t="s">
        <v>53</v>
      </c>
      <c r="K650" s="14">
        <v>7.0000000000000007E-2</v>
      </c>
      <c r="L650" s="14"/>
      <c r="M650" s="14">
        <v>1986</v>
      </c>
      <c r="N650" s="15" t="s">
        <v>43</v>
      </c>
      <c r="O650" s="15" t="s">
        <v>397</v>
      </c>
      <c r="P650" s="22">
        <v>8.4286353981658756E-3</v>
      </c>
      <c r="Q650" s="18">
        <v>14375</v>
      </c>
      <c r="R650" s="18">
        <v>14867.908946283871</v>
      </c>
      <c r="S650" s="15" t="s">
        <v>45</v>
      </c>
      <c r="T650" s="15"/>
      <c r="U650" s="15"/>
      <c r="V650" s="14">
        <v>365</v>
      </c>
      <c r="W650" s="76"/>
      <c r="X650" s="14"/>
      <c r="Y650" s="14">
        <v>2920</v>
      </c>
      <c r="Z650" s="76" t="s">
        <v>1717</v>
      </c>
      <c r="AA650" s="76" t="s">
        <v>429</v>
      </c>
      <c r="AB650" s="19" t="s">
        <v>49</v>
      </c>
      <c r="AC650" s="19">
        <v>196.35697419693699</v>
      </c>
      <c r="AD650" s="19">
        <v>1220.7279907421801</v>
      </c>
      <c r="AE650" s="19">
        <v>0.1</v>
      </c>
      <c r="AF650" s="19">
        <v>640</v>
      </c>
      <c r="AG650" s="19">
        <v>1920000</v>
      </c>
      <c r="AH650" s="20">
        <v>1040783.6428571428</v>
      </c>
      <c r="AI650" s="20">
        <v>9.900000000000001E-12</v>
      </c>
      <c r="AJ650" s="21">
        <f t="shared" si="429"/>
        <v>2.9194176133278708E-3</v>
      </c>
      <c r="AK650" s="21">
        <f t="shared" si="430"/>
        <v>1.8149672614534793E-2</v>
      </c>
      <c r="AL650" s="21">
        <f t="shared" si="431"/>
        <v>1.4867908946283872E-6</v>
      </c>
      <c r="AM650" s="21">
        <f t="shared" si="432"/>
        <v>9.5154617256216784E-3</v>
      </c>
      <c r="AN650" s="21">
        <f t="shared" si="433"/>
        <v>28.546385176865034</v>
      </c>
      <c r="AO650" s="86">
        <f t="shared" si="434"/>
        <v>1.0657066901171351E-5</v>
      </c>
      <c r="AP650" s="88">
        <f t="shared" si="435"/>
        <v>7.9984044200763582E-6</v>
      </c>
      <c r="AQ650" s="89">
        <f t="shared" si="436"/>
        <v>4.9725130450780253E-5</v>
      </c>
      <c r="AR650" s="89">
        <f t="shared" si="437"/>
        <v>4.0733997113106497E-9</v>
      </c>
      <c r="AS650" s="89">
        <f t="shared" si="438"/>
        <v>2.606975815238816E-5</v>
      </c>
      <c r="AT650" s="89">
        <f t="shared" si="439"/>
        <v>7.8209274457164482E-2</v>
      </c>
      <c r="AU650" s="91">
        <f t="shared" si="440"/>
        <v>2.9197443564853019E-8</v>
      </c>
      <c r="AV650" s="95">
        <f t="shared" si="450"/>
        <v>2919.4176133278706</v>
      </c>
      <c r="AW650" s="96">
        <f t="shared" si="451"/>
        <v>18149.672614534793</v>
      </c>
      <c r="AX650" s="96">
        <f t="shared" si="452"/>
        <v>1.4867908946283872</v>
      </c>
      <c r="AY650" s="96">
        <f t="shared" si="453"/>
        <v>9515.4617256216789</v>
      </c>
      <c r="AZ650" s="96">
        <f t="shared" si="454"/>
        <v>28546385.176865034</v>
      </c>
      <c r="BA650" s="97">
        <f t="shared" si="455"/>
        <v>10.657066901171351</v>
      </c>
      <c r="BB650" s="102">
        <f t="shared" si="456"/>
        <v>7.9984044200763584</v>
      </c>
      <c r="BC650" s="98">
        <f t="shared" si="457"/>
        <v>49.725130450780256</v>
      </c>
      <c r="BD650" s="98">
        <f t="shared" si="458"/>
        <v>4.0733997113106494E-3</v>
      </c>
      <c r="BE650" s="98">
        <f t="shared" si="459"/>
        <v>26.069758152388161</v>
      </c>
      <c r="BF650" s="98">
        <f t="shared" si="460"/>
        <v>78209.274457164487</v>
      </c>
      <c r="BG650" s="103">
        <f t="shared" si="461"/>
        <v>2.9197443564853019E-2</v>
      </c>
      <c r="BH650">
        <v>0.1</v>
      </c>
      <c r="BI650">
        <f t="shared" si="441"/>
        <v>1486.7908946283872</v>
      </c>
      <c r="BJ650">
        <v>0.1</v>
      </c>
      <c r="BK650">
        <f t="shared" si="442"/>
        <v>104078.36428571428</v>
      </c>
      <c r="BL650" s="114">
        <v>187.562005220738</v>
      </c>
      <c r="BM650" s="114">
        <v>1012.03746873145</v>
      </c>
      <c r="BN650" s="114">
        <v>0</v>
      </c>
      <c r="BO650" s="114">
        <v>256</v>
      </c>
      <c r="BP650" s="114">
        <v>384000</v>
      </c>
      <c r="BQ650" s="107">
        <f t="shared" si="443"/>
        <v>9.9000000000000022E-13</v>
      </c>
      <c r="BR650" s="107">
        <f t="shared" si="444"/>
        <v>2.8038947325974943E-3</v>
      </c>
      <c r="BS650" s="107">
        <f t="shared" si="445"/>
        <v>1.515594708495808E-2</v>
      </c>
      <c r="BT650" s="107">
        <f t="shared" si="446"/>
        <v>1.4867908946283872E-7</v>
      </c>
      <c r="BU650" s="107">
        <f t="shared" si="447"/>
        <v>3.9233253771260284E-3</v>
      </c>
      <c r="BV650" s="107">
        <f t="shared" si="448"/>
        <v>6.3831657767362575</v>
      </c>
      <c r="BW650" s="117">
        <f t="shared" si="449"/>
        <v>1.507136854675394E-6</v>
      </c>
    </row>
    <row r="651" spans="1:75" ht="30" customHeight="1" x14ac:dyDescent="0.25">
      <c r="A651" s="108">
        <v>4.7049919952211603</v>
      </c>
      <c r="B651" s="108">
        <v>-74.121492258433506</v>
      </c>
      <c r="C651" s="119">
        <v>27</v>
      </c>
      <c r="D651" s="119">
        <v>36</v>
      </c>
      <c r="E651" s="119">
        <v>1970</v>
      </c>
      <c r="F651" s="16" t="s">
        <v>1718</v>
      </c>
      <c r="G651" s="14" t="s">
        <v>1719</v>
      </c>
      <c r="H651" s="16" t="s">
        <v>1720</v>
      </c>
      <c r="I651" s="14" t="s">
        <v>709</v>
      </c>
      <c r="J651" s="14" t="s">
        <v>53</v>
      </c>
      <c r="K651" s="32"/>
      <c r="L651" s="32"/>
      <c r="M651" s="19">
        <v>2006</v>
      </c>
      <c r="N651" s="15" t="s">
        <v>54</v>
      </c>
      <c r="O651" s="15" t="s">
        <v>54</v>
      </c>
      <c r="P651" s="22">
        <v>-1.5549305289660951E-2</v>
      </c>
      <c r="Q651" s="18">
        <v>0</v>
      </c>
      <c r="R651" s="18">
        <v>0</v>
      </c>
      <c r="S651" s="15" t="s">
        <v>45</v>
      </c>
      <c r="T651" s="15"/>
      <c r="U651" s="15"/>
      <c r="V651" s="14">
        <v>365</v>
      </c>
      <c r="W651" s="77"/>
      <c r="X651" s="16"/>
      <c r="Y651" s="14" t="e">
        <v>#VALUE!</v>
      </c>
      <c r="Z651" s="77" t="s">
        <v>1721</v>
      </c>
      <c r="AA651" s="77" t="s">
        <v>1722</v>
      </c>
      <c r="AB651" s="19" t="s">
        <v>49</v>
      </c>
      <c r="AC651" s="19">
        <v>24000</v>
      </c>
      <c r="AD651" s="19">
        <v>2261000</v>
      </c>
      <c r="AE651" s="19">
        <v>1200</v>
      </c>
      <c r="AF651" s="19">
        <v>381000</v>
      </c>
      <c r="AG651" s="19">
        <v>1500000000</v>
      </c>
      <c r="AH651" s="23">
        <v>0</v>
      </c>
      <c r="AI651" s="20">
        <v>2.4E-2</v>
      </c>
      <c r="AJ651" s="21">
        <f t="shared" si="429"/>
        <v>0</v>
      </c>
      <c r="AK651" s="21">
        <f t="shared" si="430"/>
        <v>0</v>
      </c>
      <c r="AL651" s="21">
        <f t="shared" si="431"/>
        <v>0</v>
      </c>
      <c r="AM651" s="21">
        <f t="shared" si="432"/>
        <v>0</v>
      </c>
      <c r="AN651" s="21">
        <f t="shared" si="433"/>
        <v>0</v>
      </c>
      <c r="AO651" s="86">
        <f t="shared" si="434"/>
        <v>0</v>
      </c>
      <c r="AP651" s="88">
        <f t="shared" si="435"/>
        <v>0</v>
      </c>
      <c r="AQ651" s="89">
        <f t="shared" si="436"/>
        <v>0</v>
      </c>
      <c r="AR651" s="89">
        <f t="shared" si="437"/>
        <v>0</v>
      </c>
      <c r="AS651" s="89">
        <f t="shared" si="438"/>
        <v>0</v>
      </c>
      <c r="AT651" s="89">
        <f t="shared" si="439"/>
        <v>0</v>
      </c>
      <c r="AU651" s="91">
        <f t="shared" si="440"/>
        <v>0</v>
      </c>
      <c r="AV651" s="95">
        <f t="shared" si="450"/>
        <v>0</v>
      </c>
      <c r="AW651" s="96">
        <f t="shared" si="451"/>
        <v>0</v>
      </c>
      <c r="AX651" s="96">
        <f t="shared" si="452"/>
        <v>0</v>
      </c>
      <c r="AY651" s="96">
        <f t="shared" si="453"/>
        <v>0</v>
      </c>
      <c r="AZ651" s="96">
        <f t="shared" si="454"/>
        <v>0</v>
      </c>
      <c r="BA651" s="97">
        <f t="shared" si="455"/>
        <v>0</v>
      </c>
      <c r="BB651" s="102">
        <f t="shared" si="456"/>
        <v>0</v>
      </c>
      <c r="BC651" s="98">
        <f t="shared" si="457"/>
        <v>0</v>
      </c>
      <c r="BD651" s="98">
        <f t="shared" si="458"/>
        <v>0</v>
      </c>
      <c r="BE651" s="98">
        <f t="shared" si="459"/>
        <v>0</v>
      </c>
      <c r="BF651" s="98">
        <f t="shared" si="460"/>
        <v>0</v>
      </c>
      <c r="BG651" s="103">
        <f t="shared" si="461"/>
        <v>0</v>
      </c>
      <c r="BH651">
        <v>0.1</v>
      </c>
      <c r="BI651">
        <f t="shared" si="441"/>
        <v>0</v>
      </c>
      <c r="BJ651">
        <v>0.1</v>
      </c>
      <c r="BK651">
        <f t="shared" si="442"/>
        <v>0</v>
      </c>
      <c r="BL651" s="114">
        <v>0</v>
      </c>
      <c r="BM651" s="114">
        <v>0</v>
      </c>
      <c r="BN651" s="114">
        <v>0</v>
      </c>
      <c r="BO651" s="114">
        <v>0</v>
      </c>
      <c r="BP651" s="114">
        <v>0</v>
      </c>
      <c r="BQ651" s="107">
        <f t="shared" si="443"/>
        <v>2.4000000000000002E-3</v>
      </c>
      <c r="BR651" s="107" t="e">
        <f t="shared" si="444"/>
        <v>#DIV/0!</v>
      </c>
      <c r="BS651" s="107" t="e">
        <f t="shared" si="445"/>
        <v>#DIV/0!</v>
      </c>
      <c r="BT651" s="107" t="e">
        <f t="shared" si="446"/>
        <v>#DIV/0!</v>
      </c>
      <c r="BU651" s="107" t="e">
        <f t="shared" si="447"/>
        <v>#DIV/0!</v>
      </c>
      <c r="BV651" s="107" t="e">
        <f t="shared" si="448"/>
        <v>#DIV/0!</v>
      </c>
      <c r="BW651" s="117" t="e">
        <f t="shared" si="449"/>
        <v>#DIV/0!</v>
      </c>
    </row>
    <row r="652" spans="1:75" ht="30" x14ac:dyDescent="0.25">
      <c r="A652" s="108">
        <v>4.6880642242713302</v>
      </c>
      <c r="B652" s="108">
        <v>-74.163212901944405</v>
      </c>
      <c r="C652" s="119">
        <v>22</v>
      </c>
      <c r="D652" s="119">
        <v>34</v>
      </c>
      <c r="E652" s="119">
        <v>1937</v>
      </c>
      <c r="F652" s="16" t="s">
        <v>1723</v>
      </c>
      <c r="G652" s="14" t="s">
        <v>1724</v>
      </c>
      <c r="H652" s="16" t="s">
        <v>1725</v>
      </c>
      <c r="I652" s="14" t="s">
        <v>40</v>
      </c>
      <c r="J652" s="14" t="s">
        <v>41</v>
      </c>
      <c r="K652" s="14">
        <v>80</v>
      </c>
      <c r="L652" s="14"/>
      <c r="M652" s="14">
        <v>1996</v>
      </c>
      <c r="N652" s="15" t="s">
        <v>102</v>
      </c>
      <c r="O652" s="15" t="s">
        <v>103</v>
      </c>
      <c r="P652" s="17">
        <v>-6.4746611082948987E-3</v>
      </c>
      <c r="Q652" s="18">
        <v>52.329939054396803</v>
      </c>
      <c r="R652" s="18">
        <v>50.992063925417966</v>
      </c>
      <c r="S652" s="2" t="s">
        <v>45</v>
      </c>
      <c r="T652" s="2"/>
      <c r="U652" s="2"/>
      <c r="V652" s="14">
        <v>365</v>
      </c>
      <c r="W652" s="76" t="s">
        <v>76</v>
      </c>
      <c r="X652" s="14">
        <v>31</v>
      </c>
      <c r="Y652" s="14">
        <v>2672</v>
      </c>
      <c r="Z652" s="76" t="s">
        <v>1726</v>
      </c>
      <c r="AA652" s="76" t="s">
        <v>429</v>
      </c>
      <c r="AB652" s="19" t="s">
        <v>49</v>
      </c>
      <c r="AC652" s="19">
        <v>840000</v>
      </c>
      <c r="AD652" s="19">
        <v>2400000</v>
      </c>
      <c r="AE652" s="19">
        <v>1800000</v>
      </c>
      <c r="AF652" s="19">
        <v>600000</v>
      </c>
      <c r="AG652" s="19">
        <v>2676000000</v>
      </c>
      <c r="AH652" s="20">
        <v>8608.3841463414628</v>
      </c>
      <c r="AI652" s="20">
        <v>1.0442E-8</v>
      </c>
      <c r="AJ652" s="21">
        <f t="shared" si="429"/>
        <v>4.2833333697351088E-2</v>
      </c>
      <c r="AK652" s="21">
        <f t="shared" si="430"/>
        <v>0.12238095342100312</v>
      </c>
      <c r="AL652" s="21">
        <f t="shared" si="431"/>
        <v>9.1785715065752338E-2</v>
      </c>
      <c r="AM652" s="21">
        <f t="shared" si="432"/>
        <v>3.059523835525078E-2</v>
      </c>
      <c r="AN652" s="21">
        <f t="shared" si="433"/>
        <v>136.45476306441847</v>
      </c>
      <c r="AO652" s="86">
        <f t="shared" si="434"/>
        <v>8.7590637961454816E-5</v>
      </c>
      <c r="AP652" s="88">
        <f t="shared" si="435"/>
        <v>1.173515991708249E-4</v>
      </c>
      <c r="AQ652" s="89">
        <f t="shared" si="436"/>
        <v>3.3529028334521401E-4</v>
      </c>
      <c r="AR652" s="89">
        <f t="shared" si="437"/>
        <v>2.514677125089105E-4</v>
      </c>
      <c r="AS652" s="89">
        <f t="shared" si="438"/>
        <v>8.3822570836303504E-5</v>
      </c>
      <c r="AT652" s="89">
        <f t="shared" si="439"/>
        <v>0.37384866592991362</v>
      </c>
      <c r="AU652" s="91">
        <f t="shared" si="440"/>
        <v>2.3997435057932824E-7</v>
      </c>
      <c r="AV652" s="95">
        <f t="shared" si="450"/>
        <v>42833.333697351089</v>
      </c>
      <c r="AW652" s="96">
        <f t="shared" si="451"/>
        <v>122380.95342100313</v>
      </c>
      <c r="AX652" s="96">
        <f t="shared" si="452"/>
        <v>91785.715065752331</v>
      </c>
      <c r="AY652" s="96">
        <f t="shared" si="453"/>
        <v>30595.238355250782</v>
      </c>
      <c r="AZ652" s="96">
        <f t="shared" si="454"/>
        <v>136454763.06441846</v>
      </c>
      <c r="BA652" s="97">
        <f t="shared" si="455"/>
        <v>87.590637961454817</v>
      </c>
      <c r="BB652" s="102">
        <f t="shared" si="456"/>
        <v>117.3515991708249</v>
      </c>
      <c r="BC652" s="98">
        <f t="shared" si="457"/>
        <v>335.29028334521399</v>
      </c>
      <c r="BD652" s="98">
        <f t="shared" si="458"/>
        <v>251.46771250891049</v>
      </c>
      <c r="BE652" s="98">
        <f t="shared" si="459"/>
        <v>83.822570836303498</v>
      </c>
      <c r="BF652" s="98">
        <f t="shared" si="460"/>
        <v>373848.66592991364</v>
      </c>
      <c r="BG652" s="103">
        <f t="shared" si="461"/>
        <v>0.23997435057932823</v>
      </c>
      <c r="BH652">
        <v>0.1</v>
      </c>
      <c r="BI652">
        <f t="shared" si="441"/>
        <v>5.099206392541797</v>
      </c>
      <c r="BJ652">
        <v>0.1</v>
      </c>
      <c r="BK652">
        <f t="shared" si="442"/>
        <v>860.83841463414637</v>
      </c>
      <c r="BL652" s="114">
        <v>336000</v>
      </c>
      <c r="BM652" s="114">
        <v>480000</v>
      </c>
      <c r="BN652" s="114">
        <v>360000</v>
      </c>
      <c r="BO652" s="114">
        <v>120000</v>
      </c>
      <c r="BP652" s="114">
        <v>1070400000</v>
      </c>
      <c r="BQ652" s="107">
        <f t="shared" si="443"/>
        <v>1.0442E-9</v>
      </c>
      <c r="BR652" s="107">
        <f t="shared" si="444"/>
        <v>1.7660635913150681E-2</v>
      </c>
      <c r="BS652" s="107">
        <f t="shared" si="445"/>
        <v>2.7365213100059845E-2</v>
      </c>
      <c r="BT652" s="107">
        <f t="shared" si="446"/>
        <v>2.0523909825044883E-2</v>
      </c>
      <c r="BU652" s="107">
        <f t="shared" si="447"/>
        <v>6.8413032750149613E-3</v>
      </c>
      <c r="BV652" s="107">
        <f t="shared" si="448"/>
        <v>56.261740123322888</v>
      </c>
      <c r="BW652" s="117">
        <f t="shared" si="449"/>
        <v>1.2387186814200106E-5</v>
      </c>
    </row>
    <row r="653" spans="1:75" ht="15" customHeight="1" x14ac:dyDescent="0.25">
      <c r="A653" s="108">
        <v>4.6863391716251401</v>
      </c>
      <c r="B653" s="108">
        <v>-74.166407625974998</v>
      </c>
      <c r="C653" s="119">
        <v>22</v>
      </c>
      <c r="D653" s="119">
        <v>33</v>
      </c>
      <c r="E653" s="119">
        <v>1923</v>
      </c>
      <c r="F653" s="16" t="s">
        <v>1727</v>
      </c>
      <c r="G653" s="14" t="s">
        <v>1728</v>
      </c>
      <c r="H653" s="16" t="s">
        <v>1729</v>
      </c>
      <c r="I653" s="14" t="s">
        <v>40</v>
      </c>
      <c r="J653" s="14" t="s">
        <v>53</v>
      </c>
      <c r="K653" s="14">
        <v>439.56</v>
      </c>
      <c r="L653" s="14"/>
      <c r="M653" s="14">
        <v>1991</v>
      </c>
      <c r="N653" s="15" t="s">
        <v>1730</v>
      </c>
      <c r="O653" s="15" t="s">
        <v>627</v>
      </c>
      <c r="P653" s="17">
        <v>2.6062713598948635E-2</v>
      </c>
      <c r="Q653" s="18">
        <v>4.2396941363515898E-2</v>
      </c>
      <c r="R653" s="18">
        <v>4.705546801455638E-2</v>
      </c>
      <c r="S653" s="2" t="s">
        <v>45</v>
      </c>
      <c r="T653" s="2"/>
      <c r="U653" s="2"/>
      <c r="V653" s="14">
        <v>365</v>
      </c>
      <c r="W653" s="76"/>
      <c r="X653" s="14"/>
      <c r="Y653" s="14">
        <v>8760</v>
      </c>
      <c r="Z653" s="76" t="s">
        <v>1731</v>
      </c>
      <c r="AA653" s="76" t="s">
        <v>1732</v>
      </c>
      <c r="AB653" s="19" t="s">
        <v>226</v>
      </c>
      <c r="AC653" s="19">
        <v>476000</v>
      </c>
      <c r="AD653" s="19">
        <v>2142000</v>
      </c>
      <c r="AE653" s="19">
        <v>1704000</v>
      </c>
      <c r="AF653" s="19">
        <v>595000</v>
      </c>
      <c r="AG653" s="19">
        <v>2676000000</v>
      </c>
      <c r="AH653" s="23">
        <v>4.2396941363515898E-2</v>
      </c>
      <c r="AI653" s="20">
        <v>9.1200000000000003E-2</v>
      </c>
      <c r="AJ653" s="21">
        <f>AC653*R653/1000000</f>
        <v>2.2398402774928838E-2</v>
      </c>
      <c r="AK653" s="21">
        <f>AD653*R653/1000000</f>
        <v>0.10079281248717976</v>
      </c>
      <c r="AL653" s="21">
        <f>AE653*R653/1000000</f>
        <v>8.0182517496804065E-2</v>
      </c>
      <c r="AM653" s="21">
        <f>AF653*R653/1000000</f>
        <v>2.7998003468661044E-2</v>
      </c>
      <c r="AN653" s="21">
        <f>AG653*R653/1000000</f>
        <v>125.92043240695287</v>
      </c>
      <c r="AO653" s="86">
        <f t="shared" si="434"/>
        <v>4.2914586829275424E-3</v>
      </c>
      <c r="AP653" s="88">
        <f t="shared" si="435"/>
        <v>6.1365487054599552E-5</v>
      </c>
      <c r="AQ653" s="89">
        <f t="shared" si="436"/>
        <v>2.7614469174569797E-4</v>
      </c>
      <c r="AR653" s="89">
        <f t="shared" si="437"/>
        <v>2.1967813012823033E-4</v>
      </c>
      <c r="AS653" s="89">
        <f t="shared" si="438"/>
        <v>7.6706858818249434E-5</v>
      </c>
      <c r="AT653" s="89">
        <f t="shared" si="439"/>
        <v>0.34498748604644625</v>
      </c>
      <c r="AU653" s="91">
        <f t="shared" si="440"/>
        <v>1.1757421049116555E-5</v>
      </c>
      <c r="AV653" s="95">
        <f t="shared" si="450"/>
        <v>22398.402774928836</v>
      </c>
      <c r="AW653" s="96">
        <f t="shared" si="451"/>
        <v>100792.81248717976</v>
      </c>
      <c r="AX653" s="96">
        <f t="shared" si="452"/>
        <v>80182.517496804066</v>
      </c>
      <c r="AY653" s="96">
        <f t="shared" si="453"/>
        <v>27998.003468661045</v>
      </c>
      <c r="AZ653" s="96">
        <f t="shared" si="454"/>
        <v>125920432.40695287</v>
      </c>
      <c r="BA653" s="97">
        <f t="shared" si="455"/>
        <v>4291.4586829275422</v>
      </c>
      <c r="BB653" s="102">
        <f t="shared" si="456"/>
        <v>61.365487054599555</v>
      </c>
      <c r="BC653" s="98">
        <f t="shared" si="457"/>
        <v>276.14469174569797</v>
      </c>
      <c r="BD653" s="98">
        <f t="shared" si="458"/>
        <v>219.67813012823032</v>
      </c>
      <c r="BE653" s="98">
        <f t="shared" si="459"/>
        <v>76.70685881824943</v>
      </c>
      <c r="BF653" s="98">
        <f t="shared" si="460"/>
        <v>344987.48604644625</v>
      </c>
      <c r="BG653" s="103">
        <f t="shared" si="461"/>
        <v>11.757421049116555</v>
      </c>
      <c r="BH653">
        <v>0.1</v>
      </c>
      <c r="BI653">
        <f t="shared" si="441"/>
        <v>4.7055468014556385E-3</v>
      </c>
      <c r="BJ653">
        <v>0.1</v>
      </c>
      <c r="BK653">
        <f t="shared" si="442"/>
        <v>4.2396941363515902E-3</v>
      </c>
      <c r="BL653" s="114">
        <v>190400</v>
      </c>
      <c r="BM653" s="114">
        <v>428400</v>
      </c>
      <c r="BN653" s="114">
        <v>340800</v>
      </c>
      <c r="BO653" s="114">
        <v>119000</v>
      </c>
      <c r="BP653" s="114">
        <v>1070400000</v>
      </c>
      <c r="BQ653" s="107">
        <f t="shared" si="443"/>
        <v>9.1200000000000014E-3</v>
      </c>
      <c r="BR653" s="107">
        <f t="shared" si="444"/>
        <v>9.2350980486159331E-3</v>
      </c>
      <c r="BS653" s="107">
        <f t="shared" si="445"/>
        <v>2.2537958036472364E-2</v>
      </c>
      <c r="BT653" s="107">
        <f t="shared" si="446"/>
        <v>1.7929355972992018E-2</v>
      </c>
      <c r="BU653" s="107">
        <f t="shared" si="447"/>
        <v>6.2605438990201E-3</v>
      </c>
      <c r="BV653" s="107">
        <f t="shared" si="448"/>
        <v>51.918324323731582</v>
      </c>
      <c r="BW653" s="117">
        <f t="shared" si="449"/>
        <v>6.0690390717599112E-4</v>
      </c>
    </row>
    <row r="654" spans="1:75" ht="15" customHeight="1" x14ac:dyDescent="0.25">
      <c r="A654" s="108">
        <v>4.6863391716251401</v>
      </c>
      <c r="B654" s="108">
        <v>-74.166407625974998</v>
      </c>
      <c r="C654" s="119">
        <v>22</v>
      </c>
      <c r="D654" s="119">
        <v>33</v>
      </c>
      <c r="E654" s="119">
        <v>1923</v>
      </c>
      <c r="F654" s="16" t="s">
        <v>1727</v>
      </c>
      <c r="G654" s="14" t="s">
        <v>1728</v>
      </c>
      <c r="H654" s="16" t="s">
        <v>1729</v>
      </c>
      <c r="I654" s="14" t="s">
        <v>40</v>
      </c>
      <c r="J654" s="14" t="s">
        <v>41</v>
      </c>
      <c r="K654" s="14">
        <v>85</v>
      </c>
      <c r="L654" s="14"/>
      <c r="M654" s="14">
        <v>1962</v>
      </c>
      <c r="N654" s="15" t="s">
        <v>1730</v>
      </c>
      <c r="O654" s="15" t="s">
        <v>1733</v>
      </c>
      <c r="P654" s="28">
        <v>4.2689148957375835E-3</v>
      </c>
      <c r="Q654" s="18">
        <v>223.21989627891099</v>
      </c>
      <c r="R654" s="18">
        <v>227.0642522867669</v>
      </c>
      <c r="S654" s="2" t="s">
        <v>45</v>
      </c>
      <c r="T654" s="2"/>
      <c r="U654" s="2"/>
      <c r="V654" s="14">
        <v>365</v>
      </c>
      <c r="W654" s="76"/>
      <c r="X654" s="14"/>
      <c r="Y654" s="14">
        <v>8760</v>
      </c>
      <c r="Z654" s="76" t="s">
        <v>1731</v>
      </c>
      <c r="AA654" s="76" t="s">
        <v>1732</v>
      </c>
      <c r="AB654" s="19" t="s">
        <v>226</v>
      </c>
      <c r="AC654" s="19">
        <v>1200000</v>
      </c>
      <c r="AD654" s="19">
        <v>6600000</v>
      </c>
      <c r="AE654" s="19">
        <v>2072400</v>
      </c>
      <c r="AF654" s="19">
        <v>600000</v>
      </c>
      <c r="AG654" s="19">
        <v>3000000000</v>
      </c>
      <c r="AH654" s="23">
        <v>223.21989627891099</v>
      </c>
      <c r="AI654" s="20">
        <v>9.1200000000000003E-2</v>
      </c>
      <c r="AJ654" s="21">
        <f>AC654*R654/1000000</f>
        <v>272.47710274412032</v>
      </c>
      <c r="AK654" s="21">
        <f>AD654*R654/1000000</f>
        <v>1498.6240650926616</v>
      </c>
      <c r="AL654" s="21">
        <f>AE654*R654/1000000</f>
        <v>470.56795643909572</v>
      </c>
      <c r="AM654" s="21">
        <f>AF654*R654/1000000</f>
        <v>136.23855137206016</v>
      </c>
      <c r="AN654" s="21">
        <f>AG654*R654/1000000</f>
        <v>681192.75686030067</v>
      </c>
      <c r="AO654" s="86">
        <f t="shared" si="434"/>
        <v>20.708259808553141</v>
      </c>
      <c r="AP654" s="88">
        <f t="shared" si="435"/>
        <v>0.74651261025786386</v>
      </c>
      <c r="AQ654" s="89">
        <f t="shared" si="436"/>
        <v>4.1058193564182508</v>
      </c>
      <c r="AR654" s="89">
        <f t="shared" si="437"/>
        <v>1.2892272779153306</v>
      </c>
      <c r="AS654" s="89">
        <f t="shared" si="438"/>
        <v>0.37325630512893193</v>
      </c>
      <c r="AT654" s="89">
        <f t="shared" si="439"/>
        <v>1866.2815256446593</v>
      </c>
      <c r="AU654" s="91">
        <f t="shared" si="440"/>
        <v>5.6734958379597647E-2</v>
      </c>
      <c r="AV654" s="95">
        <f t="shared" si="450"/>
        <v>272477102.7441203</v>
      </c>
      <c r="AW654" s="96">
        <f t="shared" si="451"/>
        <v>1498624065.0926616</v>
      </c>
      <c r="AX654" s="96">
        <f t="shared" si="452"/>
        <v>470567956.43909574</v>
      </c>
      <c r="AY654" s="96">
        <f t="shared" si="453"/>
        <v>136238551.37206015</v>
      </c>
      <c r="AZ654" s="96">
        <f t="shared" si="454"/>
        <v>681192756860.30066</v>
      </c>
      <c r="BA654" s="97">
        <f t="shared" si="455"/>
        <v>20708259.808553141</v>
      </c>
      <c r="BB654" s="102">
        <f t="shared" si="456"/>
        <v>746512.61025786388</v>
      </c>
      <c r="BC654" s="98">
        <f t="shared" si="457"/>
        <v>4105819.3564182506</v>
      </c>
      <c r="BD654" s="98">
        <f t="shared" si="458"/>
        <v>1289227.2779153306</v>
      </c>
      <c r="BE654" s="98">
        <f t="shared" si="459"/>
        <v>373256.30512893194</v>
      </c>
      <c r="BF654" s="98">
        <f t="shared" si="460"/>
        <v>1866281525.6446593</v>
      </c>
      <c r="BG654" s="103">
        <f t="shared" si="461"/>
        <v>56734.95837959765</v>
      </c>
      <c r="BH654">
        <v>0.1</v>
      </c>
      <c r="BI654">
        <f t="shared" si="441"/>
        <v>22.706425228676693</v>
      </c>
      <c r="BJ654">
        <v>0.1</v>
      </c>
      <c r="BK654">
        <f t="shared" si="442"/>
        <v>22.321989627891099</v>
      </c>
      <c r="BL654" s="114">
        <v>480000</v>
      </c>
      <c r="BM654" s="114">
        <v>1320000</v>
      </c>
      <c r="BN654" s="114">
        <v>414480</v>
      </c>
      <c r="BO654" s="114">
        <v>120000</v>
      </c>
      <c r="BP654" s="114">
        <v>600000000</v>
      </c>
      <c r="BQ654" s="107">
        <f t="shared" si="443"/>
        <v>9.1200000000000014E-3</v>
      </c>
      <c r="BR654" s="107">
        <f t="shared" si="444"/>
        <v>112.34518751762839</v>
      </c>
      <c r="BS654" s="107">
        <f t="shared" si="445"/>
        <v>335.1025282264261</v>
      </c>
      <c r="BT654" s="107">
        <f t="shared" si="446"/>
        <v>105.2221938630978</v>
      </c>
      <c r="BU654" s="107">
        <f t="shared" si="447"/>
        <v>30.463866202402379</v>
      </c>
      <c r="BV654" s="107">
        <f t="shared" si="448"/>
        <v>152319.33101201185</v>
      </c>
      <c r="BW654" s="117">
        <f t="shared" si="449"/>
        <v>2.928590187440153</v>
      </c>
    </row>
    <row r="655" spans="1:75" ht="30" customHeight="1" x14ac:dyDescent="0.25">
      <c r="A655" s="108">
        <v>4.6889034323834196</v>
      </c>
      <c r="B655" s="108">
        <v>-74.165401148085195</v>
      </c>
      <c r="C655" s="119">
        <v>22</v>
      </c>
      <c r="D655" s="119">
        <v>34</v>
      </c>
      <c r="E655" s="119">
        <v>1937</v>
      </c>
      <c r="F655" s="16" t="s">
        <v>1734</v>
      </c>
      <c r="G655" s="14" t="s">
        <v>1735</v>
      </c>
      <c r="H655" s="16" t="s">
        <v>1736</v>
      </c>
      <c r="I655" s="14" t="s">
        <v>40</v>
      </c>
      <c r="J655" s="14" t="s">
        <v>1274</v>
      </c>
      <c r="K655" s="27"/>
      <c r="L655" s="27"/>
      <c r="M655" s="14">
        <v>2008</v>
      </c>
      <c r="N655" s="15" t="s">
        <v>43</v>
      </c>
      <c r="O655" s="15" t="s">
        <v>120</v>
      </c>
      <c r="P655" s="17">
        <v>1.192780523187394E-2</v>
      </c>
      <c r="Q655" s="30">
        <v>10000</v>
      </c>
      <c r="R655" s="18">
        <v>10488.677205384458</v>
      </c>
      <c r="S655" s="15" t="s">
        <v>45</v>
      </c>
      <c r="T655" s="15"/>
      <c r="U655" s="15"/>
      <c r="V655" s="14">
        <v>365</v>
      </c>
      <c r="W655" s="76"/>
      <c r="X655" s="14"/>
      <c r="Y655" s="14" t="e">
        <v>#VALUE!</v>
      </c>
      <c r="Z655" s="76" t="s">
        <v>1737</v>
      </c>
      <c r="AA655" s="76" t="s">
        <v>1738</v>
      </c>
      <c r="AB655" s="19" t="s">
        <v>49</v>
      </c>
      <c r="AC655" s="19">
        <v>30.4</v>
      </c>
      <c r="AD655" s="19">
        <v>1504</v>
      </c>
      <c r="AE655" s="19">
        <v>9.6</v>
      </c>
      <c r="AF655" s="19">
        <v>640</v>
      </c>
      <c r="AG655" s="19">
        <v>1920000</v>
      </c>
      <c r="AH655" s="23">
        <v>10000</v>
      </c>
      <c r="AI655" s="24">
        <v>8.7999999999999994E-8</v>
      </c>
      <c r="AJ655" s="21">
        <f t="shared" ref="AJ655:AJ663" si="462">AC655*R655/1000000000</f>
        <v>3.1885578704368749E-4</v>
      </c>
      <c r="AK655" s="21">
        <f t="shared" ref="AK655:AK663" si="463">AD655*R655/1000000000</f>
        <v>1.5774970516898225E-2</v>
      </c>
      <c r="AL655" s="21">
        <f t="shared" ref="AL655:AL663" si="464">AE655*R655/1000000000</f>
        <v>1.0069130117169079E-4</v>
      </c>
      <c r="AM655" s="21">
        <f t="shared" ref="AM655:AM663" si="465">AF655*R655/1000000000</f>
        <v>6.7127534114460536E-3</v>
      </c>
      <c r="AN655" s="21">
        <f t="shared" ref="AN655:AN663" si="466">AG655*R655/1000000000</f>
        <v>20.138260234338158</v>
      </c>
      <c r="AO655" s="86">
        <f t="shared" si="434"/>
        <v>9.2300359407383227E-4</v>
      </c>
      <c r="AP655" s="88">
        <f t="shared" si="435"/>
        <v>8.7357749874982871E-7</v>
      </c>
      <c r="AQ655" s="89">
        <f t="shared" si="436"/>
        <v>4.3219097306570476E-5</v>
      </c>
      <c r="AR655" s="89">
        <f t="shared" si="437"/>
        <v>2.7586657855257753E-7</v>
      </c>
      <c r="AS655" s="89">
        <f t="shared" si="438"/>
        <v>1.8391105236838504E-5</v>
      </c>
      <c r="AT655" s="89">
        <f t="shared" si="439"/>
        <v>5.5173315710515501E-2</v>
      </c>
      <c r="AU655" s="91">
        <f t="shared" si="440"/>
        <v>2.5287769700652939E-6</v>
      </c>
      <c r="AV655" s="95">
        <f t="shared" si="450"/>
        <v>318.85578704368749</v>
      </c>
      <c r="AW655" s="96">
        <f t="shared" si="451"/>
        <v>15774.970516898225</v>
      </c>
      <c r="AX655" s="96">
        <f t="shared" si="452"/>
        <v>100.6913011716908</v>
      </c>
      <c r="AY655" s="96">
        <f t="shared" si="453"/>
        <v>6712.7534114460532</v>
      </c>
      <c r="AZ655" s="96">
        <f t="shared" si="454"/>
        <v>20138260.234338157</v>
      </c>
      <c r="BA655" s="97">
        <f t="shared" si="455"/>
        <v>923.00359407383223</v>
      </c>
      <c r="BB655" s="102">
        <f t="shared" si="456"/>
        <v>0.87357749874982871</v>
      </c>
      <c r="BC655" s="98">
        <f t="shared" si="457"/>
        <v>43.219097306570475</v>
      </c>
      <c r="BD655" s="98">
        <f t="shared" si="458"/>
        <v>0.27586657855257751</v>
      </c>
      <c r="BE655" s="98">
        <f t="shared" si="459"/>
        <v>18.391105236838506</v>
      </c>
      <c r="BF655" s="98">
        <f t="shared" si="460"/>
        <v>55173.315710515504</v>
      </c>
      <c r="BG655" s="103">
        <f t="shared" si="461"/>
        <v>2.528776970065294</v>
      </c>
      <c r="BH655">
        <v>0.1</v>
      </c>
      <c r="BI655">
        <f t="shared" si="441"/>
        <v>1048.8677205384458</v>
      </c>
      <c r="BJ655">
        <v>0.1</v>
      </c>
      <c r="BK655">
        <f t="shared" si="442"/>
        <v>1000</v>
      </c>
      <c r="BL655" s="114">
        <v>12.16</v>
      </c>
      <c r="BM655" s="114">
        <v>601.6</v>
      </c>
      <c r="BN655" s="114">
        <v>1.92</v>
      </c>
      <c r="BO655" s="114">
        <v>256</v>
      </c>
      <c r="BP655" s="114">
        <v>384000</v>
      </c>
      <c r="BQ655" s="107">
        <f t="shared" si="443"/>
        <v>8.7999999999999994E-9</v>
      </c>
      <c r="BR655" s="107">
        <f t="shared" si="444"/>
        <v>1.3146760893205749E-4</v>
      </c>
      <c r="BS655" s="107">
        <f t="shared" si="445"/>
        <v>6.504186968217582E-3</v>
      </c>
      <c r="BT655" s="107">
        <f t="shared" si="446"/>
        <v>2.2515259416280487E-5</v>
      </c>
      <c r="BU655" s="107">
        <f t="shared" si="447"/>
        <v>2.7677391354117369E-3</v>
      </c>
      <c r="BV655" s="107">
        <f t="shared" si="448"/>
        <v>4.5030518832560968</v>
      </c>
      <c r="BW655" s="117">
        <f t="shared" si="449"/>
        <v>1.3053242008583248E-4</v>
      </c>
    </row>
    <row r="656" spans="1:75" ht="30" customHeight="1" x14ac:dyDescent="0.25">
      <c r="A656" s="108">
        <v>4.6889034323834196</v>
      </c>
      <c r="B656" s="108">
        <v>-74.165401148085195</v>
      </c>
      <c r="C656" s="119">
        <v>22</v>
      </c>
      <c r="D656" s="119">
        <v>34</v>
      </c>
      <c r="E656" s="119">
        <v>1937</v>
      </c>
      <c r="F656" s="16" t="s">
        <v>1734</v>
      </c>
      <c r="G656" s="14" t="s">
        <v>1735</v>
      </c>
      <c r="H656" s="16" t="s">
        <v>1736</v>
      </c>
      <c r="I656" s="14" t="s">
        <v>40</v>
      </c>
      <c r="J656" s="14" t="s">
        <v>1274</v>
      </c>
      <c r="K656" s="27"/>
      <c r="L656" s="27"/>
      <c r="M656" s="14">
        <v>2008</v>
      </c>
      <c r="N656" s="15" t="s">
        <v>43</v>
      </c>
      <c r="O656" s="15" t="s">
        <v>120</v>
      </c>
      <c r="P656" s="17">
        <v>1.192780523187394E-2</v>
      </c>
      <c r="Q656" s="30">
        <v>10000</v>
      </c>
      <c r="R656" s="18">
        <v>10488.677205384458</v>
      </c>
      <c r="S656" s="15" t="s">
        <v>45</v>
      </c>
      <c r="T656" s="15"/>
      <c r="U656" s="15"/>
      <c r="V656" s="14">
        <v>365</v>
      </c>
      <c r="W656" s="76"/>
      <c r="X656" s="14"/>
      <c r="Y656" s="14" t="e">
        <v>#VALUE!</v>
      </c>
      <c r="Z656" s="76" t="s">
        <v>1737</v>
      </c>
      <c r="AA656" s="76" t="s">
        <v>1738</v>
      </c>
      <c r="AB656" s="19" t="s">
        <v>49</v>
      </c>
      <c r="AC656" s="19">
        <v>30.4</v>
      </c>
      <c r="AD656" s="19">
        <v>1504</v>
      </c>
      <c r="AE656" s="19">
        <v>9.6</v>
      </c>
      <c r="AF656" s="19">
        <v>640</v>
      </c>
      <c r="AG656" s="19">
        <v>1920000</v>
      </c>
      <c r="AH656" s="23">
        <v>10000</v>
      </c>
      <c r="AI656" s="24">
        <v>8.7999999999999994E-8</v>
      </c>
      <c r="AJ656" s="21">
        <f t="shared" si="462"/>
        <v>3.1885578704368749E-4</v>
      </c>
      <c r="AK656" s="21">
        <f t="shared" si="463"/>
        <v>1.5774970516898225E-2</v>
      </c>
      <c r="AL656" s="21">
        <f t="shared" si="464"/>
        <v>1.0069130117169079E-4</v>
      </c>
      <c r="AM656" s="21">
        <f t="shared" si="465"/>
        <v>6.7127534114460536E-3</v>
      </c>
      <c r="AN656" s="21">
        <f t="shared" si="466"/>
        <v>20.138260234338158</v>
      </c>
      <c r="AO656" s="86">
        <f t="shared" si="434"/>
        <v>9.2300359407383227E-4</v>
      </c>
      <c r="AP656" s="88">
        <f t="shared" si="435"/>
        <v>8.7357749874982871E-7</v>
      </c>
      <c r="AQ656" s="89">
        <f t="shared" si="436"/>
        <v>4.3219097306570476E-5</v>
      </c>
      <c r="AR656" s="89">
        <f t="shared" si="437"/>
        <v>2.7586657855257753E-7</v>
      </c>
      <c r="AS656" s="89">
        <f t="shared" si="438"/>
        <v>1.8391105236838504E-5</v>
      </c>
      <c r="AT656" s="89">
        <f t="shared" si="439"/>
        <v>5.5173315710515501E-2</v>
      </c>
      <c r="AU656" s="91">
        <f t="shared" si="440"/>
        <v>2.5287769700652939E-6</v>
      </c>
      <c r="AV656" s="95">
        <f t="shared" si="450"/>
        <v>318.85578704368749</v>
      </c>
      <c r="AW656" s="96">
        <f t="shared" si="451"/>
        <v>15774.970516898225</v>
      </c>
      <c r="AX656" s="96">
        <f t="shared" si="452"/>
        <v>100.6913011716908</v>
      </c>
      <c r="AY656" s="96">
        <f t="shared" si="453"/>
        <v>6712.7534114460532</v>
      </c>
      <c r="AZ656" s="96">
        <f t="shared" si="454"/>
        <v>20138260.234338157</v>
      </c>
      <c r="BA656" s="97">
        <f t="shared" si="455"/>
        <v>923.00359407383223</v>
      </c>
      <c r="BB656" s="102">
        <f t="shared" si="456"/>
        <v>0.87357749874982871</v>
      </c>
      <c r="BC656" s="98">
        <f t="shared" si="457"/>
        <v>43.219097306570475</v>
      </c>
      <c r="BD656" s="98">
        <f t="shared" si="458"/>
        <v>0.27586657855257751</v>
      </c>
      <c r="BE656" s="98">
        <f t="shared" si="459"/>
        <v>18.391105236838506</v>
      </c>
      <c r="BF656" s="98">
        <f t="shared" si="460"/>
        <v>55173.315710515504</v>
      </c>
      <c r="BG656" s="103">
        <f t="shared" si="461"/>
        <v>2.528776970065294</v>
      </c>
      <c r="BH656">
        <v>0.1</v>
      </c>
      <c r="BI656">
        <f t="shared" si="441"/>
        <v>1048.8677205384458</v>
      </c>
      <c r="BJ656">
        <v>0.1</v>
      </c>
      <c r="BK656">
        <f t="shared" si="442"/>
        <v>1000</v>
      </c>
      <c r="BL656" s="114">
        <v>12.16</v>
      </c>
      <c r="BM656" s="114">
        <v>601.6</v>
      </c>
      <c r="BN656" s="114">
        <v>1.92</v>
      </c>
      <c r="BO656" s="114">
        <v>256</v>
      </c>
      <c r="BP656" s="114">
        <v>384000</v>
      </c>
      <c r="BQ656" s="107">
        <f t="shared" si="443"/>
        <v>8.7999999999999994E-9</v>
      </c>
      <c r="BR656" s="107">
        <f t="shared" si="444"/>
        <v>1.3146760893205749E-4</v>
      </c>
      <c r="BS656" s="107">
        <f t="shared" si="445"/>
        <v>6.504186968217582E-3</v>
      </c>
      <c r="BT656" s="107">
        <f t="shared" si="446"/>
        <v>2.2515259416280487E-5</v>
      </c>
      <c r="BU656" s="107">
        <f t="shared" si="447"/>
        <v>2.7677391354117369E-3</v>
      </c>
      <c r="BV656" s="107">
        <f t="shared" si="448"/>
        <v>4.5030518832560968</v>
      </c>
      <c r="BW656" s="117">
        <f t="shared" si="449"/>
        <v>1.3053242008583248E-4</v>
      </c>
    </row>
    <row r="657" spans="1:75" ht="30" customHeight="1" x14ac:dyDescent="0.25">
      <c r="A657" s="108">
        <v>4.6889034323834196</v>
      </c>
      <c r="B657" s="108">
        <v>-74.165401148085195</v>
      </c>
      <c r="C657" s="119">
        <v>22</v>
      </c>
      <c r="D657" s="119">
        <v>34</v>
      </c>
      <c r="E657" s="119">
        <v>1937</v>
      </c>
      <c r="F657" s="16" t="s">
        <v>1734</v>
      </c>
      <c r="G657" s="14" t="s">
        <v>1735</v>
      </c>
      <c r="H657" s="16" t="s">
        <v>1736</v>
      </c>
      <c r="I657" s="14" t="s">
        <v>40</v>
      </c>
      <c r="J657" s="14" t="s">
        <v>53</v>
      </c>
      <c r="K657" s="27"/>
      <c r="L657" s="27"/>
      <c r="M657" s="14">
        <v>1993</v>
      </c>
      <c r="N657" s="15" t="s">
        <v>43</v>
      </c>
      <c r="O657" s="15" t="s">
        <v>120</v>
      </c>
      <c r="P657" s="17">
        <v>1.192780523187394E-2</v>
      </c>
      <c r="Q657" s="18">
        <v>10000</v>
      </c>
      <c r="R657" s="18">
        <v>10488.677205384458</v>
      </c>
      <c r="S657" s="15" t="s">
        <v>45</v>
      </c>
      <c r="T657" s="15"/>
      <c r="U657" s="15"/>
      <c r="V657" s="14">
        <v>365</v>
      </c>
      <c r="W657" s="76" t="s">
        <v>76</v>
      </c>
      <c r="X657" s="14"/>
      <c r="Y657" s="14">
        <v>2920</v>
      </c>
      <c r="Z657" s="76" t="s">
        <v>1739</v>
      </c>
      <c r="AA657" s="76" t="s">
        <v>1740</v>
      </c>
      <c r="AB657" s="19" t="s">
        <v>49</v>
      </c>
      <c r="AC657" s="19">
        <v>30.4</v>
      </c>
      <c r="AD657" s="19">
        <v>1504</v>
      </c>
      <c r="AE657" s="19">
        <v>9.6</v>
      </c>
      <c r="AF657" s="19">
        <v>640</v>
      </c>
      <c r="AG657" s="19">
        <v>1920000</v>
      </c>
      <c r="AH657" s="20">
        <v>26143.981481481482</v>
      </c>
      <c r="AI657" s="20">
        <v>2.9999999999999997E-8</v>
      </c>
      <c r="AJ657" s="21">
        <f t="shared" si="462"/>
        <v>3.1885578704368749E-4</v>
      </c>
      <c r="AK657" s="21">
        <f t="shared" si="463"/>
        <v>1.5774970516898225E-2</v>
      </c>
      <c r="AL657" s="21">
        <f t="shared" si="464"/>
        <v>1.0069130117169079E-4</v>
      </c>
      <c r="AM657" s="21">
        <f t="shared" si="465"/>
        <v>6.7127534114460536E-3</v>
      </c>
      <c r="AN657" s="21">
        <f t="shared" si="466"/>
        <v>20.138260234338158</v>
      </c>
      <c r="AO657" s="86">
        <f t="shared" si="434"/>
        <v>8.2264734786842452E-4</v>
      </c>
      <c r="AP657" s="88">
        <f t="shared" si="435"/>
        <v>8.7357749874982871E-7</v>
      </c>
      <c r="AQ657" s="89">
        <f t="shared" si="436"/>
        <v>4.3219097306570476E-5</v>
      </c>
      <c r="AR657" s="89">
        <f t="shared" si="437"/>
        <v>2.7586657855257753E-7</v>
      </c>
      <c r="AS657" s="89">
        <f t="shared" si="438"/>
        <v>1.8391105236838504E-5</v>
      </c>
      <c r="AT657" s="89">
        <f t="shared" si="439"/>
        <v>5.5173315710515501E-2</v>
      </c>
      <c r="AU657" s="91">
        <f t="shared" si="440"/>
        <v>2.2538283503244509E-6</v>
      </c>
      <c r="AV657" s="95">
        <f t="shared" si="450"/>
        <v>318.85578704368749</v>
      </c>
      <c r="AW657" s="96">
        <f t="shared" si="451"/>
        <v>15774.970516898225</v>
      </c>
      <c r="AX657" s="96">
        <f t="shared" si="452"/>
        <v>100.6913011716908</v>
      </c>
      <c r="AY657" s="96">
        <f t="shared" si="453"/>
        <v>6712.7534114460532</v>
      </c>
      <c r="AZ657" s="96">
        <f t="shared" si="454"/>
        <v>20138260.234338157</v>
      </c>
      <c r="BA657" s="97">
        <f t="shared" si="455"/>
        <v>822.6473478684245</v>
      </c>
      <c r="BB657" s="102">
        <f t="shared" si="456"/>
        <v>0.87357749874982871</v>
      </c>
      <c r="BC657" s="98">
        <f t="shared" si="457"/>
        <v>43.219097306570475</v>
      </c>
      <c r="BD657" s="98">
        <f t="shared" si="458"/>
        <v>0.27586657855257751</v>
      </c>
      <c r="BE657" s="98">
        <f t="shared" si="459"/>
        <v>18.391105236838506</v>
      </c>
      <c r="BF657" s="98">
        <f t="shared" si="460"/>
        <v>55173.315710515504</v>
      </c>
      <c r="BG657" s="103">
        <f t="shared" si="461"/>
        <v>2.2538283503244507</v>
      </c>
      <c r="BH657">
        <v>0.1</v>
      </c>
      <c r="BI657">
        <f t="shared" si="441"/>
        <v>1048.8677205384458</v>
      </c>
      <c r="BJ657">
        <v>0.1</v>
      </c>
      <c r="BK657">
        <f t="shared" si="442"/>
        <v>2614.3981481481483</v>
      </c>
      <c r="BL657" s="114">
        <v>12.16</v>
      </c>
      <c r="BM657" s="114">
        <v>601.6</v>
      </c>
      <c r="BN657" s="114">
        <v>1.92</v>
      </c>
      <c r="BO657" s="114">
        <v>256</v>
      </c>
      <c r="BP657" s="114">
        <v>384000</v>
      </c>
      <c r="BQ657" s="107">
        <f t="shared" si="443"/>
        <v>3E-9</v>
      </c>
      <c r="BR657" s="107">
        <f t="shared" si="444"/>
        <v>1.3146760893205749E-4</v>
      </c>
      <c r="BS657" s="107">
        <f t="shared" si="445"/>
        <v>6.504186968217582E-3</v>
      </c>
      <c r="BT657" s="107">
        <f t="shared" si="446"/>
        <v>2.2515259416280487E-5</v>
      </c>
      <c r="BU657" s="107">
        <f t="shared" si="447"/>
        <v>2.7677391354117369E-3</v>
      </c>
      <c r="BV657" s="107">
        <f t="shared" si="448"/>
        <v>4.5030518832560968</v>
      </c>
      <c r="BW657" s="117">
        <f t="shared" si="449"/>
        <v>1.1633990364057837E-4</v>
      </c>
    </row>
    <row r="658" spans="1:75" ht="75" customHeight="1" x14ac:dyDescent="0.25">
      <c r="A658" s="108">
        <v>4.6863991869262298</v>
      </c>
      <c r="B658" s="108">
        <v>-74.168193340329296</v>
      </c>
      <c r="C658" s="119">
        <v>21</v>
      </c>
      <c r="D658" s="119">
        <v>33</v>
      </c>
      <c r="E658" s="119">
        <v>1922</v>
      </c>
      <c r="F658" s="16" t="s">
        <v>1741</v>
      </c>
      <c r="G658" s="14" t="s">
        <v>1742</v>
      </c>
      <c r="H658" s="16" t="s">
        <v>1743</v>
      </c>
      <c r="I658" s="14" t="s">
        <v>40</v>
      </c>
      <c r="J658" s="14" t="s">
        <v>53</v>
      </c>
      <c r="K658" s="27"/>
      <c r="L658" s="27"/>
      <c r="M658" s="27"/>
      <c r="N658" s="15" t="s">
        <v>54</v>
      </c>
      <c r="O658" s="15" t="s">
        <v>54</v>
      </c>
      <c r="P658" s="28">
        <v>4.2689148957375835E-3</v>
      </c>
      <c r="Q658" s="18">
        <v>22.7126471590264</v>
      </c>
      <c r="R658" s="18">
        <v>23.103810773989352</v>
      </c>
      <c r="S658" s="15" t="s">
        <v>45</v>
      </c>
      <c r="T658" s="15"/>
      <c r="U658" s="15"/>
      <c r="V658" s="14">
        <v>365</v>
      </c>
      <c r="W658" s="76"/>
      <c r="X658" s="14"/>
      <c r="Y658" s="14">
        <v>8760</v>
      </c>
      <c r="Z658" s="76" t="s">
        <v>1744</v>
      </c>
      <c r="AA658" s="76" t="s">
        <v>1745</v>
      </c>
      <c r="AB658" s="19" t="s">
        <v>49</v>
      </c>
      <c r="AC658" s="19">
        <v>24000</v>
      </c>
      <c r="AD658" s="19">
        <v>2261000</v>
      </c>
      <c r="AE658" s="19">
        <v>1200</v>
      </c>
      <c r="AF658" s="19">
        <v>381000</v>
      </c>
      <c r="AG658" s="19">
        <v>1500000000</v>
      </c>
      <c r="AH658" s="20">
        <v>32831.976744186046</v>
      </c>
      <c r="AI658" s="20">
        <v>1.0442E-8</v>
      </c>
      <c r="AJ658" s="21">
        <f t="shared" si="462"/>
        <v>5.5449145857574438E-4</v>
      </c>
      <c r="AK658" s="21">
        <f t="shared" si="463"/>
        <v>5.2237716159989921E-2</v>
      </c>
      <c r="AL658" s="21">
        <f t="shared" si="464"/>
        <v>2.7724572928787224E-5</v>
      </c>
      <c r="AM658" s="21">
        <f t="shared" si="465"/>
        <v>8.802551904889943E-3</v>
      </c>
      <c r="AN658" s="21">
        <f t="shared" si="466"/>
        <v>34.655716160984021</v>
      </c>
      <c r="AO658" s="86">
        <f t="shared" si="434"/>
        <v>3.48735841963714E-4</v>
      </c>
      <c r="AP658" s="88">
        <f t="shared" si="435"/>
        <v>1.5191546810294368E-6</v>
      </c>
      <c r="AQ658" s="89">
        <f t="shared" si="436"/>
        <v>1.4311703057531485E-4</v>
      </c>
      <c r="AR658" s="89">
        <f t="shared" si="437"/>
        <v>7.5957734051471849E-8</v>
      </c>
      <c r="AS658" s="89">
        <f t="shared" si="438"/>
        <v>2.4116580561342311E-5</v>
      </c>
      <c r="AT658" s="89">
        <f t="shared" si="439"/>
        <v>9.4947167564339782E-2</v>
      </c>
      <c r="AU658" s="91">
        <f t="shared" si="440"/>
        <v>9.5544066291428493E-7</v>
      </c>
      <c r="AV658" s="95">
        <f t="shared" si="450"/>
        <v>554.49145857574433</v>
      </c>
      <c r="AW658" s="96">
        <f t="shared" si="451"/>
        <v>52237.716159989919</v>
      </c>
      <c r="AX658" s="96">
        <f t="shared" si="452"/>
        <v>27.724572928787225</v>
      </c>
      <c r="AY658" s="96">
        <f t="shared" si="453"/>
        <v>8802.5519048899423</v>
      </c>
      <c r="AZ658" s="96">
        <f t="shared" si="454"/>
        <v>34655716.160984024</v>
      </c>
      <c r="BA658" s="97">
        <f t="shared" si="455"/>
        <v>348.73584196371399</v>
      </c>
      <c r="BB658" s="102">
        <f t="shared" si="456"/>
        <v>1.5191546810294367</v>
      </c>
      <c r="BC658" s="98">
        <f t="shared" si="457"/>
        <v>143.11703057531486</v>
      </c>
      <c r="BD658" s="98">
        <f t="shared" si="458"/>
        <v>7.5957734051471854E-2</v>
      </c>
      <c r="BE658" s="98">
        <f t="shared" si="459"/>
        <v>24.11658056134231</v>
      </c>
      <c r="BF658" s="98">
        <f t="shared" si="460"/>
        <v>94947.167564339776</v>
      </c>
      <c r="BG658" s="103">
        <f t="shared" si="461"/>
        <v>0.95544066291428498</v>
      </c>
      <c r="BH658">
        <v>0.1</v>
      </c>
      <c r="BI658">
        <f t="shared" si="441"/>
        <v>2.3103810773989353</v>
      </c>
      <c r="BJ658">
        <v>0.1</v>
      </c>
      <c r="BK658">
        <f t="shared" si="442"/>
        <v>3283.1976744186049</v>
      </c>
      <c r="BL658" s="114">
        <v>0</v>
      </c>
      <c r="BM658" s="114">
        <v>0</v>
      </c>
      <c r="BN658" s="114">
        <v>0</v>
      </c>
      <c r="BO658" s="114">
        <v>0</v>
      </c>
      <c r="BP658" s="114">
        <v>0</v>
      </c>
      <c r="BQ658" s="107">
        <f t="shared" si="443"/>
        <v>1.0442E-9</v>
      </c>
      <c r="BR658" s="107">
        <f t="shared" si="444"/>
        <v>5.5449145857574442E-5</v>
      </c>
      <c r="BS658" s="107">
        <f t="shared" si="445"/>
        <v>5.2237716159989926E-3</v>
      </c>
      <c r="BT658" s="107">
        <f t="shared" si="446"/>
        <v>2.7724572928787228E-6</v>
      </c>
      <c r="BU658" s="107">
        <f t="shared" si="447"/>
        <v>8.802551904889943E-4</v>
      </c>
      <c r="BV658" s="107">
        <f t="shared" si="448"/>
        <v>3.4655716160984023</v>
      </c>
      <c r="BW658" s="117">
        <f t="shared" si="449"/>
        <v>4.9318695739068467E-5</v>
      </c>
    </row>
    <row r="659" spans="1:75" ht="30" x14ac:dyDescent="0.25">
      <c r="A659" s="108">
        <v>4.6860688337594203</v>
      </c>
      <c r="B659" s="108">
        <v>-74.168460337771194</v>
      </c>
      <c r="C659" s="119">
        <v>21</v>
      </c>
      <c r="D659" s="119">
        <v>33</v>
      </c>
      <c r="E659" s="119">
        <v>1922</v>
      </c>
      <c r="F659" s="16" t="s">
        <v>1746</v>
      </c>
      <c r="G659" s="14" t="s">
        <v>1747</v>
      </c>
      <c r="H659" s="16" t="s">
        <v>1748</v>
      </c>
      <c r="I659" s="14" t="s">
        <v>40</v>
      </c>
      <c r="J659" s="14" t="s">
        <v>41</v>
      </c>
      <c r="K659" s="14">
        <v>10</v>
      </c>
      <c r="L659" s="14"/>
      <c r="M659" s="14">
        <v>1996</v>
      </c>
      <c r="N659" s="15" t="s">
        <v>102</v>
      </c>
      <c r="O659" s="15" t="s">
        <v>103</v>
      </c>
      <c r="P659" s="28">
        <v>4.2689148957375835E-3</v>
      </c>
      <c r="Q659" s="18">
        <v>0.40882764886247502</v>
      </c>
      <c r="R659" s="18">
        <v>0.41586859393180819</v>
      </c>
      <c r="S659" s="2" t="s">
        <v>45</v>
      </c>
      <c r="T659" s="2"/>
      <c r="U659" s="2"/>
      <c r="V659" s="14">
        <v>365</v>
      </c>
      <c r="W659" s="76" t="s">
        <v>76</v>
      </c>
      <c r="X659" s="14"/>
      <c r="Y659" s="14">
        <v>2920</v>
      </c>
      <c r="Z659" s="76" t="s">
        <v>1749</v>
      </c>
      <c r="AA659" s="76" t="s">
        <v>1750</v>
      </c>
      <c r="AB659" s="19" t="s">
        <v>49</v>
      </c>
      <c r="AC659" s="19">
        <v>840000</v>
      </c>
      <c r="AD659" s="19">
        <v>2400000</v>
      </c>
      <c r="AE659" s="19">
        <v>1800000</v>
      </c>
      <c r="AF659" s="19">
        <v>600000</v>
      </c>
      <c r="AG659" s="19">
        <v>2676000000</v>
      </c>
      <c r="AH659" s="23">
        <v>0.40882764886247502</v>
      </c>
      <c r="AI659" s="20">
        <v>9.1200000000000003E-2</v>
      </c>
      <c r="AJ659" s="21">
        <f t="shared" si="462"/>
        <v>3.493296189027189E-4</v>
      </c>
      <c r="AK659" s="21">
        <f t="shared" si="463"/>
        <v>9.9808462543633965E-4</v>
      </c>
      <c r="AL659" s="21">
        <f t="shared" si="464"/>
        <v>7.4856346907725474E-4</v>
      </c>
      <c r="AM659" s="21">
        <f t="shared" si="465"/>
        <v>2.4952115635908491E-4</v>
      </c>
      <c r="AN659" s="21">
        <f t="shared" si="466"/>
        <v>1.1128643573615187</v>
      </c>
      <c r="AO659" s="86">
        <f t="shared" si="434"/>
        <v>3.792721576658091E-2</v>
      </c>
      <c r="AP659" s="88">
        <f t="shared" si="435"/>
        <v>9.5706744904854483E-7</v>
      </c>
      <c r="AQ659" s="89">
        <f t="shared" si="436"/>
        <v>2.7344784258529853E-6</v>
      </c>
      <c r="AR659" s="89">
        <f t="shared" si="437"/>
        <v>2.0508588193897389E-6</v>
      </c>
      <c r="AS659" s="89">
        <f t="shared" si="438"/>
        <v>6.8361960646324632E-7</v>
      </c>
      <c r="AT659" s="89">
        <f t="shared" si="439"/>
        <v>3.0489434448260785E-3</v>
      </c>
      <c r="AU659" s="91">
        <f t="shared" si="440"/>
        <v>1.0391018018241345E-4</v>
      </c>
      <c r="AV659" s="95">
        <f t="shared" si="450"/>
        <v>349.32961890271889</v>
      </c>
      <c r="AW659" s="96">
        <f t="shared" si="451"/>
        <v>998.08462543633959</v>
      </c>
      <c r="AX659" s="96">
        <f t="shared" si="452"/>
        <v>748.56346907725469</v>
      </c>
      <c r="AY659" s="96">
        <f t="shared" si="453"/>
        <v>249.5211563590849</v>
      </c>
      <c r="AZ659" s="96">
        <f t="shared" si="454"/>
        <v>1112864.3573615188</v>
      </c>
      <c r="BA659" s="97">
        <f t="shared" si="455"/>
        <v>37927.215766580914</v>
      </c>
      <c r="BB659" s="102">
        <f t="shared" si="456"/>
        <v>0.95706744904854479</v>
      </c>
      <c r="BC659" s="98">
        <f t="shared" si="457"/>
        <v>2.7344784258529851</v>
      </c>
      <c r="BD659" s="98">
        <f t="shared" si="458"/>
        <v>2.050858819389739</v>
      </c>
      <c r="BE659" s="98">
        <f t="shared" si="459"/>
        <v>0.68361960646324627</v>
      </c>
      <c r="BF659" s="98">
        <f t="shared" si="460"/>
        <v>3048.9434448260786</v>
      </c>
      <c r="BG659" s="103">
        <f t="shared" si="461"/>
        <v>103.91018018241346</v>
      </c>
      <c r="BH659">
        <v>0.1</v>
      </c>
      <c r="BI659">
        <f t="shared" si="441"/>
        <v>4.1586859393180825E-2</v>
      </c>
      <c r="BJ659">
        <v>0.1</v>
      </c>
      <c r="BK659">
        <f t="shared" si="442"/>
        <v>4.0882764886247508E-2</v>
      </c>
      <c r="BL659" s="114">
        <v>336000</v>
      </c>
      <c r="BM659" s="114">
        <v>480000</v>
      </c>
      <c r="BN659" s="114">
        <v>360000</v>
      </c>
      <c r="BO659" s="114">
        <v>120000</v>
      </c>
      <c r="BP659" s="114">
        <v>1070400000</v>
      </c>
      <c r="BQ659" s="107">
        <f t="shared" si="443"/>
        <v>9.1200000000000014E-3</v>
      </c>
      <c r="BR659" s="107">
        <f t="shared" si="444"/>
        <v>1.440322916892674E-4</v>
      </c>
      <c r="BS659" s="107">
        <f t="shared" si="445"/>
        <v>2.2317850697730712E-4</v>
      </c>
      <c r="BT659" s="107">
        <f t="shared" si="446"/>
        <v>1.6738388023298034E-4</v>
      </c>
      <c r="BU659" s="107">
        <f t="shared" si="447"/>
        <v>5.5794626744326781E-5</v>
      </c>
      <c r="BV659" s="107">
        <f t="shared" si="448"/>
        <v>0.45884572923866612</v>
      </c>
      <c r="BW659" s="117">
        <f t="shared" si="449"/>
        <v>5.3637182920149417E-3</v>
      </c>
    </row>
    <row r="660" spans="1:75" ht="60" customHeight="1" x14ac:dyDescent="0.25">
      <c r="A660" s="108">
        <v>4.6862270286485996</v>
      </c>
      <c r="B660" s="108">
        <v>-74.168299987463001</v>
      </c>
      <c r="C660" s="119">
        <v>21</v>
      </c>
      <c r="D660" s="119">
        <v>33</v>
      </c>
      <c r="E660" s="119">
        <v>1922</v>
      </c>
      <c r="F660" s="16" t="s">
        <v>1751</v>
      </c>
      <c r="G660" s="14" t="s">
        <v>1752</v>
      </c>
      <c r="H660" s="16" t="s">
        <v>1753</v>
      </c>
      <c r="I660" s="14" t="s">
        <v>40</v>
      </c>
      <c r="J660" s="14" t="s">
        <v>53</v>
      </c>
      <c r="K660" s="14">
        <v>8.94</v>
      </c>
      <c r="L660" s="14"/>
      <c r="M660" s="27"/>
      <c r="N660" s="15" t="s">
        <v>54</v>
      </c>
      <c r="O660" s="15" t="s">
        <v>54</v>
      </c>
      <c r="P660" s="25">
        <v>1.08600994019335E-3</v>
      </c>
      <c r="Q660" s="18">
        <v>14.7632206533671</v>
      </c>
      <c r="R660" s="18">
        <v>14.827492168821129</v>
      </c>
      <c r="S660" s="15" t="s">
        <v>45</v>
      </c>
      <c r="T660" s="15"/>
      <c r="U660" s="15"/>
      <c r="V660" s="14">
        <v>365</v>
      </c>
      <c r="W660" s="76"/>
      <c r="X660" s="14"/>
      <c r="Y660" s="14">
        <v>0</v>
      </c>
      <c r="Z660" s="76" t="s">
        <v>1754</v>
      </c>
      <c r="AA660" s="76" t="s">
        <v>1755</v>
      </c>
      <c r="AB660" s="19" t="s">
        <v>49</v>
      </c>
      <c r="AC660" s="19">
        <v>24000</v>
      </c>
      <c r="AD660" s="19">
        <v>2261000</v>
      </c>
      <c r="AE660" s="19">
        <v>1200</v>
      </c>
      <c r="AF660" s="19">
        <v>381000</v>
      </c>
      <c r="AG660" s="19">
        <v>1500000000</v>
      </c>
      <c r="AH660" s="20">
        <v>8608.3841463414628</v>
      </c>
      <c r="AI660" s="20">
        <v>1.0442E-8</v>
      </c>
      <c r="AJ660" s="21">
        <f t="shared" si="462"/>
        <v>3.5585981205170711E-4</v>
      </c>
      <c r="AK660" s="21">
        <f t="shared" si="463"/>
        <v>3.3524959793704574E-2</v>
      </c>
      <c r="AL660" s="21">
        <f t="shared" si="464"/>
        <v>1.7792990602585358E-5</v>
      </c>
      <c r="AM660" s="21">
        <f t="shared" si="465"/>
        <v>5.6492745163208499E-3</v>
      </c>
      <c r="AN660" s="21">
        <f t="shared" si="466"/>
        <v>22.241238253231693</v>
      </c>
      <c r="AO660" s="86">
        <f t="shared" si="434"/>
        <v>9.0280076908621313E-5</v>
      </c>
      <c r="AP660" s="88">
        <f t="shared" si="435"/>
        <v>9.7495838918275913E-7</v>
      </c>
      <c r="AQ660" s="89">
        <f t="shared" si="436"/>
        <v>9.1849204914259112E-5</v>
      </c>
      <c r="AR660" s="89">
        <f t="shared" si="437"/>
        <v>4.8747919459137966E-8</v>
      </c>
      <c r="AS660" s="89">
        <f t="shared" si="438"/>
        <v>1.5477464428276301E-5</v>
      </c>
      <c r="AT660" s="89">
        <f t="shared" si="439"/>
        <v>6.0934899323922445E-2</v>
      </c>
      <c r="AU660" s="91">
        <f t="shared" si="440"/>
        <v>2.4734267646197623E-7</v>
      </c>
      <c r="AV660" s="95">
        <f t="shared" si="450"/>
        <v>355.85981205170714</v>
      </c>
      <c r="AW660" s="96">
        <f t="shared" si="451"/>
        <v>33524.959793704576</v>
      </c>
      <c r="AX660" s="96">
        <f t="shared" si="452"/>
        <v>17.792990602585359</v>
      </c>
      <c r="AY660" s="96">
        <f t="shared" si="453"/>
        <v>5649.2745163208501</v>
      </c>
      <c r="AZ660" s="96">
        <f t="shared" si="454"/>
        <v>22241238.253231693</v>
      </c>
      <c r="BA660" s="97">
        <f t="shared" si="455"/>
        <v>90.280076908621311</v>
      </c>
      <c r="BB660" s="102">
        <f t="shared" si="456"/>
        <v>0.97495838918275912</v>
      </c>
      <c r="BC660" s="98">
        <f t="shared" si="457"/>
        <v>91.849204914259118</v>
      </c>
      <c r="BD660" s="98">
        <f t="shared" si="458"/>
        <v>4.8747919459137964E-2</v>
      </c>
      <c r="BE660" s="98">
        <f t="shared" si="459"/>
        <v>15.477464428276301</v>
      </c>
      <c r="BF660" s="98">
        <f t="shared" si="460"/>
        <v>60934.899323922444</v>
      </c>
      <c r="BG660" s="103">
        <f t="shared" si="461"/>
        <v>0.24734267646197622</v>
      </c>
      <c r="BH660">
        <v>0.1</v>
      </c>
      <c r="BI660">
        <f t="shared" si="441"/>
        <v>1.482749216882113</v>
      </c>
      <c r="BJ660">
        <v>0.1</v>
      </c>
      <c r="BK660">
        <f t="shared" si="442"/>
        <v>860.83841463414637</v>
      </c>
      <c r="BL660" s="114">
        <v>0</v>
      </c>
      <c r="BM660" s="114">
        <v>0</v>
      </c>
      <c r="BN660" s="114">
        <v>0</v>
      </c>
      <c r="BO660" s="114">
        <v>0</v>
      </c>
      <c r="BP660" s="114">
        <v>0</v>
      </c>
      <c r="BQ660" s="107">
        <f t="shared" si="443"/>
        <v>1.0442E-9</v>
      </c>
      <c r="BR660" s="107">
        <f t="shared" si="444"/>
        <v>3.5585981205170715E-5</v>
      </c>
      <c r="BS660" s="107">
        <f t="shared" si="445"/>
        <v>3.3524959793704576E-3</v>
      </c>
      <c r="BT660" s="107">
        <f t="shared" si="446"/>
        <v>1.7792990602585359E-6</v>
      </c>
      <c r="BU660" s="107">
        <f t="shared" si="447"/>
        <v>5.6492745163208504E-4</v>
      </c>
      <c r="BV660" s="107">
        <f t="shared" si="448"/>
        <v>2.2241238253231694</v>
      </c>
      <c r="BW660" s="117">
        <f t="shared" si="449"/>
        <v>1.2767530917625835E-5</v>
      </c>
    </row>
    <row r="661" spans="1:75" ht="45" customHeight="1" x14ac:dyDescent="0.25">
      <c r="A661" s="108">
        <v>4.6889034323834196</v>
      </c>
      <c r="B661" s="108">
        <v>-74.165401148085195</v>
      </c>
      <c r="C661" s="119">
        <v>22</v>
      </c>
      <c r="D661" s="119">
        <v>34</v>
      </c>
      <c r="E661" s="119">
        <v>1937</v>
      </c>
      <c r="F661" s="16" t="s">
        <v>1756</v>
      </c>
      <c r="G661" s="14" t="s">
        <v>1757</v>
      </c>
      <c r="H661" s="16" t="s">
        <v>1736</v>
      </c>
      <c r="I661" s="14" t="s">
        <v>40</v>
      </c>
      <c r="J661" s="14" t="s">
        <v>53</v>
      </c>
      <c r="K661" s="14">
        <v>4</v>
      </c>
      <c r="L661" s="14"/>
      <c r="M661" s="14">
        <v>2006</v>
      </c>
      <c r="N661" s="15" t="s">
        <v>43</v>
      </c>
      <c r="O661" s="15" t="s">
        <v>123</v>
      </c>
      <c r="P661" s="22">
        <v>1.192780523187394E-2</v>
      </c>
      <c r="Q661" s="18">
        <v>129024</v>
      </c>
      <c r="R661" s="18">
        <v>135329.10877475244</v>
      </c>
      <c r="S661" s="15" t="s">
        <v>45</v>
      </c>
      <c r="T661" s="15"/>
      <c r="U661" s="15"/>
      <c r="V661" s="14">
        <v>365</v>
      </c>
      <c r="W661" s="76" t="s">
        <v>76</v>
      </c>
      <c r="X661" s="14"/>
      <c r="Y661" s="14">
        <v>2920</v>
      </c>
      <c r="Z661" s="76" t="s">
        <v>1758</v>
      </c>
      <c r="AA661" s="76" t="s">
        <v>1759</v>
      </c>
      <c r="AB661" s="19" t="s">
        <v>49</v>
      </c>
      <c r="AC661" s="19">
        <v>196.35697419693699</v>
      </c>
      <c r="AD661" s="19">
        <v>1220.7279907421801</v>
      </c>
      <c r="AE661" s="19">
        <v>69.655897325915305</v>
      </c>
      <c r="AF661" s="19">
        <v>640</v>
      </c>
      <c r="AG661" s="19">
        <v>1920000</v>
      </c>
      <c r="AH661" s="23">
        <v>129024</v>
      </c>
      <c r="AI661" s="24">
        <v>8.7999999999999994E-8</v>
      </c>
      <c r="AJ661" s="21">
        <f t="shared" si="462"/>
        <v>2.6572814319778544E-2</v>
      </c>
      <c r="AK661" s="21">
        <f t="shared" si="463"/>
        <v>0.16520003104353348</v>
      </c>
      <c r="AL661" s="21">
        <f t="shared" si="464"/>
        <v>9.4264705060217811E-3</v>
      </c>
      <c r="AM661" s="21">
        <f t="shared" si="465"/>
        <v>8.6610629615841567E-2</v>
      </c>
      <c r="AN661" s="21">
        <f t="shared" si="466"/>
        <v>259.83188884752468</v>
      </c>
      <c r="AO661" s="86">
        <f t="shared" si="434"/>
        <v>1.1908961572178214E-2</v>
      </c>
      <c r="AP661" s="88">
        <f t="shared" si="435"/>
        <v>7.2802231013091901E-5</v>
      </c>
      <c r="AQ661" s="89">
        <f t="shared" si="436"/>
        <v>4.5260282477680407E-4</v>
      </c>
      <c r="AR661" s="89">
        <f t="shared" si="437"/>
        <v>2.5825946591840496E-5</v>
      </c>
      <c r="AS661" s="89">
        <f t="shared" si="438"/>
        <v>2.3728939620778512E-4</v>
      </c>
      <c r="AT661" s="89">
        <f t="shared" si="439"/>
        <v>0.71186818862335532</v>
      </c>
      <c r="AU661" s="91">
        <f t="shared" si="440"/>
        <v>3.2627291978570449E-5</v>
      </c>
      <c r="AV661" s="95">
        <f t="shared" si="450"/>
        <v>26572.814319778543</v>
      </c>
      <c r="AW661" s="96">
        <f t="shared" si="451"/>
        <v>165200.03104353347</v>
      </c>
      <c r="AX661" s="96">
        <f t="shared" si="452"/>
        <v>9426.4705060217802</v>
      </c>
      <c r="AY661" s="96">
        <f t="shared" si="453"/>
        <v>86610.629615841564</v>
      </c>
      <c r="AZ661" s="96">
        <f t="shared" si="454"/>
        <v>259831888.84752467</v>
      </c>
      <c r="BA661" s="97">
        <f t="shared" si="455"/>
        <v>11908.961572178214</v>
      </c>
      <c r="BB661" s="102">
        <f t="shared" si="456"/>
        <v>72.802231013091898</v>
      </c>
      <c r="BC661" s="98">
        <f t="shared" si="457"/>
        <v>452.60282477680408</v>
      </c>
      <c r="BD661" s="98">
        <f t="shared" si="458"/>
        <v>25.825946591840495</v>
      </c>
      <c r="BE661" s="98">
        <f t="shared" si="459"/>
        <v>237.28939620778513</v>
      </c>
      <c r="BF661" s="98">
        <f t="shared" si="460"/>
        <v>711868.18862335535</v>
      </c>
      <c r="BG661" s="103">
        <f t="shared" si="461"/>
        <v>32.627291978570447</v>
      </c>
      <c r="BH661">
        <v>0.1</v>
      </c>
      <c r="BI661">
        <f t="shared" si="441"/>
        <v>13532.910877475246</v>
      </c>
      <c r="BJ661">
        <v>0.1</v>
      </c>
      <c r="BK661">
        <f t="shared" si="442"/>
        <v>12902.400000000001</v>
      </c>
      <c r="BL661" s="114">
        <v>187.562005220738</v>
      </c>
      <c r="BM661" s="114">
        <v>1012.03746873145</v>
      </c>
      <c r="BN661" s="114">
        <v>69.555897325915296</v>
      </c>
      <c r="BO661" s="114">
        <v>256</v>
      </c>
      <c r="BP661" s="114">
        <v>384000</v>
      </c>
      <c r="BQ661" s="107">
        <f t="shared" si="443"/>
        <v>8.7999999999999994E-9</v>
      </c>
      <c r="BR661" s="107">
        <f t="shared" si="444"/>
        <v>2.5521314169433505E-2</v>
      </c>
      <c r="BS661" s="107">
        <f t="shared" si="445"/>
        <v>0.1379508590653111</v>
      </c>
      <c r="BT661" s="107">
        <f t="shared" si="446"/>
        <v>9.4600199593917345E-3</v>
      </c>
      <c r="BU661" s="107">
        <f t="shared" si="447"/>
        <v>3.5710477420736401E-2</v>
      </c>
      <c r="BV661" s="107">
        <f t="shared" si="448"/>
        <v>58.10017661852347</v>
      </c>
      <c r="BW661" s="117">
        <f t="shared" si="449"/>
        <v>1.6841814969154449E-3</v>
      </c>
    </row>
    <row r="662" spans="1:75" ht="45" customHeight="1" x14ac:dyDescent="0.25">
      <c r="A662" s="108">
        <v>4.6889034323834196</v>
      </c>
      <c r="B662" s="108">
        <v>-74.165401148085195</v>
      </c>
      <c r="C662" s="119">
        <v>22</v>
      </c>
      <c r="D662" s="119">
        <v>34</v>
      </c>
      <c r="E662" s="119">
        <v>1937</v>
      </c>
      <c r="F662" s="16" t="s">
        <v>1756</v>
      </c>
      <c r="G662" s="14" t="s">
        <v>1757</v>
      </c>
      <c r="H662" s="16" t="s">
        <v>1736</v>
      </c>
      <c r="I662" s="14" t="s">
        <v>40</v>
      </c>
      <c r="J662" s="14" t="s">
        <v>53</v>
      </c>
      <c r="K662" s="14">
        <v>4</v>
      </c>
      <c r="L662" s="14"/>
      <c r="M662" s="14">
        <v>2006</v>
      </c>
      <c r="N662" s="15" t="s">
        <v>43</v>
      </c>
      <c r="O662" s="15" t="s">
        <v>123</v>
      </c>
      <c r="P662" s="22">
        <v>1.192780523187394E-2</v>
      </c>
      <c r="Q662" s="18">
        <v>129024</v>
      </c>
      <c r="R662" s="18">
        <v>135329.10877475244</v>
      </c>
      <c r="S662" s="15" t="s">
        <v>45</v>
      </c>
      <c r="T662" s="15"/>
      <c r="U662" s="15"/>
      <c r="V662" s="14">
        <v>365</v>
      </c>
      <c r="W662" s="76" t="s">
        <v>76</v>
      </c>
      <c r="X662" s="14"/>
      <c r="Y662" s="14">
        <v>2920</v>
      </c>
      <c r="Z662" s="76" t="s">
        <v>1758</v>
      </c>
      <c r="AA662" s="76" t="s">
        <v>1759</v>
      </c>
      <c r="AB662" s="19" t="s">
        <v>49</v>
      </c>
      <c r="AC662" s="19">
        <v>196.35697419693699</v>
      </c>
      <c r="AD662" s="19">
        <v>1220.7279907421801</v>
      </c>
      <c r="AE662" s="19">
        <v>69.655897325915305</v>
      </c>
      <c r="AF662" s="19">
        <v>640</v>
      </c>
      <c r="AG662" s="19">
        <v>1920000</v>
      </c>
      <c r="AH662" s="23">
        <v>129024</v>
      </c>
      <c r="AI662" s="24">
        <v>8.7999999999999994E-8</v>
      </c>
      <c r="AJ662" s="21">
        <f t="shared" si="462"/>
        <v>2.6572814319778544E-2</v>
      </c>
      <c r="AK662" s="21">
        <f t="shared" si="463"/>
        <v>0.16520003104353348</v>
      </c>
      <c r="AL662" s="21">
        <f t="shared" si="464"/>
        <v>9.4264705060217811E-3</v>
      </c>
      <c r="AM662" s="21">
        <f t="shared" si="465"/>
        <v>8.6610629615841567E-2</v>
      </c>
      <c r="AN662" s="21">
        <f t="shared" si="466"/>
        <v>259.83188884752468</v>
      </c>
      <c r="AO662" s="86">
        <f t="shared" si="434"/>
        <v>1.1908961572178214E-2</v>
      </c>
      <c r="AP662" s="88">
        <f t="shared" si="435"/>
        <v>7.2802231013091901E-5</v>
      </c>
      <c r="AQ662" s="89">
        <f t="shared" si="436"/>
        <v>4.5260282477680407E-4</v>
      </c>
      <c r="AR662" s="89">
        <f t="shared" si="437"/>
        <v>2.5825946591840496E-5</v>
      </c>
      <c r="AS662" s="89">
        <f t="shared" si="438"/>
        <v>2.3728939620778512E-4</v>
      </c>
      <c r="AT662" s="89">
        <f t="shared" si="439"/>
        <v>0.71186818862335532</v>
      </c>
      <c r="AU662" s="91">
        <f t="shared" si="440"/>
        <v>3.2627291978570449E-5</v>
      </c>
      <c r="AV662" s="95">
        <f t="shared" si="450"/>
        <v>26572.814319778543</v>
      </c>
      <c r="AW662" s="96">
        <f t="shared" si="451"/>
        <v>165200.03104353347</v>
      </c>
      <c r="AX662" s="96">
        <f t="shared" si="452"/>
        <v>9426.4705060217802</v>
      </c>
      <c r="AY662" s="96">
        <f t="shared" si="453"/>
        <v>86610.629615841564</v>
      </c>
      <c r="AZ662" s="96">
        <f t="shared" si="454"/>
        <v>259831888.84752467</v>
      </c>
      <c r="BA662" s="97">
        <f t="shared" si="455"/>
        <v>11908.961572178214</v>
      </c>
      <c r="BB662" s="102">
        <f t="shared" si="456"/>
        <v>72.802231013091898</v>
      </c>
      <c r="BC662" s="98">
        <f t="shared" si="457"/>
        <v>452.60282477680408</v>
      </c>
      <c r="BD662" s="98">
        <f t="shared" si="458"/>
        <v>25.825946591840495</v>
      </c>
      <c r="BE662" s="98">
        <f t="shared" si="459"/>
        <v>237.28939620778513</v>
      </c>
      <c r="BF662" s="98">
        <f t="shared" si="460"/>
        <v>711868.18862335535</v>
      </c>
      <c r="BG662" s="103">
        <f t="shared" si="461"/>
        <v>32.627291978570447</v>
      </c>
      <c r="BH662">
        <v>0.1</v>
      </c>
      <c r="BI662">
        <f t="shared" si="441"/>
        <v>13532.910877475246</v>
      </c>
      <c r="BJ662">
        <v>0.1</v>
      </c>
      <c r="BK662">
        <f t="shared" si="442"/>
        <v>12902.400000000001</v>
      </c>
      <c r="BL662" s="114">
        <v>187.562005220738</v>
      </c>
      <c r="BM662" s="114">
        <v>1012.03746873145</v>
      </c>
      <c r="BN662" s="114">
        <v>69.555897325915296</v>
      </c>
      <c r="BO662" s="114">
        <v>256</v>
      </c>
      <c r="BP662" s="114">
        <v>384000</v>
      </c>
      <c r="BQ662" s="107">
        <f t="shared" si="443"/>
        <v>8.7999999999999994E-9</v>
      </c>
      <c r="BR662" s="107">
        <f t="shared" si="444"/>
        <v>2.5521314169433505E-2</v>
      </c>
      <c r="BS662" s="107">
        <f t="shared" si="445"/>
        <v>0.1379508590653111</v>
      </c>
      <c r="BT662" s="107">
        <f t="shared" si="446"/>
        <v>9.4600199593917345E-3</v>
      </c>
      <c r="BU662" s="107">
        <f t="shared" si="447"/>
        <v>3.5710477420736401E-2</v>
      </c>
      <c r="BV662" s="107">
        <f t="shared" si="448"/>
        <v>58.10017661852347</v>
      </c>
      <c r="BW662" s="117">
        <f t="shared" si="449"/>
        <v>1.6841814969154449E-3</v>
      </c>
    </row>
    <row r="663" spans="1:75" ht="30" customHeight="1" x14ac:dyDescent="0.25">
      <c r="A663" s="108">
        <v>4.6932499999999999</v>
      </c>
      <c r="B663" s="108">
        <v>-74.167222222222222</v>
      </c>
      <c r="C663" s="119">
        <v>22</v>
      </c>
      <c r="D663" s="119">
        <v>34</v>
      </c>
      <c r="E663" s="119">
        <v>1937</v>
      </c>
      <c r="F663" s="16" t="s">
        <v>1760</v>
      </c>
      <c r="G663" s="14" t="s">
        <v>1761</v>
      </c>
      <c r="H663" s="16" t="s">
        <v>1762</v>
      </c>
      <c r="I663" s="14" t="s">
        <v>40</v>
      </c>
      <c r="J663" s="14" t="s">
        <v>41</v>
      </c>
      <c r="K663" s="14">
        <v>50</v>
      </c>
      <c r="L663" s="14"/>
      <c r="M663" s="14">
        <v>1985</v>
      </c>
      <c r="N663" s="15" t="s">
        <v>43</v>
      </c>
      <c r="O663" s="15" t="s">
        <v>44</v>
      </c>
      <c r="P663" s="25">
        <v>0.01</v>
      </c>
      <c r="Q663" s="18">
        <v>171600</v>
      </c>
      <c r="R663" s="18">
        <v>178603.12885141381</v>
      </c>
      <c r="S663" s="15" t="s">
        <v>45</v>
      </c>
      <c r="T663" s="15"/>
      <c r="U663" s="15"/>
      <c r="V663" s="14">
        <v>365</v>
      </c>
      <c r="W663" s="76"/>
      <c r="X663" s="14"/>
      <c r="Y663" s="14">
        <v>8760</v>
      </c>
      <c r="Z663" s="76" t="s">
        <v>429</v>
      </c>
      <c r="AA663" s="76" t="s">
        <v>429</v>
      </c>
      <c r="AB663" s="19" t="s">
        <v>49</v>
      </c>
      <c r="AC663" s="19">
        <v>46.3856216091623</v>
      </c>
      <c r="AD663" s="19">
        <v>1074.85364414012</v>
      </c>
      <c r="AE663" s="19">
        <v>5.4109910208389103</v>
      </c>
      <c r="AF663" s="19">
        <v>1344</v>
      </c>
      <c r="AG663" s="19">
        <v>1920000</v>
      </c>
      <c r="AH663" s="23">
        <v>171600</v>
      </c>
      <c r="AI663" s="24">
        <v>8.7999999999999994E-8</v>
      </c>
      <c r="AJ663" s="21">
        <f t="shared" si="462"/>
        <v>8.2846171531141388E-3</v>
      </c>
      <c r="AK663" s="21">
        <f t="shared" si="463"/>
        <v>0.19197222390076954</v>
      </c>
      <c r="AL663" s="21">
        <f t="shared" si="464"/>
        <v>9.6641992650873501E-4</v>
      </c>
      <c r="AM663" s="21">
        <f t="shared" si="465"/>
        <v>0.24004260517630016</v>
      </c>
      <c r="AN663" s="21">
        <f t="shared" si="466"/>
        <v>342.91800739471455</v>
      </c>
      <c r="AO663" s="86">
        <f t="shared" si="434"/>
        <v>1.5717075338924417E-2</v>
      </c>
      <c r="AP663" s="88">
        <f t="shared" si="435"/>
        <v>2.26975812414086E-5</v>
      </c>
      <c r="AQ663" s="89">
        <f t="shared" si="436"/>
        <v>5.2595129835827275E-4</v>
      </c>
      <c r="AR663" s="89">
        <f t="shared" si="437"/>
        <v>2.6477258260513289E-6</v>
      </c>
      <c r="AS663" s="89">
        <f t="shared" si="438"/>
        <v>6.5765097308575387E-4</v>
      </c>
      <c r="AT663" s="89">
        <f t="shared" si="439"/>
        <v>0.93950139012250566</v>
      </c>
      <c r="AU663" s="91">
        <f t="shared" si="440"/>
        <v>4.3060480380614842E-5</v>
      </c>
      <c r="AV663" s="95">
        <f t="shared" si="450"/>
        <v>8284.617153114139</v>
      </c>
      <c r="AW663" s="96">
        <f t="shared" si="451"/>
        <v>191972.22390076955</v>
      </c>
      <c r="AX663" s="96">
        <f t="shared" si="452"/>
        <v>966.41992650873499</v>
      </c>
      <c r="AY663" s="96">
        <f t="shared" si="453"/>
        <v>240042.60517630016</v>
      </c>
      <c r="AZ663" s="96">
        <f t="shared" si="454"/>
        <v>342918007.39471453</v>
      </c>
      <c r="BA663" s="97">
        <f t="shared" si="455"/>
        <v>15717.075338924416</v>
      </c>
      <c r="BB663" s="102">
        <f t="shared" si="456"/>
        <v>22.697581241408599</v>
      </c>
      <c r="BC663" s="98">
        <f t="shared" si="457"/>
        <v>525.95129835827277</v>
      </c>
      <c r="BD663" s="98">
        <f t="shared" si="458"/>
        <v>2.647725826051329</v>
      </c>
      <c r="BE663" s="98">
        <f t="shared" si="459"/>
        <v>657.65097308575389</v>
      </c>
      <c r="BF663" s="98">
        <f t="shared" si="460"/>
        <v>939501.39012250572</v>
      </c>
      <c r="BG663" s="103">
        <f t="shared" si="461"/>
        <v>43.060480380614841</v>
      </c>
      <c r="BH663">
        <v>0.1</v>
      </c>
      <c r="BI663">
        <f t="shared" si="441"/>
        <v>17860.312885141382</v>
      </c>
      <c r="BJ663">
        <v>0.1</v>
      </c>
      <c r="BK663">
        <f t="shared" si="442"/>
        <v>17160</v>
      </c>
      <c r="BL663" s="114">
        <v>17.6498016718255</v>
      </c>
      <c r="BM663" s="114">
        <v>910.91550745517998</v>
      </c>
      <c r="BN663" s="114">
        <v>5.3109910208389097</v>
      </c>
      <c r="BO663" s="114">
        <v>537.6</v>
      </c>
      <c r="BP663" s="114">
        <v>384000</v>
      </c>
      <c r="BQ663" s="107">
        <f t="shared" si="443"/>
        <v>8.7999999999999994E-9</v>
      </c>
      <c r="BR663" s="107">
        <f t="shared" si="444"/>
        <v>3.2593566700732661E-3</v>
      </c>
      <c r="BS663" s="107">
        <f t="shared" si="445"/>
        <v>0.16382105258106344</v>
      </c>
      <c r="BT663" s="107">
        <f t="shared" si="446"/>
        <v>9.5346998659699429E-4</v>
      </c>
      <c r="BU663" s="107">
        <f t="shared" si="447"/>
        <v>9.8972101579032232E-2</v>
      </c>
      <c r="BV663" s="107">
        <f t="shared" si="448"/>
        <v>76.678797524335735</v>
      </c>
      <c r="BW663" s="117">
        <f t="shared" si="449"/>
        <v>2.2227301105146625E-3</v>
      </c>
    </row>
    <row r="664" spans="1:75" ht="45" customHeight="1" x14ac:dyDescent="0.25">
      <c r="A664" s="108">
        <v>4.6940326605745097</v>
      </c>
      <c r="B664" s="108">
        <v>-74.169487417196393</v>
      </c>
      <c r="C664" s="119">
        <v>21</v>
      </c>
      <c r="D664" s="119">
        <v>34</v>
      </c>
      <c r="E664" s="119">
        <v>1936</v>
      </c>
      <c r="F664" s="16" t="s">
        <v>1763</v>
      </c>
      <c r="G664" s="14" t="s">
        <v>1764</v>
      </c>
      <c r="H664" s="16" t="s">
        <v>1765</v>
      </c>
      <c r="I664" s="14" t="s">
        <v>40</v>
      </c>
      <c r="J664" s="14" t="s">
        <v>53</v>
      </c>
      <c r="K664" s="27"/>
      <c r="L664" s="27"/>
      <c r="M664" s="14">
        <v>1999</v>
      </c>
      <c r="N664" s="15" t="s">
        <v>62</v>
      </c>
      <c r="O664" s="15" t="s">
        <v>63</v>
      </c>
      <c r="P664" s="17">
        <v>-1.5549305289660951E-2</v>
      </c>
      <c r="Q664" s="18">
        <v>55000</v>
      </c>
      <c r="R664" s="18">
        <v>51683.364715229196</v>
      </c>
      <c r="S664" s="15" t="s">
        <v>64</v>
      </c>
      <c r="T664" s="15">
        <f>((R664*6933000)/1000)/8460</f>
        <v>42354.700658473288</v>
      </c>
      <c r="U664" s="15" t="s">
        <v>45</v>
      </c>
      <c r="V664" s="14">
        <v>365</v>
      </c>
      <c r="W664" s="76"/>
      <c r="X664" s="14"/>
      <c r="Y664" s="14">
        <v>8760</v>
      </c>
      <c r="Z664" s="76" t="s">
        <v>1766</v>
      </c>
      <c r="AA664" s="76" t="s">
        <v>1767</v>
      </c>
      <c r="AB664" s="19" t="s">
        <v>226</v>
      </c>
      <c r="AC664" s="19">
        <v>12.7152226842523</v>
      </c>
      <c r="AD664" s="19">
        <v>4.5638248573294096</v>
      </c>
      <c r="AE664" s="19">
        <v>12.0799261022882</v>
      </c>
      <c r="AF664" s="19">
        <v>6.25</v>
      </c>
      <c r="AG664" s="19">
        <v>2343</v>
      </c>
      <c r="AH664" s="20">
        <v>26143.981481481482</v>
      </c>
      <c r="AI664" s="20">
        <v>2.9999999999999997E-8</v>
      </c>
      <c r="AJ664" s="21">
        <f>AC664*R664/1000000</f>
        <v>0.65716549142556724</v>
      </c>
      <c r="AK664" s="21">
        <f>AD664*R664/1000000</f>
        <v>0.23587382459778472</v>
      </c>
      <c r="AL664" s="21">
        <f>AE664*R664/1000000</f>
        <v>0.62433122647757799</v>
      </c>
      <c r="AM664" s="21">
        <f>AF664*R664/1000000</f>
        <v>0.32302102947018246</v>
      </c>
      <c r="AN664" s="21">
        <f>AG664*R664/1000000</f>
        <v>121.094123527782</v>
      </c>
      <c r="AO664" s="86">
        <f t="shared" si="434"/>
        <v>7.3702305273578477E-4</v>
      </c>
      <c r="AP664" s="88">
        <f t="shared" si="435"/>
        <v>1.8004534011659377E-3</v>
      </c>
      <c r="AQ664" s="89">
        <f t="shared" si="436"/>
        <v>6.462296564322869E-4</v>
      </c>
      <c r="AR664" s="89">
        <f t="shared" si="437"/>
        <v>1.710496510897474E-3</v>
      </c>
      <c r="AS664" s="89">
        <f t="shared" si="438"/>
        <v>8.8498912183611637E-4</v>
      </c>
      <c r="AT664" s="89">
        <f t="shared" si="439"/>
        <v>0.33176472199392332</v>
      </c>
      <c r="AU664" s="91">
        <f t="shared" si="440"/>
        <v>2.0192412403720132E-6</v>
      </c>
      <c r="AV664" s="95">
        <f t="shared" si="450"/>
        <v>657165.49142556719</v>
      </c>
      <c r="AW664" s="96">
        <f t="shared" si="451"/>
        <v>235873.82459778473</v>
      </c>
      <c r="AX664" s="96">
        <f t="shared" si="452"/>
        <v>624331.22647757805</v>
      </c>
      <c r="AY664" s="96">
        <f t="shared" si="453"/>
        <v>323021.02947018249</v>
      </c>
      <c r="AZ664" s="96">
        <f t="shared" si="454"/>
        <v>121094123.52778201</v>
      </c>
      <c r="BA664" s="97">
        <f t="shared" si="455"/>
        <v>737.02305273578474</v>
      </c>
      <c r="BB664" s="102">
        <f t="shared" si="456"/>
        <v>1800.4534011659377</v>
      </c>
      <c r="BC664" s="98">
        <f t="shared" si="457"/>
        <v>646.2296564322869</v>
      </c>
      <c r="BD664" s="98">
        <f t="shared" si="458"/>
        <v>1710.4965108974741</v>
      </c>
      <c r="BE664" s="98">
        <f t="shared" si="459"/>
        <v>884.9891218361164</v>
      </c>
      <c r="BF664" s="98">
        <f t="shared" si="460"/>
        <v>331764.7219939233</v>
      </c>
      <c r="BG664" s="103">
        <f t="shared" si="461"/>
        <v>2.019241240372013</v>
      </c>
      <c r="BH664">
        <v>0.1</v>
      </c>
      <c r="BI664">
        <f t="shared" si="441"/>
        <v>5168.33647152292</v>
      </c>
      <c r="BJ664">
        <v>0.1</v>
      </c>
      <c r="BK664">
        <f t="shared" si="442"/>
        <v>2614.3981481481483</v>
      </c>
      <c r="BL664" s="114">
        <v>8.7974410932361504</v>
      </c>
      <c r="BM664" s="114">
        <v>3.6268345072346699</v>
      </c>
      <c r="BN664" s="114">
        <v>10.053852918428399</v>
      </c>
      <c r="BO664" s="114">
        <v>12.5</v>
      </c>
      <c r="BP664" s="114">
        <v>2343</v>
      </c>
      <c r="BQ664" s="107">
        <f t="shared" si="443"/>
        <v>3E-9</v>
      </c>
      <c r="BR664" s="107">
        <f t="shared" si="444"/>
        <v>0.45940592165848293</v>
      </c>
      <c r="BS664" s="107">
        <f t="shared" si="445"/>
        <v>0.18892524022447602</v>
      </c>
      <c r="BT664" s="107">
        <f t="shared" si="446"/>
        <v>0.52335424579960954</v>
      </c>
      <c r="BU664" s="107">
        <f t="shared" si="447"/>
        <v>0.64684910742359825</v>
      </c>
      <c r="BV664" s="107">
        <f t="shared" si="448"/>
        <v>121.69808799028579</v>
      </c>
      <c r="BW664" s="117">
        <f t="shared" si="449"/>
        <v>1.0423079969605678E-4</v>
      </c>
    </row>
    <row r="665" spans="1:75" ht="15" customHeight="1" x14ac:dyDescent="0.25">
      <c r="A665" s="108">
        <v>4.6913459151195998</v>
      </c>
      <c r="B665" s="108">
        <v>-74.152575196223495</v>
      </c>
      <c r="C665" s="119">
        <v>23</v>
      </c>
      <c r="D665" s="119">
        <v>34</v>
      </c>
      <c r="E665" s="119">
        <v>1938</v>
      </c>
      <c r="F665" s="16" t="s">
        <v>1768</v>
      </c>
      <c r="G665" s="14" t="s">
        <v>1769</v>
      </c>
      <c r="H665" s="16" t="s">
        <v>1770</v>
      </c>
      <c r="I665" s="14" t="s">
        <v>40</v>
      </c>
      <c r="J665" s="14" t="s">
        <v>41</v>
      </c>
      <c r="K665" s="14">
        <v>800</v>
      </c>
      <c r="L665" s="14"/>
      <c r="M665" s="14">
        <v>2003</v>
      </c>
      <c r="N665" s="15" t="s">
        <v>43</v>
      </c>
      <c r="O665" s="15" t="s">
        <v>82</v>
      </c>
      <c r="P665" s="17">
        <v>-3.5232101069717393E-2</v>
      </c>
      <c r="Q665" s="18">
        <v>675480</v>
      </c>
      <c r="R665" s="18">
        <v>586689.16319562611</v>
      </c>
      <c r="S665" s="15" t="s">
        <v>45</v>
      </c>
      <c r="T665" s="15"/>
      <c r="U665" s="15"/>
      <c r="V665" s="14">
        <v>365</v>
      </c>
      <c r="W665" s="76" t="s">
        <v>76</v>
      </c>
      <c r="X665" s="14"/>
      <c r="Y665" s="14">
        <v>2920</v>
      </c>
      <c r="Z665" s="76" t="s">
        <v>1771</v>
      </c>
      <c r="AA665" s="76" t="s">
        <v>429</v>
      </c>
      <c r="AB665" s="19" t="s">
        <v>49</v>
      </c>
      <c r="AC665" s="19">
        <v>237.18055687712899</v>
      </c>
      <c r="AD665" s="19">
        <v>787.65812200543303</v>
      </c>
      <c r="AE665" s="19">
        <v>0.50440070906507495</v>
      </c>
      <c r="AF665" s="19">
        <v>1344</v>
      </c>
      <c r="AG665" s="19">
        <v>1920000</v>
      </c>
      <c r="AH665" s="23">
        <v>675480</v>
      </c>
      <c r="AI665" s="24">
        <v>8.7999999999999994E-8</v>
      </c>
      <c r="AJ665" s="21">
        <f t="shared" ref="AJ665:AJ705" si="467">AC665*R665/1000000000</f>
        <v>0.1391512624405154</v>
      </c>
      <c r="AK665" s="21">
        <f t="shared" ref="AK665:AK705" si="468">AD665*R665/1000000000</f>
        <v>0.46211048448360587</v>
      </c>
      <c r="AL665" s="21">
        <f t="shared" ref="AL665:AL705" si="469">AE665*R665/1000000000</f>
        <v>2.9592642991666928E-4</v>
      </c>
      <c r="AM665" s="21">
        <f t="shared" ref="AM665:AM705" si="470">AF665*R665/1000000000</f>
        <v>0.78851023533492148</v>
      </c>
      <c r="AN665" s="21">
        <f t="shared" ref="AN665:AN705" si="471">AG665*R665/1000000000</f>
        <v>1126.443193335602</v>
      </c>
      <c r="AO665" s="86">
        <f t="shared" si="434"/>
        <v>5.1628646361215093E-2</v>
      </c>
      <c r="AP665" s="88">
        <f t="shared" si="435"/>
        <v>3.8123633545346684E-4</v>
      </c>
      <c r="AQ665" s="89">
        <f t="shared" si="436"/>
        <v>1.2660561218728928E-3</v>
      </c>
      <c r="AR665" s="89">
        <f t="shared" si="437"/>
        <v>8.107573422374501E-7</v>
      </c>
      <c r="AS665" s="89">
        <f t="shared" si="438"/>
        <v>2.1603020146162234E-3</v>
      </c>
      <c r="AT665" s="89">
        <f t="shared" si="439"/>
        <v>3.0861457351660331</v>
      </c>
      <c r="AU665" s="91">
        <f t="shared" si="440"/>
        <v>1.4144834619510984E-4</v>
      </c>
      <c r="AV665" s="95">
        <f t="shared" si="450"/>
        <v>139151.26244051539</v>
      </c>
      <c r="AW665" s="96">
        <f t="shared" si="451"/>
        <v>462110.48448360589</v>
      </c>
      <c r="AX665" s="96">
        <f t="shared" si="452"/>
        <v>295.92642991666929</v>
      </c>
      <c r="AY665" s="96">
        <f t="shared" si="453"/>
        <v>788510.23533492151</v>
      </c>
      <c r="AZ665" s="96">
        <f t="shared" si="454"/>
        <v>1126443193.335602</v>
      </c>
      <c r="BA665" s="97">
        <f t="shared" si="455"/>
        <v>51628.646361215091</v>
      </c>
      <c r="BB665" s="102">
        <f t="shared" si="456"/>
        <v>381.23633545346684</v>
      </c>
      <c r="BC665" s="98">
        <f t="shared" si="457"/>
        <v>1266.0561218728928</v>
      </c>
      <c r="BD665" s="98">
        <f t="shared" si="458"/>
        <v>0.81075734223745011</v>
      </c>
      <c r="BE665" s="98">
        <f t="shared" si="459"/>
        <v>2160.3020146162235</v>
      </c>
      <c r="BF665" s="98">
        <f t="shared" si="460"/>
        <v>3086145.7351660333</v>
      </c>
      <c r="BG665" s="103">
        <f t="shared" si="461"/>
        <v>141.44834619510985</v>
      </c>
      <c r="BH665">
        <v>0.1</v>
      </c>
      <c r="BI665">
        <f t="shared" si="441"/>
        <v>58668.916319562617</v>
      </c>
      <c r="BJ665">
        <v>0.1</v>
      </c>
      <c r="BK665">
        <f t="shared" si="442"/>
        <v>67548</v>
      </c>
      <c r="BL665" s="114">
        <v>233.99671804194799</v>
      </c>
      <c r="BM665" s="114">
        <v>664.65923848889599</v>
      </c>
      <c r="BN665" s="114">
        <v>0.40440070906507503</v>
      </c>
      <c r="BO665" s="114">
        <v>537.6</v>
      </c>
      <c r="BP665" s="114">
        <v>384000</v>
      </c>
      <c r="BQ665" s="107">
        <f t="shared" si="443"/>
        <v>8.7999999999999994E-9</v>
      </c>
      <c r="BR665" s="107">
        <f t="shared" si="444"/>
        <v>0.13798675959167095</v>
      </c>
      <c r="BS665" s="107">
        <f t="shared" si="445"/>
        <v>0.39267695904744637</v>
      </c>
      <c r="BT665" s="107">
        <f t="shared" si="446"/>
        <v>2.3909590602415914E-4</v>
      </c>
      <c r="BU665" s="107">
        <f t="shared" si="447"/>
        <v>0.32511109871665206</v>
      </c>
      <c r="BV665" s="107">
        <f t="shared" si="448"/>
        <v>251.88035530903446</v>
      </c>
      <c r="BW665" s="117">
        <f t="shared" si="449"/>
        <v>7.3013931890994737E-3</v>
      </c>
    </row>
    <row r="666" spans="1:75" ht="45" customHeight="1" x14ac:dyDescent="0.25">
      <c r="A666" s="108">
        <v>4.6932566667653202</v>
      </c>
      <c r="B666" s="108">
        <v>-74.160703394544996</v>
      </c>
      <c r="C666" s="119">
        <v>22</v>
      </c>
      <c r="D666" s="119">
        <v>34</v>
      </c>
      <c r="E666" s="119">
        <v>1937</v>
      </c>
      <c r="F666" s="16" t="s">
        <v>1772</v>
      </c>
      <c r="G666" s="14" t="s">
        <v>1773</v>
      </c>
      <c r="H666" s="16" t="s">
        <v>1774</v>
      </c>
      <c r="I666" s="14" t="s">
        <v>40</v>
      </c>
      <c r="J666" s="14" t="s">
        <v>41</v>
      </c>
      <c r="K666" s="14">
        <v>3</v>
      </c>
      <c r="L666" s="14"/>
      <c r="M666" s="14">
        <v>2006</v>
      </c>
      <c r="N666" s="15" t="s">
        <v>43</v>
      </c>
      <c r="O666" s="15" t="s">
        <v>44</v>
      </c>
      <c r="P666" s="17">
        <v>1.192780523187394E-2</v>
      </c>
      <c r="Q666" s="18">
        <v>101250</v>
      </c>
      <c r="R666" s="18">
        <v>106197.85670451763</v>
      </c>
      <c r="S666" s="15" t="s">
        <v>45</v>
      </c>
      <c r="T666" s="15"/>
      <c r="U666" s="15"/>
      <c r="V666" s="14">
        <v>365</v>
      </c>
      <c r="W666" s="76"/>
      <c r="X666" s="14"/>
      <c r="Y666" s="14" t="e">
        <v>#VALUE!</v>
      </c>
      <c r="Z666" s="76" t="s">
        <v>1775</v>
      </c>
      <c r="AA666" s="76" t="s">
        <v>429</v>
      </c>
      <c r="AB666" s="19" t="s">
        <v>49</v>
      </c>
      <c r="AC666" s="19">
        <v>46.3856216091623</v>
      </c>
      <c r="AD666" s="19">
        <v>1074.85364414012</v>
      </c>
      <c r="AE666" s="19">
        <v>5.4109910208389103</v>
      </c>
      <c r="AF666" s="19">
        <v>1344</v>
      </c>
      <c r="AG666" s="19">
        <v>1920000</v>
      </c>
      <c r="AH666" s="20">
        <v>26143.981481481482</v>
      </c>
      <c r="AI666" s="20">
        <v>2.9999999999999997E-8</v>
      </c>
      <c r="AJ666" s="21">
        <f t="shared" si="467"/>
        <v>4.9260535967997942E-3</v>
      </c>
      <c r="AK666" s="21">
        <f t="shared" si="468"/>
        <v>0.11414715327872105</v>
      </c>
      <c r="AL666" s="21">
        <f t="shared" si="469"/>
        <v>5.7463564906048211E-4</v>
      </c>
      <c r="AM666" s="21">
        <f t="shared" si="470"/>
        <v>0.14272991941087168</v>
      </c>
      <c r="AN666" s="21">
        <f t="shared" si="471"/>
        <v>203.89988487267385</v>
      </c>
      <c r="AO666" s="86">
        <f t="shared" si="434"/>
        <v>8.2264734786842452E-4</v>
      </c>
      <c r="AP666" s="88">
        <f t="shared" si="435"/>
        <v>1.3496037251506285E-5</v>
      </c>
      <c r="AQ666" s="89">
        <f t="shared" si="436"/>
        <v>3.1273192679101656E-4</v>
      </c>
      <c r="AR666" s="89">
        <f t="shared" si="437"/>
        <v>1.5743442440013208E-6</v>
      </c>
      <c r="AS666" s="89">
        <f t="shared" si="438"/>
        <v>3.9104087509827856E-4</v>
      </c>
      <c r="AT666" s="89">
        <f t="shared" si="439"/>
        <v>0.55862982156896945</v>
      </c>
      <c r="AU666" s="91">
        <f t="shared" si="440"/>
        <v>2.2538283503244509E-6</v>
      </c>
      <c r="AV666" s="95">
        <f t="shared" si="450"/>
        <v>4926.0535967997939</v>
      </c>
      <c r="AW666" s="96">
        <f t="shared" si="451"/>
        <v>114147.15327872105</v>
      </c>
      <c r="AX666" s="96">
        <f t="shared" si="452"/>
        <v>574.63564906048214</v>
      </c>
      <c r="AY666" s="96">
        <f t="shared" si="453"/>
        <v>142729.91941087169</v>
      </c>
      <c r="AZ666" s="96">
        <f t="shared" si="454"/>
        <v>203899884.87267384</v>
      </c>
      <c r="BA666" s="97">
        <f t="shared" si="455"/>
        <v>822.6473478684245</v>
      </c>
      <c r="BB666" s="102">
        <f t="shared" si="456"/>
        <v>13.496037251506285</v>
      </c>
      <c r="BC666" s="98">
        <f t="shared" si="457"/>
        <v>312.73192679101658</v>
      </c>
      <c r="BD666" s="98">
        <f t="shared" si="458"/>
        <v>1.5743442440013209</v>
      </c>
      <c r="BE666" s="98">
        <f t="shared" si="459"/>
        <v>391.04087509827855</v>
      </c>
      <c r="BF666" s="98">
        <f t="shared" si="460"/>
        <v>558629.8215689694</v>
      </c>
      <c r="BG666" s="103">
        <f t="shared" si="461"/>
        <v>2.2538283503244507</v>
      </c>
      <c r="BH666">
        <v>0.1</v>
      </c>
      <c r="BI666">
        <f t="shared" si="441"/>
        <v>10619.785670451764</v>
      </c>
      <c r="BJ666">
        <v>0.1</v>
      </c>
      <c r="BK666">
        <f t="shared" si="442"/>
        <v>2614.3981481481483</v>
      </c>
      <c r="BL666" s="114">
        <v>17.6498016718255</v>
      </c>
      <c r="BM666" s="114">
        <v>910.91550745517998</v>
      </c>
      <c r="BN666" s="114">
        <v>5.3109910208389097</v>
      </c>
      <c r="BO666" s="114">
        <v>537.6</v>
      </c>
      <c r="BP666" s="114">
        <v>384000</v>
      </c>
      <c r="BQ666" s="107">
        <f t="shared" si="443"/>
        <v>3E-9</v>
      </c>
      <c r="BR666" s="107">
        <f t="shared" si="444"/>
        <v>1.9380214379408642E-3</v>
      </c>
      <c r="BS666" s="107">
        <f t="shared" si="445"/>
        <v>9.7408398044698127E-2</v>
      </c>
      <c r="BT666" s="107">
        <f t="shared" si="446"/>
        <v>5.6693558315501144E-4</v>
      </c>
      <c r="BU666" s="107">
        <f t="shared" si="447"/>
        <v>5.8849053366692043E-2</v>
      </c>
      <c r="BV666" s="107">
        <f t="shared" si="448"/>
        <v>45.593400317967983</v>
      </c>
      <c r="BW666" s="117">
        <f t="shared" si="449"/>
        <v>1.1633990364057837E-4</v>
      </c>
    </row>
    <row r="667" spans="1:75" ht="15" customHeight="1" x14ac:dyDescent="0.25">
      <c r="A667" s="108">
        <v>4.6963623636211898</v>
      </c>
      <c r="B667" s="108">
        <v>-74.159292878162205</v>
      </c>
      <c r="C667" s="119">
        <v>22</v>
      </c>
      <c r="D667" s="119">
        <v>35</v>
      </c>
      <c r="E667" s="119">
        <v>1951</v>
      </c>
      <c r="F667" s="16" t="s">
        <v>1776</v>
      </c>
      <c r="G667" s="14" t="s">
        <v>1777</v>
      </c>
      <c r="H667" s="16" t="s">
        <v>1778</v>
      </c>
      <c r="I667" s="14" t="s">
        <v>40</v>
      </c>
      <c r="J667" s="14" t="s">
        <v>41</v>
      </c>
      <c r="K667" s="14">
        <v>40</v>
      </c>
      <c r="L667" s="14"/>
      <c r="M667" s="14">
        <v>1995</v>
      </c>
      <c r="N667" s="15" t="s">
        <v>43</v>
      </c>
      <c r="O667" s="15" t="s">
        <v>44</v>
      </c>
      <c r="P667" s="28">
        <v>4.2689148957375835E-3</v>
      </c>
      <c r="Q667" s="18">
        <v>79380</v>
      </c>
      <c r="R667" s="18">
        <v>80747.104747339821</v>
      </c>
      <c r="S667" s="15" t="s">
        <v>45</v>
      </c>
      <c r="T667" s="15"/>
      <c r="U667" s="15"/>
      <c r="V667" s="14">
        <v>365</v>
      </c>
      <c r="W667" s="76"/>
      <c r="X667" s="14"/>
      <c r="Y667" s="14">
        <v>8760</v>
      </c>
      <c r="Z667" s="76" t="s">
        <v>1779</v>
      </c>
      <c r="AA667" s="76" t="s">
        <v>429</v>
      </c>
      <c r="AB667" s="19" t="s">
        <v>49</v>
      </c>
      <c r="AC667" s="19">
        <v>46.3856216091623</v>
      </c>
      <c r="AD667" s="19">
        <v>1074.85364414012</v>
      </c>
      <c r="AE667" s="19">
        <v>5.4109910208389103</v>
      </c>
      <c r="AF667" s="19">
        <v>1344</v>
      </c>
      <c r="AG667" s="19">
        <v>1920000</v>
      </c>
      <c r="AH667" s="23">
        <v>79380</v>
      </c>
      <c r="AI667" s="24">
        <v>8.7999999999999994E-8</v>
      </c>
      <c r="AJ667" s="21">
        <f t="shared" si="467"/>
        <v>3.7455046468454975E-3</v>
      </c>
      <c r="AK667" s="21">
        <f t="shared" si="468"/>
        <v>8.6791319791442181E-2</v>
      </c>
      <c r="AL667" s="21">
        <f t="shared" si="469"/>
        <v>4.3692185874659467E-4</v>
      </c>
      <c r="AM667" s="21">
        <f t="shared" si="470"/>
        <v>0.10852410878042472</v>
      </c>
      <c r="AN667" s="21">
        <f t="shared" si="471"/>
        <v>155.03444111489245</v>
      </c>
      <c r="AO667" s="86">
        <f t="shared" si="434"/>
        <v>7.1057452177659044E-3</v>
      </c>
      <c r="AP667" s="88">
        <f t="shared" si="435"/>
        <v>1.0261656566699994E-5</v>
      </c>
      <c r="AQ667" s="89">
        <f t="shared" si="436"/>
        <v>2.3778443778477311E-4</v>
      </c>
      <c r="AR667" s="89">
        <f t="shared" si="437"/>
        <v>1.1970461883468348E-6</v>
      </c>
      <c r="AS667" s="89">
        <f t="shared" si="438"/>
        <v>2.9732632542582116E-4</v>
      </c>
      <c r="AT667" s="89">
        <f t="shared" si="439"/>
        <v>0.42475189346545877</v>
      </c>
      <c r="AU667" s="91">
        <f t="shared" si="440"/>
        <v>1.9467795117166862E-5</v>
      </c>
      <c r="AV667" s="95">
        <f t="shared" si="450"/>
        <v>3745.5046468454975</v>
      </c>
      <c r="AW667" s="96">
        <f t="shared" si="451"/>
        <v>86791.319791442176</v>
      </c>
      <c r="AX667" s="96">
        <f t="shared" si="452"/>
        <v>436.92185874659469</v>
      </c>
      <c r="AY667" s="96">
        <f t="shared" si="453"/>
        <v>108524.10878042472</v>
      </c>
      <c r="AZ667" s="96">
        <f t="shared" si="454"/>
        <v>155034441.11489245</v>
      </c>
      <c r="BA667" s="97">
        <f t="shared" si="455"/>
        <v>7105.7452177659043</v>
      </c>
      <c r="BB667" s="102">
        <f t="shared" si="456"/>
        <v>10.261656566699994</v>
      </c>
      <c r="BC667" s="98">
        <f t="shared" si="457"/>
        <v>237.7844377847731</v>
      </c>
      <c r="BD667" s="98">
        <f t="shared" si="458"/>
        <v>1.1970461883468348</v>
      </c>
      <c r="BE667" s="98">
        <f t="shared" si="459"/>
        <v>297.32632542582115</v>
      </c>
      <c r="BF667" s="98">
        <f t="shared" si="460"/>
        <v>424751.89346545876</v>
      </c>
      <c r="BG667" s="103">
        <f t="shared" si="461"/>
        <v>19.467795117166862</v>
      </c>
      <c r="BH667">
        <v>0.1</v>
      </c>
      <c r="BI667">
        <f t="shared" si="441"/>
        <v>8074.7104747339827</v>
      </c>
      <c r="BJ667">
        <v>0.1</v>
      </c>
      <c r="BK667">
        <f t="shared" si="442"/>
        <v>7938</v>
      </c>
      <c r="BL667" s="114">
        <v>17.6498016718255</v>
      </c>
      <c r="BM667" s="114">
        <v>910.91550745517998</v>
      </c>
      <c r="BN667" s="114">
        <v>5.3109910208389097</v>
      </c>
      <c r="BO667" s="114">
        <v>537.6</v>
      </c>
      <c r="BP667" s="114">
        <v>384000</v>
      </c>
      <c r="BQ667" s="107">
        <f t="shared" si="443"/>
        <v>8.7999999999999994E-9</v>
      </c>
      <c r="BR667" s="107">
        <f t="shared" si="444"/>
        <v>1.4735666510428179E-3</v>
      </c>
      <c r="BS667" s="107">
        <f t="shared" si="445"/>
        <v>7.4064075907581059E-2</v>
      </c>
      <c r="BT667" s="107">
        <f t="shared" si="446"/>
        <v>4.3106714521917928E-4</v>
      </c>
      <c r="BU667" s="107">
        <f t="shared" si="447"/>
        <v>4.4745636342771219E-2</v>
      </c>
      <c r="BV667" s="107">
        <f t="shared" si="448"/>
        <v>34.666754918658782</v>
      </c>
      <c r="BW667" s="117">
        <f t="shared" si="449"/>
        <v>1.0049041257732306E-3</v>
      </c>
    </row>
    <row r="668" spans="1:75" ht="45" customHeight="1" x14ac:dyDescent="0.25">
      <c r="A668" s="108">
        <v>4.6938919410234199</v>
      </c>
      <c r="B668" s="108">
        <v>-74.1582006194147</v>
      </c>
      <c r="C668" s="119">
        <v>23</v>
      </c>
      <c r="D668" s="119">
        <v>34</v>
      </c>
      <c r="E668" s="119">
        <v>1938</v>
      </c>
      <c r="F668" s="16" t="s">
        <v>823</v>
      </c>
      <c r="G668" s="14" t="s">
        <v>824</v>
      </c>
      <c r="H668" s="16" t="s">
        <v>825</v>
      </c>
      <c r="I668" s="14" t="s">
        <v>40</v>
      </c>
      <c r="J668" s="14" t="s">
        <v>53</v>
      </c>
      <c r="K668" s="14">
        <v>0.23</v>
      </c>
      <c r="L668" s="14"/>
      <c r="M668" s="14">
        <v>1994</v>
      </c>
      <c r="N668" s="15" t="s">
        <v>43</v>
      </c>
      <c r="O668" s="15" t="s">
        <v>397</v>
      </c>
      <c r="P668" s="22">
        <v>1.192780523187394E-2</v>
      </c>
      <c r="Q668" s="18">
        <v>85500</v>
      </c>
      <c r="R668" s="18">
        <v>89678.190106037116</v>
      </c>
      <c r="S668" s="15" t="s">
        <v>45</v>
      </c>
      <c r="T668" s="15"/>
      <c r="U668" s="15"/>
      <c r="V668" s="14">
        <v>365</v>
      </c>
      <c r="W668" s="76"/>
      <c r="X668" s="14"/>
      <c r="Y668" s="14">
        <v>8760</v>
      </c>
      <c r="Z668" s="76" t="s">
        <v>1780</v>
      </c>
      <c r="AA668" s="76" t="s">
        <v>429</v>
      </c>
      <c r="AB668" s="19" t="s">
        <v>49</v>
      </c>
      <c r="AC668" s="19">
        <v>196.35697419693699</v>
      </c>
      <c r="AD668" s="19">
        <v>1220.7279907421801</v>
      </c>
      <c r="AE668" s="19">
        <v>0.1</v>
      </c>
      <c r="AF668" s="19">
        <v>640</v>
      </c>
      <c r="AG668" s="19">
        <v>1920000</v>
      </c>
      <c r="AH668" s="20">
        <v>32831.976744186046</v>
      </c>
      <c r="AI668" s="20">
        <v>1.0442E-8</v>
      </c>
      <c r="AJ668" s="21">
        <f t="shared" si="467"/>
        <v>1.760893806067914E-2</v>
      </c>
      <c r="AK668" s="21">
        <f t="shared" si="468"/>
        <v>0.10947267682153794</v>
      </c>
      <c r="AL668" s="21">
        <f t="shared" si="469"/>
        <v>8.9678190106037135E-6</v>
      </c>
      <c r="AM668" s="21">
        <f t="shared" si="470"/>
        <v>5.7394041667863757E-2</v>
      </c>
      <c r="AN668" s="21">
        <f t="shared" si="471"/>
        <v>172.18212500359127</v>
      </c>
      <c r="AO668" s="86">
        <f t="shared" si="434"/>
        <v>3.5958489515338981E-4</v>
      </c>
      <c r="AP668" s="88">
        <f t="shared" si="435"/>
        <v>4.8243665919668873E-5</v>
      </c>
      <c r="AQ668" s="89">
        <f t="shared" si="436"/>
        <v>2.9992514197681625E-4</v>
      </c>
      <c r="AR668" s="89">
        <f t="shared" si="437"/>
        <v>2.4569367152338939E-8</v>
      </c>
      <c r="AS668" s="89">
        <f t="shared" si="438"/>
        <v>1.572439497749692E-4</v>
      </c>
      <c r="AT668" s="89">
        <f t="shared" si="439"/>
        <v>0.47173184932490758</v>
      </c>
      <c r="AU668" s="91">
        <f t="shared" si="440"/>
        <v>9.8516409631065706E-7</v>
      </c>
      <c r="AV668" s="95">
        <f t="shared" si="450"/>
        <v>17608.938060679138</v>
      </c>
      <c r="AW668" s="96">
        <f t="shared" si="451"/>
        <v>109472.67682153794</v>
      </c>
      <c r="AX668" s="96">
        <f t="shared" si="452"/>
        <v>8.9678190106037139</v>
      </c>
      <c r="AY668" s="96">
        <f t="shared" si="453"/>
        <v>57394.041667863756</v>
      </c>
      <c r="AZ668" s="96">
        <f t="shared" si="454"/>
        <v>172182125.00359127</v>
      </c>
      <c r="BA668" s="97">
        <f t="shared" si="455"/>
        <v>359.58489515338982</v>
      </c>
      <c r="BB668" s="102">
        <f t="shared" si="456"/>
        <v>48.243665919668871</v>
      </c>
      <c r="BC668" s="98">
        <f t="shared" si="457"/>
        <v>299.92514197681624</v>
      </c>
      <c r="BD668" s="98">
        <f t="shared" si="458"/>
        <v>2.4569367152338938E-2</v>
      </c>
      <c r="BE668" s="98">
        <f t="shared" si="459"/>
        <v>157.2439497749692</v>
      </c>
      <c r="BF668" s="98">
        <f t="shared" si="460"/>
        <v>471731.84932490758</v>
      </c>
      <c r="BG668" s="103">
        <f t="shared" si="461"/>
        <v>0.98516409631065704</v>
      </c>
      <c r="BH668">
        <v>0.1</v>
      </c>
      <c r="BI668">
        <f t="shared" si="441"/>
        <v>8967.8190106037127</v>
      </c>
      <c r="BJ668">
        <v>0.1</v>
      </c>
      <c r="BK668">
        <f t="shared" si="442"/>
        <v>3283.1976744186049</v>
      </c>
      <c r="BL668" s="114">
        <v>187.562005220738</v>
      </c>
      <c r="BM668" s="114">
        <v>1012.03746873145</v>
      </c>
      <c r="BN668" s="114">
        <v>0</v>
      </c>
      <c r="BO668" s="114">
        <v>256</v>
      </c>
      <c r="BP668" s="114">
        <v>384000</v>
      </c>
      <c r="BQ668" s="107">
        <f t="shared" si="443"/>
        <v>1.0442E-9</v>
      </c>
      <c r="BR668" s="107">
        <f t="shared" si="444"/>
        <v>1.6912143178684311E-2</v>
      </c>
      <c r="BS668" s="107">
        <f t="shared" si="445"/>
        <v>9.1415538582621039E-2</v>
      </c>
      <c r="BT668" s="107">
        <f t="shared" si="446"/>
        <v>8.9678190106037135E-7</v>
      </c>
      <c r="BU668" s="107">
        <f t="shared" si="447"/>
        <v>2.366416960777035E-2</v>
      </c>
      <c r="BV668" s="107">
        <f t="shared" si="448"/>
        <v>38.501093601839635</v>
      </c>
      <c r="BW668" s="117">
        <f t="shared" si="449"/>
        <v>5.0852983555043129E-5</v>
      </c>
    </row>
    <row r="669" spans="1:75" ht="30" customHeight="1" x14ac:dyDescent="0.25">
      <c r="A669" s="108">
        <v>4.6938919410234199</v>
      </c>
      <c r="B669" s="108">
        <v>-74.1582006194147</v>
      </c>
      <c r="C669" s="119">
        <v>23</v>
      </c>
      <c r="D669" s="119">
        <v>34</v>
      </c>
      <c r="E669" s="119">
        <v>1938</v>
      </c>
      <c r="F669" s="16" t="s">
        <v>823</v>
      </c>
      <c r="G669" s="14" t="s">
        <v>824</v>
      </c>
      <c r="H669" s="16" t="s">
        <v>825</v>
      </c>
      <c r="I669" s="14" t="s">
        <v>40</v>
      </c>
      <c r="J669" s="14" t="s">
        <v>53</v>
      </c>
      <c r="K669" s="14">
        <v>820.51</v>
      </c>
      <c r="L669" s="14"/>
      <c r="M669" s="14">
        <v>2000</v>
      </c>
      <c r="N669" s="15" t="s">
        <v>43</v>
      </c>
      <c r="O669" s="15" t="s">
        <v>123</v>
      </c>
      <c r="P669" s="22">
        <v>-7.2022874027276113E-2</v>
      </c>
      <c r="Q669" s="18">
        <v>76500</v>
      </c>
      <c r="R669" s="18">
        <v>57351.514125825386</v>
      </c>
      <c r="S669" s="15" t="s">
        <v>45</v>
      </c>
      <c r="T669" s="15"/>
      <c r="U669" s="15"/>
      <c r="V669" s="14">
        <v>365</v>
      </c>
      <c r="W669" s="76"/>
      <c r="X669" s="14"/>
      <c r="Y669" s="14">
        <v>8760</v>
      </c>
      <c r="Z669" s="76" t="s">
        <v>1781</v>
      </c>
      <c r="AA669" s="76" t="s">
        <v>429</v>
      </c>
      <c r="AB669" s="19" t="s">
        <v>49</v>
      </c>
      <c r="AC669" s="19">
        <v>196.35697419693699</v>
      </c>
      <c r="AD669" s="19">
        <v>1220.7279907421801</v>
      </c>
      <c r="AE669" s="19">
        <v>69.655897325915305</v>
      </c>
      <c r="AF669" s="19">
        <v>640</v>
      </c>
      <c r="AG669" s="19">
        <v>1920000</v>
      </c>
      <c r="AH669" s="20">
        <v>32831.976744186046</v>
      </c>
      <c r="AI669" s="20">
        <v>1.0442E-8</v>
      </c>
      <c r="AJ669" s="21">
        <f t="shared" si="467"/>
        <v>1.1261369779359962E-2</v>
      </c>
      <c r="AK669" s="21">
        <f t="shared" si="468"/>
        <v>7.0010598604840574E-2</v>
      </c>
      <c r="AL669" s="21">
        <f t="shared" si="469"/>
        <v>3.9948711794342744E-3</v>
      </c>
      <c r="AM669" s="21">
        <f t="shared" si="470"/>
        <v>3.6704969040528244E-2</v>
      </c>
      <c r="AN669" s="21">
        <f t="shared" si="471"/>
        <v>110.11490712158475</v>
      </c>
      <c r="AO669" s="86">
        <f t="shared" si="434"/>
        <v>2.5701837492438844E-4</v>
      </c>
      <c r="AP669" s="88">
        <f t="shared" si="435"/>
        <v>3.0853067888657428E-5</v>
      </c>
      <c r="AQ669" s="89">
        <f t="shared" si="436"/>
        <v>1.9180985919134403E-4</v>
      </c>
      <c r="AR669" s="89">
        <f t="shared" si="437"/>
        <v>1.0944852546395272E-5</v>
      </c>
      <c r="AS669" s="89">
        <f t="shared" si="438"/>
        <v>1.0056155901514587E-4</v>
      </c>
      <c r="AT669" s="89">
        <f t="shared" si="439"/>
        <v>0.30168467704543767</v>
      </c>
      <c r="AU669" s="91">
        <f t="shared" si="440"/>
        <v>7.0415993129969433E-7</v>
      </c>
      <c r="AV669" s="95">
        <f t="shared" si="450"/>
        <v>11261.369779359962</v>
      </c>
      <c r="AW669" s="96">
        <f t="shared" si="451"/>
        <v>70010.598604840576</v>
      </c>
      <c r="AX669" s="96">
        <f t="shared" si="452"/>
        <v>3994.8711794342744</v>
      </c>
      <c r="AY669" s="96">
        <f t="shared" si="453"/>
        <v>36704.969040528245</v>
      </c>
      <c r="AZ669" s="96">
        <f t="shared" si="454"/>
        <v>110114907.12158474</v>
      </c>
      <c r="BA669" s="97">
        <f t="shared" si="455"/>
        <v>257.01837492438841</v>
      </c>
      <c r="BB669" s="102">
        <f t="shared" si="456"/>
        <v>30.853067888657428</v>
      </c>
      <c r="BC669" s="98">
        <f t="shared" si="457"/>
        <v>191.80985919134403</v>
      </c>
      <c r="BD669" s="98">
        <f t="shared" si="458"/>
        <v>10.944852546395271</v>
      </c>
      <c r="BE669" s="98">
        <f t="shared" si="459"/>
        <v>100.56155901514587</v>
      </c>
      <c r="BF669" s="98">
        <f t="shared" si="460"/>
        <v>301684.67704543768</v>
      </c>
      <c r="BG669" s="103">
        <f t="shared" si="461"/>
        <v>0.70415993129969434</v>
      </c>
      <c r="BH669">
        <v>0.1</v>
      </c>
      <c r="BI669">
        <f t="shared" si="441"/>
        <v>5735.1514125825388</v>
      </c>
      <c r="BJ669">
        <v>0.1</v>
      </c>
      <c r="BK669">
        <f t="shared" si="442"/>
        <v>3283.1976744186049</v>
      </c>
      <c r="BL669" s="114">
        <v>187.562005220738</v>
      </c>
      <c r="BM669" s="114">
        <v>1012.03746873145</v>
      </c>
      <c r="BN669" s="114">
        <v>69.555897325915296</v>
      </c>
      <c r="BO669" s="114">
        <v>256</v>
      </c>
      <c r="BP669" s="114">
        <v>384000</v>
      </c>
      <c r="BQ669" s="107">
        <f t="shared" si="443"/>
        <v>1.0442E-9</v>
      </c>
      <c r="BR669" s="107">
        <f t="shared" si="444"/>
        <v>1.0815751491677336E-2</v>
      </c>
      <c r="BS669" s="107">
        <f t="shared" si="445"/>
        <v>5.8462593258649859E-2</v>
      </c>
      <c r="BT669" s="107">
        <f t="shared" si="446"/>
        <v>4.0090891992400736E-3</v>
      </c>
      <c r="BU669" s="107">
        <f t="shared" si="447"/>
        <v>1.5133846433912409E-2</v>
      </c>
      <c r="BV669" s="107">
        <f t="shared" si="448"/>
        <v>24.622441765993923</v>
      </c>
      <c r="BW669" s="117">
        <f t="shared" si="449"/>
        <v>3.6347887159716311E-5</v>
      </c>
    </row>
    <row r="670" spans="1:75" ht="45" customHeight="1" x14ac:dyDescent="0.25">
      <c r="A670" s="108">
        <v>4.6938919410234199</v>
      </c>
      <c r="B670" s="108">
        <v>-74.1582006194147</v>
      </c>
      <c r="C670" s="119">
        <v>23</v>
      </c>
      <c r="D670" s="119">
        <v>34</v>
      </c>
      <c r="E670" s="119">
        <v>1938</v>
      </c>
      <c r="F670" s="16" t="s">
        <v>823</v>
      </c>
      <c r="G670" s="14" t="s">
        <v>824</v>
      </c>
      <c r="H670" s="16" t="s">
        <v>825</v>
      </c>
      <c r="I670" s="14" t="s">
        <v>40</v>
      </c>
      <c r="J670" s="14" t="s">
        <v>53</v>
      </c>
      <c r="K670" s="14">
        <v>1318.68</v>
      </c>
      <c r="L670" s="14"/>
      <c r="M670" s="14">
        <v>1998</v>
      </c>
      <c r="N670" s="15" t="s">
        <v>43</v>
      </c>
      <c r="O670" s="15" t="s">
        <v>123</v>
      </c>
      <c r="P670" s="22">
        <v>-7.2022874027276113E-2</v>
      </c>
      <c r="Q670" s="18">
        <v>288000</v>
      </c>
      <c r="R670" s="18">
        <v>215911.58259134262</v>
      </c>
      <c r="S670" s="15" t="s">
        <v>45</v>
      </c>
      <c r="T670" s="15"/>
      <c r="U670" s="15"/>
      <c r="V670" s="14">
        <v>365</v>
      </c>
      <c r="W670" s="76"/>
      <c r="X670" s="14"/>
      <c r="Y670" s="14">
        <v>8760</v>
      </c>
      <c r="Z670" s="76" t="s">
        <v>1782</v>
      </c>
      <c r="AA670" s="76" t="s">
        <v>429</v>
      </c>
      <c r="AB670" s="19" t="s">
        <v>49</v>
      </c>
      <c r="AC670" s="19">
        <v>196.35697419693699</v>
      </c>
      <c r="AD670" s="19">
        <v>1220.7279907421801</v>
      </c>
      <c r="AE670" s="19">
        <v>69.655897325915305</v>
      </c>
      <c r="AF670" s="19">
        <v>640</v>
      </c>
      <c r="AG670" s="19">
        <v>1920000</v>
      </c>
      <c r="AH670" s="20">
        <v>32831.976744186046</v>
      </c>
      <c r="AI670" s="20">
        <v>1.0442E-8</v>
      </c>
      <c r="AJ670" s="21">
        <f t="shared" si="467"/>
        <v>4.2395745051708095E-2</v>
      </c>
      <c r="AK670" s="21">
        <f t="shared" si="468"/>
        <v>0.26356931239469394</v>
      </c>
      <c r="AL670" s="21">
        <f t="shared" si="469"/>
        <v>1.5039515028458444E-2</v>
      </c>
      <c r="AM670" s="21">
        <f t="shared" si="470"/>
        <v>0.13818341285845928</v>
      </c>
      <c r="AN670" s="21">
        <f t="shared" si="471"/>
        <v>414.55023857537782</v>
      </c>
      <c r="AO670" s="86">
        <f t="shared" si="434"/>
        <v>2.5701837492438844E-4</v>
      </c>
      <c r="AP670" s="88">
        <f t="shared" si="435"/>
        <v>1.1615272616906327E-4</v>
      </c>
      <c r="AQ670" s="89">
        <f t="shared" si="436"/>
        <v>7.2210770519094236E-4</v>
      </c>
      <c r="AR670" s="89">
        <f t="shared" si="437"/>
        <v>4.1204150762899845E-5</v>
      </c>
      <c r="AS670" s="89">
        <f t="shared" si="438"/>
        <v>3.7858469276290212E-4</v>
      </c>
      <c r="AT670" s="89">
        <f t="shared" si="439"/>
        <v>1.1357540782887063</v>
      </c>
      <c r="AU670" s="91">
        <f t="shared" si="440"/>
        <v>7.0415993129969433E-7</v>
      </c>
      <c r="AV670" s="95">
        <f t="shared" si="450"/>
        <v>42395.745051708094</v>
      </c>
      <c r="AW670" s="96">
        <f t="shared" si="451"/>
        <v>263569.31239469396</v>
      </c>
      <c r="AX670" s="96">
        <f t="shared" si="452"/>
        <v>15039.515028458443</v>
      </c>
      <c r="AY670" s="96">
        <f t="shared" si="453"/>
        <v>138183.41285845928</v>
      </c>
      <c r="AZ670" s="96">
        <f t="shared" si="454"/>
        <v>414550238.57537782</v>
      </c>
      <c r="BA670" s="97">
        <f t="shared" si="455"/>
        <v>257.01837492438841</v>
      </c>
      <c r="BB670" s="102">
        <f t="shared" si="456"/>
        <v>116.15272616906327</v>
      </c>
      <c r="BC670" s="98">
        <f t="shared" si="457"/>
        <v>722.1077051909424</v>
      </c>
      <c r="BD670" s="98">
        <f t="shared" si="458"/>
        <v>41.204150762899843</v>
      </c>
      <c r="BE670" s="98">
        <f t="shared" si="459"/>
        <v>378.58469276290214</v>
      </c>
      <c r="BF670" s="98">
        <f t="shared" si="460"/>
        <v>1135754.0782887063</v>
      </c>
      <c r="BG670" s="103">
        <f t="shared" si="461"/>
        <v>0.70415993129969434</v>
      </c>
      <c r="BH670">
        <v>0.1</v>
      </c>
      <c r="BI670">
        <f t="shared" si="441"/>
        <v>21591.158259134263</v>
      </c>
      <c r="BJ670">
        <v>0.1</v>
      </c>
      <c r="BK670">
        <f t="shared" si="442"/>
        <v>3283.1976744186049</v>
      </c>
      <c r="BL670" s="114">
        <v>187.562005220738</v>
      </c>
      <c r="BM670" s="114">
        <v>1012.03746873145</v>
      </c>
      <c r="BN670" s="114">
        <v>69.555897325915296</v>
      </c>
      <c r="BO670" s="114">
        <v>256</v>
      </c>
      <c r="BP670" s="114">
        <v>384000</v>
      </c>
      <c r="BQ670" s="107">
        <f t="shared" si="443"/>
        <v>1.0442E-9</v>
      </c>
      <c r="BR670" s="107">
        <f t="shared" si="444"/>
        <v>4.0718123262785268E-2</v>
      </c>
      <c r="BS670" s="107">
        <f t="shared" si="445"/>
        <v>0.22009446873844654</v>
      </c>
      <c r="BT670" s="107">
        <f t="shared" si="446"/>
        <v>1.5093041691256748E-2</v>
      </c>
      <c r="BU670" s="107">
        <f t="shared" si="447"/>
        <v>5.6974480692376137E-2</v>
      </c>
      <c r="BV670" s="107">
        <f t="shared" si="448"/>
        <v>92.696251354330045</v>
      </c>
      <c r="BW670" s="117">
        <f t="shared" si="449"/>
        <v>3.6347887159716311E-5</v>
      </c>
    </row>
    <row r="671" spans="1:75" ht="30" customHeight="1" x14ac:dyDescent="0.25">
      <c r="A671" s="108">
        <v>4.6938919410234199</v>
      </c>
      <c r="B671" s="108">
        <v>-74.1582006194147</v>
      </c>
      <c r="C671" s="119">
        <v>23</v>
      </c>
      <c r="D671" s="119">
        <v>34</v>
      </c>
      <c r="E671" s="119">
        <v>1938</v>
      </c>
      <c r="F671" s="16" t="s">
        <v>823</v>
      </c>
      <c r="G671" s="14" t="s">
        <v>824</v>
      </c>
      <c r="H671" s="16" t="s">
        <v>825</v>
      </c>
      <c r="I671" s="14" t="s">
        <v>40</v>
      </c>
      <c r="J671" s="14" t="s">
        <v>53</v>
      </c>
      <c r="K671" s="14">
        <v>820.51</v>
      </c>
      <c r="L671" s="14"/>
      <c r="M671" s="14">
        <v>2005</v>
      </c>
      <c r="N671" s="15" t="s">
        <v>43</v>
      </c>
      <c r="O671" s="15" t="s">
        <v>123</v>
      </c>
      <c r="P671" s="22">
        <v>-7.2022874027276113E-2</v>
      </c>
      <c r="Q671" s="18">
        <v>324000</v>
      </c>
      <c r="R671" s="18">
        <v>242900.53041526047</v>
      </c>
      <c r="S671" s="15" t="s">
        <v>45</v>
      </c>
      <c r="T671" s="15"/>
      <c r="U671" s="15"/>
      <c r="V671" s="14">
        <v>365</v>
      </c>
      <c r="W671" s="76"/>
      <c r="X671" s="14"/>
      <c r="Y671" s="14">
        <v>8760</v>
      </c>
      <c r="Z671" s="76" t="s">
        <v>1783</v>
      </c>
      <c r="AA671" s="76" t="s">
        <v>429</v>
      </c>
      <c r="AB671" s="19" t="s">
        <v>49</v>
      </c>
      <c r="AC671" s="19">
        <v>196.35697419693699</v>
      </c>
      <c r="AD671" s="19">
        <v>1220.7279907421801</v>
      </c>
      <c r="AE671" s="19">
        <v>69.655897325915305</v>
      </c>
      <c r="AF671" s="19">
        <v>640</v>
      </c>
      <c r="AG671" s="19">
        <v>1920000</v>
      </c>
      <c r="AH671" s="20">
        <v>32831.976744186046</v>
      </c>
      <c r="AI671" s="20">
        <v>1.0442E-8</v>
      </c>
      <c r="AJ671" s="21">
        <f t="shared" si="467"/>
        <v>4.769521318317161E-2</v>
      </c>
      <c r="AK671" s="21">
        <f t="shared" si="468"/>
        <v>0.2965154764440307</v>
      </c>
      <c r="AL671" s="21">
        <f t="shared" si="469"/>
        <v>1.6919454407015751E-2</v>
      </c>
      <c r="AM671" s="21">
        <f t="shared" si="470"/>
        <v>0.1554563394657667</v>
      </c>
      <c r="AN671" s="21">
        <f t="shared" si="471"/>
        <v>466.36901839730012</v>
      </c>
      <c r="AO671" s="86">
        <f t="shared" si="434"/>
        <v>2.5701837492438844E-4</v>
      </c>
      <c r="AP671" s="88">
        <f t="shared" si="435"/>
        <v>1.3067181694019619E-4</v>
      </c>
      <c r="AQ671" s="89">
        <f t="shared" si="436"/>
        <v>8.1237116833981018E-4</v>
      </c>
      <c r="AR671" s="89">
        <f t="shared" si="437"/>
        <v>4.6354669608262336E-5</v>
      </c>
      <c r="AS671" s="89">
        <f t="shared" si="438"/>
        <v>4.2590777935826494E-4</v>
      </c>
      <c r="AT671" s="89">
        <f t="shared" si="439"/>
        <v>1.2777233380747948</v>
      </c>
      <c r="AU671" s="91">
        <f t="shared" si="440"/>
        <v>7.0415993129969433E-7</v>
      </c>
      <c r="AV671" s="95">
        <f t="shared" si="450"/>
        <v>47695.213183171611</v>
      </c>
      <c r="AW671" s="96">
        <f t="shared" si="451"/>
        <v>296515.4764440307</v>
      </c>
      <c r="AX671" s="96">
        <f t="shared" si="452"/>
        <v>16919.45440701575</v>
      </c>
      <c r="AY671" s="96">
        <f t="shared" si="453"/>
        <v>155456.33946576671</v>
      </c>
      <c r="AZ671" s="96">
        <f t="shared" si="454"/>
        <v>466369018.39730012</v>
      </c>
      <c r="BA671" s="97">
        <f t="shared" si="455"/>
        <v>257.01837492438841</v>
      </c>
      <c r="BB671" s="102">
        <f t="shared" si="456"/>
        <v>130.67181694019618</v>
      </c>
      <c r="BC671" s="98">
        <f t="shared" si="457"/>
        <v>812.3711683398102</v>
      </c>
      <c r="BD671" s="98">
        <f t="shared" si="458"/>
        <v>46.354669608262334</v>
      </c>
      <c r="BE671" s="98">
        <f t="shared" si="459"/>
        <v>425.90777935826492</v>
      </c>
      <c r="BF671" s="98">
        <f t="shared" si="460"/>
        <v>1277723.3380747947</v>
      </c>
      <c r="BG671" s="103">
        <f t="shared" si="461"/>
        <v>0.70415993129969434</v>
      </c>
      <c r="BH671">
        <v>0.1</v>
      </c>
      <c r="BI671">
        <f t="shared" si="441"/>
        <v>24290.053041526047</v>
      </c>
      <c r="BJ671">
        <v>0.1</v>
      </c>
      <c r="BK671">
        <f t="shared" si="442"/>
        <v>3283.1976744186049</v>
      </c>
      <c r="BL671" s="114">
        <v>187.562005220738</v>
      </c>
      <c r="BM671" s="114">
        <v>1012.03746873145</v>
      </c>
      <c r="BN671" s="114">
        <v>69.555897325915296</v>
      </c>
      <c r="BO671" s="114">
        <v>256</v>
      </c>
      <c r="BP671" s="114">
        <v>384000</v>
      </c>
      <c r="BQ671" s="107">
        <f t="shared" si="443"/>
        <v>1.0442E-9</v>
      </c>
      <c r="BR671" s="107">
        <f t="shared" si="444"/>
        <v>4.5807888670633429E-2</v>
      </c>
      <c r="BS671" s="107">
        <f t="shared" si="445"/>
        <v>0.24760627733075236</v>
      </c>
      <c r="BT671" s="107">
        <f t="shared" si="446"/>
        <v>1.6979671902663845E-2</v>
      </c>
      <c r="BU671" s="107">
        <f t="shared" si="447"/>
        <v>6.4096290778923148E-2</v>
      </c>
      <c r="BV671" s="107">
        <f t="shared" si="448"/>
        <v>104.28328277362132</v>
      </c>
      <c r="BW671" s="117">
        <f t="shared" si="449"/>
        <v>3.6347887159716311E-5</v>
      </c>
    </row>
    <row r="672" spans="1:75" ht="30" customHeight="1" x14ac:dyDescent="0.25">
      <c r="A672" s="108">
        <v>4.6938919410234199</v>
      </c>
      <c r="B672" s="108">
        <v>-74.1582006194147</v>
      </c>
      <c r="C672" s="119">
        <v>23</v>
      </c>
      <c r="D672" s="119">
        <v>34</v>
      </c>
      <c r="E672" s="119">
        <v>1938</v>
      </c>
      <c r="F672" s="16" t="s">
        <v>823</v>
      </c>
      <c r="G672" s="14" t="s">
        <v>824</v>
      </c>
      <c r="H672" s="16" t="s">
        <v>825</v>
      </c>
      <c r="I672" s="14" t="s">
        <v>40</v>
      </c>
      <c r="J672" s="14" t="s">
        <v>53</v>
      </c>
      <c r="K672" s="14">
        <v>1758.24</v>
      </c>
      <c r="L672" s="14"/>
      <c r="M672" s="14">
        <v>2005</v>
      </c>
      <c r="N672" s="15" t="s">
        <v>43</v>
      </c>
      <c r="O672" s="15" t="s">
        <v>123</v>
      </c>
      <c r="P672" s="22">
        <v>-7.2022874027276113E-2</v>
      </c>
      <c r="Q672" s="18">
        <v>369000</v>
      </c>
      <c r="R672" s="18">
        <v>276636.71519515774</v>
      </c>
      <c r="S672" s="15" t="s">
        <v>45</v>
      </c>
      <c r="T672" s="15"/>
      <c r="U672" s="15"/>
      <c r="V672" s="14">
        <v>365</v>
      </c>
      <c r="W672" s="76"/>
      <c r="X672" s="14"/>
      <c r="Y672" s="14">
        <v>8760</v>
      </c>
      <c r="Z672" s="76" t="s">
        <v>1784</v>
      </c>
      <c r="AA672" s="76" t="s">
        <v>429</v>
      </c>
      <c r="AB672" s="19" t="s">
        <v>49</v>
      </c>
      <c r="AC672" s="19">
        <v>196.35697419693699</v>
      </c>
      <c r="AD672" s="19">
        <v>1220.7279907421801</v>
      </c>
      <c r="AE672" s="19">
        <v>69.655897325915305</v>
      </c>
      <c r="AF672" s="19">
        <v>640</v>
      </c>
      <c r="AG672" s="19">
        <v>1920000</v>
      </c>
      <c r="AH672" s="20">
        <v>32831.976744186046</v>
      </c>
      <c r="AI672" s="20">
        <v>1.0442E-8</v>
      </c>
      <c r="AJ672" s="21">
        <f t="shared" si="467"/>
        <v>5.4319548347500995E-2</v>
      </c>
      <c r="AK672" s="21">
        <f t="shared" si="468"/>
        <v>0.33769818150570158</v>
      </c>
      <c r="AL672" s="21">
        <f t="shared" si="469"/>
        <v>1.9269378630212382E-2</v>
      </c>
      <c r="AM672" s="21">
        <f t="shared" si="470"/>
        <v>0.17704749772490097</v>
      </c>
      <c r="AN672" s="21">
        <f t="shared" si="471"/>
        <v>531.14249317470285</v>
      </c>
      <c r="AO672" s="86">
        <f t="shared" si="434"/>
        <v>2.5701837492438844E-4</v>
      </c>
      <c r="AP672" s="88">
        <f t="shared" si="435"/>
        <v>1.4882068040411231E-4</v>
      </c>
      <c r="AQ672" s="89">
        <f t="shared" si="436"/>
        <v>9.2520049727589477E-4</v>
      </c>
      <c r="AR672" s="89">
        <f t="shared" si="437"/>
        <v>5.2792818164965429E-5</v>
      </c>
      <c r="AS672" s="89">
        <f t="shared" si="438"/>
        <v>4.8506163760246839E-4</v>
      </c>
      <c r="AT672" s="89">
        <f t="shared" si="439"/>
        <v>1.455184912807405</v>
      </c>
      <c r="AU672" s="91">
        <f t="shared" si="440"/>
        <v>7.0415993129969433E-7</v>
      </c>
      <c r="AV672" s="95">
        <f t="shared" si="450"/>
        <v>54319.548347500997</v>
      </c>
      <c r="AW672" s="96">
        <f t="shared" si="451"/>
        <v>337698.18150570156</v>
      </c>
      <c r="AX672" s="96">
        <f t="shared" si="452"/>
        <v>19269.378630212381</v>
      </c>
      <c r="AY672" s="96">
        <f t="shared" si="453"/>
        <v>177047.49772490098</v>
      </c>
      <c r="AZ672" s="96">
        <f t="shared" si="454"/>
        <v>531142493.17470282</v>
      </c>
      <c r="BA672" s="97">
        <f t="shared" si="455"/>
        <v>257.01837492438841</v>
      </c>
      <c r="BB672" s="102">
        <f t="shared" si="456"/>
        <v>148.82068040411232</v>
      </c>
      <c r="BC672" s="98">
        <f t="shared" si="457"/>
        <v>925.2004972758948</v>
      </c>
      <c r="BD672" s="98">
        <f t="shared" si="458"/>
        <v>52.792818164965432</v>
      </c>
      <c r="BE672" s="98">
        <f t="shared" si="459"/>
        <v>485.06163760246841</v>
      </c>
      <c r="BF672" s="98">
        <f t="shared" si="460"/>
        <v>1455184.912807405</v>
      </c>
      <c r="BG672" s="103">
        <f t="shared" si="461"/>
        <v>0.70415993129969434</v>
      </c>
      <c r="BH672">
        <v>0.1</v>
      </c>
      <c r="BI672">
        <f t="shared" si="441"/>
        <v>27663.671519515774</v>
      </c>
      <c r="BJ672">
        <v>0.1</v>
      </c>
      <c r="BK672">
        <f t="shared" si="442"/>
        <v>3283.1976744186049</v>
      </c>
      <c r="BL672" s="114">
        <v>187.562005220738</v>
      </c>
      <c r="BM672" s="114">
        <v>1012.03746873145</v>
      </c>
      <c r="BN672" s="114">
        <v>69.555897325915296</v>
      </c>
      <c r="BO672" s="114">
        <v>256</v>
      </c>
      <c r="BP672" s="114">
        <v>384000</v>
      </c>
      <c r="BQ672" s="107">
        <f t="shared" si="443"/>
        <v>1.0442E-9</v>
      </c>
      <c r="BR672" s="107">
        <f t="shared" si="444"/>
        <v>5.2170095430443625E-2</v>
      </c>
      <c r="BS672" s="107">
        <f t="shared" si="445"/>
        <v>0.2819960380711346</v>
      </c>
      <c r="BT672" s="107">
        <f t="shared" si="446"/>
        <v>1.933795966692271E-2</v>
      </c>
      <c r="BU672" s="107">
        <f t="shared" si="447"/>
        <v>7.2998553387106924E-2</v>
      </c>
      <c r="BV672" s="107">
        <f t="shared" si="448"/>
        <v>118.76707204773538</v>
      </c>
      <c r="BW672" s="117">
        <f t="shared" si="449"/>
        <v>3.6347887159716311E-5</v>
      </c>
    </row>
    <row r="673" spans="1:75" ht="30" customHeight="1" x14ac:dyDescent="0.25">
      <c r="A673" s="108">
        <v>4.6938919410234199</v>
      </c>
      <c r="B673" s="108">
        <v>-74.1582006194147</v>
      </c>
      <c r="C673" s="119">
        <v>23</v>
      </c>
      <c r="D673" s="119">
        <v>34</v>
      </c>
      <c r="E673" s="119">
        <v>1938</v>
      </c>
      <c r="F673" s="16" t="s">
        <v>823</v>
      </c>
      <c r="G673" s="14" t="s">
        <v>824</v>
      </c>
      <c r="H673" s="16" t="s">
        <v>825</v>
      </c>
      <c r="I673" s="14" t="s">
        <v>40</v>
      </c>
      <c r="J673" s="14" t="s">
        <v>53</v>
      </c>
      <c r="K673" s="14">
        <v>586.08000000000004</v>
      </c>
      <c r="L673" s="14"/>
      <c r="M673" s="14">
        <v>1974</v>
      </c>
      <c r="N673" s="15" t="s">
        <v>43</v>
      </c>
      <c r="O673" s="15" t="s">
        <v>123</v>
      </c>
      <c r="P673" s="22">
        <v>-7.2022874027276113E-2</v>
      </c>
      <c r="Q673" s="18">
        <v>162000</v>
      </c>
      <c r="R673" s="18">
        <v>121450.26520763023</v>
      </c>
      <c r="S673" s="15" t="s">
        <v>45</v>
      </c>
      <c r="T673" s="15"/>
      <c r="U673" s="15"/>
      <c r="V673" s="14">
        <v>365</v>
      </c>
      <c r="W673" s="76"/>
      <c r="X673" s="14"/>
      <c r="Y673" s="14">
        <v>8760</v>
      </c>
      <c r="Z673" s="76" t="s">
        <v>1785</v>
      </c>
      <c r="AA673" s="76" t="s">
        <v>429</v>
      </c>
      <c r="AB673" s="19" t="s">
        <v>49</v>
      </c>
      <c r="AC673" s="19">
        <v>196.35697419693699</v>
      </c>
      <c r="AD673" s="19">
        <v>1220.7279907421801</v>
      </c>
      <c r="AE673" s="19">
        <v>69.655897325915305</v>
      </c>
      <c r="AF673" s="19">
        <v>640</v>
      </c>
      <c r="AG673" s="19">
        <v>1920000</v>
      </c>
      <c r="AH673" s="20">
        <v>32831.976744186046</v>
      </c>
      <c r="AI673" s="20">
        <v>1.0442E-8</v>
      </c>
      <c r="AJ673" s="21">
        <f t="shared" si="467"/>
        <v>2.3847606591585805E-2</v>
      </c>
      <c r="AK673" s="21">
        <f t="shared" si="468"/>
        <v>0.14825773822201535</v>
      </c>
      <c r="AL673" s="21">
        <f t="shared" si="469"/>
        <v>8.4597272035078757E-3</v>
      </c>
      <c r="AM673" s="21">
        <f t="shared" si="470"/>
        <v>7.7728169732883351E-2</v>
      </c>
      <c r="AN673" s="21">
        <f t="shared" si="471"/>
        <v>233.18450919865006</v>
      </c>
      <c r="AO673" s="86">
        <f t="shared" si="434"/>
        <v>2.5701837492438844E-4</v>
      </c>
      <c r="AP673" s="88">
        <f t="shared" si="435"/>
        <v>6.5335908470098096E-5</v>
      </c>
      <c r="AQ673" s="89">
        <f t="shared" si="436"/>
        <v>4.0618558416990509E-4</v>
      </c>
      <c r="AR673" s="89">
        <f t="shared" si="437"/>
        <v>2.3177334804131168E-5</v>
      </c>
      <c r="AS673" s="89">
        <f t="shared" si="438"/>
        <v>2.1295388967913247E-4</v>
      </c>
      <c r="AT673" s="89">
        <f t="shared" si="439"/>
        <v>0.63886166903739738</v>
      </c>
      <c r="AU673" s="91">
        <f t="shared" si="440"/>
        <v>7.0415993129969433E-7</v>
      </c>
      <c r="AV673" s="95">
        <f t="shared" si="450"/>
        <v>23847.606591585805</v>
      </c>
      <c r="AW673" s="96">
        <f t="shared" si="451"/>
        <v>148257.73822201535</v>
      </c>
      <c r="AX673" s="96">
        <f t="shared" si="452"/>
        <v>8459.7272035078749</v>
      </c>
      <c r="AY673" s="96">
        <f t="shared" si="453"/>
        <v>77728.169732883354</v>
      </c>
      <c r="AZ673" s="96">
        <f t="shared" si="454"/>
        <v>233184509.19865006</v>
      </c>
      <c r="BA673" s="97">
        <f t="shared" si="455"/>
        <v>257.01837492438841</v>
      </c>
      <c r="BB673" s="102">
        <f t="shared" si="456"/>
        <v>65.33590847009809</v>
      </c>
      <c r="BC673" s="98">
        <f t="shared" si="457"/>
        <v>406.1855841699051</v>
      </c>
      <c r="BD673" s="98">
        <f t="shared" si="458"/>
        <v>23.177334804131167</v>
      </c>
      <c r="BE673" s="98">
        <f t="shared" si="459"/>
        <v>212.95388967913246</v>
      </c>
      <c r="BF673" s="98">
        <f t="shared" si="460"/>
        <v>638861.66903739737</v>
      </c>
      <c r="BG673" s="103">
        <f t="shared" si="461"/>
        <v>0.70415993129969434</v>
      </c>
      <c r="BH673">
        <v>0.1</v>
      </c>
      <c r="BI673">
        <f t="shared" si="441"/>
        <v>12145.026520763024</v>
      </c>
      <c r="BJ673">
        <v>0.1</v>
      </c>
      <c r="BK673">
        <f t="shared" si="442"/>
        <v>3283.1976744186049</v>
      </c>
      <c r="BL673" s="114">
        <v>187.562005220738</v>
      </c>
      <c r="BM673" s="114">
        <v>1012.03746873145</v>
      </c>
      <c r="BN673" s="114">
        <v>69.555897325915296</v>
      </c>
      <c r="BO673" s="114">
        <v>256</v>
      </c>
      <c r="BP673" s="114">
        <v>384000</v>
      </c>
      <c r="BQ673" s="107">
        <f t="shared" si="443"/>
        <v>1.0442E-9</v>
      </c>
      <c r="BR673" s="107">
        <f t="shared" si="444"/>
        <v>2.2903944335316714E-2</v>
      </c>
      <c r="BS673" s="107">
        <f t="shared" si="445"/>
        <v>0.12380313866537618</v>
      </c>
      <c r="BT673" s="107">
        <f t="shared" si="446"/>
        <v>8.4898359513319224E-3</v>
      </c>
      <c r="BU673" s="107">
        <f t="shared" si="447"/>
        <v>3.2048145389461574E-2</v>
      </c>
      <c r="BV673" s="107">
        <f t="shared" si="448"/>
        <v>52.141641386810662</v>
      </c>
      <c r="BW673" s="117">
        <f t="shared" si="449"/>
        <v>3.6347887159716311E-5</v>
      </c>
    </row>
    <row r="674" spans="1:75" ht="30" customHeight="1" x14ac:dyDescent="0.25">
      <c r="A674" s="108">
        <v>4.6938919410234199</v>
      </c>
      <c r="B674" s="108">
        <v>-74.1582006194147</v>
      </c>
      <c r="C674" s="119">
        <v>23</v>
      </c>
      <c r="D674" s="119">
        <v>34</v>
      </c>
      <c r="E674" s="119">
        <v>1938</v>
      </c>
      <c r="F674" s="16" t="s">
        <v>823</v>
      </c>
      <c r="G674" s="14" t="s">
        <v>824</v>
      </c>
      <c r="H674" s="16" t="s">
        <v>825</v>
      </c>
      <c r="I674" s="14" t="s">
        <v>40</v>
      </c>
      <c r="J674" s="14" t="s">
        <v>53</v>
      </c>
      <c r="K674" s="14">
        <v>586.08000000000004</v>
      </c>
      <c r="L674" s="14"/>
      <c r="M674" s="14">
        <v>1974</v>
      </c>
      <c r="N674" s="15" t="s">
        <v>43</v>
      </c>
      <c r="O674" s="15" t="s">
        <v>123</v>
      </c>
      <c r="P674" s="22">
        <v>-7.2022874027276113E-2</v>
      </c>
      <c r="Q674" s="18">
        <v>162000</v>
      </c>
      <c r="R674" s="18">
        <v>121450.26520763023</v>
      </c>
      <c r="S674" s="15" t="s">
        <v>45</v>
      </c>
      <c r="T674" s="15"/>
      <c r="U674" s="15"/>
      <c r="V674" s="14">
        <v>365</v>
      </c>
      <c r="W674" s="76"/>
      <c r="X674" s="14"/>
      <c r="Y674" s="14">
        <v>8760</v>
      </c>
      <c r="Z674" s="76" t="s">
        <v>1786</v>
      </c>
      <c r="AA674" s="76" t="s">
        <v>429</v>
      </c>
      <c r="AB674" s="19" t="s">
        <v>49</v>
      </c>
      <c r="AC674" s="19">
        <v>196.35697419693699</v>
      </c>
      <c r="AD674" s="19">
        <v>1220.7279907421801</v>
      </c>
      <c r="AE674" s="19">
        <v>69.655897325915305</v>
      </c>
      <c r="AF674" s="19">
        <v>640</v>
      </c>
      <c r="AG674" s="19">
        <v>1920000</v>
      </c>
      <c r="AH674" s="20">
        <v>32831.976744186046</v>
      </c>
      <c r="AI674" s="20">
        <v>1.0442E-8</v>
      </c>
      <c r="AJ674" s="21">
        <f t="shared" si="467"/>
        <v>2.3847606591585805E-2</v>
      </c>
      <c r="AK674" s="21">
        <f t="shared" si="468"/>
        <v>0.14825773822201535</v>
      </c>
      <c r="AL674" s="21">
        <f t="shared" si="469"/>
        <v>8.4597272035078757E-3</v>
      </c>
      <c r="AM674" s="21">
        <f t="shared" si="470"/>
        <v>7.7728169732883351E-2</v>
      </c>
      <c r="AN674" s="21">
        <f t="shared" si="471"/>
        <v>233.18450919865006</v>
      </c>
      <c r="AO674" s="86">
        <f t="shared" si="434"/>
        <v>2.5701837492438844E-4</v>
      </c>
      <c r="AP674" s="88">
        <f t="shared" si="435"/>
        <v>6.5335908470098096E-5</v>
      </c>
      <c r="AQ674" s="89">
        <f t="shared" si="436"/>
        <v>4.0618558416990509E-4</v>
      </c>
      <c r="AR674" s="89">
        <f t="shared" si="437"/>
        <v>2.3177334804131168E-5</v>
      </c>
      <c r="AS674" s="89">
        <f t="shared" si="438"/>
        <v>2.1295388967913247E-4</v>
      </c>
      <c r="AT674" s="89">
        <f t="shared" si="439"/>
        <v>0.63886166903739738</v>
      </c>
      <c r="AU674" s="91">
        <f t="shared" si="440"/>
        <v>7.0415993129969433E-7</v>
      </c>
      <c r="AV674" s="95">
        <f t="shared" si="450"/>
        <v>23847.606591585805</v>
      </c>
      <c r="AW674" s="96">
        <f t="shared" si="451"/>
        <v>148257.73822201535</v>
      </c>
      <c r="AX674" s="96">
        <f t="shared" si="452"/>
        <v>8459.7272035078749</v>
      </c>
      <c r="AY674" s="96">
        <f t="shared" si="453"/>
        <v>77728.169732883354</v>
      </c>
      <c r="AZ674" s="96">
        <f t="shared" si="454"/>
        <v>233184509.19865006</v>
      </c>
      <c r="BA674" s="97">
        <f t="shared" si="455"/>
        <v>257.01837492438841</v>
      </c>
      <c r="BB674" s="102">
        <f t="shared" si="456"/>
        <v>65.33590847009809</v>
      </c>
      <c r="BC674" s="98">
        <f t="shared" si="457"/>
        <v>406.1855841699051</v>
      </c>
      <c r="BD674" s="98">
        <f t="shared" si="458"/>
        <v>23.177334804131167</v>
      </c>
      <c r="BE674" s="98">
        <f t="shared" si="459"/>
        <v>212.95388967913246</v>
      </c>
      <c r="BF674" s="98">
        <f t="shared" si="460"/>
        <v>638861.66903739737</v>
      </c>
      <c r="BG674" s="103">
        <f t="shared" si="461"/>
        <v>0.70415993129969434</v>
      </c>
      <c r="BH674">
        <v>0.1</v>
      </c>
      <c r="BI674">
        <f t="shared" si="441"/>
        <v>12145.026520763024</v>
      </c>
      <c r="BJ674">
        <v>0.1</v>
      </c>
      <c r="BK674">
        <f t="shared" si="442"/>
        <v>3283.1976744186049</v>
      </c>
      <c r="BL674" s="114">
        <v>187.562005220738</v>
      </c>
      <c r="BM674" s="114">
        <v>1012.03746873145</v>
      </c>
      <c r="BN674" s="114">
        <v>69.555897325915296</v>
      </c>
      <c r="BO674" s="114">
        <v>256</v>
      </c>
      <c r="BP674" s="114">
        <v>384000</v>
      </c>
      <c r="BQ674" s="107">
        <f t="shared" si="443"/>
        <v>1.0442E-9</v>
      </c>
      <c r="BR674" s="107">
        <f t="shared" si="444"/>
        <v>2.2903944335316714E-2</v>
      </c>
      <c r="BS674" s="107">
        <f t="shared" si="445"/>
        <v>0.12380313866537618</v>
      </c>
      <c r="BT674" s="107">
        <f t="shared" si="446"/>
        <v>8.4898359513319224E-3</v>
      </c>
      <c r="BU674" s="107">
        <f t="shared" si="447"/>
        <v>3.2048145389461574E-2</v>
      </c>
      <c r="BV674" s="107">
        <f t="shared" si="448"/>
        <v>52.141641386810662</v>
      </c>
      <c r="BW674" s="117">
        <f t="shared" si="449"/>
        <v>3.6347887159716311E-5</v>
      </c>
    </row>
    <row r="675" spans="1:75" ht="30" customHeight="1" x14ac:dyDescent="0.25">
      <c r="A675" s="108">
        <v>4.6938919410234199</v>
      </c>
      <c r="B675" s="108">
        <v>-74.1582006194147</v>
      </c>
      <c r="C675" s="119">
        <v>23</v>
      </c>
      <c r="D675" s="119">
        <v>34</v>
      </c>
      <c r="E675" s="119">
        <v>1938</v>
      </c>
      <c r="F675" s="16" t="s">
        <v>823</v>
      </c>
      <c r="G675" s="14" t="s">
        <v>824</v>
      </c>
      <c r="H675" s="16" t="s">
        <v>825</v>
      </c>
      <c r="I675" s="14" t="s">
        <v>40</v>
      </c>
      <c r="J675" s="14" t="s">
        <v>53</v>
      </c>
      <c r="K675" s="14">
        <v>586.08000000000004</v>
      </c>
      <c r="L675" s="14"/>
      <c r="M675" s="14">
        <v>1974</v>
      </c>
      <c r="N675" s="15" t="s">
        <v>43</v>
      </c>
      <c r="O675" s="15" t="s">
        <v>123</v>
      </c>
      <c r="P675" s="22">
        <v>-7.2022874027276113E-2</v>
      </c>
      <c r="Q675" s="18">
        <v>162000</v>
      </c>
      <c r="R675" s="18">
        <v>121450.26520763023</v>
      </c>
      <c r="S675" s="15" t="s">
        <v>45</v>
      </c>
      <c r="T675" s="15"/>
      <c r="U675" s="15"/>
      <c r="V675" s="14">
        <v>365</v>
      </c>
      <c r="W675" s="76"/>
      <c r="X675" s="14"/>
      <c r="Y675" s="14">
        <v>8760</v>
      </c>
      <c r="Z675" s="76" t="s">
        <v>1787</v>
      </c>
      <c r="AA675" s="76" t="s">
        <v>429</v>
      </c>
      <c r="AB675" s="19" t="s">
        <v>49</v>
      </c>
      <c r="AC675" s="19">
        <v>196.35697419693699</v>
      </c>
      <c r="AD675" s="19">
        <v>1220.7279907421801</v>
      </c>
      <c r="AE675" s="19">
        <v>69.655897325915305</v>
      </c>
      <c r="AF675" s="19">
        <v>640</v>
      </c>
      <c r="AG675" s="19">
        <v>1920000</v>
      </c>
      <c r="AH675" s="20">
        <v>32831.976744186046</v>
      </c>
      <c r="AI675" s="20">
        <v>1.0442E-8</v>
      </c>
      <c r="AJ675" s="21">
        <f t="shared" si="467"/>
        <v>2.3847606591585805E-2</v>
      </c>
      <c r="AK675" s="21">
        <f t="shared" si="468"/>
        <v>0.14825773822201535</v>
      </c>
      <c r="AL675" s="21">
        <f t="shared" si="469"/>
        <v>8.4597272035078757E-3</v>
      </c>
      <c r="AM675" s="21">
        <f t="shared" si="470"/>
        <v>7.7728169732883351E-2</v>
      </c>
      <c r="AN675" s="21">
        <f t="shared" si="471"/>
        <v>233.18450919865006</v>
      </c>
      <c r="AO675" s="86">
        <f t="shared" si="434"/>
        <v>2.5701837492438844E-4</v>
      </c>
      <c r="AP675" s="88">
        <f t="shared" si="435"/>
        <v>6.5335908470098096E-5</v>
      </c>
      <c r="AQ675" s="89">
        <f t="shared" si="436"/>
        <v>4.0618558416990509E-4</v>
      </c>
      <c r="AR675" s="89">
        <f t="shared" si="437"/>
        <v>2.3177334804131168E-5</v>
      </c>
      <c r="AS675" s="89">
        <f t="shared" si="438"/>
        <v>2.1295388967913247E-4</v>
      </c>
      <c r="AT675" s="89">
        <f t="shared" si="439"/>
        <v>0.63886166903739738</v>
      </c>
      <c r="AU675" s="91">
        <f t="shared" si="440"/>
        <v>7.0415993129969433E-7</v>
      </c>
      <c r="AV675" s="95">
        <f t="shared" si="450"/>
        <v>23847.606591585805</v>
      </c>
      <c r="AW675" s="96">
        <f t="shared" si="451"/>
        <v>148257.73822201535</v>
      </c>
      <c r="AX675" s="96">
        <f t="shared" si="452"/>
        <v>8459.7272035078749</v>
      </c>
      <c r="AY675" s="96">
        <f t="shared" si="453"/>
        <v>77728.169732883354</v>
      </c>
      <c r="AZ675" s="96">
        <f t="shared" si="454"/>
        <v>233184509.19865006</v>
      </c>
      <c r="BA675" s="97">
        <f t="shared" si="455"/>
        <v>257.01837492438841</v>
      </c>
      <c r="BB675" s="102">
        <f t="shared" si="456"/>
        <v>65.33590847009809</v>
      </c>
      <c r="BC675" s="98">
        <f t="shared" si="457"/>
        <v>406.1855841699051</v>
      </c>
      <c r="BD675" s="98">
        <f t="shared" si="458"/>
        <v>23.177334804131167</v>
      </c>
      <c r="BE675" s="98">
        <f t="shared" si="459"/>
        <v>212.95388967913246</v>
      </c>
      <c r="BF675" s="98">
        <f t="shared" si="460"/>
        <v>638861.66903739737</v>
      </c>
      <c r="BG675" s="103">
        <f t="shared" si="461"/>
        <v>0.70415993129969434</v>
      </c>
      <c r="BH675">
        <v>0.1</v>
      </c>
      <c r="BI675">
        <f t="shared" si="441"/>
        <v>12145.026520763024</v>
      </c>
      <c r="BJ675">
        <v>0.1</v>
      </c>
      <c r="BK675">
        <f t="shared" si="442"/>
        <v>3283.1976744186049</v>
      </c>
      <c r="BL675" s="114">
        <v>187.562005220738</v>
      </c>
      <c r="BM675" s="114">
        <v>1012.03746873145</v>
      </c>
      <c r="BN675" s="114">
        <v>69.555897325915296</v>
      </c>
      <c r="BO675" s="114">
        <v>256</v>
      </c>
      <c r="BP675" s="114">
        <v>384000</v>
      </c>
      <c r="BQ675" s="107">
        <f t="shared" si="443"/>
        <v>1.0442E-9</v>
      </c>
      <c r="BR675" s="107">
        <f t="shared" si="444"/>
        <v>2.2903944335316714E-2</v>
      </c>
      <c r="BS675" s="107">
        <f t="shared" si="445"/>
        <v>0.12380313866537618</v>
      </c>
      <c r="BT675" s="107">
        <f t="shared" si="446"/>
        <v>8.4898359513319224E-3</v>
      </c>
      <c r="BU675" s="107">
        <f t="shared" si="447"/>
        <v>3.2048145389461574E-2</v>
      </c>
      <c r="BV675" s="107">
        <f t="shared" si="448"/>
        <v>52.141641386810662</v>
      </c>
      <c r="BW675" s="117">
        <f t="shared" si="449"/>
        <v>3.6347887159716311E-5</v>
      </c>
    </row>
    <row r="676" spans="1:75" ht="30" customHeight="1" x14ac:dyDescent="0.25">
      <c r="A676" s="108">
        <v>4.6938919410234199</v>
      </c>
      <c r="B676" s="108">
        <v>-74.1582006194147</v>
      </c>
      <c r="C676" s="119">
        <v>23</v>
      </c>
      <c r="D676" s="119">
        <v>34</v>
      </c>
      <c r="E676" s="119">
        <v>1938</v>
      </c>
      <c r="F676" s="16" t="s">
        <v>823</v>
      </c>
      <c r="G676" s="14" t="s">
        <v>824</v>
      </c>
      <c r="H676" s="16" t="s">
        <v>825</v>
      </c>
      <c r="I676" s="14" t="s">
        <v>40</v>
      </c>
      <c r="J676" s="14" t="s">
        <v>53</v>
      </c>
      <c r="K676" s="14">
        <v>586.08000000000004</v>
      </c>
      <c r="L676" s="14"/>
      <c r="M676" s="14">
        <v>1974</v>
      </c>
      <c r="N676" s="15" t="s">
        <v>43</v>
      </c>
      <c r="O676" s="15" t="s">
        <v>123</v>
      </c>
      <c r="P676" s="22">
        <v>-7.2022874027276113E-2</v>
      </c>
      <c r="Q676" s="18">
        <v>162000</v>
      </c>
      <c r="R676" s="18">
        <v>121450.26520763023</v>
      </c>
      <c r="S676" s="15" t="s">
        <v>45</v>
      </c>
      <c r="T676" s="15"/>
      <c r="U676" s="15"/>
      <c r="V676" s="14">
        <v>365</v>
      </c>
      <c r="W676" s="76"/>
      <c r="X676" s="14"/>
      <c r="Y676" s="14">
        <v>8760</v>
      </c>
      <c r="Z676" s="76" t="s">
        <v>1788</v>
      </c>
      <c r="AA676" s="76" t="s">
        <v>429</v>
      </c>
      <c r="AB676" s="19" t="s">
        <v>49</v>
      </c>
      <c r="AC676" s="19">
        <v>196.35697419693699</v>
      </c>
      <c r="AD676" s="19">
        <v>1220.7279907421801</v>
      </c>
      <c r="AE676" s="19">
        <v>69.655897325915305</v>
      </c>
      <c r="AF676" s="19">
        <v>640</v>
      </c>
      <c r="AG676" s="19">
        <v>1920000</v>
      </c>
      <c r="AH676" s="20">
        <v>32831.976744186046</v>
      </c>
      <c r="AI676" s="20">
        <v>1.0442E-8</v>
      </c>
      <c r="AJ676" s="21">
        <f t="shared" si="467"/>
        <v>2.3847606591585805E-2</v>
      </c>
      <c r="AK676" s="21">
        <f t="shared" si="468"/>
        <v>0.14825773822201535</v>
      </c>
      <c r="AL676" s="21">
        <f t="shared" si="469"/>
        <v>8.4597272035078757E-3</v>
      </c>
      <c r="AM676" s="21">
        <f t="shared" si="470"/>
        <v>7.7728169732883351E-2</v>
      </c>
      <c r="AN676" s="21">
        <f t="shared" si="471"/>
        <v>233.18450919865006</v>
      </c>
      <c r="AO676" s="86">
        <f t="shared" si="434"/>
        <v>2.5701837492438844E-4</v>
      </c>
      <c r="AP676" s="88">
        <f t="shared" si="435"/>
        <v>6.5335908470098096E-5</v>
      </c>
      <c r="AQ676" s="89">
        <f t="shared" si="436"/>
        <v>4.0618558416990509E-4</v>
      </c>
      <c r="AR676" s="89">
        <f t="shared" si="437"/>
        <v>2.3177334804131168E-5</v>
      </c>
      <c r="AS676" s="89">
        <f t="shared" si="438"/>
        <v>2.1295388967913247E-4</v>
      </c>
      <c r="AT676" s="89">
        <f t="shared" si="439"/>
        <v>0.63886166903739738</v>
      </c>
      <c r="AU676" s="91">
        <f t="shared" si="440"/>
        <v>7.0415993129969433E-7</v>
      </c>
      <c r="AV676" s="95">
        <f t="shared" si="450"/>
        <v>23847.606591585805</v>
      </c>
      <c r="AW676" s="96">
        <f t="shared" si="451"/>
        <v>148257.73822201535</v>
      </c>
      <c r="AX676" s="96">
        <f t="shared" si="452"/>
        <v>8459.7272035078749</v>
      </c>
      <c r="AY676" s="96">
        <f t="shared" si="453"/>
        <v>77728.169732883354</v>
      </c>
      <c r="AZ676" s="96">
        <f t="shared" si="454"/>
        <v>233184509.19865006</v>
      </c>
      <c r="BA676" s="97">
        <f t="shared" si="455"/>
        <v>257.01837492438841</v>
      </c>
      <c r="BB676" s="102">
        <f t="shared" si="456"/>
        <v>65.33590847009809</v>
      </c>
      <c r="BC676" s="98">
        <f t="shared" si="457"/>
        <v>406.1855841699051</v>
      </c>
      <c r="BD676" s="98">
        <f t="shared" si="458"/>
        <v>23.177334804131167</v>
      </c>
      <c r="BE676" s="98">
        <f t="shared" si="459"/>
        <v>212.95388967913246</v>
      </c>
      <c r="BF676" s="98">
        <f t="shared" si="460"/>
        <v>638861.66903739737</v>
      </c>
      <c r="BG676" s="103">
        <f t="shared" si="461"/>
        <v>0.70415993129969434</v>
      </c>
      <c r="BH676">
        <v>0.1</v>
      </c>
      <c r="BI676">
        <f t="shared" si="441"/>
        <v>12145.026520763024</v>
      </c>
      <c r="BJ676">
        <v>0.1</v>
      </c>
      <c r="BK676">
        <f t="shared" si="442"/>
        <v>3283.1976744186049</v>
      </c>
      <c r="BL676" s="114">
        <v>187.562005220738</v>
      </c>
      <c r="BM676" s="114">
        <v>1012.03746873145</v>
      </c>
      <c r="BN676" s="114">
        <v>69.555897325915296</v>
      </c>
      <c r="BO676" s="114">
        <v>256</v>
      </c>
      <c r="BP676" s="114">
        <v>384000</v>
      </c>
      <c r="BQ676" s="107">
        <f t="shared" si="443"/>
        <v>1.0442E-9</v>
      </c>
      <c r="BR676" s="107">
        <f t="shared" si="444"/>
        <v>2.2903944335316714E-2</v>
      </c>
      <c r="BS676" s="107">
        <f t="shared" si="445"/>
        <v>0.12380313866537618</v>
      </c>
      <c r="BT676" s="107">
        <f t="shared" si="446"/>
        <v>8.4898359513319224E-3</v>
      </c>
      <c r="BU676" s="107">
        <f t="shared" si="447"/>
        <v>3.2048145389461574E-2</v>
      </c>
      <c r="BV676" s="107">
        <f t="shared" si="448"/>
        <v>52.141641386810662</v>
      </c>
      <c r="BW676" s="117">
        <f t="shared" si="449"/>
        <v>3.6347887159716311E-5</v>
      </c>
    </row>
    <row r="677" spans="1:75" ht="30" customHeight="1" x14ac:dyDescent="0.25">
      <c r="A677" s="108">
        <v>4.6938919410234199</v>
      </c>
      <c r="B677" s="108">
        <v>-74.1582006194147</v>
      </c>
      <c r="C677" s="119">
        <v>23</v>
      </c>
      <c r="D677" s="119">
        <v>34</v>
      </c>
      <c r="E677" s="119">
        <v>1938</v>
      </c>
      <c r="F677" s="16" t="s">
        <v>823</v>
      </c>
      <c r="G677" s="14" t="s">
        <v>824</v>
      </c>
      <c r="H677" s="16" t="s">
        <v>825</v>
      </c>
      <c r="I677" s="14" t="s">
        <v>40</v>
      </c>
      <c r="J677" s="14" t="s">
        <v>53</v>
      </c>
      <c r="K677" s="14">
        <v>0.23</v>
      </c>
      <c r="L677" s="14"/>
      <c r="M677" s="14">
        <v>2002</v>
      </c>
      <c r="N677" s="15" t="s">
        <v>43</v>
      </c>
      <c r="O677" s="15" t="s">
        <v>123</v>
      </c>
      <c r="P677" s="28">
        <v>4.2689148957375835E-3</v>
      </c>
      <c r="Q677" s="18">
        <v>72000</v>
      </c>
      <c r="R677" s="18">
        <v>73240.004305977156</v>
      </c>
      <c r="S677" s="15" t="s">
        <v>45</v>
      </c>
      <c r="T677" s="15"/>
      <c r="U677" s="15"/>
      <c r="V677" s="14">
        <v>365</v>
      </c>
      <c r="W677" s="76"/>
      <c r="X677" s="14"/>
      <c r="Y677" s="14">
        <v>8760</v>
      </c>
      <c r="Z677" s="76" t="s">
        <v>1789</v>
      </c>
      <c r="AA677" s="76" t="s">
        <v>429</v>
      </c>
      <c r="AB677" s="19" t="s">
        <v>49</v>
      </c>
      <c r="AC677" s="19">
        <v>196.35697419693699</v>
      </c>
      <c r="AD677" s="19">
        <v>1220.7279907421801</v>
      </c>
      <c r="AE677" s="19">
        <v>69.655897325915305</v>
      </c>
      <c r="AF677" s="19">
        <v>640</v>
      </c>
      <c r="AG677" s="19">
        <v>1920000</v>
      </c>
      <c r="AH677" s="20">
        <v>2.9803032786885244</v>
      </c>
      <c r="AI677" s="20">
        <v>1.362E-5</v>
      </c>
      <c r="AJ677" s="21">
        <f t="shared" si="467"/>
        <v>1.4381185635692309E-2</v>
      </c>
      <c r="AK677" s="21">
        <f t="shared" si="468"/>
        <v>8.9406123298384113E-2</v>
      </c>
      <c r="AL677" s="21">
        <f t="shared" si="469"/>
        <v>5.1015982200867394E-3</v>
      </c>
      <c r="AM677" s="21">
        <f t="shared" si="470"/>
        <v>4.6873602755825375E-2</v>
      </c>
      <c r="AN677" s="21">
        <f t="shared" si="471"/>
        <v>140.62080826747612</v>
      </c>
      <c r="AO677" s="86">
        <f t="shared" si="434"/>
        <v>4.1290812889073531E-5</v>
      </c>
      <c r="AP677" s="88">
        <f t="shared" si="435"/>
        <v>3.9400508590937833E-5</v>
      </c>
      <c r="AQ677" s="89">
        <f t="shared" si="436"/>
        <v>2.4494828300927155E-4</v>
      </c>
      <c r="AR677" s="89">
        <f t="shared" si="437"/>
        <v>1.3976981424895175E-5</v>
      </c>
      <c r="AS677" s="89">
        <f t="shared" si="438"/>
        <v>1.2842082946801472E-4</v>
      </c>
      <c r="AT677" s="89">
        <f t="shared" si="439"/>
        <v>0.38526248840404415</v>
      </c>
      <c r="AU677" s="91">
        <f t="shared" si="440"/>
        <v>1.1312551476458501E-7</v>
      </c>
      <c r="AV677" s="95">
        <f t="shared" si="450"/>
        <v>14381.185635692309</v>
      </c>
      <c r="AW677" s="96">
        <f t="shared" si="451"/>
        <v>89406.123298384118</v>
      </c>
      <c r="AX677" s="96">
        <f t="shared" si="452"/>
        <v>5101.5982200867393</v>
      </c>
      <c r="AY677" s="96">
        <f t="shared" si="453"/>
        <v>46873.602755825377</v>
      </c>
      <c r="AZ677" s="96">
        <f t="shared" si="454"/>
        <v>140620808.26747611</v>
      </c>
      <c r="BA677" s="97">
        <f t="shared" si="455"/>
        <v>41.290812889073528</v>
      </c>
      <c r="BB677" s="102">
        <f t="shared" si="456"/>
        <v>39.400508590937832</v>
      </c>
      <c r="BC677" s="98">
        <f t="shared" si="457"/>
        <v>244.94828300927156</v>
      </c>
      <c r="BD677" s="98">
        <f t="shared" si="458"/>
        <v>13.976981424895175</v>
      </c>
      <c r="BE677" s="98">
        <f t="shared" si="459"/>
        <v>128.42082946801472</v>
      </c>
      <c r="BF677" s="98">
        <f t="shared" si="460"/>
        <v>385262.48840404412</v>
      </c>
      <c r="BG677" s="103">
        <f t="shared" si="461"/>
        <v>0.11312551476458502</v>
      </c>
      <c r="BH677">
        <v>0.1</v>
      </c>
      <c r="BI677">
        <f t="shared" si="441"/>
        <v>7324.0004305977163</v>
      </c>
      <c r="BJ677">
        <v>0.1</v>
      </c>
      <c r="BK677">
        <f t="shared" si="442"/>
        <v>0.29803032786885247</v>
      </c>
      <c r="BL677" s="114">
        <v>187.562005220738</v>
      </c>
      <c r="BM677" s="114">
        <v>1012.03746873145</v>
      </c>
      <c r="BN677" s="114">
        <v>69.555897325915296</v>
      </c>
      <c r="BO677" s="114">
        <v>256</v>
      </c>
      <c r="BP677" s="114">
        <v>384000</v>
      </c>
      <c r="BQ677" s="107">
        <f t="shared" si="443"/>
        <v>1.362E-6</v>
      </c>
      <c r="BR677" s="107">
        <f t="shared" si="444"/>
        <v>1.3812114604069777E-2</v>
      </c>
      <c r="BS677" s="107">
        <f t="shared" si="445"/>
        <v>7.4658893444523949E-2</v>
      </c>
      <c r="BT677" s="107">
        <f t="shared" si="446"/>
        <v>5.1197551571383858E-3</v>
      </c>
      <c r="BU677" s="107">
        <f t="shared" si="447"/>
        <v>1.9326481521551111E-2</v>
      </c>
      <c r="BV677" s="107">
        <f t="shared" si="448"/>
        <v>31.443768633704106</v>
      </c>
      <c r="BW677" s="117">
        <f t="shared" si="449"/>
        <v>5.8394027589137601E-6</v>
      </c>
    </row>
    <row r="678" spans="1:75" ht="30" customHeight="1" x14ac:dyDescent="0.25">
      <c r="A678" s="108">
        <v>4.6938919410234199</v>
      </c>
      <c r="B678" s="108">
        <v>-74.1582006194147</v>
      </c>
      <c r="C678" s="119">
        <v>23</v>
      </c>
      <c r="D678" s="119">
        <v>34</v>
      </c>
      <c r="E678" s="119">
        <v>1938</v>
      </c>
      <c r="F678" s="16" t="s">
        <v>823</v>
      </c>
      <c r="G678" s="14" t="s">
        <v>824</v>
      </c>
      <c r="H678" s="16" t="s">
        <v>825</v>
      </c>
      <c r="I678" s="14" t="s">
        <v>40</v>
      </c>
      <c r="J678" s="14" t="s">
        <v>53</v>
      </c>
      <c r="K678" s="14">
        <v>2930.4</v>
      </c>
      <c r="L678" s="14"/>
      <c r="M678" s="14">
        <v>1986</v>
      </c>
      <c r="N678" s="15" t="s">
        <v>43</v>
      </c>
      <c r="O678" s="15" t="s">
        <v>123</v>
      </c>
      <c r="P678" s="22">
        <v>-7.2022874027276113E-2</v>
      </c>
      <c r="Q678" s="18">
        <v>733500</v>
      </c>
      <c r="R678" s="18">
        <v>549899.81191232579</v>
      </c>
      <c r="S678" s="15" t="s">
        <v>45</v>
      </c>
      <c r="T678" s="15"/>
      <c r="U678" s="15"/>
      <c r="V678" s="14">
        <v>365</v>
      </c>
      <c r="W678" s="76"/>
      <c r="X678" s="14"/>
      <c r="Y678" s="14">
        <v>8760</v>
      </c>
      <c r="Z678" s="76" t="s">
        <v>1790</v>
      </c>
      <c r="AA678" s="76" t="s">
        <v>429</v>
      </c>
      <c r="AB678" s="19" t="s">
        <v>49</v>
      </c>
      <c r="AC678" s="19">
        <v>196.35697419693699</v>
      </c>
      <c r="AD678" s="19">
        <v>1220.7279907421801</v>
      </c>
      <c r="AE678" s="19">
        <v>69.655897325915305</v>
      </c>
      <c r="AF678" s="19">
        <v>640</v>
      </c>
      <c r="AG678" s="19">
        <v>1920000</v>
      </c>
      <c r="AH678" s="20">
        <v>32831.976744186046</v>
      </c>
      <c r="AI678" s="20">
        <v>1.0442E-8</v>
      </c>
      <c r="AJ678" s="21">
        <f t="shared" si="467"/>
        <v>0.10797666317856906</v>
      </c>
      <c r="AK678" s="21">
        <f t="shared" si="468"/>
        <v>0.67127809250523618</v>
      </c>
      <c r="AL678" s="21">
        <f t="shared" si="469"/>
        <v>3.8303764838105103E-2</v>
      </c>
      <c r="AM678" s="21">
        <f t="shared" si="470"/>
        <v>0.3519358796238885</v>
      </c>
      <c r="AN678" s="21">
        <f t="shared" si="471"/>
        <v>1055.8076388716656</v>
      </c>
      <c r="AO678" s="86">
        <f t="shared" si="434"/>
        <v>2.5701837492438844E-4</v>
      </c>
      <c r="AP678" s="88">
        <f t="shared" si="435"/>
        <v>2.9582647446183306E-4</v>
      </c>
      <c r="AQ678" s="89">
        <f t="shared" si="436"/>
        <v>1.8391180616581812E-3</v>
      </c>
      <c r="AR678" s="89">
        <f t="shared" si="437"/>
        <v>1.0494182147426056E-4</v>
      </c>
      <c r="AS678" s="89">
        <f t="shared" si="438"/>
        <v>9.6420788938051641E-4</v>
      </c>
      <c r="AT678" s="89">
        <f t="shared" si="439"/>
        <v>2.8926236681415496</v>
      </c>
      <c r="AU678" s="91">
        <f t="shared" si="440"/>
        <v>7.0415993129969433E-7</v>
      </c>
      <c r="AV678" s="95">
        <f t="shared" si="450"/>
        <v>107976.66317856907</v>
      </c>
      <c r="AW678" s="96">
        <f t="shared" si="451"/>
        <v>671278.09250523616</v>
      </c>
      <c r="AX678" s="96">
        <f t="shared" si="452"/>
        <v>38303.764838105104</v>
      </c>
      <c r="AY678" s="96">
        <f t="shared" si="453"/>
        <v>351935.87962388853</v>
      </c>
      <c r="AZ678" s="96">
        <f t="shared" si="454"/>
        <v>1055807638.8716656</v>
      </c>
      <c r="BA678" s="97">
        <f t="shared" si="455"/>
        <v>257.01837492438841</v>
      </c>
      <c r="BB678" s="102">
        <f t="shared" si="456"/>
        <v>295.82647446183307</v>
      </c>
      <c r="BC678" s="98">
        <f t="shared" si="457"/>
        <v>1839.1180616581812</v>
      </c>
      <c r="BD678" s="98">
        <f t="shared" si="458"/>
        <v>104.94182147426056</v>
      </c>
      <c r="BE678" s="98">
        <f t="shared" si="459"/>
        <v>964.20788938051646</v>
      </c>
      <c r="BF678" s="98">
        <f t="shared" si="460"/>
        <v>2892623.6681415495</v>
      </c>
      <c r="BG678" s="103">
        <f t="shared" si="461"/>
        <v>0.70415993129969434</v>
      </c>
      <c r="BH678">
        <v>0.1</v>
      </c>
      <c r="BI678">
        <f t="shared" si="441"/>
        <v>54989.981191232582</v>
      </c>
      <c r="BJ678">
        <v>0.1</v>
      </c>
      <c r="BK678">
        <f t="shared" si="442"/>
        <v>3283.1976744186049</v>
      </c>
      <c r="BL678" s="114">
        <v>187.562005220738</v>
      </c>
      <c r="BM678" s="114">
        <v>1012.03746873145</v>
      </c>
      <c r="BN678" s="114">
        <v>69.555897325915296</v>
      </c>
      <c r="BO678" s="114">
        <v>256</v>
      </c>
      <c r="BP678" s="114">
        <v>384000</v>
      </c>
      <c r="BQ678" s="107">
        <f t="shared" si="443"/>
        <v>1.0442E-9</v>
      </c>
      <c r="BR678" s="107">
        <f t="shared" si="444"/>
        <v>0.10370397018490624</v>
      </c>
      <c r="BS678" s="107">
        <f t="shared" si="445"/>
        <v>0.56055310006823111</v>
      </c>
      <c r="BT678" s="107">
        <f t="shared" si="446"/>
        <v>3.8440090557419537E-2</v>
      </c>
      <c r="BU678" s="107">
        <f t="shared" si="447"/>
        <v>0.14510688051339549</v>
      </c>
      <c r="BV678" s="107">
        <f t="shared" si="448"/>
        <v>236.0857651680594</v>
      </c>
      <c r="BW678" s="117">
        <f t="shared" si="449"/>
        <v>3.6347887159716311E-5</v>
      </c>
    </row>
    <row r="679" spans="1:75" ht="45" customHeight="1" x14ac:dyDescent="0.25">
      <c r="A679" s="108">
        <v>4.6938919410234199</v>
      </c>
      <c r="B679" s="108">
        <v>-74.1582006194147</v>
      </c>
      <c r="C679" s="119">
        <v>23</v>
      </c>
      <c r="D679" s="119">
        <v>34</v>
      </c>
      <c r="E679" s="119">
        <v>1938</v>
      </c>
      <c r="F679" s="16" t="s">
        <v>823</v>
      </c>
      <c r="G679" s="14" t="s">
        <v>824</v>
      </c>
      <c r="H679" s="16" t="s">
        <v>825</v>
      </c>
      <c r="I679" s="14" t="s">
        <v>40</v>
      </c>
      <c r="J679" s="14" t="s">
        <v>53</v>
      </c>
      <c r="K679" s="14">
        <v>293.04000000000002</v>
      </c>
      <c r="L679" s="14"/>
      <c r="M679" s="14">
        <v>1996</v>
      </c>
      <c r="N679" s="15" t="s">
        <v>43</v>
      </c>
      <c r="O679" s="15" t="s">
        <v>397</v>
      </c>
      <c r="P679" s="22">
        <v>1.192780523187394E-2</v>
      </c>
      <c r="Q679" s="18">
        <v>72000</v>
      </c>
      <c r="R679" s="18">
        <v>75518.475878768091</v>
      </c>
      <c r="S679" s="15" t="s">
        <v>45</v>
      </c>
      <c r="T679" s="15"/>
      <c r="U679" s="15"/>
      <c r="V679" s="14">
        <v>365</v>
      </c>
      <c r="W679" s="76"/>
      <c r="X679" s="14"/>
      <c r="Y679" s="14">
        <v>8760</v>
      </c>
      <c r="Z679" s="76" t="s">
        <v>1791</v>
      </c>
      <c r="AA679" s="76" t="s">
        <v>429</v>
      </c>
      <c r="AB679" s="19" t="s">
        <v>49</v>
      </c>
      <c r="AC679" s="19">
        <v>196.35697419693699</v>
      </c>
      <c r="AD679" s="19">
        <v>1220.7279907421801</v>
      </c>
      <c r="AE679" s="19">
        <v>0.1</v>
      </c>
      <c r="AF679" s="19">
        <v>640</v>
      </c>
      <c r="AG679" s="19">
        <v>1920000</v>
      </c>
      <c r="AH679" s="20">
        <v>32831.976744186046</v>
      </c>
      <c r="AI679" s="20">
        <v>1.0442E-8</v>
      </c>
      <c r="AJ679" s="21">
        <f t="shared" si="467"/>
        <v>1.4828579419519273E-2</v>
      </c>
      <c r="AK679" s="21">
        <f t="shared" si="468"/>
        <v>9.2187517323400359E-2</v>
      </c>
      <c r="AL679" s="21">
        <f t="shared" si="469"/>
        <v>7.5518475878768097E-6</v>
      </c>
      <c r="AM679" s="21">
        <f t="shared" si="470"/>
        <v>4.8331824562411578E-2</v>
      </c>
      <c r="AN679" s="21">
        <f t="shared" si="471"/>
        <v>144.99547368723475</v>
      </c>
      <c r="AO679" s="86">
        <f t="shared" si="434"/>
        <v>3.5958489515338981E-4</v>
      </c>
      <c r="AP679" s="88">
        <f t="shared" si="435"/>
        <v>4.0626244984984312E-5</v>
      </c>
      <c r="AQ679" s="89">
        <f t="shared" si="436"/>
        <v>2.5256854061205577E-4</v>
      </c>
      <c r="AR679" s="89">
        <f t="shared" si="437"/>
        <v>2.0689993391443313E-8</v>
      </c>
      <c r="AS679" s="89">
        <f t="shared" si="438"/>
        <v>1.324159577052372E-4</v>
      </c>
      <c r="AT679" s="89">
        <f t="shared" si="439"/>
        <v>0.39724787311571164</v>
      </c>
      <c r="AU679" s="91">
        <f t="shared" si="440"/>
        <v>9.8516409631065706E-7</v>
      </c>
      <c r="AV679" s="95">
        <f t="shared" si="450"/>
        <v>14828.579419519274</v>
      </c>
      <c r="AW679" s="96">
        <f t="shared" si="451"/>
        <v>92187.51732340036</v>
      </c>
      <c r="AX679" s="96">
        <f t="shared" si="452"/>
        <v>7.5518475878768099</v>
      </c>
      <c r="AY679" s="96">
        <f t="shared" si="453"/>
        <v>48331.824562411581</v>
      </c>
      <c r="AZ679" s="96">
        <f t="shared" si="454"/>
        <v>144995473.68723476</v>
      </c>
      <c r="BA679" s="97">
        <f t="shared" si="455"/>
        <v>359.58489515338982</v>
      </c>
      <c r="BB679" s="102">
        <f t="shared" si="456"/>
        <v>40.626244984984311</v>
      </c>
      <c r="BC679" s="98">
        <f t="shared" si="457"/>
        <v>252.56854061205578</v>
      </c>
      <c r="BD679" s="98">
        <f t="shared" si="458"/>
        <v>2.0689993391443312E-2</v>
      </c>
      <c r="BE679" s="98">
        <f t="shared" si="459"/>
        <v>132.41595770523719</v>
      </c>
      <c r="BF679" s="98">
        <f t="shared" si="460"/>
        <v>397247.87311571161</v>
      </c>
      <c r="BG679" s="103">
        <f t="shared" si="461"/>
        <v>0.98516409631065704</v>
      </c>
      <c r="BH679">
        <v>0.1</v>
      </c>
      <c r="BI679">
        <f t="shared" si="441"/>
        <v>7551.8475878768095</v>
      </c>
      <c r="BJ679">
        <v>0.1</v>
      </c>
      <c r="BK679">
        <f t="shared" si="442"/>
        <v>3283.1976744186049</v>
      </c>
      <c r="BL679" s="114">
        <v>187.562005220738</v>
      </c>
      <c r="BM679" s="114">
        <v>1012.03746873145</v>
      </c>
      <c r="BN679" s="114">
        <v>0</v>
      </c>
      <c r="BO679" s="114">
        <v>256</v>
      </c>
      <c r="BP679" s="114">
        <v>384000</v>
      </c>
      <c r="BQ679" s="107">
        <f t="shared" si="443"/>
        <v>1.0442E-9</v>
      </c>
      <c r="BR679" s="107">
        <f t="shared" si="444"/>
        <v>1.4241804782049944E-2</v>
      </c>
      <c r="BS679" s="107">
        <f t="shared" si="445"/>
        <v>7.698150617483876E-2</v>
      </c>
      <c r="BT679" s="107">
        <f t="shared" si="446"/>
        <v>7.55184758787681E-7</v>
      </c>
      <c r="BU679" s="107">
        <f t="shared" si="447"/>
        <v>1.9927721774964505E-2</v>
      </c>
      <c r="BV679" s="107">
        <f t="shared" si="448"/>
        <v>32.421973559443899</v>
      </c>
      <c r="BW679" s="117">
        <f t="shared" si="449"/>
        <v>5.0852983555043129E-5</v>
      </c>
    </row>
    <row r="680" spans="1:75" ht="45" customHeight="1" x14ac:dyDescent="0.25">
      <c r="A680" s="108">
        <v>4.6938919410234199</v>
      </c>
      <c r="B680" s="108">
        <v>-74.1582006194147</v>
      </c>
      <c r="C680" s="119">
        <v>23</v>
      </c>
      <c r="D680" s="119">
        <v>34</v>
      </c>
      <c r="E680" s="119">
        <v>1938</v>
      </c>
      <c r="F680" s="16" t="s">
        <v>823</v>
      </c>
      <c r="G680" s="14" t="s">
        <v>824</v>
      </c>
      <c r="H680" s="16" t="s">
        <v>825</v>
      </c>
      <c r="I680" s="14" t="s">
        <v>40</v>
      </c>
      <c r="J680" s="14" t="s">
        <v>53</v>
      </c>
      <c r="K680" s="14">
        <v>439.56</v>
      </c>
      <c r="L680" s="14"/>
      <c r="M680" s="14">
        <v>1994</v>
      </c>
      <c r="N680" s="15" t="s">
        <v>43</v>
      </c>
      <c r="O680" s="15" t="s">
        <v>397</v>
      </c>
      <c r="P680" s="22">
        <v>1.192780523187394E-2</v>
      </c>
      <c r="Q680" s="18">
        <v>130500</v>
      </c>
      <c r="R680" s="18">
        <v>136877.23753026719</v>
      </c>
      <c r="S680" s="15" t="s">
        <v>45</v>
      </c>
      <c r="T680" s="15"/>
      <c r="U680" s="15"/>
      <c r="V680" s="14">
        <v>365</v>
      </c>
      <c r="W680" s="76"/>
      <c r="X680" s="14"/>
      <c r="Y680" s="14">
        <v>8760</v>
      </c>
      <c r="Z680" s="76" t="s">
        <v>1792</v>
      </c>
      <c r="AA680" s="76" t="s">
        <v>429</v>
      </c>
      <c r="AB680" s="19" t="s">
        <v>49</v>
      </c>
      <c r="AC680" s="19">
        <v>196.35697419693699</v>
      </c>
      <c r="AD680" s="19">
        <v>1220.7279907421801</v>
      </c>
      <c r="AE680" s="19">
        <v>0.1</v>
      </c>
      <c r="AF680" s="19">
        <v>640</v>
      </c>
      <c r="AG680" s="19">
        <v>1920000</v>
      </c>
      <c r="AH680" s="20">
        <v>32831.976744186046</v>
      </c>
      <c r="AI680" s="20">
        <v>1.0442E-8</v>
      </c>
      <c r="AJ680" s="21">
        <f t="shared" si="467"/>
        <v>2.6876800197878688E-2</v>
      </c>
      <c r="AK680" s="21">
        <f t="shared" si="468"/>
        <v>0.16708987514866319</v>
      </c>
      <c r="AL680" s="21">
        <f t="shared" si="469"/>
        <v>1.3687723753026719E-5</v>
      </c>
      <c r="AM680" s="21">
        <f t="shared" si="470"/>
        <v>8.7601432019370998E-2</v>
      </c>
      <c r="AN680" s="21">
        <f t="shared" si="471"/>
        <v>262.80429605811298</v>
      </c>
      <c r="AO680" s="86">
        <f t="shared" si="434"/>
        <v>3.5958489515338981E-4</v>
      </c>
      <c r="AP680" s="88">
        <f t="shared" si="435"/>
        <v>7.3635069035284077E-5</v>
      </c>
      <c r="AQ680" s="89">
        <f t="shared" si="436"/>
        <v>4.5778047985935123E-4</v>
      </c>
      <c r="AR680" s="89">
        <f t="shared" si="437"/>
        <v>3.7500613021991012E-8</v>
      </c>
      <c r="AS680" s="89">
        <f t="shared" si="438"/>
        <v>2.4000392334074246E-4</v>
      </c>
      <c r="AT680" s="89">
        <f t="shared" si="439"/>
        <v>0.72001177002222738</v>
      </c>
      <c r="AU680" s="91">
        <f t="shared" si="440"/>
        <v>9.8516409631065706E-7</v>
      </c>
      <c r="AV680" s="95">
        <f t="shared" si="450"/>
        <v>26876.800197878689</v>
      </c>
      <c r="AW680" s="96">
        <f t="shared" si="451"/>
        <v>167089.87514866318</v>
      </c>
      <c r="AX680" s="96">
        <f t="shared" si="452"/>
        <v>13.687723753026718</v>
      </c>
      <c r="AY680" s="96">
        <f t="shared" si="453"/>
        <v>87601.432019371001</v>
      </c>
      <c r="AZ680" s="96">
        <f t="shared" si="454"/>
        <v>262804296.05811298</v>
      </c>
      <c r="BA680" s="97">
        <f t="shared" si="455"/>
        <v>359.58489515338982</v>
      </c>
      <c r="BB680" s="102">
        <f t="shared" si="456"/>
        <v>73.635069035284076</v>
      </c>
      <c r="BC680" s="98">
        <f t="shared" si="457"/>
        <v>457.7804798593512</v>
      </c>
      <c r="BD680" s="98">
        <f t="shared" si="458"/>
        <v>3.7500613021991015E-2</v>
      </c>
      <c r="BE680" s="98">
        <f t="shared" si="459"/>
        <v>240.00392334074246</v>
      </c>
      <c r="BF680" s="98">
        <f t="shared" si="460"/>
        <v>720011.77002222743</v>
      </c>
      <c r="BG680" s="103">
        <f t="shared" si="461"/>
        <v>0.98516409631065704</v>
      </c>
      <c r="BH680">
        <v>0.1</v>
      </c>
      <c r="BI680">
        <f t="shared" si="441"/>
        <v>13687.723753026719</v>
      </c>
      <c r="BJ680">
        <v>0.1</v>
      </c>
      <c r="BK680">
        <f t="shared" si="442"/>
        <v>3283.1976744186049</v>
      </c>
      <c r="BL680" s="114">
        <v>187.562005220738</v>
      </c>
      <c r="BM680" s="114">
        <v>1012.03746873145</v>
      </c>
      <c r="BN680" s="114">
        <v>0</v>
      </c>
      <c r="BO680" s="114">
        <v>256</v>
      </c>
      <c r="BP680" s="114">
        <v>384000</v>
      </c>
      <c r="BQ680" s="107">
        <f t="shared" si="443"/>
        <v>1.0442E-9</v>
      </c>
      <c r="BR680" s="107">
        <f t="shared" si="444"/>
        <v>2.5813271167465526E-2</v>
      </c>
      <c r="BS680" s="107">
        <f t="shared" si="445"/>
        <v>0.13952897994189528</v>
      </c>
      <c r="BT680" s="107">
        <f t="shared" si="446"/>
        <v>1.368772375302672E-6</v>
      </c>
      <c r="BU680" s="107">
        <f t="shared" si="447"/>
        <v>3.6118995717123167E-2</v>
      </c>
      <c r="BV680" s="107">
        <f t="shared" si="448"/>
        <v>58.764827076492068</v>
      </c>
      <c r="BW680" s="117">
        <f t="shared" si="449"/>
        <v>5.0852983555043129E-5</v>
      </c>
    </row>
    <row r="681" spans="1:75" ht="45" customHeight="1" x14ac:dyDescent="0.25">
      <c r="A681" s="108">
        <v>4.6938919410234199</v>
      </c>
      <c r="B681" s="108">
        <v>-74.1582006194147</v>
      </c>
      <c r="C681" s="119">
        <v>23</v>
      </c>
      <c r="D681" s="119">
        <v>34</v>
      </c>
      <c r="E681" s="119">
        <v>1938</v>
      </c>
      <c r="F681" s="16" t="s">
        <v>823</v>
      </c>
      <c r="G681" s="14" t="s">
        <v>824</v>
      </c>
      <c r="H681" s="16" t="s">
        <v>825</v>
      </c>
      <c r="I681" s="14" t="s">
        <v>40</v>
      </c>
      <c r="J681" s="14" t="s">
        <v>53</v>
      </c>
      <c r="K681" s="14">
        <v>293.04000000000002</v>
      </c>
      <c r="L681" s="14"/>
      <c r="M681" s="14">
        <v>1995</v>
      </c>
      <c r="N681" s="15" t="s">
        <v>43</v>
      </c>
      <c r="O681" s="15" t="s">
        <v>397</v>
      </c>
      <c r="P681" s="22">
        <v>1.192780523187394E-2</v>
      </c>
      <c r="Q681" s="18">
        <v>85500</v>
      </c>
      <c r="R681" s="18">
        <v>89678.190106037116</v>
      </c>
      <c r="S681" s="15" t="s">
        <v>45</v>
      </c>
      <c r="T681" s="15"/>
      <c r="U681" s="15"/>
      <c r="V681" s="14">
        <v>365</v>
      </c>
      <c r="W681" s="76"/>
      <c r="X681" s="14"/>
      <c r="Y681" s="14">
        <v>8760</v>
      </c>
      <c r="Z681" s="76" t="s">
        <v>1793</v>
      </c>
      <c r="AA681" s="76" t="s">
        <v>429</v>
      </c>
      <c r="AB681" s="19" t="s">
        <v>49</v>
      </c>
      <c r="AC681" s="19">
        <v>196.35697419693699</v>
      </c>
      <c r="AD681" s="19">
        <v>1220.7279907421801</v>
      </c>
      <c r="AE681" s="19">
        <v>0.1</v>
      </c>
      <c r="AF681" s="19">
        <v>640</v>
      </c>
      <c r="AG681" s="19">
        <v>1920000</v>
      </c>
      <c r="AH681" s="20">
        <v>32831.976744186046</v>
      </c>
      <c r="AI681" s="20">
        <v>1.0442E-8</v>
      </c>
      <c r="AJ681" s="21">
        <f t="shared" si="467"/>
        <v>1.760893806067914E-2</v>
      </c>
      <c r="AK681" s="21">
        <f t="shared" si="468"/>
        <v>0.10947267682153794</v>
      </c>
      <c r="AL681" s="21">
        <f t="shared" si="469"/>
        <v>8.9678190106037135E-6</v>
      </c>
      <c r="AM681" s="21">
        <f t="shared" si="470"/>
        <v>5.7394041667863757E-2</v>
      </c>
      <c r="AN681" s="21">
        <f t="shared" si="471"/>
        <v>172.18212500359127</v>
      </c>
      <c r="AO681" s="86">
        <f t="shared" si="434"/>
        <v>3.5958489515338981E-4</v>
      </c>
      <c r="AP681" s="88">
        <f t="shared" si="435"/>
        <v>4.8243665919668873E-5</v>
      </c>
      <c r="AQ681" s="89">
        <f t="shared" si="436"/>
        <v>2.9992514197681625E-4</v>
      </c>
      <c r="AR681" s="89">
        <f t="shared" si="437"/>
        <v>2.4569367152338939E-8</v>
      </c>
      <c r="AS681" s="89">
        <f t="shared" si="438"/>
        <v>1.572439497749692E-4</v>
      </c>
      <c r="AT681" s="89">
        <f t="shared" si="439"/>
        <v>0.47173184932490758</v>
      </c>
      <c r="AU681" s="91">
        <f t="shared" si="440"/>
        <v>9.8516409631065706E-7</v>
      </c>
      <c r="AV681" s="95">
        <f t="shared" si="450"/>
        <v>17608.938060679138</v>
      </c>
      <c r="AW681" s="96">
        <f t="shared" si="451"/>
        <v>109472.67682153794</v>
      </c>
      <c r="AX681" s="96">
        <f t="shared" si="452"/>
        <v>8.9678190106037139</v>
      </c>
      <c r="AY681" s="96">
        <f t="shared" si="453"/>
        <v>57394.041667863756</v>
      </c>
      <c r="AZ681" s="96">
        <f t="shared" si="454"/>
        <v>172182125.00359127</v>
      </c>
      <c r="BA681" s="97">
        <f t="shared" si="455"/>
        <v>359.58489515338982</v>
      </c>
      <c r="BB681" s="102">
        <f t="shared" si="456"/>
        <v>48.243665919668871</v>
      </c>
      <c r="BC681" s="98">
        <f t="shared" si="457"/>
        <v>299.92514197681624</v>
      </c>
      <c r="BD681" s="98">
        <f t="shared" si="458"/>
        <v>2.4569367152338938E-2</v>
      </c>
      <c r="BE681" s="98">
        <f t="shared" si="459"/>
        <v>157.2439497749692</v>
      </c>
      <c r="BF681" s="98">
        <f t="shared" si="460"/>
        <v>471731.84932490758</v>
      </c>
      <c r="BG681" s="103">
        <f t="shared" si="461"/>
        <v>0.98516409631065704</v>
      </c>
      <c r="BH681">
        <v>0.1</v>
      </c>
      <c r="BI681">
        <f t="shared" si="441"/>
        <v>8967.8190106037127</v>
      </c>
      <c r="BJ681">
        <v>0.1</v>
      </c>
      <c r="BK681">
        <f t="shared" si="442"/>
        <v>3283.1976744186049</v>
      </c>
      <c r="BL681" s="114">
        <v>187.562005220738</v>
      </c>
      <c r="BM681" s="114">
        <v>1012.03746873145</v>
      </c>
      <c r="BN681" s="114">
        <v>0</v>
      </c>
      <c r="BO681" s="114">
        <v>256</v>
      </c>
      <c r="BP681" s="114">
        <v>384000</v>
      </c>
      <c r="BQ681" s="107">
        <f t="shared" si="443"/>
        <v>1.0442E-9</v>
      </c>
      <c r="BR681" s="107">
        <f t="shared" si="444"/>
        <v>1.6912143178684311E-2</v>
      </c>
      <c r="BS681" s="107">
        <f t="shared" si="445"/>
        <v>9.1415538582621039E-2</v>
      </c>
      <c r="BT681" s="107">
        <f t="shared" si="446"/>
        <v>8.9678190106037135E-7</v>
      </c>
      <c r="BU681" s="107">
        <f t="shared" si="447"/>
        <v>2.366416960777035E-2</v>
      </c>
      <c r="BV681" s="107">
        <f t="shared" si="448"/>
        <v>38.501093601839635</v>
      </c>
      <c r="BW681" s="117">
        <f t="shared" si="449"/>
        <v>5.0852983555043129E-5</v>
      </c>
    </row>
    <row r="682" spans="1:75" ht="45" customHeight="1" x14ac:dyDescent="0.25">
      <c r="A682" s="108">
        <v>4.6938919410234199</v>
      </c>
      <c r="B682" s="108">
        <v>-74.1582006194147</v>
      </c>
      <c r="C682" s="119">
        <v>23</v>
      </c>
      <c r="D682" s="119">
        <v>34</v>
      </c>
      <c r="E682" s="119">
        <v>1938</v>
      </c>
      <c r="F682" s="16" t="s">
        <v>823</v>
      </c>
      <c r="G682" s="14" t="s">
        <v>824</v>
      </c>
      <c r="H682" s="16" t="s">
        <v>825</v>
      </c>
      <c r="I682" s="14" t="s">
        <v>40</v>
      </c>
      <c r="J682" s="14" t="s">
        <v>53</v>
      </c>
      <c r="K682" s="14">
        <v>293.04000000000002</v>
      </c>
      <c r="L682" s="14"/>
      <c r="M682" s="14">
        <v>1993</v>
      </c>
      <c r="N682" s="15" t="s">
        <v>43</v>
      </c>
      <c r="O682" s="15" t="s">
        <v>397</v>
      </c>
      <c r="P682" s="22">
        <v>1.192780523187394E-2</v>
      </c>
      <c r="Q682" s="18">
        <v>76500</v>
      </c>
      <c r="R682" s="18">
        <v>80238.3806211911</v>
      </c>
      <c r="S682" s="15" t="s">
        <v>45</v>
      </c>
      <c r="T682" s="15"/>
      <c r="U682" s="15"/>
      <c r="V682" s="14">
        <v>365</v>
      </c>
      <c r="W682" s="76"/>
      <c r="X682" s="14"/>
      <c r="Y682" s="14">
        <v>8760</v>
      </c>
      <c r="Z682" s="76" t="s">
        <v>1794</v>
      </c>
      <c r="AA682" s="76" t="s">
        <v>429</v>
      </c>
      <c r="AB682" s="19" t="s">
        <v>49</v>
      </c>
      <c r="AC682" s="19">
        <v>196.35697419693699</v>
      </c>
      <c r="AD682" s="19">
        <v>1220.7279907421801</v>
      </c>
      <c r="AE682" s="19">
        <v>0.1</v>
      </c>
      <c r="AF682" s="19">
        <v>640</v>
      </c>
      <c r="AG682" s="19">
        <v>1920000</v>
      </c>
      <c r="AH682" s="20">
        <v>32831.976744186046</v>
      </c>
      <c r="AI682" s="20">
        <v>1.0442E-8</v>
      </c>
      <c r="AJ682" s="21">
        <f t="shared" si="467"/>
        <v>1.5755365633239229E-2</v>
      </c>
      <c r="AK682" s="21">
        <f t="shared" si="468"/>
        <v>9.7949237156112895E-2</v>
      </c>
      <c r="AL682" s="21">
        <f t="shared" si="469"/>
        <v>8.0238380621191093E-6</v>
      </c>
      <c r="AM682" s="21">
        <f t="shared" si="470"/>
        <v>5.1352563597562309E-2</v>
      </c>
      <c r="AN682" s="21">
        <f t="shared" si="471"/>
        <v>154.05769079268691</v>
      </c>
      <c r="AO682" s="86">
        <f t="shared" si="434"/>
        <v>3.5958489515338981E-4</v>
      </c>
      <c r="AP682" s="88">
        <f t="shared" si="435"/>
        <v>4.3165385296545832E-5</v>
      </c>
      <c r="AQ682" s="89">
        <f t="shared" si="436"/>
        <v>2.6835407440030932E-4</v>
      </c>
      <c r="AR682" s="89">
        <f t="shared" si="437"/>
        <v>2.1983117978408518E-8</v>
      </c>
      <c r="AS682" s="89">
        <f t="shared" si="438"/>
        <v>1.4069195506181454E-4</v>
      </c>
      <c r="AT682" s="89">
        <f t="shared" si="439"/>
        <v>0.4220758651854436</v>
      </c>
      <c r="AU682" s="91">
        <f t="shared" si="440"/>
        <v>9.8516409631065706E-7</v>
      </c>
      <c r="AV682" s="95">
        <f t="shared" si="450"/>
        <v>15755.365633239229</v>
      </c>
      <c r="AW682" s="96">
        <f t="shared" si="451"/>
        <v>97949.237156112897</v>
      </c>
      <c r="AX682" s="96">
        <f t="shared" si="452"/>
        <v>8.0238380621191094</v>
      </c>
      <c r="AY682" s="96">
        <f t="shared" si="453"/>
        <v>51352.563597562308</v>
      </c>
      <c r="AZ682" s="96">
        <f t="shared" si="454"/>
        <v>154057690.79268691</v>
      </c>
      <c r="BA682" s="97">
        <f t="shared" si="455"/>
        <v>359.58489515338982</v>
      </c>
      <c r="BB682" s="102">
        <f t="shared" si="456"/>
        <v>43.165385296545836</v>
      </c>
      <c r="BC682" s="98">
        <f t="shared" si="457"/>
        <v>268.35407440030934</v>
      </c>
      <c r="BD682" s="98">
        <f t="shared" si="458"/>
        <v>2.1983117978408517E-2</v>
      </c>
      <c r="BE682" s="98">
        <f t="shared" si="459"/>
        <v>140.69195506181455</v>
      </c>
      <c r="BF682" s="98">
        <f t="shared" si="460"/>
        <v>422075.8651854436</v>
      </c>
      <c r="BG682" s="103">
        <f t="shared" si="461"/>
        <v>0.98516409631065704</v>
      </c>
      <c r="BH682">
        <v>0.1</v>
      </c>
      <c r="BI682">
        <f t="shared" si="441"/>
        <v>8023.83806211911</v>
      </c>
      <c r="BJ682">
        <v>0.1</v>
      </c>
      <c r="BK682">
        <f t="shared" si="442"/>
        <v>3283.1976744186049</v>
      </c>
      <c r="BL682" s="114">
        <v>187.562005220738</v>
      </c>
      <c r="BM682" s="114">
        <v>1012.03746873145</v>
      </c>
      <c r="BN682" s="114">
        <v>0</v>
      </c>
      <c r="BO682" s="114">
        <v>256</v>
      </c>
      <c r="BP682" s="114">
        <v>384000</v>
      </c>
      <c r="BQ682" s="107">
        <f t="shared" si="443"/>
        <v>1.0442E-9</v>
      </c>
      <c r="BR682" s="107">
        <f t="shared" si="444"/>
        <v>1.5131917580928066E-2</v>
      </c>
      <c r="BS682" s="107">
        <f t="shared" si="445"/>
        <v>8.1792850310766205E-2</v>
      </c>
      <c r="BT682" s="107">
        <f t="shared" si="446"/>
        <v>8.0238380621191097E-7</v>
      </c>
      <c r="BU682" s="107">
        <f t="shared" si="447"/>
        <v>2.1173204385899789E-2</v>
      </c>
      <c r="BV682" s="107">
        <f t="shared" si="448"/>
        <v>34.448346906909144</v>
      </c>
      <c r="BW682" s="117">
        <f t="shared" si="449"/>
        <v>5.0852983555043129E-5</v>
      </c>
    </row>
    <row r="683" spans="1:75" ht="45" customHeight="1" x14ac:dyDescent="0.25">
      <c r="A683" s="108">
        <v>4.6938919410234199</v>
      </c>
      <c r="B683" s="108">
        <v>-74.1582006194147</v>
      </c>
      <c r="C683" s="119">
        <v>23</v>
      </c>
      <c r="D683" s="119">
        <v>34</v>
      </c>
      <c r="E683" s="119">
        <v>1938</v>
      </c>
      <c r="F683" s="16" t="s">
        <v>823</v>
      </c>
      <c r="G683" s="14" t="s">
        <v>824</v>
      </c>
      <c r="H683" s="16" t="s">
        <v>825</v>
      </c>
      <c r="I683" s="14" t="s">
        <v>40</v>
      </c>
      <c r="J683" s="14" t="s">
        <v>53</v>
      </c>
      <c r="K683" s="14">
        <v>439.56</v>
      </c>
      <c r="L683" s="14"/>
      <c r="M683" s="14">
        <v>2004</v>
      </c>
      <c r="N683" s="15" t="s">
        <v>43</v>
      </c>
      <c r="O683" s="15" t="s">
        <v>397</v>
      </c>
      <c r="P683" s="22">
        <v>1.192780523187394E-2</v>
      </c>
      <c r="Q683" s="18">
        <v>63000</v>
      </c>
      <c r="R683" s="18">
        <v>66078.666393922089</v>
      </c>
      <c r="S683" s="15" t="s">
        <v>45</v>
      </c>
      <c r="T683" s="15"/>
      <c r="U683" s="15"/>
      <c r="V683" s="14">
        <v>365</v>
      </c>
      <c r="W683" s="76"/>
      <c r="X683" s="14"/>
      <c r="Y683" s="14">
        <v>8760</v>
      </c>
      <c r="Z683" s="76" t="s">
        <v>1795</v>
      </c>
      <c r="AA683" s="76" t="s">
        <v>429</v>
      </c>
      <c r="AB683" s="19" t="s">
        <v>49</v>
      </c>
      <c r="AC683" s="19">
        <v>196.35697419693699</v>
      </c>
      <c r="AD683" s="19">
        <v>1220.7279907421801</v>
      </c>
      <c r="AE683" s="19">
        <v>0.1</v>
      </c>
      <c r="AF683" s="19">
        <v>640</v>
      </c>
      <c r="AG683" s="19">
        <v>1920000</v>
      </c>
      <c r="AH683" s="20">
        <v>32831.976744186046</v>
      </c>
      <c r="AI683" s="20">
        <v>1.0442E-8</v>
      </c>
      <c r="AJ683" s="21">
        <f t="shared" si="467"/>
        <v>1.2975006992079367E-2</v>
      </c>
      <c r="AK683" s="21">
        <f t="shared" si="468"/>
        <v>8.0664077657975328E-2</v>
      </c>
      <c r="AL683" s="21">
        <f t="shared" si="469"/>
        <v>6.6078666393922098E-6</v>
      </c>
      <c r="AM683" s="21">
        <f t="shared" si="470"/>
        <v>4.229034649211013E-2</v>
      </c>
      <c r="AN683" s="21">
        <f t="shared" si="471"/>
        <v>126.87103947633041</v>
      </c>
      <c r="AO683" s="86">
        <f t="shared" si="434"/>
        <v>3.5958489515338981E-4</v>
      </c>
      <c r="AP683" s="88">
        <f t="shared" si="435"/>
        <v>3.5547964361861278E-5</v>
      </c>
      <c r="AQ683" s="89">
        <f t="shared" si="436"/>
        <v>2.2099747303554884E-4</v>
      </c>
      <c r="AR683" s="89">
        <f t="shared" si="437"/>
        <v>1.8103744217512905E-8</v>
      </c>
      <c r="AS683" s="89">
        <f t="shared" si="438"/>
        <v>1.1586396299208255E-4</v>
      </c>
      <c r="AT683" s="89">
        <f t="shared" si="439"/>
        <v>0.34759188897624771</v>
      </c>
      <c r="AU683" s="91">
        <f t="shared" si="440"/>
        <v>9.8516409631065706E-7</v>
      </c>
      <c r="AV683" s="95">
        <f t="shared" si="450"/>
        <v>12975.006992079367</v>
      </c>
      <c r="AW683" s="96">
        <f t="shared" si="451"/>
        <v>80664.077657975329</v>
      </c>
      <c r="AX683" s="96">
        <f t="shared" si="452"/>
        <v>6.6078666393922099</v>
      </c>
      <c r="AY683" s="96">
        <f t="shared" si="453"/>
        <v>42290.346492110133</v>
      </c>
      <c r="AZ683" s="96">
        <f t="shared" si="454"/>
        <v>126871039.47633041</v>
      </c>
      <c r="BA683" s="97">
        <f t="shared" si="455"/>
        <v>359.58489515338982</v>
      </c>
      <c r="BB683" s="102">
        <f t="shared" si="456"/>
        <v>35.547964361861276</v>
      </c>
      <c r="BC683" s="98">
        <f t="shared" si="457"/>
        <v>220.99747303554884</v>
      </c>
      <c r="BD683" s="98">
        <f t="shared" si="458"/>
        <v>1.8103744217512905E-2</v>
      </c>
      <c r="BE683" s="98">
        <f t="shared" si="459"/>
        <v>115.86396299208255</v>
      </c>
      <c r="BF683" s="98">
        <f t="shared" si="460"/>
        <v>347591.88897624769</v>
      </c>
      <c r="BG683" s="103">
        <f t="shared" si="461"/>
        <v>0.98516409631065704</v>
      </c>
      <c r="BH683">
        <v>0.1</v>
      </c>
      <c r="BI683">
        <f t="shared" si="441"/>
        <v>6607.8666393922094</v>
      </c>
      <c r="BJ683">
        <v>0.1</v>
      </c>
      <c r="BK683">
        <f t="shared" si="442"/>
        <v>3283.1976744186049</v>
      </c>
      <c r="BL683" s="114">
        <v>187.562005220738</v>
      </c>
      <c r="BM683" s="114">
        <v>1012.03746873145</v>
      </c>
      <c r="BN683" s="114">
        <v>0</v>
      </c>
      <c r="BO683" s="114">
        <v>256</v>
      </c>
      <c r="BP683" s="114">
        <v>384000</v>
      </c>
      <c r="BQ683" s="107">
        <f t="shared" si="443"/>
        <v>1.0442E-9</v>
      </c>
      <c r="BR683" s="107">
        <f t="shared" si="444"/>
        <v>1.2461579184293704E-2</v>
      </c>
      <c r="BS683" s="107">
        <f t="shared" si="445"/>
        <v>6.7358817902983925E-2</v>
      </c>
      <c r="BT683" s="107">
        <f t="shared" si="446"/>
        <v>6.6078666393922104E-7</v>
      </c>
      <c r="BU683" s="107">
        <f t="shared" si="447"/>
        <v>1.743675655309394E-2</v>
      </c>
      <c r="BV683" s="107">
        <f t="shared" si="448"/>
        <v>28.369226864513415</v>
      </c>
      <c r="BW683" s="117">
        <f t="shared" si="449"/>
        <v>5.0852983555043129E-5</v>
      </c>
    </row>
    <row r="684" spans="1:75" ht="45" customHeight="1" x14ac:dyDescent="0.25">
      <c r="A684" s="108">
        <v>4.6938919410234199</v>
      </c>
      <c r="B684" s="108">
        <v>-74.1582006194147</v>
      </c>
      <c r="C684" s="119">
        <v>23</v>
      </c>
      <c r="D684" s="119">
        <v>34</v>
      </c>
      <c r="E684" s="119">
        <v>1938</v>
      </c>
      <c r="F684" s="16" t="s">
        <v>823</v>
      </c>
      <c r="G684" s="14" t="s">
        <v>824</v>
      </c>
      <c r="H684" s="16" t="s">
        <v>825</v>
      </c>
      <c r="I684" s="14" t="s">
        <v>40</v>
      </c>
      <c r="J684" s="14" t="s">
        <v>53</v>
      </c>
      <c r="K684" s="14">
        <v>293.04000000000002</v>
      </c>
      <c r="L684" s="14"/>
      <c r="M684" s="14">
        <v>1994</v>
      </c>
      <c r="N684" s="15" t="s">
        <v>43</v>
      </c>
      <c r="O684" s="15" t="s">
        <v>397</v>
      </c>
      <c r="P684" s="22">
        <v>1.192780523187394E-2</v>
      </c>
      <c r="Q684" s="18">
        <v>72000</v>
      </c>
      <c r="R684" s="18">
        <v>75518.475878768091</v>
      </c>
      <c r="S684" s="15" t="s">
        <v>45</v>
      </c>
      <c r="T684" s="15"/>
      <c r="U684" s="15"/>
      <c r="V684" s="14">
        <v>365</v>
      </c>
      <c r="W684" s="76"/>
      <c r="X684" s="14"/>
      <c r="Y684" s="14">
        <v>8760</v>
      </c>
      <c r="Z684" s="76" t="s">
        <v>1796</v>
      </c>
      <c r="AA684" s="76" t="s">
        <v>429</v>
      </c>
      <c r="AB684" s="19" t="s">
        <v>49</v>
      </c>
      <c r="AC684" s="19">
        <v>196.35697419693699</v>
      </c>
      <c r="AD684" s="19">
        <v>1220.7279907421801</v>
      </c>
      <c r="AE684" s="19">
        <v>0.1</v>
      </c>
      <c r="AF684" s="19">
        <v>640</v>
      </c>
      <c r="AG684" s="19">
        <v>1920000</v>
      </c>
      <c r="AH684" s="20">
        <v>32831.976744186046</v>
      </c>
      <c r="AI684" s="20">
        <v>1.0442E-8</v>
      </c>
      <c r="AJ684" s="21">
        <f t="shared" si="467"/>
        <v>1.4828579419519273E-2</v>
      </c>
      <c r="AK684" s="21">
        <f t="shared" si="468"/>
        <v>9.2187517323400359E-2</v>
      </c>
      <c r="AL684" s="21">
        <f t="shared" si="469"/>
        <v>7.5518475878768097E-6</v>
      </c>
      <c r="AM684" s="21">
        <f t="shared" si="470"/>
        <v>4.8331824562411578E-2</v>
      </c>
      <c r="AN684" s="21">
        <f t="shared" si="471"/>
        <v>144.99547368723475</v>
      </c>
      <c r="AO684" s="86">
        <f t="shared" si="434"/>
        <v>3.5958489515338981E-4</v>
      </c>
      <c r="AP684" s="88">
        <f t="shared" si="435"/>
        <v>4.0626244984984312E-5</v>
      </c>
      <c r="AQ684" s="89">
        <f t="shared" si="436"/>
        <v>2.5256854061205577E-4</v>
      </c>
      <c r="AR684" s="89">
        <f t="shared" si="437"/>
        <v>2.0689993391443313E-8</v>
      </c>
      <c r="AS684" s="89">
        <f t="shared" si="438"/>
        <v>1.324159577052372E-4</v>
      </c>
      <c r="AT684" s="89">
        <f t="shared" si="439"/>
        <v>0.39724787311571164</v>
      </c>
      <c r="AU684" s="91">
        <f t="shared" si="440"/>
        <v>9.8516409631065706E-7</v>
      </c>
      <c r="AV684" s="95">
        <f t="shared" si="450"/>
        <v>14828.579419519274</v>
      </c>
      <c r="AW684" s="96">
        <f t="shared" si="451"/>
        <v>92187.51732340036</v>
      </c>
      <c r="AX684" s="96">
        <f t="shared" si="452"/>
        <v>7.5518475878768099</v>
      </c>
      <c r="AY684" s="96">
        <f t="shared" si="453"/>
        <v>48331.824562411581</v>
      </c>
      <c r="AZ684" s="96">
        <f t="shared" si="454"/>
        <v>144995473.68723476</v>
      </c>
      <c r="BA684" s="97">
        <f t="shared" si="455"/>
        <v>359.58489515338982</v>
      </c>
      <c r="BB684" s="102">
        <f t="shared" si="456"/>
        <v>40.626244984984311</v>
      </c>
      <c r="BC684" s="98">
        <f t="shared" si="457"/>
        <v>252.56854061205578</v>
      </c>
      <c r="BD684" s="98">
        <f t="shared" si="458"/>
        <v>2.0689993391443312E-2</v>
      </c>
      <c r="BE684" s="98">
        <f t="shared" si="459"/>
        <v>132.41595770523719</v>
      </c>
      <c r="BF684" s="98">
        <f t="shared" si="460"/>
        <v>397247.87311571161</v>
      </c>
      <c r="BG684" s="103">
        <f t="shared" si="461"/>
        <v>0.98516409631065704</v>
      </c>
      <c r="BH684">
        <v>0.1</v>
      </c>
      <c r="BI684">
        <f t="shared" si="441"/>
        <v>7551.8475878768095</v>
      </c>
      <c r="BJ684">
        <v>0.1</v>
      </c>
      <c r="BK684">
        <f t="shared" si="442"/>
        <v>3283.1976744186049</v>
      </c>
      <c r="BL684" s="114">
        <v>187.562005220738</v>
      </c>
      <c r="BM684" s="114">
        <v>1012.03746873145</v>
      </c>
      <c r="BN684" s="114">
        <v>0</v>
      </c>
      <c r="BO684" s="114">
        <v>256</v>
      </c>
      <c r="BP684" s="114">
        <v>384000</v>
      </c>
      <c r="BQ684" s="107">
        <f t="shared" si="443"/>
        <v>1.0442E-9</v>
      </c>
      <c r="BR684" s="107">
        <f t="shared" si="444"/>
        <v>1.4241804782049944E-2</v>
      </c>
      <c r="BS684" s="107">
        <f t="shared" si="445"/>
        <v>7.698150617483876E-2</v>
      </c>
      <c r="BT684" s="107">
        <f t="shared" si="446"/>
        <v>7.55184758787681E-7</v>
      </c>
      <c r="BU684" s="107">
        <f t="shared" si="447"/>
        <v>1.9927721774964505E-2</v>
      </c>
      <c r="BV684" s="107">
        <f t="shared" si="448"/>
        <v>32.421973559443899</v>
      </c>
      <c r="BW684" s="117">
        <f t="shared" si="449"/>
        <v>5.0852983555043129E-5</v>
      </c>
    </row>
    <row r="685" spans="1:75" ht="45" customHeight="1" x14ac:dyDescent="0.25">
      <c r="A685" s="108">
        <v>4.6938919410234199</v>
      </c>
      <c r="B685" s="108">
        <v>-74.1582006194147</v>
      </c>
      <c r="C685" s="119">
        <v>23</v>
      </c>
      <c r="D685" s="119">
        <v>34</v>
      </c>
      <c r="E685" s="119">
        <v>1938</v>
      </c>
      <c r="F685" s="16" t="s">
        <v>823</v>
      </c>
      <c r="G685" s="14" t="s">
        <v>824</v>
      </c>
      <c r="H685" s="16" t="s">
        <v>825</v>
      </c>
      <c r="I685" s="14" t="s">
        <v>40</v>
      </c>
      <c r="J685" s="14" t="s">
        <v>53</v>
      </c>
      <c r="K685" s="14">
        <v>293.04000000000002</v>
      </c>
      <c r="L685" s="14"/>
      <c r="M685" s="14">
        <v>2004</v>
      </c>
      <c r="N685" s="15" t="s">
        <v>43</v>
      </c>
      <c r="O685" s="15" t="s">
        <v>397</v>
      </c>
      <c r="P685" s="22">
        <v>1.192780523187394E-2</v>
      </c>
      <c r="Q685" s="18">
        <v>130500</v>
      </c>
      <c r="R685" s="18">
        <v>136877.23753026719</v>
      </c>
      <c r="S685" s="15" t="s">
        <v>45</v>
      </c>
      <c r="T685" s="15"/>
      <c r="U685" s="15"/>
      <c r="V685" s="14">
        <v>365</v>
      </c>
      <c r="W685" s="76"/>
      <c r="X685" s="14"/>
      <c r="Y685" s="14">
        <v>8760</v>
      </c>
      <c r="Z685" s="76" t="s">
        <v>1797</v>
      </c>
      <c r="AA685" s="76" t="s">
        <v>429</v>
      </c>
      <c r="AB685" s="19" t="s">
        <v>49</v>
      </c>
      <c r="AC685" s="19">
        <v>196.35697419693699</v>
      </c>
      <c r="AD685" s="19">
        <v>1220.7279907421801</v>
      </c>
      <c r="AE685" s="19">
        <v>0.1</v>
      </c>
      <c r="AF685" s="19">
        <v>640</v>
      </c>
      <c r="AG685" s="19">
        <v>1920000</v>
      </c>
      <c r="AH685" s="20">
        <v>32831.976744186046</v>
      </c>
      <c r="AI685" s="20">
        <v>1.0442E-8</v>
      </c>
      <c r="AJ685" s="21">
        <f t="shared" si="467"/>
        <v>2.6876800197878688E-2</v>
      </c>
      <c r="AK685" s="21">
        <f t="shared" si="468"/>
        <v>0.16708987514866319</v>
      </c>
      <c r="AL685" s="21">
        <f t="shared" si="469"/>
        <v>1.3687723753026719E-5</v>
      </c>
      <c r="AM685" s="21">
        <f t="shared" si="470"/>
        <v>8.7601432019370998E-2</v>
      </c>
      <c r="AN685" s="21">
        <f t="shared" si="471"/>
        <v>262.80429605811298</v>
      </c>
      <c r="AO685" s="86">
        <f t="shared" si="434"/>
        <v>3.5958489515338981E-4</v>
      </c>
      <c r="AP685" s="88">
        <f t="shared" si="435"/>
        <v>7.3635069035284077E-5</v>
      </c>
      <c r="AQ685" s="89">
        <f t="shared" si="436"/>
        <v>4.5778047985935123E-4</v>
      </c>
      <c r="AR685" s="89">
        <f t="shared" si="437"/>
        <v>3.7500613021991012E-8</v>
      </c>
      <c r="AS685" s="89">
        <f t="shared" si="438"/>
        <v>2.4000392334074246E-4</v>
      </c>
      <c r="AT685" s="89">
        <f t="shared" si="439"/>
        <v>0.72001177002222738</v>
      </c>
      <c r="AU685" s="91">
        <f t="shared" si="440"/>
        <v>9.8516409631065706E-7</v>
      </c>
      <c r="AV685" s="95">
        <f t="shared" si="450"/>
        <v>26876.800197878689</v>
      </c>
      <c r="AW685" s="96">
        <f t="shared" si="451"/>
        <v>167089.87514866318</v>
      </c>
      <c r="AX685" s="96">
        <f t="shared" si="452"/>
        <v>13.687723753026718</v>
      </c>
      <c r="AY685" s="96">
        <f t="shared" si="453"/>
        <v>87601.432019371001</v>
      </c>
      <c r="AZ685" s="96">
        <f t="shared" si="454"/>
        <v>262804296.05811298</v>
      </c>
      <c r="BA685" s="97">
        <f t="shared" si="455"/>
        <v>359.58489515338982</v>
      </c>
      <c r="BB685" s="102">
        <f t="shared" si="456"/>
        <v>73.635069035284076</v>
      </c>
      <c r="BC685" s="98">
        <f t="shared" si="457"/>
        <v>457.7804798593512</v>
      </c>
      <c r="BD685" s="98">
        <f t="shared" si="458"/>
        <v>3.7500613021991015E-2</v>
      </c>
      <c r="BE685" s="98">
        <f t="shared" si="459"/>
        <v>240.00392334074246</v>
      </c>
      <c r="BF685" s="98">
        <f t="shared" si="460"/>
        <v>720011.77002222743</v>
      </c>
      <c r="BG685" s="103">
        <f t="shared" si="461"/>
        <v>0.98516409631065704</v>
      </c>
      <c r="BH685">
        <v>0.1</v>
      </c>
      <c r="BI685">
        <f t="shared" si="441"/>
        <v>13687.723753026719</v>
      </c>
      <c r="BJ685">
        <v>0.1</v>
      </c>
      <c r="BK685">
        <f t="shared" si="442"/>
        <v>3283.1976744186049</v>
      </c>
      <c r="BL685" s="114">
        <v>187.562005220738</v>
      </c>
      <c r="BM685" s="114">
        <v>1012.03746873145</v>
      </c>
      <c r="BN685" s="114">
        <v>0</v>
      </c>
      <c r="BO685" s="114">
        <v>256</v>
      </c>
      <c r="BP685" s="114">
        <v>384000</v>
      </c>
      <c r="BQ685" s="107">
        <f t="shared" si="443"/>
        <v>1.0442E-9</v>
      </c>
      <c r="BR685" s="107">
        <f t="shared" si="444"/>
        <v>2.5813271167465526E-2</v>
      </c>
      <c r="BS685" s="107">
        <f t="shared" si="445"/>
        <v>0.13952897994189528</v>
      </c>
      <c r="BT685" s="107">
        <f t="shared" si="446"/>
        <v>1.368772375302672E-6</v>
      </c>
      <c r="BU685" s="107">
        <f t="shared" si="447"/>
        <v>3.6118995717123167E-2</v>
      </c>
      <c r="BV685" s="107">
        <f t="shared" si="448"/>
        <v>58.764827076492068</v>
      </c>
      <c r="BW685" s="117">
        <f t="shared" si="449"/>
        <v>5.0852983555043129E-5</v>
      </c>
    </row>
    <row r="686" spans="1:75" ht="45" customHeight="1" x14ac:dyDescent="0.25">
      <c r="A686" s="108">
        <v>4.6986959631233498</v>
      </c>
      <c r="B686" s="108">
        <v>-74.161848476833597</v>
      </c>
      <c r="C686" s="119">
        <v>22</v>
      </c>
      <c r="D686" s="119">
        <v>35</v>
      </c>
      <c r="E686" s="119">
        <v>1951</v>
      </c>
      <c r="F686" s="16" t="s">
        <v>1798</v>
      </c>
      <c r="G686" s="14" t="s">
        <v>1799</v>
      </c>
      <c r="H686" s="16" t="s">
        <v>1800</v>
      </c>
      <c r="I686" s="14" t="s">
        <v>40</v>
      </c>
      <c r="J686" s="14" t="s">
        <v>41</v>
      </c>
      <c r="K686" s="14">
        <v>500</v>
      </c>
      <c r="L686" s="14"/>
      <c r="M686" s="14">
        <v>1991</v>
      </c>
      <c r="N686" s="15" t="s">
        <v>43</v>
      </c>
      <c r="O686" s="15" t="s">
        <v>86</v>
      </c>
      <c r="P686" s="17">
        <v>9.3713787353998934E-3</v>
      </c>
      <c r="Q686" s="18">
        <v>1150000</v>
      </c>
      <c r="R686" s="18">
        <v>1193926.5024237318</v>
      </c>
      <c r="S686" s="15" t="s">
        <v>45</v>
      </c>
      <c r="T686" s="15"/>
      <c r="U686" s="15"/>
      <c r="V686" s="14">
        <v>365</v>
      </c>
      <c r="W686" s="76" t="s">
        <v>76</v>
      </c>
      <c r="X686" s="14"/>
      <c r="Y686" s="14">
        <v>2920</v>
      </c>
      <c r="Z686" s="76" t="s">
        <v>1801</v>
      </c>
      <c r="AA686" s="76" t="s">
        <v>429</v>
      </c>
      <c r="AB686" s="19" t="s">
        <v>49</v>
      </c>
      <c r="AC686" s="19">
        <v>589.42211574465</v>
      </c>
      <c r="AD686" s="19">
        <v>6395.3771199333296</v>
      </c>
      <c r="AE686" s="19">
        <v>22.425616220874101</v>
      </c>
      <c r="AF686" s="19">
        <v>1344</v>
      </c>
      <c r="AG686" s="19">
        <v>1920000</v>
      </c>
      <c r="AH686" s="20">
        <v>1159.0914634146341</v>
      </c>
      <c r="AI686" s="20">
        <v>1.4200000000000001E-4</v>
      </c>
      <c r="AJ686" s="21">
        <f t="shared" si="467"/>
        <v>0.70372668510220604</v>
      </c>
      <c r="AK686" s="21">
        <f t="shared" si="468"/>
        <v>7.6356102364827594</v>
      </c>
      <c r="AL686" s="21">
        <f t="shared" si="469"/>
        <v>2.6774537539285125E-2</v>
      </c>
      <c r="AM686" s="21">
        <f t="shared" si="470"/>
        <v>1.6046372192574956</v>
      </c>
      <c r="AN686" s="21">
        <f t="shared" si="471"/>
        <v>2292.3388846535649</v>
      </c>
      <c r="AO686" s="86">
        <f t="shared" si="434"/>
        <v>0.17087786295682186</v>
      </c>
      <c r="AP686" s="88">
        <f t="shared" si="435"/>
        <v>1.9280183153485098E-3</v>
      </c>
      <c r="AQ686" s="89">
        <f t="shared" si="436"/>
        <v>2.0919480099952766E-2</v>
      </c>
      <c r="AR686" s="89">
        <f t="shared" si="437"/>
        <v>7.3354897367904447E-5</v>
      </c>
      <c r="AS686" s="89">
        <f t="shared" si="438"/>
        <v>4.3962663541301248E-3</v>
      </c>
      <c r="AT686" s="89">
        <f t="shared" si="439"/>
        <v>6.2803805059001778</v>
      </c>
      <c r="AU686" s="91">
        <f t="shared" si="440"/>
        <v>4.6815852864882701E-4</v>
      </c>
      <c r="AV686" s="95">
        <f t="shared" si="450"/>
        <v>703726.68510220607</v>
      </c>
      <c r="AW686" s="96">
        <f t="shared" si="451"/>
        <v>7635610.236482759</v>
      </c>
      <c r="AX686" s="96">
        <f t="shared" si="452"/>
        <v>26774.537539285124</v>
      </c>
      <c r="AY686" s="96">
        <f t="shared" si="453"/>
        <v>1604637.2192574956</v>
      </c>
      <c r="AZ686" s="96">
        <f t="shared" si="454"/>
        <v>2292338884.6535649</v>
      </c>
      <c r="BA686" s="97">
        <f t="shared" si="455"/>
        <v>170877.86295682186</v>
      </c>
      <c r="BB686" s="102">
        <f t="shared" si="456"/>
        <v>1928.0183153485098</v>
      </c>
      <c r="BC686" s="98">
        <f t="shared" si="457"/>
        <v>20919.480099952765</v>
      </c>
      <c r="BD686" s="98">
        <f t="shared" si="458"/>
        <v>73.354897367904442</v>
      </c>
      <c r="BE686" s="98">
        <f t="shared" si="459"/>
        <v>4396.2663541301245</v>
      </c>
      <c r="BF686" s="98">
        <f t="shared" si="460"/>
        <v>6280380.5059001781</v>
      </c>
      <c r="BG686" s="103">
        <f t="shared" si="461"/>
        <v>468.15852864882703</v>
      </c>
      <c r="BH686">
        <v>0.1</v>
      </c>
      <c r="BI686">
        <f t="shared" si="441"/>
        <v>119392.65024237319</v>
      </c>
      <c r="BJ686">
        <v>0.1</v>
      </c>
      <c r="BK686">
        <f t="shared" si="442"/>
        <v>115.90914634146341</v>
      </c>
      <c r="BL686" s="114">
        <v>491.49252207956101</v>
      </c>
      <c r="BM686" s="114">
        <v>4911.7599692228896</v>
      </c>
      <c r="BN686" s="114">
        <v>16.278520514623899</v>
      </c>
      <c r="BO686" s="114">
        <v>537.6</v>
      </c>
      <c r="BP686" s="114">
        <v>384000</v>
      </c>
      <c r="BQ686" s="107">
        <f t="shared" si="443"/>
        <v>1.4200000000000001E-5</v>
      </c>
      <c r="BR686" s="107">
        <f t="shared" si="444"/>
        <v>0.59101060304357245</v>
      </c>
      <c r="BS686" s="107">
        <f t="shared" si="445"/>
        <v>5.9137813669455364</v>
      </c>
      <c r="BT686" s="107">
        <f t="shared" si="446"/>
        <v>1.961891594246307E-2</v>
      </c>
      <c r="BU686" s="107">
        <f t="shared" si="447"/>
        <v>0.66160887457960604</v>
      </c>
      <c r="BV686" s="107">
        <f t="shared" si="448"/>
        <v>512.58255735514217</v>
      </c>
      <c r="BW686" s="117">
        <f t="shared" si="449"/>
        <v>2.4165779130286863E-2</v>
      </c>
    </row>
    <row r="687" spans="1:75" ht="15" customHeight="1" x14ac:dyDescent="0.25">
      <c r="A687" s="108">
        <v>4.6927667196051104</v>
      </c>
      <c r="B687" s="108">
        <v>-74.156082219877703</v>
      </c>
      <c r="C687" s="119">
        <v>23</v>
      </c>
      <c r="D687" s="119">
        <v>34</v>
      </c>
      <c r="E687" s="119">
        <v>1938</v>
      </c>
      <c r="F687" s="16" t="s">
        <v>1802</v>
      </c>
      <c r="G687" s="14" t="s">
        <v>1803</v>
      </c>
      <c r="H687" s="16" t="s">
        <v>1804</v>
      </c>
      <c r="I687" s="14" t="s">
        <v>40</v>
      </c>
      <c r="J687" s="14" t="s">
        <v>53</v>
      </c>
      <c r="K687" s="14">
        <v>439.56</v>
      </c>
      <c r="L687" s="14"/>
      <c r="M687" s="14">
        <v>1998</v>
      </c>
      <c r="N687" s="15" t="s">
        <v>43</v>
      </c>
      <c r="O687" s="15" t="s">
        <v>123</v>
      </c>
      <c r="P687" s="22">
        <v>-7.2022874027276113E-2</v>
      </c>
      <c r="Q687" s="18">
        <v>67500</v>
      </c>
      <c r="R687" s="18">
        <v>50604.277169845933</v>
      </c>
      <c r="S687" s="15" t="s">
        <v>45</v>
      </c>
      <c r="T687" s="15"/>
      <c r="U687" s="15"/>
      <c r="V687" s="14">
        <v>365</v>
      </c>
      <c r="W687" s="76" t="s">
        <v>76</v>
      </c>
      <c r="X687" s="14"/>
      <c r="Y687" s="14">
        <v>2920</v>
      </c>
      <c r="Z687" s="76" t="s">
        <v>1805</v>
      </c>
      <c r="AA687" s="76" t="s">
        <v>429</v>
      </c>
      <c r="AB687" s="19" t="s">
        <v>49</v>
      </c>
      <c r="AC687" s="19">
        <v>196.35697419693699</v>
      </c>
      <c r="AD687" s="19">
        <v>1220.7279907421801</v>
      </c>
      <c r="AE687" s="19">
        <v>69.655897325915305</v>
      </c>
      <c r="AF687" s="19">
        <v>640</v>
      </c>
      <c r="AG687" s="19">
        <v>1920000</v>
      </c>
      <c r="AH687" s="20">
        <v>8608.3841463414628</v>
      </c>
      <c r="AI687" s="20">
        <v>1.0442E-8</v>
      </c>
      <c r="AJ687" s="21">
        <f t="shared" si="467"/>
        <v>9.9365027464940851E-3</v>
      </c>
      <c r="AK687" s="21">
        <f t="shared" si="468"/>
        <v>6.1774057592506398E-2</v>
      </c>
      <c r="AL687" s="21">
        <f t="shared" si="469"/>
        <v>3.5248863347949484E-3</v>
      </c>
      <c r="AM687" s="21">
        <f t="shared" si="470"/>
        <v>3.2386737388701396E-2</v>
      </c>
      <c r="AN687" s="21">
        <f t="shared" si="471"/>
        <v>97.160212166104188</v>
      </c>
      <c r="AO687" s="86">
        <f t="shared" si="434"/>
        <v>6.7388964157004275E-5</v>
      </c>
      <c r="AP687" s="88">
        <f t="shared" si="435"/>
        <v>2.7223295195874204E-5</v>
      </c>
      <c r="AQ687" s="89">
        <f t="shared" si="436"/>
        <v>1.6924399340412713E-4</v>
      </c>
      <c r="AR687" s="89">
        <f t="shared" si="437"/>
        <v>9.6572228350546527E-6</v>
      </c>
      <c r="AS687" s="89">
        <f t="shared" si="438"/>
        <v>8.8730787366305197E-5</v>
      </c>
      <c r="AT687" s="89">
        <f t="shared" si="439"/>
        <v>0.26619236209891556</v>
      </c>
      <c r="AU687" s="91">
        <f t="shared" si="440"/>
        <v>1.8462729906028569E-7</v>
      </c>
      <c r="AV687" s="95">
        <f t="shared" si="450"/>
        <v>9936.5027464940849</v>
      </c>
      <c r="AW687" s="96">
        <f t="shared" si="451"/>
        <v>61774.057592506397</v>
      </c>
      <c r="AX687" s="96">
        <f t="shared" si="452"/>
        <v>3524.8863347949482</v>
      </c>
      <c r="AY687" s="96">
        <f t="shared" si="453"/>
        <v>32386.737388701396</v>
      </c>
      <c r="AZ687" s="96">
        <f t="shared" si="454"/>
        <v>97160212.166104183</v>
      </c>
      <c r="BA687" s="97">
        <f t="shared" si="455"/>
        <v>67.388964157004281</v>
      </c>
      <c r="BB687" s="102">
        <f t="shared" si="456"/>
        <v>27.223295195874204</v>
      </c>
      <c r="BC687" s="98">
        <f t="shared" si="457"/>
        <v>169.24399340412714</v>
      </c>
      <c r="BD687" s="98">
        <f t="shared" si="458"/>
        <v>9.6572228350546521</v>
      </c>
      <c r="BE687" s="98">
        <f t="shared" si="459"/>
        <v>88.730787366305194</v>
      </c>
      <c r="BF687" s="98">
        <f t="shared" si="460"/>
        <v>266192.36209891556</v>
      </c>
      <c r="BG687" s="103">
        <f t="shared" si="461"/>
        <v>0.18462729906028569</v>
      </c>
      <c r="BH687">
        <v>0.1</v>
      </c>
      <c r="BI687">
        <f t="shared" si="441"/>
        <v>5060.4277169845936</v>
      </c>
      <c r="BJ687">
        <v>0.1</v>
      </c>
      <c r="BK687">
        <f t="shared" si="442"/>
        <v>860.83841463414637</v>
      </c>
      <c r="BL687" s="114">
        <v>187.562005220738</v>
      </c>
      <c r="BM687" s="114">
        <v>1012.03746873145</v>
      </c>
      <c r="BN687" s="114">
        <v>69.555897325915296</v>
      </c>
      <c r="BO687" s="114">
        <v>256</v>
      </c>
      <c r="BP687" s="114">
        <v>384000</v>
      </c>
      <c r="BQ687" s="107">
        <f t="shared" si="443"/>
        <v>1.0442E-9</v>
      </c>
      <c r="BR687" s="107">
        <f t="shared" si="444"/>
        <v>9.5433101397152977E-3</v>
      </c>
      <c r="BS687" s="107">
        <f t="shared" si="445"/>
        <v>5.1584641110573412E-2</v>
      </c>
      <c r="BT687" s="107">
        <f t="shared" si="446"/>
        <v>3.5374316463883011E-3</v>
      </c>
      <c r="BU687" s="107">
        <f t="shared" si="447"/>
        <v>1.3353393912275658E-2</v>
      </c>
      <c r="BV687" s="107">
        <f t="shared" si="448"/>
        <v>21.725683911171107</v>
      </c>
      <c r="BW687" s="117">
        <f t="shared" si="449"/>
        <v>9.5302387065109839E-6</v>
      </c>
    </row>
    <row r="688" spans="1:75" ht="15" customHeight="1" x14ac:dyDescent="0.25">
      <c r="A688" s="108">
        <v>4.6927667196051104</v>
      </c>
      <c r="B688" s="108">
        <v>-74.156082219877703</v>
      </c>
      <c r="C688" s="119">
        <v>23</v>
      </c>
      <c r="D688" s="119">
        <v>34</v>
      </c>
      <c r="E688" s="119">
        <v>1938</v>
      </c>
      <c r="F688" s="16" t="s">
        <v>1802</v>
      </c>
      <c r="G688" s="14" t="s">
        <v>1803</v>
      </c>
      <c r="H688" s="16" t="s">
        <v>1804</v>
      </c>
      <c r="I688" s="14" t="s">
        <v>40</v>
      </c>
      <c r="J688" s="14" t="s">
        <v>53</v>
      </c>
      <c r="K688" s="14">
        <v>439.56</v>
      </c>
      <c r="L688" s="14"/>
      <c r="M688" s="14">
        <v>1998</v>
      </c>
      <c r="N688" s="15" t="s">
        <v>43</v>
      </c>
      <c r="O688" s="15" t="s">
        <v>123</v>
      </c>
      <c r="P688" s="22">
        <v>-7.2022874027276113E-2</v>
      </c>
      <c r="Q688" s="18">
        <v>67500</v>
      </c>
      <c r="R688" s="18">
        <v>50604.277169845933</v>
      </c>
      <c r="S688" s="15" t="s">
        <v>45</v>
      </c>
      <c r="T688" s="15"/>
      <c r="U688" s="15"/>
      <c r="V688" s="14">
        <v>365</v>
      </c>
      <c r="W688" s="76" t="s">
        <v>76</v>
      </c>
      <c r="X688" s="14"/>
      <c r="Y688" s="14">
        <v>2920</v>
      </c>
      <c r="Z688" s="76" t="s">
        <v>1805</v>
      </c>
      <c r="AA688" s="76" t="s">
        <v>429</v>
      </c>
      <c r="AB688" s="19" t="s">
        <v>49</v>
      </c>
      <c r="AC688" s="19">
        <v>196.35697419693699</v>
      </c>
      <c r="AD688" s="19">
        <v>1220.7279907421801</v>
      </c>
      <c r="AE688" s="19">
        <v>69.655897325915305</v>
      </c>
      <c r="AF688" s="19">
        <v>640</v>
      </c>
      <c r="AG688" s="19">
        <v>1920000</v>
      </c>
      <c r="AH688" s="20">
        <v>8608.3841463414628</v>
      </c>
      <c r="AI688" s="20">
        <v>1.0442E-8</v>
      </c>
      <c r="AJ688" s="21">
        <f t="shared" si="467"/>
        <v>9.9365027464940851E-3</v>
      </c>
      <c r="AK688" s="21">
        <f t="shared" si="468"/>
        <v>6.1774057592506398E-2</v>
      </c>
      <c r="AL688" s="21">
        <f t="shared" si="469"/>
        <v>3.5248863347949484E-3</v>
      </c>
      <c r="AM688" s="21">
        <f t="shared" si="470"/>
        <v>3.2386737388701396E-2</v>
      </c>
      <c r="AN688" s="21">
        <f t="shared" si="471"/>
        <v>97.160212166104188</v>
      </c>
      <c r="AO688" s="86">
        <f t="shared" si="434"/>
        <v>6.7388964157004275E-5</v>
      </c>
      <c r="AP688" s="88">
        <f t="shared" si="435"/>
        <v>2.7223295195874204E-5</v>
      </c>
      <c r="AQ688" s="89">
        <f t="shared" si="436"/>
        <v>1.6924399340412713E-4</v>
      </c>
      <c r="AR688" s="89">
        <f t="shared" si="437"/>
        <v>9.6572228350546527E-6</v>
      </c>
      <c r="AS688" s="89">
        <f t="shared" si="438"/>
        <v>8.8730787366305197E-5</v>
      </c>
      <c r="AT688" s="89">
        <f t="shared" si="439"/>
        <v>0.26619236209891556</v>
      </c>
      <c r="AU688" s="91">
        <f t="shared" si="440"/>
        <v>1.8462729906028569E-7</v>
      </c>
      <c r="AV688" s="95">
        <f t="shared" si="450"/>
        <v>9936.5027464940849</v>
      </c>
      <c r="AW688" s="96">
        <f t="shared" si="451"/>
        <v>61774.057592506397</v>
      </c>
      <c r="AX688" s="96">
        <f t="shared" si="452"/>
        <v>3524.8863347949482</v>
      </c>
      <c r="AY688" s="96">
        <f t="shared" si="453"/>
        <v>32386.737388701396</v>
      </c>
      <c r="AZ688" s="96">
        <f t="shared" si="454"/>
        <v>97160212.166104183</v>
      </c>
      <c r="BA688" s="97">
        <f t="shared" si="455"/>
        <v>67.388964157004281</v>
      </c>
      <c r="BB688" s="102">
        <f t="shared" si="456"/>
        <v>27.223295195874204</v>
      </c>
      <c r="BC688" s="98">
        <f t="shared" si="457"/>
        <v>169.24399340412714</v>
      </c>
      <c r="BD688" s="98">
        <f t="shared" si="458"/>
        <v>9.6572228350546521</v>
      </c>
      <c r="BE688" s="98">
        <f t="shared" si="459"/>
        <v>88.730787366305194</v>
      </c>
      <c r="BF688" s="98">
        <f t="shared" si="460"/>
        <v>266192.36209891556</v>
      </c>
      <c r="BG688" s="103">
        <f t="shared" si="461"/>
        <v>0.18462729906028569</v>
      </c>
      <c r="BH688">
        <v>0.1</v>
      </c>
      <c r="BI688">
        <f t="shared" si="441"/>
        <v>5060.4277169845936</v>
      </c>
      <c r="BJ688">
        <v>0.1</v>
      </c>
      <c r="BK688">
        <f t="shared" si="442"/>
        <v>860.83841463414637</v>
      </c>
      <c r="BL688" s="114">
        <v>187.562005220738</v>
      </c>
      <c r="BM688" s="114">
        <v>1012.03746873145</v>
      </c>
      <c r="BN688" s="114">
        <v>69.555897325915296</v>
      </c>
      <c r="BO688" s="114">
        <v>256</v>
      </c>
      <c r="BP688" s="114">
        <v>384000</v>
      </c>
      <c r="BQ688" s="107">
        <f t="shared" si="443"/>
        <v>1.0442E-9</v>
      </c>
      <c r="BR688" s="107">
        <f t="shared" si="444"/>
        <v>9.5433101397152977E-3</v>
      </c>
      <c r="BS688" s="107">
        <f t="shared" si="445"/>
        <v>5.1584641110573412E-2</v>
      </c>
      <c r="BT688" s="107">
        <f t="shared" si="446"/>
        <v>3.5374316463883011E-3</v>
      </c>
      <c r="BU688" s="107">
        <f t="shared" si="447"/>
        <v>1.3353393912275658E-2</v>
      </c>
      <c r="BV688" s="107">
        <f t="shared" si="448"/>
        <v>21.725683911171107</v>
      </c>
      <c r="BW688" s="117">
        <f t="shared" si="449"/>
        <v>9.5302387065109839E-6</v>
      </c>
    </row>
    <row r="689" spans="1:75" ht="30" customHeight="1" x14ac:dyDescent="0.25">
      <c r="A689" s="108">
        <v>4.6927667196051104</v>
      </c>
      <c r="B689" s="108">
        <v>-74.156082219877703</v>
      </c>
      <c r="C689" s="119">
        <v>23</v>
      </c>
      <c r="D689" s="119">
        <v>34</v>
      </c>
      <c r="E689" s="119">
        <v>1938</v>
      </c>
      <c r="F689" s="16" t="s">
        <v>1802</v>
      </c>
      <c r="G689" s="14" t="s">
        <v>1803</v>
      </c>
      <c r="H689" s="16" t="s">
        <v>1804</v>
      </c>
      <c r="I689" s="14" t="s">
        <v>40</v>
      </c>
      <c r="J689" s="14" t="s">
        <v>53</v>
      </c>
      <c r="K689" s="14">
        <v>439.56</v>
      </c>
      <c r="L689" s="14"/>
      <c r="M689" s="14">
        <v>1998</v>
      </c>
      <c r="N689" s="15" t="s">
        <v>43</v>
      </c>
      <c r="O689" s="15" t="s">
        <v>123</v>
      </c>
      <c r="P689" s="28">
        <v>4.2689148957375835E-3</v>
      </c>
      <c r="Q689" s="18">
        <v>67500</v>
      </c>
      <c r="R689" s="18">
        <v>68662.504036853585</v>
      </c>
      <c r="S689" s="15" t="s">
        <v>45</v>
      </c>
      <c r="T689" s="15"/>
      <c r="U689" s="15"/>
      <c r="V689" s="14">
        <v>365</v>
      </c>
      <c r="W689" s="76" t="s">
        <v>76</v>
      </c>
      <c r="X689" s="14"/>
      <c r="Y689" s="14">
        <v>2920</v>
      </c>
      <c r="Z689" s="76" t="s">
        <v>1805</v>
      </c>
      <c r="AA689" s="76" t="s">
        <v>429</v>
      </c>
      <c r="AB689" s="19" t="s">
        <v>49</v>
      </c>
      <c r="AC689" s="19">
        <v>196.35697419693699</v>
      </c>
      <c r="AD689" s="19">
        <v>1220.7279907421801</v>
      </c>
      <c r="AE689" s="19">
        <v>69.655897325915305</v>
      </c>
      <c r="AF689" s="19">
        <v>640</v>
      </c>
      <c r="AG689" s="19">
        <v>1920000</v>
      </c>
      <c r="AH689" s="20">
        <v>2.9803032786885244</v>
      </c>
      <c r="AI689" s="20">
        <v>1.362E-5</v>
      </c>
      <c r="AJ689" s="21">
        <f t="shared" si="467"/>
        <v>1.3482361533461541E-2</v>
      </c>
      <c r="AK689" s="21">
        <f t="shared" si="468"/>
        <v>8.3818240592235096E-2</v>
      </c>
      <c r="AL689" s="21">
        <f t="shared" si="469"/>
        <v>4.7827483313313181E-3</v>
      </c>
      <c r="AM689" s="21">
        <f t="shared" si="470"/>
        <v>4.3944002583586293E-2</v>
      </c>
      <c r="AN689" s="21">
        <f t="shared" si="471"/>
        <v>131.83200775075889</v>
      </c>
      <c r="AO689" s="86">
        <f t="shared" si="434"/>
        <v>4.1290812889073531E-5</v>
      </c>
      <c r="AP689" s="88">
        <f t="shared" si="435"/>
        <v>3.6937976804004221E-5</v>
      </c>
      <c r="AQ689" s="89">
        <f t="shared" si="436"/>
        <v>2.2963901532119206E-4</v>
      </c>
      <c r="AR689" s="89">
        <f t="shared" si="437"/>
        <v>1.3103420085839227E-5</v>
      </c>
      <c r="AS689" s="89">
        <f t="shared" si="438"/>
        <v>1.2039452762626382E-4</v>
      </c>
      <c r="AT689" s="89">
        <f t="shared" si="439"/>
        <v>0.36118358287879149</v>
      </c>
      <c r="AU689" s="91">
        <f t="shared" si="440"/>
        <v>1.1312551476458501E-7</v>
      </c>
      <c r="AV689" s="95">
        <f t="shared" si="450"/>
        <v>13482.361533461541</v>
      </c>
      <c r="AW689" s="96">
        <f t="shared" si="451"/>
        <v>83818.240592235103</v>
      </c>
      <c r="AX689" s="96">
        <f t="shared" si="452"/>
        <v>4782.7483313313178</v>
      </c>
      <c r="AY689" s="96">
        <f t="shared" si="453"/>
        <v>43944.002583586291</v>
      </c>
      <c r="AZ689" s="96">
        <f t="shared" si="454"/>
        <v>131832007.75075889</v>
      </c>
      <c r="BA689" s="97">
        <f t="shared" si="455"/>
        <v>41.290812889073528</v>
      </c>
      <c r="BB689" s="102">
        <f t="shared" si="456"/>
        <v>36.937976804004222</v>
      </c>
      <c r="BC689" s="98">
        <f t="shared" si="457"/>
        <v>229.63901532119206</v>
      </c>
      <c r="BD689" s="98">
        <f t="shared" si="458"/>
        <v>13.103420085839227</v>
      </c>
      <c r="BE689" s="98">
        <f t="shared" si="459"/>
        <v>120.39452762626382</v>
      </c>
      <c r="BF689" s="98">
        <f t="shared" si="460"/>
        <v>361183.58287879149</v>
      </c>
      <c r="BG689" s="103">
        <f t="shared" si="461"/>
        <v>0.11312551476458502</v>
      </c>
      <c r="BH689">
        <v>0.1</v>
      </c>
      <c r="BI689">
        <f t="shared" si="441"/>
        <v>6866.2504036853588</v>
      </c>
      <c r="BJ689">
        <v>0.1</v>
      </c>
      <c r="BK689">
        <f t="shared" si="442"/>
        <v>0.29803032786885247</v>
      </c>
      <c r="BL689" s="114">
        <v>187.562005220738</v>
      </c>
      <c r="BM689" s="114">
        <v>1012.03746873145</v>
      </c>
      <c r="BN689" s="114">
        <v>69.555897325915296</v>
      </c>
      <c r="BO689" s="114">
        <v>256</v>
      </c>
      <c r="BP689" s="114">
        <v>384000</v>
      </c>
      <c r="BQ689" s="107">
        <f t="shared" si="443"/>
        <v>1.362E-6</v>
      </c>
      <c r="BR689" s="107">
        <f t="shared" si="444"/>
        <v>1.2948857441315416E-2</v>
      </c>
      <c r="BS689" s="107">
        <f t="shared" si="445"/>
        <v>6.9992712604241183E-2</v>
      </c>
      <c r="BT689" s="107">
        <f t="shared" si="446"/>
        <v>4.7997704598172364E-3</v>
      </c>
      <c r="BU689" s="107">
        <f t="shared" si="447"/>
        <v>1.8118576426454168E-2</v>
      </c>
      <c r="BV689" s="107">
        <f t="shared" si="448"/>
        <v>29.478533094097607</v>
      </c>
      <c r="BW689" s="117">
        <f t="shared" si="449"/>
        <v>5.8394027589137601E-6</v>
      </c>
    </row>
    <row r="690" spans="1:75" ht="30" customHeight="1" x14ac:dyDescent="0.25">
      <c r="A690" s="108">
        <v>4.6927667196051104</v>
      </c>
      <c r="B690" s="108">
        <v>-74.156082219877703</v>
      </c>
      <c r="C690" s="119">
        <v>23</v>
      </c>
      <c r="D690" s="119">
        <v>34</v>
      </c>
      <c r="E690" s="119">
        <v>1938</v>
      </c>
      <c r="F690" s="16" t="s">
        <v>1802</v>
      </c>
      <c r="G690" s="14" t="s">
        <v>1803</v>
      </c>
      <c r="H690" s="16" t="s">
        <v>1804</v>
      </c>
      <c r="I690" s="14" t="s">
        <v>40</v>
      </c>
      <c r="J690" s="14" t="s">
        <v>53</v>
      </c>
      <c r="K690" s="14">
        <v>468.86</v>
      </c>
      <c r="L690" s="14"/>
      <c r="M690" s="14">
        <v>1995</v>
      </c>
      <c r="N690" s="15" t="s">
        <v>43</v>
      </c>
      <c r="O690" s="15" t="s">
        <v>123</v>
      </c>
      <c r="P690" s="28">
        <v>4.2689148957375835E-3</v>
      </c>
      <c r="Q690" s="18">
        <v>67500</v>
      </c>
      <c r="R690" s="18">
        <v>68662.504036853585</v>
      </c>
      <c r="S690" s="15" t="s">
        <v>45</v>
      </c>
      <c r="T690" s="15"/>
      <c r="U690" s="15"/>
      <c r="V690" s="14">
        <v>365</v>
      </c>
      <c r="W690" s="76" t="s">
        <v>76</v>
      </c>
      <c r="X690" s="14"/>
      <c r="Y690" s="14">
        <v>2920</v>
      </c>
      <c r="Z690" s="76" t="s">
        <v>1805</v>
      </c>
      <c r="AA690" s="76" t="s">
        <v>429</v>
      </c>
      <c r="AB690" s="19" t="s">
        <v>49</v>
      </c>
      <c r="AC690" s="19">
        <v>196.35697419693699</v>
      </c>
      <c r="AD690" s="19">
        <v>1220.7279907421801</v>
      </c>
      <c r="AE690" s="19">
        <v>69.655897325915305</v>
      </c>
      <c r="AF690" s="19">
        <v>640</v>
      </c>
      <c r="AG690" s="19">
        <v>1920000</v>
      </c>
      <c r="AH690" s="20">
        <v>2.9803032786885244</v>
      </c>
      <c r="AI690" s="20">
        <v>1.362E-5</v>
      </c>
      <c r="AJ690" s="21">
        <f t="shared" si="467"/>
        <v>1.3482361533461541E-2</v>
      </c>
      <c r="AK690" s="21">
        <f t="shared" si="468"/>
        <v>8.3818240592235096E-2</v>
      </c>
      <c r="AL690" s="21">
        <f t="shared" si="469"/>
        <v>4.7827483313313181E-3</v>
      </c>
      <c r="AM690" s="21">
        <f t="shared" si="470"/>
        <v>4.3944002583586293E-2</v>
      </c>
      <c r="AN690" s="21">
        <f t="shared" si="471"/>
        <v>131.83200775075889</v>
      </c>
      <c r="AO690" s="86">
        <f t="shared" si="434"/>
        <v>4.1290812889073531E-5</v>
      </c>
      <c r="AP690" s="88">
        <f t="shared" si="435"/>
        <v>3.6937976804004221E-5</v>
      </c>
      <c r="AQ690" s="89">
        <f t="shared" si="436"/>
        <v>2.2963901532119206E-4</v>
      </c>
      <c r="AR690" s="89">
        <f t="shared" si="437"/>
        <v>1.3103420085839227E-5</v>
      </c>
      <c r="AS690" s="89">
        <f t="shared" si="438"/>
        <v>1.2039452762626382E-4</v>
      </c>
      <c r="AT690" s="89">
        <f t="shared" si="439"/>
        <v>0.36118358287879149</v>
      </c>
      <c r="AU690" s="91">
        <f t="shared" si="440"/>
        <v>1.1312551476458501E-7</v>
      </c>
      <c r="AV690" s="95">
        <f t="shared" si="450"/>
        <v>13482.361533461541</v>
      </c>
      <c r="AW690" s="96">
        <f t="shared" si="451"/>
        <v>83818.240592235103</v>
      </c>
      <c r="AX690" s="96">
        <f t="shared" si="452"/>
        <v>4782.7483313313178</v>
      </c>
      <c r="AY690" s="96">
        <f t="shared" si="453"/>
        <v>43944.002583586291</v>
      </c>
      <c r="AZ690" s="96">
        <f t="shared" si="454"/>
        <v>131832007.75075889</v>
      </c>
      <c r="BA690" s="97">
        <f t="shared" si="455"/>
        <v>41.290812889073528</v>
      </c>
      <c r="BB690" s="102">
        <f t="shared" si="456"/>
        <v>36.937976804004222</v>
      </c>
      <c r="BC690" s="98">
        <f t="shared" si="457"/>
        <v>229.63901532119206</v>
      </c>
      <c r="BD690" s="98">
        <f t="shared" si="458"/>
        <v>13.103420085839227</v>
      </c>
      <c r="BE690" s="98">
        <f t="shared" si="459"/>
        <v>120.39452762626382</v>
      </c>
      <c r="BF690" s="98">
        <f t="shared" si="460"/>
        <v>361183.58287879149</v>
      </c>
      <c r="BG690" s="103">
        <f t="shared" si="461"/>
        <v>0.11312551476458502</v>
      </c>
      <c r="BH690">
        <v>0.1</v>
      </c>
      <c r="BI690">
        <f t="shared" si="441"/>
        <v>6866.2504036853588</v>
      </c>
      <c r="BJ690">
        <v>0.1</v>
      </c>
      <c r="BK690">
        <f t="shared" si="442"/>
        <v>0.29803032786885247</v>
      </c>
      <c r="BL690" s="114">
        <v>187.562005220738</v>
      </c>
      <c r="BM690" s="114">
        <v>1012.03746873145</v>
      </c>
      <c r="BN690" s="114">
        <v>69.555897325915296</v>
      </c>
      <c r="BO690" s="114">
        <v>256</v>
      </c>
      <c r="BP690" s="114">
        <v>384000</v>
      </c>
      <c r="BQ690" s="107">
        <f t="shared" si="443"/>
        <v>1.362E-6</v>
      </c>
      <c r="BR690" s="107">
        <f t="shared" si="444"/>
        <v>1.2948857441315416E-2</v>
      </c>
      <c r="BS690" s="107">
        <f t="shared" si="445"/>
        <v>6.9992712604241183E-2</v>
      </c>
      <c r="BT690" s="107">
        <f t="shared" si="446"/>
        <v>4.7997704598172364E-3</v>
      </c>
      <c r="BU690" s="107">
        <f t="shared" si="447"/>
        <v>1.8118576426454168E-2</v>
      </c>
      <c r="BV690" s="107">
        <f t="shared" si="448"/>
        <v>29.478533094097607</v>
      </c>
      <c r="BW690" s="117">
        <f t="shared" si="449"/>
        <v>5.8394027589137601E-6</v>
      </c>
    </row>
    <row r="691" spans="1:75" ht="15" customHeight="1" x14ac:dyDescent="0.25">
      <c r="A691" s="108">
        <v>4.6927667196051104</v>
      </c>
      <c r="B691" s="108">
        <v>-74.156082219877703</v>
      </c>
      <c r="C691" s="119">
        <v>23</v>
      </c>
      <c r="D691" s="119">
        <v>34</v>
      </c>
      <c r="E691" s="119">
        <v>1938</v>
      </c>
      <c r="F691" s="16" t="s">
        <v>1802</v>
      </c>
      <c r="G691" s="14" t="s">
        <v>1803</v>
      </c>
      <c r="H691" s="16" t="s">
        <v>1804</v>
      </c>
      <c r="I691" s="14" t="s">
        <v>40</v>
      </c>
      <c r="J691" s="14" t="s">
        <v>41</v>
      </c>
      <c r="K691" s="14">
        <v>439.56</v>
      </c>
      <c r="L691" s="14"/>
      <c r="M691" s="14">
        <v>1998</v>
      </c>
      <c r="N691" s="15" t="s">
        <v>43</v>
      </c>
      <c r="O691" s="15" t="s">
        <v>82</v>
      </c>
      <c r="P691" s="22">
        <v>-7.2022874027276113E-2</v>
      </c>
      <c r="Q691" s="18">
        <v>67500</v>
      </c>
      <c r="R691" s="18">
        <v>50604.277169845933</v>
      </c>
      <c r="S691" s="15" t="s">
        <v>45</v>
      </c>
      <c r="T691" s="15"/>
      <c r="U691" s="15"/>
      <c r="V691" s="14">
        <v>365</v>
      </c>
      <c r="W691" s="76" t="s">
        <v>76</v>
      </c>
      <c r="X691" s="14"/>
      <c r="Y691" s="14">
        <v>2920</v>
      </c>
      <c r="Z691" s="76" t="s">
        <v>1805</v>
      </c>
      <c r="AA691" s="76" t="s">
        <v>429</v>
      </c>
      <c r="AB691" s="19" t="s">
        <v>49</v>
      </c>
      <c r="AC691" s="19">
        <v>237.18055687712899</v>
      </c>
      <c r="AD691" s="19">
        <v>787.65812200543303</v>
      </c>
      <c r="AE691" s="19">
        <v>0.50440070906507495</v>
      </c>
      <c r="AF691" s="19">
        <v>1344</v>
      </c>
      <c r="AG691" s="19">
        <v>1920000</v>
      </c>
      <c r="AH691" s="20">
        <v>8608.3841463414628</v>
      </c>
      <c r="AI691" s="20">
        <v>1.0442E-8</v>
      </c>
      <c r="AJ691" s="21">
        <f t="shared" si="467"/>
        <v>1.2002350639508644E-2</v>
      </c>
      <c r="AK691" s="21">
        <f t="shared" si="468"/>
        <v>3.9858869921043254E-2</v>
      </c>
      <c r="AL691" s="21">
        <f t="shared" si="469"/>
        <v>2.5524833286195872E-5</v>
      </c>
      <c r="AM691" s="21">
        <f t="shared" si="470"/>
        <v>6.8012148516272936E-2</v>
      </c>
      <c r="AN691" s="21">
        <f t="shared" si="471"/>
        <v>97.160212166104188</v>
      </c>
      <c r="AO691" s="86">
        <f t="shared" si="434"/>
        <v>6.7388964157004275E-5</v>
      </c>
      <c r="AP691" s="88">
        <f t="shared" si="435"/>
        <v>3.2883152437009986E-5</v>
      </c>
      <c r="AQ691" s="89">
        <f t="shared" si="436"/>
        <v>1.0920238334532398E-4</v>
      </c>
      <c r="AR691" s="89">
        <f t="shared" si="437"/>
        <v>6.9931050099166768E-8</v>
      </c>
      <c r="AS691" s="89">
        <f t="shared" si="438"/>
        <v>1.8633465346924093E-4</v>
      </c>
      <c r="AT691" s="89">
        <f t="shared" si="439"/>
        <v>0.26619236209891556</v>
      </c>
      <c r="AU691" s="91">
        <f t="shared" si="440"/>
        <v>1.8462729906028569E-7</v>
      </c>
      <c r="AV691" s="95">
        <f t="shared" si="450"/>
        <v>12002.350639508644</v>
      </c>
      <c r="AW691" s="96">
        <f t="shared" si="451"/>
        <v>39858.869921043253</v>
      </c>
      <c r="AX691" s="96">
        <f t="shared" si="452"/>
        <v>25.524833286195872</v>
      </c>
      <c r="AY691" s="96">
        <f t="shared" si="453"/>
        <v>68012.148516272937</v>
      </c>
      <c r="AZ691" s="96">
        <f t="shared" si="454"/>
        <v>97160212.166104183</v>
      </c>
      <c r="BA691" s="97">
        <f t="shared" si="455"/>
        <v>67.388964157004281</v>
      </c>
      <c r="BB691" s="102">
        <f t="shared" si="456"/>
        <v>32.883152437009983</v>
      </c>
      <c r="BC691" s="98">
        <f t="shared" si="457"/>
        <v>109.20238334532398</v>
      </c>
      <c r="BD691" s="98">
        <f t="shared" si="458"/>
        <v>6.9931050099166767E-2</v>
      </c>
      <c r="BE691" s="98">
        <f t="shared" si="459"/>
        <v>186.33465346924092</v>
      </c>
      <c r="BF691" s="98">
        <f t="shared" si="460"/>
        <v>266192.36209891556</v>
      </c>
      <c r="BG691" s="103">
        <f t="shared" si="461"/>
        <v>0.18462729906028569</v>
      </c>
      <c r="BH691">
        <v>0.1</v>
      </c>
      <c r="BI691">
        <f t="shared" si="441"/>
        <v>5060.4277169845936</v>
      </c>
      <c r="BJ691">
        <v>0.1</v>
      </c>
      <c r="BK691">
        <f t="shared" si="442"/>
        <v>860.83841463414637</v>
      </c>
      <c r="BL691" s="114">
        <v>233.99671804194799</v>
      </c>
      <c r="BM691" s="114">
        <v>664.65923848889599</v>
      </c>
      <c r="BN691" s="114">
        <v>0.40440070906507503</v>
      </c>
      <c r="BO691" s="114">
        <v>537.6</v>
      </c>
      <c r="BP691" s="114">
        <v>384000</v>
      </c>
      <c r="BQ691" s="107">
        <f t="shared" si="443"/>
        <v>1.0442E-9</v>
      </c>
      <c r="BR691" s="107">
        <f t="shared" si="444"/>
        <v>1.190190763045932E-2</v>
      </c>
      <c r="BS691" s="107">
        <f t="shared" si="445"/>
        <v>3.3869951791189581E-2</v>
      </c>
      <c r="BT691" s="107">
        <f t="shared" si="446"/>
        <v>2.0622974238553631E-5</v>
      </c>
      <c r="BU691" s="107">
        <f t="shared" si="447"/>
        <v>2.8042127215778881E-2</v>
      </c>
      <c r="BV691" s="107">
        <f t="shared" si="448"/>
        <v>21.725683911171107</v>
      </c>
      <c r="BW691" s="117">
        <f t="shared" si="449"/>
        <v>9.5302387065109839E-6</v>
      </c>
    </row>
    <row r="692" spans="1:75" ht="60" customHeight="1" x14ac:dyDescent="0.25">
      <c r="A692" s="108">
        <v>4.6390377142637602</v>
      </c>
      <c r="B692" s="108">
        <v>-74.118944313786699</v>
      </c>
      <c r="C692" s="119">
        <v>27</v>
      </c>
      <c r="D692" s="119">
        <v>28</v>
      </c>
      <c r="E692" s="119">
        <v>1862</v>
      </c>
      <c r="F692" s="16" t="s">
        <v>1806</v>
      </c>
      <c r="G692" s="14" t="s">
        <v>1807</v>
      </c>
      <c r="H692" s="16" t="s">
        <v>1808</v>
      </c>
      <c r="I692" s="14" t="s">
        <v>40</v>
      </c>
      <c r="J692" s="14" t="s">
        <v>41</v>
      </c>
      <c r="K692" s="14">
        <v>40</v>
      </c>
      <c r="L692" s="14"/>
      <c r="M692" s="14">
        <v>1981</v>
      </c>
      <c r="N692" s="15" t="s">
        <v>43</v>
      </c>
      <c r="O692" s="15" t="s">
        <v>44</v>
      </c>
      <c r="P692" s="22">
        <v>8.4286353981658756E-3</v>
      </c>
      <c r="Q692" s="18">
        <v>123599.4375</v>
      </c>
      <c r="R692" s="18">
        <v>127837.57791734986</v>
      </c>
      <c r="S692" s="15" t="s">
        <v>45</v>
      </c>
      <c r="T692" s="15"/>
      <c r="U692" s="15"/>
      <c r="V692" s="14">
        <v>365</v>
      </c>
      <c r="W692" s="76"/>
      <c r="X692" s="14"/>
      <c r="Y692" s="14">
        <v>8760</v>
      </c>
      <c r="Z692" s="76" t="s">
        <v>1809</v>
      </c>
      <c r="AA692" s="76" t="s">
        <v>429</v>
      </c>
      <c r="AB692" s="19" t="s">
        <v>49</v>
      </c>
      <c r="AC692" s="19">
        <v>46.3856216091623</v>
      </c>
      <c r="AD692" s="19">
        <v>1074.85364414012</v>
      </c>
      <c r="AE692" s="19">
        <v>5.4109910208389103</v>
      </c>
      <c r="AF692" s="19">
        <v>1344</v>
      </c>
      <c r="AG692" s="19">
        <v>1920000</v>
      </c>
      <c r="AH692" s="23">
        <v>123599.4375</v>
      </c>
      <c r="AI692" s="24">
        <v>8.7999999999999994E-8</v>
      </c>
      <c r="AJ692" s="21">
        <f t="shared" si="467"/>
        <v>5.9298255167059928E-3</v>
      </c>
      <c r="AK692" s="21">
        <f t="shared" si="468"/>
        <v>0.13740668648251003</v>
      </c>
      <c r="AL692" s="21">
        <f t="shared" si="469"/>
        <v>6.9172798623657456E-4</v>
      </c>
      <c r="AM692" s="21">
        <f t="shared" si="470"/>
        <v>0.1718137047209182</v>
      </c>
      <c r="AN692" s="21">
        <f t="shared" si="471"/>
        <v>245.44814960131174</v>
      </c>
      <c r="AO692" s="86">
        <f t="shared" si="434"/>
        <v>1.1249706856726787E-2</v>
      </c>
      <c r="AP692" s="88">
        <f t="shared" si="435"/>
        <v>1.6246097306043817E-5</v>
      </c>
      <c r="AQ692" s="89">
        <f t="shared" si="436"/>
        <v>3.7645667529454804E-4</v>
      </c>
      <c r="AR692" s="89">
        <f t="shared" si="437"/>
        <v>1.8951451677714371E-6</v>
      </c>
      <c r="AS692" s="89">
        <f t="shared" si="438"/>
        <v>4.7072247868744713E-4</v>
      </c>
      <c r="AT692" s="89">
        <f t="shared" si="439"/>
        <v>0.6724606838392102</v>
      </c>
      <c r="AU692" s="91">
        <f t="shared" si="440"/>
        <v>3.0821114675963802E-5</v>
      </c>
      <c r="AV692" s="95">
        <f t="shared" si="450"/>
        <v>5929.8255167059924</v>
      </c>
      <c r="AW692" s="96">
        <f t="shared" si="451"/>
        <v>137406.68648251003</v>
      </c>
      <c r="AX692" s="96">
        <f t="shared" si="452"/>
        <v>691.72798623657457</v>
      </c>
      <c r="AY692" s="96">
        <f t="shared" si="453"/>
        <v>171813.70472091821</v>
      </c>
      <c r="AZ692" s="96">
        <f t="shared" si="454"/>
        <v>245448149.60131174</v>
      </c>
      <c r="BA692" s="97">
        <f t="shared" si="455"/>
        <v>11249.706856726787</v>
      </c>
      <c r="BB692" s="102">
        <f t="shared" si="456"/>
        <v>16.246097306043819</v>
      </c>
      <c r="BC692" s="98">
        <f t="shared" si="457"/>
        <v>376.45667529454806</v>
      </c>
      <c r="BD692" s="98">
        <f t="shared" si="458"/>
        <v>1.895145167771437</v>
      </c>
      <c r="BE692" s="98">
        <f t="shared" si="459"/>
        <v>470.72247868744711</v>
      </c>
      <c r="BF692" s="98">
        <f t="shared" si="460"/>
        <v>672460.68383921019</v>
      </c>
      <c r="BG692" s="103">
        <f t="shared" si="461"/>
        <v>30.821114675963802</v>
      </c>
      <c r="BH692">
        <v>0.1</v>
      </c>
      <c r="BI692">
        <f t="shared" si="441"/>
        <v>12783.757791734986</v>
      </c>
      <c r="BJ692">
        <v>0.1</v>
      </c>
      <c r="BK692">
        <f t="shared" si="442"/>
        <v>12359.94375</v>
      </c>
      <c r="BL692" s="114">
        <v>17.6498016718255</v>
      </c>
      <c r="BM692" s="114">
        <v>910.91550745517998</v>
      </c>
      <c r="BN692" s="114">
        <v>5.3109910208389097</v>
      </c>
      <c r="BO692" s="114">
        <v>537.6</v>
      </c>
      <c r="BP692" s="114">
        <v>384000</v>
      </c>
      <c r="BQ692" s="107">
        <f t="shared" si="443"/>
        <v>8.7999999999999994E-9</v>
      </c>
      <c r="BR692" s="107">
        <f t="shared" si="444"/>
        <v>2.3329281236588303E-3</v>
      </c>
      <c r="BS692" s="107">
        <f t="shared" si="445"/>
        <v>0.11725710914760488</v>
      </c>
      <c r="BT692" s="107">
        <f t="shared" si="446"/>
        <v>6.8245889356648246E-4</v>
      </c>
      <c r="BU692" s="107">
        <f t="shared" si="447"/>
        <v>7.0840605249302954E-2</v>
      </c>
      <c r="BV692" s="107">
        <f t="shared" si="448"/>
        <v>54.883874746007102</v>
      </c>
      <c r="BW692" s="117">
        <f t="shared" si="449"/>
        <v>1.5909488009504627E-3</v>
      </c>
    </row>
    <row r="693" spans="1:75" ht="60" customHeight="1" x14ac:dyDescent="0.25">
      <c r="A693" s="108">
        <v>4.6390377142637602</v>
      </c>
      <c r="B693" s="108">
        <v>-74.118944313786699</v>
      </c>
      <c r="C693" s="119">
        <v>27</v>
      </c>
      <c r="D693" s="119">
        <v>28</v>
      </c>
      <c r="E693" s="119">
        <v>1862</v>
      </c>
      <c r="F693" s="16" t="s">
        <v>1806</v>
      </c>
      <c r="G693" s="14" t="s">
        <v>1807</v>
      </c>
      <c r="H693" s="16" t="s">
        <v>1808</v>
      </c>
      <c r="I693" s="14" t="s">
        <v>40</v>
      </c>
      <c r="J693" s="14" t="s">
        <v>41</v>
      </c>
      <c r="K693" s="14">
        <v>60</v>
      </c>
      <c r="L693" s="14"/>
      <c r="M693" s="14">
        <v>1991</v>
      </c>
      <c r="N693" s="15" t="s">
        <v>43</v>
      </c>
      <c r="O693" s="15" t="s">
        <v>44</v>
      </c>
      <c r="P693" s="22">
        <v>8.4286353981658756E-3</v>
      </c>
      <c r="Q693" s="18">
        <v>247198.875</v>
      </c>
      <c r="R693" s="18">
        <v>255675.15583469972</v>
      </c>
      <c r="S693" s="15" t="s">
        <v>45</v>
      </c>
      <c r="T693" s="15"/>
      <c r="U693" s="15"/>
      <c r="V693" s="14">
        <v>365</v>
      </c>
      <c r="W693" s="76"/>
      <c r="X693" s="14"/>
      <c r="Y693" s="14">
        <v>8760</v>
      </c>
      <c r="Z693" s="76" t="s">
        <v>1809</v>
      </c>
      <c r="AA693" s="76" t="s">
        <v>429</v>
      </c>
      <c r="AB693" s="19" t="s">
        <v>49</v>
      </c>
      <c r="AC693" s="19">
        <v>46.3856216091623</v>
      </c>
      <c r="AD693" s="19">
        <v>1074.85364414012</v>
      </c>
      <c r="AE693" s="19">
        <v>5.4109910208389103</v>
      </c>
      <c r="AF693" s="19">
        <v>1344</v>
      </c>
      <c r="AG693" s="19">
        <v>1920000</v>
      </c>
      <c r="AH693" s="23">
        <v>247198.875</v>
      </c>
      <c r="AI693" s="24">
        <v>8.7999999999999994E-8</v>
      </c>
      <c r="AJ693" s="21">
        <f t="shared" si="467"/>
        <v>1.1859651033411986E-2</v>
      </c>
      <c r="AK693" s="21">
        <f t="shared" si="468"/>
        <v>0.27481337296502006</v>
      </c>
      <c r="AL693" s="21">
        <f t="shared" si="469"/>
        <v>1.3834559724731491E-3</v>
      </c>
      <c r="AM693" s="21">
        <f t="shared" si="470"/>
        <v>0.3436274094418364</v>
      </c>
      <c r="AN693" s="21">
        <f t="shared" si="471"/>
        <v>490.89629920262348</v>
      </c>
      <c r="AO693" s="86">
        <f t="shared" si="434"/>
        <v>2.2499413713453573E-2</v>
      </c>
      <c r="AP693" s="88">
        <f t="shared" si="435"/>
        <v>3.2492194612087635E-5</v>
      </c>
      <c r="AQ693" s="89">
        <f t="shared" si="436"/>
        <v>7.5291335058909608E-4</v>
      </c>
      <c r="AR693" s="89">
        <f t="shared" si="437"/>
        <v>3.7902903355428741E-6</v>
      </c>
      <c r="AS693" s="89">
        <f t="shared" si="438"/>
        <v>9.4144495737489425E-4</v>
      </c>
      <c r="AT693" s="89">
        <f t="shared" si="439"/>
        <v>1.3449213676784204</v>
      </c>
      <c r="AU693" s="91">
        <f t="shared" si="440"/>
        <v>6.1642229351927604E-5</v>
      </c>
      <c r="AV693" s="95">
        <f t="shared" si="450"/>
        <v>11859.651033411985</v>
      </c>
      <c r="AW693" s="96">
        <f t="shared" si="451"/>
        <v>274813.37296502007</v>
      </c>
      <c r="AX693" s="96">
        <f t="shared" si="452"/>
        <v>1383.4559724731491</v>
      </c>
      <c r="AY693" s="96">
        <f t="shared" si="453"/>
        <v>343627.40944183641</v>
      </c>
      <c r="AZ693" s="96">
        <f t="shared" si="454"/>
        <v>490896299.20262349</v>
      </c>
      <c r="BA693" s="97">
        <f t="shared" si="455"/>
        <v>22499.413713453574</v>
      </c>
      <c r="BB693" s="102">
        <f t="shared" si="456"/>
        <v>32.492194612087637</v>
      </c>
      <c r="BC693" s="98">
        <f t="shared" si="457"/>
        <v>752.91335058909613</v>
      </c>
      <c r="BD693" s="98">
        <f t="shared" si="458"/>
        <v>3.7902903355428741</v>
      </c>
      <c r="BE693" s="98">
        <f t="shared" si="459"/>
        <v>941.44495737489422</v>
      </c>
      <c r="BF693" s="98">
        <f t="shared" si="460"/>
        <v>1344921.3676784204</v>
      </c>
      <c r="BG693" s="103">
        <f t="shared" si="461"/>
        <v>61.642229351927604</v>
      </c>
      <c r="BH693">
        <v>0.1</v>
      </c>
      <c r="BI693">
        <f t="shared" si="441"/>
        <v>25567.515583469973</v>
      </c>
      <c r="BJ693">
        <v>0.1</v>
      </c>
      <c r="BK693">
        <f t="shared" si="442"/>
        <v>24719.887500000001</v>
      </c>
      <c r="BL693" s="114">
        <v>17.6498016718255</v>
      </c>
      <c r="BM693" s="114">
        <v>910.91550745517998</v>
      </c>
      <c r="BN693" s="114">
        <v>5.3109910208389097</v>
      </c>
      <c r="BO693" s="114">
        <v>537.6</v>
      </c>
      <c r="BP693" s="114">
        <v>384000</v>
      </c>
      <c r="BQ693" s="107">
        <f t="shared" si="443"/>
        <v>8.7999999999999994E-9</v>
      </c>
      <c r="BR693" s="107">
        <f t="shared" si="444"/>
        <v>4.6658562473176606E-3</v>
      </c>
      <c r="BS693" s="107">
        <f t="shared" si="445"/>
        <v>0.23451421829520977</v>
      </c>
      <c r="BT693" s="107">
        <f t="shared" si="446"/>
        <v>1.3649177871329649E-3</v>
      </c>
      <c r="BU693" s="107">
        <f t="shared" si="447"/>
        <v>0.14168121049860591</v>
      </c>
      <c r="BV693" s="107">
        <f t="shared" si="448"/>
        <v>109.7677494920142</v>
      </c>
      <c r="BW693" s="117">
        <f t="shared" si="449"/>
        <v>3.1818976019009253E-3</v>
      </c>
    </row>
    <row r="694" spans="1:75" ht="60" customHeight="1" x14ac:dyDescent="0.25">
      <c r="A694" s="108">
        <v>4.6390377142637602</v>
      </c>
      <c r="B694" s="108">
        <v>-74.118944313786699</v>
      </c>
      <c r="C694" s="119">
        <v>27</v>
      </c>
      <c r="D694" s="119">
        <v>28</v>
      </c>
      <c r="E694" s="119">
        <v>1862</v>
      </c>
      <c r="F694" s="16" t="s">
        <v>1806</v>
      </c>
      <c r="G694" s="14" t="s">
        <v>1807</v>
      </c>
      <c r="H694" s="16" t="s">
        <v>1808</v>
      </c>
      <c r="I694" s="14" t="s">
        <v>40</v>
      </c>
      <c r="J694" s="14" t="s">
        <v>53</v>
      </c>
      <c r="K694" s="27"/>
      <c r="L694" s="27"/>
      <c r="M694" s="14">
        <v>1978</v>
      </c>
      <c r="N694" s="15" t="s">
        <v>43</v>
      </c>
      <c r="O694" s="15" t="s">
        <v>397</v>
      </c>
      <c r="P694" s="22">
        <v>8.4286353981658756E-3</v>
      </c>
      <c r="Q694" s="18">
        <v>10195.92</v>
      </c>
      <c r="R694" s="18">
        <v>10545.531143206585</v>
      </c>
      <c r="S694" s="15" t="s">
        <v>45</v>
      </c>
      <c r="T694" s="15"/>
      <c r="U694" s="15"/>
      <c r="V694" s="14">
        <v>365</v>
      </c>
      <c r="W694" s="76"/>
      <c r="X694" s="14"/>
      <c r="Y694" s="14">
        <v>8760</v>
      </c>
      <c r="Z694" s="76" t="s">
        <v>1810</v>
      </c>
      <c r="AA694" s="76" t="s">
        <v>1811</v>
      </c>
      <c r="AB694" s="19" t="s">
        <v>49</v>
      </c>
      <c r="AC694" s="19">
        <v>196.35697419693699</v>
      </c>
      <c r="AD694" s="19">
        <v>1220.7279907421801</v>
      </c>
      <c r="AE694" s="19">
        <v>0.1</v>
      </c>
      <c r="AF694" s="19">
        <v>640</v>
      </c>
      <c r="AG694" s="19">
        <v>1920000</v>
      </c>
      <c r="AH694" s="23">
        <v>10195.92</v>
      </c>
      <c r="AI694" s="24">
        <v>8.7999999999999994E-8</v>
      </c>
      <c r="AJ694" s="21">
        <f t="shared" si="467"/>
        <v>2.0706885865796106E-3</v>
      </c>
      <c r="AK694" s="21">
        <f t="shared" si="468"/>
        <v>1.2873225043755659E-2</v>
      </c>
      <c r="AL694" s="21">
        <f t="shared" si="469"/>
        <v>1.0545531143206585E-6</v>
      </c>
      <c r="AM694" s="21">
        <f t="shared" si="470"/>
        <v>6.7491399316522141E-3</v>
      </c>
      <c r="AN694" s="21">
        <f t="shared" si="471"/>
        <v>20.247419794956642</v>
      </c>
      <c r="AO694" s="86">
        <f t="shared" si="434"/>
        <v>9.2800674060217929E-4</v>
      </c>
      <c r="AP694" s="88">
        <f t="shared" si="435"/>
        <v>5.6731194152866044E-6</v>
      </c>
      <c r="AQ694" s="89">
        <f t="shared" si="436"/>
        <v>3.5269109708919613E-5</v>
      </c>
      <c r="AR694" s="89">
        <f t="shared" si="437"/>
        <v>2.8891866145771465E-9</v>
      </c>
      <c r="AS694" s="89">
        <f t="shared" si="438"/>
        <v>1.8490794333293736E-5</v>
      </c>
      <c r="AT694" s="89">
        <f t="shared" si="439"/>
        <v>5.5472382999881213E-2</v>
      </c>
      <c r="AU694" s="91">
        <f t="shared" si="440"/>
        <v>2.5424842208278885E-6</v>
      </c>
      <c r="AV694" s="95">
        <f t="shared" si="450"/>
        <v>2070.6885865796107</v>
      </c>
      <c r="AW694" s="96">
        <f t="shared" si="451"/>
        <v>12873.225043755659</v>
      </c>
      <c r="AX694" s="96">
        <f t="shared" si="452"/>
        <v>1.0545531143206586</v>
      </c>
      <c r="AY694" s="96">
        <f t="shared" si="453"/>
        <v>6749.1399316522138</v>
      </c>
      <c r="AZ694" s="96">
        <f t="shared" si="454"/>
        <v>20247419.794956643</v>
      </c>
      <c r="BA694" s="97">
        <f t="shared" si="455"/>
        <v>928.00674060217932</v>
      </c>
      <c r="BB694" s="102">
        <f t="shared" si="456"/>
        <v>5.673119415286604</v>
      </c>
      <c r="BC694" s="98">
        <f t="shared" si="457"/>
        <v>35.269109708919615</v>
      </c>
      <c r="BD694" s="98">
        <f t="shared" si="458"/>
        <v>2.8891866145771463E-3</v>
      </c>
      <c r="BE694" s="98">
        <f t="shared" si="459"/>
        <v>18.490794333293735</v>
      </c>
      <c r="BF694" s="98">
        <f t="shared" si="460"/>
        <v>55472.382999881214</v>
      </c>
      <c r="BG694" s="103">
        <f t="shared" si="461"/>
        <v>2.5424842208278884</v>
      </c>
      <c r="BH694">
        <v>0.1</v>
      </c>
      <c r="BI694">
        <f t="shared" si="441"/>
        <v>1054.5531143206586</v>
      </c>
      <c r="BJ694">
        <v>0.1</v>
      </c>
      <c r="BK694">
        <f t="shared" si="442"/>
        <v>1019.5920000000001</v>
      </c>
      <c r="BL694" s="114">
        <v>187.562005220738</v>
      </c>
      <c r="BM694" s="114">
        <v>1012.03746873145</v>
      </c>
      <c r="BN694" s="114">
        <v>0</v>
      </c>
      <c r="BO694" s="114">
        <v>256</v>
      </c>
      <c r="BP694" s="114">
        <v>384000</v>
      </c>
      <c r="BQ694" s="107">
        <f t="shared" si="443"/>
        <v>8.7999999999999994E-9</v>
      </c>
      <c r="BR694" s="107">
        <f t="shared" si="444"/>
        <v>1.988750357007683E-3</v>
      </c>
      <c r="BS694" s="107">
        <f t="shared" si="445"/>
        <v>1.0749831234954143E-2</v>
      </c>
      <c r="BT694" s="107">
        <f t="shared" si="446"/>
        <v>1.0545531143206586E-7</v>
      </c>
      <c r="BU694" s="107">
        <f t="shared" si="447"/>
        <v>2.7827416820276041E-3</v>
      </c>
      <c r="BV694" s="107">
        <f t="shared" si="448"/>
        <v>4.5274607030497913</v>
      </c>
      <c r="BW694" s="117">
        <f t="shared" si="449"/>
        <v>1.3123997185332531E-4</v>
      </c>
    </row>
    <row r="695" spans="1:75" ht="60" customHeight="1" x14ac:dyDescent="0.25">
      <c r="A695" s="108">
        <v>4.6390377142637602</v>
      </c>
      <c r="B695" s="108">
        <v>-74.118944313786699</v>
      </c>
      <c r="C695" s="119">
        <v>27</v>
      </c>
      <c r="D695" s="119">
        <v>28</v>
      </c>
      <c r="E695" s="119">
        <v>1862</v>
      </c>
      <c r="F695" s="16" t="s">
        <v>1806</v>
      </c>
      <c r="G695" s="14" t="s">
        <v>1807</v>
      </c>
      <c r="H695" s="16" t="s">
        <v>1808</v>
      </c>
      <c r="I695" s="14" t="s">
        <v>40</v>
      </c>
      <c r="J695" s="14" t="s">
        <v>53</v>
      </c>
      <c r="K695" s="27"/>
      <c r="L695" s="27"/>
      <c r="M695" s="14">
        <v>1978</v>
      </c>
      <c r="N695" s="15" t="s">
        <v>43</v>
      </c>
      <c r="O695" s="15" t="s">
        <v>397</v>
      </c>
      <c r="P695" s="22">
        <v>8.4286353981658756E-3</v>
      </c>
      <c r="Q695" s="18">
        <v>10195.92</v>
      </c>
      <c r="R695" s="18">
        <v>10545.531143206585</v>
      </c>
      <c r="S695" s="15" t="s">
        <v>45</v>
      </c>
      <c r="T695" s="15"/>
      <c r="U695" s="15"/>
      <c r="V695" s="14">
        <v>365</v>
      </c>
      <c r="W695" s="76"/>
      <c r="X695" s="14"/>
      <c r="Y695" s="14">
        <v>8760</v>
      </c>
      <c r="Z695" s="76" t="s">
        <v>1810</v>
      </c>
      <c r="AA695" s="76" t="s">
        <v>1811</v>
      </c>
      <c r="AB695" s="19" t="s">
        <v>49</v>
      </c>
      <c r="AC695" s="19">
        <v>196.35697419693699</v>
      </c>
      <c r="AD695" s="19">
        <v>1220.7279907421801</v>
      </c>
      <c r="AE695" s="19">
        <v>0.1</v>
      </c>
      <c r="AF695" s="19">
        <v>640</v>
      </c>
      <c r="AG695" s="19">
        <v>1920000</v>
      </c>
      <c r="AH695" s="23">
        <v>10195.92</v>
      </c>
      <c r="AI695" s="24">
        <v>8.7999999999999994E-8</v>
      </c>
      <c r="AJ695" s="21">
        <f t="shared" si="467"/>
        <v>2.0706885865796106E-3</v>
      </c>
      <c r="AK695" s="21">
        <f t="shared" si="468"/>
        <v>1.2873225043755659E-2</v>
      </c>
      <c r="AL695" s="21">
        <f t="shared" si="469"/>
        <v>1.0545531143206585E-6</v>
      </c>
      <c r="AM695" s="21">
        <f t="shared" si="470"/>
        <v>6.7491399316522141E-3</v>
      </c>
      <c r="AN695" s="21">
        <f t="shared" si="471"/>
        <v>20.247419794956642</v>
      </c>
      <c r="AO695" s="86">
        <f t="shared" si="434"/>
        <v>9.2800674060217929E-4</v>
      </c>
      <c r="AP695" s="88">
        <f t="shared" si="435"/>
        <v>5.6731194152866044E-6</v>
      </c>
      <c r="AQ695" s="89">
        <f t="shared" si="436"/>
        <v>3.5269109708919613E-5</v>
      </c>
      <c r="AR695" s="89">
        <f t="shared" si="437"/>
        <v>2.8891866145771465E-9</v>
      </c>
      <c r="AS695" s="89">
        <f t="shared" si="438"/>
        <v>1.8490794333293736E-5</v>
      </c>
      <c r="AT695" s="89">
        <f t="shared" si="439"/>
        <v>5.5472382999881213E-2</v>
      </c>
      <c r="AU695" s="91">
        <f t="shared" si="440"/>
        <v>2.5424842208278885E-6</v>
      </c>
      <c r="AV695" s="95">
        <f t="shared" si="450"/>
        <v>2070.6885865796107</v>
      </c>
      <c r="AW695" s="96">
        <f t="shared" si="451"/>
        <v>12873.225043755659</v>
      </c>
      <c r="AX695" s="96">
        <f t="shared" si="452"/>
        <v>1.0545531143206586</v>
      </c>
      <c r="AY695" s="96">
        <f t="shared" si="453"/>
        <v>6749.1399316522138</v>
      </c>
      <c r="AZ695" s="96">
        <f t="shared" si="454"/>
        <v>20247419.794956643</v>
      </c>
      <c r="BA695" s="97">
        <f t="shared" si="455"/>
        <v>928.00674060217932</v>
      </c>
      <c r="BB695" s="102">
        <f t="shared" si="456"/>
        <v>5.673119415286604</v>
      </c>
      <c r="BC695" s="98">
        <f t="shared" si="457"/>
        <v>35.269109708919615</v>
      </c>
      <c r="BD695" s="98">
        <f t="shared" si="458"/>
        <v>2.8891866145771463E-3</v>
      </c>
      <c r="BE695" s="98">
        <f t="shared" si="459"/>
        <v>18.490794333293735</v>
      </c>
      <c r="BF695" s="98">
        <f t="shared" si="460"/>
        <v>55472.382999881214</v>
      </c>
      <c r="BG695" s="103">
        <f t="shared" si="461"/>
        <v>2.5424842208278884</v>
      </c>
      <c r="BH695">
        <v>0.1</v>
      </c>
      <c r="BI695">
        <f t="shared" si="441"/>
        <v>1054.5531143206586</v>
      </c>
      <c r="BJ695">
        <v>0.1</v>
      </c>
      <c r="BK695">
        <f t="shared" si="442"/>
        <v>1019.5920000000001</v>
      </c>
      <c r="BL695" s="114">
        <v>187.562005220738</v>
      </c>
      <c r="BM695" s="114">
        <v>1012.03746873145</v>
      </c>
      <c r="BN695" s="114">
        <v>0</v>
      </c>
      <c r="BO695" s="114">
        <v>256</v>
      </c>
      <c r="BP695" s="114">
        <v>384000</v>
      </c>
      <c r="BQ695" s="107">
        <f t="shared" si="443"/>
        <v>8.7999999999999994E-9</v>
      </c>
      <c r="BR695" s="107">
        <f t="shared" si="444"/>
        <v>1.988750357007683E-3</v>
      </c>
      <c r="BS695" s="107">
        <f t="shared" si="445"/>
        <v>1.0749831234954143E-2</v>
      </c>
      <c r="BT695" s="107">
        <f t="shared" si="446"/>
        <v>1.0545531143206586E-7</v>
      </c>
      <c r="BU695" s="107">
        <f t="shared" si="447"/>
        <v>2.7827416820276041E-3</v>
      </c>
      <c r="BV695" s="107">
        <f t="shared" si="448"/>
        <v>4.5274607030497913</v>
      </c>
      <c r="BW695" s="117">
        <f t="shared" si="449"/>
        <v>1.3123997185332531E-4</v>
      </c>
    </row>
    <row r="696" spans="1:75" ht="60" customHeight="1" x14ac:dyDescent="0.25">
      <c r="A696" s="108">
        <v>4.6390377142637602</v>
      </c>
      <c r="B696" s="108">
        <v>-74.118944313786699</v>
      </c>
      <c r="C696" s="119">
        <v>27</v>
      </c>
      <c r="D696" s="119">
        <v>28</v>
      </c>
      <c r="E696" s="119">
        <v>1862</v>
      </c>
      <c r="F696" s="16" t="s">
        <v>1806</v>
      </c>
      <c r="G696" s="14" t="s">
        <v>1807</v>
      </c>
      <c r="H696" s="16" t="s">
        <v>1808</v>
      </c>
      <c r="I696" s="14" t="s">
        <v>40</v>
      </c>
      <c r="J696" s="14" t="s">
        <v>53</v>
      </c>
      <c r="K696" s="27"/>
      <c r="L696" s="27"/>
      <c r="M696" s="14">
        <v>1978</v>
      </c>
      <c r="N696" s="15" t="s">
        <v>43</v>
      </c>
      <c r="O696" s="15" t="s">
        <v>397</v>
      </c>
      <c r="P696" s="22">
        <v>8.4286353981658756E-3</v>
      </c>
      <c r="Q696" s="18">
        <v>10195.92</v>
      </c>
      <c r="R696" s="18">
        <v>10545.531143206585</v>
      </c>
      <c r="S696" s="15" t="s">
        <v>45</v>
      </c>
      <c r="T696" s="15"/>
      <c r="U696" s="15"/>
      <c r="V696" s="14">
        <v>365</v>
      </c>
      <c r="W696" s="76"/>
      <c r="X696" s="14"/>
      <c r="Y696" s="14">
        <v>8760</v>
      </c>
      <c r="Z696" s="76" t="s">
        <v>1810</v>
      </c>
      <c r="AA696" s="76" t="s">
        <v>1811</v>
      </c>
      <c r="AB696" s="19" t="s">
        <v>49</v>
      </c>
      <c r="AC696" s="19">
        <v>196.35697419693699</v>
      </c>
      <c r="AD696" s="19">
        <v>1220.7279907421801</v>
      </c>
      <c r="AE696" s="19">
        <v>0.1</v>
      </c>
      <c r="AF696" s="19">
        <v>640</v>
      </c>
      <c r="AG696" s="19">
        <v>1920000</v>
      </c>
      <c r="AH696" s="23">
        <v>10195.92</v>
      </c>
      <c r="AI696" s="24">
        <v>8.7999999999999994E-8</v>
      </c>
      <c r="AJ696" s="21">
        <f t="shared" si="467"/>
        <v>2.0706885865796106E-3</v>
      </c>
      <c r="AK696" s="21">
        <f t="shared" si="468"/>
        <v>1.2873225043755659E-2</v>
      </c>
      <c r="AL696" s="21">
        <f t="shared" si="469"/>
        <v>1.0545531143206585E-6</v>
      </c>
      <c r="AM696" s="21">
        <f t="shared" si="470"/>
        <v>6.7491399316522141E-3</v>
      </c>
      <c r="AN696" s="21">
        <f t="shared" si="471"/>
        <v>20.247419794956642</v>
      </c>
      <c r="AO696" s="86">
        <f t="shared" si="434"/>
        <v>9.2800674060217929E-4</v>
      </c>
      <c r="AP696" s="88">
        <f t="shared" si="435"/>
        <v>5.6731194152866044E-6</v>
      </c>
      <c r="AQ696" s="89">
        <f t="shared" si="436"/>
        <v>3.5269109708919613E-5</v>
      </c>
      <c r="AR696" s="89">
        <f t="shared" si="437"/>
        <v>2.8891866145771465E-9</v>
      </c>
      <c r="AS696" s="89">
        <f t="shared" si="438"/>
        <v>1.8490794333293736E-5</v>
      </c>
      <c r="AT696" s="89">
        <f t="shared" si="439"/>
        <v>5.5472382999881213E-2</v>
      </c>
      <c r="AU696" s="91">
        <f t="shared" si="440"/>
        <v>2.5424842208278885E-6</v>
      </c>
      <c r="AV696" s="95">
        <f t="shared" si="450"/>
        <v>2070.6885865796107</v>
      </c>
      <c r="AW696" s="96">
        <f t="shared" si="451"/>
        <v>12873.225043755659</v>
      </c>
      <c r="AX696" s="96">
        <f t="shared" si="452"/>
        <v>1.0545531143206586</v>
      </c>
      <c r="AY696" s="96">
        <f t="shared" si="453"/>
        <v>6749.1399316522138</v>
      </c>
      <c r="AZ696" s="96">
        <f t="shared" si="454"/>
        <v>20247419.794956643</v>
      </c>
      <c r="BA696" s="97">
        <f t="shared" si="455"/>
        <v>928.00674060217932</v>
      </c>
      <c r="BB696" s="102">
        <f t="shared" si="456"/>
        <v>5.673119415286604</v>
      </c>
      <c r="BC696" s="98">
        <f t="shared" si="457"/>
        <v>35.269109708919615</v>
      </c>
      <c r="BD696" s="98">
        <f t="shared" si="458"/>
        <v>2.8891866145771463E-3</v>
      </c>
      <c r="BE696" s="98">
        <f t="shared" si="459"/>
        <v>18.490794333293735</v>
      </c>
      <c r="BF696" s="98">
        <f t="shared" si="460"/>
        <v>55472.382999881214</v>
      </c>
      <c r="BG696" s="103">
        <f t="shared" si="461"/>
        <v>2.5424842208278884</v>
      </c>
      <c r="BH696">
        <v>0.1</v>
      </c>
      <c r="BI696">
        <f t="shared" si="441"/>
        <v>1054.5531143206586</v>
      </c>
      <c r="BJ696">
        <v>0.1</v>
      </c>
      <c r="BK696">
        <f t="shared" si="442"/>
        <v>1019.5920000000001</v>
      </c>
      <c r="BL696" s="114">
        <v>187.562005220738</v>
      </c>
      <c r="BM696" s="114">
        <v>1012.03746873145</v>
      </c>
      <c r="BN696" s="114">
        <v>0</v>
      </c>
      <c r="BO696" s="114">
        <v>256</v>
      </c>
      <c r="BP696" s="114">
        <v>384000</v>
      </c>
      <c r="BQ696" s="107">
        <f t="shared" si="443"/>
        <v>8.7999999999999994E-9</v>
      </c>
      <c r="BR696" s="107">
        <f t="shared" si="444"/>
        <v>1.988750357007683E-3</v>
      </c>
      <c r="BS696" s="107">
        <f t="shared" si="445"/>
        <v>1.0749831234954143E-2</v>
      </c>
      <c r="BT696" s="107">
        <f t="shared" si="446"/>
        <v>1.0545531143206586E-7</v>
      </c>
      <c r="BU696" s="107">
        <f t="shared" si="447"/>
        <v>2.7827416820276041E-3</v>
      </c>
      <c r="BV696" s="107">
        <f t="shared" si="448"/>
        <v>4.5274607030497913</v>
      </c>
      <c r="BW696" s="117">
        <f t="shared" si="449"/>
        <v>1.3123997185332531E-4</v>
      </c>
    </row>
    <row r="697" spans="1:75" ht="60" customHeight="1" x14ac:dyDescent="0.25">
      <c r="A697" s="108">
        <v>4.6390377142637602</v>
      </c>
      <c r="B697" s="108">
        <v>-74.118944313786699</v>
      </c>
      <c r="C697" s="119">
        <v>27</v>
      </c>
      <c r="D697" s="119">
        <v>28</v>
      </c>
      <c r="E697" s="119">
        <v>1862</v>
      </c>
      <c r="F697" s="16" t="s">
        <v>1806</v>
      </c>
      <c r="G697" s="14" t="s">
        <v>1807</v>
      </c>
      <c r="H697" s="16" t="s">
        <v>1808</v>
      </c>
      <c r="I697" s="14" t="s">
        <v>40</v>
      </c>
      <c r="J697" s="14" t="s">
        <v>53</v>
      </c>
      <c r="K697" s="27"/>
      <c r="L697" s="27"/>
      <c r="M697" s="14">
        <v>1978</v>
      </c>
      <c r="N697" s="15" t="s">
        <v>43</v>
      </c>
      <c r="O697" s="15" t="s">
        <v>397</v>
      </c>
      <c r="P697" s="22">
        <v>8.4286353981658756E-3</v>
      </c>
      <c r="Q697" s="18">
        <v>10195.92</v>
      </c>
      <c r="R697" s="18">
        <v>10545.531143206585</v>
      </c>
      <c r="S697" s="15" t="s">
        <v>45</v>
      </c>
      <c r="T697" s="15"/>
      <c r="U697" s="15"/>
      <c r="V697" s="14">
        <v>365</v>
      </c>
      <c r="W697" s="76"/>
      <c r="X697" s="14"/>
      <c r="Y697" s="14">
        <v>8760</v>
      </c>
      <c r="Z697" s="76" t="s">
        <v>1810</v>
      </c>
      <c r="AA697" s="76" t="s">
        <v>1811</v>
      </c>
      <c r="AB697" s="19" t="s">
        <v>49</v>
      </c>
      <c r="AC697" s="19">
        <v>196.35697419693699</v>
      </c>
      <c r="AD697" s="19">
        <v>1220.7279907421801</v>
      </c>
      <c r="AE697" s="19">
        <v>0.1</v>
      </c>
      <c r="AF697" s="19">
        <v>640</v>
      </c>
      <c r="AG697" s="19">
        <v>1920000</v>
      </c>
      <c r="AH697" s="23">
        <v>10195.92</v>
      </c>
      <c r="AI697" s="24">
        <v>8.7999999999999994E-8</v>
      </c>
      <c r="AJ697" s="21">
        <f t="shared" si="467"/>
        <v>2.0706885865796106E-3</v>
      </c>
      <c r="AK697" s="21">
        <f t="shared" si="468"/>
        <v>1.2873225043755659E-2</v>
      </c>
      <c r="AL697" s="21">
        <f t="shared" si="469"/>
        <v>1.0545531143206585E-6</v>
      </c>
      <c r="AM697" s="21">
        <f t="shared" si="470"/>
        <v>6.7491399316522141E-3</v>
      </c>
      <c r="AN697" s="21">
        <f t="shared" si="471"/>
        <v>20.247419794956642</v>
      </c>
      <c r="AO697" s="86">
        <f t="shared" si="434"/>
        <v>9.2800674060217929E-4</v>
      </c>
      <c r="AP697" s="88">
        <f t="shared" si="435"/>
        <v>5.6731194152866044E-6</v>
      </c>
      <c r="AQ697" s="89">
        <f t="shared" si="436"/>
        <v>3.5269109708919613E-5</v>
      </c>
      <c r="AR697" s="89">
        <f t="shared" si="437"/>
        <v>2.8891866145771465E-9</v>
      </c>
      <c r="AS697" s="89">
        <f t="shared" si="438"/>
        <v>1.8490794333293736E-5</v>
      </c>
      <c r="AT697" s="89">
        <f t="shared" si="439"/>
        <v>5.5472382999881213E-2</v>
      </c>
      <c r="AU697" s="91">
        <f t="shared" si="440"/>
        <v>2.5424842208278885E-6</v>
      </c>
      <c r="AV697" s="95">
        <f t="shared" si="450"/>
        <v>2070.6885865796107</v>
      </c>
      <c r="AW697" s="96">
        <f t="shared" si="451"/>
        <v>12873.225043755659</v>
      </c>
      <c r="AX697" s="96">
        <f t="shared" si="452"/>
        <v>1.0545531143206586</v>
      </c>
      <c r="AY697" s="96">
        <f t="shared" si="453"/>
        <v>6749.1399316522138</v>
      </c>
      <c r="AZ697" s="96">
        <f t="shared" si="454"/>
        <v>20247419.794956643</v>
      </c>
      <c r="BA697" s="97">
        <f t="shared" si="455"/>
        <v>928.00674060217932</v>
      </c>
      <c r="BB697" s="102">
        <f t="shared" si="456"/>
        <v>5.673119415286604</v>
      </c>
      <c r="BC697" s="98">
        <f t="shared" si="457"/>
        <v>35.269109708919615</v>
      </c>
      <c r="BD697" s="98">
        <f t="shared" si="458"/>
        <v>2.8891866145771463E-3</v>
      </c>
      <c r="BE697" s="98">
        <f t="shared" si="459"/>
        <v>18.490794333293735</v>
      </c>
      <c r="BF697" s="98">
        <f t="shared" si="460"/>
        <v>55472.382999881214</v>
      </c>
      <c r="BG697" s="103">
        <f t="shared" si="461"/>
        <v>2.5424842208278884</v>
      </c>
      <c r="BH697">
        <v>0.1</v>
      </c>
      <c r="BI697">
        <f t="shared" si="441"/>
        <v>1054.5531143206586</v>
      </c>
      <c r="BJ697">
        <v>0.1</v>
      </c>
      <c r="BK697">
        <f t="shared" si="442"/>
        <v>1019.5920000000001</v>
      </c>
      <c r="BL697" s="114">
        <v>187.562005220738</v>
      </c>
      <c r="BM697" s="114">
        <v>1012.03746873145</v>
      </c>
      <c r="BN697" s="114">
        <v>0</v>
      </c>
      <c r="BO697" s="114">
        <v>256</v>
      </c>
      <c r="BP697" s="114">
        <v>384000</v>
      </c>
      <c r="BQ697" s="107">
        <f t="shared" si="443"/>
        <v>8.7999999999999994E-9</v>
      </c>
      <c r="BR697" s="107">
        <f t="shared" si="444"/>
        <v>1.988750357007683E-3</v>
      </c>
      <c r="BS697" s="107">
        <f t="shared" si="445"/>
        <v>1.0749831234954143E-2</v>
      </c>
      <c r="BT697" s="107">
        <f t="shared" si="446"/>
        <v>1.0545531143206586E-7</v>
      </c>
      <c r="BU697" s="107">
        <f t="shared" si="447"/>
        <v>2.7827416820276041E-3</v>
      </c>
      <c r="BV697" s="107">
        <f t="shared" si="448"/>
        <v>4.5274607030497913</v>
      </c>
      <c r="BW697" s="117">
        <f t="shared" si="449"/>
        <v>1.3123997185332531E-4</v>
      </c>
    </row>
    <row r="698" spans="1:75" ht="60" customHeight="1" x14ac:dyDescent="0.25">
      <c r="A698" s="108">
        <v>4.6390377142637602</v>
      </c>
      <c r="B698" s="108">
        <v>-74.118944313786699</v>
      </c>
      <c r="C698" s="119">
        <v>27</v>
      </c>
      <c r="D698" s="119">
        <v>28</v>
      </c>
      <c r="E698" s="119">
        <v>1862</v>
      </c>
      <c r="F698" s="16" t="s">
        <v>1806</v>
      </c>
      <c r="G698" s="14" t="s">
        <v>1807</v>
      </c>
      <c r="H698" s="16" t="s">
        <v>1808</v>
      </c>
      <c r="I698" s="14" t="s">
        <v>40</v>
      </c>
      <c r="J698" s="14" t="s">
        <v>53</v>
      </c>
      <c r="K698" s="27"/>
      <c r="L698" s="27"/>
      <c r="M698" s="14">
        <v>1978</v>
      </c>
      <c r="N698" s="15" t="s">
        <v>43</v>
      </c>
      <c r="O698" s="15" t="s">
        <v>397</v>
      </c>
      <c r="P698" s="22">
        <v>8.4286353981658756E-3</v>
      </c>
      <c r="Q698" s="18">
        <v>10195.92</v>
      </c>
      <c r="R698" s="18">
        <v>10545.531143206585</v>
      </c>
      <c r="S698" s="15" t="s">
        <v>45</v>
      </c>
      <c r="T698" s="15"/>
      <c r="U698" s="15"/>
      <c r="V698" s="14">
        <v>365</v>
      </c>
      <c r="W698" s="76"/>
      <c r="X698" s="14"/>
      <c r="Y698" s="14">
        <v>8760</v>
      </c>
      <c r="Z698" s="76" t="s">
        <v>1810</v>
      </c>
      <c r="AA698" s="76" t="s">
        <v>1811</v>
      </c>
      <c r="AB698" s="19" t="s">
        <v>49</v>
      </c>
      <c r="AC698" s="19">
        <v>196.35697419693699</v>
      </c>
      <c r="AD698" s="19">
        <v>1220.7279907421801</v>
      </c>
      <c r="AE698" s="19">
        <v>0.1</v>
      </c>
      <c r="AF698" s="19">
        <v>640</v>
      </c>
      <c r="AG698" s="19">
        <v>1920000</v>
      </c>
      <c r="AH698" s="23">
        <v>10195.92</v>
      </c>
      <c r="AI698" s="24">
        <v>8.7999999999999994E-8</v>
      </c>
      <c r="AJ698" s="21">
        <f t="shared" si="467"/>
        <v>2.0706885865796106E-3</v>
      </c>
      <c r="AK698" s="21">
        <f t="shared" si="468"/>
        <v>1.2873225043755659E-2</v>
      </c>
      <c r="AL698" s="21">
        <f t="shared" si="469"/>
        <v>1.0545531143206585E-6</v>
      </c>
      <c r="AM698" s="21">
        <f t="shared" si="470"/>
        <v>6.7491399316522141E-3</v>
      </c>
      <c r="AN698" s="21">
        <f t="shared" si="471"/>
        <v>20.247419794956642</v>
      </c>
      <c r="AO698" s="86">
        <f t="shared" si="434"/>
        <v>9.2800674060217929E-4</v>
      </c>
      <c r="AP698" s="88">
        <f t="shared" si="435"/>
        <v>5.6731194152866044E-6</v>
      </c>
      <c r="AQ698" s="89">
        <f t="shared" si="436"/>
        <v>3.5269109708919613E-5</v>
      </c>
      <c r="AR698" s="89">
        <f t="shared" si="437"/>
        <v>2.8891866145771465E-9</v>
      </c>
      <c r="AS698" s="89">
        <f t="shared" si="438"/>
        <v>1.8490794333293736E-5</v>
      </c>
      <c r="AT698" s="89">
        <f t="shared" si="439"/>
        <v>5.5472382999881213E-2</v>
      </c>
      <c r="AU698" s="91">
        <f t="shared" si="440"/>
        <v>2.5424842208278885E-6</v>
      </c>
      <c r="AV698" s="95">
        <f t="shared" si="450"/>
        <v>2070.6885865796107</v>
      </c>
      <c r="AW698" s="96">
        <f t="shared" si="451"/>
        <v>12873.225043755659</v>
      </c>
      <c r="AX698" s="96">
        <f t="shared" si="452"/>
        <v>1.0545531143206586</v>
      </c>
      <c r="AY698" s="96">
        <f t="shared" si="453"/>
        <v>6749.1399316522138</v>
      </c>
      <c r="AZ698" s="96">
        <f t="shared" si="454"/>
        <v>20247419.794956643</v>
      </c>
      <c r="BA698" s="97">
        <f t="shared" si="455"/>
        <v>928.00674060217932</v>
      </c>
      <c r="BB698" s="102">
        <f t="shared" si="456"/>
        <v>5.673119415286604</v>
      </c>
      <c r="BC698" s="98">
        <f t="shared" si="457"/>
        <v>35.269109708919615</v>
      </c>
      <c r="BD698" s="98">
        <f t="shared" si="458"/>
        <v>2.8891866145771463E-3</v>
      </c>
      <c r="BE698" s="98">
        <f t="shared" si="459"/>
        <v>18.490794333293735</v>
      </c>
      <c r="BF698" s="98">
        <f t="shared" si="460"/>
        <v>55472.382999881214</v>
      </c>
      <c r="BG698" s="103">
        <f t="shared" si="461"/>
        <v>2.5424842208278884</v>
      </c>
      <c r="BH698">
        <v>0.1</v>
      </c>
      <c r="BI698">
        <f t="shared" si="441"/>
        <v>1054.5531143206586</v>
      </c>
      <c r="BJ698">
        <v>0.1</v>
      </c>
      <c r="BK698">
        <f t="shared" si="442"/>
        <v>1019.5920000000001</v>
      </c>
      <c r="BL698" s="114">
        <v>187.562005220738</v>
      </c>
      <c r="BM698" s="114">
        <v>1012.03746873145</v>
      </c>
      <c r="BN698" s="114">
        <v>0</v>
      </c>
      <c r="BO698" s="114">
        <v>256</v>
      </c>
      <c r="BP698" s="114">
        <v>384000</v>
      </c>
      <c r="BQ698" s="107">
        <f t="shared" si="443"/>
        <v>8.7999999999999994E-9</v>
      </c>
      <c r="BR698" s="107">
        <f t="shared" si="444"/>
        <v>1.988750357007683E-3</v>
      </c>
      <c r="BS698" s="107">
        <f t="shared" si="445"/>
        <v>1.0749831234954143E-2</v>
      </c>
      <c r="BT698" s="107">
        <f t="shared" si="446"/>
        <v>1.0545531143206586E-7</v>
      </c>
      <c r="BU698" s="107">
        <f t="shared" si="447"/>
        <v>2.7827416820276041E-3</v>
      </c>
      <c r="BV698" s="107">
        <f t="shared" si="448"/>
        <v>4.5274607030497913</v>
      </c>
      <c r="BW698" s="117">
        <f t="shared" si="449"/>
        <v>1.3123997185332531E-4</v>
      </c>
    </row>
    <row r="699" spans="1:75" ht="60" customHeight="1" x14ac:dyDescent="0.25">
      <c r="A699" s="108">
        <v>4.6390377142637602</v>
      </c>
      <c r="B699" s="108">
        <v>-74.118944313786699</v>
      </c>
      <c r="C699" s="119">
        <v>27</v>
      </c>
      <c r="D699" s="119">
        <v>28</v>
      </c>
      <c r="E699" s="119">
        <v>1862</v>
      </c>
      <c r="F699" s="16" t="s">
        <v>1806</v>
      </c>
      <c r="G699" s="14" t="s">
        <v>1807</v>
      </c>
      <c r="H699" s="16" t="s">
        <v>1808</v>
      </c>
      <c r="I699" s="14" t="s">
        <v>40</v>
      </c>
      <c r="J699" s="14" t="s">
        <v>53</v>
      </c>
      <c r="K699" s="27"/>
      <c r="L699" s="27"/>
      <c r="M699" s="14">
        <v>1978</v>
      </c>
      <c r="N699" s="15" t="s">
        <v>43</v>
      </c>
      <c r="O699" s="15" t="s">
        <v>397</v>
      </c>
      <c r="P699" s="22">
        <v>8.4286353981658756E-3</v>
      </c>
      <c r="Q699" s="18">
        <v>10195.92</v>
      </c>
      <c r="R699" s="18">
        <v>10545.531143206585</v>
      </c>
      <c r="S699" s="15" t="s">
        <v>45</v>
      </c>
      <c r="T699" s="15"/>
      <c r="U699" s="15"/>
      <c r="V699" s="14">
        <v>365</v>
      </c>
      <c r="W699" s="76"/>
      <c r="X699" s="14"/>
      <c r="Y699" s="14">
        <v>8760</v>
      </c>
      <c r="Z699" s="76" t="s">
        <v>1810</v>
      </c>
      <c r="AA699" s="76" t="s">
        <v>1811</v>
      </c>
      <c r="AB699" s="19" t="s">
        <v>49</v>
      </c>
      <c r="AC699" s="19">
        <v>196.35697419693699</v>
      </c>
      <c r="AD699" s="19">
        <v>1220.7279907421801</v>
      </c>
      <c r="AE699" s="19">
        <v>0.1</v>
      </c>
      <c r="AF699" s="19">
        <v>640</v>
      </c>
      <c r="AG699" s="19">
        <v>1920000</v>
      </c>
      <c r="AH699" s="23">
        <v>10195.92</v>
      </c>
      <c r="AI699" s="24">
        <v>8.7999999999999994E-8</v>
      </c>
      <c r="AJ699" s="21">
        <f t="shared" si="467"/>
        <v>2.0706885865796106E-3</v>
      </c>
      <c r="AK699" s="21">
        <f t="shared" si="468"/>
        <v>1.2873225043755659E-2</v>
      </c>
      <c r="AL699" s="21">
        <f t="shared" si="469"/>
        <v>1.0545531143206585E-6</v>
      </c>
      <c r="AM699" s="21">
        <f t="shared" si="470"/>
        <v>6.7491399316522141E-3</v>
      </c>
      <c r="AN699" s="21">
        <f t="shared" si="471"/>
        <v>20.247419794956642</v>
      </c>
      <c r="AO699" s="86">
        <f t="shared" si="434"/>
        <v>9.2800674060217929E-4</v>
      </c>
      <c r="AP699" s="88">
        <f t="shared" si="435"/>
        <v>5.6731194152866044E-6</v>
      </c>
      <c r="AQ699" s="89">
        <f t="shared" si="436"/>
        <v>3.5269109708919613E-5</v>
      </c>
      <c r="AR699" s="89">
        <f t="shared" si="437"/>
        <v>2.8891866145771465E-9</v>
      </c>
      <c r="AS699" s="89">
        <f t="shared" si="438"/>
        <v>1.8490794333293736E-5</v>
      </c>
      <c r="AT699" s="89">
        <f t="shared" si="439"/>
        <v>5.5472382999881213E-2</v>
      </c>
      <c r="AU699" s="91">
        <f t="shared" si="440"/>
        <v>2.5424842208278885E-6</v>
      </c>
      <c r="AV699" s="95">
        <f t="shared" si="450"/>
        <v>2070.6885865796107</v>
      </c>
      <c r="AW699" s="96">
        <f t="shared" si="451"/>
        <v>12873.225043755659</v>
      </c>
      <c r="AX699" s="96">
        <f t="shared" si="452"/>
        <v>1.0545531143206586</v>
      </c>
      <c r="AY699" s="96">
        <f t="shared" si="453"/>
        <v>6749.1399316522138</v>
      </c>
      <c r="AZ699" s="96">
        <f t="shared" si="454"/>
        <v>20247419.794956643</v>
      </c>
      <c r="BA699" s="97">
        <f t="shared" si="455"/>
        <v>928.00674060217932</v>
      </c>
      <c r="BB699" s="102">
        <f t="shared" si="456"/>
        <v>5.673119415286604</v>
      </c>
      <c r="BC699" s="98">
        <f t="shared" si="457"/>
        <v>35.269109708919615</v>
      </c>
      <c r="BD699" s="98">
        <f t="shared" si="458"/>
        <v>2.8891866145771463E-3</v>
      </c>
      <c r="BE699" s="98">
        <f t="shared" si="459"/>
        <v>18.490794333293735</v>
      </c>
      <c r="BF699" s="98">
        <f t="shared" si="460"/>
        <v>55472.382999881214</v>
      </c>
      <c r="BG699" s="103">
        <f t="shared" si="461"/>
        <v>2.5424842208278884</v>
      </c>
      <c r="BH699">
        <v>0.1</v>
      </c>
      <c r="BI699">
        <f t="shared" si="441"/>
        <v>1054.5531143206586</v>
      </c>
      <c r="BJ699">
        <v>0.1</v>
      </c>
      <c r="BK699">
        <f t="shared" si="442"/>
        <v>1019.5920000000001</v>
      </c>
      <c r="BL699" s="114">
        <v>187.562005220738</v>
      </c>
      <c r="BM699" s="114">
        <v>1012.03746873145</v>
      </c>
      <c r="BN699" s="114">
        <v>0</v>
      </c>
      <c r="BO699" s="114">
        <v>256</v>
      </c>
      <c r="BP699" s="114">
        <v>384000</v>
      </c>
      <c r="BQ699" s="107">
        <f t="shared" si="443"/>
        <v>8.7999999999999994E-9</v>
      </c>
      <c r="BR699" s="107">
        <f t="shared" si="444"/>
        <v>1.988750357007683E-3</v>
      </c>
      <c r="BS699" s="107">
        <f t="shared" si="445"/>
        <v>1.0749831234954143E-2</v>
      </c>
      <c r="BT699" s="107">
        <f t="shared" si="446"/>
        <v>1.0545531143206586E-7</v>
      </c>
      <c r="BU699" s="107">
        <f t="shared" si="447"/>
        <v>2.7827416820276041E-3</v>
      </c>
      <c r="BV699" s="107">
        <f t="shared" si="448"/>
        <v>4.5274607030497913</v>
      </c>
      <c r="BW699" s="117">
        <f t="shared" si="449"/>
        <v>1.3123997185332531E-4</v>
      </c>
    </row>
    <row r="700" spans="1:75" ht="60" customHeight="1" x14ac:dyDescent="0.25">
      <c r="A700" s="108">
        <v>4.6390377142637602</v>
      </c>
      <c r="B700" s="108">
        <v>-74.118944313786699</v>
      </c>
      <c r="C700" s="119">
        <v>27</v>
      </c>
      <c r="D700" s="119">
        <v>28</v>
      </c>
      <c r="E700" s="119">
        <v>1862</v>
      </c>
      <c r="F700" s="16" t="s">
        <v>1806</v>
      </c>
      <c r="G700" s="14" t="s">
        <v>1807</v>
      </c>
      <c r="H700" s="16" t="s">
        <v>1808</v>
      </c>
      <c r="I700" s="14" t="s">
        <v>40</v>
      </c>
      <c r="J700" s="14" t="s">
        <v>53</v>
      </c>
      <c r="K700" s="27"/>
      <c r="L700" s="27"/>
      <c r="M700" s="14">
        <v>1978</v>
      </c>
      <c r="N700" s="15" t="s">
        <v>43</v>
      </c>
      <c r="O700" s="15" t="s">
        <v>397</v>
      </c>
      <c r="P700" s="22">
        <v>8.4286353981658756E-3</v>
      </c>
      <c r="Q700" s="18">
        <v>10195.92</v>
      </c>
      <c r="R700" s="18">
        <v>10545.531143206585</v>
      </c>
      <c r="S700" s="15" t="s">
        <v>45</v>
      </c>
      <c r="T700" s="15"/>
      <c r="U700" s="15"/>
      <c r="V700" s="14">
        <v>365</v>
      </c>
      <c r="W700" s="76"/>
      <c r="X700" s="14"/>
      <c r="Y700" s="14">
        <v>8760</v>
      </c>
      <c r="Z700" s="76" t="s">
        <v>1810</v>
      </c>
      <c r="AA700" s="76" t="s">
        <v>1811</v>
      </c>
      <c r="AB700" s="19" t="s">
        <v>49</v>
      </c>
      <c r="AC700" s="19">
        <v>196.35697419693699</v>
      </c>
      <c r="AD700" s="19">
        <v>1220.7279907421801</v>
      </c>
      <c r="AE700" s="19">
        <v>0.1</v>
      </c>
      <c r="AF700" s="19">
        <v>640</v>
      </c>
      <c r="AG700" s="19">
        <v>1920000</v>
      </c>
      <c r="AH700" s="23">
        <v>10195.92</v>
      </c>
      <c r="AI700" s="24">
        <v>8.7999999999999994E-8</v>
      </c>
      <c r="AJ700" s="21">
        <f t="shared" si="467"/>
        <v>2.0706885865796106E-3</v>
      </c>
      <c r="AK700" s="21">
        <f t="shared" si="468"/>
        <v>1.2873225043755659E-2</v>
      </c>
      <c r="AL700" s="21">
        <f t="shared" si="469"/>
        <v>1.0545531143206585E-6</v>
      </c>
      <c r="AM700" s="21">
        <f t="shared" si="470"/>
        <v>6.7491399316522141E-3</v>
      </c>
      <c r="AN700" s="21">
        <f t="shared" si="471"/>
        <v>20.247419794956642</v>
      </c>
      <c r="AO700" s="86">
        <f t="shared" si="434"/>
        <v>9.2800674060217929E-4</v>
      </c>
      <c r="AP700" s="88">
        <f t="shared" si="435"/>
        <v>5.6731194152866044E-6</v>
      </c>
      <c r="AQ700" s="89">
        <f t="shared" si="436"/>
        <v>3.5269109708919613E-5</v>
      </c>
      <c r="AR700" s="89">
        <f t="shared" si="437"/>
        <v>2.8891866145771465E-9</v>
      </c>
      <c r="AS700" s="89">
        <f t="shared" si="438"/>
        <v>1.8490794333293736E-5</v>
      </c>
      <c r="AT700" s="89">
        <f t="shared" si="439"/>
        <v>5.5472382999881213E-2</v>
      </c>
      <c r="AU700" s="91">
        <f t="shared" si="440"/>
        <v>2.5424842208278885E-6</v>
      </c>
      <c r="AV700" s="95">
        <f t="shared" si="450"/>
        <v>2070.6885865796107</v>
      </c>
      <c r="AW700" s="96">
        <f t="shared" si="451"/>
        <v>12873.225043755659</v>
      </c>
      <c r="AX700" s="96">
        <f t="shared" si="452"/>
        <v>1.0545531143206586</v>
      </c>
      <c r="AY700" s="96">
        <f t="shared" si="453"/>
        <v>6749.1399316522138</v>
      </c>
      <c r="AZ700" s="96">
        <f t="shared" si="454"/>
        <v>20247419.794956643</v>
      </c>
      <c r="BA700" s="97">
        <f t="shared" si="455"/>
        <v>928.00674060217932</v>
      </c>
      <c r="BB700" s="102">
        <f t="shared" si="456"/>
        <v>5.673119415286604</v>
      </c>
      <c r="BC700" s="98">
        <f t="shared" si="457"/>
        <v>35.269109708919615</v>
      </c>
      <c r="BD700" s="98">
        <f t="shared" si="458"/>
        <v>2.8891866145771463E-3</v>
      </c>
      <c r="BE700" s="98">
        <f t="shared" si="459"/>
        <v>18.490794333293735</v>
      </c>
      <c r="BF700" s="98">
        <f t="shared" si="460"/>
        <v>55472.382999881214</v>
      </c>
      <c r="BG700" s="103">
        <f t="shared" si="461"/>
        <v>2.5424842208278884</v>
      </c>
      <c r="BH700">
        <v>0.1</v>
      </c>
      <c r="BI700">
        <f t="shared" si="441"/>
        <v>1054.5531143206586</v>
      </c>
      <c r="BJ700">
        <v>0.1</v>
      </c>
      <c r="BK700">
        <f t="shared" si="442"/>
        <v>1019.5920000000001</v>
      </c>
      <c r="BL700" s="114">
        <v>187.562005220738</v>
      </c>
      <c r="BM700" s="114">
        <v>1012.03746873145</v>
      </c>
      <c r="BN700" s="114">
        <v>0</v>
      </c>
      <c r="BO700" s="114">
        <v>256</v>
      </c>
      <c r="BP700" s="114">
        <v>384000</v>
      </c>
      <c r="BQ700" s="107">
        <f t="shared" si="443"/>
        <v>8.7999999999999994E-9</v>
      </c>
      <c r="BR700" s="107">
        <f t="shared" si="444"/>
        <v>1.988750357007683E-3</v>
      </c>
      <c r="BS700" s="107">
        <f t="shared" si="445"/>
        <v>1.0749831234954143E-2</v>
      </c>
      <c r="BT700" s="107">
        <f t="shared" si="446"/>
        <v>1.0545531143206586E-7</v>
      </c>
      <c r="BU700" s="107">
        <f t="shared" si="447"/>
        <v>2.7827416820276041E-3</v>
      </c>
      <c r="BV700" s="107">
        <f t="shared" si="448"/>
        <v>4.5274607030497913</v>
      </c>
      <c r="BW700" s="117">
        <f t="shared" si="449"/>
        <v>1.3123997185332531E-4</v>
      </c>
    </row>
    <row r="701" spans="1:75" ht="60" customHeight="1" x14ac:dyDescent="0.25">
      <c r="A701" s="108">
        <v>4.6390377142637602</v>
      </c>
      <c r="B701" s="108">
        <v>-74.118944313786699</v>
      </c>
      <c r="C701" s="119">
        <v>27</v>
      </c>
      <c r="D701" s="119">
        <v>28</v>
      </c>
      <c r="E701" s="119">
        <v>1862</v>
      </c>
      <c r="F701" s="16" t="s">
        <v>1806</v>
      </c>
      <c r="G701" s="14" t="s">
        <v>1807</v>
      </c>
      <c r="H701" s="16" t="s">
        <v>1808</v>
      </c>
      <c r="I701" s="14" t="s">
        <v>40</v>
      </c>
      <c r="J701" s="14" t="s">
        <v>53</v>
      </c>
      <c r="K701" s="27"/>
      <c r="L701" s="27"/>
      <c r="M701" s="14">
        <v>1978</v>
      </c>
      <c r="N701" s="15" t="s">
        <v>43</v>
      </c>
      <c r="O701" s="15" t="s">
        <v>397</v>
      </c>
      <c r="P701" s="22">
        <v>8.4286353981658756E-3</v>
      </c>
      <c r="Q701" s="18">
        <v>10195.92</v>
      </c>
      <c r="R701" s="18">
        <v>10545.531143206585</v>
      </c>
      <c r="S701" s="15" t="s">
        <v>45</v>
      </c>
      <c r="T701" s="15"/>
      <c r="U701" s="15"/>
      <c r="V701" s="14">
        <v>365</v>
      </c>
      <c r="W701" s="76"/>
      <c r="X701" s="14"/>
      <c r="Y701" s="14">
        <v>8760</v>
      </c>
      <c r="Z701" s="76" t="s">
        <v>1810</v>
      </c>
      <c r="AA701" s="76" t="s">
        <v>1811</v>
      </c>
      <c r="AB701" s="19" t="s">
        <v>49</v>
      </c>
      <c r="AC701" s="19">
        <v>196.35697419693699</v>
      </c>
      <c r="AD701" s="19">
        <v>1220.7279907421801</v>
      </c>
      <c r="AE701" s="19">
        <v>0.1</v>
      </c>
      <c r="AF701" s="19">
        <v>640</v>
      </c>
      <c r="AG701" s="19">
        <v>1920000</v>
      </c>
      <c r="AH701" s="23">
        <v>10195.92</v>
      </c>
      <c r="AI701" s="24">
        <v>8.7999999999999994E-8</v>
      </c>
      <c r="AJ701" s="21">
        <f t="shared" si="467"/>
        <v>2.0706885865796106E-3</v>
      </c>
      <c r="AK701" s="21">
        <f t="shared" si="468"/>
        <v>1.2873225043755659E-2</v>
      </c>
      <c r="AL701" s="21">
        <f t="shared" si="469"/>
        <v>1.0545531143206585E-6</v>
      </c>
      <c r="AM701" s="21">
        <f t="shared" si="470"/>
        <v>6.7491399316522141E-3</v>
      </c>
      <c r="AN701" s="21">
        <f t="shared" si="471"/>
        <v>20.247419794956642</v>
      </c>
      <c r="AO701" s="86">
        <f t="shared" si="434"/>
        <v>9.2800674060217929E-4</v>
      </c>
      <c r="AP701" s="88">
        <f t="shared" si="435"/>
        <v>5.6731194152866044E-6</v>
      </c>
      <c r="AQ701" s="89">
        <f t="shared" si="436"/>
        <v>3.5269109708919613E-5</v>
      </c>
      <c r="AR701" s="89">
        <f t="shared" si="437"/>
        <v>2.8891866145771465E-9</v>
      </c>
      <c r="AS701" s="89">
        <f t="shared" si="438"/>
        <v>1.8490794333293736E-5</v>
      </c>
      <c r="AT701" s="89">
        <f t="shared" si="439"/>
        <v>5.5472382999881213E-2</v>
      </c>
      <c r="AU701" s="91">
        <f t="shared" si="440"/>
        <v>2.5424842208278885E-6</v>
      </c>
      <c r="AV701" s="95">
        <f t="shared" si="450"/>
        <v>2070.6885865796107</v>
      </c>
      <c r="AW701" s="96">
        <f t="shared" si="451"/>
        <v>12873.225043755659</v>
      </c>
      <c r="AX701" s="96">
        <f t="shared" si="452"/>
        <v>1.0545531143206586</v>
      </c>
      <c r="AY701" s="96">
        <f t="shared" si="453"/>
        <v>6749.1399316522138</v>
      </c>
      <c r="AZ701" s="96">
        <f t="shared" si="454"/>
        <v>20247419.794956643</v>
      </c>
      <c r="BA701" s="97">
        <f t="shared" si="455"/>
        <v>928.00674060217932</v>
      </c>
      <c r="BB701" s="102">
        <f t="shared" si="456"/>
        <v>5.673119415286604</v>
      </c>
      <c r="BC701" s="98">
        <f t="shared" si="457"/>
        <v>35.269109708919615</v>
      </c>
      <c r="BD701" s="98">
        <f t="shared" si="458"/>
        <v>2.8891866145771463E-3</v>
      </c>
      <c r="BE701" s="98">
        <f t="shared" si="459"/>
        <v>18.490794333293735</v>
      </c>
      <c r="BF701" s="98">
        <f t="shared" si="460"/>
        <v>55472.382999881214</v>
      </c>
      <c r="BG701" s="103">
        <f t="shared" si="461"/>
        <v>2.5424842208278884</v>
      </c>
      <c r="BH701">
        <v>0.1</v>
      </c>
      <c r="BI701">
        <f t="shared" si="441"/>
        <v>1054.5531143206586</v>
      </c>
      <c r="BJ701">
        <v>0.1</v>
      </c>
      <c r="BK701">
        <f t="shared" si="442"/>
        <v>1019.5920000000001</v>
      </c>
      <c r="BL701" s="114">
        <v>187.562005220738</v>
      </c>
      <c r="BM701" s="114">
        <v>1012.03746873145</v>
      </c>
      <c r="BN701" s="114">
        <v>0</v>
      </c>
      <c r="BO701" s="114">
        <v>256</v>
      </c>
      <c r="BP701" s="114">
        <v>384000</v>
      </c>
      <c r="BQ701" s="107">
        <f t="shared" si="443"/>
        <v>8.7999999999999994E-9</v>
      </c>
      <c r="BR701" s="107">
        <f t="shared" si="444"/>
        <v>1.988750357007683E-3</v>
      </c>
      <c r="BS701" s="107">
        <f t="shared" si="445"/>
        <v>1.0749831234954143E-2</v>
      </c>
      <c r="BT701" s="107">
        <f t="shared" si="446"/>
        <v>1.0545531143206586E-7</v>
      </c>
      <c r="BU701" s="107">
        <f t="shared" si="447"/>
        <v>2.7827416820276041E-3</v>
      </c>
      <c r="BV701" s="107">
        <f t="shared" si="448"/>
        <v>4.5274607030497913</v>
      </c>
      <c r="BW701" s="117">
        <f t="shared" si="449"/>
        <v>1.3123997185332531E-4</v>
      </c>
    </row>
    <row r="702" spans="1:75" ht="60" customHeight="1" x14ac:dyDescent="0.25">
      <c r="A702" s="108">
        <v>4.6390377142637602</v>
      </c>
      <c r="B702" s="108">
        <v>-74.118944313786699</v>
      </c>
      <c r="C702" s="119">
        <v>27</v>
      </c>
      <c r="D702" s="119">
        <v>28</v>
      </c>
      <c r="E702" s="119">
        <v>1862</v>
      </c>
      <c r="F702" s="16" t="s">
        <v>1806</v>
      </c>
      <c r="G702" s="14" t="s">
        <v>1807</v>
      </c>
      <c r="H702" s="16" t="s">
        <v>1808</v>
      </c>
      <c r="I702" s="14" t="s">
        <v>40</v>
      </c>
      <c r="J702" s="14" t="s">
        <v>53</v>
      </c>
      <c r="K702" s="27"/>
      <c r="L702" s="27"/>
      <c r="M702" s="14">
        <v>1978</v>
      </c>
      <c r="N702" s="15" t="s">
        <v>43</v>
      </c>
      <c r="O702" s="15" t="s">
        <v>397</v>
      </c>
      <c r="P702" s="22">
        <v>8.4286353981658756E-3</v>
      </c>
      <c r="Q702" s="18">
        <v>68750</v>
      </c>
      <c r="R702" s="18">
        <v>71107.390612661999</v>
      </c>
      <c r="S702" s="15" t="s">
        <v>45</v>
      </c>
      <c r="T702" s="15"/>
      <c r="U702" s="15"/>
      <c r="V702" s="14">
        <v>365</v>
      </c>
      <c r="W702" s="76"/>
      <c r="X702" s="14"/>
      <c r="Y702" s="14">
        <v>8760</v>
      </c>
      <c r="Z702" s="76" t="s">
        <v>1810</v>
      </c>
      <c r="AA702" s="76" t="s">
        <v>1811</v>
      </c>
      <c r="AB702" s="19" t="s">
        <v>49</v>
      </c>
      <c r="AC702" s="19">
        <v>196.35697419693699</v>
      </c>
      <c r="AD702" s="19">
        <v>1220.7279907421801</v>
      </c>
      <c r="AE702" s="19">
        <v>0.1</v>
      </c>
      <c r="AF702" s="19">
        <v>640</v>
      </c>
      <c r="AG702" s="19">
        <v>1920000</v>
      </c>
      <c r="AH702" s="23">
        <v>68750</v>
      </c>
      <c r="AI702" s="24">
        <v>8.7999999999999994E-8</v>
      </c>
      <c r="AJ702" s="21">
        <f t="shared" si="467"/>
        <v>1.3962432063741991E-2</v>
      </c>
      <c r="AK702" s="21">
        <f t="shared" si="468"/>
        <v>8.6802782069514237E-2</v>
      </c>
      <c r="AL702" s="21">
        <f t="shared" si="469"/>
        <v>7.1107390612662001E-6</v>
      </c>
      <c r="AM702" s="21">
        <f t="shared" si="470"/>
        <v>4.5508729992103682E-2</v>
      </c>
      <c r="AN702" s="21">
        <f t="shared" si="471"/>
        <v>136.52618997631103</v>
      </c>
      <c r="AO702" s="86">
        <f t="shared" si="434"/>
        <v>6.2574503739142549E-3</v>
      </c>
      <c r="AP702" s="88">
        <f t="shared" si="435"/>
        <v>3.8253238530799978E-5</v>
      </c>
      <c r="AQ702" s="89">
        <f t="shared" si="436"/>
        <v>2.3781584128634037E-4</v>
      </c>
      <c r="AR702" s="89">
        <f t="shared" si="437"/>
        <v>1.948147688018137E-8</v>
      </c>
      <c r="AS702" s="89">
        <f t="shared" si="438"/>
        <v>1.2468145203316076E-4</v>
      </c>
      <c r="AT702" s="89">
        <f t="shared" si="439"/>
        <v>0.37404435609948228</v>
      </c>
      <c r="AU702" s="91">
        <f t="shared" si="440"/>
        <v>1.7143699654559601E-5</v>
      </c>
      <c r="AV702" s="95">
        <f t="shared" si="450"/>
        <v>13962.432063741991</v>
      </c>
      <c r="AW702" s="96">
        <f t="shared" si="451"/>
        <v>86802.782069514244</v>
      </c>
      <c r="AX702" s="96">
        <f t="shared" si="452"/>
        <v>7.1107390612661998</v>
      </c>
      <c r="AY702" s="96">
        <f t="shared" si="453"/>
        <v>45508.729992103683</v>
      </c>
      <c r="AZ702" s="96">
        <f t="shared" si="454"/>
        <v>136526189.97631103</v>
      </c>
      <c r="BA702" s="97">
        <f t="shared" si="455"/>
        <v>6257.4503739142547</v>
      </c>
      <c r="BB702" s="102">
        <f t="shared" si="456"/>
        <v>38.253238530799976</v>
      </c>
      <c r="BC702" s="98">
        <f t="shared" si="457"/>
        <v>237.81584128634037</v>
      </c>
      <c r="BD702" s="98">
        <f t="shared" si="458"/>
        <v>1.948147688018137E-2</v>
      </c>
      <c r="BE702" s="98">
        <f t="shared" si="459"/>
        <v>124.68145203316077</v>
      </c>
      <c r="BF702" s="98">
        <f t="shared" si="460"/>
        <v>374044.35609948228</v>
      </c>
      <c r="BG702" s="103">
        <f t="shared" si="461"/>
        <v>17.143699654559601</v>
      </c>
      <c r="BH702">
        <v>0.1</v>
      </c>
      <c r="BI702">
        <f t="shared" si="441"/>
        <v>7110.7390612662002</v>
      </c>
      <c r="BJ702">
        <v>0.1</v>
      </c>
      <c r="BK702">
        <f t="shared" si="442"/>
        <v>6875</v>
      </c>
      <c r="BL702" s="114">
        <v>187.562005220738</v>
      </c>
      <c r="BM702" s="114">
        <v>1012.03746873145</v>
      </c>
      <c r="BN702" s="114">
        <v>0</v>
      </c>
      <c r="BO702" s="114">
        <v>256</v>
      </c>
      <c r="BP702" s="114">
        <v>384000</v>
      </c>
      <c r="BQ702" s="107">
        <f t="shared" si="443"/>
        <v>8.7999999999999994E-9</v>
      </c>
      <c r="BR702" s="107">
        <f t="shared" si="444"/>
        <v>1.3409931329814105E-2</v>
      </c>
      <c r="BS702" s="107">
        <f t="shared" si="445"/>
        <v>7.2484964319364742E-2</v>
      </c>
      <c r="BT702" s="107">
        <f t="shared" si="446"/>
        <v>7.1107390612662005E-7</v>
      </c>
      <c r="BU702" s="107">
        <f t="shared" si="447"/>
        <v>1.8763730064515788E-2</v>
      </c>
      <c r="BV702" s="107">
        <f t="shared" si="448"/>
        <v>30.52818414960819</v>
      </c>
      <c r="BW702" s="117">
        <f t="shared" si="449"/>
        <v>8.8493711846661361E-4</v>
      </c>
    </row>
    <row r="703" spans="1:75" ht="60" customHeight="1" x14ac:dyDescent="0.25">
      <c r="A703" s="108">
        <v>4.6390377142637602</v>
      </c>
      <c r="B703" s="108">
        <v>-74.118944313786699</v>
      </c>
      <c r="C703" s="119">
        <v>27</v>
      </c>
      <c r="D703" s="119">
        <v>28</v>
      </c>
      <c r="E703" s="119">
        <v>1862</v>
      </c>
      <c r="F703" s="16" t="s">
        <v>1806</v>
      </c>
      <c r="G703" s="14" t="s">
        <v>1807</v>
      </c>
      <c r="H703" s="16" t="s">
        <v>1808</v>
      </c>
      <c r="I703" s="14" t="s">
        <v>40</v>
      </c>
      <c r="J703" s="14" t="s">
        <v>53</v>
      </c>
      <c r="K703" s="27"/>
      <c r="L703" s="27"/>
      <c r="M703" s="14">
        <v>1978</v>
      </c>
      <c r="N703" s="15" t="s">
        <v>43</v>
      </c>
      <c r="O703" s="15" t="s">
        <v>397</v>
      </c>
      <c r="P703" s="22">
        <v>8.4286353981658756E-3</v>
      </c>
      <c r="Q703" s="18">
        <v>70125</v>
      </c>
      <c r="R703" s="18">
        <v>72529.538424915227</v>
      </c>
      <c r="S703" s="15" t="s">
        <v>45</v>
      </c>
      <c r="T703" s="15"/>
      <c r="U703" s="15"/>
      <c r="V703" s="14">
        <v>365</v>
      </c>
      <c r="W703" s="76"/>
      <c r="X703" s="14"/>
      <c r="Y703" s="14">
        <v>8760</v>
      </c>
      <c r="Z703" s="76" t="s">
        <v>1810</v>
      </c>
      <c r="AA703" s="76" t="s">
        <v>1811</v>
      </c>
      <c r="AB703" s="19" t="s">
        <v>49</v>
      </c>
      <c r="AC703" s="19">
        <v>196.35697419693699</v>
      </c>
      <c r="AD703" s="19">
        <v>1220.7279907421801</v>
      </c>
      <c r="AE703" s="19">
        <v>0.1</v>
      </c>
      <c r="AF703" s="19">
        <v>640</v>
      </c>
      <c r="AG703" s="19">
        <v>1920000</v>
      </c>
      <c r="AH703" s="23">
        <v>70125</v>
      </c>
      <c r="AI703" s="24">
        <v>8.7999999999999994E-8</v>
      </c>
      <c r="AJ703" s="21">
        <f t="shared" si="467"/>
        <v>1.4241680705016829E-2</v>
      </c>
      <c r="AK703" s="21">
        <f t="shared" si="468"/>
        <v>8.8538837710904511E-2</v>
      </c>
      <c r="AL703" s="21">
        <f t="shared" si="469"/>
        <v>7.252953842491523E-6</v>
      </c>
      <c r="AM703" s="21">
        <f t="shared" si="470"/>
        <v>4.6418904591945746E-2</v>
      </c>
      <c r="AN703" s="21">
        <f t="shared" si="471"/>
        <v>139.25671377583726</v>
      </c>
      <c r="AO703" s="86">
        <f t="shared" si="434"/>
        <v>6.38259938139254E-3</v>
      </c>
      <c r="AP703" s="88">
        <f t="shared" si="435"/>
        <v>3.901830330141597E-5</v>
      </c>
      <c r="AQ703" s="89">
        <f t="shared" si="436"/>
        <v>2.4257215811206715E-4</v>
      </c>
      <c r="AR703" s="89">
        <f t="shared" si="437"/>
        <v>1.9871106417784996E-8</v>
      </c>
      <c r="AS703" s="89">
        <f t="shared" si="438"/>
        <v>1.2717508107382397E-4</v>
      </c>
      <c r="AT703" s="89">
        <f t="shared" si="439"/>
        <v>0.38152524322147191</v>
      </c>
      <c r="AU703" s="91">
        <f t="shared" si="440"/>
        <v>1.7486573647650796E-5</v>
      </c>
      <c r="AV703" s="95">
        <f t="shared" si="450"/>
        <v>14241.68070501683</v>
      </c>
      <c r="AW703" s="96">
        <f t="shared" si="451"/>
        <v>88538.83771090451</v>
      </c>
      <c r="AX703" s="96">
        <f t="shared" si="452"/>
        <v>7.2529538424915225</v>
      </c>
      <c r="AY703" s="96">
        <f t="shared" si="453"/>
        <v>46418.904591945749</v>
      </c>
      <c r="AZ703" s="96">
        <f t="shared" si="454"/>
        <v>139256713.77583724</v>
      </c>
      <c r="BA703" s="97">
        <f t="shared" si="455"/>
        <v>6382.5993813925397</v>
      </c>
      <c r="BB703" s="102">
        <f t="shared" si="456"/>
        <v>39.018303301415969</v>
      </c>
      <c r="BC703" s="98">
        <f t="shared" si="457"/>
        <v>242.57215811206714</v>
      </c>
      <c r="BD703" s="98">
        <f t="shared" si="458"/>
        <v>1.9871106417784997E-2</v>
      </c>
      <c r="BE703" s="98">
        <f t="shared" si="459"/>
        <v>127.17508107382396</v>
      </c>
      <c r="BF703" s="98">
        <f t="shared" si="460"/>
        <v>381525.2432214719</v>
      </c>
      <c r="BG703" s="103">
        <f t="shared" si="461"/>
        <v>17.486573647650797</v>
      </c>
      <c r="BH703">
        <v>0.1</v>
      </c>
      <c r="BI703">
        <f t="shared" si="441"/>
        <v>7252.9538424915227</v>
      </c>
      <c r="BJ703">
        <v>0.1</v>
      </c>
      <c r="BK703">
        <f t="shared" si="442"/>
        <v>7012.5</v>
      </c>
      <c r="BL703" s="114">
        <v>187.562005220738</v>
      </c>
      <c r="BM703" s="114">
        <v>1012.03746873145</v>
      </c>
      <c r="BN703" s="114">
        <v>0</v>
      </c>
      <c r="BO703" s="114">
        <v>256</v>
      </c>
      <c r="BP703" s="114">
        <v>384000</v>
      </c>
      <c r="BQ703" s="107">
        <f t="shared" si="443"/>
        <v>8.7999999999999994E-9</v>
      </c>
      <c r="BR703" s="107">
        <f t="shared" si="444"/>
        <v>1.3678129956410386E-2</v>
      </c>
      <c r="BS703" s="107">
        <f t="shared" si="445"/>
        <v>7.393466360575203E-2</v>
      </c>
      <c r="BT703" s="107">
        <f t="shared" si="446"/>
        <v>7.2529538424915236E-7</v>
      </c>
      <c r="BU703" s="107">
        <f t="shared" si="447"/>
        <v>1.9139004665806099E-2</v>
      </c>
      <c r="BV703" s="107">
        <f t="shared" si="448"/>
        <v>31.138747832600355</v>
      </c>
      <c r="BW703" s="117">
        <f t="shared" si="449"/>
        <v>9.0263586083594587E-4</v>
      </c>
    </row>
    <row r="704" spans="1:75" ht="60" customHeight="1" x14ac:dyDescent="0.25">
      <c r="A704" s="108">
        <v>4.6390377142637602</v>
      </c>
      <c r="B704" s="108">
        <v>-74.118944313786699</v>
      </c>
      <c r="C704" s="119">
        <v>27</v>
      </c>
      <c r="D704" s="119">
        <v>28</v>
      </c>
      <c r="E704" s="119">
        <v>1862</v>
      </c>
      <c r="F704" s="16" t="s">
        <v>1806</v>
      </c>
      <c r="G704" s="14" t="s">
        <v>1807</v>
      </c>
      <c r="H704" s="16" t="s">
        <v>1808</v>
      </c>
      <c r="I704" s="14" t="s">
        <v>40</v>
      </c>
      <c r="J704" s="14" t="s">
        <v>53</v>
      </c>
      <c r="K704" s="27"/>
      <c r="L704" s="27"/>
      <c r="M704" s="14">
        <v>1978</v>
      </c>
      <c r="N704" s="15" t="s">
        <v>43</v>
      </c>
      <c r="O704" s="15" t="s">
        <v>397</v>
      </c>
      <c r="P704" s="22">
        <v>8.4286353981658756E-3</v>
      </c>
      <c r="Q704" s="18">
        <v>71500</v>
      </c>
      <c r="R704" s="18">
        <v>73951.686237168469</v>
      </c>
      <c r="S704" s="15" t="s">
        <v>45</v>
      </c>
      <c r="T704" s="15"/>
      <c r="U704" s="15"/>
      <c r="V704" s="14">
        <v>365</v>
      </c>
      <c r="W704" s="76"/>
      <c r="X704" s="14"/>
      <c r="Y704" s="14">
        <v>8760</v>
      </c>
      <c r="Z704" s="76" t="s">
        <v>1810</v>
      </c>
      <c r="AA704" s="76" t="s">
        <v>1811</v>
      </c>
      <c r="AB704" s="19" t="s">
        <v>49</v>
      </c>
      <c r="AC704" s="19">
        <v>196.35697419693699</v>
      </c>
      <c r="AD704" s="19">
        <v>1220.7279907421801</v>
      </c>
      <c r="AE704" s="19">
        <v>0.1</v>
      </c>
      <c r="AF704" s="19">
        <v>640</v>
      </c>
      <c r="AG704" s="19">
        <v>1920000</v>
      </c>
      <c r="AH704" s="23">
        <v>71500</v>
      </c>
      <c r="AI704" s="24">
        <v>8.7999999999999994E-8</v>
      </c>
      <c r="AJ704" s="21">
        <f t="shared" si="467"/>
        <v>1.4520929346291669E-2</v>
      </c>
      <c r="AK704" s="21">
        <f t="shared" si="468"/>
        <v>9.0274893352294799E-2</v>
      </c>
      <c r="AL704" s="21">
        <f t="shared" si="469"/>
        <v>7.3951686237168467E-6</v>
      </c>
      <c r="AM704" s="21">
        <f t="shared" si="470"/>
        <v>4.7329079191787825E-2</v>
      </c>
      <c r="AN704" s="21">
        <f t="shared" si="471"/>
        <v>141.98723757536345</v>
      </c>
      <c r="AO704" s="86">
        <f t="shared" si="434"/>
        <v>6.5077483888708251E-3</v>
      </c>
      <c r="AP704" s="88">
        <f t="shared" si="435"/>
        <v>3.9783368072031968E-5</v>
      </c>
      <c r="AQ704" s="89">
        <f t="shared" si="436"/>
        <v>2.4732847493779395E-4</v>
      </c>
      <c r="AR704" s="89">
        <f t="shared" si="437"/>
        <v>2.0260735955388621E-8</v>
      </c>
      <c r="AS704" s="89">
        <f t="shared" si="438"/>
        <v>1.296687101144872E-4</v>
      </c>
      <c r="AT704" s="89">
        <f t="shared" si="439"/>
        <v>0.38900613034346149</v>
      </c>
      <c r="AU704" s="91">
        <f t="shared" si="440"/>
        <v>1.7829447640741987E-5</v>
      </c>
      <c r="AV704" s="95">
        <f t="shared" si="450"/>
        <v>14520.929346291668</v>
      </c>
      <c r="AW704" s="96">
        <f t="shared" si="451"/>
        <v>90274.893352294806</v>
      </c>
      <c r="AX704" s="96">
        <f t="shared" si="452"/>
        <v>7.395168623716847</v>
      </c>
      <c r="AY704" s="96">
        <f t="shared" si="453"/>
        <v>47329.079191787823</v>
      </c>
      <c r="AZ704" s="96">
        <f t="shared" si="454"/>
        <v>141987237.57536346</v>
      </c>
      <c r="BA704" s="97">
        <f t="shared" si="455"/>
        <v>6507.7483888708248</v>
      </c>
      <c r="BB704" s="102">
        <f t="shared" si="456"/>
        <v>39.783368072031969</v>
      </c>
      <c r="BC704" s="98">
        <f t="shared" si="457"/>
        <v>247.32847493779394</v>
      </c>
      <c r="BD704" s="98">
        <f t="shared" si="458"/>
        <v>2.0260735955388621E-2</v>
      </c>
      <c r="BE704" s="98">
        <f t="shared" si="459"/>
        <v>129.6687101144872</v>
      </c>
      <c r="BF704" s="98">
        <f t="shared" si="460"/>
        <v>389006.13034346147</v>
      </c>
      <c r="BG704" s="103">
        <f t="shared" si="461"/>
        <v>17.829447640741986</v>
      </c>
      <c r="BH704">
        <v>0.1</v>
      </c>
      <c r="BI704">
        <f t="shared" si="441"/>
        <v>7395.1686237168469</v>
      </c>
      <c r="BJ704">
        <v>0.1</v>
      </c>
      <c r="BK704">
        <f t="shared" si="442"/>
        <v>7150</v>
      </c>
      <c r="BL704" s="114">
        <v>187.562005220738</v>
      </c>
      <c r="BM704" s="114">
        <v>1012.03746873145</v>
      </c>
      <c r="BN704" s="114">
        <v>0</v>
      </c>
      <c r="BO704" s="114">
        <v>256</v>
      </c>
      <c r="BP704" s="114">
        <v>384000</v>
      </c>
      <c r="BQ704" s="107">
        <f t="shared" si="443"/>
        <v>8.7999999999999994E-9</v>
      </c>
      <c r="BR704" s="107">
        <f t="shared" si="444"/>
        <v>1.3946328583006666E-2</v>
      </c>
      <c r="BS704" s="107">
        <f t="shared" si="445"/>
        <v>7.5384362892139317E-2</v>
      </c>
      <c r="BT704" s="107">
        <f t="shared" si="446"/>
        <v>7.3951686237168467E-7</v>
      </c>
      <c r="BU704" s="107">
        <f t="shared" si="447"/>
        <v>1.9514279267096417E-2</v>
      </c>
      <c r="BV704" s="107">
        <f t="shared" si="448"/>
        <v>31.749311515592513</v>
      </c>
      <c r="BW704" s="117">
        <f t="shared" si="449"/>
        <v>9.2033460320527813E-4</v>
      </c>
    </row>
    <row r="705" spans="1:75" ht="60" customHeight="1" x14ac:dyDescent="0.25">
      <c r="A705" s="108">
        <v>4.6390377142637602</v>
      </c>
      <c r="B705" s="108">
        <v>-74.118944313786699</v>
      </c>
      <c r="C705" s="119">
        <v>27</v>
      </c>
      <c r="D705" s="119">
        <v>28</v>
      </c>
      <c r="E705" s="119">
        <v>1862</v>
      </c>
      <c r="F705" s="16" t="s">
        <v>1806</v>
      </c>
      <c r="G705" s="14" t="s">
        <v>1807</v>
      </c>
      <c r="H705" s="16" t="s">
        <v>1808</v>
      </c>
      <c r="I705" s="14" t="s">
        <v>40</v>
      </c>
      <c r="J705" s="14" t="s">
        <v>53</v>
      </c>
      <c r="K705" s="27"/>
      <c r="L705" s="27"/>
      <c r="M705" s="14">
        <v>1978</v>
      </c>
      <c r="N705" s="15" t="s">
        <v>43</v>
      </c>
      <c r="O705" s="15" t="s">
        <v>397</v>
      </c>
      <c r="P705" s="22">
        <v>8.4286353981658756E-3</v>
      </c>
      <c r="Q705" s="18">
        <v>71500</v>
      </c>
      <c r="R705" s="18">
        <v>73951.686237168469</v>
      </c>
      <c r="S705" s="15" t="s">
        <v>45</v>
      </c>
      <c r="T705" s="15"/>
      <c r="U705" s="15"/>
      <c r="V705" s="14">
        <v>365</v>
      </c>
      <c r="W705" s="76"/>
      <c r="X705" s="14"/>
      <c r="Y705" s="14">
        <v>8760</v>
      </c>
      <c r="Z705" s="76" t="s">
        <v>1810</v>
      </c>
      <c r="AA705" s="76" t="s">
        <v>1811</v>
      </c>
      <c r="AB705" s="19" t="s">
        <v>49</v>
      </c>
      <c r="AC705" s="19">
        <v>196.35697419693699</v>
      </c>
      <c r="AD705" s="19">
        <v>1220.7279907421801</v>
      </c>
      <c r="AE705" s="19">
        <v>0.1</v>
      </c>
      <c r="AF705" s="19">
        <v>640</v>
      </c>
      <c r="AG705" s="19">
        <v>1920000</v>
      </c>
      <c r="AH705" s="23">
        <v>71500</v>
      </c>
      <c r="AI705" s="24">
        <v>8.7999999999999994E-8</v>
      </c>
      <c r="AJ705" s="21">
        <f t="shared" si="467"/>
        <v>1.4520929346291669E-2</v>
      </c>
      <c r="AK705" s="21">
        <f t="shared" si="468"/>
        <v>9.0274893352294799E-2</v>
      </c>
      <c r="AL705" s="21">
        <f t="shared" si="469"/>
        <v>7.3951686237168467E-6</v>
      </c>
      <c r="AM705" s="21">
        <f t="shared" si="470"/>
        <v>4.7329079191787825E-2</v>
      </c>
      <c r="AN705" s="21">
        <f t="shared" si="471"/>
        <v>141.98723757536345</v>
      </c>
      <c r="AO705" s="86">
        <f t="shared" si="434"/>
        <v>6.5077483888708251E-3</v>
      </c>
      <c r="AP705" s="88">
        <f t="shared" si="435"/>
        <v>3.9783368072031968E-5</v>
      </c>
      <c r="AQ705" s="89">
        <f t="shared" si="436"/>
        <v>2.4732847493779395E-4</v>
      </c>
      <c r="AR705" s="89">
        <f t="shared" si="437"/>
        <v>2.0260735955388621E-8</v>
      </c>
      <c r="AS705" s="89">
        <f t="shared" si="438"/>
        <v>1.296687101144872E-4</v>
      </c>
      <c r="AT705" s="89">
        <f t="shared" si="439"/>
        <v>0.38900613034346149</v>
      </c>
      <c r="AU705" s="91">
        <f t="shared" si="440"/>
        <v>1.7829447640741987E-5</v>
      </c>
      <c r="AV705" s="95">
        <f t="shared" si="450"/>
        <v>14520.929346291668</v>
      </c>
      <c r="AW705" s="96">
        <f t="shared" si="451"/>
        <v>90274.893352294806</v>
      </c>
      <c r="AX705" s="96">
        <f t="shared" si="452"/>
        <v>7.395168623716847</v>
      </c>
      <c r="AY705" s="96">
        <f t="shared" si="453"/>
        <v>47329.079191787823</v>
      </c>
      <c r="AZ705" s="96">
        <f t="shared" si="454"/>
        <v>141987237.57536346</v>
      </c>
      <c r="BA705" s="97">
        <f t="shared" si="455"/>
        <v>6507.7483888708248</v>
      </c>
      <c r="BB705" s="102">
        <f t="shared" si="456"/>
        <v>39.783368072031969</v>
      </c>
      <c r="BC705" s="98">
        <f t="shared" si="457"/>
        <v>247.32847493779394</v>
      </c>
      <c r="BD705" s="98">
        <f t="shared" si="458"/>
        <v>2.0260735955388621E-2</v>
      </c>
      <c r="BE705" s="98">
        <f t="shared" si="459"/>
        <v>129.6687101144872</v>
      </c>
      <c r="BF705" s="98">
        <f t="shared" si="460"/>
        <v>389006.13034346147</v>
      </c>
      <c r="BG705" s="103">
        <f t="shared" si="461"/>
        <v>17.829447640741986</v>
      </c>
      <c r="BH705">
        <v>0.1</v>
      </c>
      <c r="BI705">
        <f t="shared" si="441"/>
        <v>7395.1686237168469</v>
      </c>
      <c r="BJ705">
        <v>0.1</v>
      </c>
      <c r="BK705">
        <f t="shared" si="442"/>
        <v>7150</v>
      </c>
      <c r="BL705" s="114">
        <v>187.562005220738</v>
      </c>
      <c r="BM705" s="114">
        <v>1012.03746873145</v>
      </c>
      <c r="BN705" s="114">
        <v>0</v>
      </c>
      <c r="BO705" s="114">
        <v>256</v>
      </c>
      <c r="BP705" s="114">
        <v>384000</v>
      </c>
      <c r="BQ705" s="107">
        <f t="shared" si="443"/>
        <v>8.7999999999999994E-9</v>
      </c>
      <c r="BR705" s="107">
        <f t="shared" si="444"/>
        <v>1.3946328583006666E-2</v>
      </c>
      <c r="BS705" s="107">
        <f t="shared" si="445"/>
        <v>7.5384362892139317E-2</v>
      </c>
      <c r="BT705" s="107">
        <f t="shared" si="446"/>
        <v>7.3951686237168467E-7</v>
      </c>
      <c r="BU705" s="107">
        <f t="shared" si="447"/>
        <v>1.9514279267096417E-2</v>
      </c>
      <c r="BV705" s="107">
        <f t="shared" si="448"/>
        <v>31.749311515592513</v>
      </c>
      <c r="BW705" s="117">
        <f t="shared" si="449"/>
        <v>9.2033460320527813E-4</v>
      </c>
    </row>
    <row r="706" spans="1:75" ht="60" customHeight="1" x14ac:dyDescent="0.25">
      <c r="A706" s="108">
        <v>4.6413596547631499</v>
      </c>
      <c r="B706" s="108">
        <v>-74.123563403981095</v>
      </c>
      <c r="C706" s="119">
        <v>26</v>
      </c>
      <c r="D706" s="119">
        <v>28</v>
      </c>
      <c r="E706" s="119">
        <v>1861</v>
      </c>
      <c r="F706" s="16" t="s">
        <v>1812</v>
      </c>
      <c r="G706" s="14" t="s">
        <v>1813</v>
      </c>
      <c r="H706" s="16" t="s">
        <v>1814</v>
      </c>
      <c r="I706" s="14" t="s">
        <v>40</v>
      </c>
      <c r="J706" s="14" t="s">
        <v>41</v>
      </c>
      <c r="K706" s="14">
        <v>250</v>
      </c>
      <c r="L706" s="14"/>
      <c r="M706" s="14">
        <v>1959</v>
      </c>
      <c r="N706" s="15" t="s">
        <v>150</v>
      </c>
      <c r="O706" s="15" t="s">
        <v>224</v>
      </c>
      <c r="P706" s="28">
        <v>4.2689148957375835E-3</v>
      </c>
      <c r="Q706" s="18">
        <v>255000</v>
      </c>
      <c r="R706" s="18">
        <v>259391.68191700245</v>
      </c>
      <c r="S706" s="15" t="s">
        <v>64</v>
      </c>
      <c r="T706" s="15">
        <f t="shared" ref="T706:T708" si="472">((R706*6933000)/1000)/8460</f>
        <v>212572.40315964282</v>
      </c>
      <c r="U706" s="15" t="s">
        <v>45</v>
      </c>
      <c r="V706" s="14">
        <v>365</v>
      </c>
      <c r="W706" s="76" t="s">
        <v>76</v>
      </c>
      <c r="X706" s="14"/>
      <c r="Y706" s="14">
        <v>2920</v>
      </c>
      <c r="Z706" s="76" t="s">
        <v>1815</v>
      </c>
      <c r="AA706" s="76" t="s">
        <v>429</v>
      </c>
      <c r="AB706" s="19" t="s">
        <v>226</v>
      </c>
      <c r="AC706" s="19">
        <v>5.8778764320498897</v>
      </c>
      <c r="AD706" s="19">
        <v>7.6168169581462903</v>
      </c>
      <c r="AE706" s="19">
        <v>22.1296397414769</v>
      </c>
      <c r="AF706" s="19">
        <v>0.3</v>
      </c>
      <c r="AG706" s="19">
        <v>2840</v>
      </c>
      <c r="AH706" s="20">
        <v>22291.8</v>
      </c>
      <c r="AI706" s="20">
        <v>8.9999999999999999E-8</v>
      </c>
      <c r="AJ706" s="21">
        <f>AC706*R706/1000000</f>
        <v>1.5246722538097304</v>
      </c>
      <c r="AK706" s="21">
        <f>AD706*R706/1000000</f>
        <v>1.9757389616275127</v>
      </c>
      <c r="AL706" s="21">
        <f>AE706*R706/1000000</f>
        <v>5.7402444727590325</v>
      </c>
      <c r="AM706" s="21">
        <f>AF706*R706/1000000</f>
        <v>7.7817504575100727E-2</v>
      </c>
      <c r="AN706" s="21">
        <f>AG706*R706/1000000</f>
        <v>736.67237664428694</v>
      </c>
      <c r="AO706" s="86">
        <f t="shared" si="434"/>
        <v>2.0408144099849771E-3</v>
      </c>
      <c r="AP706" s="88">
        <f t="shared" si="435"/>
        <v>4.17718425701296E-3</v>
      </c>
      <c r="AQ706" s="89">
        <f t="shared" si="436"/>
        <v>5.4129834565137336E-3</v>
      </c>
      <c r="AR706" s="89">
        <f t="shared" si="437"/>
        <v>1.5726697185641184E-2</v>
      </c>
      <c r="AS706" s="89">
        <f t="shared" si="438"/>
        <v>2.1319864267150884E-4</v>
      </c>
      <c r="AT706" s="89">
        <f t="shared" si="439"/>
        <v>2.0182804839569504</v>
      </c>
      <c r="AU706" s="91">
        <f t="shared" si="440"/>
        <v>5.5912723561232249E-6</v>
      </c>
      <c r="AV706" s="95">
        <f t="shared" si="450"/>
        <v>1524672.2538097303</v>
      </c>
      <c r="AW706" s="96">
        <f t="shared" si="451"/>
        <v>1975738.9616275127</v>
      </c>
      <c r="AX706" s="96">
        <f t="shared" si="452"/>
        <v>5740244.4727590326</v>
      </c>
      <c r="AY706" s="96">
        <f t="shared" si="453"/>
        <v>77817.504575100727</v>
      </c>
      <c r="AZ706" s="96">
        <f t="shared" si="454"/>
        <v>736672376.64428699</v>
      </c>
      <c r="BA706" s="97">
        <f t="shared" si="455"/>
        <v>2040.8144099849771</v>
      </c>
      <c r="BB706" s="102">
        <f t="shared" si="456"/>
        <v>4177.1842570129602</v>
      </c>
      <c r="BC706" s="98">
        <f t="shared" si="457"/>
        <v>5412.9834565137335</v>
      </c>
      <c r="BD706" s="98">
        <f t="shared" si="458"/>
        <v>15726.697185641184</v>
      </c>
      <c r="BE706" s="98">
        <f t="shared" si="459"/>
        <v>213.19864267150885</v>
      </c>
      <c r="BF706" s="98">
        <f t="shared" si="460"/>
        <v>2018280.4839569503</v>
      </c>
      <c r="BG706" s="103">
        <f t="shared" si="461"/>
        <v>5.5912723561232252</v>
      </c>
      <c r="BH706">
        <v>0.1</v>
      </c>
      <c r="BI706">
        <f t="shared" si="441"/>
        <v>25939.168191700246</v>
      </c>
      <c r="BJ706">
        <v>0.1</v>
      </c>
      <c r="BK706">
        <f t="shared" si="442"/>
        <v>2229.1799999999998</v>
      </c>
      <c r="BL706" s="114">
        <v>4.1247646050424898</v>
      </c>
      <c r="BM706" s="114">
        <v>5.0304179232934398</v>
      </c>
      <c r="BN706" s="114">
        <v>17.597190734642901</v>
      </c>
      <c r="BO706" s="114">
        <v>0.12</v>
      </c>
      <c r="BP706" s="114">
        <v>2840</v>
      </c>
      <c r="BQ706" s="107">
        <f t="shared" si="443"/>
        <v>9.0000000000000012E-9</v>
      </c>
      <c r="BR706" s="107">
        <f t="shared" si="444"/>
        <v>1.0807384811196616</v>
      </c>
      <c r="BS706" s="107">
        <f t="shared" si="445"/>
        <v>1.3197216465202286</v>
      </c>
      <c r="BT706" s="107">
        <f t="shared" si="446"/>
        <v>4.6005170152558206</v>
      </c>
      <c r="BU706" s="107">
        <f t="shared" si="447"/>
        <v>3.2084979088512593E-2</v>
      </c>
      <c r="BV706" s="107">
        <f t="shared" si="448"/>
        <v>740.34657587906054</v>
      </c>
      <c r="BW706" s="117">
        <f t="shared" si="449"/>
        <v>2.8861474168872012E-4</v>
      </c>
    </row>
    <row r="707" spans="1:75" ht="60" customHeight="1" x14ac:dyDescent="0.25">
      <c r="A707" s="108">
        <v>4.6470587341679703</v>
      </c>
      <c r="B707" s="108">
        <v>-74.122555372816294</v>
      </c>
      <c r="C707" s="119">
        <v>27</v>
      </c>
      <c r="D707" s="119">
        <v>29</v>
      </c>
      <c r="E707" s="119">
        <v>1875</v>
      </c>
      <c r="F707" s="16" t="s">
        <v>1816</v>
      </c>
      <c r="G707" s="14" t="s">
        <v>1817</v>
      </c>
      <c r="H707" s="16" t="s">
        <v>1818</v>
      </c>
      <c r="I707" s="14" t="s">
        <v>40</v>
      </c>
      <c r="J707" s="14" t="s">
        <v>41</v>
      </c>
      <c r="K707" s="14">
        <v>200</v>
      </c>
      <c r="L707" s="14"/>
      <c r="M707" s="14">
        <v>2003</v>
      </c>
      <c r="N707" s="15" t="s">
        <v>150</v>
      </c>
      <c r="O707" s="15" t="s">
        <v>224</v>
      </c>
      <c r="P707" s="28">
        <v>4.2689148957375835E-3</v>
      </c>
      <c r="Q707" s="18">
        <v>91728</v>
      </c>
      <c r="R707" s="18">
        <v>93307.765485814904</v>
      </c>
      <c r="S707" s="15" t="s">
        <v>64</v>
      </c>
      <c r="T707" s="15">
        <f t="shared" si="472"/>
        <v>76466.044694226337</v>
      </c>
      <c r="U707" s="15" t="s">
        <v>45</v>
      </c>
      <c r="V707" s="14">
        <v>365</v>
      </c>
      <c r="W707" s="76"/>
      <c r="X707" s="14"/>
      <c r="Y707" s="14">
        <v>8760</v>
      </c>
      <c r="Z707" s="76" t="s">
        <v>1819</v>
      </c>
      <c r="AA707" s="76" t="s">
        <v>429</v>
      </c>
      <c r="AB707" s="19" t="s">
        <v>226</v>
      </c>
      <c r="AC707" s="19">
        <v>5.8778764320498897</v>
      </c>
      <c r="AD707" s="19">
        <v>7.6168169581462903</v>
      </c>
      <c r="AE707" s="19">
        <v>22.1296397414769</v>
      </c>
      <c r="AF707" s="19">
        <v>0.3</v>
      </c>
      <c r="AG707" s="19">
        <v>2840</v>
      </c>
      <c r="AH707" s="23">
        <v>91728</v>
      </c>
      <c r="AI707" s="20">
        <v>2.0000000000000002E-5</v>
      </c>
      <c r="AJ707" s="21">
        <f>AC707*R707/1000000</f>
        <v>0.54845151567630956</v>
      </c>
      <c r="AK707" s="21">
        <f>AD707*R707/1000000</f>
        <v>0.71070817047909207</v>
      </c>
      <c r="AL707" s="21">
        <f>AE707*R707/1000000</f>
        <v>2.064867235283296</v>
      </c>
      <c r="AM707" s="21">
        <f>AF707*R707/1000000</f>
        <v>2.7992329645744472E-2</v>
      </c>
      <c r="AN707" s="21">
        <f>AG707*R707/1000000</f>
        <v>264.99405397971435</v>
      </c>
      <c r="AO707" s="86">
        <f t="shared" si="434"/>
        <v>1.8661553097162982</v>
      </c>
      <c r="AP707" s="88">
        <f t="shared" si="435"/>
        <v>1.5026068922638618E-3</v>
      </c>
      <c r="AQ707" s="89">
        <f t="shared" si="436"/>
        <v>1.9471456725454576E-3</v>
      </c>
      <c r="AR707" s="89">
        <f t="shared" si="437"/>
        <v>5.6571705076254681E-3</v>
      </c>
      <c r="AS707" s="89">
        <f t="shared" si="438"/>
        <v>7.6691314097930053E-5</v>
      </c>
      <c r="AT707" s="89">
        <f t="shared" si="439"/>
        <v>0.72601110679373793</v>
      </c>
      <c r="AU707" s="91">
        <f t="shared" si="440"/>
        <v>5.1127542731953376E-3</v>
      </c>
      <c r="AV707" s="95">
        <f t="shared" si="450"/>
        <v>548451.51567630959</v>
      </c>
      <c r="AW707" s="96">
        <f t="shared" si="451"/>
        <v>710708.17047909205</v>
      </c>
      <c r="AX707" s="96">
        <f t="shared" si="452"/>
        <v>2064867.2352832959</v>
      </c>
      <c r="AY707" s="96">
        <f t="shared" si="453"/>
        <v>27992.32964574447</v>
      </c>
      <c r="AZ707" s="96">
        <f t="shared" si="454"/>
        <v>264994053.97971436</v>
      </c>
      <c r="BA707" s="97">
        <f t="shared" si="455"/>
        <v>1866155.3097162982</v>
      </c>
      <c r="BB707" s="102">
        <f t="shared" si="456"/>
        <v>1502.6068922638619</v>
      </c>
      <c r="BC707" s="98">
        <f t="shared" si="457"/>
        <v>1947.1456725454577</v>
      </c>
      <c r="BD707" s="98">
        <f t="shared" si="458"/>
        <v>5657.1705076254684</v>
      </c>
      <c r="BE707" s="98">
        <f t="shared" si="459"/>
        <v>76.691314097930047</v>
      </c>
      <c r="BF707" s="98">
        <f t="shared" si="460"/>
        <v>726011.10679373797</v>
      </c>
      <c r="BG707" s="103">
        <f t="shared" si="461"/>
        <v>5112.7542731953372</v>
      </c>
      <c r="BH707">
        <v>0.1</v>
      </c>
      <c r="BI707">
        <f t="shared" si="441"/>
        <v>9330.7765485814907</v>
      </c>
      <c r="BJ707">
        <v>0.1</v>
      </c>
      <c r="BK707">
        <f t="shared" si="442"/>
        <v>9172.8000000000011</v>
      </c>
      <c r="BL707" s="114">
        <v>4.1247646050424898</v>
      </c>
      <c r="BM707" s="114">
        <v>5.0304179232934398</v>
      </c>
      <c r="BN707" s="114">
        <v>17.597190734642901</v>
      </c>
      <c r="BO707" s="114">
        <v>0.12</v>
      </c>
      <c r="BP707" s="114">
        <v>2840</v>
      </c>
      <c r="BQ707" s="107">
        <f t="shared" si="443"/>
        <v>2.0000000000000003E-6</v>
      </c>
      <c r="BR707" s="107">
        <f t="shared" si="444"/>
        <v>0.38876070351429143</v>
      </c>
      <c r="BS707" s="107">
        <f t="shared" si="445"/>
        <v>0.47472716545885307</v>
      </c>
      <c r="BT707" s="107">
        <f t="shared" si="446"/>
        <v>1.6548871559819052</v>
      </c>
      <c r="BU707" s="107">
        <f t="shared" si="447"/>
        <v>1.1541533183651307E-2</v>
      </c>
      <c r="BV707" s="107">
        <f t="shared" si="448"/>
        <v>266.31572828327245</v>
      </c>
      <c r="BW707" s="117">
        <f t="shared" si="449"/>
        <v>0.26391421484953531</v>
      </c>
    </row>
    <row r="708" spans="1:75" ht="60" customHeight="1" x14ac:dyDescent="0.25">
      <c r="A708" s="108">
        <v>4.6470587341679703</v>
      </c>
      <c r="B708" s="108">
        <v>-74.122555372816294</v>
      </c>
      <c r="C708" s="119">
        <v>27</v>
      </c>
      <c r="D708" s="119">
        <v>29</v>
      </c>
      <c r="E708" s="119">
        <v>1875</v>
      </c>
      <c r="F708" s="16" t="s">
        <v>1816</v>
      </c>
      <c r="G708" s="14" t="s">
        <v>1817</v>
      </c>
      <c r="H708" s="16" t="s">
        <v>1818</v>
      </c>
      <c r="I708" s="14" t="s">
        <v>40</v>
      </c>
      <c r="J708" s="14" t="s">
        <v>41</v>
      </c>
      <c r="K708" s="14">
        <v>237.14</v>
      </c>
      <c r="L708" s="14"/>
      <c r="M708" s="14">
        <v>2004</v>
      </c>
      <c r="N708" s="15" t="s">
        <v>150</v>
      </c>
      <c r="O708" s="15" t="s">
        <v>224</v>
      </c>
      <c r="P708" s="28">
        <v>4.2689148957375835E-3</v>
      </c>
      <c r="Q708" s="18">
        <v>68796</v>
      </c>
      <c r="R708" s="18">
        <v>69980.824114361181</v>
      </c>
      <c r="S708" s="15" t="s">
        <v>64</v>
      </c>
      <c r="T708" s="15">
        <f t="shared" si="472"/>
        <v>57349.533520669749</v>
      </c>
      <c r="U708" s="15" t="s">
        <v>45</v>
      </c>
      <c r="V708" s="14">
        <v>365</v>
      </c>
      <c r="W708" s="76"/>
      <c r="X708" s="14"/>
      <c r="Y708" s="14">
        <v>8760</v>
      </c>
      <c r="Z708" s="76" t="s">
        <v>1819</v>
      </c>
      <c r="AA708" s="76" t="s">
        <v>429</v>
      </c>
      <c r="AB708" s="19" t="s">
        <v>226</v>
      </c>
      <c r="AC708" s="19">
        <v>5.8778764320498897</v>
      </c>
      <c r="AD708" s="19">
        <v>7.6168169581462903</v>
      </c>
      <c r="AE708" s="19">
        <v>22.1296397414769</v>
      </c>
      <c r="AF708" s="19">
        <v>0.3</v>
      </c>
      <c r="AG708" s="19">
        <v>2840</v>
      </c>
      <c r="AH708" s="23">
        <v>68796</v>
      </c>
      <c r="AI708" s="20">
        <v>2.0000000000000002E-5</v>
      </c>
      <c r="AJ708" s="21">
        <f>AC708*R708/1000000</f>
        <v>0.4113386367572322</v>
      </c>
      <c r="AK708" s="21">
        <f>AD708*R708/1000000</f>
        <v>0.53303112785931905</v>
      </c>
      <c r="AL708" s="21">
        <f>AE708*R708/1000000</f>
        <v>1.5486504264624721</v>
      </c>
      <c r="AM708" s="21">
        <f>AF708*R708/1000000</f>
        <v>2.0994247234308355E-2</v>
      </c>
      <c r="AN708" s="21">
        <f>AG708*R708/1000000</f>
        <v>198.74554048478578</v>
      </c>
      <c r="AO708" s="86">
        <f t="shared" ref="AO708:AO771" si="473">AI708*AH708*EXP(P708*4)</f>
        <v>1.3996164822872237</v>
      </c>
      <c r="AP708" s="88">
        <f t="shared" ref="AP708:AP771" si="474">AJ708/V708</f>
        <v>1.1269551691978964E-3</v>
      </c>
      <c r="AQ708" s="89">
        <f t="shared" ref="AQ708:AQ771" si="475">AK708/V708</f>
        <v>1.4603592544090932E-3</v>
      </c>
      <c r="AR708" s="89">
        <f t="shared" ref="AR708:AR771" si="476">AL708/V708</f>
        <v>4.2428778807191017E-3</v>
      </c>
      <c r="AS708" s="89">
        <f t="shared" ref="AS708:AS771" si="477">AM708/V708</f>
        <v>5.7518485573447547E-5</v>
      </c>
      <c r="AT708" s="89">
        <f t="shared" ref="AT708:AT771" si="478">AN708/V708</f>
        <v>0.54450833009530353</v>
      </c>
      <c r="AU708" s="91">
        <f t="shared" ref="AU708:AU771" si="479">AO708/V708</f>
        <v>3.8345657048965034E-3</v>
      </c>
      <c r="AV708" s="95">
        <f t="shared" si="450"/>
        <v>411338.63675723219</v>
      </c>
      <c r="AW708" s="96">
        <f t="shared" si="451"/>
        <v>533031.12785931909</v>
      </c>
      <c r="AX708" s="96">
        <f t="shared" si="452"/>
        <v>1548650.4264624722</v>
      </c>
      <c r="AY708" s="96">
        <f t="shared" si="453"/>
        <v>20994.247234308354</v>
      </c>
      <c r="AZ708" s="96">
        <f t="shared" si="454"/>
        <v>198745540.48478577</v>
      </c>
      <c r="BA708" s="97">
        <f t="shared" si="455"/>
        <v>1399616.4822872237</v>
      </c>
      <c r="BB708" s="102">
        <f t="shared" si="456"/>
        <v>1126.9551691978963</v>
      </c>
      <c r="BC708" s="98">
        <f t="shared" si="457"/>
        <v>1460.3592544090932</v>
      </c>
      <c r="BD708" s="98">
        <f t="shared" si="458"/>
        <v>4242.877880719102</v>
      </c>
      <c r="BE708" s="98">
        <f t="shared" si="459"/>
        <v>57.518485573447549</v>
      </c>
      <c r="BF708" s="98">
        <f t="shared" si="460"/>
        <v>544508.33009530348</v>
      </c>
      <c r="BG708" s="103">
        <f t="shared" si="461"/>
        <v>3834.5657048965036</v>
      </c>
      <c r="BH708">
        <v>0.1</v>
      </c>
      <c r="BI708">
        <f t="shared" ref="BI708:BI771" si="480">R708*BH708</f>
        <v>6998.0824114361185</v>
      </c>
      <c r="BJ708">
        <v>0.1</v>
      </c>
      <c r="BK708">
        <f t="shared" ref="BK708:BK771" si="481">AH708*BJ708</f>
        <v>6879.6</v>
      </c>
      <c r="BL708" s="114">
        <v>4.1247646050424898</v>
      </c>
      <c r="BM708" s="114">
        <v>5.0304179232934398</v>
      </c>
      <c r="BN708" s="114">
        <v>17.597190734642901</v>
      </c>
      <c r="BO708" s="114">
        <v>0.12</v>
      </c>
      <c r="BP708" s="114">
        <v>2840</v>
      </c>
      <c r="BQ708" s="107">
        <f t="shared" ref="BQ708:BQ771" si="482">AI708*0.1</f>
        <v>2.0000000000000003E-6</v>
      </c>
      <c r="BR708" s="107">
        <f t="shared" ref="BR708:BR771" si="483">((((BI708/R708)^2)+((BL708/AC708)^2))^(1/2))*AJ708</f>
        <v>0.29157052763571861</v>
      </c>
      <c r="BS708" s="107">
        <f t="shared" ref="BS708:BS771" si="484">((((BI708/R708)^2)+((BM708/AD708)^2))^(1/2))*AK708</f>
        <v>0.35604537409413983</v>
      </c>
      <c r="BT708" s="107">
        <f t="shared" ref="BT708:BT771" si="485">((((BI708/R708)^2)+((BN708/AE708)^2))^(1/2))*AL708</f>
        <v>1.2411653669864289</v>
      </c>
      <c r="BU708" s="107">
        <f t="shared" ref="BU708:BU771" si="486">((((BI708/R708)^2)+((BO708/AF708)^2))^(1/2))*AM708</f>
        <v>8.6561498877384801E-3</v>
      </c>
      <c r="BV708" s="107">
        <f t="shared" ref="BV708:BV771" si="487">((((BI708/R708)^2)+((BP708/AG708)^2))^(1/2))*AN708</f>
        <v>199.73679621245432</v>
      </c>
      <c r="BW708" s="117">
        <f t="shared" ref="BW708:BW771" si="488">((((BK708/AH708)^2)+((BQ708/AI708)^2))^(1/2))*AO708</f>
        <v>0.1979356611371515</v>
      </c>
    </row>
    <row r="709" spans="1:75" ht="60" customHeight="1" x14ac:dyDescent="0.25">
      <c r="A709" s="108">
        <v>4.6470587341679703</v>
      </c>
      <c r="B709" s="108">
        <v>-74.122555372816294</v>
      </c>
      <c r="C709" s="119">
        <v>27</v>
      </c>
      <c r="D709" s="119">
        <v>29</v>
      </c>
      <c r="E709" s="119">
        <v>1875</v>
      </c>
      <c r="F709" s="16" t="s">
        <v>1816</v>
      </c>
      <c r="G709" s="14" t="s">
        <v>1817</v>
      </c>
      <c r="H709" s="16" t="s">
        <v>1818</v>
      </c>
      <c r="I709" s="14" t="s">
        <v>40</v>
      </c>
      <c r="J709" s="14" t="s">
        <v>41</v>
      </c>
      <c r="K709" s="14">
        <v>142.22</v>
      </c>
      <c r="L709" s="14"/>
      <c r="M709" s="14">
        <v>1992</v>
      </c>
      <c r="N709" s="15" t="s">
        <v>43</v>
      </c>
      <c r="O709" s="15" t="s">
        <v>86</v>
      </c>
      <c r="P709" s="28">
        <v>4.2689148957375835E-3</v>
      </c>
      <c r="Q709" s="18">
        <v>25000</v>
      </c>
      <c r="R709" s="18">
        <v>25430.557050686515</v>
      </c>
      <c r="S709" s="15" t="s">
        <v>45</v>
      </c>
      <c r="T709" s="15"/>
      <c r="U709" s="15"/>
      <c r="V709" s="14">
        <v>365</v>
      </c>
      <c r="W709" s="76"/>
      <c r="X709" s="14"/>
      <c r="Y709" s="14">
        <v>8760</v>
      </c>
      <c r="Z709" s="76" t="s">
        <v>1820</v>
      </c>
      <c r="AA709" s="76" t="s">
        <v>429</v>
      </c>
      <c r="AB709" s="19" t="s">
        <v>49</v>
      </c>
      <c r="AC709" s="19">
        <v>589.42211574465</v>
      </c>
      <c r="AD709" s="19">
        <v>6395.3771199333296</v>
      </c>
      <c r="AE709" s="19">
        <v>22.425616220874101</v>
      </c>
      <c r="AF709" s="19">
        <v>1344</v>
      </c>
      <c r="AG709" s="19">
        <v>1920000</v>
      </c>
      <c r="AH709" s="23">
        <v>25000</v>
      </c>
      <c r="AI709" s="24">
        <v>8.7999999999999994E-8</v>
      </c>
      <c r="AJ709" s="21">
        <f t="shared" ref="AJ709:AJ728" si="489">AC709*R709/1000000000</f>
        <v>1.4989332741380673E-2</v>
      </c>
      <c r="AK709" s="21">
        <f t="shared" ref="AK709:AK728" si="490">AD709*R709/1000000000</f>
        <v>0.16263800270911977</v>
      </c>
      <c r="AL709" s="21">
        <f t="shared" ref="AL709:AL728" si="491">AE709*R709/1000000000</f>
        <v>5.7029591270173967E-4</v>
      </c>
      <c r="AM709" s="21">
        <f t="shared" ref="AM709:AM728" si="492">AF709*R709/1000000000</f>
        <v>3.4178668676122674E-2</v>
      </c>
      <c r="AN709" s="21">
        <f t="shared" ref="AN709:AN728" si="493">AG709*R709/1000000000</f>
        <v>48.826669537318111</v>
      </c>
      <c r="AO709" s="86">
        <f t="shared" si="473"/>
        <v>2.2378890204604127E-3</v>
      </c>
      <c r="AP709" s="88">
        <f t="shared" si="474"/>
        <v>4.1066665044878559E-5</v>
      </c>
      <c r="AQ709" s="89">
        <f t="shared" si="475"/>
        <v>4.4558356906608158E-4</v>
      </c>
      <c r="AR709" s="89">
        <f t="shared" si="476"/>
        <v>1.5624545553472319E-6</v>
      </c>
      <c r="AS709" s="89">
        <f t="shared" si="477"/>
        <v>9.3640188153760751E-5</v>
      </c>
      <c r="AT709" s="89">
        <f t="shared" si="478"/>
        <v>0.13377169736251537</v>
      </c>
      <c r="AU709" s="91">
        <f t="shared" si="479"/>
        <v>6.1312027957819528E-6</v>
      </c>
      <c r="AV709" s="95">
        <f t="shared" ref="AV709:AV772" si="494">AJ709*1000000</f>
        <v>14989.332741380673</v>
      </c>
      <c r="AW709" s="96">
        <f t="shared" ref="AW709:AW772" si="495">AK709*1000000</f>
        <v>162638.00270911976</v>
      </c>
      <c r="AX709" s="96">
        <f t="shared" ref="AX709:AX772" si="496">AL709*1000000</f>
        <v>570.29591270173967</v>
      </c>
      <c r="AY709" s="96">
        <f t="shared" ref="AY709:AY772" si="497">AM709*1000000</f>
        <v>34178.668676122674</v>
      </c>
      <c r="AZ709" s="96">
        <f t="shared" ref="AZ709:AZ772" si="498">AN709*1000000</f>
        <v>48826669.53731811</v>
      </c>
      <c r="BA709" s="97">
        <f t="shared" ref="BA709:BA772" si="499">AO709*1000000</f>
        <v>2237.8890204604127</v>
      </c>
      <c r="BB709" s="102">
        <f t="shared" ref="BB709:BB772" si="500">AP709*1000000</f>
        <v>41.066665044878562</v>
      </c>
      <c r="BC709" s="98">
        <f t="shared" ref="BC709:BC772" si="501">AQ709*1000000</f>
        <v>445.58356906608157</v>
      </c>
      <c r="BD709" s="98">
        <f t="shared" ref="BD709:BD772" si="502">AR709*1000000</f>
        <v>1.562454555347232</v>
      </c>
      <c r="BE709" s="98">
        <f t="shared" ref="BE709:BE772" si="503">AS709*1000000</f>
        <v>93.640188153760747</v>
      </c>
      <c r="BF709" s="98">
        <f t="shared" ref="BF709:BF772" si="504">AT709*1000000</f>
        <v>133771.69736251538</v>
      </c>
      <c r="BG709" s="103">
        <f t="shared" ref="BG709:BG772" si="505">AU709*1000000</f>
        <v>6.1312027957819524</v>
      </c>
      <c r="BH709">
        <v>0.1</v>
      </c>
      <c r="BI709">
        <f t="shared" si="480"/>
        <v>2543.0557050686516</v>
      </c>
      <c r="BJ709">
        <v>0.1</v>
      </c>
      <c r="BK709">
        <f t="shared" si="481"/>
        <v>2500</v>
      </c>
      <c r="BL709" s="114">
        <v>491.49252207956101</v>
      </c>
      <c r="BM709" s="114">
        <v>4911.7599692228896</v>
      </c>
      <c r="BN709" s="114">
        <v>16.278520514623899</v>
      </c>
      <c r="BO709" s="114">
        <v>537.6</v>
      </c>
      <c r="BP709" s="114">
        <v>384000</v>
      </c>
      <c r="BQ709" s="107">
        <f t="shared" si="482"/>
        <v>8.7999999999999994E-9</v>
      </c>
      <c r="BR709" s="107">
        <f t="shared" si="483"/>
        <v>1.2588487505511513E-2</v>
      </c>
      <c r="BS709" s="107">
        <f t="shared" si="484"/>
        <v>0.12596315948435222</v>
      </c>
      <c r="BT709" s="107">
        <f t="shared" si="485"/>
        <v>4.1788163688015733E-4</v>
      </c>
      <c r="BU709" s="107">
        <f t="shared" si="486"/>
        <v>1.4092226109464354E-2</v>
      </c>
      <c r="BV709" s="107">
        <f t="shared" si="487"/>
        <v>10.917975220036151</v>
      </c>
      <c r="BW709" s="117">
        <f t="shared" si="488"/>
        <v>3.1648530038209569E-4</v>
      </c>
    </row>
    <row r="710" spans="1:75" ht="60" customHeight="1" x14ac:dyDescent="0.25">
      <c r="A710" s="108">
        <v>4.6470587341679703</v>
      </c>
      <c r="B710" s="108">
        <v>-74.122555372816294</v>
      </c>
      <c r="C710" s="119">
        <v>27</v>
      </c>
      <c r="D710" s="119">
        <v>29</v>
      </c>
      <c r="E710" s="119">
        <v>1875</v>
      </c>
      <c r="F710" s="16" t="s">
        <v>1816</v>
      </c>
      <c r="G710" s="14" t="s">
        <v>1817</v>
      </c>
      <c r="H710" s="16" t="s">
        <v>1818</v>
      </c>
      <c r="I710" s="14" t="s">
        <v>40</v>
      </c>
      <c r="J710" s="14" t="s">
        <v>41</v>
      </c>
      <c r="K710" s="14">
        <v>250</v>
      </c>
      <c r="L710" s="14"/>
      <c r="M710" s="14">
        <v>1998</v>
      </c>
      <c r="N710" s="15" t="s">
        <v>43</v>
      </c>
      <c r="O710" s="15" t="s">
        <v>82</v>
      </c>
      <c r="P710" s="28">
        <v>4.2689148957375835E-3</v>
      </c>
      <c r="Q710" s="18">
        <v>33950</v>
      </c>
      <c r="R710" s="18">
        <v>34534.696474832286</v>
      </c>
      <c r="S710" s="15" t="s">
        <v>45</v>
      </c>
      <c r="T710" s="15"/>
      <c r="U710" s="15"/>
      <c r="V710" s="14">
        <v>365</v>
      </c>
      <c r="W710" s="76"/>
      <c r="X710" s="14"/>
      <c r="Y710" s="14">
        <v>8760</v>
      </c>
      <c r="Z710" s="76" t="s">
        <v>1820</v>
      </c>
      <c r="AA710" s="76" t="s">
        <v>429</v>
      </c>
      <c r="AB710" s="19" t="s">
        <v>49</v>
      </c>
      <c r="AC710" s="19">
        <v>237.18055687712899</v>
      </c>
      <c r="AD710" s="19">
        <v>787.65812200543303</v>
      </c>
      <c r="AE710" s="19">
        <v>0.50440070906507495</v>
      </c>
      <c r="AF710" s="19">
        <v>1344</v>
      </c>
      <c r="AG710" s="19">
        <v>1920000</v>
      </c>
      <c r="AH710" s="23">
        <v>33950</v>
      </c>
      <c r="AI710" s="24">
        <v>8.7999999999999994E-8</v>
      </c>
      <c r="AJ710" s="21">
        <f t="shared" si="489"/>
        <v>8.1909585414833459E-3</v>
      </c>
      <c r="AK710" s="21">
        <f t="shared" si="490"/>
        <v>2.7201534169394047E-2</v>
      </c>
      <c r="AL710" s="21">
        <f t="shared" si="491"/>
        <v>1.741932538925255E-5</v>
      </c>
      <c r="AM710" s="21">
        <f t="shared" si="492"/>
        <v>4.6414632062174596E-2</v>
      </c>
      <c r="AN710" s="21">
        <f t="shared" si="493"/>
        <v>66.30661723167799</v>
      </c>
      <c r="AO710" s="86">
        <f t="shared" si="473"/>
        <v>3.0390532897852413E-3</v>
      </c>
      <c r="AP710" s="88">
        <f t="shared" si="474"/>
        <v>2.2440982305433824E-5</v>
      </c>
      <c r="AQ710" s="89">
        <f t="shared" si="475"/>
        <v>7.4524751149024782E-5</v>
      </c>
      <c r="AR710" s="89">
        <f t="shared" si="476"/>
        <v>4.7724179148637122E-8</v>
      </c>
      <c r="AS710" s="89">
        <f t="shared" si="477"/>
        <v>1.2716337551280712E-4</v>
      </c>
      <c r="AT710" s="89">
        <f t="shared" si="478"/>
        <v>0.18166196501829587</v>
      </c>
      <c r="AU710" s="91">
        <f t="shared" si="479"/>
        <v>8.3261733966718933E-6</v>
      </c>
      <c r="AV710" s="95">
        <f t="shared" si="494"/>
        <v>8190.9585414833464</v>
      </c>
      <c r="AW710" s="96">
        <f t="shared" si="495"/>
        <v>27201.534169394046</v>
      </c>
      <c r="AX710" s="96">
        <f t="shared" si="496"/>
        <v>17.419325389252549</v>
      </c>
      <c r="AY710" s="96">
        <f t="shared" si="497"/>
        <v>46414.632062174598</v>
      </c>
      <c r="AZ710" s="96">
        <f t="shared" si="498"/>
        <v>66306617.231677987</v>
      </c>
      <c r="BA710" s="97">
        <f t="shared" si="499"/>
        <v>3039.0532897852413</v>
      </c>
      <c r="BB710" s="102">
        <f t="shared" si="500"/>
        <v>22.440982305433824</v>
      </c>
      <c r="BC710" s="98">
        <f t="shared" si="501"/>
        <v>74.52475114902478</v>
      </c>
      <c r="BD710" s="98">
        <f t="shared" si="502"/>
        <v>4.7724179148637122E-2</v>
      </c>
      <c r="BE710" s="98">
        <f t="shared" si="503"/>
        <v>127.16337551280712</v>
      </c>
      <c r="BF710" s="98">
        <f t="shared" si="504"/>
        <v>181661.96501829589</v>
      </c>
      <c r="BG710" s="103">
        <f t="shared" si="505"/>
        <v>8.3261733966718925</v>
      </c>
      <c r="BH710">
        <v>0.1</v>
      </c>
      <c r="BI710">
        <f t="shared" si="480"/>
        <v>3453.469647483229</v>
      </c>
      <c r="BJ710">
        <v>0.1</v>
      </c>
      <c r="BK710">
        <f t="shared" si="481"/>
        <v>3395</v>
      </c>
      <c r="BL710" s="114">
        <v>233.99671804194799</v>
      </c>
      <c r="BM710" s="114">
        <v>664.65923848889599</v>
      </c>
      <c r="BN710" s="114">
        <v>0.40440070906507503</v>
      </c>
      <c r="BO710" s="114">
        <v>537.6</v>
      </c>
      <c r="BP710" s="114">
        <v>384000</v>
      </c>
      <c r="BQ710" s="107">
        <f t="shared" si="482"/>
        <v>8.7999999999999994E-9</v>
      </c>
      <c r="BR710" s="107">
        <f t="shared" si="483"/>
        <v>8.1224115920052447E-3</v>
      </c>
      <c r="BS710" s="107">
        <f t="shared" si="484"/>
        <v>2.3114419771278313E-2</v>
      </c>
      <c r="BT710" s="107">
        <f t="shared" si="485"/>
        <v>1.4074070327026144E-5</v>
      </c>
      <c r="BU710" s="107">
        <f t="shared" si="486"/>
        <v>1.9137243056652594E-2</v>
      </c>
      <c r="BV710" s="107">
        <f t="shared" si="487"/>
        <v>14.826610348809092</v>
      </c>
      <c r="BW710" s="117">
        <f t="shared" si="488"/>
        <v>4.2978703791888607E-4</v>
      </c>
    </row>
    <row r="711" spans="1:75" ht="60" customHeight="1" x14ac:dyDescent="0.25">
      <c r="A711" s="108">
        <v>4.6470587341679703</v>
      </c>
      <c r="B711" s="108">
        <v>-74.122555372816294</v>
      </c>
      <c r="C711" s="119">
        <v>27</v>
      </c>
      <c r="D711" s="119">
        <v>29</v>
      </c>
      <c r="E711" s="119">
        <v>1875</v>
      </c>
      <c r="F711" s="16" t="s">
        <v>1821</v>
      </c>
      <c r="G711" s="14" t="s">
        <v>1822</v>
      </c>
      <c r="H711" s="16" t="s">
        <v>1823</v>
      </c>
      <c r="I711" s="14" t="s">
        <v>40</v>
      </c>
      <c r="J711" s="14" t="s">
        <v>41</v>
      </c>
      <c r="K711" s="14">
        <v>30</v>
      </c>
      <c r="L711" s="14"/>
      <c r="M711" s="14">
        <v>1982</v>
      </c>
      <c r="N711" s="15" t="s">
        <v>43</v>
      </c>
      <c r="O711" s="15" t="s">
        <v>44</v>
      </c>
      <c r="P711" s="17">
        <v>3.567100458653237E-2</v>
      </c>
      <c r="Q711" s="18">
        <v>50746.8</v>
      </c>
      <c r="R711" s="18">
        <v>58529.598297679964</v>
      </c>
      <c r="S711" s="15" t="s">
        <v>45</v>
      </c>
      <c r="T711" s="15"/>
      <c r="U711" s="15"/>
      <c r="V711" s="14">
        <v>365</v>
      </c>
      <c r="W711" s="76"/>
      <c r="X711" s="14"/>
      <c r="Y711" s="14">
        <v>8760</v>
      </c>
      <c r="Z711" s="76" t="s">
        <v>1824</v>
      </c>
      <c r="AA711" s="76" t="s">
        <v>429</v>
      </c>
      <c r="AB711" s="19" t="s">
        <v>49</v>
      </c>
      <c r="AC711" s="19">
        <v>46.3856216091623</v>
      </c>
      <c r="AD711" s="19">
        <v>1074.85364414012</v>
      </c>
      <c r="AE711" s="19">
        <v>5.4109910208389103</v>
      </c>
      <c r="AF711" s="19">
        <v>1344</v>
      </c>
      <c r="AG711" s="19">
        <v>1920000</v>
      </c>
      <c r="AH711" s="20">
        <v>29509.162765957444</v>
      </c>
      <c r="AI711" s="20">
        <v>1.9976E-5</v>
      </c>
      <c r="AJ711" s="21">
        <f t="shared" si="489"/>
        <v>2.7149317995724528E-3</v>
      </c>
      <c r="AK711" s="21">
        <f t="shared" si="490"/>
        <v>6.2910752020318678E-2</v>
      </c>
      <c r="AL711" s="21">
        <f t="shared" si="491"/>
        <v>3.1670313084205469E-4</v>
      </c>
      <c r="AM711" s="21">
        <f t="shared" si="492"/>
        <v>7.8663780112081874E-2</v>
      </c>
      <c r="AN711" s="21">
        <f t="shared" si="493"/>
        <v>112.37682873154553</v>
      </c>
      <c r="AO711" s="86">
        <f t="shared" si="473"/>
        <v>0.67988005212584557</v>
      </c>
      <c r="AP711" s="88">
        <f t="shared" si="474"/>
        <v>7.4381693138971309E-6</v>
      </c>
      <c r="AQ711" s="89">
        <f t="shared" si="475"/>
        <v>1.7235822471320185E-4</v>
      </c>
      <c r="AR711" s="89">
        <f t="shared" si="476"/>
        <v>8.6767981052617718E-7</v>
      </c>
      <c r="AS711" s="89">
        <f t="shared" si="477"/>
        <v>2.1551720578652568E-4</v>
      </c>
      <c r="AT711" s="89">
        <f t="shared" si="478"/>
        <v>0.30788172255217955</v>
      </c>
      <c r="AU711" s="91">
        <f t="shared" si="479"/>
        <v>1.8626850743173851E-3</v>
      </c>
      <c r="AV711" s="95">
        <f t="shared" si="494"/>
        <v>2714.9317995724527</v>
      </c>
      <c r="AW711" s="96">
        <f t="shared" si="495"/>
        <v>62910.75202031868</v>
      </c>
      <c r="AX711" s="96">
        <f t="shared" si="496"/>
        <v>316.70313084205469</v>
      </c>
      <c r="AY711" s="96">
        <f t="shared" si="497"/>
        <v>78663.780112081877</v>
      </c>
      <c r="AZ711" s="96">
        <f t="shared" si="498"/>
        <v>112376828.73154552</v>
      </c>
      <c r="BA711" s="97">
        <f t="shared" si="499"/>
        <v>679880.05212584557</v>
      </c>
      <c r="BB711" s="102">
        <f t="shared" si="500"/>
        <v>7.4381693138971308</v>
      </c>
      <c r="BC711" s="98">
        <f t="shared" si="501"/>
        <v>172.35822471320185</v>
      </c>
      <c r="BD711" s="98">
        <f t="shared" si="502"/>
        <v>0.86767981052617715</v>
      </c>
      <c r="BE711" s="98">
        <f t="shared" si="503"/>
        <v>215.51720578652569</v>
      </c>
      <c r="BF711" s="98">
        <f t="shared" si="504"/>
        <v>307881.72255217953</v>
      </c>
      <c r="BG711" s="103">
        <f t="shared" si="505"/>
        <v>1862.6850743173852</v>
      </c>
      <c r="BH711">
        <v>0.1</v>
      </c>
      <c r="BI711">
        <f t="shared" si="480"/>
        <v>5852.9598297679968</v>
      </c>
      <c r="BJ711">
        <v>0.1</v>
      </c>
      <c r="BK711">
        <f t="shared" si="481"/>
        <v>2950.9162765957444</v>
      </c>
      <c r="BL711" s="114">
        <v>17.6498016718255</v>
      </c>
      <c r="BM711" s="114">
        <v>910.91550745517998</v>
      </c>
      <c r="BN711" s="114">
        <v>5.3109910208389097</v>
      </c>
      <c r="BO711" s="114">
        <v>537.6</v>
      </c>
      <c r="BP711" s="114">
        <v>384000</v>
      </c>
      <c r="BQ711" s="107">
        <f t="shared" si="482"/>
        <v>1.9976000000000002E-6</v>
      </c>
      <c r="BR711" s="107">
        <f t="shared" si="483"/>
        <v>1.068115871402003E-3</v>
      </c>
      <c r="BS711" s="107">
        <f t="shared" si="484"/>
        <v>5.3685399925158431E-2</v>
      </c>
      <c r="BT711" s="107">
        <f t="shared" si="485"/>
        <v>3.1245933743324016E-4</v>
      </c>
      <c r="BU711" s="107">
        <f t="shared" si="486"/>
        <v>3.2433907431247549E-2</v>
      </c>
      <c r="BV711" s="107">
        <f t="shared" si="487"/>
        <v>25.128222813958729</v>
      </c>
      <c r="BW711" s="117">
        <f t="shared" si="488"/>
        <v>9.6149559050329778E-2</v>
      </c>
    </row>
    <row r="712" spans="1:75" ht="60" customHeight="1" x14ac:dyDescent="0.25">
      <c r="A712" s="108">
        <v>4.6470587341679703</v>
      </c>
      <c r="B712" s="108">
        <v>-74.122555372816294</v>
      </c>
      <c r="C712" s="119">
        <v>27</v>
      </c>
      <c r="D712" s="119">
        <v>29</v>
      </c>
      <c r="E712" s="119">
        <v>1875</v>
      </c>
      <c r="F712" s="16" t="s">
        <v>1821</v>
      </c>
      <c r="G712" s="14" t="s">
        <v>1822</v>
      </c>
      <c r="H712" s="16" t="s">
        <v>1823</v>
      </c>
      <c r="I712" s="14" t="s">
        <v>40</v>
      </c>
      <c r="J712" s="14" t="s">
        <v>41</v>
      </c>
      <c r="K712" s="14">
        <v>30</v>
      </c>
      <c r="L712" s="14"/>
      <c r="M712" s="14">
        <v>1982</v>
      </c>
      <c r="N712" s="15" t="s">
        <v>43</v>
      </c>
      <c r="O712" s="15" t="s">
        <v>44</v>
      </c>
      <c r="P712" s="17">
        <v>3.567100458653237E-2</v>
      </c>
      <c r="Q712" s="18">
        <v>50746.8</v>
      </c>
      <c r="R712" s="18">
        <v>58529.598297679964</v>
      </c>
      <c r="S712" s="15" t="s">
        <v>45</v>
      </c>
      <c r="T712" s="15"/>
      <c r="U712" s="15"/>
      <c r="V712" s="14">
        <v>365</v>
      </c>
      <c r="W712" s="76"/>
      <c r="X712" s="14"/>
      <c r="Y712" s="14">
        <v>8760</v>
      </c>
      <c r="Z712" s="76" t="s">
        <v>1824</v>
      </c>
      <c r="AA712" s="76" t="s">
        <v>429</v>
      </c>
      <c r="AB712" s="19" t="s">
        <v>49</v>
      </c>
      <c r="AC712" s="19">
        <v>46.3856216091623</v>
      </c>
      <c r="AD712" s="19">
        <v>1074.85364414012</v>
      </c>
      <c r="AE712" s="19">
        <v>5.4109910208389103</v>
      </c>
      <c r="AF712" s="19">
        <v>1344</v>
      </c>
      <c r="AG712" s="19">
        <v>1920000</v>
      </c>
      <c r="AH712" s="20">
        <v>29509.162765957444</v>
      </c>
      <c r="AI712" s="20">
        <v>1.9976E-5</v>
      </c>
      <c r="AJ712" s="21">
        <f t="shared" si="489"/>
        <v>2.7149317995724528E-3</v>
      </c>
      <c r="AK712" s="21">
        <f t="shared" si="490"/>
        <v>6.2910752020318678E-2</v>
      </c>
      <c r="AL712" s="21">
        <f t="shared" si="491"/>
        <v>3.1670313084205469E-4</v>
      </c>
      <c r="AM712" s="21">
        <f t="shared" si="492"/>
        <v>7.8663780112081874E-2</v>
      </c>
      <c r="AN712" s="21">
        <f t="shared" si="493"/>
        <v>112.37682873154553</v>
      </c>
      <c r="AO712" s="86">
        <f t="shared" si="473"/>
        <v>0.67988005212584557</v>
      </c>
      <c r="AP712" s="88">
        <f t="shared" si="474"/>
        <v>7.4381693138971309E-6</v>
      </c>
      <c r="AQ712" s="89">
        <f t="shared" si="475"/>
        <v>1.7235822471320185E-4</v>
      </c>
      <c r="AR712" s="89">
        <f t="shared" si="476"/>
        <v>8.6767981052617718E-7</v>
      </c>
      <c r="AS712" s="89">
        <f t="shared" si="477"/>
        <v>2.1551720578652568E-4</v>
      </c>
      <c r="AT712" s="89">
        <f t="shared" si="478"/>
        <v>0.30788172255217955</v>
      </c>
      <c r="AU712" s="91">
        <f t="shared" si="479"/>
        <v>1.8626850743173851E-3</v>
      </c>
      <c r="AV712" s="95">
        <f t="shared" si="494"/>
        <v>2714.9317995724527</v>
      </c>
      <c r="AW712" s="96">
        <f t="shared" si="495"/>
        <v>62910.75202031868</v>
      </c>
      <c r="AX712" s="96">
        <f t="shared" si="496"/>
        <v>316.70313084205469</v>
      </c>
      <c r="AY712" s="96">
        <f t="shared" si="497"/>
        <v>78663.780112081877</v>
      </c>
      <c r="AZ712" s="96">
        <f t="shared" si="498"/>
        <v>112376828.73154552</v>
      </c>
      <c r="BA712" s="97">
        <f t="shared" si="499"/>
        <v>679880.05212584557</v>
      </c>
      <c r="BB712" s="102">
        <f t="shared" si="500"/>
        <v>7.4381693138971308</v>
      </c>
      <c r="BC712" s="98">
        <f t="shared" si="501"/>
        <v>172.35822471320185</v>
      </c>
      <c r="BD712" s="98">
        <f t="shared" si="502"/>
        <v>0.86767981052617715</v>
      </c>
      <c r="BE712" s="98">
        <f t="shared" si="503"/>
        <v>215.51720578652569</v>
      </c>
      <c r="BF712" s="98">
        <f t="shared" si="504"/>
        <v>307881.72255217953</v>
      </c>
      <c r="BG712" s="103">
        <f t="shared" si="505"/>
        <v>1862.6850743173852</v>
      </c>
      <c r="BH712">
        <v>0.1</v>
      </c>
      <c r="BI712">
        <f t="shared" si="480"/>
        <v>5852.9598297679968</v>
      </c>
      <c r="BJ712">
        <v>0.1</v>
      </c>
      <c r="BK712">
        <f t="shared" si="481"/>
        <v>2950.9162765957444</v>
      </c>
      <c r="BL712" s="114">
        <v>17.6498016718255</v>
      </c>
      <c r="BM712" s="114">
        <v>910.91550745517998</v>
      </c>
      <c r="BN712" s="114">
        <v>5.3109910208389097</v>
      </c>
      <c r="BO712" s="114">
        <v>537.6</v>
      </c>
      <c r="BP712" s="114">
        <v>384000</v>
      </c>
      <c r="BQ712" s="107">
        <f t="shared" si="482"/>
        <v>1.9976000000000002E-6</v>
      </c>
      <c r="BR712" s="107">
        <f t="shared" si="483"/>
        <v>1.068115871402003E-3</v>
      </c>
      <c r="BS712" s="107">
        <f t="shared" si="484"/>
        <v>5.3685399925158431E-2</v>
      </c>
      <c r="BT712" s="107">
        <f t="shared" si="485"/>
        <v>3.1245933743324016E-4</v>
      </c>
      <c r="BU712" s="107">
        <f t="shared" si="486"/>
        <v>3.2433907431247549E-2</v>
      </c>
      <c r="BV712" s="107">
        <f t="shared" si="487"/>
        <v>25.128222813958729</v>
      </c>
      <c r="BW712" s="117">
        <f t="shared" si="488"/>
        <v>9.6149559050329778E-2</v>
      </c>
    </row>
    <row r="713" spans="1:75" ht="60" customHeight="1" x14ac:dyDescent="0.25">
      <c r="A713" s="108">
        <v>4.6478648048774502</v>
      </c>
      <c r="B713" s="108">
        <v>-74.118704601262493</v>
      </c>
      <c r="C713" s="119">
        <v>27</v>
      </c>
      <c r="D713" s="119">
        <v>29</v>
      </c>
      <c r="E713" s="119">
        <v>1875</v>
      </c>
      <c r="F713" s="16" t="s">
        <v>1825</v>
      </c>
      <c r="G713" s="14" t="s">
        <v>1826</v>
      </c>
      <c r="H713" s="16" t="s">
        <v>1827</v>
      </c>
      <c r="I713" s="14" t="s">
        <v>40</v>
      </c>
      <c r="J713" s="14" t="s">
        <v>41</v>
      </c>
      <c r="K713" s="14">
        <v>150</v>
      </c>
      <c r="L713" s="14"/>
      <c r="M713" s="14">
        <v>1994</v>
      </c>
      <c r="N713" s="15" t="s">
        <v>43</v>
      </c>
      <c r="O713" s="15" t="s">
        <v>86</v>
      </c>
      <c r="P713" s="25">
        <v>0.01</v>
      </c>
      <c r="Q713" s="18">
        <v>299520</v>
      </c>
      <c r="R713" s="18">
        <v>311743.64308610413</v>
      </c>
      <c r="S713" s="15" t="s">
        <v>45</v>
      </c>
      <c r="T713" s="15"/>
      <c r="U713" s="15"/>
      <c r="V713" s="14">
        <v>365</v>
      </c>
      <c r="W713" s="76"/>
      <c r="X713" s="14"/>
      <c r="Y713" s="14">
        <v>8760</v>
      </c>
      <c r="Z713" s="76" t="s">
        <v>1828</v>
      </c>
      <c r="AA713" s="76" t="s">
        <v>429</v>
      </c>
      <c r="AB713" s="19" t="s">
        <v>49</v>
      </c>
      <c r="AC713" s="19">
        <v>589.42211574465</v>
      </c>
      <c r="AD713" s="19">
        <v>6395.3771199333296</v>
      </c>
      <c r="AE713" s="19">
        <v>22.425616220874101</v>
      </c>
      <c r="AF713" s="19">
        <v>1344</v>
      </c>
      <c r="AG713" s="19">
        <v>1920000</v>
      </c>
      <c r="AH713" s="23">
        <v>299520</v>
      </c>
      <c r="AI713" s="24">
        <v>8.7999999999999994E-8</v>
      </c>
      <c r="AJ713" s="21">
        <f t="shared" si="489"/>
        <v>0.18374859767775653</v>
      </c>
      <c r="AK713" s="21">
        <f t="shared" si="490"/>
        <v>1.9937181622775326</v>
      </c>
      <c r="AL713" s="21">
        <f t="shared" si="491"/>
        <v>6.9910432991461234E-3</v>
      </c>
      <c r="AM713" s="21">
        <f t="shared" si="492"/>
        <v>0.41898345630772393</v>
      </c>
      <c r="AN713" s="21">
        <f t="shared" si="493"/>
        <v>598.54779472531993</v>
      </c>
      <c r="AO713" s="86">
        <f t="shared" si="473"/>
        <v>2.7433440591577159E-2</v>
      </c>
      <c r="AP713" s="88">
        <f t="shared" si="474"/>
        <v>5.0342081555549735E-4</v>
      </c>
      <c r="AQ713" s="89">
        <f t="shared" si="475"/>
        <v>5.4622415404863905E-3</v>
      </c>
      <c r="AR713" s="89">
        <f t="shared" si="476"/>
        <v>1.9153543285331844E-5</v>
      </c>
      <c r="AS713" s="89">
        <f t="shared" si="477"/>
        <v>1.1478998802951341E-3</v>
      </c>
      <c r="AT713" s="89">
        <f t="shared" si="478"/>
        <v>1.6398569718501916</v>
      </c>
      <c r="AU713" s="91">
        <f t="shared" si="479"/>
        <v>7.5160111209800434E-5</v>
      </c>
      <c r="AV713" s="95">
        <f t="shared" si="494"/>
        <v>183748.59767775654</v>
      </c>
      <c r="AW713" s="96">
        <f t="shared" si="495"/>
        <v>1993718.1622775325</v>
      </c>
      <c r="AX713" s="96">
        <f t="shared" si="496"/>
        <v>6991.043299146123</v>
      </c>
      <c r="AY713" s="96">
        <f t="shared" si="497"/>
        <v>418983.45630772394</v>
      </c>
      <c r="AZ713" s="96">
        <f t="shared" si="498"/>
        <v>598547794.72531998</v>
      </c>
      <c r="BA713" s="97">
        <f t="shared" si="499"/>
        <v>27433.44059157716</v>
      </c>
      <c r="BB713" s="102">
        <f t="shared" si="500"/>
        <v>503.42081555549737</v>
      </c>
      <c r="BC713" s="98">
        <f t="shared" si="501"/>
        <v>5462.2415404863905</v>
      </c>
      <c r="BD713" s="98">
        <f t="shared" si="502"/>
        <v>19.153543285331843</v>
      </c>
      <c r="BE713" s="98">
        <f t="shared" si="503"/>
        <v>1147.8998802951342</v>
      </c>
      <c r="BF713" s="98">
        <f t="shared" si="504"/>
        <v>1639856.9718501917</v>
      </c>
      <c r="BG713" s="103">
        <f t="shared" si="505"/>
        <v>75.160111209800434</v>
      </c>
      <c r="BH713">
        <v>0.1</v>
      </c>
      <c r="BI713">
        <f t="shared" si="480"/>
        <v>31174.364308610413</v>
      </c>
      <c r="BJ713">
        <v>0.1</v>
      </c>
      <c r="BK713">
        <f t="shared" si="481"/>
        <v>29952</v>
      </c>
      <c r="BL713" s="114">
        <v>491.49252207956101</v>
      </c>
      <c r="BM713" s="114">
        <v>4911.7599692228896</v>
      </c>
      <c r="BN713" s="114">
        <v>16.278520514623899</v>
      </c>
      <c r="BO713" s="114">
        <v>537.6</v>
      </c>
      <c r="BP713" s="114">
        <v>384000</v>
      </c>
      <c r="BQ713" s="107">
        <f t="shared" si="482"/>
        <v>8.7999999999999994E-9</v>
      </c>
      <c r="BR713" s="107">
        <f t="shared" si="483"/>
        <v>0.15431753807398887</v>
      </c>
      <c r="BS713" s="107">
        <f t="shared" si="484"/>
        <v>1.5441350401417115</v>
      </c>
      <c r="BT713" s="107">
        <f t="shared" si="485"/>
        <v>5.1226539631104139E-3</v>
      </c>
      <c r="BU713" s="107">
        <f t="shared" si="486"/>
        <v>0.17275130457431082</v>
      </c>
      <c r="BV713" s="107">
        <f t="shared" si="487"/>
        <v>133.83935567884055</v>
      </c>
      <c r="BW713" s="117">
        <f t="shared" si="488"/>
        <v>3.8796743747165009E-3</v>
      </c>
    </row>
    <row r="714" spans="1:75" ht="60" customHeight="1" x14ac:dyDescent="0.25">
      <c r="A714" s="108">
        <v>4.6478648048774502</v>
      </c>
      <c r="B714" s="108">
        <v>-74.118704601262493</v>
      </c>
      <c r="C714" s="119">
        <v>27</v>
      </c>
      <c r="D714" s="119">
        <v>29</v>
      </c>
      <c r="E714" s="119">
        <v>1875</v>
      </c>
      <c r="F714" s="16" t="s">
        <v>1825</v>
      </c>
      <c r="G714" s="14" t="s">
        <v>1826</v>
      </c>
      <c r="H714" s="16" t="s">
        <v>1827</v>
      </c>
      <c r="I714" s="14" t="s">
        <v>40</v>
      </c>
      <c r="J714" s="14" t="s">
        <v>41</v>
      </c>
      <c r="K714" s="14">
        <v>150</v>
      </c>
      <c r="L714" s="14"/>
      <c r="M714" s="14">
        <v>2000</v>
      </c>
      <c r="N714" s="15" t="s">
        <v>43</v>
      </c>
      <c r="O714" s="15" t="s">
        <v>82</v>
      </c>
      <c r="P714" s="25">
        <v>0.01</v>
      </c>
      <c r="Q714" s="18">
        <v>299520</v>
      </c>
      <c r="R714" s="18">
        <v>311743.64308610413</v>
      </c>
      <c r="S714" s="15" t="s">
        <v>45</v>
      </c>
      <c r="T714" s="15"/>
      <c r="U714" s="15"/>
      <c r="V714" s="14">
        <v>365</v>
      </c>
      <c r="W714" s="76"/>
      <c r="X714" s="14"/>
      <c r="Y714" s="14">
        <v>8760</v>
      </c>
      <c r="Z714" s="76" t="s">
        <v>429</v>
      </c>
      <c r="AA714" s="76" t="s">
        <v>429</v>
      </c>
      <c r="AB714" s="19" t="s">
        <v>49</v>
      </c>
      <c r="AC714" s="19">
        <v>237.18055687712899</v>
      </c>
      <c r="AD714" s="19">
        <v>787.65812200543303</v>
      </c>
      <c r="AE714" s="19">
        <v>0.50440070906507495</v>
      </c>
      <c r="AF714" s="19">
        <v>1344</v>
      </c>
      <c r="AG714" s="19">
        <v>1920000</v>
      </c>
      <c r="AH714" s="23">
        <v>299520</v>
      </c>
      <c r="AI714" s="24">
        <v>8.7999999999999994E-8</v>
      </c>
      <c r="AJ714" s="21">
        <f t="shared" si="489"/>
        <v>7.3939530870067119E-2</v>
      </c>
      <c r="AK714" s="21">
        <f t="shared" si="490"/>
        <v>0.24554741246033279</v>
      </c>
      <c r="AL714" s="21">
        <f t="shared" si="491"/>
        <v>1.5724371461916058E-4</v>
      </c>
      <c r="AM714" s="21">
        <f t="shared" si="492"/>
        <v>0.41898345630772393</v>
      </c>
      <c r="AN714" s="21">
        <f t="shared" si="493"/>
        <v>598.54779472531993</v>
      </c>
      <c r="AO714" s="86">
        <f t="shared" si="473"/>
        <v>2.7433440591577159E-2</v>
      </c>
      <c r="AP714" s="88">
        <f t="shared" si="474"/>
        <v>2.0257405717826607E-4</v>
      </c>
      <c r="AQ714" s="89">
        <f t="shared" si="475"/>
        <v>6.7273263687762409E-4</v>
      </c>
      <c r="AR714" s="89">
        <f t="shared" si="476"/>
        <v>4.3080469758674132E-7</v>
      </c>
      <c r="AS714" s="89">
        <f t="shared" si="477"/>
        <v>1.1478998802951341E-3</v>
      </c>
      <c r="AT714" s="89">
        <f t="shared" si="478"/>
        <v>1.6398569718501916</v>
      </c>
      <c r="AU714" s="91">
        <f t="shared" si="479"/>
        <v>7.5160111209800434E-5</v>
      </c>
      <c r="AV714" s="95">
        <f t="shared" si="494"/>
        <v>73939.530870067116</v>
      </c>
      <c r="AW714" s="96">
        <f t="shared" si="495"/>
        <v>245547.41246033279</v>
      </c>
      <c r="AX714" s="96">
        <f t="shared" si="496"/>
        <v>157.24371461916058</v>
      </c>
      <c r="AY714" s="96">
        <f t="shared" si="497"/>
        <v>418983.45630772394</v>
      </c>
      <c r="AZ714" s="96">
        <f t="shared" si="498"/>
        <v>598547794.72531998</v>
      </c>
      <c r="BA714" s="97">
        <f t="shared" si="499"/>
        <v>27433.44059157716</v>
      </c>
      <c r="BB714" s="102">
        <f t="shared" si="500"/>
        <v>202.57405717826606</v>
      </c>
      <c r="BC714" s="98">
        <f t="shared" si="501"/>
        <v>672.73263687762415</v>
      </c>
      <c r="BD714" s="98">
        <f t="shared" si="502"/>
        <v>0.43080469758674134</v>
      </c>
      <c r="BE714" s="98">
        <f t="shared" si="503"/>
        <v>1147.8998802951342</v>
      </c>
      <c r="BF714" s="98">
        <f t="shared" si="504"/>
        <v>1639856.9718501917</v>
      </c>
      <c r="BG714" s="103">
        <f t="shared" si="505"/>
        <v>75.160111209800434</v>
      </c>
      <c r="BH714">
        <v>0.1</v>
      </c>
      <c r="BI714">
        <f t="shared" si="480"/>
        <v>31174.364308610413</v>
      </c>
      <c r="BJ714">
        <v>0.1</v>
      </c>
      <c r="BK714">
        <f t="shared" si="481"/>
        <v>29952</v>
      </c>
      <c r="BL714" s="114">
        <v>233.99671804194799</v>
      </c>
      <c r="BM714" s="114">
        <v>664.65923848889599</v>
      </c>
      <c r="BN714" s="114">
        <v>0.40440070906507503</v>
      </c>
      <c r="BO714" s="114">
        <v>537.6</v>
      </c>
      <c r="BP714" s="114">
        <v>384000</v>
      </c>
      <c r="BQ714" s="107">
        <f t="shared" si="482"/>
        <v>8.7999999999999994E-9</v>
      </c>
      <c r="BR714" s="107">
        <f t="shared" si="483"/>
        <v>7.3320759665046809E-2</v>
      </c>
      <c r="BS714" s="107">
        <f t="shared" si="484"/>
        <v>0.20865315647326155</v>
      </c>
      <c r="BT714" s="107">
        <f t="shared" si="485"/>
        <v>1.2704620004390743E-4</v>
      </c>
      <c r="BU714" s="107">
        <f t="shared" si="486"/>
        <v>0.17275130457431082</v>
      </c>
      <c r="BV714" s="107">
        <f t="shared" si="487"/>
        <v>133.83935567884055</v>
      </c>
      <c r="BW714" s="117">
        <f t="shared" si="488"/>
        <v>3.8796743747165009E-3</v>
      </c>
    </row>
    <row r="715" spans="1:75" ht="60" customHeight="1" x14ac:dyDescent="0.25">
      <c r="A715" s="108">
        <v>4.6478648048774502</v>
      </c>
      <c r="B715" s="108">
        <v>-74.118704601262493</v>
      </c>
      <c r="C715" s="119">
        <v>27</v>
      </c>
      <c r="D715" s="119">
        <v>29</v>
      </c>
      <c r="E715" s="119">
        <v>1875</v>
      </c>
      <c r="F715" s="16" t="s">
        <v>1825</v>
      </c>
      <c r="G715" s="14" t="s">
        <v>1826</v>
      </c>
      <c r="H715" s="16" t="s">
        <v>1827</v>
      </c>
      <c r="I715" s="14" t="s">
        <v>40</v>
      </c>
      <c r="J715" s="14" t="s">
        <v>1829</v>
      </c>
      <c r="K715" s="14">
        <v>1132.3</v>
      </c>
      <c r="L715" s="14"/>
      <c r="M715" s="14">
        <v>1999</v>
      </c>
      <c r="N715" s="15" t="s">
        <v>43</v>
      </c>
      <c r="O715" s="15" t="s">
        <v>397</v>
      </c>
      <c r="P715" s="25">
        <v>0.01</v>
      </c>
      <c r="Q715" s="18">
        <v>828360</v>
      </c>
      <c r="R715" s="18">
        <v>862166.01291000668</v>
      </c>
      <c r="S715" s="15" t="s">
        <v>45</v>
      </c>
      <c r="T715" s="15"/>
      <c r="U715" s="15"/>
      <c r="V715" s="14">
        <v>365</v>
      </c>
      <c r="W715" s="76"/>
      <c r="X715" s="14"/>
      <c r="Y715" s="14">
        <v>8760</v>
      </c>
      <c r="Z715" s="76" t="s">
        <v>1830</v>
      </c>
      <c r="AA715" s="76" t="s">
        <v>429</v>
      </c>
      <c r="AB715" s="19" t="s">
        <v>49</v>
      </c>
      <c r="AC715" s="19">
        <v>196.35697419693699</v>
      </c>
      <c r="AD715" s="19">
        <v>1220.7279907421801</v>
      </c>
      <c r="AE715" s="19">
        <v>0.1</v>
      </c>
      <c r="AF715" s="19">
        <v>640</v>
      </c>
      <c r="AG715" s="19">
        <v>1920000</v>
      </c>
      <c r="AH715" s="23">
        <v>828360</v>
      </c>
      <c r="AI715" s="24">
        <v>8.7999999999999994E-8</v>
      </c>
      <c r="AJ715" s="21">
        <f t="shared" si="489"/>
        <v>0.16929230955044622</v>
      </c>
      <c r="AK715" s="21">
        <f t="shared" si="490"/>
        <v>1.0524701846258291</v>
      </c>
      <c r="AL715" s="21">
        <f t="shared" si="491"/>
        <v>8.6216601291000663E-5</v>
      </c>
      <c r="AM715" s="21">
        <f t="shared" si="492"/>
        <v>0.5517862482624043</v>
      </c>
      <c r="AN715" s="21">
        <f t="shared" si="493"/>
        <v>1655.3587447872128</v>
      </c>
      <c r="AO715" s="86">
        <f t="shared" si="473"/>
        <v>7.5870609136080583E-2</v>
      </c>
      <c r="AP715" s="88">
        <f t="shared" si="474"/>
        <v>4.6381454671355128E-4</v>
      </c>
      <c r="AQ715" s="89">
        <f t="shared" si="475"/>
        <v>2.8834799578789836E-3</v>
      </c>
      <c r="AR715" s="89">
        <f t="shared" si="476"/>
        <v>2.3620986655068676E-7</v>
      </c>
      <c r="AS715" s="89">
        <f t="shared" si="477"/>
        <v>1.5117431459243953E-3</v>
      </c>
      <c r="AT715" s="89">
        <f t="shared" si="478"/>
        <v>4.5352294377731859</v>
      </c>
      <c r="AU715" s="91">
        <f t="shared" si="479"/>
        <v>2.0786468256460433E-4</v>
      </c>
      <c r="AV715" s="95">
        <f t="shared" si="494"/>
        <v>169292.30955044623</v>
      </c>
      <c r="AW715" s="96">
        <f t="shared" si="495"/>
        <v>1052470.1846258291</v>
      </c>
      <c r="AX715" s="96">
        <f t="shared" si="496"/>
        <v>86.216601291000657</v>
      </c>
      <c r="AY715" s="96">
        <f t="shared" si="497"/>
        <v>551786.24826240435</v>
      </c>
      <c r="AZ715" s="96">
        <f t="shared" si="498"/>
        <v>1655358744.7872128</v>
      </c>
      <c r="BA715" s="97">
        <f t="shared" si="499"/>
        <v>75870.609136080588</v>
      </c>
      <c r="BB715" s="102">
        <f t="shared" si="500"/>
        <v>463.81454671355129</v>
      </c>
      <c r="BC715" s="98">
        <f t="shared" si="501"/>
        <v>2883.4799578789834</v>
      </c>
      <c r="BD715" s="98">
        <f t="shared" si="502"/>
        <v>0.23620986655068676</v>
      </c>
      <c r="BE715" s="98">
        <f t="shared" si="503"/>
        <v>1511.7431459243953</v>
      </c>
      <c r="BF715" s="98">
        <f t="shared" si="504"/>
        <v>4535229.4377731858</v>
      </c>
      <c r="BG715" s="103">
        <f t="shared" si="505"/>
        <v>207.86468256460432</v>
      </c>
      <c r="BH715">
        <v>0.1</v>
      </c>
      <c r="BI715">
        <f t="shared" si="480"/>
        <v>86216.601291000668</v>
      </c>
      <c r="BJ715">
        <v>0.1</v>
      </c>
      <c r="BK715">
        <f t="shared" si="481"/>
        <v>82836</v>
      </c>
      <c r="BL715" s="114">
        <v>187.562005220738</v>
      </c>
      <c r="BM715" s="114">
        <v>1012.03746873145</v>
      </c>
      <c r="BN715" s="114">
        <v>0</v>
      </c>
      <c r="BO715" s="114">
        <v>256</v>
      </c>
      <c r="BP715" s="114">
        <v>384000</v>
      </c>
      <c r="BQ715" s="107">
        <f t="shared" si="482"/>
        <v>8.7999999999999994E-9</v>
      </c>
      <c r="BR715" s="107">
        <f t="shared" si="483"/>
        <v>0.16259332438454088</v>
      </c>
      <c r="BS715" s="107">
        <f t="shared" si="484"/>
        <v>0.8788688790954251</v>
      </c>
      <c r="BT715" s="107">
        <f t="shared" si="485"/>
        <v>8.6216601291000673E-6</v>
      </c>
      <c r="BU715" s="107">
        <f t="shared" si="486"/>
        <v>0.22750729843491826</v>
      </c>
      <c r="BV715" s="107">
        <f t="shared" si="487"/>
        <v>370.14946804929338</v>
      </c>
      <c r="BW715" s="117">
        <f t="shared" si="488"/>
        <v>1.0729724442575323E-2</v>
      </c>
    </row>
    <row r="716" spans="1:75" ht="60" customHeight="1" x14ac:dyDescent="0.25">
      <c r="A716" s="108">
        <v>4.6478648048774502</v>
      </c>
      <c r="B716" s="108">
        <v>-74.118704601262493</v>
      </c>
      <c r="C716" s="119">
        <v>27</v>
      </c>
      <c r="D716" s="119">
        <v>29</v>
      </c>
      <c r="E716" s="119">
        <v>1875</v>
      </c>
      <c r="F716" s="16" t="s">
        <v>1825</v>
      </c>
      <c r="G716" s="14" t="s">
        <v>1826</v>
      </c>
      <c r="H716" s="16" t="s">
        <v>1827</v>
      </c>
      <c r="I716" s="14" t="s">
        <v>40</v>
      </c>
      <c r="J716" s="14" t="s">
        <v>1829</v>
      </c>
      <c r="K716" s="14">
        <v>1822.7</v>
      </c>
      <c r="L716" s="14"/>
      <c r="M716" s="14">
        <v>1992</v>
      </c>
      <c r="N716" s="15" t="s">
        <v>43</v>
      </c>
      <c r="O716" s="15" t="s">
        <v>397</v>
      </c>
      <c r="P716" s="25">
        <v>0.01</v>
      </c>
      <c r="Q716" s="18">
        <v>1330680</v>
      </c>
      <c r="R716" s="18">
        <v>1384986.0810023271</v>
      </c>
      <c r="S716" s="15" t="s">
        <v>45</v>
      </c>
      <c r="T716" s="15"/>
      <c r="U716" s="15"/>
      <c r="V716" s="14">
        <v>365</v>
      </c>
      <c r="W716" s="76"/>
      <c r="X716" s="14"/>
      <c r="Y716" s="14">
        <v>8760</v>
      </c>
      <c r="Z716" s="76" t="s">
        <v>1831</v>
      </c>
      <c r="AA716" s="76" t="s">
        <v>429</v>
      </c>
      <c r="AB716" s="19" t="s">
        <v>49</v>
      </c>
      <c r="AC716" s="19">
        <v>196.35697419693699</v>
      </c>
      <c r="AD716" s="19">
        <v>1220.7279907421801</v>
      </c>
      <c r="AE716" s="19">
        <v>0.1</v>
      </c>
      <c r="AF716" s="19">
        <v>640</v>
      </c>
      <c r="AG716" s="19">
        <v>1920000</v>
      </c>
      <c r="AH716" s="23">
        <v>1330680</v>
      </c>
      <c r="AI716" s="24">
        <v>8.7999999999999994E-8</v>
      </c>
      <c r="AJ716" s="21">
        <f t="shared" si="489"/>
        <v>0.27195167617049087</v>
      </c>
      <c r="AK716" s="21">
        <f t="shared" si="490"/>
        <v>1.6906912758678569</v>
      </c>
      <c r="AL716" s="21">
        <f t="shared" si="491"/>
        <v>1.3849860810023271E-4</v>
      </c>
      <c r="AM716" s="21">
        <f t="shared" si="492"/>
        <v>0.88639109184148934</v>
      </c>
      <c r="AN716" s="21">
        <f t="shared" si="493"/>
        <v>2659.1732755244684</v>
      </c>
      <c r="AO716" s="86">
        <f t="shared" si="473"/>
        <v>0.12187877512820479</v>
      </c>
      <c r="AP716" s="88">
        <f t="shared" si="474"/>
        <v>7.4507308539860514E-4</v>
      </c>
      <c r="AQ716" s="89">
        <f t="shared" si="475"/>
        <v>4.6320308927886491E-3</v>
      </c>
      <c r="AR716" s="89">
        <f t="shared" si="476"/>
        <v>3.7944824137050057E-7</v>
      </c>
      <c r="AS716" s="89">
        <f t="shared" si="477"/>
        <v>2.4284687447712035E-3</v>
      </c>
      <c r="AT716" s="89">
        <f t="shared" si="478"/>
        <v>7.2854062343136121</v>
      </c>
      <c r="AU716" s="91">
        <f t="shared" si="479"/>
        <v>3.3391445240604052E-4</v>
      </c>
      <c r="AV716" s="95">
        <f t="shared" si="494"/>
        <v>271951.67617049086</v>
      </c>
      <c r="AW716" s="96">
        <f t="shared" si="495"/>
        <v>1690691.275867857</v>
      </c>
      <c r="AX716" s="96">
        <f t="shared" si="496"/>
        <v>138.4986081002327</v>
      </c>
      <c r="AY716" s="96">
        <f t="shared" si="497"/>
        <v>886391.09184148931</v>
      </c>
      <c r="AZ716" s="96">
        <f t="shared" si="498"/>
        <v>2659173275.5244684</v>
      </c>
      <c r="BA716" s="97">
        <f t="shared" si="499"/>
        <v>121878.77512820478</v>
      </c>
      <c r="BB716" s="102">
        <f t="shared" si="500"/>
        <v>745.07308539860514</v>
      </c>
      <c r="BC716" s="98">
        <f t="shared" si="501"/>
        <v>4632.030892788649</v>
      </c>
      <c r="BD716" s="98">
        <f t="shared" si="502"/>
        <v>0.37944824137050059</v>
      </c>
      <c r="BE716" s="98">
        <f t="shared" si="503"/>
        <v>2428.4687447712035</v>
      </c>
      <c r="BF716" s="98">
        <f t="shared" si="504"/>
        <v>7285406.2343136119</v>
      </c>
      <c r="BG716" s="103">
        <f t="shared" si="505"/>
        <v>333.91445240604054</v>
      </c>
      <c r="BH716">
        <v>0.1</v>
      </c>
      <c r="BI716">
        <f t="shared" si="480"/>
        <v>138498.60810023273</v>
      </c>
      <c r="BJ716">
        <v>0.1</v>
      </c>
      <c r="BK716">
        <f t="shared" si="481"/>
        <v>133068</v>
      </c>
      <c r="BL716" s="114">
        <v>187.562005220738</v>
      </c>
      <c r="BM716" s="114">
        <v>1012.03746873145</v>
      </c>
      <c r="BN716" s="114">
        <v>0</v>
      </c>
      <c r="BO716" s="114">
        <v>256</v>
      </c>
      <c r="BP716" s="114">
        <v>384000</v>
      </c>
      <c r="BQ716" s="107">
        <f t="shared" si="482"/>
        <v>8.7999999999999994E-9</v>
      </c>
      <c r="BR716" s="107">
        <f t="shared" si="483"/>
        <v>0.26119040621471451</v>
      </c>
      <c r="BS716" s="107">
        <f t="shared" si="484"/>
        <v>1.41181761557137</v>
      </c>
      <c r="BT716" s="107">
        <f t="shared" si="485"/>
        <v>1.3849860810023272E-5</v>
      </c>
      <c r="BU716" s="107">
        <f t="shared" si="486"/>
        <v>0.36546840972690259</v>
      </c>
      <c r="BV716" s="107">
        <f t="shared" si="487"/>
        <v>594.609220802349</v>
      </c>
      <c r="BW716" s="117">
        <f t="shared" si="488"/>
        <v>1.7236261675172788E-2</v>
      </c>
    </row>
    <row r="717" spans="1:75" ht="60" customHeight="1" x14ac:dyDescent="0.25">
      <c r="A717" s="108">
        <v>4.6478648048774502</v>
      </c>
      <c r="B717" s="108">
        <v>-74.118704601262493</v>
      </c>
      <c r="C717" s="119">
        <v>27</v>
      </c>
      <c r="D717" s="119">
        <v>29</v>
      </c>
      <c r="E717" s="119">
        <v>1875</v>
      </c>
      <c r="F717" s="16" t="s">
        <v>1825</v>
      </c>
      <c r="G717" s="14" t="s">
        <v>1826</v>
      </c>
      <c r="H717" s="16" t="s">
        <v>1827</v>
      </c>
      <c r="I717" s="14" t="s">
        <v>40</v>
      </c>
      <c r="J717" s="14" t="s">
        <v>1829</v>
      </c>
      <c r="K717" s="14">
        <v>1758.2374906646801</v>
      </c>
      <c r="L717" s="14"/>
      <c r="M717" s="14">
        <v>1989</v>
      </c>
      <c r="N717" s="15" t="s">
        <v>43</v>
      </c>
      <c r="O717" s="15" t="s">
        <v>397</v>
      </c>
      <c r="P717" s="25">
        <v>0.01</v>
      </c>
      <c r="Q717" s="18">
        <v>1238400</v>
      </c>
      <c r="R717" s="18">
        <v>1288940.0627598537</v>
      </c>
      <c r="S717" s="15" t="s">
        <v>45</v>
      </c>
      <c r="T717" s="15"/>
      <c r="U717" s="15"/>
      <c r="V717" s="14">
        <v>365</v>
      </c>
      <c r="W717" s="76"/>
      <c r="X717" s="14"/>
      <c r="Y717" s="14">
        <v>8760</v>
      </c>
      <c r="Z717" s="76" t="s">
        <v>429</v>
      </c>
      <c r="AA717" s="76" t="s">
        <v>429</v>
      </c>
      <c r="AB717" s="19" t="s">
        <v>49</v>
      </c>
      <c r="AC717" s="19">
        <v>196.35697419693699</v>
      </c>
      <c r="AD717" s="19">
        <v>1220.7279907421801</v>
      </c>
      <c r="AE717" s="19">
        <v>0.1</v>
      </c>
      <c r="AF717" s="19">
        <v>640</v>
      </c>
      <c r="AG717" s="19">
        <v>1920000</v>
      </c>
      <c r="AH717" s="23">
        <v>1238400</v>
      </c>
      <c r="AI717" s="24">
        <v>8.7999999999999994E-8</v>
      </c>
      <c r="AJ717" s="21">
        <f t="shared" si="489"/>
        <v>0.25309237064473494</v>
      </c>
      <c r="AK717" s="21">
        <f t="shared" si="490"/>
        <v>1.5734452129999357</v>
      </c>
      <c r="AL717" s="21">
        <f t="shared" si="491"/>
        <v>1.2889400627598538E-4</v>
      </c>
      <c r="AM717" s="21">
        <f t="shared" si="492"/>
        <v>0.82492164016630642</v>
      </c>
      <c r="AN717" s="21">
        <f t="shared" si="493"/>
        <v>2474.7649204989189</v>
      </c>
      <c r="AO717" s="86">
        <f t="shared" si="473"/>
        <v>0.11342672552286712</v>
      </c>
      <c r="AP717" s="88">
        <f t="shared" si="474"/>
        <v>6.9340375519105464E-4</v>
      </c>
      <c r="AQ717" s="89">
        <f t="shared" si="475"/>
        <v>4.3108088027395495E-3</v>
      </c>
      <c r="AR717" s="89">
        <f t="shared" si="476"/>
        <v>3.5313426376982297E-7</v>
      </c>
      <c r="AS717" s="89">
        <f t="shared" si="477"/>
        <v>2.260059288126867E-3</v>
      </c>
      <c r="AT717" s="89">
        <f t="shared" si="478"/>
        <v>6.7801778643805992</v>
      </c>
      <c r="AU717" s="91">
        <f t="shared" si="479"/>
        <v>3.1075815211744414E-4</v>
      </c>
      <c r="AV717" s="95">
        <f t="shared" si="494"/>
        <v>253092.37064473494</v>
      </c>
      <c r="AW717" s="96">
        <f t="shared" si="495"/>
        <v>1573445.2129999357</v>
      </c>
      <c r="AX717" s="96">
        <f t="shared" si="496"/>
        <v>128.89400627598539</v>
      </c>
      <c r="AY717" s="96">
        <f t="shared" si="497"/>
        <v>824921.6401663064</v>
      </c>
      <c r="AZ717" s="96">
        <f t="shared" si="498"/>
        <v>2474764920.498919</v>
      </c>
      <c r="BA717" s="97">
        <f t="shared" si="499"/>
        <v>113426.72552286711</v>
      </c>
      <c r="BB717" s="102">
        <f t="shared" si="500"/>
        <v>693.40375519105464</v>
      </c>
      <c r="BC717" s="98">
        <f t="shared" si="501"/>
        <v>4310.8088027395497</v>
      </c>
      <c r="BD717" s="98">
        <f t="shared" si="502"/>
        <v>0.35313426376982299</v>
      </c>
      <c r="BE717" s="98">
        <f t="shared" si="503"/>
        <v>2260.0592881268672</v>
      </c>
      <c r="BF717" s="98">
        <f t="shared" si="504"/>
        <v>6780177.864380599</v>
      </c>
      <c r="BG717" s="103">
        <f t="shared" si="505"/>
        <v>310.75815211744413</v>
      </c>
      <c r="BH717">
        <v>0.1</v>
      </c>
      <c r="BI717">
        <f t="shared" si="480"/>
        <v>128894.00627598538</v>
      </c>
      <c r="BJ717">
        <v>0.1</v>
      </c>
      <c r="BK717">
        <f t="shared" si="481"/>
        <v>123840</v>
      </c>
      <c r="BL717" s="114">
        <v>187.562005220738</v>
      </c>
      <c r="BM717" s="114">
        <v>1012.03746873145</v>
      </c>
      <c r="BN717" s="114">
        <v>0</v>
      </c>
      <c r="BO717" s="114">
        <v>256</v>
      </c>
      <c r="BP717" s="114">
        <v>384000</v>
      </c>
      <c r="BQ717" s="107">
        <f t="shared" si="482"/>
        <v>8.7999999999999994E-9</v>
      </c>
      <c r="BR717" s="107">
        <f t="shared" si="483"/>
        <v>0.24307737326502424</v>
      </c>
      <c r="BS717" s="107">
        <f t="shared" si="484"/>
        <v>1.3139108840018523</v>
      </c>
      <c r="BT717" s="107">
        <f t="shared" si="485"/>
        <v>1.2889400627598538E-5</v>
      </c>
      <c r="BU717" s="107">
        <f t="shared" si="486"/>
        <v>0.34012390552634458</v>
      </c>
      <c r="BV717" s="107">
        <f t="shared" si="487"/>
        <v>553.37425905674456</v>
      </c>
      <c r="BW717" s="117">
        <f t="shared" si="488"/>
        <v>1.6040961357000921E-2</v>
      </c>
    </row>
    <row r="718" spans="1:75" ht="60" customHeight="1" x14ac:dyDescent="0.25">
      <c r="A718" s="108">
        <v>4.6478648048774502</v>
      </c>
      <c r="B718" s="108">
        <v>-74.118704601262493</v>
      </c>
      <c r="C718" s="119">
        <v>27</v>
      </c>
      <c r="D718" s="119">
        <v>29</v>
      </c>
      <c r="E718" s="119">
        <v>1875</v>
      </c>
      <c r="F718" s="16" t="s">
        <v>1825</v>
      </c>
      <c r="G718" s="14" t="s">
        <v>1826</v>
      </c>
      <c r="H718" s="16" t="s">
        <v>1827</v>
      </c>
      <c r="I718" s="14" t="s">
        <v>40</v>
      </c>
      <c r="J718" s="14" t="s">
        <v>53</v>
      </c>
      <c r="K718" s="27"/>
      <c r="L718" s="27"/>
      <c r="M718" s="14">
        <v>1995</v>
      </c>
      <c r="N718" s="15" t="s">
        <v>43</v>
      </c>
      <c r="O718" s="15" t="s">
        <v>397</v>
      </c>
      <c r="P718" s="25">
        <v>0.01</v>
      </c>
      <c r="Q718" s="18">
        <v>245100</v>
      </c>
      <c r="R718" s="18">
        <v>255102.72075455435</v>
      </c>
      <c r="S718" s="15" t="s">
        <v>45</v>
      </c>
      <c r="T718" s="15"/>
      <c r="U718" s="15"/>
      <c r="V718" s="14">
        <v>365</v>
      </c>
      <c r="W718" s="76"/>
      <c r="X718" s="14"/>
      <c r="Y718" s="14">
        <v>8760</v>
      </c>
      <c r="Z718" s="76" t="s">
        <v>429</v>
      </c>
      <c r="AA718" s="76" t="s">
        <v>429</v>
      </c>
      <c r="AB718" s="19" t="s">
        <v>49</v>
      </c>
      <c r="AC718" s="19">
        <v>196.35697419693699</v>
      </c>
      <c r="AD718" s="19">
        <v>1220.7279907421801</v>
      </c>
      <c r="AE718" s="19">
        <v>0.1</v>
      </c>
      <c r="AF718" s="19">
        <v>640</v>
      </c>
      <c r="AG718" s="19">
        <v>1920000</v>
      </c>
      <c r="AH718" s="20">
        <v>809498.38888888888</v>
      </c>
      <c r="AI718" s="20">
        <v>4.2999999999999994E-11</v>
      </c>
      <c r="AJ718" s="21">
        <f t="shared" si="489"/>
        <v>5.009119835677045E-2</v>
      </c>
      <c r="AK718" s="21">
        <f t="shared" si="490"/>
        <v>0.31141103173957058</v>
      </c>
      <c r="AL718" s="21">
        <f t="shared" si="491"/>
        <v>2.5510272075455435E-5</v>
      </c>
      <c r="AM718" s="21">
        <f t="shared" si="492"/>
        <v>0.16326574128291479</v>
      </c>
      <c r="AN718" s="21">
        <f t="shared" si="493"/>
        <v>489.79722384874435</v>
      </c>
      <c r="AO718" s="86">
        <f t="shared" si="473"/>
        <v>3.6228989728418212E-5</v>
      </c>
      <c r="AP718" s="88">
        <f t="shared" si="474"/>
        <v>1.3723615988156288E-4</v>
      </c>
      <c r="AQ718" s="89">
        <f t="shared" si="475"/>
        <v>8.5318090887553585E-4</v>
      </c>
      <c r="AR718" s="89">
        <f t="shared" si="476"/>
        <v>6.989115637111078E-8</v>
      </c>
      <c r="AS718" s="89">
        <f t="shared" si="477"/>
        <v>4.4730340077510903E-4</v>
      </c>
      <c r="AT718" s="89">
        <f t="shared" si="478"/>
        <v>1.3419102023253271</v>
      </c>
      <c r="AU718" s="91">
        <f t="shared" si="479"/>
        <v>9.925750610525538E-8</v>
      </c>
      <c r="AV718" s="95">
        <f t="shared" si="494"/>
        <v>50091.198356770452</v>
      </c>
      <c r="AW718" s="96">
        <f t="shared" si="495"/>
        <v>311411.03173957055</v>
      </c>
      <c r="AX718" s="96">
        <f t="shared" si="496"/>
        <v>25.510272075455436</v>
      </c>
      <c r="AY718" s="96">
        <f t="shared" si="497"/>
        <v>163265.74128291479</v>
      </c>
      <c r="AZ718" s="96">
        <f t="shared" si="498"/>
        <v>489797223.84874433</v>
      </c>
      <c r="BA718" s="97">
        <f t="shared" si="499"/>
        <v>36.228989728418213</v>
      </c>
      <c r="BB718" s="102">
        <f t="shared" si="500"/>
        <v>137.23615988156288</v>
      </c>
      <c r="BC718" s="98">
        <f t="shared" si="501"/>
        <v>853.18090887553581</v>
      </c>
      <c r="BD718" s="98">
        <f t="shared" si="502"/>
        <v>6.9891156371110777E-2</v>
      </c>
      <c r="BE718" s="98">
        <f t="shared" si="503"/>
        <v>447.30340077510903</v>
      </c>
      <c r="BF718" s="98">
        <f t="shared" si="504"/>
        <v>1341910.2023253271</v>
      </c>
      <c r="BG718" s="103">
        <f t="shared" si="505"/>
        <v>9.9257506105255383E-2</v>
      </c>
      <c r="BH718">
        <v>0.1</v>
      </c>
      <c r="BI718">
        <f t="shared" si="480"/>
        <v>25510.272075455436</v>
      </c>
      <c r="BJ718">
        <v>0.1</v>
      </c>
      <c r="BK718">
        <f t="shared" si="481"/>
        <v>80949.838888888888</v>
      </c>
      <c r="BL718" s="114">
        <v>187.562005220738</v>
      </c>
      <c r="BM718" s="114">
        <v>1012.03746873145</v>
      </c>
      <c r="BN718" s="114">
        <v>0</v>
      </c>
      <c r="BO718" s="114">
        <v>256</v>
      </c>
      <c r="BP718" s="114">
        <v>384000</v>
      </c>
      <c r="BQ718" s="107">
        <f t="shared" si="482"/>
        <v>4.2999999999999999E-12</v>
      </c>
      <c r="BR718" s="107">
        <f t="shared" si="483"/>
        <v>4.8109063458702708E-2</v>
      </c>
      <c r="BS718" s="107">
        <f t="shared" si="484"/>
        <v>0.2600448624586999</v>
      </c>
      <c r="BT718" s="107">
        <f t="shared" si="485"/>
        <v>2.5510272075455438E-6</v>
      </c>
      <c r="BU718" s="107">
        <f t="shared" si="486"/>
        <v>6.7316189635422366E-2</v>
      </c>
      <c r="BV718" s="107">
        <f t="shared" si="487"/>
        <v>109.52198877164737</v>
      </c>
      <c r="BW718" s="117">
        <f t="shared" si="488"/>
        <v>5.1235528625004599E-6</v>
      </c>
    </row>
    <row r="719" spans="1:75" ht="60" customHeight="1" x14ac:dyDescent="0.25">
      <c r="A719" s="108">
        <v>4.6478648048774502</v>
      </c>
      <c r="B719" s="108">
        <v>-74.118704601262493</v>
      </c>
      <c r="C719" s="119">
        <v>27</v>
      </c>
      <c r="D719" s="119">
        <v>29</v>
      </c>
      <c r="E719" s="119">
        <v>1875</v>
      </c>
      <c r="F719" s="16" t="s">
        <v>1825</v>
      </c>
      <c r="G719" s="14" t="s">
        <v>1826</v>
      </c>
      <c r="H719" s="16" t="s">
        <v>1827</v>
      </c>
      <c r="I719" s="14" t="s">
        <v>40</v>
      </c>
      <c r="J719" s="14" t="s">
        <v>53</v>
      </c>
      <c r="K719" s="27"/>
      <c r="L719" s="27"/>
      <c r="M719" s="14">
        <v>1995</v>
      </c>
      <c r="N719" s="15" t="s">
        <v>43</v>
      </c>
      <c r="O719" s="15" t="s">
        <v>397</v>
      </c>
      <c r="P719" s="25">
        <v>0.01</v>
      </c>
      <c r="Q719" s="18">
        <v>96300</v>
      </c>
      <c r="R719" s="18">
        <v>100230.07755472699</v>
      </c>
      <c r="S719" s="15" t="s">
        <v>45</v>
      </c>
      <c r="T719" s="15"/>
      <c r="U719" s="15"/>
      <c r="V719" s="14">
        <v>365</v>
      </c>
      <c r="W719" s="76"/>
      <c r="X719" s="14"/>
      <c r="Y719" s="14">
        <v>8760</v>
      </c>
      <c r="Z719" s="76" t="s">
        <v>429</v>
      </c>
      <c r="AA719" s="76" t="s">
        <v>429</v>
      </c>
      <c r="AB719" s="19" t="s">
        <v>49</v>
      </c>
      <c r="AC719" s="19">
        <v>196.35697419693699</v>
      </c>
      <c r="AD719" s="19">
        <v>1220.7279907421801</v>
      </c>
      <c r="AE719" s="19">
        <v>0.1</v>
      </c>
      <c r="AF719" s="19">
        <v>640</v>
      </c>
      <c r="AG719" s="19">
        <v>1920000</v>
      </c>
      <c r="AH719" s="20">
        <v>809498.38888888888</v>
      </c>
      <c r="AI719" s="20">
        <v>4.2999999999999994E-11</v>
      </c>
      <c r="AJ719" s="21">
        <f t="shared" si="489"/>
        <v>1.9680874752170521E-2</v>
      </c>
      <c r="AK719" s="21">
        <f t="shared" si="490"/>
        <v>0.12235366118531477</v>
      </c>
      <c r="AL719" s="21">
        <f t="shared" si="491"/>
        <v>1.00230077554727E-5</v>
      </c>
      <c r="AM719" s="21">
        <f t="shared" si="492"/>
        <v>6.4147249635025272E-2</v>
      </c>
      <c r="AN719" s="21">
        <f t="shared" si="493"/>
        <v>192.4417489050758</v>
      </c>
      <c r="AO719" s="86">
        <f t="shared" si="473"/>
        <v>3.6228989728418212E-5</v>
      </c>
      <c r="AP719" s="88">
        <f t="shared" si="474"/>
        <v>5.3920204800467179E-5</v>
      </c>
      <c r="AQ719" s="89">
        <f t="shared" si="475"/>
        <v>3.352155100967528E-4</v>
      </c>
      <c r="AR719" s="89">
        <f t="shared" si="476"/>
        <v>2.7460295220473151E-8</v>
      </c>
      <c r="AS719" s="89">
        <f t="shared" si="477"/>
        <v>1.7574588941102814E-4</v>
      </c>
      <c r="AT719" s="89">
        <f t="shared" si="478"/>
        <v>0.52723766823308438</v>
      </c>
      <c r="AU719" s="91">
        <f t="shared" si="479"/>
        <v>9.925750610525538E-8</v>
      </c>
      <c r="AV719" s="95">
        <f t="shared" si="494"/>
        <v>19680.874752170523</v>
      </c>
      <c r="AW719" s="96">
        <f t="shared" si="495"/>
        <v>122353.66118531476</v>
      </c>
      <c r="AX719" s="96">
        <f t="shared" si="496"/>
        <v>10.023007755472699</v>
      </c>
      <c r="AY719" s="96">
        <f t="shared" si="497"/>
        <v>64147.24963502527</v>
      </c>
      <c r="AZ719" s="96">
        <f t="shared" si="498"/>
        <v>192441748.90507579</v>
      </c>
      <c r="BA719" s="97">
        <f t="shared" si="499"/>
        <v>36.228989728418213</v>
      </c>
      <c r="BB719" s="102">
        <f t="shared" si="500"/>
        <v>53.920204800467182</v>
      </c>
      <c r="BC719" s="98">
        <f t="shared" si="501"/>
        <v>335.21551009675278</v>
      </c>
      <c r="BD719" s="98">
        <f t="shared" si="502"/>
        <v>2.7460295220473149E-2</v>
      </c>
      <c r="BE719" s="98">
        <f t="shared" si="503"/>
        <v>175.74588941102814</v>
      </c>
      <c r="BF719" s="98">
        <f t="shared" si="504"/>
        <v>527237.66823308438</v>
      </c>
      <c r="BG719" s="103">
        <f t="shared" si="505"/>
        <v>9.9257506105255383E-2</v>
      </c>
      <c r="BH719">
        <v>0.1</v>
      </c>
      <c r="BI719">
        <f t="shared" si="480"/>
        <v>10023.0077554727</v>
      </c>
      <c r="BJ719">
        <v>0.1</v>
      </c>
      <c r="BK719">
        <f t="shared" si="481"/>
        <v>80949.838888888888</v>
      </c>
      <c r="BL719" s="114">
        <v>187.562005220738</v>
      </c>
      <c r="BM719" s="114">
        <v>1012.03746873145</v>
      </c>
      <c r="BN719" s="114">
        <v>0</v>
      </c>
      <c r="BO719" s="114">
        <v>256</v>
      </c>
      <c r="BP719" s="114">
        <v>384000</v>
      </c>
      <c r="BQ719" s="107">
        <f t="shared" si="482"/>
        <v>4.2999999999999999E-12</v>
      </c>
      <c r="BR719" s="107">
        <f t="shared" si="483"/>
        <v>1.8902092252440109E-2</v>
      </c>
      <c r="BS719" s="107">
        <f t="shared" si="484"/>
        <v>0.10217184926467893</v>
      </c>
      <c r="BT719" s="107">
        <f t="shared" si="485"/>
        <v>1.00230077554727E-6</v>
      </c>
      <c r="BU719" s="107">
        <f t="shared" si="486"/>
        <v>2.6448588583807317E-2</v>
      </c>
      <c r="BV719" s="107">
        <f t="shared" si="487"/>
        <v>43.031283226069526</v>
      </c>
      <c r="BW719" s="117">
        <f t="shared" si="488"/>
        <v>5.1235528625004599E-6</v>
      </c>
    </row>
    <row r="720" spans="1:75" ht="60" customHeight="1" x14ac:dyDescent="0.25">
      <c r="A720" s="108">
        <v>4.6478648048774502</v>
      </c>
      <c r="B720" s="108">
        <v>-74.118704601262493</v>
      </c>
      <c r="C720" s="119">
        <v>27</v>
      </c>
      <c r="D720" s="119">
        <v>29</v>
      </c>
      <c r="E720" s="119">
        <v>1875</v>
      </c>
      <c r="F720" s="16" t="s">
        <v>1825</v>
      </c>
      <c r="G720" s="14" t="s">
        <v>1826</v>
      </c>
      <c r="H720" s="16" t="s">
        <v>1827</v>
      </c>
      <c r="I720" s="14" t="s">
        <v>40</v>
      </c>
      <c r="J720" s="14" t="s">
        <v>53</v>
      </c>
      <c r="K720" s="27"/>
      <c r="L720" s="27"/>
      <c r="M720" s="14">
        <v>1994</v>
      </c>
      <c r="N720" s="15" t="s">
        <v>43</v>
      </c>
      <c r="O720" s="15" t="s">
        <v>397</v>
      </c>
      <c r="P720" s="25">
        <v>0.01</v>
      </c>
      <c r="Q720" s="18">
        <v>96300</v>
      </c>
      <c r="R720" s="18">
        <v>100230.07755472699</v>
      </c>
      <c r="S720" s="15" t="s">
        <v>45</v>
      </c>
      <c r="T720" s="15"/>
      <c r="U720" s="15"/>
      <c r="V720" s="14">
        <v>365</v>
      </c>
      <c r="W720" s="76"/>
      <c r="X720" s="14"/>
      <c r="Y720" s="14">
        <v>8760</v>
      </c>
      <c r="Z720" s="76" t="s">
        <v>429</v>
      </c>
      <c r="AA720" s="76" t="s">
        <v>429</v>
      </c>
      <c r="AB720" s="19" t="s">
        <v>49</v>
      </c>
      <c r="AC720" s="19">
        <v>196.35697419693699</v>
      </c>
      <c r="AD720" s="19">
        <v>1220.7279907421801</v>
      </c>
      <c r="AE720" s="19">
        <v>0.1</v>
      </c>
      <c r="AF720" s="19">
        <v>640</v>
      </c>
      <c r="AG720" s="19">
        <v>1920000</v>
      </c>
      <c r="AH720" s="20">
        <v>809498.38888888888</v>
      </c>
      <c r="AI720" s="20">
        <v>4.2999999999999994E-11</v>
      </c>
      <c r="AJ720" s="21">
        <f t="shared" si="489"/>
        <v>1.9680874752170521E-2</v>
      </c>
      <c r="AK720" s="21">
        <f t="shared" si="490"/>
        <v>0.12235366118531477</v>
      </c>
      <c r="AL720" s="21">
        <f t="shared" si="491"/>
        <v>1.00230077554727E-5</v>
      </c>
      <c r="AM720" s="21">
        <f t="shared" si="492"/>
        <v>6.4147249635025272E-2</v>
      </c>
      <c r="AN720" s="21">
        <f t="shared" si="493"/>
        <v>192.4417489050758</v>
      </c>
      <c r="AO720" s="86">
        <f t="shared" si="473"/>
        <v>3.6228989728418212E-5</v>
      </c>
      <c r="AP720" s="88">
        <f t="shared" si="474"/>
        <v>5.3920204800467179E-5</v>
      </c>
      <c r="AQ720" s="89">
        <f t="shared" si="475"/>
        <v>3.352155100967528E-4</v>
      </c>
      <c r="AR720" s="89">
        <f t="shared" si="476"/>
        <v>2.7460295220473151E-8</v>
      </c>
      <c r="AS720" s="89">
        <f t="shared" si="477"/>
        <v>1.7574588941102814E-4</v>
      </c>
      <c r="AT720" s="89">
        <f t="shared" si="478"/>
        <v>0.52723766823308438</v>
      </c>
      <c r="AU720" s="91">
        <f t="shared" si="479"/>
        <v>9.925750610525538E-8</v>
      </c>
      <c r="AV720" s="95">
        <f t="shared" si="494"/>
        <v>19680.874752170523</v>
      </c>
      <c r="AW720" s="96">
        <f t="shared" si="495"/>
        <v>122353.66118531476</v>
      </c>
      <c r="AX720" s="96">
        <f t="shared" si="496"/>
        <v>10.023007755472699</v>
      </c>
      <c r="AY720" s="96">
        <f t="shared" si="497"/>
        <v>64147.24963502527</v>
      </c>
      <c r="AZ720" s="96">
        <f t="shared" si="498"/>
        <v>192441748.90507579</v>
      </c>
      <c r="BA720" s="97">
        <f t="shared" si="499"/>
        <v>36.228989728418213</v>
      </c>
      <c r="BB720" s="102">
        <f t="shared" si="500"/>
        <v>53.920204800467182</v>
      </c>
      <c r="BC720" s="98">
        <f t="shared" si="501"/>
        <v>335.21551009675278</v>
      </c>
      <c r="BD720" s="98">
        <f t="shared" si="502"/>
        <v>2.7460295220473149E-2</v>
      </c>
      <c r="BE720" s="98">
        <f t="shared" si="503"/>
        <v>175.74588941102814</v>
      </c>
      <c r="BF720" s="98">
        <f t="shared" si="504"/>
        <v>527237.66823308438</v>
      </c>
      <c r="BG720" s="103">
        <f t="shared" si="505"/>
        <v>9.9257506105255383E-2</v>
      </c>
      <c r="BH720">
        <v>0.1</v>
      </c>
      <c r="BI720">
        <f t="shared" si="480"/>
        <v>10023.0077554727</v>
      </c>
      <c r="BJ720">
        <v>0.1</v>
      </c>
      <c r="BK720">
        <f t="shared" si="481"/>
        <v>80949.838888888888</v>
      </c>
      <c r="BL720" s="114">
        <v>187.562005220738</v>
      </c>
      <c r="BM720" s="114">
        <v>1012.03746873145</v>
      </c>
      <c r="BN720" s="114">
        <v>0</v>
      </c>
      <c r="BO720" s="114">
        <v>256</v>
      </c>
      <c r="BP720" s="114">
        <v>384000</v>
      </c>
      <c r="BQ720" s="107">
        <f t="shared" si="482"/>
        <v>4.2999999999999999E-12</v>
      </c>
      <c r="BR720" s="107">
        <f t="shared" si="483"/>
        <v>1.8902092252440109E-2</v>
      </c>
      <c r="BS720" s="107">
        <f t="shared" si="484"/>
        <v>0.10217184926467893</v>
      </c>
      <c r="BT720" s="107">
        <f t="shared" si="485"/>
        <v>1.00230077554727E-6</v>
      </c>
      <c r="BU720" s="107">
        <f t="shared" si="486"/>
        <v>2.6448588583807317E-2</v>
      </c>
      <c r="BV720" s="107">
        <f t="shared" si="487"/>
        <v>43.031283226069526</v>
      </c>
      <c r="BW720" s="117">
        <f t="shared" si="488"/>
        <v>5.1235528625004599E-6</v>
      </c>
    </row>
    <row r="721" spans="1:75" ht="60" customHeight="1" x14ac:dyDescent="0.25">
      <c r="A721" s="108">
        <v>4.6478648048774502</v>
      </c>
      <c r="B721" s="108">
        <v>-74.118704601262493</v>
      </c>
      <c r="C721" s="119">
        <v>27</v>
      </c>
      <c r="D721" s="119">
        <v>29</v>
      </c>
      <c r="E721" s="119">
        <v>1875</v>
      </c>
      <c r="F721" s="16" t="s">
        <v>1825</v>
      </c>
      <c r="G721" s="14" t="s">
        <v>1826</v>
      </c>
      <c r="H721" s="16" t="s">
        <v>1827</v>
      </c>
      <c r="I721" s="14" t="s">
        <v>40</v>
      </c>
      <c r="J721" s="14" t="s">
        <v>53</v>
      </c>
      <c r="K721" s="27"/>
      <c r="L721" s="27"/>
      <c r="M721" s="14">
        <v>1995</v>
      </c>
      <c r="N721" s="15" t="s">
        <v>43</v>
      </c>
      <c r="O721" s="15" t="s">
        <v>397</v>
      </c>
      <c r="P721" s="25">
        <v>0.01</v>
      </c>
      <c r="Q721" s="18">
        <v>96300</v>
      </c>
      <c r="R721" s="18">
        <v>100230.07755472699</v>
      </c>
      <c r="S721" s="15" t="s">
        <v>45</v>
      </c>
      <c r="T721" s="15"/>
      <c r="U721" s="15"/>
      <c r="V721" s="14">
        <v>365</v>
      </c>
      <c r="W721" s="76"/>
      <c r="X721" s="14"/>
      <c r="Y721" s="14">
        <v>8760</v>
      </c>
      <c r="Z721" s="76" t="s">
        <v>429</v>
      </c>
      <c r="AA721" s="76" t="s">
        <v>429</v>
      </c>
      <c r="AB721" s="19" t="s">
        <v>49</v>
      </c>
      <c r="AC721" s="19">
        <v>196.35697419693699</v>
      </c>
      <c r="AD721" s="19">
        <v>1220.7279907421801</v>
      </c>
      <c r="AE721" s="19">
        <v>0.1</v>
      </c>
      <c r="AF721" s="19">
        <v>640</v>
      </c>
      <c r="AG721" s="19">
        <v>1920000</v>
      </c>
      <c r="AH721" s="20">
        <v>809498.38888888888</v>
      </c>
      <c r="AI721" s="20">
        <v>4.2999999999999994E-11</v>
      </c>
      <c r="AJ721" s="21">
        <f t="shared" si="489"/>
        <v>1.9680874752170521E-2</v>
      </c>
      <c r="AK721" s="21">
        <f t="shared" si="490"/>
        <v>0.12235366118531477</v>
      </c>
      <c r="AL721" s="21">
        <f t="shared" si="491"/>
        <v>1.00230077554727E-5</v>
      </c>
      <c r="AM721" s="21">
        <f t="shared" si="492"/>
        <v>6.4147249635025272E-2</v>
      </c>
      <c r="AN721" s="21">
        <f t="shared" si="493"/>
        <v>192.4417489050758</v>
      </c>
      <c r="AO721" s="86">
        <f t="shared" si="473"/>
        <v>3.6228989728418212E-5</v>
      </c>
      <c r="AP721" s="88">
        <f t="shared" si="474"/>
        <v>5.3920204800467179E-5</v>
      </c>
      <c r="AQ721" s="89">
        <f t="shared" si="475"/>
        <v>3.352155100967528E-4</v>
      </c>
      <c r="AR721" s="89">
        <f t="shared" si="476"/>
        <v>2.7460295220473151E-8</v>
      </c>
      <c r="AS721" s="89">
        <f t="shared" si="477"/>
        <v>1.7574588941102814E-4</v>
      </c>
      <c r="AT721" s="89">
        <f t="shared" si="478"/>
        <v>0.52723766823308438</v>
      </c>
      <c r="AU721" s="91">
        <f t="shared" si="479"/>
        <v>9.925750610525538E-8</v>
      </c>
      <c r="AV721" s="95">
        <f t="shared" si="494"/>
        <v>19680.874752170523</v>
      </c>
      <c r="AW721" s="96">
        <f t="shared" si="495"/>
        <v>122353.66118531476</v>
      </c>
      <c r="AX721" s="96">
        <f t="shared" si="496"/>
        <v>10.023007755472699</v>
      </c>
      <c r="AY721" s="96">
        <f t="shared" si="497"/>
        <v>64147.24963502527</v>
      </c>
      <c r="AZ721" s="96">
        <f t="shared" si="498"/>
        <v>192441748.90507579</v>
      </c>
      <c r="BA721" s="97">
        <f t="shared" si="499"/>
        <v>36.228989728418213</v>
      </c>
      <c r="BB721" s="102">
        <f t="shared" si="500"/>
        <v>53.920204800467182</v>
      </c>
      <c r="BC721" s="98">
        <f t="shared" si="501"/>
        <v>335.21551009675278</v>
      </c>
      <c r="BD721" s="98">
        <f t="shared" si="502"/>
        <v>2.7460295220473149E-2</v>
      </c>
      <c r="BE721" s="98">
        <f t="shared" si="503"/>
        <v>175.74588941102814</v>
      </c>
      <c r="BF721" s="98">
        <f t="shared" si="504"/>
        <v>527237.66823308438</v>
      </c>
      <c r="BG721" s="103">
        <f t="shared" si="505"/>
        <v>9.9257506105255383E-2</v>
      </c>
      <c r="BH721">
        <v>0.1</v>
      </c>
      <c r="BI721">
        <f t="shared" si="480"/>
        <v>10023.0077554727</v>
      </c>
      <c r="BJ721">
        <v>0.1</v>
      </c>
      <c r="BK721">
        <f t="shared" si="481"/>
        <v>80949.838888888888</v>
      </c>
      <c r="BL721" s="114">
        <v>187.562005220738</v>
      </c>
      <c r="BM721" s="114">
        <v>1012.03746873145</v>
      </c>
      <c r="BN721" s="114">
        <v>0</v>
      </c>
      <c r="BO721" s="114">
        <v>256</v>
      </c>
      <c r="BP721" s="114">
        <v>384000</v>
      </c>
      <c r="BQ721" s="107">
        <f t="shared" si="482"/>
        <v>4.2999999999999999E-12</v>
      </c>
      <c r="BR721" s="107">
        <f t="shared" si="483"/>
        <v>1.8902092252440109E-2</v>
      </c>
      <c r="BS721" s="107">
        <f t="shared" si="484"/>
        <v>0.10217184926467893</v>
      </c>
      <c r="BT721" s="107">
        <f t="shared" si="485"/>
        <v>1.00230077554727E-6</v>
      </c>
      <c r="BU721" s="107">
        <f t="shared" si="486"/>
        <v>2.6448588583807317E-2</v>
      </c>
      <c r="BV721" s="107">
        <f t="shared" si="487"/>
        <v>43.031283226069526</v>
      </c>
      <c r="BW721" s="117">
        <f t="shared" si="488"/>
        <v>5.1235528625004599E-6</v>
      </c>
    </row>
    <row r="722" spans="1:75" ht="60" customHeight="1" x14ac:dyDescent="0.25">
      <c r="A722" s="108">
        <v>4.6478648048774502</v>
      </c>
      <c r="B722" s="108">
        <v>-74.118704601262493</v>
      </c>
      <c r="C722" s="119">
        <v>27</v>
      </c>
      <c r="D722" s="119">
        <v>29</v>
      </c>
      <c r="E722" s="119">
        <v>1875</v>
      </c>
      <c r="F722" s="16" t="s">
        <v>1825</v>
      </c>
      <c r="G722" s="14" t="s">
        <v>1826</v>
      </c>
      <c r="H722" s="16" t="s">
        <v>1827</v>
      </c>
      <c r="I722" s="14" t="s">
        <v>40</v>
      </c>
      <c r="J722" s="14" t="s">
        <v>53</v>
      </c>
      <c r="K722" s="27"/>
      <c r="L722" s="27"/>
      <c r="M722" s="14">
        <v>2003</v>
      </c>
      <c r="N722" s="15" t="s">
        <v>43</v>
      </c>
      <c r="O722" s="15" t="s">
        <v>397</v>
      </c>
      <c r="P722" s="25">
        <v>0.01</v>
      </c>
      <c r="Q722" s="18">
        <v>96300</v>
      </c>
      <c r="R722" s="18">
        <v>100230.07755472699</v>
      </c>
      <c r="S722" s="15" t="s">
        <v>45</v>
      </c>
      <c r="T722" s="15"/>
      <c r="U722" s="15"/>
      <c r="V722" s="14">
        <v>365</v>
      </c>
      <c r="W722" s="76"/>
      <c r="X722" s="14"/>
      <c r="Y722" s="14">
        <v>8760</v>
      </c>
      <c r="Z722" s="76" t="s">
        <v>429</v>
      </c>
      <c r="AA722" s="76" t="s">
        <v>429</v>
      </c>
      <c r="AB722" s="19" t="s">
        <v>49</v>
      </c>
      <c r="AC722" s="19">
        <v>196.35697419693699</v>
      </c>
      <c r="AD722" s="19">
        <v>1220.7279907421801</v>
      </c>
      <c r="AE722" s="19">
        <v>0.1</v>
      </c>
      <c r="AF722" s="19">
        <v>640</v>
      </c>
      <c r="AG722" s="19">
        <v>1920000</v>
      </c>
      <c r="AH722" s="20">
        <v>809498.38888888888</v>
      </c>
      <c r="AI722" s="20">
        <v>4.2999999999999994E-11</v>
      </c>
      <c r="AJ722" s="21">
        <f t="shared" si="489"/>
        <v>1.9680874752170521E-2</v>
      </c>
      <c r="AK722" s="21">
        <f t="shared" si="490"/>
        <v>0.12235366118531477</v>
      </c>
      <c r="AL722" s="21">
        <f t="shared" si="491"/>
        <v>1.00230077554727E-5</v>
      </c>
      <c r="AM722" s="21">
        <f t="shared" si="492"/>
        <v>6.4147249635025272E-2</v>
      </c>
      <c r="AN722" s="21">
        <f t="shared" si="493"/>
        <v>192.4417489050758</v>
      </c>
      <c r="AO722" s="86">
        <f t="shared" si="473"/>
        <v>3.6228989728418212E-5</v>
      </c>
      <c r="AP722" s="88">
        <f t="shared" si="474"/>
        <v>5.3920204800467179E-5</v>
      </c>
      <c r="AQ722" s="89">
        <f t="shared" si="475"/>
        <v>3.352155100967528E-4</v>
      </c>
      <c r="AR722" s="89">
        <f t="shared" si="476"/>
        <v>2.7460295220473151E-8</v>
      </c>
      <c r="AS722" s="89">
        <f t="shared" si="477"/>
        <v>1.7574588941102814E-4</v>
      </c>
      <c r="AT722" s="89">
        <f t="shared" si="478"/>
        <v>0.52723766823308438</v>
      </c>
      <c r="AU722" s="91">
        <f t="shared" si="479"/>
        <v>9.925750610525538E-8</v>
      </c>
      <c r="AV722" s="95">
        <f t="shared" si="494"/>
        <v>19680.874752170523</v>
      </c>
      <c r="AW722" s="96">
        <f t="shared" si="495"/>
        <v>122353.66118531476</v>
      </c>
      <c r="AX722" s="96">
        <f t="shared" si="496"/>
        <v>10.023007755472699</v>
      </c>
      <c r="AY722" s="96">
        <f t="shared" si="497"/>
        <v>64147.24963502527</v>
      </c>
      <c r="AZ722" s="96">
        <f t="shared" si="498"/>
        <v>192441748.90507579</v>
      </c>
      <c r="BA722" s="97">
        <f t="shared" si="499"/>
        <v>36.228989728418213</v>
      </c>
      <c r="BB722" s="102">
        <f t="shared" si="500"/>
        <v>53.920204800467182</v>
      </c>
      <c r="BC722" s="98">
        <f t="shared" si="501"/>
        <v>335.21551009675278</v>
      </c>
      <c r="BD722" s="98">
        <f t="shared" si="502"/>
        <v>2.7460295220473149E-2</v>
      </c>
      <c r="BE722" s="98">
        <f t="shared" si="503"/>
        <v>175.74588941102814</v>
      </c>
      <c r="BF722" s="98">
        <f t="shared" si="504"/>
        <v>527237.66823308438</v>
      </c>
      <c r="BG722" s="103">
        <f t="shared" si="505"/>
        <v>9.9257506105255383E-2</v>
      </c>
      <c r="BH722">
        <v>0.1</v>
      </c>
      <c r="BI722">
        <f t="shared" si="480"/>
        <v>10023.0077554727</v>
      </c>
      <c r="BJ722">
        <v>0.1</v>
      </c>
      <c r="BK722">
        <f t="shared" si="481"/>
        <v>80949.838888888888</v>
      </c>
      <c r="BL722" s="114">
        <v>187.562005220738</v>
      </c>
      <c r="BM722" s="114">
        <v>1012.03746873145</v>
      </c>
      <c r="BN722" s="114">
        <v>0</v>
      </c>
      <c r="BO722" s="114">
        <v>256</v>
      </c>
      <c r="BP722" s="114">
        <v>384000</v>
      </c>
      <c r="BQ722" s="107">
        <f t="shared" si="482"/>
        <v>4.2999999999999999E-12</v>
      </c>
      <c r="BR722" s="107">
        <f t="shared" si="483"/>
        <v>1.8902092252440109E-2</v>
      </c>
      <c r="BS722" s="107">
        <f t="shared" si="484"/>
        <v>0.10217184926467893</v>
      </c>
      <c r="BT722" s="107">
        <f t="shared" si="485"/>
        <v>1.00230077554727E-6</v>
      </c>
      <c r="BU722" s="107">
        <f t="shared" si="486"/>
        <v>2.6448588583807317E-2</v>
      </c>
      <c r="BV722" s="107">
        <f t="shared" si="487"/>
        <v>43.031283226069526</v>
      </c>
      <c r="BW722" s="117">
        <f t="shared" si="488"/>
        <v>5.1235528625004599E-6</v>
      </c>
    </row>
    <row r="723" spans="1:75" ht="60" customHeight="1" x14ac:dyDescent="0.25">
      <c r="A723" s="108">
        <v>4.6478648048774502</v>
      </c>
      <c r="B723" s="108">
        <v>-74.118704601262493</v>
      </c>
      <c r="C723" s="119">
        <v>27</v>
      </c>
      <c r="D723" s="119">
        <v>29</v>
      </c>
      <c r="E723" s="119">
        <v>1875</v>
      </c>
      <c r="F723" s="16" t="s">
        <v>1825</v>
      </c>
      <c r="G723" s="14" t="s">
        <v>1826</v>
      </c>
      <c r="H723" s="16" t="s">
        <v>1827</v>
      </c>
      <c r="I723" s="14" t="s">
        <v>40</v>
      </c>
      <c r="J723" s="14" t="s">
        <v>53</v>
      </c>
      <c r="K723" s="27"/>
      <c r="L723" s="27"/>
      <c r="M723" s="14">
        <v>2003</v>
      </c>
      <c r="N723" s="15" t="s">
        <v>43</v>
      </c>
      <c r="O723" s="15" t="s">
        <v>397</v>
      </c>
      <c r="P723" s="25">
        <v>0.01</v>
      </c>
      <c r="Q723" s="18">
        <v>96300</v>
      </c>
      <c r="R723" s="18">
        <v>100230.07755472699</v>
      </c>
      <c r="S723" s="15" t="s">
        <v>45</v>
      </c>
      <c r="T723" s="15"/>
      <c r="U723" s="15"/>
      <c r="V723" s="14">
        <v>365</v>
      </c>
      <c r="W723" s="76"/>
      <c r="X723" s="14"/>
      <c r="Y723" s="14">
        <v>8760</v>
      </c>
      <c r="Z723" s="76" t="s">
        <v>429</v>
      </c>
      <c r="AA723" s="76" t="s">
        <v>429</v>
      </c>
      <c r="AB723" s="19" t="s">
        <v>49</v>
      </c>
      <c r="AC723" s="19">
        <v>196.35697419693699</v>
      </c>
      <c r="AD723" s="19">
        <v>1220.7279907421801</v>
      </c>
      <c r="AE723" s="19">
        <v>0.1</v>
      </c>
      <c r="AF723" s="19">
        <v>640</v>
      </c>
      <c r="AG723" s="19">
        <v>1920000</v>
      </c>
      <c r="AH723" s="20">
        <v>809498.38888888888</v>
      </c>
      <c r="AI723" s="20">
        <v>4.2999999999999994E-11</v>
      </c>
      <c r="AJ723" s="21">
        <f t="shared" si="489"/>
        <v>1.9680874752170521E-2</v>
      </c>
      <c r="AK723" s="21">
        <f t="shared" si="490"/>
        <v>0.12235366118531477</v>
      </c>
      <c r="AL723" s="21">
        <f t="shared" si="491"/>
        <v>1.00230077554727E-5</v>
      </c>
      <c r="AM723" s="21">
        <f t="shared" si="492"/>
        <v>6.4147249635025272E-2</v>
      </c>
      <c r="AN723" s="21">
        <f t="shared" si="493"/>
        <v>192.4417489050758</v>
      </c>
      <c r="AO723" s="86">
        <f t="shared" si="473"/>
        <v>3.6228989728418212E-5</v>
      </c>
      <c r="AP723" s="88">
        <f t="shared" si="474"/>
        <v>5.3920204800467179E-5</v>
      </c>
      <c r="AQ723" s="89">
        <f t="shared" si="475"/>
        <v>3.352155100967528E-4</v>
      </c>
      <c r="AR723" s="89">
        <f t="shared" si="476"/>
        <v>2.7460295220473151E-8</v>
      </c>
      <c r="AS723" s="89">
        <f t="shared" si="477"/>
        <v>1.7574588941102814E-4</v>
      </c>
      <c r="AT723" s="89">
        <f t="shared" si="478"/>
        <v>0.52723766823308438</v>
      </c>
      <c r="AU723" s="91">
        <f t="shared" si="479"/>
        <v>9.925750610525538E-8</v>
      </c>
      <c r="AV723" s="95">
        <f t="shared" si="494"/>
        <v>19680.874752170523</v>
      </c>
      <c r="AW723" s="96">
        <f t="shared" si="495"/>
        <v>122353.66118531476</v>
      </c>
      <c r="AX723" s="96">
        <f t="shared" si="496"/>
        <v>10.023007755472699</v>
      </c>
      <c r="AY723" s="96">
        <f t="shared" si="497"/>
        <v>64147.24963502527</v>
      </c>
      <c r="AZ723" s="96">
        <f t="shared" si="498"/>
        <v>192441748.90507579</v>
      </c>
      <c r="BA723" s="97">
        <f t="shared" si="499"/>
        <v>36.228989728418213</v>
      </c>
      <c r="BB723" s="102">
        <f t="shared" si="500"/>
        <v>53.920204800467182</v>
      </c>
      <c r="BC723" s="98">
        <f t="shared" si="501"/>
        <v>335.21551009675278</v>
      </c>
      <c r="BD723" s="98">
        <f t="shared" si="502"/>
        <v>2.7460295220473149E-2</v>
      </c>
      <c r="BE723" s="98">
        <f t="shared" si="503"/>
        <v>175.74588941102814</v>
      </c>
      <c r="BF723" s="98">
        <f t="shared" si="504"/>
        <v>527237.66823308438</v>
      </c>
      <c r="BG723" s="103">
        <f t="shared" si="505"/>
        <v>9.9257506105255383E-2</v>
      </c>
      <c r="BH723">
        <v>0.1</v>
      </c>
      <c r="BI723">
        <f t="shared" si="480"/>
        <v>10023.0077554727</v>
      </c>
      <c r="BJ723">
        <v>0.1</v>
      </c>
      <c r="BK723">
        <f t="shared" si="481"/>
        <v>80949.838888888888</v>
      </c>
      <c r="BL723" s="114">
        <v>187.562005220738</v>
      </c>
      <c r="BM723" s="114">
        <v>1012.03746873145</v>
      </c>
      <c r="BN723" s="114">
        <v>0</v>
      </c>
      <c r="BO723" s="114">
        <v>256</v>
      </c>
      <c r="BP723" s="114">
        <v>384000</v>
      </c>
      <c r="BQ723" s="107">
        <f t="shared" si="482"/>
        <v>4.2999999999999999E-12</v>
      </c>
      <c r="BR723" s="107">
        <f t="shared" si="483"/>
        <v>1.8902092252440109E-2</v>
      </c>
      <c r="BS723" s="107">
        <f t="shared" si="484"/>
        <v>0.10217184926467893</v>
      </c>
      <c r="BT723" s="107">
        <f t="shared" si="485"/>
        <v>1.00230077554727E-6</v>
      </c>
      <c r="BU723" s="107">
        <f t="shared" si="486"/>
        <v>2.6448588583807317E-2</v>
      </c>
      <c r="BV723" s="107">
        <f t="shared" si="487"/>
        <v>43.031283226069526</v>
      </c>
      <c r="BW723" s="117">
        <f t="shared" si="488"/>
        <v>5.1235528625004599E-6</v>
      </c>
    </row>
    <row r="724" spans="1:75" ht="60" customHeight="1" x14ac:dyDescent="0.25">
      <c r="A724" s="108">
        <v>4.6478648048774502</v>
      </c>
      <c r="B724" s="108">
        <v>-74.118704601262493</v>
      </c>
      <c r="C724" s="119">
        <v>27</v>
      </c>
      <c r="D724" s="119">
        <v>29</v>
      </c>
      <c r="E724" s="119">
        <v>1875</v>
      </c>
      <c r="F724" s="16" t="s">
        <v>1825</v>
      </c>
      <c r="G724" s="14" t="s">
        <v>1826</v>
      </c>
      <c r="H724" s="16" t="s">
        <v>1827</v>
      </c>
      <c r="I724" s="14" t="s">
        <v>40</v>
      </c>
      <c r="J724" s="14" t="s">
        <v>53</v>
      </c>
      <c r="K724" s="27"/>
      <c r="L724" s="27"/>
      <c r="M724" s="14">
        <v>1999</v>
      </c>
      <c r="N724" s="15" t="s">
        <v>43</v>
      </c>
      <c r="O724" s="15" t="s">
        <v>397</v>
      </c>
      <c r="P724" s="25">
        <v>0.01</v>
      </c>
      <c r="Q724" s="18">
        <v>43200</v>
      </c>
      <c r="R724" s="18">
        <v>44963.025445111169</v>
      </c>
      <c r="S724" s="15" t="s">
        <v>45</v>
      </c>
      <c r="T724" s="15"/>
      <c r="U724" s="15"/>
      <c r="V724" s="14">
        <v>365</v>
      </c>
      <c r="W724" s="76"/>
      <c r="X724" s="14"/>
      <c r="Y724" s="14">
        <v>8760</v>
      </c>
      <c r="Z724" s="76" t="s">
        <v>429</v>
      </c>
      <c r="AA724" s="76" t="s">
        <v>429</v>
      </c>
      <c r="AB724" s="19" t="s">
        <v>49</v>
      </c>
      <c r="AC724" s="19">
        <v>196.35697419693699</v>
      </c>
      <c r="AD724" s="19">
        <v>1220.7279907421801</v>
      </c>
      <c r="AE724" s="19">
        <v>0.1</v>
      </c>
      <c r="AF724" s="19">
        <v>640</v>
      </c>
      <c r="AG724" s="19">
        <v>1920000</v>
      </c>
      <c r="AH724" s="20">
        <v>809498.38888888888</v>
      </c>
      <c r="AI724" s="20">
        <v>4.2999999999999994E-11</v>
      </c>
      <c r="AJ724" s="21">
        <f t="shared" si="489"/>
        <v>8.8288036271419144E-3</v>
      </c>
      <c r="AK724" s="21">
        <f t="shared" si="490"/>
        <v>5.4887623709300074E-2</v>
      </c>
      <c r="AL724" s="21">
        <f t="shared" si="491"/>
        <v>4.496302544511117E-6</v>
      </c>
      <c r="AM724" s="21">
        <f t="shared" si="492"/>
        <v>2.8776336284871147E-2</v>
      </c>
      <c r="AN724" s="21">
        <f t="shared" si="493"/>
        <v>86.329008854613448</v>
      </c>
      <c r="AO724" s="86">
        <f t="shared" si="473"/>
        <v>3.6228989728418212E-5</v>
      </c>
      <c r="AP724" s="88">
        <f t="shared" si="474"/>
        <v>2.4188503088060041E-5</v>
      </c>
      <c r="AQ724" s="89">
        <f t="shared" si="475"/>
        <v>1.5037705125835638E-4</v>
      </c>
      <c r="AR724" s="89">
        <f t="shared" si="476"/>
        <v>1.2318637108249635E-8</v>
      </c>
      <c r="AS724" s="89">
        <f t="shared" si="477"/>
        <v>7.883927749279767E-5</v>
      </c>
      <c r="AT724" s="89">
        <f t="shared" si="478"/>
        <v>0.236517832478393</v>
      </c>
      <c r="AU724" s="91">
        <f t="shared" si="479"/>
        <v>9.925750610525538E-8</v>
      </c>
      <c r="AV724" s="95">
        <f t="shared" si="494"/>
        <v>8828.8036271419151</v>
      </c>
      <c r="AW724" s="96">
        <f t="shared" si="495"/>
        <v>54887.623709300075</v>
      </c>
      <c r="AX724" s="96">
        <f t="shared" si="496"/>
        <v>4.4963025445111171</v>
      </c>
      <c r="AY724" s="96">
        <f t="shared" si="497"/>
        <v>28776.336284871148</v>
      </c>
      <c r="AZ724" s="96">
        <f t="shared" si="498"/>
        <v>86329008.854613453</v>
      </c>
      <c r="BA724" s="97">
        <f t="shared" si="499"/>
        <v>36.228989728418213</v>
      </c>
      <c r="BB724" s="102">
        <f t="shared" si="500"/>
        <v>24.188503088060042</v>
      </c>
      <c r="BC724" s="98">
        <f t="shared" si="501"/>
        <v>150.37705125835637</v>
      </c>
      <c r="BD724" s="98">
        <f t="shared" si="502"/>
        <v>1.2318637108249635E-2</v>
      </c>
      <c r="BE724" s="98">
        <f t="shared" si="503"/>
        <v>78.839277492797663</v>
      </c>
      <c r="BF724" s="98">
        <f t="shared" si="504"/>
        <v>236517.83247839301</v>
      </c>
      <c r="BG724" s="103">
        <f t="shared" si="505"/>
        <v>9.9257506105255383E-2</v>
      </c>
      <c r="BH724">
        <v>0.1</v>
      </c>
      <c r="BI724">
        <f t="shared" si="480"/>
        <v>4496.302544511117</v>
      </c>
      <c r="BJ724">
        <v>0.1</v>
      </c>
      <c r="BK724">
        <f t="shared" si="481"/>
        <v>80949.838888888888</v>
      </c>
      <c r="BL724" s="114">
        <v>187.562005220738</v>
      </c>
      <c r="BM724" s="114">
        <v>1012.03746873145</v>
      </c>
      <c r="BN724" s="114">
        <v>0</v>
      </c>
      <c r="BO724" s="114">
        <v>256</v>
      </c>
      <c r="BP724" s="114">
        <v>384000</v>
      </c>
      <c r="BQ724" s="107">
        <f t="shared" si="482"/>
        <v>4.2999999999999999E-12</v>
      </c>
      <c r="BR724" s="107">
        <f t="shared" si="483"/>
        <v>8.4794432534310762E-3</v>
      </c>
      <c r="BS724" s="107">
        <f t="shared" si="484"/>
        <v>4.5834100604715773E-2</v>
      </c>
      <c r="BT724" s="107">
        <f t="shared" si="485"/>
        <v>4.496302544511117E-7</v>
      </c>
      <c r="BU724" s="107">
        <f t="shared" si="486"/>
        <v>1.1864787402081786E-2</v>
      </c>
      <c r="BV724" s="107">
        <f t="shared" si="487"/>
        <v>19.303753222909695</v>
      </c>
      <c r="BW724" s="117">
        <f t="shared" si="488"/>
        <v>5.1235528625004599E-6</v>
      </c>
    </row>
    <row r="725" spans="1:75" ht="60" customHeight="1" x14ac:dyDescent="0.25">
      <c r="A725" s="108">
        <v>4.6478648048774502</v>
      </c>
      <c r="B725" s="108">
        <v>-74.118704601262493</v>
      </c>
      <c r="C725" s="119">
        <v>27</v>
      </c>
      <c r="D725" s="119">
        <v>29</v>
      </c>
      <c r="E725" s="119">
        <v>1875</v>
      </c>
      <c r="F725" s="16" t="s">
        <v>1825</v>
      </c>
      <c r="G725" s="14" t="s">
        <v>1826</v>
      </c>
      <c r="H725" s="16" t="s">
        <v>1827</v>
      </c>
      <c r="I725" s="14" t="s">
        <v>40</v>
      </c>
      <c r="J725" s="14" t="s">
        <v>53</v>
      </c>
      <c r="K725" s="27"/>
      <c r="L725" s="27"/>
      <c r="M725" s="14">
        <v>2000</v>
      </c>
      <c r="N725" s="15" t="s">
        <v>43</v>
      </c>
      <c r="O725" s="15" t="s">
        <v>397</v>
      </c>
      <c r="P725" s="25">
        <v>0.01</v>
      </c>
      <c r="Q725" s="18">
        <v>114000</v>
      </c>
      <c r="R725" s="18">
        <v>118652.42825793226</v>
      </c>
      <c r="S725" s="15" t="s">
        <v>45</v>
      </c>
      <c r="T725" s="15"/>
      <c r="U725" s="15"/>
      <c r="V725" s="14">
        <v>365</v>
      </c>
      <c r="W725" s="76"/>
      <c r="X725" s="14"/>
      <c r="Y725" s="14">
        <v>8760</v>
      </c>
      <c r="Z725" s="76" t="s">
        <v>429</v>
      </c>
      <c r="AA725" s="76" t="s">
        <v>429</v>
      </c>
      <c r="AB725" s="19" t="s">
        <v>49</v>
      </c>
      <c r="AC725" s="19">
        <v>196.35697419693699</v>
      </c>
      <c r="AD725" s="19">
        <v>1220.7279907421801</v>
      </c>
      <c r="AE725" s="19">
        <v>0.1</v>
      </c>
      <c r="AF725" s="19">
        <v>640</v>
      </c>
      <c r="AG725" s="19">
        <v>1920000</v>
      </c>
      <c r="AH725" s="20">
        <v>809498.38888888888</v>
      </c>
      <c r="AI725" s="20">
        <v>4.2999999999999994E-11</v>
      </c>
      <c r="AJ725" s="21">
        <f t="shared" si="489"/>
        <v>2.3298231793846724E-2</v>
      </c>
      <c r="AK725" s="21">
        <f t="shared" si="490"/>
        <v>0.1448423403439863</v>
      </c>
      <c r="AL725" s="21">
        <f t="shared" si="491"/>
        <v>1.1865242825793226E-5</v>
      </c>
      <c r="AM725" s="21">
        <f t="shared" si="492"/>
        <v>7.5937554085076645E-2</v>
      </c>
      <c r="AN725" s="21">
        <f t="shared" si="493"/>
        <v>227.81266225522995</v>
      </c>
      <c r="AO725" s="86">
        <f t="shared" si="473"/>
        <v>3.6228989728418212E-5</v>
      </c>
      <c r="AP725" s="88">
        <f t="shared" si="474"/>
        <v>6.3830772037936229E-5</v>
      </c>
      <c r="AQ725" s="89">
        <f t="shared" si="475"/>
        <v>3.9682832970955149E-4</v>
      </c>
      <c r="AR725" s="89">
        <f t="shared" si="476"/>
        <v>3.2507514591214319E-8</v>
      </c>
      <c r="AS725" s="89">
        <f t="shared" si="477"/>
        <v>2.0804809338377162E-4</v>
      </c>
      <c r="AT725" s="89">
        <f t="shared" si="478"/>
        <v>0.62414428015131496</v>
      </c>
      <c r="AU725" s="91">
        <f t="shared" si="479"/>
        <v>9.925750610525538E-8</v>
      </c>
      <c r="AV725" s="95">
        <f t="shared" si="494"/>
        <v>23298.231793846724</v>
      </c>
      <c r="AW725" s="96">
        <f t="shared" si="495"/>
        <v>144842.34034398629</v>
      </c>
      <c r="AX725" s="96">
        <f t="shared" si="496"/>
        <v>11.865242825793226</v>
      </c>
      <c r="AY725" s="96">
        <f t="shared" si="497"/>
        <v>75937.554085076641</v>
      </c>
      <c r="AZ725" s="96">
        <f t="shared" si="498"/>
        <v>227812662.25522995</v>
      </c>
      <c r="BA725" s="97">
        <f t="shared" si="499"/>
        <v>36.228989728418213</v>
      </c>
      <c r="BB725" s="102">
        <f t="shared" si="500"/>
        <v>63.830772037936228</v>
      </c>
      <c r="BC725" s="98">
        <f t="shared" si="501"/>
        <v>396.8283297095515</v>
      </c>
      <c r="BD725" s="98">
        <f t="shared" si="502"/>
        <v>3.2507514591214322E-2</v>
      </c>
      <c r="BE725" s="98">
        <f t="shared" si="503"/>
        <v>208.04809338377163</v>
      </c>
      <c r="BF725" s="98">
        <f t="shared" si="504"/>
        <v>624144.28015131492</v>
      </c>
      <c r="BG725" s="103">
        <f t="shared" si="505"/>
        <v>9.9257506105255383E-2</v>
      </c>
      <c r="BH725">
        <v>0.1</v>
      </c>
      <c r="BI725">
        <f t="shared" si="480"/>
        <v>11865.242825793226</v>
      </c>
      <c r="BJ725">
        <v>0.1</v>
      </c>
      <c r="BK725">
        <f t="shared" si="481"/>
        <v>80949.838888888888</v>
      </c>
      <c r="BL725" s="114">
        <v>187.562005220738</v>
      </c>
      <c r="BM725" s="114">
        <v>1012.03746873145</v>
      </c>
      <c r="BN725" s="114">
        <v>0</v>
      </c>
      <c r="BO725" s="114">
        <v>256</v>
      </c>
      <c r="BP725" s="114">
        <v>384000</v>
      </c>
      <c r="BQ725" s="107">
        <f t="shared" si="482"/>
        <v>4.2999999999999999E-12</v>
      </c>
      <c r="BR725" s="107">
        <f t="shared" si="483"/>
        <v>2.2376308585443122E-2</v>
      </c>
      <c r="BS725" s="107">
        <f t="shared" si="484"/>
        <v>0.12095109881799995</v>
      </c>
      <c r="BT725" s="107">
        <f t="shared" si="485"/>
        <v>1.1865242825793227E-6</v>
      </c>
      <c r="BU725" s="107">
        <f t="shared" si="486"/>
        <v>3.1309855644382489E-2</v>
      </c>
      <c r="BV725" s="107">
        <f t="shared" si="487"/>
        <v>50.94045989378948</v>
      </c>
      <c r="BW725" s="117">
        <f t="shared" si="488"/>
        <v>5.1235528625004599E-6</v>
      </c>
    </row>
    <row r="726" spans="1:75" ht="60" customHeight="1" x14ac:dyDescent="0.25">
      <c r="A726" s="108">
        <v>4.6478648048774502</v>
      </c>
      <c r="B726" s="108">
        <v>-74.118704601262493</v>
      </c>
      <c r="C726" s="119">
        <v>27</v>
      </c>
      <c r="D726" s="119">
        <v>29</v>
      </c>
      <c r="E726" s="119">
        <v>1875</v>
      </c>
      <c r="F726" s="16" t="s">
        <v>1825</v>
      </c>
      <c r="G726" s="14" t="s">
        <v>1826</v>
      </c>
      <c r="H726" s="16" t="s">
        <v>1827</v>
      </c>
      <c r="I726" s="14" t="s">
        <v>40</v>
      </c>
      <c r="J726" s="14" t="s">
        <v>1829</v>
      </c>
      <c r="K726" s="14">
        <v>322.34353995519001</v>
      </c>
      <c r="L726" s="14"/>
      <c r="M726" s="14">
        <v>1994</v>
      </c>
      <c r="N726" s="15" t="s">
        <v>43</v>
      </c>
      <c r="O726" s="15" t="s">
        <v>397</v>
      </c>
      <c r="P726" s="25">
        <v>0.01</v>
      </c>
      <c r="Q726" s="18">
        <v>245100</v>
      </c>
      <c r="R726" s="18">
        <v>255102.72075455435</v>
      </c>
      <c r="S726" s="15" t="s">
        <v>45</v>
      </c>
      <c r="T726" s="15"/>
      <c r="U726" s="15"/>
      <c r="V726" s="14">
        <v>365</v>
      </c>
      <c r="W726" s="76"/>
      <c r="X726" s="14"/>
      <c r="Y726" s="14">
        <v>8760</v>
      </c>
      <c r="Z726" s="76" t="s">
        <v>429</v>
      </c>
      <c r="AA726" s="76" t="s">
        <v>429</v>
      </c>
      <c r="AB726" s="19" t="s">
        <v>49</v>
      </c>
      <c r="AC726" s="19">
        <v>196.35697419693699</v>
      </c>
      <c r="AD726" s="19">
        <v>1220.7279907421801</v>
      </c>
      <c r="AE726" s="19">
        <v>0.1</v>
      </c>
      <c r="AF726" s="19">
        <v>640</v>
      </c>
      <c r="AG726" s="19">
        <v>1920000</v>
      </c>
      <c r="AH726" s="23">
        <v>245100</v>
      </c>
      <c r="AI726" s="24">
        <v>8.7999999999999994E-8</v>
      </c>
      <c r="AJ726" s="21">
        <f t="shared" si="489"/>
        <v>5.009119835677045E-2</v>
      </c>
      <c r="AK726" s="21">
        <f t="shared" si="490"/>
        <v>0.31141103173957058</v>
      </c>
      <c r="AL726" s="21">
        <f t="shared" si="491"/>
        <v>2.5510272075455435E-5</v>
      </c>
      <c r="AM726" s="21">
        <f t="shared" si="492"/>
        <v>0.16326574128291479</v>
      </c>
      <c r="AN726" s="21">
        <f t="shared" si="493"/>
        <v>489.79722384874435</v>
      </c>
      <c r="AO726" s="86">
        <f t="shared" si="473"/>
        <v>2.2449039426400783E-2</v>
      </c>
      <c r="AP726" s="88">
        <f t="shared" si="474"/>
        <v>1.3723615988156288E-4</v>
      </c>
      <c r="AQ726" s="89">
        <f t="shared" si="475"/>
        <v>8.5318090887553585E-4</v>
      </c>
      <c r="AR726" s="89">
        <f t="shared" si="476"/>
        <v>6.989115637111078E-8</v>
      </c>
      <c r="AS726" s="89">
        <f t="shared" si="477"/>
        <v>4.4730340077510903E-4</v>
      </c>
      <c r="AT726" s="89">
        <f t="shared" si="478"/>
        <v>1.3419102023253271</v>
      </c>
      <c r="AU726" s="91">
        <f t="shared" si="479"/>
        <v>6.1504217606577491E-5</v>
      </c>
      <c r="AV726" s="95">
        <f t="shared" si="494"/>
        <v>50091.198356770452</v>
      </c>
      <c r="AW726" s="96">
        <f t="shared" si="495"/>
        <v>311411.03173957055</v>
      </c>
      <c r="AX726" s="96">
        <f t="shared" si="496"/>
        <v>25.510272075455436</v>
      </c>
      <c r="AY726" s="96">
        <f t="shared" si="497"/>
        <v>163265.74128291479</v>
      </c>
      <c r="AZ726" s="96">
        <f t="shared" si="498"/>
        <v>489797223.84874433</v>
      </c>
      <c r="BA726" s="97">
        <f t="shared" si="499"/>
        <v>22449.039426400785</v>
      </c>
      <c r="BB726" s="102">
        <f t="shared" si="500"/>
        <v>137.23615988156288</v>
      </c>
      <c r="BC726" s="98">
        <f t="shared" si="501"/>
        <v>853.18090887553581</v>
      </c>
      <c r="BD726" s="98">
        <f t="shared" si="502"/>
        <v>6.9891156371110777E-2</v>
      </c>
      <c r="BE726" s="98">
        <f t="shared" si="503"/>
        <v>447.30340077510903</v>
      </c>
      <c r="BF726" s="98">
        <f t="shared" si="504"/>
        <v>1341910.2023253271</v>
      </c>
      <c r="BG726" s="103">
        <f t="shared" si="505"/>
        <v>61.504217606577491</v>
      </c>
      <c r="BH726">
        <v>0.1</v>
      </c>
      <c r="BI726">
        <f t="shared" si="480"/>
        <v>25510.272075455436</v>
      </c>
      <c r="BJ726">
        <v>0.1</v>
      </c>
      <c r="BK726">
        <f t="shared" si="481"/>
        <v>24510</v>
      </c>
      <c r="BL726" s="114">
        <v>187.562005220738</v>
      </c>
      <c r="BM726" s="114">
        <v>1012.03746873145</v>
      </c>
      <c r="BN726" s="114">
        <v>0</v>
      </c>
      <c r="BO726" s="114">
        <v>256</v>
      </c>
      <c r="BP726" s="114">
        <v>384000</v>
      </c>
      <c r="BQ726" s="107">
        <f t="shared" si="482"/>
        <v>8.7999999999999994E-9</v>
      </c>
      <c r="BR726" s="107">
        <f t="shared" si="483"/>
        <v>4.8109063458702708E-2</v>
      </c>
      <c r="BS726" s="107">
        <f t="shared" si="484"/>
        <v>0.2600448624586999</v>
      </c>
      <c r="BT726" s="107">
        <f t="shared" si="485"/>
        <v>2.5510272075455438E-6</v>
      </c>
      <c r="BU726" s="107">
        <f t="shared" si="486"/>
        <v>6.7316189635422366E-2</v>
      </c>
      <c r="BV726" s="107">
        <f t="shared" si="487"/>
        <v>109.52198877164737</v>
      </c>
      <c r="BW726" s="117">
        <f t="shared" si="488"/>
        <v>3.1747736019064319E-3</v>
      </c>
    </row>
    <row r="727" spans="1:75" ht="60" customHeight="1" x14ac:dyDescent="0.25">
      <c r="A727" s="108">
        <v>4.6435451278293396</v>
      </c>
      <c r="B727" s="108">
        <v>-74.112555523249895</v>
      </c>
      <c r="C727" s="119">
        <v>28</v>
      </c>
      <c r="D727" s="119">
        <v>29</v>
      </c>
      <c r="E727" s="119">
        <v>1876</v>
      </c>
      <c r="F727" s="16" t="s">
        <v>1832</v>
      </c>
      <c r="G727" s="14" t="s">
        <v>1833</v>
      </c>
      <c r="H727" s="16" t="s">
        <v>1834</v>
      </c>
      <c r="I727" s="14" t="s">
        <v>40</v>
      </c>
      <c r="J727" s="14" t="s">
        <v>53</v>
      </c>
      <c r="K727" s="27"/>
      <c r="L727" s="27"/>
      <c r="M727" s="27"/>
      <c r="N727" s="15" t="s">
        <v>43</v>
      </c>
      <c r="O727" s="15" t="s">
        <v>123</v>
      </c>
      <c r="P727" s="17">
        <v>1.4131626950323477E-2</v>
      </c>
      <c r="Q727" s="18">
        <v>24480</v>
      </c>
      <c r="R727" s="18">
        <v>25903.626169384141</v>
      </c>
      <c r="S727" s="15" t="s">
        <v>45</v>
      </c>
      <c r="T727" s="15"/>
      <c r="U727" s="15"/>
      <c r="V727" s="14">
        <v>365</v>
      </c>
      <c r="W727" s="76" t="s">
        <v>76</v>
      </c>
      <c r="X727" s="14"/>
      <c r="Y727" s="14">
        <v>2920</v>
      </c>
      <c r="Z727" s="76" t="s">
        <v>429</v>
      </c>
      <c r="AA727" s="76" t="s">
        <v>429</v>
      </c>
      <c r="AB727" s="19" t="s">
        <v>49</v>
      </c>
      <c r="AC727" s="19">
        <v>196.35697419693699</v>
      </c>
      <c r="AD727" s="19">
        <v>1220.7279907421801</v>
      </c>
      <c r="AE727" s="19">
        <v>69.655897325915305</v>
      </c>
      <c r="AF727" s="19">
        <v>640</v>
      </c>
      <c r="AG727" s="19">
        <v>1920000</v>
      </c>
      <c r="AH727" s="20">
        <v>2.9803032786885244</v>
      </c>
      <c r="AI727" s="20">
        <v>1.362E-5</v>
      </c>
      <c r="AJ727" s="21">
        <f t="shared" si="489"/>
        <v>5.0863576553488634E-3</v>
      </c>
      <c r="AK727" s="21">
        <f t="shared" si="490"/>
        <v>3.1621281526688853E-2</v>
      </c>
      <c r="AL727" s="21">
        <f t="shared" si="491"/>
        <v>1.8043403248235146E-3</v>
      </c>
      <c r="AM727" s="21">
        <f t="shared" si="492"/>
        <v>1.6578320748405848E-2</v>
      </c>
      <c r="AN727" s="21">
        <f t="shared" si="493"/>
        <v>49.734962245217552</v>
      </c>
      <c r="AO727" s="86">
        <f t="shared" si="473"/>
        <v>4.2952329104352919E-5</v>
      </c>
      <c r="AP727" s="88">
        <f t="shared" si="474"/>
        <v>1.3935226453010584E-5</v>
      </c>
      <c r="AQ727" s="89">
        <f t="shared" si="475"/>
        <v>8.6633648018325627E-5</v>
      </c>
      <c r="AR727" s="89">
        <f t="shared" si="476"/>
        <v>4.9433981502014103E-6</v>
      </c>
      <c r="AS727" s="89">
        <f t="shared" si="477"/>
        <v>4.5420056844947527E-5</v>
      </c>
      <c r="AT727" s="89">
        <f t="shared" si="478"/>
        <v>0.1362601705348426</v>
      </c>
      <c r="AU727" s="91">
        <f t="shared" si="479"/>
        <v>1.1767761398452854E-7</v>
      </c>
      <c r="AV727" s="95">
        <f t="shared" si="494"/>
        <v>5086.3576553488638</v>
      </c>
      <c r="AW727" s="96">
        <f t="shared" si="495"/>
        <v>31621.281526688854</v>
      </c>
      <c r="AX727" s="96">
        <f t="shared" si="496"/>
        <v>1804.3403248235147</v>
      </c>
      <c r="AY727" s="96">
        <f t="shared" si="497"/>
        <v>16578.320748405848</v>
      </c>
      <c r="AZ727" s="96">
        <f t="shared" si="498"/>
        <v>49734962.245217554</v>
      </c>
      <c r="BA727" s="97">
        <f t="shared" si="499"/>
        <v>42.95232910435292</v>
      </c>
      <c r="BB727" s="102">
        <f t="shared" si="500"/>
        <v>13.935226453010584</v>
      </c>
      <c r="BC727" s="98">
        <f t="shared" si="501"/>
        <v>86.63364801832563</v>
      </c>
      <c r="BD727" s="98">
        <f t="shared" si="502"/>
        <v>4.9433981502014106</v>
      </c>
      <c r="BE727" s="98">
        <f t="shared" si="503"/>
        <v>45.420056844947524</v>
      </c>
      <c r="BF727" s="98">
        <f t="shared" si="504"/>
        <v>136260.17053484259</v>
      </c>
      <c r="BG727" s="103">
        <f t="shared" si="505"/>
        <v>0.11767761398452854</v>
      </c>
      <c r="BH727">
        <v>0.1</v>
      </c>
      <c r="BI727">
        <f t="shared" si="480"/>
        <v>2590.3626169384142</v>
      </c>
      <c r="BJ727">
        <v>0.1</v>
      </c>
      <c r="BK727">
        <f t="shared" si="481"/>
        <v>0.29803032786885247</v>
      </c>
      <c r="BL727" s="114">
        <v>187.562005220738</v>
      </c>
      <c r="BM727" s="114">
        <v>1012.03746873145</v>
      </c>
      <c r="BN727" s="114">
        <v>69.555897325915296</v>
      </c>
      <c r="BO727" s="114">
        <v>256</v>
      </c>
      <c r="BP727" s="114">
        <v>384000</v>
      </c>
      <c r="BQ727" s="107">
        <f t="shared" si="482"/>
        <v>1.362E-6</v>
      </c>
      <c r="BR727" s="107">
        <f t="shared" si="483"/>
        <v>4.8850878246509853E-3</v>
      </c>
      <c r="BS727" s="107">
        <f t="shared" si="484"/>
        <v>2.6405460845241958E-2</v>
      </c>
      <c r="BT727" s="107">
        <f t="shared" si="485"/>
        <v>1.8107620954695399E-3</v>
      </c>
      <c r="BU727" s="107">
        <f t="shared" si="486"/>
        <v>6.8354167541046151E-3</v>
      </c>
      <c r="BV727" s="107">
        <f t="shared" si="487"/>
        <v>11.121075643869203</v>
      </c>
      <c r="BW727" s="117">
        <f t="shared" si="488"/>
        <v>6.0743766354888522E-6</v>
      </c>
    </row>
    <row r="728" spans="1:75" ht="60" customHeight="1" x14ac:dyDescent="0.25">
      <c r="A728" s="108">
        <v>4.6435451278293396</v>
      </c>
      <c r="B728" s="108">
        <v>-74.112555523249895</v>
      </c>
      <c r="C728" s="119">
        <v>28</v>
      </c>
      <c r="D728" s="119">
        <v>29</v>
      </c>
      <c r="E728" s="119">
        <v>1876</v>
      </c>
      <c r="F728" s="16" t="s">
        <v>1832</v>
      </c>
      <c r="G728" s="14" t="s">
        <v>1833</v>
      </c>
      <c r="H728" s="16" t="s">
        <v>1834</v>
      </c>
      <c r="I728" s="14" t="s">
        <v>40</v>
      </c>
      <c r="J728" s="14" t="s">
        <v>53</v>
      </c>
      <c r="K728" s="27"/>
      <c r="L728" s="27"/>
      <c r="M728" s="27"/>
      <c r="N728" s="15" t="s">
        <v>43</v>
      </c>
      <c r="O728" s="15" t="s">
        <v>123</v>
      </c>
      <c r="P728" s="17">
        <v>1.4131626950323477E-2</v>
      </c>
      <c r="Q728" s="18">
        <v>24480</v>
      </c>
      <c r="R728" s="18">
        <v>25903.626169384141</v>
      </c>
      <c r="S728" s="15" t="s">
        <v>45</v>
      </c>
      <c r="T728" s="15"/>
      <c r="U728" s="15"/>
      <c r="V728" s="14">
        <v>365</v>
      </c>
      <c r="W728" s="76" t="s">
        <v>76</v>
      </c>
      <c r="X728" s="14"/>
      <c r="Y728" s="14">
        <v>2920</v>
      </c>
      <c r="Z728" s="76" t="s">
        <v>429</v>
      </c>
      <c r="AA728" s="76" t="s">
        <v>429</v>
      </c>
      <c r="AB728" s="19" t="s">
        <v>49</v>
      </c>
      <c r="AC728" s="19">
        <v>196.35697419693699</v>
      </c>
      <c r="AD728" s="19">
        <v>1220.7279907421801</v>
      </c>
      <c r="AE728" s="19">
        <v>69.655897325915305</v>
      </c>
      <c r="AF728" s="19">
        <v>640</v>
      </c>
      <c r="AG728" s="19">
        <v>1920000</v>
      </c>
      <c r="AH728" s="20">
        <v>2.9803032786885244</v>
      </c>
      <c r="AI728" s="20">
        <v>1.362E-5</v>
      </c>
      <c r="AJ728" s="21">
        <f t="shared" si="489"/>
        <v>5.0863576553488634E-3</v>
      </c>
      <c r="AK728" s="21">
        <f t="shared" si="490"/>
        <v>3.1621281526688853E-2</v>
      </c>
      <c r="AL728" s="21">
        <f t="shared" si="491"/>
        <v>1.8043403248235146E-3</v>
      </c>
      <c r="AM728" s="21">
        <f t="shared" si="492"/>
        <v>1.6578320748405848E-2</v>
      </c>
      <c r="AN728" s="21">
        <f t="shared" si="493"/>
        <v>49.734962245217552</v>
      </c>
      <c r="AO728" s="86">
        <f t="shared" si="473"/>
        <v>4.2952329104352919E-5</v>
      </c>
      <c r="AP728" s="88">
        <f t="shared" si="474"/>
        <v>1.3935226453010584E-5</v>
      </c>
      <c r="AQ728" s="89">
        <f t="shared" si="475"/>
        <v>8.6633648018325627E-5</v>
      </c>
      <c r="AR728" s="89">
        <f t="shared" si="476"/>
        <v>4.9433981502014103E-6</v>
      </c>
      <c r="AS728" s="89">
        <f t="shared" si="477"/>
        <v>4.5420056844947527E-5</v>
      </c>
      <c r="AT728" s="89">
        <f t="shared" si="478"/>
        <v>0.1362601705348426</v>
      </c>
      <c r="AU728" s="91">
        <f t="shared" si="479"/>
        <v>1.1767761398452854E-7</v>
      </c>
      <c r="AV728" s="95">
        <f t="shared" si="494"/>
        <v>5086.3576553488638</v>
      </c>
      <c r="AW728" s="96">
        <f t="shared" si="495"/>
        <v>31621.281526688854</v>
      </c>
      <c r="AX728" s="96">
        <f t="shared" si="496"/>
        <v>1804.3403248235147</v>
      </c>
      <c r="AY728" s="96">
        <f t="shared" si="497"/>
        <v>16578.320748405848</v>
      </c>
      <c r="AZ728" s="96">
        <f t="shared" si="498"/>
        <v>49734962.245217554</v>
      </c>
      <c r="BA728" s="97">
        <f t="shared" si="499"/>
        <v>42.95232910435292</v>
      </c>
      <c r="BB728" s="102">
        <f t="shared" si="500"/>
        <v>13.935226453010584</v>
      </c>
      <c r="BC728" s="98">
        <f t="shared" si="501"/>
        <v>86.63364801832563</v>
      </c>
      <c r="BD728" s="98">
        <f t="shared" si="502"/>
        <v>4.9433981502014106</v>
      </c>
      <c r="BE728" s="98">
        <f t="shared" si="503"/>
        <v>45.420056844947524</v>
      </c>
      <c r="BF728" s="98">
        <f t="shared" si="504"/>
        <v>136260.17053484259</v>
      </c>
      <c r="BG728" s="103">
        <f t="shared" si="505"/>
        <v>0.11767761398452854</v>
      </c>
      <c r="BH728">
        <v>0.1</v>
      </c>
      <c r="BI728">
        <f t="shared" si="480"/>
        <v>2590.3626169384142</v>
      </c>
      <c r="BJ728">
        <v>0.1</v>
      </c>
      <c r="BK728">
        <f t="shared" si="481"/>
        <v>0.29803032786885247</v>
      </c>
      <c r="BL728" s="114">
        <v>187.562005220738</v>
      </c>
      <c r="BM728" s="114">
        <v>1012.03746873145</v>
      </c>
      <c r="BN728" s="114">
        <v>69.555897325915296</v>
      </c>
      <c r="BO728" s="114">
        <v>256</v>
      </c>
      <c r="BP728" s="114">
        <v>384000</v>
      </c>
      <c r="BQ728" s="107">
        <f t="shared" si="482"/>
        <v>1.362E-6</v>
      </c>
      <c r="BR728" s="107">
        <f t="shared" si="483"/>
        <v>4.8850878246509853E-3</v>
      </c>
      <c r="BS728" s="107">
        <f t="shared" si="484"/>
        <v>2.6405460845241958E-2</v>
      </c>
      <c r="BT728" s="107">
        <f t="shared" si="485"/>
        <v>1.8107620954695399E-3</v>
      </c>
      <c r="BU728" s="107">
        <f t="shared" si="486"/>
        <v>6.8354167541046151E-3</v>
      </c>
      <c r="BV728" s="107">
        <f t="shared" si="487"/>
        <v>11.121075643869203</v>
      </c>
      <c r="BW728" s="117">
        <f t="shared" si="488"/>
        <v>6.0743766354888522E-6</v>
      </c>
    </row>
    <row r="729" spans="1:75" ht="60" customHeight="1" x14ac:dyDescent="0.25">
      <c r="A729" s="108">
        <v>4.6435451278293396</v>
      </c>
      <c r="B729" s="108">
        <v>-74.112555523249895</v>
      </c>
      <c r="C729" s="119">
        <v>28</v>
      </c>
      <c r="D729" s="119">
        <v>29</v>
      </c>
      <c r="E729" s="119">
        <v>1876</v>
      </c>
      <c r="F729" s="16" t="s">
        <v>1832</v>
      </c>
      <c r="G729" s="14" t="s">
        <v>1833</v>
      </c>
      <c r="H729" s="16" t="s">
        <v>1834</v>
      </c>
      <c r="I729" s="14" t="s">
        <v>40</v>
      </c>
      <c r="J729" s="14" t="s">
        <v>41</v>
      </c>
      <c r="K729" s="14">
        <v>100</v>
      </c>
      <c r="L729" s="14"/>
      <c r="M729" s="14">
        <v>2006</v>
      </c>
      <c r="N729" s="15" t="s">
        <v>1359</v>
      </c>
      <c r="O729" s="15" t="s">
        <v>151</v>
      </c>
      <c r="P729" s="17">
        <v>1.4131626950323477E-2</v>
      </c>
      <c r="Q729" s="18">
        <v>1782000</v>
      </c>
      <c r="R729" s="18">
        <v>1885631.6108595808</v>
      </c>
      <c r="S729" s="15" t="s">
        <v>64</v>
      </c>
      <c r="T729" s="15">
        <f t="shared" ref="T729:T730" si="506">((R729*6933000)/1000)/8460</f>
        <v>1545281.7917363443</v>
      </c>
      <c r="U729" s="15" t="s">
        <v>45</v>
      </c>
      <c r="V729" s="14">
        <v>365</v>
      </c>
      <c r="W729" s="76"/>
      <c r="X729" s="14"/>
      <c r="Y729" s="14">
        <v>8760</v>
      </c>
      <c r="Z729" s="76" t="s">
        <v>1835</v>
      </c>
      <c r="AA729" s="76" t="s">
        <v>429</v>
      </c>
      <c r="AB729" s="19" t="s">
        <v>226</v>
      </c>
      <c r="AC729" s="19">
        <v>10.477442018542</v>
      </c>
      <c r="AD729" s="19">
        <v>4.47117624426805</v>
      </c>
      <c r="AE729" s="19">
        <v>11.595186881052699</v>
      </c>
      <c r="AF729" s="19">
        <v>0.3</v>
      </c>
      <c r="AG729" s="19">
        <v>2840</v>
      </c>
      <c r="AH729" s="23">
        <f>Q729</f>
        <v>1782000</v>
      </c>
      <c r="AI729" s="41">
        <v>2.0000000000000002E-5</v>
      </c>
      <c r="AJ729" s="21">
        <f>AC729*R729/1000000</f>
        <v>19.756595871111209</v>
      </c>
      <c r="AK729" s="21">
        <f>AD729*R729/1000000</f>
        <v>8.4309912639162548</v>
      </c>
      <c r="AL729" s="21">
        <f>AE729*R729/1000000</f>
        <v>21.86425091673728</v>
      </c>
      <c r="AM729" s="21">
        <f>AF729*R729/1000000</f>
        <v>0.56568948325787427</v>
      </c>
      <c r="AN729" s="21">
        <f>AG729*R729/1000000</f>
        <v>5355.1937748412092</v>
      </c>
      <c r="AO729" s="86">
        <f t="shared" si="473"/>
        <v>37.712632217191612</v>
      </c>
      <c r="AP729" s="88">
        <f t="shared" si="474"/>
        <v>5.4127659920852625E-2</v>
      </c>
      <c r="AQ729" s="89">
        <f t="shared" si="475"/>
        <v>2.3098606202510287E-2</v>
      </c>
      <c r="AR729" s="89">
        <f t="shared" si="476"/>
        <v>5.9902057306129533E-2</v>
      </c>
      <c r="AS729" s="89">
        <f t="shared" si="477"/>
        <v>1.549834200706505E-3</v>
      </c>
      <c r="AT729" s="89">
        <f t="shared" si="478"/>
        <v>14.671763766688244</v>
      </c>
      <c r="AU729" s="91">
        <f t="shared" si="479"/>
        <v>0.10332228004710031</v>
      </c>
      <c r="AV729" s="95">
        <f t="shared" si="494"/>
        <v>19756595.87111121</v>
      </c>
      <c r="AW729" s="96">
        <f t="shared" si="495"/>
        <v>8430991.263916254</v>
      </c>
      <c r="AX729" s="96">
        <f t="shared" si="496"/>
        <v>21864250.916737281</v>
      </c>
      <c r="AY729" s="96">
        <f t="shared" si="497"/>
        <v>565689.48325787426</v>
      </c>
      <c r="AZ729" s="96">
        <f t="shared" si="498"/>
        <v>5355193774.8412094</v>
      </c>
      <c r="BA729" s="97">
        <f t="shared" si="499"/>
        <v>37712632.217191614</v>
      </c>
      <c r="BB729" s="102">
        <f t="shared" si="500"/>
        <v>54127.659920852624</v>
      </c>
      <c r="BC729" s="98">
        <f t="shared" si="501"/>
        <v>23098.606202510287</v>
      </c>
      <c r="BD729" s="98">
        <f t="shared" si="502"/>
        <v>59902.057306129536</v>
      </c>
      <c r="BE729" s="98">
        <f t="shared" si="503"/>
        <v>1549.834200706505</v>
      </c>
      <c r="BF729" s="98">
        <f t="shared" si="504"/>
        <v>14671763.766688244</v>
      </c>
      <c r="BG729" s="103">
        <f t="shared" si="505"/>
        <v>103322.28004710031</v>
      </c>
      <c r="BH729">
        <v>0.1</v>
      </c>
      <c r="BI729">
        <f t="shared" si="480"/>
        <v>188563.1610859581</v>
      </c>
      <c r="BJ729">
        <v>0.1</v>
      </c>
      <c r="BK729">
        <f t="shared" si="481"/>
        <v>178200</v>
      </c>
      <c r="BL729" s="114">
        <v>8.3383603103149202</v>
      </c>
      <c r="BM729" s="114">
        <v>2.3066001534352201</v>
      </c>
      <c r="BN729" s="114">
        <v>3.9560616152376098</v>
      </c>
      <c r="BO729" s="114">
        <v>0.12</v>
      </c>
      <c r="BP729" s="114">
        <v>2840</v>
      </c>
      <c r="BQ729" s="107">
        <f t="shared" si="482"/>
        <v>2.0000000000000003E-6</v>
      </c>
      <c r="BR729" s="107">
        <f t="shared" si="483"/>
        <v>15.846713946725991</v>
      </c>
      <c r="BS729" s="107">
        <f t="shared" si="484"/>
        <v>4.43035896024577</v>
      </c>
      <c r="BT729" s="107">
        <f t="shared" si="485"/>
        <v>7.7734936382131101</v>
      </c>
      <c r="BU729" s="107">
        <f t="shared" si="486"/>
        <v>0.23323974907732892</v>
      </c>
      <c r="BV729" s="107">
        <f t="shared" si="487"/>
        <v>5381.9031364155016</v>
      </c>
      <c r="BW729" s="117">
        <f t="shared" si="488"/>
        <v>5.333371595434091</v>
      </c>
    </row>
    <row r="730" spans="1:75" ht="60" customHeight="1" x14ac:dyDescent="0.25">
      <c r="A730" s="108">
        <v>4.6435451278293396</v>
      </c>
      <c r="B730" s="108">
        <v>-74.112555523249895</v>
      </c>
      <c r="C730" s="119">
        <v>28</v>
      </c>
      <c r="D730" s="119">
        <v>29</v>
      </c>
      <c r="E730" s="119">
        <v>1876</v>
      </c>
      <c r="F730" s="16" t="s">
        <v>1832</v>
      </c>
      <c r="G730" s="14" t="s">
        <v>1833</v>
      </c>
      <c r="H730" s="16" t="s">
        <v>1834</v>
      </c>
      <c r="I730" s="14" t="s">
        <v>40</v>
      </c>
      <c r="J730" s="14" t="s">
        <v>41</v>
      </c>
      <c r="K730" s="27"/>
      <c r="L730" s="27"/>
      <c r="M730" s="27"/>
      <c r="N730" s="15" t="s">
        <v>1359</v>
      </c>
      <c r="O730" s="15" t="s">
        <v>151</v>
      </c>
      <c r="P730" s="17">
        <v>1.4131626950323477E-2</v>
      </c>
      <c r="Q730" s="42">
        <v>0</v>
      </c>
      <c r="R730" s="18">
        <v>0</v>
      </c>
      <c r="S730" s="15" t="s">
        <v>64</v>
      </c>
      <c r="T730" s="15">
        <f t="shared" si="506"/>
        <v>0</v>
      </c>
      <c r="U730" s="15" t="s">
        <v>45</v>
      </c>
      <c r="V730" s="14">
        <v>365</v>
      </c>
      <c r="W730" s="76"/>
      <c r="X730" s="14"/>
      <c r="Y730" s="14">
        <v>0</v>
      </c>
      <c r="Z730" s="76" t="s">
        <v>1836</v>
      </c>
      <c r="AA730" s="76" t="s">
        <v>429</v>
      </c>
      <c r="AB730" s="19" t="s">
        <v>226</v>
      </c>
      <c r="AC730" s="19">
        <v>10.477442018542</v>
      </c>
      <c r="AD730" s="19">
        <v>4.47117624426805</v>
      </c>
      <c r="AE730" s="19">
        <v>11.595186881052699</v>
      </c>
      <c r="AF730" s="19">
        <v>0.3</v>
      </c>
      <c r="AG730" s="19">
        <v>2840</v>
      </c>
      <c r="AH730" s="23">
        <f>Q730</f>
        <v>0</v>
      </c>
      <c r="AI730" s="41">
        <v>2.0000000000000002E-5</v>
      </c>
      <c r="AJ730" s="21">
        <f>AC730*R730/1000000</f>
        <v>0</v>
      </c>
      <c r="AK730" s="21">
        <f>AD730*R730/1000000</f>
        <v>0</v>
      </c>
      <c r="AL730" s="21">
        <f>AE730*R730/1000000</f>
        <v>0</v>
      </c>
      <c r="AM730" s="21">
        <f>AF730*R730/1000000</f>
        <v>0</v>
      </c>
      <c r="AN730" s="21">
        <f>AG730*R730/1000000</f>
        <v>0</v>
      </c>
      <c r="AO730" s="86">
        <f t="shared" si="473"/>
        <v>0</v>
      </c>
      <c r="AP730" s="88">
        <f t="shared" si="474"/>
        <v>0</v>
      </c>
      <c r="AQ730" s="89">
        <f t="shared" si="475"/>
        <v>0</v>
      </c>
      <c r="AR730" s="89">
        <f t="shared" si="476"/>
        <v>0</v>
      </c>
      <c r="AS730" s="89">
        <f t="shared" si="477"/>
        <v>0</v>
      </c>
      <c r="AT730" s="89">
        <f t="shared" si="478"/>
        <v>0</v>
      </c>
      <c r="AU730" s="91">
        <f t="shared" si="479"/>
        <v>0</v>
      </c>
      <c r="AV730" s="95">
        <f t="shared" si="494"/>
        <v>0</v>
      </c>
      <c r="AW730" s="96">
        <f t="shared" si="495"/>
        <v>0</v>
      </c>
      <c r="AX730" s="96">
        <f t="shared" si="496"/>
        <v>0</v>
      </c>
      <c r="AY730" s="96">
        <f t="shared" si="497"/>
        <v>0</v>
      </c>
      <c r="AZ730" s="96">
        <f t="shared" si="498"/>
        <v>0</v>
      </c>
      <c r="BA730" s="97">
        <f t="shared" si="499"/>
        <v>0</v>
      </c>
      <c r="BB730" s="102">
        <f t="shared" si="500"/>
        <v>0</v>
      </c>
      <c r="BC730" s="98">
        <f t="shared" si="501"/>
        <v>0</v>
      </c>
      <c r="BD730" s="98">
        <f t="shared" si="502"/>
        <v>0</v>
      </c>
      <c r="BE730" s="98">
        <f t="shared" si="503"/>
        <v>0</v>
      </c>
      <c r="BF730" s="98">
        <f t="shared" si="504"/>
        <v>0</v>
      </c>
      <c r="BG730" s="103">
        <f t="shared" si="505"/>
        <v>0</v>
      </c>
      <c r="BH730">
        <v>0.1</v>
      </c>
      <c r="BI730">
        <f t="shared" si="480"/>
        <v>0</v>
      </c>
      <c r="BJ730">
        <v>0.1</v>
      </c>
      <c r="BK730">
        <f t="shared" si="481"/>
        <v>0</v>
      </c>
      <c r="BL730" s="114">
        <v>8.3383603103149202</v>
      </c>
      <c r="BM730" s="114">
        <v>2.3066001534352201</v>
      </c>
      <c r="BN730" s="114">
        <v>3.9560616152376098</v>
      </c>
      <c r="BO730" s="114">
        <v>0.12</v>
      </c>
      <c r="BP730" s="114">
        <v>2840</v>
      </c>
      <c r="BQ730" s="107">
        <f t="shared" si="482"/>
        <v>2.0000000000000003E-6</v>
      </c>
      <c r="BR730" s="107" t="e">
        <f t="shared" si="483"/>
        <v>#DIV/0!</v>
      </c>
      <c r="BS730" s="107" t="e">
        <f t="shared" si="484"/>
        <v>#DIV/0!</v>
      </c>
      <c r="BT730" s="107" t="e">
        <f t="shared" si="485"/>
        <v>#DIV/0!</v>
      </c>
      <c r="BU730" s="107" t="e">
        <f t="shared" si="486"/>
        <v>#DIV/0!</v>
      </c>
      <c r="BV730" s="107" t="e">
        <f t="shared" si="487"/>
        <v>#DIV/0!</v>
      </c>
      <c r="BW730" s="117" t="e">
        <f t="shared" si="488"/>
        <v>#DIV/0!</v>
      </c>
    </row>
    <row r="731" spans="1:75" ht="60" customHeight="1" x14ac:dyDescent="0.25">
      <c r="A731" s="108">
        <v>4.6533982877233697</v>
      </c>
      <c r="B731" s="108">
        <v>-74.119133010400802</v>
      </c>
      <c r="C731" s="119">
        <v>27</v>
      </c>
      <c r="D731" s="119">
        <v>30</v>
      </c>
      <c r="E731" s="119">
        <v>1888</v>
      </c>
      <c r="F731" s="16" t="s">
        <v>1837</v>
      </c>
      <c r="G731" s="14" t="s">
        <v>1838</v>
      </c>
      <c r="H731" s="16" t="s">
        <v>1839</v>
      </c>
      <c r="I731" s="14" t="s">
        <v>40</v>
      </c>
      <c r="J731" s="14" t="s">
        <v>41</v>
      </c>
      <c r="K731" s="14">
        <v>100</v>
      </c>
      <c r="L731" s="14"/>
      <c r="M731" s="14">
        <v>2004</v>
      </c>
      <c r="N731" s="15" t="s">
        <v>43</v>
      </c>
      <c r="O731" s="15" t="s">
        <v>44</v>
      </c>
      <c r="P731" s="28">
        <v>4.2689148957375835E-3</v>
      </c>
      <c r="Q731" s="18">
        <v>35737.5</v>
      </c>
      <c r="R731" s="18">
        <v>36352.981303956374</v>
      </c>
      <c r="S731" s="15" t="s">
        <v>45</v>
      </c>
      <c r="T731" s="15"/>
      <c r="U731" s="15"/>
      <c r="V731" s="14">
        <v>365</v>
      </c>
      <c r="W731" s="76"/>
      <c r="X731" s="14"/>
      <c r="Y731" s="14">
        <v>8760</v>
      </c>
      <c r="Z731" s="76" t="s">
        <v>1840</v>
      </c>
      <c r="AA731" s="76" t="s">
        <v>429</v>
      </c>
      <c r="AB731" s="19" t="s">
        <v>49</v>
      </c>
      <c r="AC731" s="19">
        <v>46.3856216091623</v>
      </c>
      <c r="AD731" s="19">
        <v>1074.85364414012</v>
      </c>
      <c r="AE731" s="19">
        <v>5.4109910208389103</v>
      </c>
      <c r="AF731" s="19">
        <v>1344</v>
      </c>
      <c r="AG731" s="19">
        <v>1920000</v>
      </c>
      <c r="AH731" s="23">
        <v>35737.5</v>
      </c>
      <c r="AI731" s="24">
        <v>8.7999999999999994E-8</v>
      </c>
      <c r="AJ731" s="21">
        <f>AC731*R731/1000000000</f>
        <v>1.6862556351302717E-3</v>
      </c>
      <c r="AK731" s="21">
        <f>AD731*R731/1000000000</f>
        <v>3.9074134429915162E-2</v>
      </c>
      <c r="AL731" s="21">
        <f>AE731*R731/1000000000</f>
        <v>1.9670565541643272E-4</v>
      </c>
      <c r="AM731" s="21">
        <f>AF731*R731/1000000000</f>
        <v>4.8858406872517371E-2</v>
      </c>
      <c r="AN731" s="21">
        <f>AG731*R731/1000000000</f>
        <v>69.797724103596238</v>
      </c>
      <c r="AO731" s="86">
        <f t="shared" si="473"/>
        <v>3.1990623547481609E-3</v>
      </c>
      <c r="AP731" s="88">
        <f t="shared" si="474"/>
        <v>4.6198784524117035E-6</v>
      </c>
      <c r="AQ731" s="89">
        <f t="shared" si="475"/>
        <v>1.0705242309565797E-4</v>
      </c>
      <c r="AR731" s="89">
        <f t="shared" si="476"/>
        <v>5.389196038806376E-7</v>
      </c>
      <c r="AS731" s="89">
        <f t="shared" si="477"/>
        <v>1.3385864896580101E-4</v>
      </c>
      <c r="AT731" s="89">
        <f t="shared" si="478"/>
        <v>0.19122664137971573</v>
      </c>
      <c r="AU731" s="91">
        <f t="shared" si="479"/>
        <v>8.764554396570304E-6</v>
      </c>
      <c r="AV731" s="95">
        <f t="shared" si="494"/>
        <v>1686.2556351302717</v>
      </c>
      <c r="AW731" s="96">
        <f t="shared" si="495"/>
        <v>39074.134429915161</v>
      </c>
      <c r="AX731" s="96">
        <f t="shared" si="496"/>
        <v>196.70565541643273</v>
      </c>
      <c r="AY731" s="96">
        <f t="shared" si="497"/>
        <v>48858.406872517371</v>
      </c>
      <c r="AZ731" s="96">
        <f t="shared" si="498"/>
        <v>69797724.10359624</v>
      </c>
      <c r="BA731" s="97">
        <f t="shared" si="499"/>
        <v>3199.0623547481609</v>
      </c>
      <c r="BB731" s="102">
        <f t="shared" si="500"/>
        <v>4.6198784524117036</v>
      </c>
      <c r="BC731" s="98">
        <f t="shared" si="501"/>
        <v>107.05242309565797</v>
      </c>
      <c r="BD731" s="98">
        <f t="shared" si="502"/>
        <v>0.53891960388063764</v>
      </c>
      <c r="BE731" s="98">
        <f t="shared" si="503"/>
        <v>133.85864896580102</v>
      </c>
      <c r="BF731" s="98">
        <f t="shared" si="504"/>
        <v>191226.64137971573</v>
      </c>
      <c r="BG731" s="103">
        <f t="shared" si="505"/>
        <v>8.7645543965703041</v>
      </c>
      <c r="BH731">
        <v>0.1</v>
      </c>
      <c r="BI731">
        <f t="shared" si="480"/>
        <v>3635.2981303956376</v>
      </c>
      <c r="BJ731">
        <v>0.1</v>
      </c>
      <c r="BK731">
        <f t="shared" si="481"/>
        <v>3573.75</v>
      </c>
      <c r="BL731" s="114">
        <v>17.6498016718255</v>
      </c>
      <c r="BM731" s="114">
        <v>910.91550745517998</v>
      </c>
      <c r="BN731" s="114">
        <v>5.3109910208389097</v>
      </c>
      <c r="BO731" s="114">
        <v>537.6</v>
      </c>
      <c r="BP731" s="114">
        <v>384000</v>
      </c>
      <c r="BQ731" s="107">
        <f t="shared" si="482"/>
        <v>8.7999999999999994E-9</v>
      </c>
      <c r="BR731" s="107">
        <f t="shared" si="483"/>
        <v>6.6341128989219828E-4</v>
      </c>
      <c r="BS731" s="107">
        <f t="shared" si="484"/>
        <v>3.3344229185527575E-2</v>
      </c>
      <c r="BT731" s="107">
        <f t="shared" si="485"/>
        <v>1.9406981736294309E-4</v>
      </c>
      <c r="BU731" s="107">
        <f t="shared" si="486"/>
        <v>2.0144837223479296E-2</v>
      </c>
      <c r="BV731" s="107">
        <f t="shared" si="487"/>
        <v>15.607245577041677</v>
      </c>
      <c r="BW731" s="117">
        <f t="shared" si="488"/>
        <v>4.5241573689620596E-4</v>
      </c>
    </row>
    <row r="732" spans="1:75" ht="60" customHeight="1" x14ac:dyDescent="0.25">
      <c r="A732" s="108">
        <v>4.6510313013529201</v>
      </c>
      <c r="B732" s="108">
        <v>-74.118339961477105</v>
      </c>
      <c r="C732" s="119">
        <v>27</v>
      </c>
      <c r="D732" s="119">
        <v>30</v>
      </c>
      <c r="E732" s="119">
        <v>1888</v>
      </c>
      <c r="F732" s="16" t="s">
        <v>1841</v>
      </c>
      <c r="G732" s="14" t="s">
        <v>1842</v>
      </c>
      <c r="H732" s="16" t="s">
        <v>1843</v>
      </c>
      <c r="I732" s="14" t="s">
        <v>40</v>
      </c>
      <c r="J732" s="14" t="s">
        <v>41</v>
      </c>
      <c r="K732" s="14">
        <v>300</v>
      </c>
      <c r="L732" s="14"/>
      <c r="M732" s="14">
        <v>1994</v>
      </c>
      <c r="N732" s="15" t="s">
        <v>1844</v>
      </c>
      <c r="O732" s="15" t="s">
        <v>1733</v>
      </c>
      <c r="P732" s="28">
        <v>4.2689148957375835E-3</v>
      </c>
      <c r="Q732" s="18">
        <v>36.340235454442201</v>
      </c>
      <c r="R732" s="18">
        <v>36.966097238382929</v>
      </c>
      <c r="S732" s="2" t="s">
        <v>45</v>
      </c>
      <c r="T732" s="2"/>
      <c r="U732" s="2"/>
      <c r="V732" s="14">
        <v>365</v>
      </c>
      <c r="W732" s="76"/>
      <c r="X732" s="14"/>
      <c r="Y732" s="14" t="e">
        <v>#VALUE!</v>
      </c>
      <c r="Z732" s="76" t="s">
        <v>1845</v>
      </c>
      <c r="AA732" s="76" t="s">
        <v>429</v>
      </c>
      <c r="AB732" s="19" t="s">
        <v>226</v>
      </c>
      <c r="AC732" s="19">
        <v>1200000</v>
      </c>
      <c r="AD732" s="19">
        <v>6600000</v>
      </c>
      <c r="AE732" s="19">
        <v>2072400</v>
      </c>
      <c r="AF732" s="19">
        <v>600000</v>
      </c>
      <c r="AG732" s="19">
        <v>3000000000</v>
      </c>
      <c r="AH732" s="20">
        <v>1159.0914634146341</v>
      </c>
      <c r="AI732" s="20">
        <v>1.4200000000000001E-4</v>
      </c>
      <c r="AJ732" s="21">
        <f>AC732*R732/1000000</f>
        <v>44.359316686059515</v>
      </c>
      <c r="AK732" s="21">
        <f>AD732*R732/1000000</f>
        <v>243.97624177332733</v>
      </c>
      <c r="AL732" s="21">
        <f>AE732*R732/1000000</f>
        <v>76.608539916824782</v>
      </c>
      <c r="AM732" s="21">
        <f>AF732*R732/1000000</f>
        <v>22.179658343029757</v>
      </c>
      <c r="AN732" s="21">
        <f>AG732*R732/1000000</f>
        <v>110898.29171514879</v>
      </c>
      <c r="AO732" s="86">
        <f t="shared" si="473"/>
        <v>0.16742562021603197</v>
      </c>
      <c r="AP732" s="88">
        <f t="shared" si="474"/>
        <v>0.12153237448235484</v>
      </c>
      <c r="AQ732" s="89">
        <f t="shared" si="475"/>
        <v>0.6684280596529516</v>
      </c>
      <c r="AR732" s="89">
        <f t="shared" si="476"/>
        <v>0.20988641073102679</v>
      </c>
      <c r="AS732" s="89">
        <f t="shared" si="477"/>
        <v>6.0766187241177418E-2</v>
      </c>
      <c r="AT732" s="89">
        <f t="shared" si="478"/>
        <v>303.8309362058871</v>
      </c>
      <c r="AU732" s="91">
        <f t="shared" si="479"/>
        <v>4.5870032935899167E-4</v>
      </c>
      <c r="AV732" s="95">
        <f t="shared" si="494"/>
        <v>44359316.686059512</v>
      </c>
      <c r="AW732" s="96">
        <f t="shared" si="495"/>
        <v>243976241.77332732</v>
      </c>
      <c r="AX732" s="96">
        <f t="shared" si="496"/>
        <v>76608539.916824788</v>
      </c>
      <c r="AY732" s="96">
        <f t="shared" si="497"/>
        <v>22179658.343029756</v>
      </c>
      <c r="AZ732" s="96">
        <f t="shared" si="498"/>
        <v>110898291715.14879</v>
      </c>
      <c r="BA732" s="97">
        <f t="shared" si="499"/>
        <v>167425.62021603197</v>
      </c>
      <c r="BB732" s="102">
        <f t="shared" si="500"/>
        <v>121532.37448235483</v>
      </c>
      <c r="BC732" s="98">
        <f t="shared" si="501"/>
        <v>668428.05965295155</v>
      </c>
      <c r="BD732" s="98">
        <f t="shared" si="502"/>
        <v>209886.41073102679</v>
      </c>
      <c r="BE732" s="98">
        <f t="shared" si="503"/>
        <v>60766.187241177417</v>
      </c>
      <c r="BF732" s="98">
        <f t="shared" si="504"/>
        <v>303830936.20588708</v>
      </c>
      <c r="BG732" s="103">
        <f t="shared" si="505"/>
        <v>458.70032935899167</v>
      </c>
      <c r="BH732">
        <v>0.1</v>
      </c>
      <c r="BI732">
        <f t="shared" si="480"/>
        <v>3.6966097238382929</v>
      </c>
      <c r="BJ732">
        <v>0.1</v>
      </c>
      <c r="BK732">
        <f t="shared" si="481"/>
        <v>115.90914634146341</v>
      </c>
      <c r="BL732" s="114">
        <v>480000</v>
      </c>
      <c r="BM732" s="114">
        <v>1320000</v>
      </c>
      <c r="BN732" s="114">
        <v>414480</v>
      </c>
      <c r="BO732" s="114">
        <v>120000</v>
      </c>
      <c r="BP732" s="114">
        <v>600000000</v>
      </c>
      <c r="BQ732" s="107">
        <f t="shared" si="482"/>
        <v>1.4200000000000001E-5</v>
      </c>
      <c r="BR732" s="107">
        <f t="shared" si="483"/>
        <v>18.289814817684739</v>
      </c>
      <c r="BS732" s="107">
        <f t="shared" si="484"/>
        <v>54.554746150008377</v>
      </c>
      <c r="BT732" s="107">
        <f t="shared" si="485"/>
        <v>17.130190291102632</v>
      </c>
      <c r="BU732" s="107">
        <f t="shared" si="486"/>
        <v>4.9595223772734895</v>
      </c>
      <c r="BV732" s="107">
        <f t="shared" si="487"/>
        <v>24797.611886367446</v>
      </c>
      <c r="BW732" s="117">
        <f t="shared" si="488"/>
        <v>2.367755827982395E-2</v>
      </c>
    </row>
    <row r="733" spans="1:75" ht="60" customHeight="1" x14ac:dyDescent="0.25">
      <c r="A733" s="108">
        <v>4.6510313013529201</v>
      </c>
      <c r="B733" s="108">
        <v>-74.118339961477105</v>
      </c>
      <c r="C733" s="119">
        <v>27</v>
      </c>
      <c r="D733" s="119">
        <v>30</v>
      </c>
      <c r="E733" s="119">
        <v>1888</v>
      </c>
      <c r="F733" s="16" t="s">
        <v>1841</v>
      </c>
      <c r="G733" s="14" t="s">
        <v>1842</v>
      </c>
      <c r="H733" s="16" t="s">
        <v>1843</v>
      </c>
      <c r="I733" s="14" t="s">
        <v>40</v>
      </c>
      <c r="J733" s="14" t="s">
        <v>41</v>
      </c>
      <c r="K733" s="14">
        <v>300</v>
      </c>
      <c r="L733" s="14"/>
      <c r="M733" s="14">
        <v>1994</v>
      </c>
      <c r="N733" s="15" t="s">
        <v>1844</v>
      </c>
      <c r="O733" s="15" t="s">
        <v>1733</v>
      </c>
      <c r="P733" s="28">
        <v>4.2689148957375835E-3</v>
      </c>
      <c r="Q733" s="18">
        <v>36.340235454442201</v>
      </c>
      <c r="R733" s="18">
        <v>36.966097238382929</v>
      </c>
      <c r="S733" s="2" t="s">
        <v>45</v>
      </c>
      <c r="T733" s="2"/>
      <c r="U733" s="2"/>
      <c r="V733" s="14">
        <v>365</v>
      </c>
      <c r="W733" s="76"/>
      <c r="X733" s="14"/>
      <c r="Y733" s="14" t="e">
        <v>#VALUE!</v>
      </c>
      <c r="Z733" s="76" t="s">
        <v>1845</v>
      </c>
      <c r="AA733" s="76" t="s">
        <v>429</v>
      </c>
      <c r="AB733" s="19" t="s">
        <v>226</v>
      </c>
      <c r="AC733" s="19">
        <v>1200000</v>
      </c>
      <c r="AD733" s="19">
        <v>6600000</v>
      </c>
      <c r="AE733" s="19">
        <v>2072400</v>
      </c>
      <c r="AF733" s="19">
        <v>600000</v>
      </c>
      <c r="AG733" s="19">
        <v>3000000000</v>
      </c>
      <c r="AH733" s="20">
        <v>1159.0914634146341</v>
      </c>
      <c r="AI733" s="20">
        <v>1.4200000000000001E-4</v>
      </c>
      <c r="AJ733" s="21">
        <f>AC733*R733/1000000</f>
        <v>44.359316686059515</v>
      </c>
      <c r="AK733" s="21">
        <f>AD733*R733/1000000</f>
        <v>243.97624177332733</v>
      </c>
      <c r="AL733" s="21">
        <f>AE733*R733/1000000</f>
        <v>76.608539916824782</v>
      </c>
      <c r="AM733" s="21">
        <f>AF733*R733/1000000</f>
        <v>22.179658343029757</v>
      </c>
      <c r="AN733" s="21">
        <f>AG733*R733/1000000</f>
        <v>110898.29171514879</v>
      </c>
      <c r="AO733" s="86">
        <f t="shared" si="473"/>
        <v>0.16742562021603197</v>
      </c>
      <c r="AP733" s="88">
        <f t="shared" si="474"/>
        <v>0.12153237448235484</v>
      </c>
      <c r="AQ733" s="89">
        <f t="shared" si="475"/>
        <v>0.6684280596529516</v>
      </c>
      <c r="AR733" s="89">
        <f t="shared" si="476"/>
        <v>0.20988641073102679</v>
      </c>
      <c r="AS733" s="89">
        <f t="shared" si="477"/>
        <v>6.0766187241177418E-2</v>
      </c>
      <c r="AT733" s="89">
        <f t="shared" si="478"/>
        <v>303.8309362058871</v>
      </c>
      <c r="AU733" s="91">
        <f t="shared" si="479"/>
        <v>4.5870032935899167E-4</v>
      </c>
      <c r="AV733" s="95">
        <f t="shared" si="494"/>
        <v>44359316.686059512</v>
      </c>
      <c r="AW733" s="96">
        <f t="shared" si="495"/>
        <v>243976241.77332732</v>
      </c>
      <c r="AX733" s="96">
        <f t="shared" si="496"/>
        <v>76608539.916824788</v>
      </c>
      <c r="AY733" s="96">
        <f t="shared" si="497"/>
        <v>22179658.343029756</v>
      </c>
      <c r="AZ733" s="96">
        <f t="shared" si="498"/>
        <v>110898291715.14879</v>
      </c>
      <c r="BA733" s="97">
        <f t="shared" si="499"/>
        <v>167425.62021603197</v>
      </c>
      <c r="BB733" s="102">
        <f t="shared" si="500"/>
        <v>121532.37448235483</v>
      </c>
      <c r="BC733" s="98">
        <f t="shared" si="501"/>
        <v>668428.05965295155</v>
      </c>
      <c r="BD733" s="98">
        <f t="shared" si="502"/>
        <v>209886.41073102679</v>
      </c>
      <c r="BE733" s="98">
        <f t="shared" si="503"/>
        <v>60766.187241177417</v>
      </c>
      <c r="BF733" s="98">
        <f t="shared" si="504"/>
        <v>303830936.20588708</v>
      </c>
      <c r="BG733" s="103">
        <f t="shared" si="505"/>
        <v>458.70032935899167</v>
      </c>
      <c r="BH733">
        <v>0.1</v>
      </c>
      <c r="BI733">
        <f t="shared" si="480"/>
        <v>3.6966097238382929</v>
      </c>
      <c r="BJ733">
        <v>0.1</v>
      </c>
      <c r="BK733">
        <f t="shared" si="481"/>
        <v>115.90914634146341</v>
      </c>
      <c r="BL733" s="114">
        <v>480000</v>
      </c>
      <c r="BM733" s="114">
        <v>1320000</v>
      </c>
      <c r="BN733" s="114">
        <v>414480</v>
      </c>
      <c r="BO733" s="114">
        <v>120000</v>
      </c>
      <c r="BP733" s="114">
        <v>600000000</v>
      </c>
      <c r="BQ733" s="107">
        <f t="shared" si="482"/>
        <v>1.4200000000000001E-5</v>
      </c>
      <c r="BR733" s="107">
        <f t="shared" si="483"/>
        <v>18.289814817684739</v>
      </c>
      <c r="BS733" s="107">
        <f t="shared" si="484"/>
        <v>54.554746150008377</v>
      </c>
      <c r="BT733" s="107">
        <f t="shared" si="485"/>
        <v>17.130190291102632</v>
      </c>
      <c r="BU733" s="107">
        <f t="shared" si="486"/>
        <v>4.9595223772734895</v>
      </c>
      <c r="BV733" s="107">
        <f t="shared" si="487"/>
        <v>24797.611886367446</v>
      </c>
      <c r="BW733" s="117">
        <f t="shared" si="488"/>
        <v>2.367755827982395E-2</v>
      </c>
    </row>
    <row r="734" spans="1:75" ht="60" customHeight="1" x14ac:dyDescent="0.25">
      <c r="A734" s="108">
        <v>4.6484376732641497</v>
      </c>
      <c r="B734" s="108">
        <v>-74.121145337789201</v>
      </c>
      <c r="C734" s="119">
        <v>27</v>
      </c>
      <c r="D734" s="119">
        <v>29</v>
      </c>
      <c r="E734" s="119">
        <v>1875</v>
      </c>
      <c r="F734" s="16" t="s">
        <v>1846</v>
      </c>
      <c r="G734" s="14" t="s">
        <v>1847</v>
      </c>
      <c r="H734" s="16" t="s">
        <v>1848</v>
      </c>
      <c r="I734" s="14" t="s">
        <v>40</v>
      </c>
      <c r="J734" s="14" t="s">
        <v>41</v>
      </c>
      <c r="K734" s="14">
        <v>40</v>
      </c>
      <c r="L734" s="14"/>
      <c r="M734" s="14">
        <v>2000</v>
      </c>
      <c r="N734" s="15" t="s">
        <v>43</v>
      </c>
      <c r="O734" s="15" t="s">
        <v>44</v>
      </c>
      <c r="P734" s="25">
        <v>1.3557806644477E-2</v>
      </c>
      <c r="Q734" s="18">
        <v>77030.846560846607</v>
      </c>
      <c r="R734" s="18">
        <v>81323.67445704453</v>
      </c>
      <c r="S734" s="15" t="s">
        <v>45</v>
      </c>
      <c r="T734" s="15"/>
      <c r="U734" s="15"/>
      <c r="V734" s="14">
        <v>365</v>
      </c>
      <c r="W734" s="76" t="s">
        <v>76</v>
      </c>
      <c r="X734" s="14"/>
      <c r="Y734" s="14">
        <v>2920</v>
      </c>
      <c r="Z734" s="76" t="s">
        <v>1849</v>
      </c>
      <c r="AA734" s="76" t="s">
        <v>429</v>
      </c>
      <c r="AB734" s="19" t="s">
        <v>49</v>
      </c>
      <c r="AC734" s="19">
        <v>46.3856216091623</v>
      </c>
      <c r="AD734" s="19">
        <v>1074.85364414012</v>
      </c>
      <c r="AE734" s="19">
        <v>5.4109910208389103</v>
      </c>
      <c r="AF734" s="19">
        <v>1344</v>
      </c>
      <c r="AG734" s="19">
        <v>1920000</v>
      </c>
      <c r="AH734" s="23">
        <v>77030.846560846607</v>
      </c>
      <c r="AI734" s="24">
        <v>8.7999999999999994E-8</v>
      </c>
      <c r="AJ734" s="21">
        <f t="shared" ref="AJ734:AJ750" si="507">AC734*R734/1000000000</f>
        <v>3.7722491912311651E-3</v>
      </c>
      <c r="AK734" s="21">
        <f t="shared" ref="AK734:AK750" si="508">AD734*R734/1000000000</f>
        <v>8.7411047845019102E-2</v>
      </c>
      <c r="AL734" s="21">
        <f t="shared" ref="AL734:AL750" si="509">AE734*R734/1000000000</f>
        <v>4.4004167226869461E-4</v>
      </c>
      <c r="AM734" s="21">
        <f t="shared" ref="AM734:AM750" si="510">AF734*R734/1000000000</f>
        <v>0.10929901847026785</v>
      </c>
      <c r="AN734" s="21">
        <f t="shared" ref="AN734:AN750" si="511">AG734*R734/1000000000</f>
        <v>156.14145495752547</v>
      </c>
      <c r="AO734" s="86">
        <f t="shared" si="473"/>
        <v>7.156483352219919E-3</v>
      </c>
      <c r="AP734" s="88">
        <f t="shared" si="474"/>
        <v>1.0334929291044288E-5</v>
      </c>
      <c r="AQ734" s="89">
        <f t="shared" si="475"/>
        <v>2.3948232286306604E-4</v>
      </c>
      <c r="AR734" s="89">
        <f t="shared" si="476"/>
        <v>1.2055936226539578E-6</v>
      </c>
      <c r="AS734" s="89">
        <f t="shared" si="477"/>
        <v>2.9944936567196669E-4</v>
      </c>
      <c r="AT734" s="89">
        <f t="shared" si="478"/>
        <v>0.4277848081028095</v>
      </c>
      <c r="AU734" s="91">
        <f t="shared" si="479"/>
        <v>1.9606803704712108E-5</v>
      </c>
      <c r="AV734" s="95">
        <f t="shared" si="494"/>
        <v>3772.2491912311652</v>
      </c>
      <c r="AW734" s="96">
        <f t="shared" si="495"/>
        <v>87411.0478450191</v>
      </c>
      <c r="AX734" s="96">
        <f t="shared" si="496"/>
        <v>440.04167226869458</v>
      </c>
      <c r="AY734" s="96">
        <f t="shared" si="497"/>
        <v>109299.01847026785</v>
      </c>
      <c r="AZ734" s="96">
        <f t="shared" si="498"/>
        <v>156141454.95752546</v>
      </c>
      <c r="BA734" s="97">
        <f t="shared" si="499"/>
        <v>7156.4833522199187</v>
      </c>
      <c r="BB734" s="102">
        <f t="shared" si="500"/>
        <v>10.334929291044288</v>
      </c>
      <c r="BC734" s="98">
        <f t="shared" si="501"/>
        <v>239.48232286306603</v>
      </c>
      <c r="BD734" s="98">
        <f t="shared" si="502"/>
        <v>1.2055936226539579</v>
      </c>
      <c r="BE734" s="98">
        <f t="shared" si="503"/>
        <v>299.44936567196669</v>
      </c>
      <c r="BF734" s="98">
        <f t="shared" si="504"/>
        <v>427784.80810280947</v>
      </c>
      <c r="BG734" s="103">
        <f t="shared" si="505"/>
        <v>19.606803704712107</v>
      </c>
      <c r="BH734">
        <v>0.1</v>
      </c>
      <c r="BI734">
        <f t="shared" si="480"/>
        <v>8132.3674457044535</v>
      </c>
      <c r="BJ734">
        <v>0.1</v>
      </c>
      <c r="BK734">
        <f t="shared" si="481"/>
        <v>7703.0846560846612</v>
      </c>
      <c r="BL734" s="114">
        <v>17.6498016718255</v>
      </c>
      <c r="BM734" s="114">
        <v>910.91550745517998</v>
      </c>
      <c r="BN734" s="114">
        <v>5.3109910208389097</v>
      </c>
      <c r="BO734" s="114">
        <v>537.6</v>
      </c>
      <c r="BP734" s="114">
        <v>384000</v>
      </c>
      <c r="BQ734" s="107">
        <f t="shared" si="482"/>
        <v>8.7999999999999994E-9</v>
      </c>
      <c r="BR734" s="107">
        <f t="shared" si="483"/>
        <v>1.4840885626194716E-3</v>
      </c>
      <c r="BS734" s="107">
        <f t="shared" si="484"/>
        <v>7.4592925862996817E-2</v>
      </c>
      <c r="BT734" s="107">
        <f t="shared" si="485"/>
        <v>4.3414515352127201E-4</v>
      </c>
      <c r="BU734" s="107">
        <f t="shared" si="486"/>
        <v>4.5065139792925001E-2</v>
      </c>
      <c r="BV734" s="107">
        <f t="shared" si="487"/>
        <v>34.91429073907485</v>
      </c>
      <c r="BW734" s="117">
        <f t="shared" si="488"/>
        <v>1.0120795815606683E-3</v>
      </c>
    </row>
    <row r="735" spans="1:75" ht="60" customHeight="1" x14ac:dyDescent="0.25">
      <c r="A735" s="108">
        <v>4.6484376732641497</v>
      </c>
      <c r="B735" s="108">
        <v>-74.121145337789201</v>
      </c>
      <c r="C735" s="119">
        <v>27</v>
      </c>
      <c r="D735" s="119">
        <v>29</v>
      </c>
      <c r="E735" s="119">
        <v>1875</v>
      </c>
      <c r="F735" s="16" t="s">
        <v>1846</v>
      </c>
      <c r="G735" s="14" t="s">
        <v>1847</v>
      </c>
      <c r="H735" s="16" t="s">
        <v>1848</v>
      </c>
      <c r="I735" s="14" t="s">
        <v>40</v>
      </c>
      <c r="J735" s="14" t="s">
        <v>41</v>
      </c>
      <c r="K735" s="14">
        <v>15</v>
      </c>
      <c r="L735" s="14"/>
      <c r="M735" s="14">
        <v>1972</v>
      </c>
      <c r="N735" s="15" t="s">
        <v>43</v>
      </c>
      <c r="O735" s="15" t="s">
        <v>44</v>
      </c>
      <c r="P735" s="25">
        <v>1.3557806644477E-2</v>
      </c>
      <c r="Q735" s="18">
        <v>964.28571428571399</v>
      </c>
      <c r="R735" s="18">
        <v>1018.0240905207597</v>
      </c>
      <c r="S735" s="15" t="s">
        <v>45</v>
      </c>
      <c r="T735" s="15"/>
      <c r="U735" s="15"/>
      <c r="V735" s="14">
        <v>365</v>
      </c>
      <c r="W735" s="76" t="s">
        <v>76</v>
      </c>
      <c r="X735" s="14"/>
      <c r="Y735" s="14">
        <v>2920</v>
      </c>
      <c r="Z735" s="76" t="s">
        <v>1850</v>
      </c>
      <c r="AA735" s="76" t="s">
        <v>429</v>
      </c>
      <c r="AB735" s="19" t="s">
        <v>49</v>
      </c>
      <c r="AC735" s="19">
        <v>46.3856216091623</v>
      </c>
      <c r="AD735" s="19">
        <v>1074.85364414012</v>
      </c>
      <c r="AE735" s="19">
        <v>5.4109910208389103</v>
      </c>
      <c r="AF735" s="19">
        <v>1344</v>
      </c>
      <c r="AG735" s="19">
        <v>1920000</v>
      </c>
      <c r="AH735" s="23">
        <v>964.28571428571399</v>
      </c>
      <c r="AI735" s="24">
        <v>8.7999999999999994E-8</v>
      </c>
      <c r="AJ735" s="21">
        <f t="shared" si="507"/>
        <v>4.7221680251907552E-5</v>
      </c>
      <c r="AK735" s="21">
        <f t="shared" si="508"/>
        <v>1.09422690351867E-3</v>
      </c>
      <c r="AL735" s="21">
        <f t="shared" si="509"/>
        <v>5.5085192128055289E-6</v>
      </c>
      <c r="AM735" s="21">
        <f t="shared" si="510"/>
        <v>1.3682243776599011E-3</v>
      </c>
      <c r="AN735" s="21">
        <f t="shared" si="511"/>
        <v>1.9546062537998585</v>
      </c>
      <c r="AO735" s="86">
        <f t="shared" si="473"/>
        <v>8.9586119965826856E-5</v>
      </c>
      <c r="AP735" s="88">
        <f t="shared" si="474"/>
        <v>1.2937446644358234E-7</v>
      </c>
      <c r="AQ735" s="89">
        <f t="shared" si="475"/>
        <v>2.9978819274484111E-6</v>
      </c>
      <c r="AR735" s="89">
        <f t="shared" si="476"/>
        <v>1.5091833459741174E-8</v>
      </c>
      <c r="AS735" s="89">
        <f t="shared" si="477"/>
        <v>3.7485599387942494E-6</v>
      </c>
      <c r="AT735" s="89">
        <f t="shared" si="478"/>
        <v>5.3550856268489277E-3</v>
      </c>
      <c r="AU735" s="91">
        <f t="shared" si="479"/>
        <v>2.454414245639092E-7</v>
      </c>
      <c r="AV735" s="95">
        <f t="shared" si="494"/>
        <v>47.22168025190755</v>
      </c>
      <c r="AW735" s="96">
        <f t="shared" si="495"/>
        <v>1094.22690351867</v>
      </c>
      <c r="AX735" s="96">
        <f t="shared" si="496"/>
        <v>5.5085192128055285</v>
      </c>
      <c r="AY735" s="96">
        <f t="shared" si="497"/>
        <v>1368.2243776599012</v>
      </c>
      <c r="AZ735" s="96">
        <f t="shared" si="498"/>
        <v>1954606.2537998585</v>
      </c>
      <c r="BA735" s="97">
        <f t="shared" si="499"/>
        <v>89.586119965826853</v>
      </c>
      <c r="BB735" s="102">
        <f t="shared" si="500"/>
        <v>0.12937446644358233</v>
      </c>
      <c r="BC735" s="98">
        <f t="shared" si="501"/>
        <v>2.997881927448411</v>
      </c>
      <c r="BD735" s="98">
        <f t="shared" si="502"/>
        <v>1.5091833459741175E-2</v>
      </c>
      <c r="BE735" s="98">
        <f t="shared" si="503"/>
        <v>3.7485599387942492</v>
      </c>
      <c r="BF735" s="98">
        <f t="shared" si="504"/>
        <v>5355.0856268489279</v>
      </c>
      <c r="BG735" s="103">
        <f t="shared" si="505"/>
        <v>0.24544142456390922</v>
      </c>
      <c r="BH735">
        <v>0.1</v>
      </c>
      <c r="BI735">
        <f t="shared" si="480"/>
        <v>101.80240905207597</v>
      </c>
      <c r="BJ735">
        <v>0.1</v>
      </c>
      <c r="BK735">
        <f t="shared" si="481"/>
        <v>96.428571428571402</v>
      </c>
      <c r="BL735" s="114">
        <v>17.6498016718255</v>
      </c>
      <c r="BM735" s="114">
        <v>910.91550745517998</v>
      </c>
      <c r="BN735" s="114">
        <v>5.3109910208389097</v>
      </c>
      <c r="BO735" s="114">
        <v>537.6</v>
      </c>
      <c r="BP735" s="114">
        <v>384000</v>
      </c>
      <c r="BQ735" s="107">
        <f t="shared" si="482"/>
        <v>8.7999999999999994E-9</v>
      </c>
      <c r="BR735" s="107">
        <f t="shared" si="483"/>
        <v>1.8578082204229217E-5</v>
      </c>
      <c r="BS735" s="107">
        <f t="shared" si="484"/>
        <v>9.3376739329541995E-4</v>
      </c>
      <c r="BT735" s="107">
        <f t="shared" si="485"/>
        <v>5.4347055518370466E-6</v>
      </c>
      <c r="BU735" s="107">
        <f t="shared" si="486"/>
        <v>5.6413336286367615E-4</v>
      </c>
      <c r="BV735" s="107">
        <f t="shared" si="487"/>
        <v>0.4370632452742691</v>
      </c>
      <c r="BW735" s="117">
        <f t="shared" si="488"/>
        <v>1.2669390585605547E-5</v>
      </c>
    </row>
    <row r="736" spans="1:75" ht="60" customHeight="1" x14ac:dyDescent="0.25">
      <c r="A736" s="108">
        <v>4.6484376732641497</v>
      </c>
      <c r="B736" s="108">
        <v>-74.121145337789201</v>
      </c>
      <c r="C736" s="119">
        <v>27</v>
      </c>
      <c r="D736" s="119">
        <v>29</v>
      </c>
      <c r="E736" s="119">
        <v>1875</v>
      </c>
      <c r="F736" s="16" t="s">
        <v>1846</v>
      </c>
      <c r="G736" s="14" t="s">
        <v>1847</v>
      </c>
      <c r="H736" s="16" t="s">
        <v>1848</v>
      </c>
      <c r="I736" s="14" t="s">
        <v>40</v>
      </c>
      <c r="J736" s="14" t="s">
        <v>53</v>
      </c>
      <c r="K736" s="27"/>
      <c r="L736" s="27"/>
      <c r="M736" s="14">
        <v>2007</v>
      </c>
      <c r="N736" s="15" t="s">
        <v>43</v>
      </c>
      <c r="O736" s="15" t="s">
        <v>123</v>
      </c>
      <c r="P736" s="25">
        <v>1.3557806644477E-2</v>
      </c>
      <c r="Q736" s="18">
        <v>112044.867724868</v>
      </c>
      <c r="R736" s="18">
        <v>118288.98102842864</v>
      </c>
      <c r="S736" s="15" t="s">
        <v>45</v>
      </c>
      <c r="T736" s="15"/>
      <c r="U736" s="15"/>
      <c r="V736" s="14">
        <v>365</v>
      </c>
      <c r="W736" s="76" t="s">
        <v>76</v>
      </c>
      <c r="X736" s="14"/>
      <c r="Y736" s="14">
        <v>2920</v>
      </c>
      <c r="Z736" s="76" t="s">
        <v>1851</v>
      </c>
      <c r="AA736" s="76" t="s">
        <v>429</v>
      </c>
      <c r="AB736" s="19" t="s">
        <v>49</v>
      </c>
      <c r="AC736" s="19">
        <v>196.35697419693699</v>
      </c>
      <c r="AD736" s="19">
        <v>1220.7279907421801</v>
      </c>
      <c r="AE736" s="19">
        <v>69.655897325915305</v>
      </c>
      <c r="AF736" s="19">
        <v>640</v>
      </c>
      <c r="AG736" s="19">
        <v>1920000</v>
      </c>
      <c r="AH736" s="23">
        <v>112044.867724868</v>
      </c>
      <c r="AI736" s="24">
        <v>8.7999999999999994E-8</v>
      </c>
      <c r="AJ736" s="21">
        <f t="shared" si="507"/>
        <v>2.3226866395581129E-2</v>
      </c>
      <c r="AK736" s="21">
        <f t="shared" si="508"/>
        <v>0.14439867013777355</v>
      </c>
      <c r="AL736" s="21">
        <f t="shared" si="509"/>
        <v>8.2395251173033694E-3</v>
      </c>
      <c r="AM736" s="21">
        <f t="shared" si="510"/>
        <v>7.5704947858194316E-2</v>
      </c>
      <c r="AN736" s="21">
        <f t="shared" si="511"/>
        <v>227.11484357458298</v>
      </c>
      <c r="AO736" s="86">
        <f t="shared" si="473"/>
        <v>1.0409430330501719E-2</v>
      </c>
      <c r="AP736" s="88">
        <f t="shared" si="474"/>
        <v>6.3635250398852406E-5</v>
      </c>
      <c r="AQ736" s="89">
        <f t="shared" si="475"/>
        <v>3.9561279489800971E-4</v>
      </c>
      <c r="AR736" s="89">
        <f t="shared" si="476"/>
        <v>2.2574041417269504E-5</v>
      </c>
      <c r="AS736" s="89">
        <f t="shared" si="477"/>
        <v>2.0741081604984743E-4</v>
      </c>
      <c r="AT736" s="89">
        <f t="shared" si="478"/>
        <v>0.62223244814954237</v>
      </c>
      <c r="AU736" s="91">
        <f t="shared" si="479"/>
        <v>2.8518987206854025E-5</v>
      </c>
      <c r="AV736" s="95">
        <f t="shared" si="494"/>
        <v>23226.866395581128</v>
      </c>
      <c r="AW736" s="96">
        <f t="shared" si="495"/>
        <v>144398.67013777356</v>
      </c>
      <c r="AX736" s="96">
        <f t="shared" si="496"/>
        <v>8239.5251173033703</v>
      </c>
      <c r="AY736" s="96">
        <f t="shared" si="497"/>
        <v>75704.947858194311</v>
      </c>
      <c r="AZ736" s="96">
        <f t="shared" si="498"/>
        <v>227114843.57458296</v>
      </c>
      <c r="BA736" s="97">
        <f t="shared" si="499"/>
        <v>10409.430330501718</v>
      </c>
      <c r="BB736" s="102">
        <f t="shared" si="500"/>
        <v>63.635250398852406</v>
      </c>
      <c r="BC736" s="98">
        <f t="shared" si="501"/>
        <v>395.61279489800972</v>
      </c>
      <c r="BD736" s="98">
        <f t="shared" si="502"/>
        <v>22.574041417269505</v>
      </c>
      <c r="BE736" s="98">
        <f t="shared" si="503"/>
        <v>207.41081604984743</v>
      </c>
      <c r="BF736" s="98">
        <f t="shared" si="504"/>
        <v>622232.44814954232</v>
      </c>
      <c r="BG736" s="103">
        <f t="shared" si="505"/>
        <v>28.518987206854025</v>
      </c>
      <c r="BH736">
        <v>0.1</v>
      </c>
      <c r="BI736">
        <f t="shared" si="480"/>
        <v>11828.898102842864</v>
      </c>
      <c r="BJ736">
        <v>0.1</v>
      </c>
      <c r="BK736">
        <f t="shared" si="481"/>
        <v>11204.486772486802</v>
      </c>
      <c r="BL736" s="114">
        <v>187.562005220738</v>
      </c>
      <c r="BM736" s="114">
        <v>1012.03746873145</v>
      </c>
      <c r="BN736" s="114">
        <v>69.555897325915296</v>
      </c>
      <c r="BO736" s="114">
        <v>256</v>
      </c>
      <c r="BP736" s="114">
        <v>384000</v>
      </c>
      <c r="BQ736" s="107">
        <f t="shared" si="482"/>
        <v>8.7999999999999994E-9</v>
      </c>
      <c r="BR736" s="107">
        <f t="shared" si="483"/>
        <v>2.2307767153284492E-2</v>
      </c>
      <c r="BS736" s="107">
        <f t="shared" si="484"/>
        <v>0.1205806104730395</v>
      </c>
      <c r="BT736" s="107">
        <f t="shared" si="485"/>
        <v>8.268850150839193E-3</v>
      </c>
      <c r="BU736" s="107">
        <f t="shared" si="486"/>
        <v>3.121394964012127E-2</v>
      </c>
      <c r="BV736" s="107">
        <f t="shared" si="487"/>
        <v>50.784422893199888</v>
      </c>
      <c r="BW736" s="117">
        <f t="shared" si="488"/>
        <v>1.4721157549973383E-3</v>
      </c>
    </row>
    <row r="737" spans="1:75" ht="60" customHeight="1" x14ac:dyDescent="0.25">
      <c r="A737" s="108">
        <v>4.6468420536741304</v>
      </c>
      <c r="B737" s="108">
        <v>-74.119221410804201</v>
      </c>
      <c r="C737" s="119">
        <v>27</v>
      </c>
      <c r="D737" s="119">
        <v>29</v>
      </c>
      <c r="E737" s="119">
        <v>1875</v>
      </c>
      <c r="F737" s="16" t="s">
        <v>1852</v>
      </c>
      <c r="G737" s="14" t="s">
        <v>1853</v>
      </c>
      <c r="H737" s="16" t="s">
        <v>1854</v>
      </c>
      <c r="I737" s="14" t="s">
        <v>40</v>
      </c>
      <c r="J737" s="14" t="s">
        <v>41</v>
      </c>
      <c r="K737" s="14">
        <v>10</v>
      </c>
      <c r="L737" s="14"/>
      <c r="M737" s="14">
        <v>1977</v>
      </c>
      <c r="N737" s="15" t="s">
        <v>43</v>
      </c>
      <c r="O737" s="15" t="s">
        <v>44</v>
      </c>
      <c r="P737" s="28">
        <v>4.2689148957375835E-3</v>
      </c>
      <c r="Q737" s="18">
        <v>7500</v>
      </c>
      <c r="R737" s="18">
        <v>7629.1671152059544</v>
      </c>
      <c r="S737" s="15" t="s">
        <v>45</v>
      </c>
      <c r="T737" s="15"/>
      <c r="U737" s="15"/>
      <c r="V737" s="14">
        <v>365</v>
      </c>
      <c r="W737" s="76" t="s">
        <v>76</v>
      </c>
      <c r="X737" s="14"/>
      <c r="Y737" s="14">
        <v>2920</v>
      </c>
      <c r="Z737" s="76" t="s">
        <v>1855</v>
      </c>
      <c r="AA737" s="76" t="s">
        <v>429</v>
      </c>
      <c r="AB737" s="19" t="s">
        <v>49</v>
      </c>
      <c r="AC737" s="19">
        <v>46.3856216091623</v>
      </c>
      <c r="AD737" s="19">
        <v>1074.85364414012</v>
      </c>
      <c r="AE737" s="19">
        <v>5.4109910208389103</v>
      </c>
      <c r="AF737" s="19">
        <v>1344</v>
      </c>
      <c r="AG737" s="19">
        <v>1920000</v>
      </c>
      <c r="AH737" s="23">
        <v>7500</v>
      </c>
      <c r="AI737" s="24">
        <v>8.7999999999999994E-8</v>
      </c>
      <c r="AJ737" s="21">
        <f t="shared" si="507"/>
        <v>3.5388365899900769E-4</v>
      </c>
      <c r="AK737" s="21">
        <f t="shared" si="508"/>
        <v>8.200238075533087E-3</v>
      </c>
      <c r="AL737" s="21">
        <f t="shared" si="509"/>
        <v>4.1281354756858912E-5</v>
      </c>
      <c r="AM737" s="21">
        <f t="shared" si="510"/>
        <v>1.0253600602836803E-2</v>
      </c>
      <c r="AN737" s="21">
        <f t="shared" si="511"/>
        <v>14.648000861195433</v>
      </c>
      <c r="AO737" s="86">
        <f t="shared" si="473"/>
        <v>6.7136670613812395E-4</v>
      </c>
      <c r="AP737" s="88">
        <f t="shared" si="474"/>
        <v>9.6954427123015809E-7</v>
      </c>
      <c r="AQ737" s="89">
        <f t="shared" si="475"/>
        <v>2.246640568639202E-5</v>
      </c>
      <c r="AR737" s="89">
        <f t="shared" si="476"/>
        <v>1.1309960207358607E-7</v>
      </c>
      <c r="AS737" s="89">
        <f t="shared" si="477"/>
        <v>2.8092056446128226E-5</v>
      </c>
      <c r="AT737" s="89">
        <f t="shared" si="478"/>
        <v>4.0131509208754614E-2</v>
      </c>
      <c r="AU737" s="91">
        <f t="shared" si="479"/>
        <v>1.8393608387345861E-6</v>
      </c>
      <c r="AV737" s="95">
        <f t="shared" si="494"/>
        <v>353.88365899900771</v>
      </c>
      <c r="AW737" s="96">
        <f t="shared" si="495"/>
        <v>8200.2380755330869</v>
      </c>
      <c r="AX737" s="96">
        <f t="shared" si="496"/>
        <v>41.28135475685891</v>
      </c>
      <c r="AY737" s="96">
        <f t="shared" si="497"/>
        <v>10253.600602836803</v>
      </c>
      <c r="AZ737" s="96">
        <f t="shared" si="498"/>
        <v>14648000.861195432</v>
      </c>
      <c r="BA737" s="97">
        <f t="shared" si="499"/>
        <v>671.36670613812396</v>
      </c>
      <c r="BB737" s="102">
        <f t="shared" si="500"/>
        <v>0.96954427123015807</v>
      </c>
      <c r="BC737" s="98">
        <f t="shared" si="501"/>
        <v>22.466405686392019</v>
      </c>
      <c r="BD737" s="98">
        <f t="shared" si="502"/>
        <v>0.11309960207358606</v>
      </c>
      <c r="BE737" s="98">
        <f t="shared" si="503"/>
        <v>28.092056446128225</v>
      </c>
      <c r="BF737" s="98">
        <f t="shared" si="504"/>
        <v>40131.509208754615</v>
      </c>
      <c r="BG737" s="103">
        <f t="shared" si="505"/>
        <v>1.8393608387345861</v>
      </c>
      <c r="BH737">
        <v>0.1</v>
      </c>
      <c r="BI737">
        <f t="shared" si="480"/>
        <v>762.91671152059553</v>
      </c>
      <c r="BJ737">
        <v>0.1</v>
      </c>
      <c r="BK737">
        <f t="shared" si="481"/>
        <v>750</v>
      </c>
      <c r="BL737" s="114">
        <v>17.6498016718255</v>
      </c>
      <c r="BM737" s="114">
        <v>910.91550745517998</v>
      </c>
      <c r="BN737" s="114">
        <v>5.3109910208389097</v>
      </c>
      <c r="BO737" s="114">
        <v>537.6</v>
      </c>
      <c r="BP737" s="114">
        <v>384000</v>
      </c>
      <c r="BQ737" s="107">
        <f t="shared" si="482"/>
        <v>8.7999999999999994E-9</v>
      </c>
      <c r="BR737" s="107">
        <f t="shared" si="483"/>
        <v>1.3922587405922315E-4</v>
      </c>
      <c r="BS737" s="107">
        <f t="shared" si="484"/>
        <v>6.9977395982219462E-3</v>
      </c>
      <c r="BT737" s="107">
        <f t="shared" si="485"/>
        <v>4.0728188323807571E-5</v>
      </c>
      <c r="BU737" s="107">
        <f t="shared" si="486"/>
        <v>4.2276678328393063E-3</v>
      </c>
      <c r="BV737" s="107">
        <f t="shared" si="487"/>
        <v>3.2753925660108454</v>
      </c>
      <c r="BW737" s="117">
        <f t="shared" si="488"/>
        <v>9.4945590114628732E-5</v>
      </c>
    </row>
    <row r="738" spans="1:75" ht="60" customHeight="1" x14ac:dyDescent="0.25">
      <c r="A738" s="108">
        <v>4.6509396521437703</v>
      </c>
      <c r="B738" s="108">
        <v>-74.121549009290206</v>
      </c>
      <c r="C738" s="119">
        <v>27</v>
      </c>
      <c r="D738" s="119">
        <v>30</v>
      </c>
      <c r="E738" s="119">
        <v>1888</v>
      </c>
      <c r="F738" s="16" t="s">
        <v>1856</v>
      </c>
      <c r="G738" s="14" t="s">
        <v>1857</v>
      </c>
      <c r="H738" s="16" t="s">
        <v>1858</v>
      </c>
      <c r="I738" s="14" t="s">
        <v>40</v>
      </c>
      <c r="J738" s="14" t="s">
        <v>41</v>
      </c>
      <c r="K738" s="14">
        <v>40</v>
      </c>
      <c r="L738" s="14"/>
      <c r="M738" s="14">
        <v>1997</v>
      </c>
      <c r="N738" s="15" t="s">
        <v>43</v>
      </c>
      <c r="O738" s="15" t="s">
        <v>44</v>
      </c>
      <c r="P738" s="17">
        <v>3.0649504171061114E-2</v>
      </c>
      <c r="Q738" s="18">
        <v>30246.3636363636</v>
      </c>
      <c r="R738" s="18">
        <v>34191.394293753816</v>
      </c>
      <c r="S738" s="15" t="s">
        <v>45</v>
      </c>
      <c r="T738" s="15"/>
      <c r="U738" s="15"/>
      <c r="V738" s="14">
        <v>365</v>
      </c>
      <c r="W738" s="76" t="s">
        <v>76</v>
      </c>
      <c r="X738" s="14"/>
      <c r="Y738" s="14">
        <v>2920</v>
      </c>
      <c r="Z738" s="76" t="s">
        <v>1859</v>
      </c>
      <c r="AA738" s="76" t="s">
        <v>429</v>
      </c>
      <c r="AB738" s="19" t="s">
        <v>49</v>
      </c>
      <c r="AC738" s="19">
        <v>46.3856216091623</v>
      </c>
      <c r="AD738" s="19">
        <v>1074.85364414012</v>
      </c>
      <c r="AE738" s="19">
        <v>5.4109910208389103</v>
      </c>
      <c r="AF738" s="19">
        <v>1344</v>
      </c>
      <c r="AG738" s="19">
        <v>1920000</v>
      </c>
      <c r="AH738" s="20">
        <v>95073.827203389839</v>
      </c>
      <c r="AI738" s="20">
        <v>2.5741799999999997E-6</v>
      </c>
      <c r="AJ738" s="21">
        <f t="shared" si="507"/>
        <v>1.5859890779997355E-3</v>
      </c>
      <c r="AK738" s="21">
        <f t="shared" si="508"/>
        <v>3.6750744754872992E-2</v>
      </c>
      <c r="AL738" s="21">
        <f t="shared" si="509"/>
        <v>1.8500932751346465E-4</v>
      </c>
      <c r="AM738" s="21">
        <f t="shared" si="510"/>
        <v>4.595323393080513E-2</v>
      </c>
      <c r="AN738" s="21">
        <f t="shared" si="511"/>
        <v>65.647477044007317</v>
      </c>
      <c r="AO738" s="86">
        <f t="shared" si="473"/>
        <v>0.2766581896219405</v>
      </c>
      <c r="AP738" s="88">
        <f t="shared" si="474"/>
        <v>4.3451755561636588E-6</v>
      </c>
      <c r="AQ738" s="89">
        <f t="shared" si="475"/>
        <v>1.0068697193115888E-4</v>
      </c>
      <c r="AR738" s="89">
        <f t="shared" si="476"/>
        <v>5.0687486989990312E-7</v>
      </c>
      <c r="AS738" s="89">
        <f t="shared" si="477"/>
        <v>1.2589927104330172E-4</v>
      </c>
      <c r="AT738" s="89">
        <f t="shared" si="478"/>
        <v>0.17985610149043102</v>
      </c>
      <c r="AU738" s="91">
        <f t="shared" si="479"/>
        <v>7.5796764279983703E-4</v>
      </c>
      <c r="AV738" s="95">
        <f t="shared" si="494"/>
        <v>1585.9890779997354</v>
      </c>
      <c r="AW738" s="96">
        <f t="shared" si="495"/>
        <v>36750.744754872991</v>
      </c>
      <c r="AX738" s="96">
        <f t="shared" si="496"/>
        <v>185.00932751346465</v>
      </c>
      <c r="AY738" s="96">
        <f t="shared" si="497"/>
        <v>45953.233930805131</v>
      </c>
      <c r="AZ738" s="96">
        <f t="shared" si="498"/>
        <v>65647477.044007316</v>
      </c>
      <c r="BA738" s="97">
        <f t="shared" si="499"/>
        <v>276658.18962194049</v>
      </c>
      <c r="BB738" s="102">
        <f t="shared" si="500"/>
        <v>4.3451755561636585</v>
      </c>
      <c r="BC738" s="98">
        <f t="shared" si="501"/>
        <v>100.68697193115888</v>
      </c>
      <c r="BD738" s="98">
        <f t="shared" si="502"/>
        <v>0.50687486989990316</v>
      </c>
      <c r="BE738" s="98">
        <f t="shared" si="503"/>
        <v>125.89927104330172</v>
      </c>
      <c r="BF738" s="98">
        <f t="shared" si="504"/>
        <v>179856.10149043103</v>
      </c>
      <c r="BG738" s="103">
        <f t="shared" si="505"/>
        <v>757.96764279983699</v>
      </c>
      <c r="BH738">
        <v>0.1</v>
      </c>
      <c r="BI738">
        <f t="shared" si="480"/>
        <v>3419.139429375382</v>
      </c>
      <c r="BJ738">
        <v>0.1</v>
      </c>
      <c r="BK738">
        <f t="shared" si="481"/>
        <v>9507.3827203389847</v>
      </c>
      <c r="BL738" s="114">
        <v>17.6498016718255</v>
      </c>
      <c r="BM738" s="114">
        <v>910.91550745517998</v>
      </c>
      <c r="BN738" s="114">
        <v>5.3109910208389097</v>
      </c>
      <c r="BO738" s="114">
        <v>537.6</v>
      </c>
      <c r="BP738" s="114">
        <v>384000</v>
      </c>
      <c r="BQ738" s="107">
        <f t="shared" si="482"/>
        <v>2.5741799999999998E-7</v>
      </c>
      <c r="BR738" s="107">
        <f t="shared" si="483"/>
        <v>6.239641475887243E-4</v>
      </c>
      <c r="BS738" s="107">
        <f t="shared" si="484"/>
        <v>3.1361545782755067E-2</v>
      </c>
      <c r="BT738" s="107">
        <f t="shared" si="485"/>
        <v>1.8253021919968418E-4</v>
      </c>
      <c r="BU738" s="107">
        <f t="shared" si="486"/>
        <v>1.8947003733542703E-2</v>
      </c>
      <c r="BV738" s="107">
        <f t="shared" si="487"/>
        <v>14.679222122175734</v>
      </c>
      <c r="BW738" s="117">
        <f t="shared" si="488"/>
        <v>3.9125376390493578E-2</v>
      </c>
    </row>
    <row r="739" spans="1:75" ht="60" customHeight="1" x14ac:dyDescent="0.25">
      <c r="A739" s="108">
        <v>4.6509396521437703</v>
      </c>
      <c r="B739" s="108">
        <v>-74.121549009290206</v>
      </c>
      <c r="C739" s="119">
        <v>27</v>
      </c>
      <c r="D739" s="119">
        <v>30</v>
      </c>
      <c r="E739" s="119">
        <v>1888</v>
      </c>
      <c r="F739" s="16" t="s">
        <v>1856</v>
      </c>
      <c r="G739" s="14" t="s">
        <v>1857</v>
      </c>
      <c r="H739" s="16" t="s">
        <v>1858</v>
      </c>
      <c r="I739" s="14" t="s">
        <v>40</v>
      </c>
      <c r="J739" s="14" t="s">
        <v>41</v>
      </c>
      <c r="K739" s="14">
        <v>15</v>
      </c>
      <c r="L739" s="14"/>
      <c r="M739" s="14">
        <v>1996</v>
      </c>
      <c r="N739" s="15" t="s">
        <v>43</v>
      </c>
      <c r="O739" s="15" t="s">
        <v>44</v>
      </c>
      <c r="P739" s="17">
        <v>3.0649504171061114E-2</v>
      </c>
      <c r="Q739" s="18">
        <v>11342.3863636364</v>
      </c>
      <c r="R739" s="18">
        <v>12821.772860157738</v>
      </c>
      <c r="S739" s="15" t="s">
        <v>45</v>
      </c>
      <c r="T739" s="15"/>
      <c r="U739" s="15"/>
      <c r="V739" s="14">
        <v>365</v>
      </c>
      <c r="W739" s="76" t="s">
        <v>76</v>
      </c>
      <c r="X739" s="14"/>
      <c r="Y739" s="14">
        <v>2920</v>
      </c>
      <c r="Z739" s="76" t="s">
        <v>1859</v>
      </c>
      <c r="AA739" s="76" t="s">
        <v>429</v>
      </c>
      <c r="AB739" s="19" t="s">
        <v>49</v>
      </c>
      <c r="AC739" s="19">
        <v>46.3856216091623</v>
      </c>
      <c r="AD739" s="19">
        <v>1074.85364414012</v>
      </c>
      <c r="AE739" s="19">
        <v>5.4109910208389103</v>
      </c>
      <c r="AF739" s="19">
        <v>1344</v>
      </c>
      <c r="AG739" s="19">
        <v>1920000</v>
      </c>
      <c r="AH739" s="20">
        <v>95073.827203389839</v>
      </c>
      <c r="AI739" s="20">
        <v>2.5741799999999997E-6</v>
      </c>
      <c r="AJ739" s="21">
        <f t="shared" si="507"/>
        <v>5.9474590424990351E-4</v>
      </c>
      <c r="AK739" s="21">
        <f t="shared" si="508"/>
        <v>1.3781529283077434E-2</v>
      </c>
      <c r="AL739" s="21">
        <f t="shared" si="509"/>
        <v>6.9378497817549552E-5</v>
      </c>
      <c r="AM739" s="21">
        <f t="shared" si="510"/>
        <v>1.7232462724051999E-2</v>
      </c>
      <c r="AN739" s="21">
        <f t="shared" si="511"/>
        <v>24.617803891502856</v>
      </c>
      <c r="AO739" s="86">
        <f t="shared" si="473"/>
        <v>0.2766581896219405</v>
      </c>
      <c r="AP739" s="88">
        <f t="shared" si="474"/>
        <v>1.6294408335613796E-6</v>
      </c>
      <c r="AQ739" s="89">
        <f t="shared" si="475"/>
        <v>3.7757614474184749E-5</v>
      </c>
      <c r="AR739" s="89">
        <f t="shared" si="476"/>
        <v>1.9007807621246453E-7</v>
      </c>
      <c r="AS739" s="89">
        <f t="shared" si="477"/>
        <v>4.7212226641238357E-5</v>
      </c>
      <c r="AT739" s="89">
        <f t="shared" si="478"/>
        <v>6.7446038058911931E-2</v>
      </c>
      <c r="AU739" s="91">
        <f t="shared" si="479"/>
        <v>7.5796764279983703E-4</v>
      </c>
      <c r="AV739" s="95">
        <f t="shared" si="494"/>
        <v>594.74590424990356</v>
      </c>
      <c r="AW739" s="96">
        <f t="shared" si="495"/>
        <v>13781.529283077434</v>
      </c>
      <c r="AX739" s="96">
        <f t="shared" si="496"/>
        <v>69.378497817549558</v>
      </c>
      <c r="AY739" s="96">
        <f t="shared" si="497"/>
        <v>17232.462724051999</v>
      </c>
      <c r="AZ739" s="96">
        <f t="shared" si="498"/>
        <v>24617803.891502857</v>
      </c>
      <c r="BA739" s="97">
        <f t="shared" si="499"/>
        <v>276658.18962194049</v>
      </c>
      <c r="BB739" s="102">
        <f t="shared" si="500"/>
        <v>1.6294408335613795</v>
      </c>
      <c r="BC739" s="98">
        <f t="shared" si="501"/>
        <v>37.757614474184749</v>
      </c>
      <c r="BD739" s="98">
        <f t="shared" si="502"/>
        <v>0.19007807621246453</v>
      </c>
      <c r="BE739" s="98">
        <f t="shared" si="503"/>
        <v>47.21222664123836</v>
      </c>
      <c r="BF739" s="98">
        <f t="shared" si="504"/>
        <v>67446.03805891193</v>
      </c>
      <c r="BG739" s="103">
        <f t="shared" si="505"/>
        <v>757.96764279983699</v>
      </c>
      <c r="BH739">
        <v>0.1</v>
      </c>
      <c r="BI739">
        <f t="shared" si="480"/>
        <v>1282.1772860157739</v>
      </c>
      <c r="BJ739">
        <v>0.1</v>
      </c>
      <c r="BK739">
        <f t="shared" si="481"/>
        <v>9507.3827203389847</v>
      </c>
      <c r="BL739" s="114">
        <v>17.6498016718255</v>
      </c>
      <c r="BM739" s="114">
        <v>910.91550745517998</v>
      </c>
      <c r="BN739" s="114">
        <v>5.3109910208389097</v>
      </c>
      <c r="BO739" s="114">
        <v>537.6</v>
      </c>
      <c r="BP739" s="114">
        <v>384000</v>
      </c>
      <c r="BQ739" s="107">
        <f t="shared" si="482"/>
        <v>2.5741799999999998E-7</v>
      </c>
      <c r="BR739" s="107">
        <f t="shared" si="483"/>
        <v>2.3398655534577267E-4</v>
      </c>
      <c r="BS739" s="107">
        <f t="shared" si="484"/>
        <v>1.1760579668533203E-2</v>
      </c>
      <c r="BT739" s="107">
        <f t="shared" si="485"/>
        <v>6.8448832199881861E-5</v>
      </c>
      <c r="BU739" s="107">
        <f t="shared" si="486"/>
        <v>7.1051264000785447E-3</v>
      </c>
      <c r="BV739" s="107">
        <f t="shared" si="487"/>
        <v>5.5047082958159246</v>
      </c>
      <c r="BW739" s="117">
        <f t="shared" si="488"/>
        <v>3.9125376390493578E-2</v>
      </c>
    </row>
    <row r="740" spans="1:75" ht="60" customHeight="1" x14ac:dyDescent="0.25">
      <c r="A740" s="108">
        <v>4.651305555555556</v>
      </c>
      <c r="B740" s="108">
        <v>-74.122166666666658</v>
      </c>
      <c r="C740" s="119">
        <v>27</v>
      </c>
      <c r="D740" s="119">
        <v>30</v>
      </c>
      <c r="E740" s="119">
        <v>1888</v>
      </c>
      <c r="F740" s="16" t="s">
        <v>1860</v>
      </c>
      <c r="G740" s="14" t="s">
        <v>1861</v>
      </c>
      <c r="H740" s="16" t="s">
        <v>1862</v>
      </c>
      <c r="I740" s="14" t="s">
        <v>40</v>
      </c>
      <c r="J740" s="14" t="s">
        <v>41</v>
      </c>
      <c r="K740" s="14">
        <v>150</v>
      </c>
      <c r="L740" s="14"/>
      <c r="M740" s="14">
        <v>1989</v>
      </c>
      <c r="N740" s="15" t="s">
        <v>43</v>
      </c>
      <c r="O740" s="15" t="s">
        <v>86</v>
      </c>
      <c r="P740" s="28">
        <v>4.2689148957375835E-3</v>
      </c>
      <c r="Q740" s="18">
        <v>108967.5</v>
      </c>
      <c r="R740" s="18">
        <v>110844.16901682731</v>
      </c>
      <c r="S740" s="15" t="s">
        <v>45</v>
      </c>
      <c r="T740" s="15"/>
      <c r="U740" s="15"/>
      <c r="V740" s="14">
        <v>365</v>
      </c>
      <c r="W740" s="76"/>
      <c r="X740" s="14"/>
      <c r="Y740" s="14">
        <v>8760</v>
      </c>
      <c r="Z740" s="76" t="s">
        <v>1863</v>
      </c>
      <c r="AA740" s="76" t="s">
        <v>429</v>
      </c>
      <c r="AB740" s="19" t="s">
        <v>49</v>
      </c>
      <c r="AC740" s="19">
        <v>589.42211574465</v>
      </c>
      <c r="AD740" s="19">
        <v>6395.3771199333296</v>
      </c>
      <c r="AE740" s="19">
        <v>22.425616220874101</v>
      </c>
      <c r="AF740" s="19">
        <v>1344</v>
      </c>
      <c r="AG740" s="19">
        <v>1920000</v>
      </c>
      <c r="AH740" s="20">
        <v>1159.0914634146341</v>
      </c>
      <c r="AI740" s="20">
        <v>1.4200000000000001E-4</v>
      </c>
      <c r="AJ740" s="21">
        <f t="shared" si="507"/>
        <v>6.5334004619855932E-2</v>
      </c>
      <c r="AK740" s="21">
        <f t="shared" si="508"/>
        <v>0.70889026240824016</v>
      </c>
      <c r="AL740" s="21">
        <f t="shared" si="509"/>
        <v>2.4857487946930729E-3</v>
      </c>
      <c r="AM740" s="21">
        <f t="shared" si="510"/>
        <v>0.14897456315861587</v>
      </c>
      <c r="AN740" s="21">
        <f t="shared" si="511"/>
        <v>212.82080451230843</v>
      </c>
      <c r="AO740" s="86">
        <f t="shared" si="473"/>
        <v>0.16742562021603197</v>
      </c>
      <c r="AP740" s="88">
        <f t="shared" si="474"/>
        <v>1.7899727293111214E-4</v>
      </c>
      <c r="AQ740" s="89">
        <f t="shared" si="475"/>
        <v>1.9421651024883293E-3</v>
      </c>
      <c r="AR740" s="89">
        <f t="shared" si="476"/>
        <v>6.810270670391981E-6</v>
      </c>
      <c r="AS740" s="89">
        <f t="shared" si="477"/>
        <v>4.081494881057969E-4</v>
      </c>
      <c r="AT740" s="89">
        <f t="shared" si="478"/>
        <v>0.58307069729399574</v>
      </c>
      <c r="AU740" s="91">
        <f t="shared" si="479"/>
        <v>4.5870032935899167E-4</v>
      </c>
      <c r="AV740" s="95">
        <f t="shared" si="494"/>
        <v>65334.004619855928</v>
      </c>
      <c r="AW740" s="96">
        <f t="shared" si="495"/>
        <v>708890.26240824012</v>
      </c>
      <c r="AX740" s="96">
        <f t="shared" si="496"/>
        <v>2485.7487946930728</v>
      </c>
      <c r="AY740" s="96">
        <f t="shared" si="497"/>
        <v>148974.56315861587</v>
      </c>
      <c r="AZ740" s="96">
        <f t="shared" si="498"/>
        <v>212820804.51230842</v>
      </c>
      <c r="BA740" s="97">
        <f t="shared" si="499"/>
        <v>167425.62021603197</v>
      </c>
      <c r="BB740" s="102">
        <f t="shared" si="500"/>
        <v>178.99727293111215</v>
      </c>
      <c r="BC740" s="98">
        <f t="shared" si="501"/>
        <v>1942.1651024883292</v>
      </c>
      <c r="BD740" s="98">
        <f t="shared" si="502"/>
        <v>6.8102706703919811</v>
      </c>
      <c r="BE740" s="98">
        <f t="shared" si="503"/>
        <v>408.14948810579688</v>
      </c>
      <c r="BF740" s="98">
        <f t="shared" si="504"/>
        <v>583070.69729399576</v>
      </c>
      <c r="BG740" s="103">
        <f t="shared" si="505"/>
        <v>458.70032935899167</v>
      </c>
      <c r="BH740">
        <v>0.1</v>
      </c>
      <c r="BI740">
        <f t="shared" si="480"/>
        <v>11084.416901682731</v>
      </c>
      <c r="BJ740">
        <v>0.1</v>
      </c>
      <c r="BK740">
        <f t="shared" si="481"/>
        <v>115.90914634146341</v>
      </c>
      <c r="BL740" s="114">
        <v>491.49252207956101</v>
      </c>
      <c r="BM740" s="114">
        <v>4911.7599692228896</v>
      </c>
      <c r="BN740" s="114">
        <v>16.278520514623899</v>
      </c>
      <c r="BO740" s="114">
        <v>537.6</v>
      </c>
      <c r="BP740" s="114">
        <v>384000</v>
      </c>
      <c r="BQ740" s="107">
        <f t="shared" si="482"/>
        <v>1.4200000000000001E-5</v>
      </c>
      <c r="BR740" s="107">
        <f t="shared" si="483"/>
        <v>5.4869440490273029E-2</v>
      </c>
      <c r="BS740" s="107">
        <f t="shared" si="484"/>
        <v>0.54903562324444588</v>
      </c>
      <c r="BT740" s="107">
        <f t="shared" si="485"/>
        <v>1.8214206906695418E-3</v>
      </c>
      <c r="BU740" s="107">
        <f t="shared" si="486"/>
        <v>6.1423785943322269E-2</v>
      </c>
      <c r="BV740" s="107">
        <f t="shared" si="487"/>
        <v>47.58817859157157</v>
      </c>
      <c r="BW740" s="117">
        <f t="shared" si="488"/>
        <v>2.367755827982395E-2</v>
      </c>
    </row>
    <row r="741" spans="1:75" ht="30" x14ac:dyDescent="0.25">
      <c r="A741" s="108">
        <v>4.651305555555556</v>
      </c>
      <c r="B741" s="108">
        <v>-74.122166666666658</v>
      </c>
      <c r="C741" s="119">
        <v>27</v>
      </c>
      <c r="D741" s="119">
        <v>30</v>
      </c>
      <c r="E741" s="119">
        <v>1888</v>
      </c>
      <c r="F741" s="16" t="s">
        <v>1860</v>
      </c>
      <c r="G741" s="14" t="s">
        <v>1861</v>
      </c>
      <c r="H741" s="16" t="s">
        <v>1862</v>
      </c>
      <c r="I741" s="14" t="s">
        <v>40</v>
      </c>
      <c r="J741" s="14" t="s">
        <v>41</v>
      </c>
      <c r="K741" s="14">
        <v>71.16</v>
      </c>
      <c r="L741" s="14"/>
      <c r="M741" s="14">
        <v>1979</v>
      </c>
      <c r="N741" s="15" t="s">
        <v>102</v>
      </c>
      <c r="O741" s="15" t="s">
        <v>103</v>
      </c>
      <c r="P741" s="28">
        <v>4.2689148957375835E-3</v>
      </c>
      <c r="Q741" s="18">
        <v>6.8137941477079096</v>
      </c>
      <c r="R741" s="18">
        <v>6.9311432321967956</v>
      </c>
      <c r="S741" s="2" t="s">
        <v>45</v>
      </c>
      <c r="T741" s="2"/>
      <c r="U741" s="2"/>
      <c r="V741" s="14">
        <v>365</v>
      </c>
      <c r="W741" s="76"/>
      <c r="X741" s="14"/>
      <c r="Y741" s="14">
        <v>0</v>
      </c>
      <c r="Z741" s="76" t="s">
        <v>1864</v>
      </c>
      <c r="AA741" s="76" t="s">
        <v>429</v>
      </c>
      <c r="AB741" s="19" t="s">
        <v>49</v>
      </c>
      <c r="AC741" s="19">
        <v>840000</v>
      </c>
      <c r="AD741" s="19">
        <v>2400000</v>
      </c>
      <c r="AE741" s="19">
        <v>1800000</v>
      </c>
      <c r="AF741" s="19">
        <v>600000</v>
      </c>
      <c r="AG741" s="19">
        <v>2676000000</v>
      </c>
      <c r="AH741" s="20">
        <v>1159.0914634146341</v>
      </c>
      <c r="AI741" s="20">
        <v>1.4200000000000001E-4</v>
      </c>
      <c r="AJ741" s="21">
        <f t="shared" si="507"/>
        <v>5.8221603150453083E-3</v>
      </c>
      <c r="AK741" s="21">
        <f t="shared" si="508"/>
        <v>1.6634743757272308E-2</v>
      </c>
      <c r="AL741" s="21">
        <f t="shared" si="509"/>
        <v>1.2476057817954233E-2</v>
      </c>
      <c r="AM741" s="21">
        <f t="shared" si="510"/>
        <v>4.158685939318077E-3</v>
      </c>
      <c r="AN741" s="21">
        <f t="shared" si="511"/>
        <v>18.547739289358624</v>
      </c>
      <c r="AO741" s="86">
        <f t="shared" si="473"/>
        <v>0.16742562021603197</v>
      </c>
      <c r="AP741" s="88">
        <f t="shared" si="474"/>
        <v>1.5951124150809062E-5</v>
      </c>
      <c r="AQ741" s="89">
        <f t="shared" si="475"/>
        <v>4.5574640430883036E-5</v>
      </c>
      <c r="AR741" s="89">
        <f t="shared" si="476"/>
        <v>3.4180980323162282E-5</v>
      </c>
      <c r="AS741" s="89">
        <f t="shared" si="477"/>
        <v>1.1393660107720759E-5</v>
      </c>
      <c r="AT741" s="89">
        <f t="shared" si="478"/>
        <v>5.0815724080434589E-2</v>
      </c>
      <c r="AU741" s="91">
        <f t="shared" si="479"/>
        <v>4.5870032935899167E-4</v>
      </c>
      <c r="AV741" s="95">
        <f t="shared" si="494"/>
        <v>5822.1603150453084</v>
      </c>
      <c r="AW741" s="96">
        <f t="shared" si="495"/>
        <v>16634.743757272307</v>
      </c>
      <c r="AX741" s="96">
        <f t="shared" si="496"/>
        <v>12476.057817954232</v>
      </c>
      <c r="AY741" s="96">
        <f t="shared" si="497"/>
        <v>4158.6859393180766</v>
      </c>
      <c r="AZ741" s="96">
        <f t="shared" si="498"/>
        <v>18547739.289358623</v>
      </c>
      <c r="BA741" s="97">
        <f t="shared" si="499"/>
        <v>167425.62021603197</v>
      </c>
      <c r="BB741" s="102">
        <f t="shared" si="500"/>
        <v>15.951124150809063</v>
      </c>
      <c r="BC741" s="98">
        <f t="shared" si="501"/>
        <v>45.574640430883036</v>
      </c>
      <c r="BD741" s="98">
        <f t="shared" si="502"/>
        <v>34.180980323162281</v>
      </c>
      <c r="BE741" s="98">
        <f t="shared" si="503"/>
        <v>11.393660107720759</v>
      </c>
      <c r="BF741" s="98">
        <f t="shared" si="504"/>
        <v>50815.724080434586</v>
      </c>
      <c r="BG741" s="103">
        <f t="shared" si="505"/>
        <v>458.70032935899167</v>
      </c>
      <c r="BH741">
        <v>0.1</v>
      </c>
      <c r="BI741">
        <f t="shared" si="480"/>
        <v>0.69311432321967958</v>
      </c>
      <c r="BJ741">
        <v>0.1</v>
      </c>
      <c r="BK741">
        <f t="shared" si="481"/>
        <v>115.90914634146341</v>
      </c>
      <c r="BL741" s="114">
        <v>336000</v>
      </c>
      <c r="BM741" s="114">
        <v>480000</v>
      </c>
      <c r="BN741" s="114">
        <v>360000</v>
      </c>
      <c r="BO741" s="114">
        <v>120000</v>
      </c>
      <c r="BP741" s="114">
        <v>1070400000</v>
      </c>
      <c r="BQ741" s="107">
        <f t="shared" si="482"/>
        <v>1.4200000000000001E-5</v>
      </c>
      <c r="BR741" s="107">
        <f t="shared" si="483"/>
        <v>2.4005381948211204E-3</v>
      </c>
      <c r="BS741" s="107">
        <f t="shared" si="484"/>
        <v>3.7196417829551145E-3</v>
      </c>
      <c r="BT741" s="107">
        <f t="shared" si="485"/>
        <v>2.7897313372163362E-3</v>
      </c>
      <c r="BU741" s="107">
        <f t="shared" si="486"/>
        <v>9.2991044573877862E-4</v>
      </c>
      <c r="BV741" s="107">
        <f t="shared" si="487"/>
        <v>7.6474288206444268</v>
      </c>
      <c r="BW741" s="117">
        <f t="shared" si="488"/>
        <v>2.367755827982395E-2</v>
      </c>
    </row>
    <row r="742" spans="1:75" ht="60" customHeight="1" x14ac:dyDescent="0.25">
      <c r="A742" s="108">
        <v>4.651305555555556</v>
      </c>
      <c r="B742" s="108">
        <v>-74.122166666666658</v>
      </c>
      <c r="C742" s="119">
        <v>27</v>
      </c>
      <c r="D742" s="119">
        <v>30</v>
      </c>
      <c r="E742" s="119">
        <v>1888</v>
      </c>
      <c r="F742" s="16" t="s">
        <v>1860</v>
      </c>
      <c r="G742" s="14" t="s">
        <v>1861</v>
      </c>
      <c r="H742" s="16" t="s">
        <v>1862</v>
      </c>
      <c r="I742" s="14" t="s">
        <v>40</v>
      </c>
      <c r="J742" s="14" t="s">
        <v>41</v>
      </c>
      <c r="K742" s="14">
        <v>500</v>
      </c>
      <c r="L742" s="14"/>
      <c r="M742" s="14">
        <v>1988</v>
      </c>
      <c r="N742" s="15" t="s">
        <v>43</v>
      </c>
      <c r="O742" s="15" t="s">
        <v>86</v>
      </c>
      <c r="P742" s="28">
        <v>4.2689148957375835E-3</v>
      </c>
      <c r="Q742" s="18">
        <v>315623.25</v>
      </c>
      <c r="R742" s="18">
        <v>321059.00262592372</v>
      </c>
      <c r="S742" s="15" t="s">
        <v>45</v>
      </c>
      <c r="T742" s="15"/>
      <c r="U742" s="15"/>
      <c r="V742" s="14">
        <v>365</v>
      </c>
      <c r="W742" s="76"/>
      <c r="X742" s="14"/>
      <c r="Y742" s="14">
        <v>4392</v>
      </c>
      <c r="Z742" s="76" t="s">
        <v>1865</v>
      </c>
      <c r="AA742" s="76" t="s">
        <v>429</v>
      </c>
      <c r="AB742" s="19" t="s">
        <v>49</v>
      </c>
      <c r="AC742" s="19">
        <v>589.42211574465</v>
      </c>
      <c r="AD742" s="19">
        <v>6395.3771199333296</v>
      </c>
      <c r="AE742" s="19">
        <v>22.425616220874101</v>
      </c>
      <c r="AF742" s="19">
        <v>1344</v>
      </c>
      <c r="AG742" s="19">
        <v>1920000</v>
      </c>
      <c r="AH742" s="20">
        <v>1159.0914634146341</v>
      </c>
      <c r="AI742" s="20">
        <v>1.4200000000000001E-4</v>
      </c>
      <c r="AJ742" s="21">
        <f t="shared" si="507"/>
        <v>0.18923927660663908</v>
      </c>
      <c r="AK742" s="21">
        <f t="shared" si="508"/>
        <v>2.0532933995424472</v>
      </c>
      <c r="AL742" s="21">
        <f t="shared" si="509"/>
        <v>7.1999459771455755E-3</v>
      </c>
      <c r="AM742" s="21">
        <f t="shared" si="510"/>
        <v>0.43150329952924149</v>
      </c>
      <c r="AN742" s="21">
        <f t="shared" si="511"/>
        <v>616.43328504177362</v>
      </c>
      <c r="AO742" s="86">
        <f t="shared" si="473"/>
        <v>0.16742562021603197</v>
      </c>
      <c r="AP742" s="88">
        <f t="shared" si="474"/>
        <v>5.1846377152503856E-4</v>
      </c>
      <c r="AQ742" s="89">
        <f t="shared" si="475"/>
        <v>5.6254613686094442E-3</v>
      </c>
      <c r="AR742" s="89">
        <f t="shared" si="476"/>
        <v>1.9725879389439934E-5</v>
      </c>
      <c r="AS742" s="89">
        <f t="shared" si="477"/>
        <v>1.1822008206280588E-3</v>
      </c>
      <c r="AT742" s="89">
        <f t="shared" si="478"/>
        <v>1.6888583151829415</v>
      </c>
      <c r="AU742" s="91">
        <f t="shared" si="479"/>
        <v>4.5870032935899167E-4</v>
      </c>
      <c r="AV742" s="95">
        <f t="shared" si="494"/>
        <v>189239.27660663909</v>
      </c>
      <c r="AW742" s="96">
        <f t="shared" si="495"/>
        <v>2053293.3995424472</v>
      </c>
      <c r="AX742" s="96">
        <f t="shared" si="496"/>
        <v>7199.9459771455759</v>
      </c>
      <c r="AY742" s="96">
        <f t="shared" si="497"/>
        <v>431503.29952924151</v>
      </c>
      <c r="AZ742" s="96">
        <f t="shared" si="498"/>
        <v>616433285.04177356</v>
      </c>
      <c r="BA742" s="97">
        <f t="shared" si="499"/>
        <v>167425.62021603197</v>
      </c>
      <c r="BB742" s="102">
        <f t="shared" si="500"/>
        <v>518.46377152503851</v>
      </c>
      <c r="BC742" s="98">
        <f t="shared" si="501"/>
        <v>5625.4613686094444</v>
      </c>
      <c r="BD742" s="98">
        <f t="shared" si="502"/>
        <v>19.725879389439935</v>
      </c>
      <c r="BE742" s="98">
        <f t="shared" si="503"/>
        <v>1182.2008206280589</v>
      </c>
      <c r="BF742" s="98">
        <f t="shared" si="504"/>
        <v>1688858.3151829415</v>
      </c>
      <c r="BG742" s="103">
        <f t="shared" si="505"/>
        <v>458.70032935899167</v>
      </c>
      <c r="BH742">
        <v>0.1</v>
      </c>
      <c r="BI742">
        <f t="shared" si="480"/>
        <v>32105.900262592375</v>
      </c>
      <c r="BJ742">
        <v>0.1</v>
      </c>
      <c r="BK742">
        <f t="shared" si="481"/>
        <v>115.90914634146341</v>
      </c>
      <c r="BL742" s="114">
        <v>491.49252207956101</v>
      </c>
      <c r="BM742" s="114">
        <v>4911.7599692228896</v>
      </c>
      <c r="BN742" s="114">
        <v>16.278520514623899</v>
      </c>
      <c r="BO742" s="114">
        <v>537.6</v>
      </c>
      <c r="BP742" s="114">
        <v>384000</v>
      </c>
      <c r="BQ742" s="107">
        <f t="shared" si="482"/>
        <v>1.4200000000000001E-5</v>
      </c>
      <c r="BR742" s="107">
        <f t="shared" si="483"/>
        <v>0.15892877356295745</v>
      </c>
      <c r="BS742" s="107">
        <f t="shared" si="484"/>
        <v>1.5902760710687824</v>
      </c>
      <c r="BT742" s="107">
        <f t="shared" si="485"/>
        <v>5.2757264138974056E-3</v>
      </c>
      <c r="BU742" s="107">
        <f t="shared" si="486"/>
        <v>0.17791336817615983</v>
      </c>
      <c r="BV742" s="107">
        <f t="shared" si="487"/>
        <v>137.83867289469103</v>
      </c>
      <c r="BW742" s="117">
        <f t="shared" si="488"/>
        <v>2.367755827982395E-2</v>
      </c>
    </row>
    <row r="743" spans="1:75" ht="60" customHeight="1" x14ac:dyDescent="0.25">
      <c r="A743" s="108">
        <v>4.651305555555556</v>
      </c>
      <c r="B743" s="108">
        <v>-74.122166666666658</v>
      </c>
      <c r="C743" s="119">
        <v>27</v>
      </c>
      <c r="D743" s="119">
        <v>30</v>
      </c>
      <c r="E743" s="119">
        <v>1888</v>
      </c>
      <c r="F743" s="16" t="s">
        <v>1860</v>
      </c>
      <c r="G743" s="14" t="s">
        <v>1861</v>
      </c>
      <c r="H743" s="16" t="s">
        <v>1862</v>
      </c>
      <c r="I743" s="14" t="s">
        <v>40</v>
      </c>
      <c r="J743" s="14" t="s">
        <v>41</v>
      </c>
      <c r="K743" s="14">
        <v>500</v>
      </c>
      <c r="L743" s="14"/>
      <c r="M743" s="14">
        <v>1987</v>
      </c>
      <c r="N743" s="15" t="s">
        <v>43</v>
      </c>
      <c r="O743" s="15" t="s">
        <v>86</v>
      </c>
      <c r="P743" s="28">
        <v>4.2689148957375835E-3</v>
      </c>
      <c r="Q743" s="18">
        <v>315623.25</v>
      </c>
      <c r="R743" s="18">
        <v>321059.00262592372</v>
      </c>
      <c r="S743" s="15" t="s">
        <v>45</v>
      </c>
      <c r="T743" s="15"/>
      <c r="U743" s="15"/>
      <c r="V743" s="14">
        <v>365</v>
      </c>
      <c r="W743" s="76"/>
      <c r="X743" s="14"/>
      <c r="Y743" s="14">
        <v>4392</v>
      </c>
      <c r="Z743" s="76" t="s">
        <v>1865</v>
      </c>
      <c r="AA743" s="76" t="s">
        <v>429</v>
      </c>
      <c r="AB743" s="19" t="s">
        <v>49</v>
      </c>
      <c r="AC743" s="19">
        <v>589.42211574465</v>
      </c>
      <c r="AD743" s="19">
        <v>6395.3771199333296</v>
      </c>
      <c r="AE743" s="19">
        <v>22.425616220874101</v>
      </c>
      <c r="AF743" s="19">
        <v>1344</v>
      </c>
      <c r="AG743" s="19">
        <v>1920000</v>
      </c>
      <c r="AH743" s="20">
        <v>1159.0914634146341</v>
      </c>
      <c r="AI743" s="20">
        <v>1.4200000000000001E-4</v>
      </c>
      <c r="AJ743" s="21">
        <f t="shared" si="507"/>
        <v>0.18923927660663908</v>
      </c>
      <c r="AK743" s="21">
        <f t="shared" si="508"/>
        <v>2.0532933995424472</v>
      </c>
      <c r="AL743" s="21">
        <f t="shared" si="509"/>
        <v>7.1999459771455755E-3</v>
      </c>
      <c r="AM743" s="21">
        <f t="shared" si="510"/>
        <v>0.43150329952924149</v>
      </c>
      <c r="AN743" s="21">
        <f t="shared" si="511"/>
        <v>616.43328504177362</v>
      </c>
      <c r="AO743" s="86">
        <f t="shared" si="473"/>
        <v>0.16742562021603197</v>
      </c>
      <c r="AP743" s="88">
        <f t="shared" si="474"/>
        <v>5.1846377152503856E-4</v>
      </c>
      <c r="AQ743" s="89">
        <f t="shared" si="475"/>
        <v>5.6254613686094442E-3</v>
      </c>
      <c r="AR743" s="89">
        <f t="shared" si="476"/>
        <v>1.9725879389439934E-5</v>
      </c>
      <c r="AS743" s="89">
        <f t="shared" si="477"/>
        <v>1.1822008206280588E-3</v>
      </c>
      <c r="AT743" s="89">
        <f t="shared" si="478"/>
        <v>1.6888583151829415</v>
      </c>
      <c r="AU743" s="91">
        <f t="shared" si="479"/>
        <v>4.5870032935899167E-4</v>
      </c>
      <c r="AV743" s="95">
        <f t="shared" si="494"/>
        <v>189239.27660663909</v>
      </c>
      <c r="AW743" s="96">
        <f t="shared" si="495"/>
        <v>2053293.3995424472</v>
      </c>
      <c r="AX743" s="96">
        <f t="shared" si="496"/>
        <v>7199.9459771455759</v>
      </c>
      <c r="AY743" s="96">
        <f t="shared" si="497"/>
        <v>431503.29952924151</v>
      </c>
      <c r="AZ743" s="96">
        <f t="shared" si="498"/>
        <v>616433285.04177356</v>
      </c>
      <c r="BA743" s="97">
        <f t="shared" si="499"/>
        <v>167425.62021603197</v>
      </c>
      <c r="BB743" s="102">
        <f t="shared" si="500"/>
        <v>518.46377152503851</v>
      </c>
      <c r="BC743" s="98">
        <f t="shared" si="501"/>
        <v>5625.4613686094444</v>
      </c>
      <c r="BD743" s="98">
        <f t="shared" si="502"/>
        <v>19.725879389439935</v>
      </c>
      <c r="BE743" s="98">
        <f t="shared" si="503"/>
        <v>1182.2008206280589</v>
      </c>
      <c r="BF743" s="98">
        <f t="shared" si="504"/>
        <v>1688858.3151829415</v>
      </c>
      <c r="BG743" s="103">
        <f t="shared" si="505"/>
        <v>458.70032935899167</v>
      </c>
      <c r="BH743">
        <v>0.1</v>
      </c>
      <c r="BI743">
        <f t="shared" si="480"/>
        <v>32105.900262592375</v>
      </c>
      <c r="BJ743">
        <v>0.1</v>
      </c>
      <c r="BK743">
        <f t="shared" si="481"/>
        <v>115.90914634146341</v>
      </c>
      <c r="BL743" s="114">
        <v>491.49252207956101</v>
      </c>
      <c r="BM743" s="114">
        <v>4911.7599692228896</v>
      </c>
      <c r="BN743" s="114">
        <v>16.278520514623899</v>
      </c>
      <c r="BO743" s="114">
        <v>537.6</v>
      </c>
      <c r="BP743" s="114">
        <v>384000</v>
      </c>
      <c r="BQ743" s="107">
        <f t="shared" si="482"/>
        <v>1.4200000000000001E-5</v>
      </c>
      <c r="BR743" s="107">
        <f t="shared" si="483"/>
        <v>0.15892877356295745</v>
      </c>
      <c r="BS743" s="107">
        <f t="shared" si="484"/>
        <v>1.5902760710687824</v>
      </c>
      <c r="BT743" s="107">
        <f t="shared" si="485"/>
        <v>5.2757264138974056E-3</v>
      </c>
      <c r="BU743" s="107">
        <f t="shared" si="486"/>
        <v>0.17791336817615983</v>
      </c>
      <c r="BV743" s="107">
        <f t="shared" si="487"/>
        <v>137.83867289469103</v>
      </c>
      <c r="BW743" s="117">
        <f t="shared" si="488"/>
        <v>2.367755827982395E-2</v>
      </c>
    </row>
    <row r="744" spans="1:75" ht="60" customHeight="1" x14ac:dyDescent="0.25">
      <c r="A744" s="108">
        <v>4.6537637051580898</v>
      </c>
      <c r="B744" s="108">
        <v>-74.120413824946397</v>
      </c>
      <c r="C744" s="119">
        <v>27</v>
      </c>
      <c r="D744" s="119">
        <v>30</v>
      </c>
      <c r="E744" s="119">
        <v>1888</v>
      </c>
      <c r="F744" s="16" t="s">
        <v>1866</v>
      </c>
      <c r="G744" s="14" t="s">
        <v>1867</v>
      </c>
      <c r="H744" s="16" t="s">
        <v>1868</v>
      </c>
      <c r="I744" s="14" t="s">
        <v>40</v>
      </c>
      <c r="J744" s="14" t="s">
        <v>53</v>
      </c>
      <c r="K744" s="27"/>
      <c r="L744" s="27"/>
      <c r="M744" s="14">
        <v>2006</v>
      </c>
      <c r="N744" s="15" t="s">
        <v>43</v>
      </c>
      <c r="O744" s="15" t="s">
        <v>120</v>
      </c>
      <c r="P744" s="22">
        <v>1.192780523187394E-2</v>
      </c>
      <c r="Q744" s="18">
        <v>13524.967783505201</v>
      </c>
      <c r="R744" s="18">
        <v>14185.902129441016</v>
      </c>
      <c r="S744" s="15" t="s">
        <v>45</v>
      </c>
      <c r="T744" s="15"/>
      <c r="U744" s="15"/>
      <c r="V744" s="14">
        <v>365</v>
      </c>
      <c r="W744" s="76" t="s">
        <v>76</v>
      </c>
      <c r="X744" s="14"/>
      <c r="Y744" s="14">
        <v>2920</v>
      </c>
      <c r="Z744" s="76" t="s">
        <v>1869</v>
      </c>
      <c r="AA744" s="76" t="s">
        <v>1870</v>
      </c>
      <c r="AB744" s="19" t="s">
        <v>49</v>
      </c>
      <c r="AC744" s="19">
        <v>30.4</v>
      </c>
      <c r="AD744" s="19">
        <v>1504</v>
      </c>
      <c r="AE744" s="19">
        <v>9.6</v>
      </c>
      <c r="AF744" s="19">
        <v>640</v>
      </c>
      <c r="AG744" s="19">
        <v>1920000</v>
      </c>
      <c r="AH744" s="23">
        <v>13524.967783505201</v>
      </c>
      <c r="AI744" s="24">
        <v>8.7999999999999994E-8</v>
      </c>
      <c r="AJ744" s="21">
        <f t="shared" si="507"/>
        <v>4.3125142473500689E-4</v>
      </c>
      <c r="AK744" s="21">
        <f t="shared" si="508"/>
        <v>2.1335596802679289E-2</v>
      </c>
      <c r="AL744" s="21">
        <f t="shared" si="509"/>
        <v>1.3618466044263376E-4</v>
      </c>
      <c r="AM744" s="21">
        <f t="shared" si="510"/>
        <v>9.0789773628422513E-3</v>
      </c>
      <c r="AN744" s="21">
        <f t="shared" si="511"/>
        <v>27.23693208852675</v>
      </c>
      <c r="AO744" s="86">
        <f t="shared" si="473"/>
        <v>1.2483593873908092E-3</v>
      </c>
      <c r="AP744" s="88">
        <f t="shared" si="474"/>
        <v>1.1815107526986489E-6</v>
      </c>
      <c r="AQ744" s="89">
        <f t="shared" si="475"/>
        <v>5.845368987035422E-5</v>
      </c>
      <c r="AR744" s="89">
        <f t="shared" si="476"/>
        <v>3.731086587469418E-7</v>
      </c>
      <c r="AS744" s="89">
        <f t="shared" si="477"/>
        <v>2.4873910583129455E-5</v>
      </c>
      <c r="AT744" s="89">
        <f t="shared" si="478"/>
        <v>7.4621731749388354E-2</v>
      </c>
      <c r="AU744" s="91">
        <f t="shared" si="479"/>
        <v>3.420162705180299E-6</v>
      </c>
      <c r="AV744" s="95">
        <f t="shared" si="494"/>
        <v>431.25142473500688</v>
      </c>
      <c r="AW744" s="96">
        <f t="shared" si="495"/>
        <v>21335.596802679291</v>
      </c>
      <c r="AX744" s="96">
        <f t="shared" si="496"/>
        <v>136.18466044263377</v>
      </c>
      <c r="AY744" s="96">
        <f t="shared" si="497"/>
        <v>9078.9773628422518</v>
      </c>
      <c r="AZ744" s="96">
        <f t="shared" si="498"/>
        <v>27236932.088526748</v>
      </c>
      <c r="BA744" s="97">
        <f t="shared" si="499"/>
        <v>1248.3593873908092</v>
      </c>
      <c r="BB744" s="102">
        <f t="shared" si="500"/>
        <v>1.181510752698649</v>
      </c>
      <c r="BC744" s="98">
        <f t="shared" si="501"/>
        <v>58.453689870354218</v>
      </c>
      <c r="BD744" s="98">
        <f t="shared" si="502"/>
        <v>0.37310865874694182</v>
      </c>
      <c r="BE744" s="98">
        <f t="shared" si="503"/>
        <v>24.873910583129454</v>
      </c>
      <c r="BF744" s="98">
        <f t="shared" si="504"/>
        <v>74621.73174938836</v>
      </c>
      <c r="BG744" s="103">
        <f t="shared" si="505"/>
        <v>3.420162705180299</v>
      </c>
      <c r="BH744">
        <v>0.1</v>
      </c>
      <c r="BI744">
        <f t="shared" si="480"/>
        <v>1418.5902129441017</v>
      </c>
      <c r="BJ744">
        <v>0.1</v>
      </c>
      <c r="BK744">
        <f t="shared" si="481"/>
        <v>1352.4967783505201</v>
      </c>
      <c r="BL744" s="114">
        <v>12.16</v>
      </c>
      <c r="BM744" s="114">
        <v>601.6</v>
      </c>
      <c r="BN744" s="114">
        <v>1.92</v>
      </c>
      <c r="BO744" s="114">
        <v>256</v>
      </c>
      <c r="BP744" s="114">
        <v>384000</v>
      </c>
      <c r="BQ744" s="107">
        <f t="shared" si="482"/>
        <v>8.7999999999999994E-9</v>
      </c>
      <c r="BR744" s="107">
        <f t="shared" si="483"/>
        <v>1.7780951753805383E-4</v>
      </c>
      <c r="BS744" s="107">
        <f t="shared" si="484"/>
        <v>8.7968919203037163E-3</v>
      </c>
      <c r="BT744" s="107">
        <f t="shared" si="485"/>
        <v>3.0451815824245572E-5</v>
      </c>
      <c r="BU744" s="107">
        <f t="shared" si="486"/>
        <v>3.7433582639590283E-3</v>
      </c>
      <c r="BV744" s="107">
        <f t="shared" si="487"/>
        <v>6.0903631648491139</v>
      </c>
      <c r="BW744" s="117">
        <f t="shared" si="488"/>
        <v>1.7654467763638512E-4</v>
      </c>
    </row>
    <row r="745" spans="1:75" ht="60" customHeight="1" x14ac:dyDescent="0.25">
      <c r="A745" s="108">
        <v>4.6537637051580898</v>
      </c>
      <c r="B745" s="108">
        <v>-74.120413824946397</v>
      </c>
      <c r="C745" s="119">
        <v>27</v>
      </c>
      <c r="D745" s="119">
        <v>30</v>
      </c>
      <c r="E745" s="119">
        <v>1888</v>
      </c>
      <c r="F745" s="16" t="s">
        <v>1866</v>
      </c>
      <c r="G745" s="14" t="s">
        <v>1867</v>
      </c>
      <c r="H745" s="16" t="s">
        <v>1868</v>
      </c>
      <c r="I745" s="14" t="s">
        <v>40</v>
      </c>
      <c r="J745" s="14" t="s">
        <v>53</v>
      </c>
      <c r="K745" s="27"/>
      <c r="L745" s="27"/>
      <c r="M745" s="14">
        <v>2005</v>
      </c>
      <c r="N745" s="15" t="s">
        <v>43</v>
      </c>
      <c r="O745" s="15" t="s">
        <v>120</v>
      </c>
      <c r="P745" s="22">
        <v>1.192780523187394E-2</v>
      </c>
      <c r="Q745" s="18">
        <v>5164.0786082474197</v>
      </c>
      <c r="R745" s="18">
        <v>5416.4353585138206</v>
      </c>
      <c r="S745" s="15" t="s">
        <v>45</v>
      </c>
      <c r="T745" s="15"/>
      <c r="U745" s="15"/>
      <c r="V745" s="14">
        <v>365</v>
      </c>
      <c r="W745" s="76" t="s">
        <v>76</v>
      </c>
      <c r="X745" s="14"/>
      <c r="Y745" s="14">
        <v>2920</v>
      </c>
      <c r="Z745" s="76" t="s">
        <v>1869</v>
      </c>
      <c r="AA745" s="76" t="s">
        <v>1870</v>
      </c>
      <c r="AB745" s="19" t="s">
        <v>49</v>
      </c>
      <c r="AC745" s="19">
        <v>30.4</v>
      </c>
      <c r="AD745" s="19">
        <v>1504</v>
      </c>
      <c r="AE745" s="19">
        <v>9.6</v>
      </c>
      <c r="AF745" s="19">
        <v>640</v>
      </c>
      <c r="AG745" s="19">
        <v>1920000</v>
      </c>
      <c r="AH745" s="23">
        <v>5164.0786082474197</v>
      </c>
      <c r="AI745" s="24">
        <v>8.7999999999999994E-8</v>
      </c>
      <c r="AJ745" s="21">
        <f t="shared" si="507"/>
        <v>1.6465963489882015E-4</v>
      </c>
      <c r="AK745" s="21">
        <f t="shared" si="508"/>
        <v>8.1463187792047854E-3</v>
      </c>
      <c r="AL745" s="21">
        <f t="shared" si="509"/>
        <v>5.1997779441732671E-5</v>
      </c>
      <c r="AM745" s="21">
        <f t="shared" si="510"/>
        <v>3.4665186294488451E-3</v>
      </c>
      <c r="AN745" s="21">
        <f t="shared" si="511"/>
        <v>10.399555888346535</v>
      </c>
      <c r="AO745" s="86">
        <f t="shared" si="473"/>
        <v>4.7664631154921617E-4</v>
      </c>
      <c r="AP745" s="88">
        <f t="shared" si="474"/>
        <v>4.5112228739402778E-7</v>
      </c>
      <c r="AQ745" s="89">
        <f t="shared" si="475"/>
        <v>2.2318681586862425E-5</v>
      </c>
      <c r="AR745" s="89">
        <f t="shared" si="476"/>
        <v>1.4245966970337718E-7</v>
      </c>
      <c r="AS745" s="89">
        <f t="shared" si="477"/>
        <v>9.4973113135584797E-6</v>
      </c>
      <c r="AT745" s="89">
        <f t="shared" si="478"/>
        <v>2.8491933940675441E-2</v>
      </c>
      <c r="AU745" s="91">
        <f t="shared" si="479"/>
        <v>1.3058803056142908E-6</v>
      </c>
      <c r="AV745" s="95">
        <f t="shared" si="494"/>
        <v>164.65963489882014</v>
      </c>
      <c r="AW745" s="96">
        <f t="shared" si="495"/>
        <v>8146.3187792047856</v>
      </c>
      <c r="AX745" s="96">
        <f t="shared" si="496"/>
        <v>51.997779441732668</v>
      </c>
      <c r="AY745" s="96">
        <f t="shared" si="497"/>
        <v>3466.5186294488449</v>
      </c>
      <c r="AZ745" s="96">
        <f t="shared" si="498"/>
        <v>10399555.888346536</v>
      </c>
      <c r="BA745" s="97">
        <f t="shared" si="499"/>
        <v>476.64631154921619</v>
      </c>
      <c r="BB745" s="102">
        <f t="shared" si="500"/>
        <v>0.45112228739402777</v>
      </c>
      <c r="BC745" s="98">
        <f t="shared" si="501"/>
        <v>22.318681586862425</v>
      </c>
      <c r="BD745" s="98">
        <f t="shared" si="502"/>
        <v>0.14245966970337717</v>
      </c>
      <c r="BE745" s="98">
        <f t="shared" si="503"/>
        <v>9.4973113135584804</v>
      </c>
      <c r="BF745" s="98">
        <f t="shared" si="504"/>
        <v>28491.933940675441</v>
      </c>
      <c r="BG745" s="103">
        <f t="shared" si="505"/>
        <v>1.3058803056142909</v>
      </c>
      <c r="BH745">
        <v>0.1</v>
      </c>
      <c r="BI745">
        <f t="shared" si="480"/>
        <v>541.64353585138213</v>
      </c>
      <c r="BJ745">
        <v>0.1</v>
      </c>
      <c r="BK745">
        <f t="shared" si="481"/>
        <v>516.40786082474199</v>
      </c>
      <c r="BL745" s="114">
        <v>12.16</v>
      </c>
      <c r="BM745" s="114">
        <v>601.6</v>
      </c>
      <c r="BN745" s="114">
        <v>1.92</v>
      </c>
      <c r="BO745" s="114">
        <v>256</v>
      </c>
      <c r="BP745" s="114">
        <v>384000</v>
      </c>
      <c r="BQ745" s="107">
        <f t="shared" si="482"/>
        <v>8.7999999999999994E-9</v>
      </c>
      <c r="BR745" s="107">
        <f t="shared" si="483"/>
        <v>6.7890906696347548E-5</v>
      </c>
      <c r="BS745" s="107">
        <f t="shared" si="484"/>
        <v>3.3588132786614047E-3</v>
      </c>
      <c r="BT745" s="107">
        <f t="shared" si="485"/>
        <v>1.1627056951075533E-5</v>
      </c>
      <c r="BU745" s="107">
        <f t="shared" si="486"/>
        <v>1.4292822462388958E-3</v>
      </c>
      <c r="BV745" s="107">
        <f t="shared" si="487"/>
        <v>2.3254113902151068</v>
      </c>
      <c r="BW745" s="117">
        <f t="shared" si="488"/>
        <v>6.7407967824801326E-5</v>
      </c>
    </row>
    <row r="746" spans="1:75" ht="60" customHeight="1" x14ac:dyDescent="0.25">
      <c r="A746" s="108">
        <v>4.6537637051580898</v>
      </c>
      <c r="B746" s="108">
        <v>-74.120413824946397</v>
      </c>
      <c r="C746" s="119">
        <v>27</v>
      </c>
      <c r="D746" s="119">
        <v>30</v>
      </c>
      <c r="E746" s="119">
        <v>1888</v>
      </c>
      <c r="F746" s="16" t="s">
        <v>1866</v>
      </c>
      <c r="G746" s="14" t="s">
        <v>1867</v>
      </c>
      <c r="H746" s="16" t="s">
        <v>1868</v>
      </c>
      <c r="I746" s="14" t="s">
        <v>40</v>
      </c>
      <c r="J746" s="14" t="s">
        <v>53</v>
      </c>
      <c r="K746" s="27"/>
      <c r="L746" s="27"/>
      <c r="M746" s="14">
        <v>1996</v>
      </c>
      <c r="N746" s="15" t="s">
        <v>43</v>
      </c>
      <c r="O746" s="15" t="s">
        <v>120</v>
      </c>
      <c r="P746" s="22">
        <v>1.192780523187394E-2</v>
      </c>
      <c r="Q746" s="18">
        <v>5164.0786082474197</v>
      </c>
      <c r="R746" s="18">
        <v>5416.4353585138206</v>
      </c>
      <c r="S746" s="15" t="s">
        <v>45</v>
      </c>
      <c r="T746" s="15"/>
      <c r="U746" s="15"/>
      <c r="V746" s="14">
        <v>365</v>
      </c>
      <c r="W746" s="76" t="s">
        <v>76</v>
      </c>
      <c r="X746" s="14"/>
      <c r="Y746" s="14">
        <v>2920</v>
      </c>
      <c r="Z746" s="76" t="s">
        <v>1869</v>
      </c>
      <c r="AA746" s="76" t="s">
        <v>1870</v>
      </c>
      <c r="AB746" s="19" t="s">
        <v>49</v>
      </c>
      <c r="AC746" s="19">
        <v>30.4</v>
      </c>
      <c r="AD746" s="19">
        <v>1504</v>
      </c>
      <c r="AE746" s="19">
        <v>9.6</v>
      </c>
      <c r="AF746" s="19">
        <v>640</v>
      </c>
      <c r="AG746" s="19">
        <v>1920000</v>
      </c>
      <c r="AH746" s="23">
        <v>5164.0786082474197</v>
      </c>
      <c r="AI746" s="24">
        <v>8.7999999999999994E-8</v>
      </c>
      <c r="AJ746" s="21">
        <f t="shared" si="507"/>
        <v>1.6465963489882015E-4</v>
      </c>
      <c r="AK746" s="21">
        <f t="shared" si="508"/>
        <v>8.1463187792047854E-3</v>
      </c>
      <c r="AL746" s="21">
        <f t="shared" si="509"/>
        <v>5.1997779441732671E-5</v>
      </c>
      <c r="AM746" s="21">
        <f t="shared" si="510"/>
        <v>3.4665186294488451E-3</v>
      </c>
      <c r="AN746" s="21">
        <f t="shared" si="511"/>
        <v>10.399555888346535</v>
      </c>
      <c r="AO746" s="86">
        <f t="shared" si="473"/>
        <v>4.7664631154921617E-4</v>
      </c>
      <c r="AP746" s="88">
        <f t="shared" si="474"/>
        <v>4.5112228739402778E-7</v>
      </c>
      <c r="AQ746" s="89">
        <f t="shared" si="475"/>
        <v>2.2318681586862425E-5</v>
      </c>
      <c r="AR746" s="89">
        <f t="shared" si="476"/>
        <v>1.4245966970337718E-7</v>
      </c>
      <c r="AS746" s="89">
        <f t="shared" si="477"/>
        <v>9.4973113135584797E-6</v>
      </c>
      <c r="AT746" s="89">
        <f t="shared" si="478"/>
        <v>2.8491933940675441E-2</v>
      </c>
      <c r="AU746" s="91">
        <f t="shared" si="479"/>
        <v>1.3058803056142908E-6</v>
      </c>
      <c r="AV746" s="95">
        <f t="shared" si="494"/>
        <v>164.65963489882014</v>
      </c>
      <c r="AW746" s="96">
        <f t="shared" si="495"/>
        <v>8146.3187792047856</v>
      </c>
      <c r="AX746" s="96">
        <f t="shared" si="496"/>
        <v>51.997779441732668</v>
      </c>
      <c r="AY746" s="96">
        <f t="shared" si="497"/>
        <v>3466.5186294488449</v>
      </c>
      <c r="AZ746" s="96">
        <f t="shared" si="498"/>
        <v>10399555.888346536</v>
      </c>
      <c r="BA746" s="97">
        <f t="shared" si="499"/>
        <v>476.64631154921619</v>
      </c>
      <c r="BB746" s="102">
        <f t="shared" si="500"/>
        <v>0.45112228739402777</v>
      </c>
      <c r="BC746" s="98">
        <f t="shared" si="501"/>
        <v>22.318681586862425</v>
      </c>
      <c r="BD746" s="98">
        <f t="shared" si="502"/>
        <v>0.14245966970337717</v>
      </c>
      <c r="BE746" s="98">
        <f t="shared" si="503"/>
        <v>9.4973113135584804</v>
      </c>
      <c r="BF746" s="98">
        <f t="shared" si="504"/>
        <v>28491.933940675441</v>
      </c>
      <c r="BG746" s="103">
        <f t="shared" si="505"/>
        <v>1.3058803056142909</v>
      </c>
      <c r="BH746">
        <v>0.1</v>
      </c>
      <c r="BI746">
        <f t="shared" si="480"/>
        <v>541.64353585138213</v>
      </c>
      <c r="BJ746">
        <v>0.1</v>
      </c>
      <c r="BK746">
        <f t="shared" si="481"/>
        <v>516.40786082474199</v>
      </c>
      <c r="BL746" s="114">
        <v>12.16</v>
      </c>
      <c r="BM746" s="114">
        <v>601.6</v>
      </c>
      <c r="BN746" s="114">
        <v>1.92</v>
      </c>
      <c r="BO746" s="114">
        <v>256</v>
      </c>
      <c r="BP746" s="114">
        <v>384000</v>
      </c>
      <c r="BQ746" s="107">
        <f t="shared" si="482"/>
        <v>8.7999999999999994E-9</v>
      </c>
      <c r="BR746" s="107">
        <f t="shared" si="483"/>
        <v>6.7890906696347548E-5</v>
      </c>
      <c r="BS746" s="107">
        <f t="shared" si="484"/>
        <v>3.3588132786614047E-3</v>
      </c>
      <c r="BT746" s="107">
        <f t="shared" si="485"/>
        <v>1.1627056951075533E-5</v>
      </c>
      <c r="BU746" s="107">
        <f t="shared" si="486"/>
        <v>1.4292822462388958E-3</v>
      </c>
      <c r="BV746" s="107">
        <f t="shared" si="487"/>
        <v>2.3254113902151068</v>
      </c>
      <c r="BW746" s="117">
        <f t="shared" si="488"/>
        <v>6.7407967824801326E-5</v>
      </c>
    </row>
    <row r="747" spans="1:75" ht="30" customHeight="1" x14ac:dyDescent="0.25">
      <c r="A747" s="108">
        <v>4.6481388888888882</v>
      </c>
      <c r="B747" s="108">
        <v>-74.131722222222209</v>
      </c>
      <c r="C747" s="119">
        <v>25</v>
      </c>
      <c r="D747" s="119">
        <v>29</v>
      </c>
      <c r="E747" s="119">
        <v>1873</v>
      </c>
      <c r="F747" s="16" t="s">
        <v>830</v>
      </c>
      <c r="G747" s="14" t="s">
        <v>831</v>
      </c>
      <c r="H747" s="16" t="s">
        <v>832</v>
      </c>
      <c r="I747" s="14" t="s">
        <v>40</v>
      </c>
      <c r="J747" s="14" t="s">
        <v>41</v>
      </c>
      <c r="K747" s="14">
        <v>225</v>
      </c>
      <c r="L747" s="14"/>
      <c r="M747" s="14">
        <v>1973</v>
      </c>
      <c r="N747" s="15" t="s">
        <v>43</v>
      </c>
      <c r="O747" s="15" t="s">
        <v>86</v>
      </c>
      <c r="P747" s="28">
        <v>4.2689148957375835E-3</v>
      </c>
      <c r="Q747" s="18">
        <v>1080000</v>
      </c>
      <c r="R747" s="18">
        <v>1098600.0645896574</v>
      </c>
      <c r="S747" s="15" t="s">
        <v>45</v>
      </c>
      <c r="T747" s="15"/>
      <c r="U747" s="15"/>
      <c r="V747" s="14">
        <v>365</v>
      </c>
      <c r="W747" s="76"/>
      <c r="X747" s="14"/>
      <c r="Y747" s="14">
        <v>8760</v>
      </c>
      <c r="Z747" s="76" t="s">
        <v>834</v>
      </c>
      <c r="AA747" s="76" t="s">
        <v>429</v>
      </c>
      <c r="AB747" s="19" t="s">
        <v>49</v>
      </c>
      <c r="AC747" s="19">
        <v>589.42211574465</v>
      </c>
      <c r="AD747" s="19">
        <v>6395.3771199333296</v>
      </c>
      <c r="AE747" s="19">
        <v>22.425616220874101</v>
      </c>
      <c r="AF747" s="19">
        <v>1344</v>
      </c>
      <c r="AG747" s="19">
        <v>1920000</v>
      </c>
      <c r="AH747" s="23">
        <v>1080000</v>
      </c>
      <c r="AI747" s="24">
        <v>8.7999999999999994E-8</v>
      </c>
      <c r="AJ747" s="21">
        <f t="shared" si="507"/>
        <v>0.64753917442764497</v>
      </c>
      <c r="AK747" s="21">
        <f t="shared" si="508"/>
        <v>7.0259617170339723</v>
      </c>
      <c r="AL747" s="21">
        <f t="shared" si="509"/>
        <v>2.4636783428715156E-2</v>
      </c>
      <c r="AM747" s="21">
        <f t="shared" si="510"/>
        <v>1.4765184868084995</v>
      </c>
      <c r="AN747" s="21">
        <f t="shared" si="511"/>
        <v>2109.3121240121422</v>
      </c>
      <c r="AO747" s="86">
        <f t="shared" si="473"/>
        <v>9.6676805683889852E-2</v>
      </c>
      <c r="AP747" s="88">
        <f t="shared" si="474"/>
        <v>1.7740799299387534E-3</v>
      </c>
      <c r="AQ747" s="89">
        <f t="shared" si="475"/>
        <v>1.9249210183654719E-2</v>
      </c>
      <c r="AR747" s="89">
        <f t="shared" si="476"/>
        <v>6.7498036791000432E-5</v>
      </c>
      <c r="AS747" s="89">
        <f t="shared" si="477"/>
        <v>4.0452561282424641E-3</v>
      </c>
      <c r="AT747" s="89">
        <f t="shared" si="478"/>
        <v>5.7789373260606638</v>
      </c>
      <c r="AU747" s="91">
        <f t="shared" si="479"/>
        <v>2.6486796077778042E-4</v>
      </c>
      <c r="AV747" s="95">
        <f t="shared" si="494"/>
        <v>647539.17442764493</v>
      </c>
      <c r="AW747" s="96">
        <f t="shared" si="495"/>
        <v>7025961.717033972</v>
      </c>
      <c r="AX747" s="96">
        <f t="shared" si="496"/>
        <v>24636.783428715156</v>
      </c>
      <c r="AY747" s="96">
        <f t="shared" si="497"/>
        <v>1476518.4868084996</v>
      </c>
      <c r="AZ747" s="96">
        <f t="shared" si="498"/>
        <v>2109312124.0121422</v>
      </c>
      <c r="BA747" s="97">
        <f t="shared" si="499"/>
        <v>96676.805683889848</v>
      </c>
      <c r="BB747" s="102">
        <f t="shared" si="500"/>
        <v>1774.0799299387534</v>
      </c>
      <c r="BC747" s="98">
        <f t="shared" si="501"/>
        <v>19249.210183654719</v>
      </c>
      <c r="BD747" s="98">
        <f t="shared" si="502"/>
        <v>67.49803679100043</v>
      </c>
      <c r="BE747" s="98">
        <f t="shared" si="503"/>
        <v>4045.256128242464</v>
      </c>
      <c r="BF747" s="98">
        <f t="shared" si="504"/>
        <v>5778937.3260606639</v>
      </c>
      <c r="BG747" s="103">
        <f t="shared" si="505"/>
        <v>264.86796077778041</v>
      </c>
      <c r="BH747">
        <v>0.1</v>
      </c>
      <c r="BI747">
        <f t="shared" si="480"/>
        <v>109860.00645896574</v>
      </c>
      <c r="BJ747">
        <v>0.1</v>
      </c>
      <c r="BK747">
        <f t="shared" si="481"/>
        <v>108000</v>
      </c>
      <c r="BL747" s="114">
        <v>491.49252207956101</v>
      </c>
      <c r="BM747" s="114">
        <v>4911.7599692228896</v>
      </c>
      <c r="BN747" s="114">
        <v>16.278520514623899</v>
      </c>
      <c r="BO747" s="114">
        <v>537.6</v>
      </c>
      <c r="BP747" s="114">
        <v>384000</v>
      </c>
      <c r="BQ747" s="107">
        <f t="shared" si="482"/>
        <v>8.7999999999999994E-9</v>
      </c>
      <c r="BR747" s="107">
        <f t="shared" si="483"/>
        <v>0.54382266023809733</v>
      </c>
      <c r="BS747" s="107">
        <f t="shared" si="484"/>
        <v>5.4416084897240138</v>
      </c>
      <c r="BT747" s="107">
        <f t="shared" si="485"/>
        <v>1.8052486713222796E-2</v>
      </c>
      <c r="BU747" s="107">
        <f t="shared" si="486"/>
        <v>0.60878416792886014</v>
      </c>
      <c r="BV747" s="107">
        <f t="shared" si="487"/>
        <v>471.65652950556171</v>
      </c>
      <c r="BW747" s="117">
        <f t="shared" si="488"/>
        <v>1.3672164976506538E-2</v>
      </c>
    </row>
    <row r="748" spans="1:75" ht="30" customHeight="1" x14ac:dyDescent="0.25">
      <c r="A748" s="108">
        <v>4.6481388888888882</v>
      </c>
      <c r="B748" s="108">
        <v>-74.131722222222209</v>
      </c>
      <c r="C748" s="119">
        <v>25</v>
      </c>
      <c r="D748" s="119">
        <v>29</v>
      </c>
      <c r="E748" s="119">
        <v>1873</v>
      </c>
      <c r="F748" s="16" t="s">
        <v>830</v>
      </c>
      <c r="G748" s="14" t="s">
        <v>831</v>
      </c>
      <c r="H748" s="16" t="s">
        <v>832</v>
      </c>
      <c r="I748" s="14" t="s">
        <v>40</v>
      </c>
      <c r="J748" s="14" t="s">
        <v>41</v>
      </c>
      <c r="K748" s="14">
        <v>500</v>
      </c>
      <c r="L748" s="14"/>
      <c r="M748" s="14">
        <v>1971</v>
      </c>
      <c r="N748" s="15" t="s">
        <v>43</v>
      </c>
      <c r="O748" s="15" t="s">
        <v>86</v>
      </c>
      <c r="P748" s="28">
        <v>4.2689148957375835E-3</v>
      </c>
      <c r="Q748" s="18">
        <v>3548160</v>
      </c>
      <c r="R748" s="18">
        <v>3609267.4121985543</v>
      </c>
      <c r="S748" s="15" t="s">
        <v>45</v>
      </c>
      <c r="T748" s="15"/>
      <c r="U748" s="15"/>
      <c r="V748" s="14">
        <v>365</v>
      </c>
      <c r="W748" s="76"/>
      <c r="X748" s="14"/>
      <c r="Y748" s="14">
        <v>8760</v>
      </c>
      <c r="Z748" s="76" t="s">
        <v>834</v>
      </c>
      <c r="AA748" s="76" t="s">
        <v>429</v>
      </c>
      <c r="AB748" s="19" t="s">
        <v>49</v>
      </c>
      <c r="AC748" s="19">
        <v>589.42211574465</v>
      </c>
      <c r="AD748" s="19">
        <v>6395.3771199333296</v>
      </c>
      <c r="AE748" s="19">
        <v>22.425616220874101</v>
      </c>
      <c r="AF748" s="19">
        <v>1344</v>
      </c>
      <c r="AG748" s="19">
        <v>1920000</v>
      </c>
      <c r="AH748" s="23">
        <v>3548160</v>
      </c>
      <c r="AI748" s="24">
        <v>8.7999999999999994E-8</v>
      </c>
      <c r="AJ748" s="21">
        <f t="shared" si="507"/>
        <v>2.1273820343862897</v>
      </c>
      <c r="AK748" s="21">
        <f t="shared" si="508"/>
        <v>23.082626227695609</v>
      </c>
      <c r="AL748" s="21">
        <f t="shared" si="509"/>
        <v>8.0940045824472187E-2</v>
      </c>
      <c r="AM748" s="21">
        <f t="shared" si="510"/>
        <v>4.8508554019948571</v>
      </c>
      <c r="AN748" s="21">
        <f t="shared" si="511"/>
        <v>6929.7934314212243</v>
      </c>
      <c r="AO748" s="86">
        <f t="shared" si="473"/>
        <v>0.31761553227347278</v>
      </c>
      <c r="AP748" s="88">
        <f t="shared" si="474"/>
        <v>5.828443929825451E-3</v>
      </c>
      <c r="AQ748" s="89">
        <f t="shared" si="475"/>
        <v>6.3240071856700303E-2</v>
      </c>
      <c r="AR748" s="89">
        <f t="shared" si="476"/>
        <v>2.2175355020403339E-4</v>
      </c>
      <c r="AS748" s="89">
        <f t="shared" si="477"/>
        <v>1.329001479998591E-2</v>
      </c>
      <c r="AT748" s="89">
        <f t="shared" si="478"/>
        <v>18.985735428551301</v>
      </c>
      <c r="AU748" s="91">
        <f t="shared" si="479"/>
        <v>8.7017954047526784E-4</v>
      </c>
      <c r="AV748" s="95">
        <f t="shared" si="494"/>
        <v>2127382.0343862898</v>
      </c>
      <c r="AW748" s="96">
        <f t="shared" si="495"/>
        <v>23082626.22769561</v>
      </c>
      <c r="AX748" s="96">
        <f t="shared" si="496"/>
        <v>80940.045824472181</v>
      </c>
      <c r="AY748" s="96">
        <f t="shared" si="497"/>
        <v>4850855.401994857</v>
      </c>
      <c r="AZ748" s="96">
        <f t="shared" si="498"/>
        <v>6929793431.4212246</v>
      </c>
      <c r="BA748" s="97">
        <f t="shared" si="499"/>
        <v>317615.53227347275</v>
      </c>
      <c r="BB748" s="102">
        <f t="shared" si="500"/>
        <v>5828.4439298254511</v>
      </c>
      <c r="BC748" s="98">
        <f t="shared" si="501"/>
        <v>63240.071856700306</v>
      </c>
      <c r="BD748" s="98">
        <f t="shared" si="502"/>
        <v>221.75355020403339</v>
      </c>
      <c r="BE748" s="98">
        <f t="shared" si="503"/>
        <v>13290.014799985911</v>
      </c>
      <c r="BF748" s="98">
        <f t="shared" si="504"/>
        <v>18985735.428551301</v>
      </c>
      <c r="BG748" s="103">
        <f t="shared" si="505"/>
        <v>870.1795404752678</v>
      </c>
      <c r="BH748">
        <v>0.1</v>
      </c>
      <c r="BI748">
        <f t="shared" si="480"/>
        <v>360926.74121985544</v>
      </c>
      <c r="BJ748">
        <v>0.1</v>
      </c>
      <c r="BK748">
        <f t="shared" si="481"/>
        <v>354816</v>
      </c>
      <c r="BL748" s="114">
        <v>491.49252207956101</v>
      </c>
      <c r="BM748" s="114">
        <v>4911.7599692228896</v>
      </c>
      <c r="BN748" s="114">
        <v>16.278520514623899</v>
      </c>
      <c r="BO748" s="114">
        <v>537.6</v>
      </c>
      <c r="BP748" s="114">
        <v>384000</v>
      </c>
      <c r="BQ748" s="107">
        <f t="shared" si="482"/>
        <v>8.7999999999999994E-9</v>
      </c>
      <c r="BR748" s="107">
        <f t="shared" si="483"/>
        <v>1.786638713102229</v>
      </c>
      <c r="BS748" s="107">
        <f t="shared" si="484"/>
        <v>17.877497758239961</v>
      </c>
      <c r="BT748" s="107">
        <f t="shared" si="485"/>
        <v>5.9308436348507958E-2</v>
      </c>
      <c r="BU748" s="107">
        <f t="shared" si="486"/>
        <v>2.0000589197022816</v>
      </c>
      <c r="BV748" s="107">
        <f t="shared" si="487"/>
        <v>1549.5489182689387</v>
      </c>
      <c r="BW748" s="117">
        <f t="shared" si="488"/>
        <v>4.4917619336149475E-2</v>
      </c>
    </row>
    <row r="749" spans="1:75" ht="30" customHeight="1" x14ac:dyDescent="0.25">
      <c r="A749" s="108">
        <v>4.6481388888888882</v>
      </c>
      <c r="B749" s="108">
        <v>-74.131722222222209</v>
      </c>
      <c r="C749" s="119">
        <v>25</v>
      </c>
      <c r="D749" s="119">
        <v>29</v>
      </c>
      <c r="E749" s="119">
        <v>1873</v>
      </c>
      <c r="F749" s="16" t="s">
        <v>830</v>
      </c>
      <c r="G749" s="14" t="s">
        <v>831</v>
      </c>
      <c r="H749" s="16" t="s">
        <v>832</v>
      </c>
      <c r="I749" s="14" t="s">
        <v>40</v>
      </c>
      <c r="J749" s="14" t="s">
        <v>41</v>
      </c>
      <c r="K749" s="14">
        <v>400</v>
      </c>
      <c r="L749" s="14"/>
      <c r="M749" s="14">
        <v>1990</v>
      </c>
      <c r="N749" s="15" t="s">
        <v>43</v>
      </c>
      <c r="O749" s="15" t="s">
        <v>86</v>
      </c>
      <c r="P749" s="28">
        <v>4.2689148957375835E-3</v>
      </c>
      <c r="Q749" s="18">
        <v>2903040</v>
      </c>
      <c r="R749" s="18">
        <v>2953036.9736169991</v>
      </c>
      <c r="S749" s="15" t="s">
        <v>45</v>
      </c>
      <c r="T749" s="15"/>
      <c r="U749" s="15"/>
      <c r="V749" s="14">
        <v>365</v>
      </c>
      <c r="W749" s="76"/>
      <c r="X749" s="14"/>
      <c r="Y749" s="14">
        <v>8760</v>
      </c>
      <c r="Z749" s="76" t="s">
        <v>834</v>
      </c>
      <c r="AA749" s="76" t="s">
        <v>429</v>
      </c>
      <c r="AB749" s="19" t="s">
        <v>49</v>
      </c>
      <c r="AC749" s="19">
        <v>589.42211574465</v>
      </c>
      <c r="AD749" s="19">
        <v>6395.3771199333296</v>
      </c>
      <c r="AE749" s="19">
        <v>22.425616220874101</v>
      </c>
      <c r="AF749" s="19">
        <v>1344</v>
      </c>
      <c r="AG749" s="19">
        <v>1920000</v>
      </c>
      <c r="AH749" s="23">
        <v>2903040</v>
      </c>
      <c r="AI749" s="24">
        <v>8.7999999999999994E-8</v>
      </c>
      <c r="AJ749" s="21">
        <f t="shared" si="507"/>
        <v>1.7405853008615098</v>
      </c>
      <c r="AK749" s="21">
        <f t="shared" si="508"/>
        <v>18.885785095387323</v>
      </c>
      <c r="AL749" s="21">
        <f t="shared" si="509"/>
        <v>6.6223673856386348E-2</v>
      </c>
      <c r="AM749" s="21">
        <f t="shared" si="510"/>
        <v>3.9688816925412467</v>
      </c>
      <c r="AN749" s="21">
        <f t="shared" si="511"/>
        <v>5669.8309893446385</v>
      </c>
      <c r="AO749" s="86">
        <f t="shared" si="473"/>
        <v>0.25986725367829594</v>
      </c>
      <c r="AP749" s="88">
        <f t="shared" si="474"/>
        <v>4.7687268516753692E-3</v>
      </c>
      <c r="AQ749" s="89">
        <f t="shared" si="475"/>
        <v>5.1741876973663899E-2</v>
      </c>
      <c r="AR749" s="89">
        <f t="shared" si="476"/>
        <v>1.8143472289420916E-4</v>
      </c>
      <c r="AS749" s="89">
        <f t="shared" si="477"/>
        <v>1.0873648472715745E-2</v>
      </c>
      <c r="AT749" s="89">
        <f t="shared" si="478"/>
        <v>15.533783532451064</v>
      </c>
      <c r="AU749" s="91">
        <f t="shared" si="479"/>
        <v>7.1196507857067379E-4</v>
      </c>
      <c r="AV749" s="95">
        <f t="shared" si="494"/>
        <v>1740585.3008615097</v>
      </c>
      <c r="AW749" s="96">
        <f t="shared" si="495"/>
        <v>18885785.095387325</v>
      </c>
      <c r="AX749" s="96">
        <f t="shared" si="496"/>
        <v>66223.673856386347</v>
      </c>
      <c r="AY749" s="96">
        <f t="shared" si="497"/>
        <v>3968881.6925412468</v>
      </c>
      <c r="AZ749" s="96">
        <f t="shared" si="498"/>
        <v>5669830989.3446388</v>
      </c>
      <c r="BA749" s="97">
        <f t="shared" si="499"/>
        <v>259867.25367829594</v>
      </c>
      <c r="BB749" s="102">
        <f t="shared" si="500"/>
        <v>4768.7268516753693</v>
      </c>
      <c r="BC749" s="98">
        <f t="shared" si="501"/>
        <v>51741.876973663901</v>
      </c>
      <c r="BD749" s="98">
        <f t="shared" si="502"/>
        <v>181.43472289420916</v>
      </c>
      <c r="BE749" s="98">
        <f t="shared" si="503"/>
        <v>10873.648472715744</v>
      </c>
      <c r="BF749" s="98">
        <f t="shared" si="504"/>
        <v>15533783.532451063</v>
      </c>
      <c r="BG749" s="103">
        <f t="shared" si="505"/>
        <v>711.96507857067377</v>
      </c>
      <c r="BH749">
        <v>0.1</v>
      </c>
      <c r="BI749">
        <f t="shared" si="480"/>
        <v>295303.69736169995</v>
      </c>
      <c r="BJ749">
        <v>0.1</v>
      </c>
      <c r="BK749">
        <f t="shared" si="481"/>
        <v>290304</v>
      </c>
      <c r="BL749" s="114">
        <v>491.49252207956101</v>
      </c>
      <c r="BM749" s="114">
        <v>4911.7599692228896</v>
      </c>
      <c r="BN749" s="114">
        <v>16.278520514623899</v>
      </c>
      <c r="BO749" s="114">
        <v>537.6</v>
      </c>
      <c r="BP749" s="114">
        <v>384000</v>
      </c>
      <c r="BQ749" s="107">
        <f t="shared" si="482"/>
        <v>8.7999999999999994E-9</v>
      </c>
      <c r="BR749" s="107">
        <f t="shared" si="483"/>
        <v>1.4617953107200057</v>
      </c>
      <c r="BS749" s="107">
        <f t="shared" si="484"/>
        <v>14.627043620378155</v>
      </c>
      <c r="BT749" s="107">
        <f t="shared" si="485"/>
        <v>4.8525084285142885E-2</v>
      </c>
      <c r="BU749" s="107">
        <f t="shared" si="486"/>
        <v>1.6364118433927759</v>
      </c>
      <c r="BV749" s="107">
        <f t="shared" si="487"/>
        <v>1267.8127513109498</v>
      </c>
      <c r="BW749" s="117">
        <f t="shared" si="488"/>
        <v>3.6750779456849576E-2</v>
      </c>
    </row>
    <row r="750" spans="1:75" ht="30" customHeight="1" x14ac:dyDescent="0.25">
      <c r="A750" s="108">
        <v>4.6481388888888882</v>
      </c>
      <c r="B750" s="108">
        <v>-74.131722222222209</v>
      </c>
      <c r="C750" s="119">
        <v>25</v>
      </c>
      <c r="D750" s="119">
        <v>29</v>
      </c>
      <c r="E750" s="119">
        <v>1873</v>
      </c>
      <c r="F750" s="16" t="s">
        <v>830</v>
      </c>
      <c r="G750" s="14" t="s">
        <v>831</v>
      </c>
      <c r="H750" s="16" t="s">
        <v>832</v>
      </c>
      <c r="I750" s="14" t="s">
        <v>40</v>
      </c>
      <c r="J750" s="14" t="s">
        <v>41</v>
      </c>
      <c r="K750" s="14">
        <v>400</v>
      </c>
      <c r="L750" s="14"/>
      <c r="M750" s="14">
        <v>1990</v>
      </c>
      <c r="N750" s="15" t="s">
        <v>43</v>
      </c>
      <c r="O750" s="15" t="s">
        <v>86</v>
      </c>
      <c r="P750" s="28">
        <v>4.2689148957375835E-3</v>
      </c>
      <c r="Q750" s="18">
        <v>2903040</v>
      </c>
      <c r="R750" s="18">
        <v>2953036.9736169991</v>
      </c>
      <c r="S750" s="15" t="s">
        <v>45</v>
      </c>
      <c r="T750" s="15"/>
      <c r="U750" s="15"/>
      <c r="V750" s="14">
        <v>365</v>
      </c>
      <c r="W750" s="76"/>
      <c r="X750" s="14"/>
      <c r="Y750" s="14">
        <v>8760</v>
      </c>
      <c r="Z750" s="76" t="s">
        <v>834</v>
      </c>
      <c r="AA750" s="76" t="s">
        <v>429</v>
      </c>
      <c r="AB750" s="19" t="s">
        <v>49</v>
      </c>
      <c r="AC750" s="19">
        <v>589.42211574465</v>
      </c>
      <c r="AD750" s="19">
        <v>6395.3771199333296</v>
      </c>
      <c r="AE750" s="19">
        <v>22.425616220874101</v>
      </c>
      <c r="AF750" s="19">
        <v>1344</v>
      </c>
      <c r="AG750" s="19">
        <v>1920000</v>
      </c>
      <c r="AH750" s="23">
        <v>2903040</v>
      </c>
      <c r="AI750" s="24">
        <v>8.7999999999999994E-8</v>
      </c>
      <c r="AJ750" s="21">
        <f t="shared" si="507"/>
        <v>1.7405853008615098</v>
      </c>
      <c r="AK750" s="21">
        <f t="shared" si="508"/>
        <v>18.885785095387323</v>
      </c>
      <c r="AL750" s="21">
        <f t="shared" si="509"/>
        <v>6.6223673856386348E-2</v>
      </c>
      <c r="AM750" s="21">
        <f t="shared" si="510"/>
        <v>3.9688816925412467</v>
      </c>
      <c r="AN750" s="21">
        <f t="shared" si="511"/>
        <v>5669.8309893446385</v>
      </c>
      <c r="AO750" s="86">
        <f t="shared" si="473"/>
        <v>0.25986725367829594</v>
      </c>
      <c r="AP750" s="88">
        <f t="shared" si="474"/>
        <v>4.7687268516753692E-3</v>
      </c>
      <c r="AQ750" s="89">
        <f t="shared" si="475"/>
        <v>5.1741876973663899E-2</v>
      </c>
      <c r="AR750" s="89">
        <f t="shared" si="476"/>
        <v>1.8143472289420916E-4</v>
      </c>
      <c r="AS750" s="89">
        <f t="shared" si="477"/>
        <v>1.0873648472715745E-2</v>
      </c>
      <c r="AT750" s="89">
        <f t="shared" si="478"/>
        <v>15.533783532451064</v>
      </c>
      <c r="AU750" s="91">
        <f t="shared" si="479"/>
        <v>7.1196507857067379E-4</v>
      </c>
      <c r="AV750" s="95">
        <f t="shared" si="494"/>
        <v>1740585.3008615097</v>
      </c>
      <c r="AW750" s="96">
        <f t="shared" si="495"/>
        <v>18885785.095387325</v>
      </c>
      <c r="AX750" s="96">
        <f t="shared" si="496"/>
        <v>66223.673856386347</v>
      </c>
      <c r="AY750" s="96">
        <f t="shared" si="497"/>
        <v>3968881.6925412468</v>
      </c>
      <c r="AZ750" s="96">
        <f t="shared" si="498"/>
        <v>5669830989.3446388</v>
      </c>
      <c r="BA750" s="97">
        <f t="shared" si="499"/>
        <v>259867.25367829594</v>
      </c>
      <c r="BB750" s="102">
        <f t="shared" si="500"/>
        <v>4768.7268516753693</v>
      </c>
      <c r="BC750" s="98">
        <f t="shared" si="501"/>
        <v>51741.876973663901</v>
      </c>
      <c r="BD750" s="98">
        <f t="shared" si="502"/>
        <v>181.43472289420916</v>
      </c>
      <c r="BE750" s="98">
        <f t="shared" si="503"/>
        <v>10873.648472715744</v>
      </c>
      <c r="BF750" s="98">
        <f t="shared" si="504"/>
        <v>15533783.532451063</v>
      </c>
      <c r="BG750" s="103">
        <f t="shared" si="505"/>
        <v>711.96507857067377</v>
      </c>
      <c r="BH750">
        <v>0.1</v>
      </c>
      <c r="BI750">
        <f t="shared" si="480"/>
        <v>295303.69736169995</v>
      </c>
      <c r="BJ750">
        <v>0.1</v>
      </c>
      <c r="BK750">
        <f t="shared" si="481"/>
        <v>290304</v>
      </c>
      <c r="BL750" s="114">
        <v>491.49252207956101</v>
      </c>
      <c r="BM750" s="114">
        <v>4911.7599692228896</v>
      </c>
      <c r="BN750" s="114">
        <v>16.278520514623899</v>
      </c>
      <c r="BO750" s="114">
        <v>537.6</v>
      </c>
      <c r="BP750" s="114">
        <v>384000</v>
      </c>
      <c r="BQ750" s="107">
        <f t="shared" si="482"/>
        <v>8.7999999999999994E-9</v>
      </c>
      <c r="BR750" s="107">
        <f t="shared" si="483"/>
        <v>1.4617953107200057</v>
      </c>
      <c r="BS750" s="107">
        <f t="shared" si="484"/>
        <v>14.627043620378155</v>
      </c>
      <c r="BT750" s="107">
        <f t="shared" si="485"/>
        <v>4.8525084285142885E-2</v>
      </c>
      <c r="BU750" s="107">
        <f t="shared" si="486"/>
        <v>1.6364118433927759</v>
      </c>
      <c r="BV750" s="107">
        <f t="shared" si="487"/>
        <v>1267.8127513109498</v>
      </c>
      <c r="BW750" s="117">
        <f t="shared" si="488"/>
        <v>3.6750779456849576E-2</v>
      </c>
    </row>
    <row r="751" spans="1:75" ht="30" customHeight="1" x14ac:dyDescent="0.25">
      <c r="A751" s="108">
        <v>4.6481388888888882</v>
      </c>
      <c r="B751" s="108">
        <v>-74.131722222222209</v>
      </c>
      <c r="C751" s="119">
        <v>25</v>
      </c>
      <c r="D751" s="119">
        <v>29</v>
      </c>
      <c r="E751" s="119">
        <v>1873</v>
      </c>
      <c r="F751" s="16" t="s">
        <v>1871</v>
      </c>
      <c r="G751" s="14" t="s">
        <v>831</v>
      </c>
      <c r="H751" s="16" t="s">
        <v>832</v>
      </c>
      <c r="I751" s="14" t="s">
        <v>40</v>
      </c>
      <c r="J751" s="14" t="s">
        <v>41</v>
      </c>
      <c r="K751" s="14">
        <v>1200</v>
      </c>
      <c r="L751" s="14"/>
      <c r="M751" s="14">
        <v>2005</v>
      </c>
      <c r="N751" s="15" t="s">
        <v>150</v>
      </c>
      <c r="O751" s="15" t="s">
        <v>224</v>
      </c>
      <c r="P751" s="28">
        <v>4.2689148957375835E-3</v>
      </c>
      <c r="Q751" s="18">
        <v>8064000</v>
      </c>
      <c r="R751" s="18">
        <v>8202880.4822694417</v>
      </c>
      <c r="S751" s="15" t="s">
        <v>64</v>
      </c>
      <c r="T751" s="15">
        <f>((R751*6933000)/1000)/8460</f>
        <v>6722289.6434484674</v>
      </c>
      <c r="U751" s="15" t="s">
        <v>45</v>
      </c>
      <c r="V751" s="14">
        <v>365</v>
      </c>
      <c r="W751" s="76"/>
      <c r="X751" s="14"/>
      <c r="Y751" s="14">
        <v>0</v>
      </c>
      <c r="Z751" s="76" t="s">
        <v>1872</v>
      </c>
      <c r="AA751" s="76" t="s">
        <v>429</v>
      </c>
      <c r="AB751" s="19" t="s">
        <v>226</v>
      </c>
      <c r="AC751" s="19">
        <v>5.8778764320498897</v>
      </c>
      <c r="AD751" s="19">
        <v>7.6168169581462903</v>
      </c>
      <c r="AE751" s="19">
        <v>22.1296397414769</v>
      </c>
      <c r="AF751" s="19">
        <v>0.3</v>
      </c>
      <c r="AG751" s="19">
        <v>2840</v>
      </c>
      <c r="AH751" s="23">
        <v>8064000</v>
      </c>
      <c r="AI751" s="20">
        <v>2.0000000000000002E-5</v>
      </c>
      <c r="AJ751" s="21">
        <f>AC751*R751/1000000</f>
        <v>48.215517861653581</v>
      </c>
      <c r="AK751" s="21">
        <f>AD751*R751/1000000</f>
        <v>62.479839162997102</v>
      </c>
      <c r="AL751" s="21">
        <f>AE751*R751/1000000</f>
        <v>181.52678991501503</v>
      </c>
      <c r="AM751" s="21">
        <f>AF751*R751/1000000</f>
        <v>2.4608641446808326</v>
      </c>
      <c r="AN751" s="21">
        <f>AG751*R751/1000000</f>
        <v>23296.180569645214</v>
      </c>
      <c r="AO751" s="86">
        <f t="shared" si="473"/>
        <v>164.05760964538885</v>
      </c>
      <c r="AP751" s="88">
        <f t="shared" si="474"/>
        <v>0.13209730921000981</v>
      </c>
      <c r="AQ751" s="89">
        <f t="shared" si="475"/>
        <v>0.17117764154245782</v>
      </c>
      <c r="AR751" s="89">
        <f t="shared" si="476"/>
        <v>0.49733367100004117</v>
      </c>
      <c r="AS751" s="89">
        <f t="shared" si="477"/>
        <v>6.7420935470707743E-3</v>
      </c>
      <c r="AT751" s="89">
        <f t="shared" si="478"/>
        <v>63.825152245603327</v>
      </c>
      <c r="AU751" s="91">
        <f t="shared" si="479"/>
        <v>0.44947290313805166</v>
      </c>
      <c r="AV751" s="95">
        <f t="shared" si="494"/>
        <v>48215517.861653581</v>
      </c>
      <c r="AW751" s="96">
        <f t="shared" si="495"/>
        <v>62479839.162997104</v>
      </c>
      <c r="AX751" s="96">
        <f t="shared" si="496"/>
        <v>181526789.91501504</v>
      </c>
      <c r="AY751" s="96">
        <f t="shared" si="497"/>
        <v>2460864.1446808325</v>
      </c>
      <c r="AZ751" s="96">
        <f t="shared" si="498"/>
        <v>23296180569.645214</v>
      </c>
      <c r="BA751" s="97">
        <f t="shared" si="499"/>
        <v>164057609.64538884</v>
      </c>
      <c r="BB751" s="102">
        <f t="shared" si="500"/>
        <v>132097.30921000981</v>
      </c>
      <c r="BC751" s="98">
        <f t="shared" si="501"/>
        <v>171177.64154245783</v>
      </c>
      <c r="BD751" s="98">
        <f t="shared" si="502"/>
        <v>497333.67100004118</v>
      </c>
      <c r="BE751" s="98">
        <f t="shared" si="503"/>
        <v>6742.0935470707745</v>
      </c>
      <c r="BF751" s="98">
        <f t="shared" si="504"/>
        <v>63825152.24560333</v>
      </c>
      <c r="BG751" s="103">
        <f t="shared" si="505"/>
        <v>449472.90313805168</v>
      </c>
      <c r="BH751">
        <v>0.1</v>
      </c>
      <c r="BI751">
        <f t="shared" si="480"/>
        <v>820288.04822694417</v>
      </c>
      <c r="BJ751">
        <v>0.1</v>
      </c>
      <c r="BK751">
        <f t="shared" si="481"/>
        <v>806400</v>
      </c>
      <c r="BL751" s="114">
        <v>4.1247646050424898</v>
      </c>
      <c r="BM751" s="114">
        <v>5.0304179232934398</v>
      </c>
      <c r="BN751" s="114">
        <v>17.597190734642901</v>
      </c>
      <c r="BO751" s="114">
        <v>0.12</v>
      </c>
      <c r="BP751" s="114">
        <v>2840</v>
      </c>
      <c r="BQ751" s="107">
        <f t="shared" si="482"/>
        <v>2.0000000000000003E-6</v>
      </c>
      <c r="BR751" s="107">
        <f t="shared" si="483"/>
        <v>34.176765144113531</v>
      </c>
      <c r="BS751" s="107">
        <f t="shared" si="484"/>
        <v>41.734256304074997</v>
      </c>
      <c r="BT751" s="107">
        <f t="shared" si="485"/>
        <v>145.48458514126639</v>
      </c>
      <c r="BU751" s="107">
        <f t="shared" si="486"/>
        <v>1.0146402798814336</v>
      </c>
      <c r="BV751" s="107">
        <f t="shared" si="487"/>
        <v>23412.371717210761</v>
      </c>
      <c r="BW751" s="117">
        <f t="shared" si="488"/>
        <v>23.201249657102004</v>
      </c>
    </row>
    <row r="752" spans="1:75" ht="30" customHeight="1" x14ac:dyDescent="0.25">
      <c r="A752" s="108">
        <v>4.6481388888888882</v>
      </c>
      <c r="B752" s="108">
        <v>-74.131722222222209</v>
      </c>
      <c r="C752" s="119">
        <v>25</v>
      </c>
      <c r="D752" s="119">
        <v>29</v>
      </c>
      <c r="E752" s="119">
        <v>1873</v>
      </c>
      <c r="F752" s="16" t="s">
        <v>830</v>
      </c>
      <c r="G752" s="14" t="s">
        <v>831</v>
      </c>
      <c r="H752" s="16" t="s">
        <v>832</v>
      </c>
      <c r="I752" s="14" t="s">
        <v>40</v>
      </c>
      <c r="J752" s="14" t="s">
        <v>41</v>
      </c>
      <c r="K752" s="14">
        <v>70</v>
      </c>
      <c r="L752" s="14"/>
      <c r="M752" s="14">
        <v>1986</v>
      </c>
      <c r="N752" s="15" t="s">
        <v>43</v>
      </c>
      <c r="O752" s="15" t="s">
        <v>44</v>
      </c>
      <c r="P752" s="28">
        <v>4.2689148957375835E-3</v>
      </c>
      <c r="Q752" s="18">
        <v>12500</v>
      </c>
      <c r="R752" s="18">
        <v>12715.278525343258</v>
      </c>
      <c r="S752" s="15" t="s">
        <v>45</v>
      </c>
      <c r="T752" s="15"/>
      <c r="U752" s="15"/>
      <c r="V752" s="14">
        <v>365</v>
      </c>
      <c r="W752" s="76"/>
      <c r="X752" s="14"/>
      <c r="Y752" s="14">
        <v>8760</v>
      </c>
      <c r="Z752" s="76" t="s">
        <v>834</v>
      </c>
      <c r="AA752" s="76" t="s">
        <v>1873</v>
      </c>
      <c r="AB752" s="19" t="s">
        <v>49</v>
      </c>
      <c r="AC752" s="19">
        <v>46.3856216091623</v>
      </c>
      <c r="AD752" s="19">
        <v>1074.85364414012</v>
      </c>
      <c r="AE752" s="19">
        <v>5.4109910208389103</v>
      </c>
      <c r="AF752" s="19">
        <v>1344</v>
      </c>
      <c r="AG752" s="19">
        <v>1920000</v>
      </c>
      <c r="AH752" s="23">
        <v>12500</v>
      </c>
      <c r="AI752" s="24">
        <v>8.7999999999999994E-8</v>
      </c>
      <c r="AJ752" s="21">
        <f t="shared" ref="AJ752:AJ774" si="512">AC752*R752/1000000000</f>
        <v>5.8980609833167962E-4</v>
      </c>
      <c r="AK752" s="21">
        <f t="shared" ref="AK752:AK774" si="513">AD752*R752/1000000000</f>
        <v>1.3667063459221812E-2</v>
      </c>
      <c r="AL752" s="21">
        <f t="shared" ref="AL752:AL774" si="514">AE752*R752/1000000000</f>
        <v>6.8802257928098187E-5</v>
      </c>
      <c r="AM752" s="21">
        <f t="shared" ref="AM752:AM774" si="515">AF752*R752/1000000000</f>
        <v>1.7089334338061337E-2</v>
      </c>
      <c r="AN752" s="21">
        <f t="shared" ref="AN752:AN774" si="516">AG752*R752/1000000000</f>
        <v>24.413334768659055</v>
      </c>
      <c r="AO752" s="86">
        <f t="shared" si="473"/>
        <v>1.1189445102302064E-3</v>
      </c>
      <c r="AP752" s="88">
        <f t="shared" si="474"/>
        <v>1.6159071187169304E-6</v>
      </c>
      <c r="AQ752" s="89">
        <f t="shared" si="475"/>
        <v>3.7444009477320034E-5</v>
      </c>
      <c r="AR752" s="89">
        <f t="shared" si="476"/>
        <v>1.8849933678931011E-7</v>
      </c>
      <c r="AS752" s="89">
        <f t="shared" si="477"/>
        <v>4.6820094076880376E-5</v>
      </c>
      <c r="AT752" s="89">
        <f t="shared" si="478"/>
        <v>6.6885848681257687E-2</v>
      </c>
      <c r="AU752" s="91">
        <f t="shared" si="479"/>
        <v>3.0656013978909764E-6</v>
      </c>
      <c r="AV752" s="95">
        <f t="shared" si="494"/>
        <v>589.80609833167966</v>
      </c>
      <c r="AW752" s="96">
        <f t="shared" si="495"/>
        <v>13667.063459221812</v>
      </c>
      <c r="AX752" s="96">
        <f t="shared" si="496"/>
        <v>68.802257928098186</v>
      </c>
      <c r="AY752" s="96">
        <f t="shared" si="497"/>
        <v>17089.334338061337</v>
      </c>
      <c r="AZ752" s="96">
        <f t="shared" si="498"/>
        <v>24413334.768659055</v>
      </c>
      <c r="BA752" s="97">
        <f t="shared" si="499"/>
        <v>1118.9445102302063</v>
      </c>
      <c r="BB752" s="102">
        <f t="shared" si="500"/>
        <v>1.6159071187169305</v>
      </c>
      <c r="BC752" s="98">
        <f t="shared" si="501"/>
        <v>37.444009477320037</v>
      </c>
      <c r="BD752" s="98">
        <f t="shared" si="502"/>
        <v>0.18849933678931011</v>
      </c>
      <c r="BE752" s="98">
        <f t="shared" si="503"/>
        <v>46.820094076880373</v>
      </c>
      <c r="BF752" s="98">
        <f t="shared" si="504"/>
        <v>66885.848681257688</v>
      </c>
      <c r="BG752" s="103">
        <f t="shared" si="505"/>
        <v>3.0656013978909762</v>
      </c>
      <c r="BH752">
        <v>0.1</v>
      </c>
      <c r="BI752">
        <f t="shared" si="480"/>
        <v>1271.5278525343258</v>
      </c>
      <c r="BJ752">
        <v>0.1</v>
      </c>
      <c r="BK752">
        <f t="shared" si="481"/>
        <v>1250</v>
      </c>
      <c r="BL752" s="114">
        <v>17.6498016718255</v>
      </c>
      <c r="BM752" s="114">
        <v>910.91550745517998</v>
      </c>
      <c r="BN752" s="114">
        <v>5.3109910208389097</v>
      </c>
      <c r="BO752" s="114">
        <v>537.6</v>
      </c>
      <c r="BP752" s="114">
        <v>384000</v>
      </c>
      <c r="BQ752" s="107">
        <f t="shared" si="482"/>
        <v>8.7999999999999994E-9</v>
      </c>
      <c r="BR752" s="107">
        <f t="shared" si="483"/>
        <v>2.3204312343203863E-4</v>
      </c>
      <c r="BS752" s="107">
        <f t="shared" si="484"/>
        <v>1.1662899330369909E-2</v>
      </c>
      <c r="BT752" s="107">
        <f t="shared" si="485"/>
        <v>6.7880313873012617E-5</v>
      </c>
      <c r="BU752" s="107">
        <f t="shared" si="486"/>
        <v>7.0461130547321768E-3</v>
      </c>
      <c r="BV752" s="107">
        <f t="shared" si="487"/>
        <v>5.4589876100180756</v>
      </c>
      <c r="BW752" s="117">
        <f t="shared" si="488"/>
        <v>1.5824265019104785E-4</v>
      </c>
    </row>
    <row r="753" spans="1:75" ht="30" customHeight="1" x14ac:dyDescent="0.25">
      <c r="A753" s="108">
        <v>4.6481388888888882</v>
      </c>
      <c r="B753" s="108">
        <v>-74.131722222222209</v>
      </c>
      <c r="C753" s="119">
        <v>25</v>
      </c>
      <c r="D753" s="119">
        <v>29</v>
      </c>
      <c r="E753" s="119">
        <v>1873</v>
      </c>
      <c r="F753" s="16" t="s">
        <v>830</v>
      </c>
      <c r="G753" s="14" t="s">
        <v>831</v>
      </c>
      <c r="H753" s="16" t="s">
        <v>832</v>
      </c>
      <c r="I753" s="14" t="s">
        <v>40</v>
      </c>
      <c r="J753" s="14" t="s">
        <v>41</v>
      </c>
      <c r="K753" s="14">
        <v>35</v>
      </c>
      <c r="L753" s="14"/>
      <c r="M753" s="27"/>
      <c r="N753" s="15" t="s">
        <v>43</v>
      </c>
      <c r="O753" s="15" t="s">
        <v>44</v>
      </c>
      <c r="P753" s="28">
        <v>4.2689148957375835E-3</v>
      </c>
      <c r="Q753" s="18">
        <v>2350</v>
      </c>
      <c r="R753" s="18">
        <v>2390.4723627645321</v>
      </c>
      <c r="S753" s="15" t="s">
        <v>45</v>
      </c>
      <c r="T753" s="15"/>
      <c r="U753" s="15"/>
      <c r="V753" s="14">
        <v>365</v>
      </c>
      <c r="W753" s="76"/>
      <c r="X753" s="14"/>
      <c r="Y753" s="14">
        <v>8760</v>
      </c>
      <c r="Z753" s="76" t="s">
        <v>1874</v>
      </c>
      <c r="AA753" s="76" t="s">
        <v>429</v>
      </c>
      <c r="AB753" s="19" t="s">
        <v>49</v>
      </c>
      <c r="AC753" s="19">
        <v>46.3856216091623</v>
      </c>
      <c r="AD753" s="19">
        <v>1074.85364414012</v>
      </c>
      <c r="AE753" s="19">
        <v>5.4109910208389103</v>
      </c>
      <c r="AF753" s="19">
        <v>1344</v>
      </c>
      <c r="AG753" s="19">
        <v>1920000</v>
      </c>
      <c r="AH753" s="23">
        <v>2350</v>
      </c>
      <c r="AI753" s="24">
        <v>8.7999999999999994E-8</v>
      </c>
      <c r="AJ753" s="21">
        <f t="shared" si="512"/>
        <v>1.1088354648635574E-4</v>
      </c>
      <c r="AK753" s="21">
        <f t="shared" si="513"/>
        <v>2.5694079303336999E-3</v>
      </c>
      <c r="AL753" s="21">
        <f t="shared" si="514"/>
        <v>1.2934824490482457E-5</v>
      </c>
      <c r="AM753" s="21">
        <f t="shared" si="515"/>
        <v>3.2127948555555311E-3</v>
      </c>
      <c r="AN753" s="21">
        <f t="shared" si="516"/>
        <v>4.589706936507902</v>
      </c>
      <c r="AO753" s="86">
        <f t="shared" si="473"/>
        <v>2.1036156792327883E-4</v>
      </c>
      <c r="AP753" s="88">
        <f t="shared" si="474"/>
        <v>3.0379053831878285E-7</v>
      </c>
      <c r="AQ753" s="89">
        <f t="shared" si="475"/>
        <v>7.0394737817361646E-6</v>
      </c>
      <c r="AR753" s="89">
        <f t="shared" si="476"/>
        <v>3.543787531639029E-8</v>
      </c>
      <c r="AS753" s="89">
        <f t="shared" si="477"/>
        <v>8.802177686453509E-6</v>
      </c>
      <c r="AT753" s="89">
        <f t="shared" si="478"/>
        <v>1.2574539552076444E-2</v>
      </c>
      <c r="AU753" s="91">
        <f t="shared" si="479"/>
        <v>5.7633306280350368E-7</v>
      </c>
      <c r="AV753" s="95">
        <f t="shared" si="494"/>
        <v>110.88354648635574</v>
      </c>
      <c r="AW753" s="96">
        <f t="shared" si="495"/>
        <v>2569.4079303336998</v>
      </c>
      <c r="AX753" s="96">
        <f t="shared" si="496"/>
        <v>12.934824490482457</v>
      </c>
      <c r="AY753" s="96">
        <f t="shared" si="497"/>
        <v>3212.7948555555313</v>
      </c>
      <c r="AZ753" s="96">
        <f t="shared" si="498"/>
        <v>4589706.9365079021</v>
      </c>
      <c r="BA753" s="97">
        <f t="shared" si="499"/>
        <v>210.36156792327881</v>
      </c>
      <c r="BB753" s="102">
        <f t="shared" si="500"/>
        <v>0.30379053831878283</v>
      </c>
      <c r="BC753" s="98">
        <f t="shared" si="501"/>
        <v>7.0394737817361648</v>
      </c>
      <c r="BD753" s="98">
        <f t="shared" si="502"/>
        <v>3.543787531639029E-2</v>
      </c>
      <c r="BE753" s="98">
        <f t="shared" si="503"/>
        <v>8.8021776864535095</v>
      </c>
      <c r="BF753" s="98">
        <f t="shared" si="504"/>
        <v>12574.539552076445</v>
      </c>
      <c r="BG753" s="103">
        <f t="shared" si="505"/>
        <v>0.57633306280350372</v>
      </c>
      <c r="BH753">
        <v>0.1</v>
      </c>
      <c r="BI753">
        <f t="shared" si="480"/>
        <v>239.04723627645322</v>
      </c>
      <c r="BJ753">
        <v>0.1</v>
      </c>
      <c r="BK753">
        <f t="shared" si="481"/>
        <v>235</v>
      </c>
      <c r="BL753" s="114">
        <v>17.6498016718255</v>
      </c>
      <c r="BM753" s="114">
        <v>910.91550745517998</v>
      </c>
      <c r="BN753" s="114">
        <v>5.3109910208389097</v>
      </c>
      <c r="BO753" s="114">
        <v>537.6</v>
      </c>
      <c r="BP753" s="114">
        <v>384000</v>
      </c>
      <c r="BQ753" s="107">
        <f t="shared" si="482"/>
        <v>8.7999999999999994E-9</v>
      </c>
      <c r="BR753" s="107">
        <f t="shared" si="483"/>
        <v>4.3624107205223249E-5</v>
      </c>
      <c r="BS753" s="107">
        <f t="shared" si="484"/>
        <v>2.1926250741095424E-3</v>
      </c>
      <c r="BT753" s="107">
        <f t="shared" si="485"/>
        <v>1.276149900812637E-5</v>
      </c>
      <c r="BU753" s="107">
        <f t="shared" si="486"/>
        <v>1.3246692542896491E-3</v>
      </c>
      <c r="BV753" s="107">
        <f t="shared" si="487"/>
        <v>1.0262896706833982</v>
      </c>
      <c r="BW753" s="117">
        <f t="shared" si="488"/>
        <v>2.9749618235917002E-5</v>
      </c>
    </row>
    <row r="754" spans="1:75" ht="15" customHeight="1" x14ac:dyDescent="0.25">
      <c r="A754" s="108">
        <v>4.6783333333333337</v>
      </c>
      <c r="B754" s="108">
        <v>-74.148333333333341</v>
      </c>
      <c r="C754" s="119">
        <v>24</v>
      </c>
      <c r="D754" s="119">
        <v>33</v>
      </c>
      <c r="E754" s="119">
        <v>1925</v>
      </c>
      <c r="F754" s="16" t="s">
        <v>1875</v>
      </c>
      <c r="G754" s="14" t="s">
        <v>1876</v>
      </c>
      <c r="H754" s="16" t="s">
        <v>1877</v>
      </c>
      <c r="I754" s="14" t="s">
        <v>40</v>
      </c>
      <c r="J754" s="14" t="s">
        <v>41</v>
      </c>
      <c r="K754" s="32">
        <v>500</v>
      </c>
      <c r="L754" s="32"/>
      <c r="M754" s="19">
        <v>1970</v>
      </c>
      <c r="N754" s="15" t="s">
        <v>43</v>
      </c>
      <c r="O754" s="15" t="s">
        <v>86</v>
      </c>
      <c r="P754" s="22">
        <v>8.4286353981658756E-3</v>
      </c>
      <c r="Q754" s="18">
        <v>760455.6</v>
      </c>
      <c r="R754" s="18">
        <v>786531.10389507259</v>
      </c>
      <c r="S754" s="15" t="s">
        <v>45</v>
      </c>
      <c r="T754" s="15"/>
      <c r="U754" s="15"/>
      <c r="V754" s="14">
        <v>365</v>
      </c>
      <c r="W754" s="76" t="s">
        <v>76</v>
      </c>
      <c r="X754" s="16"/>
      <c r="Y754" s="14">
        <v>2920</v>
      </c>
      <c r="Z754" s="77" t="s">
        <v>1878</v>
      </c>
      <c r="AA754" s="77" t="s">
        <v>429</v>
      </c>
      <c r="AB754" s="19" t="s">
        <v>49</v>
      </c>
      <c r="AC754" s="19">
        <v>589.42211574465</v>
      </c>
      <c r="AD754" s="19">
        <v>6395.3771199333296</v>
      </c>
      <c r="AE754" s="19">
        <v>22.425616220874101</v>
      </c>
      <c r="AF754" s="19">
        <v>1344</v>
      </c>
      <c r="AG754" s="19">
        <v>1920000</v>
      </c>
      <c r="AH754" s="23">
        <v>760455.6</v>
      </c>
      <c r="AI754" s="24">
        <v>8.7999999999999994E-8</v>
      </c>
      <c r="AJ754" s="21">
        <f t="shared" si="512"/>
        <v>0.46359882735680885</v>
      </c>
      <c r="AK754" s="21">
        <f t="shared" si="513"/>
        <v>5.030163025966452</v>
      </c>
      <c r="AL754" s="21">
        <f t="shared" si="514"/>
        <v>1.7638444681731355E-2</v>
      </c>
      <c r="AM754" s="21">
        <f t="shared" si="515"/>
        <v>1.0570978036349776</v>
      </c>
      <c r="AN754" s="21">
        <f t="shared" si="516"/>
        <v>1510.1397194785393</v>
      </c>
      <c r="AO754" s="86">
        <f t="shared" si="473"/>
        <v>6.921473714276638E-2</v>
      </c>
      <c r="AP754" s="88">
        <f t="shared" si="474"/>
        <v>1.2701337735802982E-3</v>
      </c>
      <c r="AQ754" s="89">
        <f t="shared" si="475"/>
        <v>1.3781268564291649E-2</v>
      </c>
      <c r="AR754" s="89">
        <f t="shared" si="476"/>
        <v>4.8324505977346176E-5</v>
      </c>
      <c r="AS754" s="89">
        <f t="shared" si="477"/>
        <v>2.8961583661232266E-3</v>
      </c>
      <c r="AT754" s="89">
        <f t="shared" si="478"/>
        <v>4.1373690944617518</v>
      </c>
      <c r="AU754" s="91">
        <f t="shared" si="479"/>
        <v>1.8962941682949694E-4</v>
      </c>
      <c r="AV754" s="95">
        <f t="shared" si="494"/>
        <v>463598.82735680888</v>
      </c>
      <c r="AW754" s="96">
        <f t="shared" si="495"/>
        <v>5030163.0259664524</v>
      </c>
      <c r="AX754" s="96">
        <f t="shared" si="496"/>
        <v>17638.444681731355</v>
      </c>
      <c r="AY754" s="96">
        <f t="shared" si="497"/>
        <v>1057097.8036349777</v>
      </c>
      <c r="AZ754" s="96">
        <f t="shared" si="498"/>
        <v>1510139719.4785392</v>
      </c>
      <c r="BA754" s="97">
        <f t="shared" si="499"/>
        <v>69214.737142766375</v>
      </c>
      <c r="BB754" s="102">
        <f t="shared" si="500"/>
        <v>1270.1337735802983</v>
      </c>
      <c r="BC754" s="98">
        <f t="shared" si="501"/>
        <v>13781.268564291649</v>
      </c>
      <c r="BD754" s="98">
        <f t="shared" si="502"/>
        <v>48.324505977346178</v>
      </c>
      <c r="BE754" s="98">
        <f t="shared" si="503"/>
        <v>2896.1583661232266</v>
      </c>
      <c r="BF754" s="98">
        <f t="shared" si="504"/>
        <v>4137369.0944617516</v>
      </c>
      <c r="BG754" s="103">
        <f t="shared" si="505"/>
        <v>189.62941682949693</v>
      </c>
      <c r="BH754">
        <v>0.1</v>
      </c>
      <c r="BI754">
        <f t="shared" si="480"/>
        <v>78653.110389507259</v>
      </c>
      <c r="BJ754">
        <v>0.1</v>
      </c>
      <c r="BK754">
        <f t="shared" si="481"/>
        <v>76045.56</v>
      </c>
      <c r="BL754" s="114">
        <v>491.49252207956101</v>
      </c>
      <c r="BM754" s="114">
        <v>4911.7599692228896</v>
      </c>
      <c r="BN754" s="114">
        <v>16.278520514623899</v>
      </c>
      <c r="BO754" s="114">
        <v>537.6</v>
      </c>
      <c r="BP754" s="114">
        <v>384000</v>
      </c>
      <c r="BQ754" s="107">
        <f t="shared" si="482"/>
        <v>8.7999999999999994E-9</v>
      </c>
      <c r="BR754" s="107">
        <f t="shared" si="483"/>
        <v>0.38934408532006615</v>
      </c>
      <c r="BS754" s="107">
        <f t="shared" si="484"/>
        <v>3.8958620796969154</v>
      </c>
      <c r="BT754" s="107">
        <f t="shared" si="485"/>
        <v>1.2924487045161177E-2</v>
      </c>
      <c r="BU754" s="107">
        <f t="shared" si="486"/>
        <v>0.43585259009954502</v>
      </c>
      <c r="BV754" s="107">
        <f t="shared" si="487"/>
        <v>337.67750682764773</v>
      </c>
      <c r="BW754" s="117">
        <f t="shared" si="488"/>
        <v>9.7884419983389048E-3</v>
      </c>
    </row>
    <row r="755" spans="1:75" ht="15" customHeight="1" x14ac:dyDescent="0.25">
      <c r="A755" s="108">
        <v>4.6783333333333337</v>
      </c>
      <c r="B755" s="108">
        <v>-74.148333333333341</v>
      </c>
      <c r="C755" s="119">
        <v>24</v>
      </c>
      <c r="D755" s="119">
        <v>33</v>
      </c>
      <c r="E755" s="119">
        <v>1925</v>
      </c>
      <c r="F755" s="16" t="s">
        <v>1875</v>
      </c>
      <c r="G755" s="14" t="s">
        <v>1879</v>
      </c>
      <c r="H755" s="16" t="s">
        <v>1877</v>
      </c>
      <c r="I755" s="14" t="s">
        <v>40</v>
      </c>
      <c r="J755" s="14" t="s">
        <v>41</v>
      </c>
      <c r="K755" s="32" t="s">
        <v>1880</v>
      </c>
      <c r="L755" s="32"/>
      <c r="M755" s="19">
        <v>1984</v>
      </c>
      <c r="N755" s="15" t="s">
        <v>43</v>
      </c>
      <c r="O755" s="15" t="s">
        <v>86</v>
      </c>
      <c r="P755" s="28">
        <v>4.2689148957375835E-3</v>
      </c>
      <c r="Q755" s="18">
        <v>42857.142857142899</v>
      </c>
      <c r="R755" s="18">
        <v>43595.240658319781</v>
      </c>
      <c r="S755" s="15" t="s">
        <v>45</v>
      </c>
      <c r="T755" s="15"/>
      <c r="U755" s="15"/>
      <c r="V755" s="14">
        <v>365</v>
      </c>
      <c r="W755" s="77"/>
      <c r="X755" s="16"/>
      <c r="Y755" s="14" t="e">
        <v>#VALUE!</v>
      </c>
      <c r="Z755" s="77" t="s">
        <v>1881</v>
      </c>
      <c r="AA755" s="77" t="s">
        <v>429</v>
      </c>
      <c r="AB755" s="19" t="s">
        <v>49</v>
      </c>
      <c r="AC755" s="19">
        <v>589.42211574465</v>
      </c>
      <c r="AD755" s="19">
        <v>6395.3771199333296</v>
      </c>
      <c r="AE755" s="19">
        <v>22.425616220874101</v>
      </c>
      <c r="AF755" s="19">
        <v>1344</v>
      </c>
      <c r="AG755" s="19">
        <v>1920000</v>
      </c>
      <c r="AH755" s="23">
        <v>42857.142857142899</v>
      </c>
      <c r="AI755" s="24">
        <v>8.7999999999999994E-8</v>
      </c>
      <c r="AJ755" s="21">
        <f t="shared" si="512"/>
        <v>2.5695998985224035E-2</v>
      </c>
      <c r="AK755" s="21">
        <f t="shared" si="513"/>
        <v>0.27880800464420558</v>
      </c>
      <c r="AL755" s="21">
        <f t="shared" si="514"/>
        <v>9.7765013606012632E-4</v>
      </c>
      <c r="AM755" s="21">
        <f t="shared" si="515"/>
        <v>5.8592003444781784E-2</v>
      </c>
      <c r="AN755" s="21">
        <f t="shared" si="516"/>
        <v>83.702862063973981</v>
      </c>
      <c r="AO755" s="86">
        <f t="shared" si="473"/>
        <v>3.8363811779321406E-3</v>
      </c>
      <c r="AP755" s="88">
        <f t="shared" si="474"/>
        <v>7.0399997219791879E-5</v>
      </c>
      <c r="AQ755" s="89">
        <f t="shared" si="475"/>
        <v>7.6385754697042626E-4</v>
      </c>
      <c r="AR755" s="89">
        <f t="shared" si="476"/>
        <v>2.6784935234524009E-6</v>
      </c>
      <c r="AS755" s="89">
        <f t="shared" si="477"/>
        <v>1.605260368350186E-4</v>
      </c>
      <c r="AT755" s="89">
        <f t="shared" si="478"/>
        <v>0.22932290976431227</v>
      </c>
      <c r="AU755" s="91">
        <f t="shared" si="479"/>
        <v>1.0510633364197646E-5</v>
      </c>
      <c r="AV755" s="95">
        <f t="shared" si="494"/>
        <v>25695.998985224036</v>
      </c>
      <c r="AW755" s="96">
        <f t="shared" si="495"/>
        <v>278808.00464420556</v>
      </c>
      <c r="AX755" s="96">
        <f t="shared" si="496"/>
        <v>977.65013606012633</v>
      </c>
      <c r="AY755" s="96">
        <f t="shared" si="497"/>
        <v>58592.003444781782</v>
      </c>
      <c r="AZ755" s="96">
        <f t="shared" si="498"/>
        <v>83702862.063973978</v>
      </c>
      <c r="BA755" s="97">
        <f t="shared" si="499"/>
        <v>3836.3811779321404</v>
      </c>
      <c r="BB755" s="102">
        <f t="shared" si="500"/>
        <v>70.399997219791885</v>
      </c>
      <c r="BC755" s="98">
        <f t="shared" si="501"/>
        <v>763.85754697042626</v>
      </c>
      <c r="BD755" s="98">
        <f t="shared" si="502"/>
        <v>2.678493523452401</v>
      </c>
      <c r="BE755" s="98">
        <f t="shared" si="503"/>
        <v>160.5260368350186</v>
      </c>
      <c r="BF755" s="98">
        <f t="shared" si="504"/>
        <v>229322.90976431227</v>
      </c>
      <c r="BG755" s="103">
        <f t="shared" si="505"/>
        <v>10.510633364197647</v>
      </c>
      <c r="BH755">
        <v>0.1</v>
      </c>
      <c r="BI755">
        <f t="shared" si="480"/>
        <v>4359.5240658319781</v>
      </c>
      <c r="BJ755">
        <v>0.1</v>
      </c>
      <c r="BK755">
        <f t="shared" si="481"/>
        <v>4285.7142857142899</v>
      </c>
      <c r="BL755" s="114">
        <v>491.49252207956101</v>
      </c>
      <c r="BM755" s="114">
        <v>4911.7599692228896</v>
      </c>
      <c r="BN755" s="114">
        <v>16.278520514623899</v>
      </c>
      <c r="BO755" s="114">
        <v>537.6</v>
      </c>
      <c r="BP755" s="114">
        <v>384000</v>
      </c>
      <c r="BQ755" s="107">
        <f t="shared" si="482"/>
        <v>8.7999999999999994E-9</v>
      </c>
      <c r="BR755" s="107">
        <f t="shared" si="483"/>
        <v>2.1580264295162615E-2</v>
      </c>
      <c r="BS755" s="107">
        <f t="shared" si="484"/>
        <v>0.21593684483031828</v>
      </c>
      <c r="BT755" s="107">
        <f t="shared" si="485"/>
        <v>7.1636852036598478E-4</v>
      </c>
      <c r="BU755" s="107">
        <f t="shared" si="486"/>
        <v>2.4158101901938917E-2</v>
      </c>
      <c r="BV755" s="107">
        <f t="shared" si="487"/>
        <v>18.716528948633417</v>
      </c>
      <c r="BW755" s="117">
        <f t="shared" si="488"/>
        <v>5.4254622922645041E-4</v>
      </c>
    </row>
    <row r="756" spans="1:75" ht="15" customHeight="1" x14ac:dyDescent="0.25">
      <c r="A756" s="108">
        <v>4.6783333333333337</v>
      </c>
      <c r="B756" s="108">
        <v>-74.148333333333341</v>
      </c>
      <c r="C756" s="119">
        <v>24</v>
      </c>
      <c r="D756" s="119">
        <v>33</v>
      </c>
      <c r="E756" s="119">
        <v>1925</v>
      </c>
      <c r="F756" s="16" t="s">
        <v>1875</v>
      </c>
      <c r="G756" s="14" t="s">
        <v>1879</v>
      </c>
      <c r="H756" s="16" t="s">
        <v>1877</v>
      </c>
      <c r="I756" s="14" t="s">
        <v>40</v>
      </c>
      <c r="J756" s="14" t="s">
        <v>41</v>
      </c>
      <c r="K756" s="32" t="s">
        <v>1880</v>
      </c>
      <c r="L756" s="32"/>
      <c r="M756" s="19">
        <v>1984</v>
      </c>
      <c r="N756" s="15" t="s">
        <v>43</v>
      </c>
      <c r="O756" s="15" t="s">
        <v>86</v>
      </c>
      <c r="P756" s="28">
        <v>4.2689148957375835E-3</v>
      </c>
      <c r="Q756" s="18">
        <v>42857.142857142899</v>
      </c>
      <c r="R756" s="18">
        <v>43595.240658319781</v>
      </c>
      <c r="S756" s="15" t="s">
        <v>45</v>
      </c>
      <c r="T756" s="15"/>
      <c r="U756" s="15"/>
      <c r="V756" s="14">
        <v>365</v>
      </c>
      <c r="W756" s="77"/>
      <c r="X756" s="16"/>
      <c r="Y756" s="14" t="e">
        <v>#VALUE!</v>
      </c>
      <c r="Z756" s="77" t="s">
        <v>1881</v>
      </c>
      <c r="AA756" s="77" t="s">
        <v>429</v>
      </c>
      <c r="AB756" s="19" t="s">
        <v>49</v>
      </c>
      <c r="AC756" s="19">
        <v>589.42211574465</v>
      </c>
      <c r="AD756" s="19">
        <v>6395.3771199333296</v>
      </c>
      <c r="AE756" s="19">
        <v>22.425616220874101</v>
      </c>
      <c r="AF756" s="19">
        <v>1344</v>
      </c>
      <c r="AG756" s="19">
        <v>1920000</v>
      </c>
      <c r="AH756" s="23">
        <v>42857.142857142899</v>
      </c>
      <c r="AI756" s="24">
        <v>8.7999999999999994E-8</v>
      </c>
      <c r="AJ756" s="21">
        <f t="shared" si="512"/>
        <v>2.5695998985224035E-2</v>
      </c>
      <c r="AK756" s="21">
        <f t="shared" si="513"/>
        <v>0.27880800464420558</v>
      </c>
      <c r="AL756" s="21">
        <f t="shared" si="514"/>
        <v>9.7765013606012632E-4</v>
      </c>
      <c r="AM756" s="21">
        <f t="shared" si="515"/>
        <v>5.8592003444781784E-2</v>
      </c>
      <c r="AN756" s="21">
        <f t="shared" si="516"/>
        <v>83.702862063973981</v>
      </c>
      <c r="AO756" s="86">
        <f t="shared" si="473"/>
        <v>3.8363811779321406E-3</v>
      </c>
      <c r="AP756" s="88">
        <f t="shared" si="474"/>
        <v>7.0399997219791879E-5</v>
      </c>
      <c r="AQ756" s="89">
        <f t="shared" si="475"/>
        <v>7.6385754697042626E-4</v>
      </c>
      <c r="AR756" s="89">
        <f t="shared" si="476"/>
        <v>2.6784935234524009E-6</v>
      </c>
      <c r="AS756" s="89">
        <f t="shared" si="477"/>
        <v>1.605260368350186E-4</v>
      </c>
      <c r="AT756" s="89">
        <f t="shared" si="478"/>
        <v>0.22932290976431227</v>
      </c>
      <c r="AU756" s="91">
        <f t="shared" si="479"/>
        <v>1.0510633364197646E-5</v>
      </c>
      <c r="AV756" s="95">
        <f t="shared" si="494"/>
        <v>25695.998985224036</v>
      </c>
      <c r="AW756" s="96">
        <f t="shared" si="495"/>
        <v>278808.00464420556</v>
      </c>
      <c r="AX756" s="96">
        <f t="shared" si="496"/>
        <v>977.65013606012633</v>
      </c>
      <c r="AY756" s="96">
        <f t="shared" si="497"/>
        <v>58592.003444781782</v>
      </c>
      <c r="AZ756" s="96">
        <f t="shared" si="498"/>
        <v>83702862.063973978</v>
      </c>
      <c r="BA756" s="97">
        <f t="shared" si="499"/>
        <v>3836.3811779321404</v>
      </c>
      <c r="BB756" s="102">
        <f t="shared" si="500"/>
        <v>70.399997219791885</v>
      </c>
      <c r="BC756" s="98">
        <f t="shared" si="501"/>
        <v>763.85754697042626</v>
      </c>
      <c r="BD756" s="98">
        <f t="shared" si="502"/>
        <v>2.678493523452401</v>
      </c>
      <c r="BE756" s="98">
        <f t="shared" si="503"/>
        <v>160.5260368350186</v>
      </c>
      <c r="BF756" s="98">
        <f t="shared" si="504"/>
        <v>229322.90976431227</v>
      </c>
      <c r="BG756" s="103">
        <f t="shared" si="505"/>
        <v>10.510633364197647</v>
      </c>
      <c r="BH756">
        <v>0.1</v>
      </c>
      <c r="BI756">
        <f t="shared" si="480"/>
        <v>4359.5240658319781</v>
      </c>
      <c r="BJ756">
        <v>0.1</v>
      </c>
      <c r="BK756">
        <f t="shared" si="481"/>
        <v>4285.7142857142899</v>
      </c>
      <c r="BL756" s="114">
        <v>491.49252207956101</v>
      </c>
      <c r="BM756" s="114">
        <v>4911.7599692228896</v>
      </c>
      <c r="BN756" s="114">
        <v>16.278520514623899</v>
      </c>
      <c r="BO756" s="114">
        <v>537.6</v>
      </c>
      <c r="BP756" s="114">
        <v>384000</v>
      </c>
      <c r="BQ756" s="107">
        <f t="shared" si="482"/>
        <v>8.7999999999999994E-9</v>
      </c>
      <c r="BR756" s="107">
        <f t="shared" si="483"/>
        <v>2.1580264295162615E-2</v>
      </c>
      <c r="BS756" s="107">
        <f t="shared" si="484"/>
        <v>0.21593684483031828</v>
      </c>
      <c r="BT756" s="107">
        <f t="shared" si="485"/>
        <v>7.1636852036598478E-4</v>
      </c>
      <c r="BU756" s="107">
        <f t="shared" si="486"/>
        <v>2.4158101901938917E-2</v>
      </c>
      <c r="BV756" s="107">
        <f t="shared" si="487"/>
        <v>18.716528948633417</v>
      </c>
      <c r="BW756" s="117">
        <f t="shared" si="488"/>
        <v>5.4254622922645041E-4</v>
      </c>
    </row>
    <row r="757" spans="1:75" ht="15" customHeight="1" x14ac:dyDescent="0.25">
      <c r="A757" s="108">
        <v>4.6774868671721803</v>
      </c>
      <c r="B757" s="108">
        <v>-74.149073689142796</v>
      </c>
      <c r="C757" s="119">
        <v>24</v>
      </c>
      <c r="D757" s="119">
        <v>32</v>
      </c>
      <c r="E757" s="119">
        <v>1911</v>
      </c>
      <c r="F757" s="16" t="s">
        <v>1882</v>
      </c>
      <c r="G757" s="14" t="s">
        <v>1883</v>
      </c>
      <c r="H757" s="16" t="s">
        <v>1884</v>
      </c>
      <c r="I757" s="14" t="s">
        <v>40</v>
      </c>
      <c r="J757" s="14" t="s">
        <v>41</v>
      </c>
      <c r="K757" s="27"/>
      <c r="L757" s="27"/>
      <c r="M757" s="27"/>
      <c r="N757" s="15" t="s">
        <v>43</v>
      </c>
      <c r="O757" s="15" t="s">
        <v>44</v>
      </c>
      <c r="P757" s="17">
        <v>-7.2022874027276113E-2</v>
      </c>
      <c r="Q757" s="18">
        <v>36192</v>
      </c>
      <c r="R757" s="18">
        <v>27132.888878978723</v>
      </c>
      <c r="S757" s="15" t="s">
        <v>45</v>
      </c>
      <c r="T757" s="15"/>
      <c r="U757" s="15"/>
      <c r="V757" s="14">
        <v>365</v>
      </c>
      <c r="W757" s="76" t="s">
        <v>76</v>
      </c>
      <c r="X757" s="14"/>
      <c r="Y757" s="14">
        <v>2920</v>
      </c>
      <c r="Z757" s="76" t="s">
        <v>1885</v>
      </c>
      <c r="AA757" s="76" t="s">
        <v>429</v>
      </c>
      <c r="AB757" s="19" t="s">
        <v>49</v>
      </c>
      <c r="AC757" s="19">
        <v>46.3856216091623</v>
      </c>
      <c r="AD757" s="19">
        <v>1074.85364414012</v>
      </c>
      <c r="AE757" s="19">
        <v>5.4109910208389103</v>
      </c>
      <c r="AF757" s="19">
        <v>1344</v>
      </c>
      <c r="AG757" s="19">
        <v>1920000</v>
      </c>
      <c r="AH757" s="20">
        <v>30259</v>
      </c>
      <c r="AI757" s="20">
        <v>7.6726E-6</v>
      </c>
      <c r="AJ757" s="21">
        <f t="shared" si="512"/>
        <v>1.2585759167037548E-3</v>
      </c>
      <c r="AK757" s="21">
        <f t="shared" si="513"/>
        <v>2.9163884487619213E-2</v>
      </c>
      <c r="AL757" s="21">
        <f t="shared" si="514"/>
        <v>1.468158180935738E-4</v>
      </c>
      <c r="AM757" s="21">
        <f t="shared" si="515"/>
        <v>3.6466602653347405E-2</v>
      </c>
      <c r="AN757" s="21">
        <f t="shared" si="516"/>
        <v>52.095146647639154</v>
      </c>
      <c r="AO757" s="86">
        <f t="shared" si="473"/>
        <v>0.17405262669699639</v>
      </c>
      <c r="AP757" s="88">
        <f t="shared" si="474"/>
        <v>3.4481531964486436E-6</v>
      </c>
      <c r="AQ757" s="89">
        <f t="shared" si="475"/>
        <v>7.990105339073757E-5</v>
      </c>
      <c r="AR757" s="89">
        <f t="shared" si="476"/>
        <v>4.0223511806458574E-7</v>
      </c>
      <c r="AS757" s="89">
        <f t="shared" si="477"/>
        <v>9.9908500420129874E-5</v>
      </c>
      <c r="AT757" s="89">
        <f t="shared" si="478"/>
        <v>0.14272642917161413</v>
      </c>
      <c r="AU757" s="91">
        <f t="shared" si="479"/>
        <v>4.7685651149862026E-4</v>
      </c>
      <c r="AV757" s="95">
        <f t="shared" si="494"/>
        <v>1258.575916703755</v>
      </c>
      <c r="AW757" s="96">
        <f t="shared" si="495"/>
        <v>29163.884487619212</v>
      </c>
      <c r="AX757" s="96">
        <f t="shared" si="496"/>
        <v>146.8158180935738</v>
      </c>
      <c r="AY757" s="96">
        <f t="shared" si="497"/>
        <v>36466.602653347407</v>
      </c>
      <c r="AZ757" s="96">
        <f t="shared" si="498"/>
        <v>52095146.647639155</v>
      </c>
      <c r="BA757" s="97">
        <f t="shared" si="499"/>
        <v>174052.62669699639</v>
      </c>
      <c r="BB757" s="102">
        <f t="shared" si="500"/>
        <v>3.4481531964486436</v>
      </c>
      <c r="BC757" s="98">
        <f t="shared" si="501"/>
        <v>79.901053390737573</v>
      </c>
      <c r="BD757" s="98">
        <f t="shared" si="502"/>
        <v>0.40223511806458573</v>
      </c>
      <c r="BE757" s="98">
        <f t="shared" si="503"/>
        <v>99.908500420129869</v>
      </c>
      <c r="BF757" s="98">
        <f t="shared" si="504"/>
        <v>142726.42917161412</v>
      </c>
      <c r="BG757" s="103">
        <f t="shared" si="505"/>
        <v>476.85651149862025</v>
      </c>
      <c r="BH757">
        <v>0.1</v>
      </c>
      <c r="BI757">
        <f t="shared" si="480"/>
        <v>2713.2888878978724</v>
      </c>
      <c r="BJ757">
        <v>0.1</v>
      </c>
      <c r="BK757">
        <f t="shared" si="481"/>
        <v>3025.9</v>
      </c>
      <c r="BL757" s="114">
        <v>17.6498016718255</v>
      </c>
      <c r="BM757" s="114">
        <v>910.91550745517998</v>
      </c>
      <c r="BN757" s="114">
        <v>5.3109910208389097</v>
      </c>
      <c r="BO757" s="114">
        <v>537.6</v>
      </c>
      <c r="BP757" s="114">
        <v>384000</v>
      </c>
      <c r="BQ757" s="107">
        <f t="shared" si="482"/>
        <v>7.6726E-7</v>
      </c>
      <c r="BR757" s="107">
        <f t="shared" si="483"/>
        <v>4.9515236891302643E-4</v>
      </c>
      <c r="BS757" s="107">
        <f t="shared" si="484"/>
        <v>2.4887237106675911E-2</v>
      </c>
      <c r="BT757" s="107">
        <f t="shared" si="485"/>
        <v>1.4484849936363694E-4</v>
      </c>
      <c r="BU757" s="107">
        <f t="shared" si="486"/>
        <v>1.5035565454718061E-2</v>
      </c>
      <c r="BV757" s="107">
        <f t="shared" si="487"/>
        <v>11.648828920194145</v>
      </c>
      <c r="BW757" s="117">
        <f t="shared" si="488"/>
        <v>2.4614758524155379E-2</v>
      </c>
    </row>
    <row r="758" spans="1:75" ht="30" customHeight="1" x14ac:dyDescent="0.25">
      <c r="A758" s="108">
        <v>4.6798859966714099</v>
      </c>
      <c r="B758" s="108">
        <v>-74.156128414817104</v>
      </c>
      <c r="C758" s="119">
        <v>23</v>
      </c>
      <c r="D758" s="119">
        <v>33</v>
      </c>
      <c r="E758" s="119">
        <v>1924</v>
      </c>
      <c r="F758" s="16" t="s">
        <v>1886</v>
      </c>
      <c r="G758" s="14" t="s">
        <v>1887</v>
      </c>
      <c r="H758" s="16" t="s">
        <v>1888</v>
      </c>
      <c r="I758" s="14" t="s">
        <v>40</v>
      </c>
      <c r="J758" s="14" t="s">
        <v>41</v>
      </c>
      <c r="K758" s="14">
        <v>300</v>
      </c>
      <c r="L758" s="14"/>
      <c r="M758" s="14">
        <v>2002</v>
      </c>
      <c r="N758" s="15" t="s">
        <v>43</v>
      </c>
      <c r="O758" s="15" t="s">
        <v>82</v>
      </c>
      <c r="P758" s="17">
        <v>-3.5232101069717393E-2</v>
      </c>
      <c r="Q758" s="18">
        <v>2015000</v>
      </c>
      <c r="R758" s="18">
        <v>1750131.2604950357</v>
      </c>
      <c r="S758" s="15" t="s">
        <v>45</v>
      </c>
      <c r="T758" s="15"/>
      <c r="U758" s="15"/>
      <c r="V758" s="14">
        <v>365</v>
      </c>
      <c r="W758" s="76"/>
      <c r="X758" s="14"/>
      <c r="Y758" s="14">
        <v>8760</v>
      </c>
      <c r="Z758" s="76" t="s">
        <v>1889</v>
      </c>
      <c r="AA758" s="76" t="s">
        <v>429</v>
      </c>
      <c r="AB758" s="19" t="s">
        <v>49</v>
      </c>
      <c r="AC758" s="19">
        <v>237.18055687712899</v>
      </c>
      <c r="AD758" s="19">
        <v>787.65812200543303</v>
      </c>
      <c r="AE758" s="19">
        <v>0.50440070906507495</v>
      </c>
      <c r="AF758" s="19">
        <v>1344</v>
      </c>
      <c r="AG758" s="19">
        <v>1920000</v>
      </c>
      <c r="AH758" s="23">
        <v>2015000</v>
      </c>
      <c r="AI758" s="24">
        <v>8.7999999999999994E-8</v>
      </c>
      <c r="AJ758" s="21">
        <f t="shared" si="512"/>
        <v>0.41509710697228425</v>
      </c>
      <c r="AK758" s="21">
        <f t="shared" si="513"/>
        <v>1.3785051019045209</v>
      </c>
      <c r="AL758" s="21">
        <f t="shared" si="514"/>
        <v>8.8276744875064939E-4</v>
      </c>
      <c r="AM758" s="21">
        <f t="shared" si="515"/>
        <v>2.3521764141053283</v>
      </c>
      <c r="AN758" s="21">
        <f t="shared" si="516"/>
        <v>3360.2520201504681</v>
      </c>
      <c r="AO758" s="86">
        <f t="shared" si="473"/>
        <v>0.15401155092356311</v>
      </c>
      <c r="AP758" s="88">
        <f t="shared" si="474"/>
        <v>1.1372523478692719E-3</v>
      </c>
      <c r="AQ758" s="89">
        <f t="shared" si="475"/>
        <v>3.7767263065877285E-3</v>
      </c>
      <c r="AR758" s="89">
        <f t="shared" si="476"/>
        <v>2.4185409554812314E-6</v>
      </c>
      <c r="AS758" s="89">
        <f t="shared" si="477"/>
        <v>6.4443189427543244E-3</v>
      </c>
      <c r="AT758" s="89">
        <f t="shared" si="478"/>
        <v>9.2061699182204606</v>
      </c>
      <c r="AU758" s="91">
        <f t="shared" si="479"/>
        <v>4.2194945458510439E-4</v>
      </c>
      <c r="AV758" s="95">
        <f t="shared" si="494"/>
        <v>415097.10697228427</v>
      </c>
      <c r="AW758" s="96">
        <f t="shared" si="495"/>
        <v>1378505.101904521</v>
      </c>
      <c r="AX758" s="96">
        <f t="shared" si="496"/>
        <v>882.76744875064935</v>
      </c>
      <c r="AY758" s="96">
        <f t="shared" si="497"/>
        <v>2352176.4141053283</v>
      </c>
      <c r="AZ758" s="96">
        <f t="shared" si="498"/>
        <v>3360252020.1504679</v>
      </c>
      <c r="BA758" s="97">
        <f t="shared" si="499"/>
        <v>154011.5509235631</v>
      </c>
      <c r="BB758" s="102">
        <f t="shared" si="500"/>
        <v>1137.2523478692719</v>
      </c>
      <c r="BC758" s="98">
        <f t="shared" si="501"/>
        <v>3776.7263065877287</v>
      </c>
      <c r="BD758" s="98">
        <f t="shared" si="502"/>
        <v>2.4185409554812316</v>
      </c>
      <c r="BE758" s="98">
        <f t="shared" si="503"/>
        <v>6444.3189427543248</v>
      </c>
      <c r="BF758" s="98">
        <f t="shared" si="504"/>
        <v>9206169.9182204604</v>
      </c>
      <c r="BG758" s="103">
        <f t="shared" si="505"/>
        <v>421.94945458510438</v>
      </c>
      <c r="BH758">
        <v>0.1</v>
      </c>
      <c r="BI758">
        <f t="shared" si="480"/>
        <v>175013.12604950357</v>
      </c>
      <c r="BJ758">
        <v>0.1</v>
      </c>
      <c r="BK758">
        <f t="shared" si="481"/>
        <v>201500</v>
      </c>
      <c r="BL758" s="114">
        <v>233.99671804194799</v>
      </c>
      <c r="BM758" s="114">
        <v>664.65923848889599</v>
      </c>
      <c r="BN758" s="114">
        <v>0.40440070906507503</v>
      </c>
      <c r="BO758" s="114">
        <v>537.6</v>
      </c>
      <c r="BP758" s="114">
        <v>384000</v>
      </c>
      <c r="BQ758" s="107">
        <f t="shared" si="482"/>
        <v>8.7999999999999994E-9</v>
      </c>
      <c r="BR758" s="107">
        <f t="shared" si="483"/>
        <v>0.41162332056791767</v>
      </c>
      <c r="BS758" s="107">
        <f t="shared" si="484"/>
        <v>1.1713804590522361</v>
      </c>
      <c r="BT758" s="107">
        <f t="shared" si="485"/>
        <v>7.1323836477568648E-4</v>
      </c>
      <c r="BU758" s="107">
        <f t="shared" si="486"/>
        <v>0.96982718054428563</v>
      </c>
      <c r="BV758" s="107">
        <f t="shared" si="487"/>
        <v>751.37519385874407</v>
      </c>
      <c r="BW758" s="117">
        <f t="shared" si="488"/>
        <v>2.1780522407821756E-2</v>
      </c>
    </row>
    <row r="759" spans="1:75" ht="30" customHeight="1" x14ac:dyDescent="0.25">
      <c r="A759" s="108">
        <v>4.6798859966714099</v>
      </c>
      <c r="B759" s="108">
        <v>-74.156128414817104</v>
      </c>
      <c r="C759" s="119">
        <v>23</v>
      </c>
      <c r="D759" s="119">
        <v>33</v>
      </c>
      <c r="E759" s="119">
        <v>1924</v>
      </c>
      <c r="F759" s="16" t="s">
        <v>1886</v>
      </c>
      <c r="G759" s="14" t="s">
        <v>1887</v>
      </c>
      <c r="H759" s="16" t="s">
        <v>1888</v>
      </c>
      <c r="I759" s="14" t="s">
        <v>40</v>
      </c>
      <c r="J759" s="14" t="s">
        <v>41</v>
      </c>
      <c r="K759" s="14">
        <v>200</v>
      </c>
      <c r="L759" s="14"/>
      <c r="M759" s="14">
        <v>1994</v>
      </c>
      <c r="N759" s="15" t="s">
        <v>43</v>
      </c>
      <c r="O759" s="15" t="s">
        <v>86</v>
      </c>
      <c r="P759" s="17">
        <v>-3.5232101069717393E-2</v>
      </c>
      <c r="Q759" s="18">
        <v>1000000</v>
      </c>
      <c r="R759" s="18">
        <v>868551.49404220132</v>
      </c>
      <c r="S759" s="15" t="s">
        <v>45</v>
      </c>
      <c r="T759" s="15"/>
      <c r="U759" s="15"/>
      <c r="V759" s="14">
        <v>365</v>
      </c>
      <c r="W759" s="76"/>
      <c r="X759" s="14"/>
      <c r="Y759" s="14" t="e">
        <v>#VALUE!</v>
      </c>
      <c r="Z759" s="76" t="s">
        <v>1890</v>
      </c>
      <c r="AA759" s="76" t="s">
        <v>429</v>
      </c>
      <c r="AB759" s="19" t="s">
        <v>49</v>
      </c>
      <c r="AC759" s="19">
        <v>589.42211574465</v>
      </c>
      <c r="AD759" s="19">
        <v>6395.3771199333296</v>
      </c>
      <c r="AE759" s="19">
        <v>22.425616220874101</v>
      </c>
      <c r="AF759" s="19">
        <v>1344</v>
      </c>
      <c r="AG759" s="19">
        <v>1920000</v>
      </c>
      <c r="AH759" s="23">
        <v>1000000</v>
      </c>
      <c r="AI759" s="24">
        <v>8.7999999999999994E-8</v>
      </c>
      <c r="AJ759" s="21">
        <f t="shared" si="512"/>
        <v>0.51194345925153106</v>
      </c>
      <c r="AK759" s="21">
        <f t="shared" si="513"/>
        <v>5.5547143524814047</v>
      </c>
      <c r="AL759" s="21">
        <f t="shared" si="514"/>
        <v>1.9477802473457224E-2</v>
      </c>
      <c r="AM759" s="21">
        <f t="shared" si="515"/>
        <v>1.1673332079927186</v>
      </c>
      <c r="AN759" s="21">
        <f t="shared" si="516"/>
        <v>1667.6188685610266</v>
      </c>
      <c r="AO759" s="86">
        <f t="shared" si="473"/>
        <v>7.6432531475713716E-2</v>
      </c>
      <c r="AP759" s="88">
        <f t="shared" si="474"/>
        <v>1.4025848198672083E-3</v>
      </c>
      <c r="AQ759" s="89">
        <f t="shared" si="475"/>
        <v>1.5218395486250424E-2</v>
      </c>
      <c r="AR759" s="89">
        <f t="shared" si="476"/>
        <v>5.3363842393033493E-5</v>
      </c>
      <c r="AS759" s="89">
        <f t="shared" si="477"/>
        <v>3.1981731725827904E-3</v>
      </c>
      <c r="AT759" s="89">
        <f t="shared" si="478"/>
        <v>4.5688188179754157</v>
      </c>
      <c r="AU759" s="91">
        <f t="shared" si="479"/>
        <v>2.0940419582387321E-4</v>
      </c>
      <c r="AV759" s="95">
        <f t="shared" si="494"/>
        <v>511943.45925153105</v>
      </c>
      <c r="AW759" s="96">
        <f t="shared" si="495"/>
        <v>5554714.3524814043</v>
      </c>
      <c r="AX759" s="96">
        <f t="shared" si="496"/>
        <v>19477.802473457225</v>
      </c>
      <c r="AY759" s="96">
        <f t="shared" si="497"/>
        <v>1167333.2079927186</v>
      </c>
      <c r="AZ759" s="96">
        <f t="shared" si="498"/>
        <v>1667618868.5610266</v>
      </c>
      <c r="BA759" s="97">
        <f t="shared" si="499"/>
        <v>76432.531475713709</v>
      </c>
      <c r="BB759" s="102">
        <f t="shared" si="500"/>
        <v>1402.5848198672084</v>
      </c>
      <c r="BC759" s="98">
        <f t="shared" si="501"/>
        <v>15218.395486250425</v>
      </c>
      <c r="BD759" s="98">
        <f t="shared" si="502"/>
        <v>53.363842393033494</v>
      </c>
      <c r="BE759" s="98">
        <f t="shared" si="503"/>
        <v>3198.1731725827904</v>
      </c>
      <c r="BF759" s="98">
        <f t="shared" si="504"/>
        <v>4568818.8179754158</v>
      </c>
      <c r="BG759" s="103">
        <f t="shared" si="505"/>
        <v>209.40419582387321</v>
      </c>
      <c r="BH759">
        <v>0.1</v>
      </c>
      <c r="BI759">
        <f t="shared" si="480"/>
        <v>86855.149404220138</v>
      </c>
      <c r="BJ759">
        <v>0.1</v>
      </c>
      <c r="BK759">
        <f t="shared" si="481"/>
        <v>100000</v>
      </c>
      <c r="BL759" s="114">
        <v>491.49252207956101</v>
      </c>
      <c r="BM759" s="114">
        <v>4911.7599692228896</v>
      </c>
      <c r="BN759" s="114">
        <v>16.278520514623899</v>
      </c>
      <c r="BO759" s="114">
        <v>537.6</v>
      </c>
      <c r="BP759" s="114">
        <v>384000</v>
      </c>
      <c r="BQ759" s="107">
        <f t="shared" si="482"/>
        <v>8.7999999999999994E-9</v>
      </c>
      <c r="BR759" s="107">
        <f t="shared" si="483"/>
        <v>0.42994534523373507</v>
      </c>
      <c r="BS759" s="107">
        <f t="shared" si="484"/>
        <v>4.3021271671851453</v>
      </c>
      <c r="BT759" s="107">
        <f t="shared" si="485"/>
        <v>1.4272267780908211E-2</v>
      </c>
      <c r="BU759" s="107">
        <f t="shared" si="486"/>
        <v>0.48130381168450892</v>
      </c>
      <c r="BV759" s="107">
        <f t="shared" si="487"/>
        <v>372.89091506637425</v>
      </c>
      <c r="BW759" s="117">
        <f t="shared" si="488"/>
        <v>1.0809192261946283E-2</v>
      </c>
    </row>
    <row r="760" spans="1:75" ht="30" customHeight="1" x14ac:dyDescent="0.25">
      <c r="A760" s="108">
        <v>4.6786085273240001</v>
      </c>
      <c r="B760" s="108">
        <v>-74.156107145295806</v>
      </c>
      <c r="C760" s="119">
        <v>23</v>
      </c>
      <c r="D760" s="119">
        <v>33</v>
      </c>
      <c r="E760" s="119">
        <v>1924</v>
      </c>
      <c r="F760" s="16" t="s">
        <v>1891</v>
      </c>
      <c r="G760" s="14" t="s">
        <v>1892</v>
      </c>
      <c r="H760" s="16" t="s">
        <v>1893</v>
      </c>
      <c r="I760" s="14" t="s">
        <v>40</v>
      </c>
      <c r="J760" s="14" t="s">
        <v>41</v>
      </c>
      <c r="K760" s="14">
        <v>2.2799999999999998</v>
      </c>
      <c r="L760" s="14"/>
      <c r="M760" s="14">
        <v>2008</v>
      </c>
      <c r="N760" s="15" t="s">
        <v>43</v>
      </c>
      <c r="O760" s="15" t="s">
        <v>44</v>
      </c>
      <c r="P760" s="22">
        <v>-3.781810267385731E-2</v>
      </c>
      <c r="Q760" s="18">
        <v>3277.5</v>
      </c>
      <c r="R760" s="18">
        <v>2817.3832424820721</v>
      </c>
      <c r="S760" s="15" t="s">
        <v>45</v>
      </c>
      <c r="T760" s="15"/>
      <c r="U760" s="15"/>
      <c r="V760" s="14">
        <v>365</v>
      </c>
      <c r="W760" s="76" t="s">
        <v>76</v>
      </c>
      <c r="X760" s="14"/>
      <c r="Y760" s="14">
        <v>2920</v>
      </c>
      <c r="Z760" s="76" t="s">
        <v>1894</v>
      </c>
      <c r="AA760" s="76" t="s">
        <v>1895</v>
      </c>
      <c r="AB760" s="19" t="s">
        <v>49</v>
      </c>
      <c r="AC760" s="19">
        <v>46.3856216091623</v>
      </c>
      <c r="AD760" s="19">
        <v>1074.85364414012</v>
      </c>
      <c r="AE760" s="19">
        <v>5.4109910208389103</v>
      </c>
      <c r="AF760" s="19">
        <v>1344</v>
      </c>
      <c r="AG760" s="19">
        <v>1920000</v>
      </c>
      <c r="AH760" s="23">
        <v>3277.5</v>
      </c>
      <c r="AI760" s="24">
        <v>8.7999999999999994E-8</v>
      </c>
      <c r="AJ760" s="21">
        <f t="shared" si="512"/>
        <v>1.3068607301376816E-4</v>
      </c>
      <c r="AK760" s="21">
        <f t="shared" si="513"/>
        <v>3.0282746451211623E-3</v>
      </c>
      <c r="AL760" s="21">
        <f t="shared" si="514"/>
        <v>1.5244835427332505E-5</v>
      </c>
      <c r="AM760" s="21">
        <f t="shared" si="515"/>
        <v>3.7865630778959047E-3</v>
      </c>
      <c r="AN760" s="21">
        <f t="shared" si="516"/>
        <v>5.4093758255655784</v>
      </c>
      <c r="AO760" s="86">
        <f t="shared" si="473"/>
        <v>2.4792972533842233E-4</v>
      </c>
      <c r="AP760" s="88">
        <f t="shared" si="474"/>
        <v>3.5804403565415933E-7</v>
      </c>
      <c r="AQ760" s="89">
        <f t="shared" si="475"/>
        <v>8.2966428633456509E-6</v>
      </c>
      <c r="AR760" s="89">
        <f t="shared" si="476"/>
        <v>4.17666724036507E-8</v>
      </c>
      <c r="AS760" s="89">
        <f t="shared" si="477"/>
        <v>1.0374145418892889E-5</v>
      </c>
      <c r="AT760" s="89">
        <f t="shared" si="478"/>
        <v>1.4820207741275557E-2</v>
      </c>
      <c r="AU760" s="91">
        <f t="shared" si="479"/>
        <v>6.792595214751297E-7</v>
      </c>
      <c r="AV760" s="95">
        <f t="shared" si="494"/>
        <v>130.68607301376815</v>
      </c>
      <c r="AW760" s="96">
        <f t="shared" si="495"/>
        <v>3028.2746451211624</v>
      </c>
      <c r="AX760" s="96">
        <f t="shared" si="496"/>
        <v>15.244835427332506</v>
      </c>
      <c r="AY760" s="96">
        <f t="shared" si="497"/>
        <v>3786.5630778959048</v>
      </c>
      <c r="AZ760" s="96">
        <f t="shared" si="498"/>
        <v>5409375.8255655784</v>
      </c>
      <c r="BA760" s="97">
        <f t="shared" si="499"/>
        <v>247.92972533842234</v>
      </c>
      <c r="BB760" s="102">
        <f t="shared" si="500"/>
        <v>0.35804403565415932</v>
      </c>
      <c r="BC760" s="98">
        <f t="shared" si="501"/>
        <v>8.2966428633456513</v>
      </c>
      <c r="BD760" s="98">
        <f t="shared" si="502"/>
        <v>4.1766672403650701E-2</v>
      </c>
      <c r="BE760" s="98">
        <f t="shared" si="503"/>
        <v>10.374145418892889</v>
      </c>
      <c r="BF760" s="98">
        <f t="shared" si="504"/>
        <v>14820.207741275557</v>
      </c>
      <c r="BG760" s="103">
        <f t="shared" si="505"/>
        <v>0.67925952147512969</v>
      </c>
      <c r="BH760">
        <v>0.1</v>
      </c>
      <c r="BI760">
        <f t="shared" si="480"/>
        <v>281.73832424820722</v>
      </c>
      <c r="BJ760">
        <v>0.1</v>
      </c>
      <c r="BK760">
        <f t="shared" si="481"/>
        <v>327.75</v>
      </c>
      <c r="BL760" s="114">
        <v>17.6498016718255</v>
      </c>
      <c r="BM760" s="114">
        <v>910.91550745517998</v>
      </c>
      <c r="BN760" s="114">
        <v>5.3109910208389097</v>
      </c>
      <c r="BO760" s="114">
        <v>537.6</v>
      </c>
      <c r="BP760" s="114">
        <v>384000</v>
      </c>
      <c r="BQ760" s="107">
        <f t="shared" si="482"/>
        <v>8.7999999999999994E-9</v>
      </c>
      <c r="BR760" s="107">
        <f t="shared" si="483"/>
        <v>5.1414871187257465E-5</v>
      </c>
      <c r="BS760" s="107">
        <f t="shared" si="484"/>
        <v>2.5842027028072918E-3</v>
      </c>
      <c r="BT760" s="107">
        <f t="shared" si="485"/>
        <v>1.5040556006624029E-5</v>
      </c>
      <c r="BU760" s="107">
        <f t="shared" si="486"/>
        <v>1.5612399528228732E-3</v>
      </c>
      <c r="BV760" s="107">
        <f t="shared" si="487"/>
        <v>1.2095732061808679</v>
      </c>
      <c r="BW760" s="117">
        <f t="shared" si="488"/>
        <v>3.506255800890333E-5</v>
      </c>
    </row>
    <row r="761" spans="1:75" ht="30" x14ac:dyDescent="0.25">
      <c r="A761" s="108">
        <v>4.6806111111111113</v>
      </c>
      <c r="B761" s="108">
        <v>-74.157361111111115</v>
      </c>
      <c r="C761" s="119">
        <v>23</v>
      </c>
      <c r="D761" s="119">
        <v>33</v>
      </c>
      <c r="E761" s="119">
        <v>1924</v>
      </c>
      <c r="F761" s="16" t="s">
        <v>1896</v>
      </c>
      <c r="G761" s="14" t="s">
        <v>1897</v>
      </c>
      <c r="H761" s="16" t="s">
        <v>1898</v>
      </c>
      <c r="I761" s="14" t="s">
        <v>40</v>
      </c>
      <c r="J761" s="14" t="s">
        <v>41</v>
      </c>
      <c r="K761" s="14">
        <v>50</v>
      </c>
      <c r="L761" s="14"/>
      <c r="M761" s="14">
        <v>1992</v>
      </c>
      <c r="N761" s="15" t="s">
        <v>102</v>
      </c>
      <c r="O761" s="15" t="s">
        <v>103</v>
      </c>
      <c r="P761" s="28">
        <v>4.2689148957375835E-3</v>
      </c>
      <c r="Q761" s="18">
        <v>87.103001854866207</v>
      </c>
      <c r="R761" s="18">
        <v>88.603114318249141</v>
      </c>
      <c r="S761" s="2" t="s">
        <v>45</v>
      </c>
      <c r="T761" s="2"/>
      <c r="U761" s="2"/>
      <c r="V761" s="14">
        <v>365</v>
      </c>
      <c r="W761" s="76" t="s">
        <v>76</v>
      </c>
      <c r="X761" s="14"/>
      <c r="Y761" s="14">
        <v>2920</v>
      </c>
      <c r="Z761" s="76" t="s">
        <v>1899</v>
      </c>
      <c r="AA761" s="76" t="s">
        <v>429</v>
      </c>
      <c r="AB761" s="19" t="s">
        <v>49</v>
      </c>
      <c r="AC761" s="19">
        <v>840000</v>
      </c>
      <c r="AD761" s="19">
        <v>2400000</v>
      </c>
      <c r="AE761" s="19">
        <v>1800000</v>
      </c>
      <c r="AF761" s="19">
        <v>600000</v>
      </c>
      <c r="AG761" s="19">
        <v>2676000000</v>
      </c>
      <c r="AH761" s="20">
        <v>1964.8571428571429</v>
      </c>
      <c r="AI761" s="20">
        <v>3.7228000000000001E-8</v>
      </c>
      <c r="AJ761" s="21">
        <f t="shared" si="512"/>
        <v>7.4426616027329279E-2</v>
      </c>
      <c r="AK761" s="21">
        <f t="shared" si="513"/>
        <v>0.21264747436379794</v>
      </c>
      <c r="AL761" s="21">
        <f t="shared" si="514"/>
        <v>0.15948560577284845</v>
      </c>
      <c r="AM761" s="21">
        <f t="shared" si="515"/>
        <v>5.3161868590949485E-2</v>
      </c>
      <c r="AN761" s="21">
        <f t="shared" si="516"/>
        <v>237.1019339156347</v>
      </c>
      <c r="AO761" s="86">
        <f t="shared" si="473"/>
        <v>7.4407472062869705E-5</v>
      </c>
      <c r="AP761" s="88">
        <f t="shared" si="474"/>
        <v>2.0390853706117612E-4</v>
      </c>
      <c r="AQ761" s="89">
        <f t="shared" si="475"/>
        <v>5.8259582017478886E-4</v>
      </c>
      <c r="AR761" s="89">
        <f t="shared" si="476"/>
        <v>4.3694686513109167E-4</v>
      </c>
      <c r="AS761" s="89">
        <f t="shared" si="477"/>
        <v>1.4564895504369721E-4</v>
      </c>
      <c r="AT761" s="89">
        <f t="shared" si="478"/>
        <v>0.64959433949488965</v>
      </c>
      <c r="AU761" s="91">
        <f t="shared" si="479"/>
        <v>2.0385608784347863E-7</v>
      </c>
      <c r="AV761" s="95">
        <f t="shared" si="494"/>
        <v>74426.616027329277</v>
      </c>
      <c r="AW761" s="96">
        <f t="shared" si="495"/>
        <v>212647.47436379793</v>
      </c>
      <c r="AX761" s="96">
        <f t="shared" si="496"/>
        <v>159485.60577284844</v>
      </c>
      <c r="AY761" s="96">
        <f t="shared" si="497"/>
        <v>53161.868590949482</v>
      </c>
      <c r="AZ761" s="96">
        <f t="shared" si="498"/>
        <v>237101933.91563469</v>
      </c>
      <c r="BA761" s="97">
        <f t="shared" si="499"/>
        <v>74.407472062869701</v>
      </c>
      <c r="BB761" s="102">
        <f t="shared" si="500"/>
        <v>203.9085370611761</v>
      </c>
      <c r="BC761" s="98">
        <f t="shared" si="501"/>
        <v>582.59582017478886</v>
      </c>
      <c r="BD761" s="98">
        <f t="shared" si="502"/>
        <v>436.94686513109167</v>
      </c>
      <c r="BE761" s="98">
        <f t="shared" si="503"/>
        <v>145.64895504369721</v>
      </c>
      <c r="BF761" s="98">
        <f t="shared" si="504"/>
        <v>649594.3394948896</v>
      </c>
      <c r="BG761" s="103">
        <f t="shared" si="505"/>
        <v>0.20385608784347864</v>
      </c>
      <c r="BH761">
        <v>0.1</v>
      </c>
      <c r="BI761">
        <f t="shared" si="480"/>
        <v>8.8603114318249148</v>
      </c>
      <c r="BJ761">
        <v>0.1</v>
      </c>
      <c r="BK761">
        <f t="shared" si="481"/>
        <v>196.48571428571429</v>
      </c>
      <c r="BL761" s="114">
        <v>336000</v>
      </c>
      <c r="BM761" s="114">
        <v>480000</v>
      </c>
      <c r="BN761" s="114">
        <v>360000</v>
      </c>
      <c r="BO761" s="114">
        <v>120000</v>
      </c>
      <c r="BP761" s="114">
        <v>1070400000</v>
      </c>
      <c r="BQ761" s="107">
        <f t="shared" si="482"/>
        <v>3.7228000000000004E-9</v>
      </c>
      <c r="BR761" s="107">
        <f t="shared" si="483"/>
        <v>3.0686879923796696E-2</v>
      </c>
      <c r="BS761" s="107">
        <f t="shared" si="484"/>
        <v>4.7549420792109609E-2</v>
      </c>
      <c r="BT761" s="107">
        <f t="shared" si="485"/>
        <v>3.5662065594082207E-2</v>
      </c>
      <c r="BU761" s="107">
        <f t="shared" si="486"/>
        <v>1.1887355198027402E-2</v>
      </c>
      <c r="BV761" s="107">
        <f t="shared" si="487"/>
        <v>97.75963175723804</v>
      </c>
      <c r="BW761" s="117">
        <f t="shared" si="488"/>
        <v>1.0522805613320754E-5</v>
      </c>
    </row>
    <row r="762" spans="1:75" ht="30" customHeight="1" x14ac:dyDescent="0.25">
      <c r="A762" s="108">
        <v>4.6806111111111113</v>
      </c>
      <c r="B762" s="108">
        <v>-74.157361111111115</v>
      </c>
      <c r="C762" s="119">
        <v>23</v>
      </c>
      <c r="D762" s="119">
        <v>33</v>
      </c>
      <c r="E762" s="119">
        <v>1924</v>
      </c>
      <c r="F762" s="16" t="s">
        <v>1896</v>
      </c>
      <c r="G762" s="14" t="s">
        <v>1897</v>
      </c>
      <c r="H762" s="16" t="s">
        <v>1898</v>
      </c>
      <c r="I762" s="14" t="s">
        <v>40</v>
      </c>
      <c r="J762" s="14" t="s">
        <v>53</v>
      </c>
      <c r="K762" s="14">
        <v>20512.7707244212</v>
      </c>
      <c r="L762" s="14"/>
      <c r="M762" s="14">
        <v>1992</v>
      </c>
      <c r="N762" s="15" t="s">
        <v>1900</v>
      </c>
      <c r="O762" s="15" t="s">
        <v>627</v>
      </c>
      <c r="P762" s="28">
        <v>4.2689148957375835E-3</v>
      </c>
      <c r="Q762" s="18">
        <v>14.7632206533671</v>
      </c>
      <c r="R762" s="18">
        <v>15.017477003093019</v>
      </c>
      <c r="S762" s="2" t="s">
        <v>45</v>
      </c>
      <c r="T762" s="2"/>
      <c r="U762" s="2"/>
      <c r="V762" s="14">
        <v>365</v>
      </c>
      <c r="W762" s="76" t="s">
        <v>76</v>
      </c>
      <c r="X762" s="14"/>
      <c r="Y762" s="14">
        <v>2920</v>
      </c>
      <c r="Z762" s="76" t="s">
        <v>1899</v>
      </c>
      <c r="AA762" s="76" t="s">
        <v>429</v>
      </c>
      <c r="AB762" s="19" t="s">
        <v>49</v>
      </c>
      <c r="AC762" s="19">
        <v>476000</v>
      </c>
      <c r="AD762" s="19">
        <v>2142000</v>
      </c>
      <c r="AE762" s="19">
        <v>1704000</v>
      </c>
      <c r="AF762" s="19">
        <v>595000</v>
      </c>
      <c r="AG762" s="19">
        <v>2676000000</v>
      </c>
      <c r="AH762" s="20">
        <v>1964.8571428571429</v>
      </c>
      <c r="AI762" s="20">
        <v>3.7228000000000001E-8</v>
      </c>
      <c r="AJ762" s="21">
        <f t="shared" si="512"/>
        <v>7.1483190534722772E-3</v>
      </c>
      <c r="AK762" s="21">
        <f t="shared" si="513"/>
        <v>3.216743574062525E-2</v>
      </c>
      <c r="AL762" s="21">
        <f t="shared" si="514"/>
        <v>2.5589780813270506E-2</v>
      </c>
      <c r="AM762" s="21">
        <f t="shared" si="515"/>
        <v>8.9353988168403477E-3</v>
      </c>
      <c r="AN762" s="21">
        <f t="shared" si="516"/>
        <v>40.186768460276916</v>
      </c>
      <c r="AO762" s="86">
        <f t="shared" si="473"/>
        <v>7.4407472062869705E-5</v>
      </c>
      <c r="AP762" s="88">
        <f t="shared" si="474"/>
        <v>1.9584435762937745E-5</v>
      </c>
      <c r="AQ762" s="89">
        <f t="shared" si="475"/>
        <v>8.812996093321986E-5</v>
      </c>
      <c r="AR762" s="89">
        <f t="shared" si="476"/>
        <v>7.0108988529508237E-5</v>
      </c>
      <c r="AS762" s="89">
        <f t="shared" si="477"/>
        <v>2.4480544703672185E-5</v>
      </c>
      <c r="AT762" s="89">
        <f t="shared" si="478"/>
        <v>0.11010073550760799</v>
      </c>
      <c r="AU762" s="91">
        <f t="shared" si="479"/>
        <v>2.0385608784347863E-7</v>
      </c>
      <c r="AV762" s="95">
        <f t="shared" si="494"/>
        <v>7148.3190534722771</v>
      </c>
      <c r="AW762" s="96">
        <f t="shared" si="495"/>
        <v>32167.435740625249</v>
      </c>
      <c r="AX762" s="96">
        <f t="shared" si="496"/>
        <v>25589.780813270507</v>
      </c>
      <c r="AY762" s="96">
        <f t="shared" si="497"/>
        <v>8935.3988168403484</v>
      </c>
      <c r="AZ762" s="96">
        <f t="shared" si="498"/>
        <v>40186768.460276917</v>
      </c>
      <c r="BA762" s="97">
        <f t="shared" si="499"/>
        <v>74.407472062869701</v>
      </c>
      <c r="BB762" s="102">
        <f t="shared" si="500"/>
        <v>19.584435762937744</v>
      </c>
      <c r="BC762" s="98">
        <f t="shared" si="501"/>
        <v>88.129960933219863</v>
      </c>
      <c r="BD762" s="98">
        <f t="shared" si="502"/>
        <v>70.108988529508238</v>
      </c>
      <c r="BE762" s="98">
        <f t="shared" si="503"/>
        <v>24.480544703672184</v>
      </c>
      <c r="BF762" s="98">
        <f t="shared" si="504"/>
        <v>110100.73550760798</v>
      </c>
      <c r="BG762" s="103">
        <f t="shared" si="505"/>
        <v>0.20385608784347864</v>
      </c>
      <c r="BH762">
        <v>0.1</v>
      </c>
      <c r="BI762">
        <f t="shared" si="480"/>
        <v>1.501747700309302</v>
      </c>
      <c r="BJ762">
        <v>0.1</v>
      </c>
      <c r="BK762">
        <f t="shared" si="481"/>
        <v>196.48571428571429</v>
      </c>
      <c r="BL762" s="114">
        <v>190400</v>
      </c>
      <c r="BM762" s="114">
        <v>428400</v>
      </c>
      <c r="BN762" s="114">
        <v>340800</v>
      </c>
      <c r="BO762" s="114">
        <v>119000</v>
      </c>
      <c r="BP762" s="114">
        <v>1070400000</v>
      </c>
      <c r="BQ762" s="107">
        <f t="shared" si="482"/>
        <v>3.7228000000000004E-9</v>
      </c>
      <c r="BR762" s="107">
        <f t="shared" si="483"/>
        <v>2.9473274503081463E-3</v>
      </c>
      <c r="BS762" s="107">
        <f t="shared" si="484"/>
        <v>7.1928572977894359E-3</v>
      </c>
      <c r="BT762" s="107">
        <f t="shared" si="485"/>
        <v>5.7220489427792709E-3</v>
      </c>
      <c r="BU762" s="107">
        <f t="shared" si="486"/>
        <v>1.998015916052621E-3</v>
      </c>
      <c r="BV762" s="107">
        <f t="shared" si="487"/>
        <v>16.569429111396214</v>
      </c>
      <c r="BW762" s="117">
        <f t="shared" si="488"/>
        <v>1.0522805613320754E-5</v>
      </c>
    </row>
    <row r="763" spans="1:75" ht="30" customHeight="1" x14ac:dyDescent="0.25">
      <c r="A763" s="108">
        <v>4.6829210059296704</v>
      </c>
      <c r="B763" s="108">
        <v>-74.154389163192604</v>
      </c>
      <c r="C763" s="119">
        <v>23</v>
      </c>
      <c r="D763" s="119">
        <v>33</v>
      </c>
      <c r="E763" s="119">
        <v>1924</v>
      </c>
      <c r="F763" s="16" t="s">
        <v>1901</v>
      </c>
      <c r="G763" s="14" t="s">
        <v>1902</v>
      </c>
      <c r="H763" s="16" t="s">
        <v>1903</v>
      </c>
      <c r="I763" s="14" t="s">
        <v>40</v>
      </c>
      <c r="J763" s="14" t="s">
        <v>53</v>
      </c>
      <c r="K763" s="14">
        <v>1000</v>
      </c>
      <c r="L763" s="14"/>
      <c r="M763" s="14">
        <v>1973</v>
      </c>
      <c r="N763" s="15" t="s">
        <v>102</v>
      </c>
      <c r="O763" s="15" t="s">
        <v>627</v>
      </c>
      <c r="P763" s="28">
        <v>4.2689148957375835E-3</v>
      </c>
      <c r="Q763" s="18">
        <v>31.494870727183301</v>
      </c>
      <c r="R763" s="18">
        <v>32.037284273265264</v>
      </c>
      <c r="S763" s="2" t="s">
        <v>45</v>
      </c>
      <c r="T763" s="2"/>
      <c r="U763" s="2"/>
      <c r="V763" s="14">
        <v>365</v>
      </c>
      <c r="W763" s="76" t="s">
        <v>76</v>
      </c>
      <c r="X763" s="14"/>
      <c r="Y763" s="14">
        <v>2920</v>
      </c>
      <c r="Z763" s="76" t="s">
        <v>1904</v>
      </c>
      <c r="AA763" s="76" t="s">
        <v>1905</v>
      </c>
      <c r="AB763" s="19" t="s">
        <v>49</v>
      </c>
      <c r="AC763" s="19">
        <v>476000</v>
      </c>
      <c r="AD763" s="19">
        <v>2142000</v>
      </c>
      <c r="AE763" s="19">
        <v>1704000</v>
      </c>
      <c r="AF763" s="19">
        <v>595000</v>
      </c>
      <c r="AG763" s="19">
        <v>2676000000</v>
      </c>
      <c r="AH763" s="20">
        <v>5536.7678571428569</v>
      </c>
      <c r="AI763" s="20">
        <v>1.3619999999999999E-8</v>
      </c>
      <c r="AJ763" s="21">
        <f t="shared" si="512"/>
        <v>1.5249747314074266E-2</v>
      </c>
      <c r="AK763" s="21">
        <f t="shared" si="513"/>
        <v>6.8623862913334194E-2</v>
      </c>
      <c r="AL763" s="21">
        <f t="shared" si="514"/>
        <v>5.4591532401644015E-2</v>
      </c>
      <c r="AM763" s="21">
        <f t="shared" si="515"/>
        <v>1.9062184142592833E-2</v>
      </c>
      <c r="AN763" s="21">
        <f t="shared" si="516"/>
        <v>85.731772715257847</v>
      </c>
      <c r="AO763" s="86">
        <f t="shared" si="473"/>
        <v>7.6709523904602413E-5</v>
      </c>
      <c r="AP763" s="88">
        <f t="shared" si="474"/>
        <v>4.178012962760073E-5</v>
      </c>
      <c r="AQ763" s="89">
        <f t="shared" si="475"/>
        <v>1.8801058332420327E-4</v>
      </c>
      <c r="AR763" s="89">
        <f t="shared" si="476"/>
        <v>1.4956584219628498E-4</v>
      </c>
      <c r="AS763" s="89">
        <f t="shared" si="477"/>
        <v>5.2225162034500911E-5</v>
      </c>
      <c r="AT763" s="89">
        <f t="shared" si="478"/>
        <v>0.2348815690828982</v>
      </c>
      <c r="AU763" s="91">
        <f t="shared" si="479"/>
        <v>2.1016307919069154E-7</v>
      </c>
      <c r="AV763" s="95">
        <f t="shared" si="494"/>
        <v>15249.747314074266</v>
      </c>
      <c r="AW763" s="96">
        <f t="shared" si="495"/>
        <v>68623.862913334189</v>
      </c>
      <c r="AX763" s="96">
        <f t="shared" si="496"/>
        <v>54591.532401644014</v>
      </c>
      <c r="AY763" s="96">
        <f t="shared" si="497"/>
        <v>19062.184142592832</v>
      </c>
      <c r="AZ763" s="96">
        <f t="shared" si="498"/>
        <v>85731772.715257853</v>
      </c>
      <c r="BA763" s="97">
        <f t="shared" si="499"/>
        <v>76.709523904602406</v>
      </c>
      <c r="BB763" s="102">
        <f t="shared" si="500"/>
        <v>41.780129627600729</v>
      </c>
      <c r="BC763" s="98">
        <f t="shared" si="501"/>
        <v>188.01058332420328</v>
      </c>
      <c r="BD763" s="98">
        <f t="shared" si="502"/>
        <v>149.56584219628499</v>
      </c>
      <c r="BE763" s="98">
        <f t="shared" si="503"/>
        <v>52.225162034500912</v>
      </c>
      <c r="BF763" s="98">
        <f t="shared" si="504"/>
        <v>234881.5690828982</v>
      </c>
      <c r="BG763" s="103">
        <f t="shared" si="505"/>
        <v>0.21016307919069155</v>
      </c>
      <c r="BH763">
        <v>0.1</v>
      </c>
      <c r="BI763">
        <f t="shared" si="480"/>
        <v>3.2037284273265265</v>
      </c>
      <c r="BJ763">
        <v>0.1</v>
      </c>
      <c r="BK763">
        <f t="shared" si="481"/>
        <v>553.67678571428576</v>
      </c>
      <c r="BL763" s="114">
        <v>190400</v>
      </c>
      <c r="BM763" s="114">
        <v>428400</v>
      </c>
      <c r="BN763" s="114">
        <v>340800</v>
      </c>
      <c r="BO763" s="114">
        <v>119000</v>
      </c>
      <c r="BP763" s="114">
        <v>1070400000</v>
      </c>
      <c r="BQ763" s="107">
        <f t="shared" si="482"/>
        <v>1.3620000000000001E-9</v>
      </c>
      <c r="BR763" s="107">
        <f t="shared" si="483"/>
        <v>6.2876318939907427E-3</v>
      </c>
      <c r="BS763" s="107">
        <f t="shared" si="484"/>
        <v>1.5344762235284203E-2</v>
      </c>
      <c r="BT763" s="107">
        <f t="shared" si="485"/>
        <v>1.2207037744595839E-2</v>
      </c>
      <c r="BU763" s="107">
        <f t="shared" si="486"/>
        <v>4.2624339542456126E-3</v>
      </c>
      <c r="BV763" s="107">
        <f t="shared" si="487"/>
        <v>35.348115437645433</v>
      </c>
      <c r="BW763" s="117">
        <f t="shared" si="488"/>
        <v>1.084836490690719E-5</v>
      </c>
    </row>
    <row r="764" spans="1:75" ht="30" customHeight="1" x14ac:dyDescent="0.25">
      <c r="A764" s="108">
        <v>4.6818756776262402</v>
      </c>
      <c r="B764" s="108">
        <v>-74.167200139554495</v>
      </c>
      <c r="C764" s="119">
        <v>22</v>
      </c>
      <c r="D764" s="119">
        <v>33</v>
      </c>
      <c r="E764" s="119">
        <v>1923</v>
      </c>
      <c r="F764" s="16" t="s">
        <v>1906</v>
      </c>
      <c r="G764" s="14" t="s">
        <v>1907</v>
      </c>
      <c r="H764" s="16" t="s">
        <v>1908</v>
      </c>
      <c r="I764" s="14" t="s">
        <v>40</v>
      </c>
      <c r="J764" s="14" t="s">
        <v>53</v>
      </c>
      <c r="K764" s="27"/>
      <c r="L764" s="27"/>
      <c r="M764" s="14">
        <v>1990</v>
      </c>
      <c r="N764" s="15" t="s">
        <v>43</v>
      </c>
      <c r="O764" s="15" t="s">
        <v>123</v>
      </c>
      <c r="P764" s="17">
        <v>-1.5549305289660951E-2</v>
      </c>
      <c r="Q764" s="18">
        <v>432000</v>
      </c>
      <c r="R764" s="18">
        <v>405949.33739961841</v>
      </c>
      <c r="S764" s="15" t="s">
        <v>45</v>
      </c>
      <c r="T764" s="15"/>
      <c r="U764" s="15"/>
      <c r="V764" s="14">
        <v>365</v>
      </c>
      <c r="W764" s="76"/>
      <c r="X764" s="14"/>
      <c r="Y764" s="14">
        <v>8760</v>
      </c>
      <c r="Z764" s="76" t="s">
        <v>1909</v>
      </c>
      <c r="AA764" s="76" t="s">
        <v>1910</v>
      </c>
      <c r="AB764" s="19" t="s">
        <v>49</v>
      </c>
      <c r="AC764" s="19">
        <v>196.35697419693699</v>
      </c>
      <c r="AD764" s="19">
        <v>1220.7279907421801</v>
      </c>
      <c r="AE764" s="19">
        <v>69.655897325915305</v>
      </c>
      <c r="AF764" s="19">
        <v>640</v>
      </c>
      <c r="AG764" s="19">
        <v>1920000</v>
      </c>
      <c r="AH764" s="23">
        <v>432000</v>
      </c>
      <c r="AI764" s="24">
        <v>8.7999999999999994E-8</v>
      </c>
      <c r="AJ764" s="21">
        <f t="shared" si="512"/>
        <v>7.9710983569040536E-2</v>
      </c>
      <c r="AK764" s="21">
        <f t="shared" si="513"/>
        <v>0.49555371898695555</v>
      </c>
      <c r="AL764" s="21">
        <f t="shared" si="514"/>
        <v>2.827676536543117E-2</v>
      </c>
      <c r="AM764" s="21">
        <f t="shared" si="515"/>
        <v>0.25980757593575576</v>
      </c>
      <c r="AN764" s="21">
        <f t="shared" si="516"/>
        <v>779.42272780726728</v>
      </c>
      <c r="AO764" s="86">
        <f t="shared" si="473"/>
        <v>3.5723541691166413E-2</v>
      </c>
      <c r="AP764" s="88">
        <f t="shared" si="474"/>
        <v>2.1838625635353572E-4</v>
      </c>
      <c r="AQ764" s="89">
        <f t="shared" si="475"/>
        <v>1.35768142188207E-3</v>
      </c>
      <c r="AR764" s="89">
        <f t="shared" si="476"/>
        <v>7.7470590042277179E-5</v>
      </c>
      <c r="AS764" s="89">
        <f t="shared" si="477"/>
        <v>7.1180157790618013E-4</v>
      </c>
      <c r="AT764" s="89">
        <f t="shared" si="478"/>
        <v>2.1354047337185404</v>
      </c>
      <c r="AU764" s="91">
        <f t="shared" si="479"/>
        <v>9.7872716962099757E-5</v>
      </c>
      <c r="AV764" s="95">
        <f t="shared" si="494"/>
        <v>79710.983569040531</v>
      </c>
      <c r="AW764" s="96">
        <f t="shared" si="495"/>
        <v>495553.71898695553</v>
      </c>
      <c r="AX764" s="96">
        <f t="shared" si="496"/>
        <v>28276.765365431169</v>
      </c>
      <c r="AY764" s="96">
        <f t="shared" si="497"/>
        <v>259807.57593575577</v>
      </c>
      <c r="AZ764" s="96">
        <f t="shared" si="498"/>
        <v>779422727.80726731</v>
      </c>
      <c r="BA764" s="97">
        <f t="shared" si="499"/>
        <v>35723.541691166414</v>
      </c>
      <c r="BB764" s="102">
        <f t="shared" si="500"/>
        <v>218.38625635353571</v>
      </c>
      <c r="BC764" s="98">
        <f t="shared" si="501"/>
        <v>1357.68142188207</v>
      </c>
      <c r="BD764" s="98">
        <f t="shared" si="502"/>
        <v>77.47059004227718</v>
      </c>
      <c r="BE764" s="98">
        <f t="shared" si="503"/>
        <v>711.80157790618011</v>
      </c>
      <c r="BF764" s="98">
        <f t="shared" si="504"/>
        <v>2135404.7337185405</v>
      </c>
      <c r="BG764" s="103">
        <f t="shared" si="505"/>
        <v>97.872716962099759</v>
      </c>
      <c r="BH764">
        <v>0.1</v>
      </c>
      <c r="BI764">
        <f t="shared" si="480"/>
        <v>40594.933739961845</v>
      </c>
      <c r="BJ764">
        <v>0.1</v>
      </c>
      <c r="BK764">
        <f t="shared" si="481"/>
        <v>43200</v>
      </c>
      <c r="BL764" s="114">
        <v>187.562005220738</v>
      </c>
      <c r="BM764" s="114">
        <v>1012.03746873145</v>
      </c>
      <c r="BN764" s="114">
        <v>69.555897325915296</v>
      </c>
      <c r="BO764" s="114">
        <v>256</v>
      </c>
      <c r="BP764" s="114">
        <v>384000</v>
      </c>
      <c r="BQ764" s="107">
        <f t="shared" si="482"/>
        <v>8.7999999999999994E-9</v>
      </c>
      <c r="BR764" s="107">
        <f t="shared" si="483"/>
        <v>7.6556778289977881E-2</v>
      </c>
      <c r="BS764" s="107">
        <f t="shared" si="484"/>
        <v>0.41381385230639289</v>
      </c>
      <c r="BT764" s="107">
        <f t="shared" si="485"/>
        <v>2.8377404307702792E-2</v>
      </c>
      <c r="BU764" s="107">
        <f t="shared" si="486"/>
        <v>0.10712140779188023</v>
      </c>
      <c r="BV764" s="107">
        <f t="shared" si="487"/>
        <v>174.28422025853655</v>
      </c>
      <c r="BW764" s="117">
        <f t="shared" si="488"/>
        <v>5.0520717155648244E-3</v>
      </c>
    </row>
    <row r="765" spans="1:75" ht="30" customHeight="1" x14ac:dyDescent="0.25">
      <c r="A765" s="108">
        <v>4.6818756776262402</v>
      </c>
      <c r="B765" s="108">
        <v>-74.167200139554495</v>
      </c>
      <c r="C765" s="119">
        <v>22</v>
      </c>
      <c r="D765" s="119">
        <v>33</v>
      </c>
      <c r="E765" s="119">
        <v>1923</v>
      </c>
      <c r="F765" s="16" t="s">
        <v>1906</v>
      </c>
      <c r="G765" s="14" t="s">
        <v>1907</v>
      </c>
      <c r="H765" s="16" t="s">
        <v>1908</v>
      </c>
      <c r="I765" s="14" t="s">
        <v>40</v>
      </c>
      <c r="J765" s="14" t="s">
        <v>53</v>
      </c>
      <c r="K765" s="27"/>
      <c r="L765" s="27"/>
      <c r="M765" s="14">
        <v>2005</v>
      </c>
      <c r="N765" s="15" t="s">
        <v>43</v>
      </c>
      <c r="O765" s="15" t="s">
        <v>123</v>
      </c>
      <c r="P765" s="17">
        <v>-1.5549305289660951E-2</v>
      </c>
      <c r="Q765" s="18">
        <v>108000</v>
      </c>
      <c r="R765" s="18">
        <v>101487.3343499046</v>
      </c>
      <c r="S765" s="15" t="s">
        <v>45</v>
      </c>
      <c r="T765" s="15"/>
      <c r="U765" s="15"/>
      <c r="V765" s="14">
        <v>365</v>
      </c>
      <c r="W765" s="76"/>
      <c r="X765" s="14"/>
      <c r="Y765" s="14">
        <v>8760</v>
      </c>
      <c r="Z765" s="76" t="s">
        <v>1909</v>
      </c>
      <c r="AA765" s="76" t="s">
        <v>1910</v>
      </c>
      <c r="AB765" s="19" t="s">
        <v>49</v>
      </c>
      <c r="AC765" s="19">
        <v>196.35697419693699</v>
      </c>
      <c r="AD765" s="19">
        <v>1220.7279907421801</v>
      </c>
      <c r="AE765" s="19">
        <v>69.655897325915305</v>
      </c>
      <c r="AF765" s="19">
        <v>640</v>
      </c>
      <c r="AG765" s="19">
        <v>1920000</v>
      </c>
      <c r="AH765" s="20">
        <v>26143.981481481482</v>
      </c>
      <c r="AI765" s="20">
        <v>2.9999999999999997E-8</v>
      </c>
      <c r="AJ765" s="21">
        <f t="shared" si="512"/>
        <v>1.9927745892260134E-2</v>
      </c>
      <c r="AK765" s="21">
        <f t="shared" si="513"/>
        <v>0.12388842974673889</v>
      </c>
      <c r="AL765" s="21">
        <f t="shared" si="514"/>
        <v>7.0691913413577926E-3</v>
      </c>
      <c r="AM765" s="21">
        <f t="shared" si="515"/>
        <v>6.4951893983938941E-2</v>
      </c>
      <c r="AN765" s="21">
        <f t="shared" si="516"/>
        <v>194.85568195181682</v>
      </c>
      <c r="AO765" s="86">
        <f t="shared" si="473"/>
        <v>7.3702305273578477E-4</v>
      </c>
      <c r="AP765" s="88">
        <f t="shared" si="474"/>
        <v>5.4596564088383931E-5</v>
      </c>
      <c r="AQ765" s="89">
        <f t="shared" si="475"/>
        <v>3.394203554705175E-4</v>
      </c>
      <c r="AR765" s="89">
        <f t="shared" si="476"/>
        <v>1.9367647510569295E-5</v>
      </c>
      <c r="AS765" s="89">
        <f t="shared" si="477"/>
        <v>1.7795039447654503E-4</v>
      </c>
      <c r="AT765" s="89">
        <f t="shared" si="478"/>
        <v>0.53385118342963511</v>
      </c>
      <c r="AU765" s="91">
        <f t="shared" si="479"/>
        <v>2.0192412403720132E-6</v>
      </c>
      <c r="AV765" s="95">
        <f t="shared" si="494"/>
        <v>19927.745892260133</v>
      </c>
      <c r="AW765" s="96">
        <f t="shared" si="495"/>
        <v>123888.42974673888</v>
      </c>
      <c r="AX765" s="96">
        <f t="shared" si="496"/>
        <v>7069.1913413577922</v>
      </c>
      <c r="AY765" s="96">
        <f t="shared" si="497"/>
        <v>64951.893983938942</v>
      </c>
      <c r="AZ765" s="96">
        <f t="shared" si="498"/>
        <v>194855681.95181683</v>
      </c>
      <c r="BA765" s="97">
        <f t="shared" si="499"/>
        <v>737.02305273578474</v>
      </c>
      <c r="BB765" s="102">
        <f t="shared" si="500"/>
        <v>54.596564088383928</v>
      </c>
      <c r="BC765" s="98">
        <f t="shared" si="501"/>
        <v>339.42035547051751</v>
      </c>
      <c r="BD765" s="98">
        <f t="shared" si="502"/>
        <v>19.367647510569295</v>
      </c>
      <c r="BE765" s="98">
        <f t="shared" si="503"/>
        <v>177.95039447654503</v>
      </c>
      <c r="BF765" s="98">
        <f t="shared" si="504"/>
        <v>533851.18342963513</v>
      </c>
      <c r="BG765" s="103">
        <f t="shared" si="505"/>
        <v>2.019241240372013</v>
      </c>
      <c r="BH765">
        <v>0.1</v>
      </c>
      <c r="BI765">
        <f t="shared" si="480"/>
        <v>10148.733434990461</v>
      </c>
      <c r="BJ765">
        <v>0.1</v>
      </c>
      <c r="BK765">
        <f t="shared" si="481"/>
        <v>2614.3981481481483</v>
      </c>
      <c r="BL765" s="114">
        <v>187.562005220738</v>
      </c>
      <c r="BM765" s="114">
        <v>1012.03746873145</v>
      </c>
      <c r="BN765" s="114">
        <v>69.555897325915296</v>
      </c>
      <c r="BO765" s="114">
        <v>256</v>
      </c>
      <c r="BP765" s="114">
        <v>384000</v>
      </c>
      <c r="BQ765" s="107">
        <f t="shared" si="482"/>
        <v>3E-9</v>
      </c>
      <c r="BR765" s="107">
        <f t="shared" si="483"/>
        <v>1.913919457249447E-2</v>
      </c>
      <c r="BS765" s="107">
        <f t="shared" si="484"/>
        <v>0.10345346307659822</v>
      </c>
      <c r="BT765" s="107">
        <f t="shared" si="485"/>
        <v>7.0943510769256981E-3</v>
      </c>
      <c r="BU765" s="107">
        <f t="shared" si="486"/>
        <v>2.6780351947970057E-2</v>
      </c>
      <c r="BV765" s="107">
        <f t="shared" si="487"/>
        <v>43.571055064634137</v>
      </c>
      <c r="BW765" s="117">
        <f t="shared" si="488"/>
        <v>1.0423079969605678E-4</v>
      </c>
    </row>
    <row r="766" spans="1:75" ht="45" customHeight="1" x14ac:dyDescent="0.25">
      <c r="A766" s="108">
        <v>4.6858710167232998</v>
      </c>
      <c r="B766" s="108">
        <v>-74.163353177213196</v>
      </c>
      <c r="C766" s="119">
        <v>22</v>
      </c>
      <c r="D766" s="119">
        <v>33</v>
      </c>
      <c r="E766" s="119">
        <v>1923</v>
      </c>
      <c r="F766" s="16" t="s">
        <v>1911</v>
      </c>
      <c r="G766" s="14" t="s">
        <v>1912</v>
      </c>
      <c r="H766" s="16" t="s">
        <v>1913</v>
      </c>
      <c r="I766" s="14" t="s">
        <v>40</v>
      </c>
      <c r="J766" s="14" t="s">
        <v>53</v>
      </c>
      <c r="K766" s="27"/>
      <c r="L766" s="27"/>
      <c r="M766" s="14">
        <v>1990</v>
      </c>
      <c r="N766" s="15" t="s">
        <v>43</v>
      </c>
      <c r="O766" s="15" t="s">
        <v>397</v>
      </c>
      <c r="P766" s="17">
        <v>8.124879750918957E-3</v>
      </c>
      <c r="Q766" s="18">
        <v>31481.818181818198</v>
      </c>
      <c r="R766" s="18">
        <v>32521.76955675898</v>
      </c>
      <c r="S766" s="15" t="s">
        <v>45</v>
      </c>
      <c r="T766" s="15"/>
      <c r="U766" s="15"/>
      <c r="V766" s="14">
        <v>365</v>
      </c>
      <c r="W766" s="76"/>
      <c r="X766" s="14"/>
      <c r="Y766" s="14">
        <v>8760</v>
      </c>
      <c r="Z766" s="76" t="s">
        <v>1914</v>
      </c>
      <c r="AA766" s="76" t="s">
        <v>429</v>
      </c>
      <c r="AB766" s="19" t="s">
        <v>49</v>
      </c>
      <c r="AC766" s="19">
        <v>196.35697419693699</v>
      </c>
      <c r="AD766" s="19">
        <v>1220.7279907421801</v>
      </c>
      <c r="AE766" s="19">
        <v>0.1</v>
      </c>
      <c r="AF766" s="19">
        <v>640</v>
      </c>
      <c r="AG766" s="19">
        <v>1920000</v>
      </c>
      <c r="AH766" s="20">
        <v>95073.827203389839</v>
      </c>
      <c r="AI766" s="20">
        <v>2.5741799999999997E-6</v>
      </c>
      <c r="AJ766" s="21">
        <f t="shared" si="512"/>
        <v>6.3858762656952544E-3</v>
      </c>
      <c r="AK766" s="21">
        <f t="shared" si="513"/>
        <v>3.9700234406402586E-2</v>
      </c>
      <c r="AL766" s="21">
        <f t="shared" si="514"/>
        <v>3.2521769556758983E-6</v>
      </c>
      <c r="AM766" s="21">
        <f t="shared" si="515"/>
        <v>2.0813932516325746E-2</v>
      </c>
      <c r="AN766" s="21">
        <f t="shared" si="516"/>
        <v>62.441797548977242</v>
      </c>
      <c r="AO766" s="86">
        <f t="shared" si="473"/>
        <v>0.25282164358422982</v>
      </c>
      <c r="AP766" s="88">
        <f t="shared" si="474"/>
        <v>1.7495551412863711E-5</v>
      </c>
      <c r="AQ766" s="89">
        <f t="shared" si="475"/>
        <v>1.0876776549699339E-4</v>
      </c>
      <c r="AR766" s="89">
        <f t="shared" si="476"/>
        <v>8.9100738511668454E-9</v>
      </c>
      <c r="AS766" s="89">
        <f t="shared" si="477"/>
        <v>5.7024472647467796E-5</v>
      </c>
      <c r="AT766" s="89">
        <f t="shared" si="478"/>
        <v>0.17107341794240341</v>
      </c>
      <c r="AU766" s="91">
        <f t="shared" si="479"/>
        <v>6.92662037217068E-4</v>
      </c>
      <c r="AV766" s="95">
        <f t="shared" si="494"/>
        <v>6385.876265695254</v>
      </c>
      <c r="AW766" s="96">
        <f t="shared" si="495"/>
        <v>39700.234406402589</v>
      </c>
      <c r="AX766" s="96">
        <f t="shared" si="496"/>
        <v>3.2521769556758984</v>
      </c>
      <c r="AY766" s="96">
        <f t="shared" si="497"/>
        <v>20813.932516325745</v>
      </c>
      <c r="AZ766" s="96">
        <f t="shared" si="498"/>
        <v>62441797.548977241</v>
      </c>
      <c r="BA766" s="97">
        <f t="shared" si="499"/>
        <v>252821.64358422981</v>
      </c>
      <c r="BB766" s="102">
        <f t="shared" si="500"/>
        <v>17.495551412863712</v>
      </c>
      <c r="BC766" s="98">
        <f t="shared" si="501"/>
        <v>108.76776549699339</v>
      </c>
      <c r="BD766" s="98">
        <f t="shared" si="502"/>
        <v>8.9100738511668446E-3</v>
      </c>
      <c r="BE766" s="98">
        <f t="shared" si="503"/>
        <v>57.024472647467796</v>
      </c>
      <c r="BF766" s="98">
        <f t="shared" si="504"/>
        <v>171073.41794240341</v>
      </c>
      <c r="BG766" s="103">
        <f t="shared" si="505"/>
        <v>692.66203721706802</v>
      </c>
      <c r="BH766">
        <v>0.1</v>
      </c>
      <c r="BI766">
        <f t="shared" si="480"/>
        <v>3252.1769556758982</v>
      </c>
      <c r="BJ766">
        <v>0.1</v>
      </c>
      <c r="BK766">
        <f t="shared" si="481"/>
        <v>9507.3827203389847</v>
      </c>
      <c r="BL766" s="114">
        <v>187.562005220738</v>
      </c>
      <c r="BM766" s="114">
        <v>1012.03746873145</v>
      </c>
      <c r="BN766" s="114">
        <v>0</v>
      </c>
      <c r="BO766" s="114">
        <v>256</v>
      </c>
      <c r="BP766" s="114">
        <v>384000</v>
      </c>
      <c r="BQ766" s="107">
        <f t="shared" si="482"/>
        <v>2.5741799999999998E-7</v>
      </c>
      <c r="BR766" s="107">
        <f t="shared" si="483"/>
        <v>6.1331838044204438E-3</v>
      </c>
      <c r="BS766" s="107">
        <f t="shared" si="484"/>
        <v>3.3151818476439894E-2</v>
      </c>
      <c r="BT766" s="107">
        <f t="shared" si="485"/>
        <v>3.2521769556758984E-7</v>
      </c>
      <c r="BU766" s="107">
        <f t="shared" si="486"/>
        <v>8.5818042249289055E-3</v>
      </c>
      <c r="BV766" s="107">
        <f t="shared" si="487"/>
        <v>13.962410395679289</v>
      </c>
      <c r="BW766" s="117">
        <f t="shared" si="488"/>
        <v>3.5754379721827469E-2</v>
      </c>
    </row>
    <row r="767" spans="1:75" ht="45" customHeight="1" x14ac:dyDescent="0.25">
      <c r="A767" s="108">
        <v>4.6858710167232998</v>
      </c>
      <c r="B767" s="108">
        <v>-74.163353177213196</v>
      </c>
      <c r="C767" s="119">
        <v>22</v>
      </c>
      <c r="D767" s="119">
        <v>33</v>
      </c>
      <c r="E767" s="119">
        <v>1923</v>
      </c>
      <c r="F767" s="16" t="s">
        <v>1911</v>
      </c>
      <c r="G767" s="14" t="s">
        <v>1912</v>
      </c>
      <c r="H767" s="16" t="s">
        <v>1913</v>
      </c>
      <c r="I767" s="14" t="s">
        <v>40</v>
      </c>
      <c r="J767" s="14" t="s">
        <v>53</v>
      </c>
      <c r="K767" s="27"/>
      <c r="L767" s="27"/>
      <c r="M767" s="14">
        <v>1990</v>
      </c>
      <c r="N767" s="15" t="s">
        <v>43</v>
      </c>
      <c r="O767" s="15" t="s">
        <v>397</v>
      </c>
      <c r="P767" s="17">
        <v>8.124879750918957E-3</v>
      </c>
      <c r="Q767" s="18">
        <v>31481.818181818198</v>
      </c>
      <c r="R767" s="18">
        <v>32521.76955675898</v>
      </c>
      <c r="S767" s="15" t="s">
        <v>45</v>
      </c>
      <c r="T767" s="15"/>
      <c r="U767" s="15"/>
      <c r="V767" s="14">
        <v>365</v>
      </c>
      <c r="W767" s="76"/>
      <c r="X767" s="14"/>
      <c r="Y767" s="14">
        <v>8760</v>
      </c>
      <c r="Z767" s="76" t="s">
        <v>1914</v>
      </c>
      <c r="AA767" s="76" t="s">
        <v>429</v>
      </c>
      <c r="AB767" s="19" t="s">
        <v>49</v>
      </c>
      <c r="AC767" s="19">
        <v>196.35697419693699</v>
      </c>
      <c r="AD767" s="19">
        <v>1220.7279907421801</v>
      </c>
      <c r="AE767" s="19">
        <v>0.1</v>
      </c>
      <c r="AF767" s="19">
        <v>640</v>
      </c>
      <c r="AG767" s="19">
        <v>1920000</v>
      </c>
      <c r="AH767" s="20">
        <v>95073.827203389839</v>
      </c>
      <c r="AI767" s="20">
        <v>2.5741799999999997E-6</v>
      </c>
      <c r="AJ767" s="21">
        <f t="shared" si="512"/>
        <v>6.3858762656952544E-3</v>
      </c>
      <c r="AK767" s="21">
        <f t="shared" si="513"/>
        <v>3.9700234406402586E-2</v>
      </c>
      <c r="AL767" s="21">
        <f t="shared" si="514"/>
        <v>3.2521769556758983E-6</v>
      </c>
      <c r="AM767" s="21">
        <f t="shared" si="515"/>
        <v>2.0813932516325746E-2</v>
      </c>
      <c r="AN767" s="21">
        <f t="shared" si="516"/>
        <v>62.441797548977242</v>
      </c>
      <c r="AO767" s="86">
        <f t="shared" si="473"/>
        <v>0.25282164358422982</v>
      </c>
      <c r="AP767" s="88">
        <f t="shared" si="474"/>
        <v>1.7495551412863711E-5</v>
      </c>
      <c r="AQ767" s="89">
        <f t="shared" si="475"/>
        <v>1.0876776549699339E-4</v>
      </c>
      <c r="AR767" s="89">
        <f t="shared" si="476"/>
        <v>8.9100738511668454E-9</v>
      </c>
      <c r="AS767" s="89">
        <f t="shared" si="477"/>
        <v>5.7024472647467796E-5</v>
      </c>
      <c r="AT767" s="89">
        <f t="shared" si="478"/>
        <v>0.17107341794240341</v>
      </c>
      <c r="AU767" s="91">
        <f t="shared" si="479"/>
        <v>6.92662037217068E-4</v>
      </c>
      <c r="AV767" s="95">
        <f t="shared" si="494"/>
        <v>6385.876265695254</v>
      </c>
      <c r="AW767" s="96">
        <f t="shared" si="495"/>
        <v>39700.234406402589</v>
      </c>
      <c r="AX767" s="96">
        <f t="shared" si="496"/>
        <v>3.2521769556758984</v>
      </c>
      <c r="AY767" s="96">
        <f t="shared" si="497"/>
        <v>20813.932516325745</v>
      </c>
      <c r="AZ767" s="96">
        <f t="shared" si="498"/>
        <v>62441797.548977241</v>
      </c>
      <c r="BA767" s="97">
        <f t="shared" si="499"/>
        <v>252821.64358422981</v>
      </c>
      <c r="BB767" s="102">
        <f t="shared" si="500"/>
        <v>17.495551412863712</v>
      </c>
      <c r="BC767" s="98">
        <f t="shared" si="501"/>
        <v>108.76776549699339</v>
      </c>
      <c r="BD767" s="98">
        <f t="shared" si="502"/>
        <v>8.9100738511668446E-3</v>
      </c>
      <c r="BE767" s="98">
        <f t="shared" si="503"/>
        <v>57.024472647467796</v>
      </c>
      <c r="BF767" s="98">
        <f t="shared" si="504"/>
        <v>171073.41794240341</v>
      </c>
      <c r="BG767" s="103">
        <f t="shared" si="505"/>
        <v>692.66203721706802</v>
      </c>
      <c r="BH767">
        <v>0.1</v>
      </c>
      <c r="BI767">
        <f t="shared" si="480"/>
        <v>3252.1769556758982</v>
      </c>
      <c r="BJ767">
        <v>0.1</v>
      </c>
      <c r="BK767">
        <f t="shared" si="481"/>
        <v>9507.3827203389847</v>
      </c>
      <c r="BL767" s="114">
        <v>187.562005220738</v>
      </c>
      <c r="BM767" s="114">
        <v>1012.03746873145</v>
      </c>
      <c r="BN767" s="114">
        <v>0</v>
      </c>
      <c r="BO767" s="114">
        <v>256</v>
      </c>
      <c r="BP767" s="114">
        <v>384000</v>
      </c>
      <c r="BQ767" s="107">
        <f t="shared" si="482"/>
        <v>2.5741799999999998E-7</v>
      </c>
      <c r="BR767" s="107">
        <f t="shared" si="483"/>
        <v>6.1331838044204438E-3</v>
      </c>
      <c r="BS767" s="107">
        <f t="shared" si="484"/>
        <v>3.3151818476439894E-2</v>
      </c>
      <c r="BT767" s="107">
        <f t="shared" si="485"/>
        <v>3.2521769556758984E-7</v>
      </c>
      <c r="BU767" s="107">
        <f t="shared" si="486"/>
        <v>8.5818042249289055E-3</v>
      </c>
      <c r="BV767" s="107">
        <f t="shared" si="487"/>
        <v>13.962410395679289</v>
      </c>
      <c r="BW767" s="117">
        <f t="shared" si="488"/>
        <v>3.5754379721827469E-2</v>
      </c>
    </row>
    <row r="768" spans="1:75" ht="45" customHeight="1" x14ac:dyDescent="0.25">
      <c r="A768" s="108">
        <v>4.6858710167232998</v>
      </c>
      <c r="B768" s="108">
        <v>-74.163353177213196</v>
      </c>
      <c r="C768" s="119">
        <v>22</v>
      </c>
      <c r="D768" s="119">
        <v>33</v>
      </c>
      <c r="E768" s="119">
        <v>1923</v>
      </c>
      <c r="F768" s="16" t="s">
        <v>1911</v>
      </c>
      <c r="G768" s="14" t="s">
        <v>1912</v>
      </c>
      <c r="H768" s="16" t="s">
        <v>1913</v>
      </c>
      <c r="I768" s="14" t="s">
        <v>40</v>
      </c>
      <c r="J768" s="14" t="s">
        <v>53</v>
      </c>
      <c r="K768" s="27"/>
      <c r="L768" s="27"/>
      <c r="M768" s="14">
        <v>1990</v>
      </c>
      <c r="N768" s="15" t="s">
        <v>43</v>
      </c>
      <c r="O768" s="15" t="s">
        <v>397</v>
      </c>
      <c r="P768" s="17">
        <v>8.124879750918957E-3</v>
      </c>
      <c r="Q768" s="18">
        <v>23611.3636363636</v>
      </c>
      <c r="R768" s="18">
        <v>24391.327167569183</v>
      </c>
      <c r="S768" s="15" t="s">
        <v>45</v>
      </c>
      <c r="T768" s="15"/>
      <c r="U768" s="15"/>
      <c r="V768" s="14">
        <v>365</v>
      </c>
      <c r="W768" s="76"/>
      <c r="X768" s="14"/>
      <c r="Y768" s="14">
        <v>8760</v>
      </c>
      <c r="Z768" s="76" t="s">
        <v>1914</v>
      </c>
      <c r="AA768" s="76" t="s">
        <v>429</v>
      </c>
      <c r="AB768" s="19" t="s">
        <v>49</v>
      </c>
      <c r="AC768" s="19">
        <v>196.35697419693699</v>
      </c>
      <c r="AD768" s="19">
        <v>1220.7279907421801</v>
      </c>
      <c r="AE768" s="19">
        <v>0.1</v>
      </c>
      <c r="AF768" s="19">
        <v>640</v>
      </c>
      <c r="AG768" s="19">
        <v>1920000</v>
      </c>
      <c r="AH768" s="20">
        <v>95073.827203389839</v>
      </c>
      <c r="AI768" s="20">
        <v>2.5741799999999997E-6</v>
      </c>
      <c r="AJ768" s="21">
        <f t="shared" si="512"/>
        <v>4.78940719927143E-3</v>
      </c>
      <c r="AK768" s="21">
        <f t="shared" si="513"/>
        <v>2.9775175804801879E-2</v>
      </c>
      <c r="AL768" s="21">
        <f t="shared" si="514"/>
        <v>2.4391327167569186E-6</v>
      </c>
      <c r="AM768" s="21">
        <f t="shared" si="515"/>
        <v>1.5610449387244277E-2</v>
      </c>
      <c r="AN768" s="21">
        <f t="shared" si="516"/>
        <v>46.831348161732834</v>
      </c>
      <c r="AO768" s="86">
        <f t="shared" si="473"/>
        <v>0.25282164358422982</v>
      </c>
      <c r="AP768" s="88">
        <f t="shared" si="474"/>
        <v>1.3121663559647754E-5</v>
      </c>
      <c r="AQ768" s="89">
        <f t="shared" si="475"/>
        <v>8.1575824122744877E-5</v>
      </c>
      <c r="AR768" s="89">
        <f t="shared" si="476"/>
        <v>6.6825553883751196E-9</v>
      </c>
      <c r="AS768" s="89">
        <f t="shared" si="477"/>
        <v>4.2768354485600759E-5</v>
      </c>
      <c r="AT768" s="89">
        <f t="shared" si="478"/>
        <v>0.12830506345680229</v>
      </c>
      <c r="AU768" s="91">
        <f t="shared" si="479"/>
        <v>6.92662037217068E-4</v>
      </c>
      <c r="AV768" s="95">
        <f t="shared" si="494"/>
        <v>4789.4071992714298</v>
      </c>
      <c r="AW768" s="96">
        <f t="shared" si="495"/>
        <v>29775.175804801878</v>
      </c>
      <c r="AX768" s="96">
        <f t="shared" si="496"/>
        <v>2.4391327167569186</v>
      </c>
      <c r="AY768" s="96">
        <f t="shared" si="497"/>
        <v>15610.449387244276</v>
      </c>
      <c r="AZ768" s="96">
        <f t="shared" si="498"/>
        <v>46831348.16173283</v>
      </c>
      <c r="BA768" s="97">
        <f t="shared" si="499"/>
        <v>252821.64358422981</v>
      </c>
      <c r="BB768" s="102">
        <f t="shared" si="500"/>
        <v>13.121663559647754</v>
      </c>
      <c r="BC768" s="98">
        <f t="shared" si="501"/>
        <v>81.575824122744876</v>
      </c>
      <c r="BD768" s="98">
        <f t="shared" si="502"/>
        <v>6.6825553883751191E-3</v>
      </c>
      <c r="BE768" s="98">
        <f t="shared" si="503"/>
        <v>42.76835448560076</v>
      </c>
      <c r="BF768" s="98">
        <f t="shared" si="504"/>
        <v>128305.06345680229</v>
      </c>
      <c r="BG768" s="103">
        <f t="shared" si="505"/>
        <v>692.66203721706802</v>
      </c>
      <c r="BH768">
        <v>0.1</v>
      </c>
      <c r="BI768">
        <f t="shared" si="480"/>
        <v>2439.1327167569184</v>
      </c>
      <c r="BJ768">
        <v>0.1</v>
      </c>
      <c r="BK768">
        <f t="shared" si="481"/>
        <v>9507.3827203389847</v>
      </c>
      <c r="BL768" s="114">
        <v>187.562005220738</v>
      </c>
      <c r="BM768" s="114">
        <v>1012.03746873145</v>
      </c>
      <c r="BN768" s="114">
        <v>0</v>
      </c>
      <c r="BO768" s="114">
        <v>256</v>
      </c>
      <c r="BP768" s="114">
        <v>384000</v>
      </c>
      <c r="BQ768" s="107">
        <f t="shared" si="482"/>
        <v>2.5741799999999998E-7</v>
      </c>
      <c r="BR768" s="107">
        <f t="shared" si="483"/>
        <v>4.5998878533153225E-3</v>
      </c>
      <c r="BS768" s="107">
        <f t="shared" si="484"/>
        <v>2.486386385732987E-2</v>
      </c>
      <c r="BT768" s="107">
        <f t="shared" si="485"/>
        <v>2.4391327167569187E-7</v>
      </c>
      <c r="BU768" s="107">
        <f t="shared" si="486"/>
        <v>6.4363531686966648E-3</v>
      </c>
      <c r="BV768" s="107">
        <f t="shared" si="487"/>
        <v>10.471807796759444</v>
      </c>
      <c r="BW768" s="117">
        <f t="shared" si="488"/>
        <v>3.5754379721827469E-2</v>
      </c>
    </row>
    <row r="769" spans="1:75" ht="45" customHeight="1" x14ac:dyDescent="0.25">
      <c r="A769" s="108">
        <v>4.6858710167232998</v>
      </c>
      <c r="B769" s="108">
        <v>-74.163353177213196</v>
      </c>
      <c r="C769" s="119">
        <v>22</v>
      </c>
      <c r="D769" s="119">
        <v>33</v>
      </c>
      <c r="E769" s="119">
        <v>1923</v>
      </c>
      <c r="F769" s="16" t="s">
        <v>1911</v>
      </c>
      <c r="G769" s="14" t="s">
        <v>1912</v>
      </c>
      <c r="H769" s="16" t="s">
        <v>1913</v>
      </c>
      <c r="I769" s="14" t="s">
        <v>40</v>
      </c>
      <c r="J769" s="14" t="s">
        <v>53</v>
      </c>
      <c r="K769" s="27"/>
      <c r="L769" s="27"/>
      <c r="M769" s="14">
        <v>1990</v>
      </c>
      <c r="N769" s="15" t="s">
        <v>43</v>
      </c>
      <c r="O769" s="15" t="s">
        <v>397</v>
      </c>
      <c r="P769" s="17">
        <v>8.124879750918957E-3</v>
      </c>
      <c r="Q769" s="18">
        <v>23611.3636363636</v>
      </c>
      <c r="R769" s="18">
        <v>24391.327167569183</v>
      </c>
      <c r="S769" s="15" t="s">
        <v>45</v>
      </c>
      <c r="T769" s="15"/>
      <c r="U769" s="15"/>
      <c r="V769" s="14">
        <v>365</v>
      </c>
      <c r="W769" s="76"/>
      <c r="X769" s="14"/>
      <c r="Y769" s="14">
        <v>8760</v>
      </c>
      <c r="Z769" s="76" t="s">
        <v>1914</v>
      </c>
      <c r="AA769" s="76" t="s">
        <v>429</v>
      </c>
      <c r="AB769" s="19" t="s">
        <v>49</v>
      </c>
      <c r="AC769" s="19">
        <v>196.35697419693699</v>
      </c>
      <c r="AD769" s="19">
        <v>1220.7279907421801</v>
      </c>
      <c r="AE769" s="19">
        <v>0.1</v>
      </c>
      <c r="AF769" s="19">
        <v>640</v>
      </c>
      <c r="AG769" s="19">
        <v>1920000</v>
      </c>
      <c r="AH769" s="20">
        <v>95073.827203389839</v>
      </c>
      <c r="AI769" s="20">
        <v>2.5741799999999997E-6</v>
      </c>
      <c r="AJ769" s="21">
        <f t="shared" si="512"/>
        <v>4.78940719927143E-3</v>
      </c>
      <c r="AK769" s="21">
        <f t="shared" si="513"/>
        <v>2.9775175804801879E-2</v>
      </c>
      <c r="AL769" s="21">
        <f t="shared" si="514"/>
        <v>2.4391327167569186E-6</v>
      </c>
      <c r="AM769" s="21">
        <f t="shared" si="515"/>
        <v>1.5610449387244277E-2</v>
      </c>
      <c r="AN769" s="21">
        <f t="shared" si="516"/>
        <v>46.831348161732834</v>
      </c>
      <c r="AO769" s="86">
        <f t="shared" si="473"/>
        <v>0.25282164358422982</v>
      </c>
      <c r="AP769" s="88">
        <f t="shared" si="474"/>
        <v>1.3121663559647754E-5</v>
      </c>
      <c r="AQ769" s="89">
        <f t="shared" si="475"/>
        <v>8.1575824122744877E-5</v>
      </c>
      <c r="AR769" s="89">
        <f t="shared" si="476"/>
        <v>6.6825553883751196E-9</v>
      </c>
      <c r="AS769" s="89">
        <f t="shared" si="477"/>
        <v>4.2768354485600759E-5</v>
      </c>
      <c r="AT769" s="89">
        <f t="shared" si="478"/>
        <v>0.12830506345680229</v>
      </c>
      <c r="AU769" s="91">
        <f t="shared" si="479"/>
        <v>6.92662037217068E-4</v>
      </c>
      <c r="AV769" s="95">
        <f t="shared" si="494"/>
        <v>4789.4071992714298</v>
      </c>
      <c r="AW769" s="96">
        <f t="shared" si="495"/>
        <v>29775.175804801878</v>
      </c>
      <c r="AX769" s="96">
        <f t="shared" si="496"/>
        <v>2.4391327167569186</v>
      </c>
      <c r="AY769" s="96">
        <f t="shared" si="497"/>
        <v>15610.449387244276</v>
      </c>
      <c r="AZ769" s="96">
        <f t="shared" si="498"/>
        <v>46831348.16173283</v>
      </c>
      <c r="BA769" s="97">
        <f t="shared" si="499"/>
        <v>252821.64358422981</v>
      </c>
      <c r="BB769" s="102">
        <f t="shared" si="500"/>
        <v>13.121663559647754</v>
      </c>
      <c r="BC769" s="98">
        <f t="shared" si="501"/>
        <v>81.575824122744876</v>
      </c>
      <c r="BD769" s="98">
        <f t="shared" si="502"/>
        <v>6.6825553883751191E-3</v>
      </c>
      <c r="BE769" s="98">
        <f t="shared" si="503"/>
        <v>42.76835448560076</v>
      </c>
      <c r="BF769" s="98">
        <f t="shared" si="504"/>
        <v>128305.06345680229</v>
      </c>
      <c r="BG769" s="103">
        <f t="shared" si="505"/>
        <v>692.66203721706802</v>
      </c>
      <c r="BH769">
        <v>0.1</v>
      </c>
      <c r="BI769">
        <f t="shared" si="480"/>
        <v>2439.1327167569184</v>
      </c>
      <c r="BJ769">
        <v>0.1</v>
      </c>
      <c r="BK769">
        <f t="shared" si="481"/>
        <v>9507.3827203389847</v>
      </c>
      <c r="BL769" s="114">
        <v>187.562005220738</v>
      </c>
      <c r="BM769" s="114">
        <v>1012.03746873145</v>
      </c>
      <c r="BN769" s="114">
        <v>0</v>
      </c>
      <c r="BO769" s="114">
        <v>256</v>
      </c>
      <c r="BP769" s="114">
        <v>384000</v>
      </c>
      <c r="BQ769" s="107">
        <f t="shared" si="482"/>
        <v>2.5741799999999998E-7</v>
      </c>
      <c r="BR769" s="107">
        <f t="shared" si="483"/>
        <v>4.5998878533153225E-3</v>
      </c>
      <c r="BS769" s="107">
        <f t="shared" si="484"/>
        <v>2.486386385732987E-2</v>
      </c>
      <c r="BT769" s="107">
        <f t="shared" si="485"/>
        <v>2.4391327167569187E-7</v>
      </c>
      <c r="BU769" s="107">
        <f t="shared" si="486"/>
        <v>6.4363531686966648E-3</v>
      </c>
      <c r="BV769" s="107">
        <f t="shared" si="487"/>
        <v>10.471807796759444</v>
      </c>
      <c r="BW769" s="117">
        <f t="shared" si="488"/>
        <v>3.5754379721827469E-2</v>
      </c>
    </row>
    <row r="770" spans="1:75" ht="45" customHeight="1" x14ac:dyDescent="0.25">
      <c r="A770" s="108">
        <v>4.6858710167232998</v>
      </c>
      <c r="B770" s="108">
        <v>-74.163353177213196</v>
      </c>
      <c r="C770" s="119">
        <v>22</v>
      </c>
      <c r="D770" s="119">
        <v>33</v>
      </c>
      <c r="E770" s="119">
        <v>1923</v>
      </c>
      <c r="F770" s="16" t="s">
        <v>1911</v>
      </c>
      <c r="G770" s="14" t="s">
        <v>1912</v>
      </c>
      <c r="H770" s="16" t="s">
        <v>1913</v>
      </c>
      <c r="I770" s="14" t="s">
        <v>40</v>
      </c>
      <c r="J770" s="14" t="s">
        <v>53</v>
      </c>
      <c r="K770" s="27"/>
      <c r="L770" s="27"/>
      <c r="M770" s="14">
        <v>1990</v>
      </c>
      <c r="N770" s="15" t="s">
        <v>43</v>
      </c>
      <c r="O770" s="15" t="s">
        <v>397</v>
      </c>
      <c r="P770" s="17">
        <v>8.124879750918957E-3</v>
      </c>
      <c r="Q770" s="18">
        <v>23611.3636363636</v>
      </c>
      <c r="R770" s="18">
        <v>24391.327167569183</v>
      </c>
      <c r="S770" s="15" t="s">
        <v>45</v>
      </c>
      <c r="T770" s="15"/>
      <c r="U770" s="15"/>
      <c r="V770" s="14">
        <v>365</v>
      </c>
      <c r="W770" s="76"/>
      <c r="X770" s="14"/>
      <c r="Y770" s="14">
        <v>8760</v>
      </c>
      <c r="Z770" s="76" t="s">
        <v>1914</v>
      </c>
      <c r="AA770" s="76" t="s">
        <v>429</v>
      </c>
      <c r="AB770" s="19" t="s">
        <v>49</v>
      </c>
      <c r="AC770" s="19">
        <v>196.35697419693699</v>
      </c>
      <c r="AD770" s="19">
        <v>1220.7279907421801</v>
      </c>
      <c r="AE770" s="19">
        <v>0.1</v>
      </c>
      <c r="AF770" s="19">
        <v>640</v>
      </c>
      <c r="AG770" s="19">
        <v>1920000</v>
      </c>
      <c r="AH770" s="20">
        <v>95073.827203389839</v>
      </c>
      <c r="AI770" s="20">
        <v>2.5741799999999997E-6</v>
      </c>
      <c r="AJ770" s="21">
        <f t="shared" si="512"/>
        <v>4.78940719927143E-3</v>
      </c>
      <c r="AK770" s="21">
        <f t="shared" si="513"/>
        <v>2.9775175804801879E-2</v>
      </c>
      <c r="AL770" s="21">
        <f t="shared" si="514"/>
        <v>2.4391327167569186E-6</v>
      </c>
      <c r="AM770" s="21">
        <f t="shared" si="515"/>
        <v>1.5610449387244277E-2</v>
      </c>
      <c r="AN770" s="21">
        <f t="shared" si="516"/>
        <v>46.831348161732834</v>
      </c>
      <c r="AO770" s="86">
        <f t="shared" si="473"/>
        <v>0.25282164358422982</v>
      </c>
      <c r="AP770" s="88">
        <f t="shared" si="474"/>
        <v>1.3121663559647754E-5</v>
      </c>
      <c r="AQ770" s="89">
        <f t="shared" si="475"/>
        <v>8.1575824122744877E-5</v>
      </c>
      <c r="AR770" s="89">
        <f t="shared" si="476"/>
        <v>6.6825553883751196E-9</v>
      </c>
      <c r="AS770" s="89">
        <f t="shared" si="477"/>
        <v>4.2768354485600759E-5</v>
      </c>
      <c r="AT770" s="89">
        <f t="shared" si="478"/>
        <v>0.12830506345680229</v>
      </c>
      <c r="AU770" s="91">
        <f t="shared" si="479"/>
        <v>6.92662037217068E-4</v>
      </c>
      <c r="AV770" s="95">
        <f t="shared" si="494"/>
        <v>4789.4071992714298</v>
      </c>
      <c r="AW770" s="96">
        <f t="shared" si="495"/>
        <v>29775.175804801878</v>
      </c>
      <c r="AX770" s="96">
        <f t="shared" si="496"/>
        <v>2.4391327167569186</v>
      </c>
      <c r="AY770" s="96">
        <f t="shared" si="497"/>
        <v>15610.449387244276</v>
      </c>
      <c r="AZ770" s="96">
        <f t="shared" si="498"/>
        <v>46831348.16173283</v>
      </c>
      <c r="BA770" s="97">
        <f t="shared" si="499"/>
        <v>252821.64358422981</v>
      </c>
      <c r="BB770" s="102">
        <f t="shared" si="500"/>
        <v>13.121663559647754</v>
      </c>
      <c r="BC770" s="98">
        <f t="shared" si="501"/>
        <v>81.575824122744876</v>
      </c>
      <c r="BD770" s="98">
        <f t="shared" si="502"/>
        <v>6.6825553883751191E-3</v>
      </c>
      <c r="BE770" s="98">
        <f t="shared" si="503"/>
        <v>42.76835448560076</v>
      </c>
      <c r="BF770" s="98">
        <f t="shared" si="504"/>
        <v>128305.06345680229</v>
      </c>
      <c r="BG770" s="103">
        <f t="shared" si="505"/>
        <v>692.66203721706802</v>
      </c>
      <c r="BH770">
        <v>0.1</v>
      </c>
      <c r="BI770">
        <f t="shared" si="480"/>
        <v>2439.1327167569184</v>
      </c>
      <c r="BJ770">
        <v>0.1</v>
      </c>
      <c r="BK770">
        <f t="shared" si="481"/>
        <v>9507.3827203389847</v>
      </c>
      <c r="BL770" s="114">
        <v>187.562005220738</v>
      </c>
      <c r="BM770" s="114">
        <v>1012.03746873145</v>
      </c>
      <c r="BN770" s="114">
        <v>0</v>
      </c>
      <c r="BO770" s="114">
        <v>256</v>
      </c>
      <c r="BP770" s="114">
        <v>384000</v>
      </c>
      <c r="BQ770" s="107">
        <f t="shared" si="482"/>
        <v>2.5741799999999998E-7</v>
      </c>
      <c r="BR770" s="107">
        <f t="shared" si="483"/>
        <v>4.5998878533153225E-3</v>
      </c>
      <c r="BS770" s="107">
        <f t="shared" si="484"/>
        <v>2.486386385732987E-2</v>
      </c>
      <c r="BT770" s="107">
        <f t="shared" si="485"/>
        <v>2.4391327167569187E-7</v>
      </c>
      <c r="BU770" s="107">
        <f t="shared" si="486"/>
        <v>6.4363531686966648E-3</v>
      </c>
      <c r="BV770" s="107">
        <f t="shared" si="487"/>
        <v>10.471807796759444</v>
      </c>
      <c r="BW770" s="117">
        <f t="shared" si="488"/>
        <v>3.5754379721827469E-2</v>
      </c>
    </row>
    <row r="771" spans="1:75" ht="45" customHeight="1" x14ac:dyDescent="0.25">
      <c r="A771" s="108">
        <v>4.6858710167232998</v>
      </c>
      <c r="B771" s="108">
        <v>-74.163353177213196</v>
      </c>
      <c r="C771" s="119">
        <v>22</v>
      </c>
      <c r="D771" s="119">
        <v>33</v>
      </c>
      <c r="E771" s="119">
        <v>1923</v>
      </c>
      <c r="F771" s="16" t="s">
        <v>1911</v>
      </c>
      <c r="G771" s="14" t="s">
        <v>1912</v>
      </c>
      <c r="H771" s="16" t="s">
        <v>1913</v>
      </c>
      <c r="I771" s="14" t="s">
        <v>40</v>
      </c>
      <c r="J771" s="14" t="s">
        <v>53</v>
      </c>
      <c r="K771" s="27"/>
      <c r="L771" s="27"/>
      <c r="M771" s="14">
        <v>1990</v>
      </c>
      <c r="N771" s="15" t="s">
        <v>43</v>
      </c>
      <c r="O771" s="15" t="s">
        <v>397</v>
      </c>
      <c r="P771" s="17">
        <v>8.124879750918957E-3</v>
      </c>
      <c r="Q771" s="18">
        <v>23611.3636363636</v>
      </c>
      <c r="R771" s="18">
        <v>24391.327167569183</v>
      </c>
      <c r="S771" s="15" t="s">
        <v>45</v>
      </c>
      <c r="T771" s="15"/>
      <c r="U771" s="15"/>
      <c r="V771" s="14">
        <v>365</v>
      </c>
      <c r="W771" s="76"/>
      <c r="X771" s="14"/>
      <c r="Y771" s="14">
        <v>8760</v>
      </c>
      <c r="Z771" s="76" t="s">
        <v>1914</v>
      </c>
      <c r="AA771" s="76" t="s">
        <v>429</v>
      </c>
      <c r="AB771" s="19" t="s">
        <v>49</v>
      </c>
      <c r="AC771" s="19">
        <v>196.35697419693699</v>
      </c>
      <c r="AD771" s="19">
        <v>1220.7279907421801</v>
      </c>
      <c r="AE771" s="19">
        <v>0.1</v>
      </c>
      <c r="AF771" s="19">
        <v>640</v>
      </c>
      <c r="AG771" s="19">
        <v>1920000</v>
      </c>
      <c r="AH771" s="20">
        <v>95073.827203389839</v>
      </c>
      <c r="AI771" s="20">
        <v>2.5741799999999997E-6</v>
      </c>
      <c r="AJ771" s="21">
        <f t="shared" si="512"/>
        <v>4.78940719927143E-3</v>
      </c>
      <c r="AK771" s="21">
        <f t="shared" si="513"/>
        <v>2.9775175804801879E-2</v>
      </c>
      <c r="AL771" s="21">
        <f t="shared" si="514"/>
        <v>2.4391327167569186E-6</v>
      </c>
      <c r="AM771" s="21">
        <f t="shared" si="515"/>
        <v>1.5610449387244277E-2</v>
      </c>
      <c r="AN771" s="21">
        <f t="shared" si="516"/>
        <v>46.831348161732834</v>
      </c>
      <c r="AO771" s="86">
        <f t="shared" si="473"/>
        <v>0.25282164358422982</v>
      </c>
      <c r="AP771" s="88">
        <f t="shared" si="474"/>
        <v>1.3121663559647754E-5</v>
      </c>
      <c r="AQ771" s="89">
        <f t="shared" si="475"/>
        <v>8.1575824122744877E-5</v>
      </c>
      <c r="AR771" s="89">
        <f t="shared" si="476"/>
        <v>6.6825553883751196E-9</v>
      </c>
      <c r="AS771" s="89">
        <f t="shared" si="477"/>
        <v>4.2768354485600759E-5</v>
      </c>
      <c r="AT771" s="89">
        <f t="shared" si="478"/>
        <v>0.12830506345680229</v>
      </c>
      <c r="AU771" s="91">
        <f t="shared" si="479"/>
        <v>6.92662037217068E-4</v>
      </c>
      <c r="AV771" s="95">
        <f t="shared" si="494"/>
        <v>4789.4071992714298</v>
      </c>
      <c r="AW771" s="96">
        <f t="shared" si="495"/>
        <v>29775.175804801878</v>
      </c>
      <c r="AX771" s="96">
        <f t="shared" si="496"/>
        <v>2.4391327167569186</v>
      </c>
      <c r="AY771" s="96">
        <f t="shared" si="497"/>
        <v>15610.449387244276</v>
      </c>
      <c r="AZ771" s="96">
        <f t="shared" si="498"/>
        <v>46831348.16173283</v>
      </c>
      <c r="BA771" s="97">
        <f t="shared" si="499"/>
        <v>252821.64358422981</v>
      </c>
      <c r="BB771" s="102">
        <f t="shared" si="500"/>
        <v>13.121663559647754</v>
      </c>
      <c r="BC771" s="98">
        <f t="shared" si="501"/>
        <v>81.575824122744876</v>
      </c>
      <c r="BD771" s="98">
        <f t="shared" si="502"/>
        <v>6.6825553883751191E-3</v>
      </c>
      <c r="BE771" s="98">
        <f t="shared" si="503"/>
        <v>42.76835448560076</v>
      </c>
      <c r="BF771" s="98">
        <f t="shared" si="504"/>
        <v>128305.06345680229</v>
      </c>
      <c r="BG771" s="103">
        <f t="shared" si="505"/>
        <v>692.66203721706802</v>
      </c>
      <c r="BH771">
        <v>0.1</v>
      </c>
      <c r="BI771">
        <f t="shared" si="480"/>
        <v>2439.1327167569184</v>
      </c>
      <c r="BJ771">
        <v>0.1</v>
      </c>
      <c r="BK771">
        <f t="shared" si="481"/>
        <v>9507.3827203389847</v>
      </c>
      <c r="BL771" s="114">
        <v>187.562005220738</v>
      </c>
      <c r="BM771" s="114">
        <v>1012.03746873145</v>
      </c>
      <c r="BN771" s="114">
        <v>0</v>
      </c>
      <c r="BO771" s="114">
        <v>256</v>
      </c>
      <c r="BP771" s="114">
        <v>384000</v>
      </c>
      <c r="BQ771" s="107">
        <f t="shared" si="482"/>
        <v>2.5741799999999998E-7</v>
      </c>
      <c r="BR771" s="107">
        <f t="shared" si="483"/>
        <v>4.5998878533153225E-3</v>
      </c>
      <c r="BS771" s="107">
        <f t="shared" si="484"/>
        <v>2.486386385732987E-2</v>
      </c>
      <c r="BT771" s="107">
        <f t="shared" si="485"/>
        <v>2.4391327167569187E-7</v>
      </c>
      <c r="BU771" s="107">
        <f t="shared" si="486"/>
        <v>6.4363531686966648E-3</v>
      </c>
      <c r="BV771" s="107">
        <f t="shared" si="487"/>
        <v>10.471807796759444</v>
      </c>
      <c r="BW771" s="117">
        <f t="shared" si="488"/>
        <v>3.5754379721827469E-2</v>
      </c>
    </row>
    <row r="772" spans="1:75" ht="45" customHeight="1" x14ac:dyDescent="0.25">
      <c r="A772" s="108">
        <v>4.6858710167232998</v>
      </c>
      <c r="B772" s="108">
        <v>-74.163353177213196</v>
      </c>
      <c r="C772" s="119">
        <v>22</v>
      </c>
      <c r="D772" s="119">
        <v>33</v>
      </c>
      <c r="E772" s="119">
        <v>1923</v>
      </c>
      <c r="F772" s="16" t="s">
        <v>1911</v>
      </c>
      <c r="G772" s="14" t="s">
        <v>1912</v>
      </c>
      <c r="H772" s="16" t="s">
        <v>1913</v>
      </c>
      <c r="I772" s="14" t="s">
        <v>40</v>
      </c>
      <c r="J772" s="14" t="s">
        <v>41</v>
      </c>
      <c r="K772" s="14">
        <v>5.97</v>
      </c>
      <c r="L772" s="14"/>
      <c r="M772" s="14">
        <v>2004</v>
      </c>
      <c r="N772" s="15" t="s">
        <v>43</v>
      </c>
      <c r="O772" s="15" t="s">
        <v>44</v>
      </c>
      <c r="P772" s="17">
        <v>8.124879750918957E-3</v>
      </c>
      <c r="Q772" s="18">
        <v>15740.909090909099</v>
      </c>
      <c r="R772" s="18">
        <v>16260.88477837949</v>
      </c>
      <c r="S772" s="15" t="s">
        <v>45</v>
      </c>
      <c r="T772" s="15"/>
      <c r="U772" s="15"/>
      <c r="V772" s="14">
        <v>365</v>
      </c>
      <c r="W772" s="76"/>
      <c r="X772" s="14"/>
      <c r="Y772" s="14">
        <v>8760</v>
      </c>
      <c r="Z772" s="76" t="s">
        <v>1914</v>
      </c>
      <c r="AA772" s="76" t="s">
        <v>429</v>
      </c>
      <c r="AB772" s="19" t="s">
        <v>49</v>
      </c>
      <c r="AC772" s="19">
        <v>46.3856216091623</v>
      </c>
      <c r="AD772" s="19">
        <v>1074.85364414012</v>
      </c>
      <c r="AE772" s="19">
        <v>5.4109910208389103</v>
      </c>
      <c r="AF772" s="19">
        <v>1344</v>
      </c>
      <c r="AG772" s="19">
        <v>1920000</v>
      </c>
      <c r="AH772" s="20">
        <v>95073.827203389839</v>
      </c>
      <c r="AI772" s="20">
        <v>2.5741799999999997E-6</v>
      </c>
      <c r="AJ772" s="21">
        <f t="shared" si="512"/>
        <v>7.5427124836009794E-4</v>
      </c>
      <c r="AK772" s="21">
        <f t="shared" si="513"/>
        <v>1.7478071260983802E-2</v>
      </c>
      <c r="AL772" s="21">
        <f t="shared" si="514"/>
        <v>8.798750152670753E-5</v>
      </c>
      <c r="AM772" s="21">
        <f t="shared" si="515"/>
        <v>2.1854629142142035E-2</v>
      </c>
      <c r="AN772" s="21">
        <f t="shared" si="516"/>
        <v>31.220898774488621</v>
      </c>
      <c r="AO772" s="86">
        <f t="shared" ref="AO772:AO835" si="517">AI772*AH772*EXP(P772*4)</f>
        <v>0.25282164358422982</v>
      </c>
      <c r="AP772" s="88">
        <f t="shared" ref="AP772:AP835" si="518">AJ772/V772</f>
        <v>2.0664965708495835E-6</v>
      </c>
      <c r="AQ772" s="89">
        <f t="shared" ref="AQ772:AQ835" si="519">AK772/V772</f>
        <v>4.7885126742421374E-5</v>
      </c>
      <c r="AR772" s="89">
        <f t="shared" ref="AR772:AR835" si="520">AL772/V772</f>
        <v>2.4106164801837682E-7</v>
      </c>
      <c r="AS772" s="89">
        <f t="shared" ref="AS772:AS835" si="521">AM772/V772</f>
        <v>5.9875696279841189E-5</v>
      </c>
      <c r="AT772" s="89">
        <f t="shared" ref="AT772:AT835" si="522">AN772/V772</f>
        <v>8.5536708971201705E-2</v>
      </c>
      <c r="AU772" s="91">
        <f t="shared" ref="AU772:AU835" si="523">AO772/V772</f>
        <v>6.92662037217068E-4</v>
      </c>
      <c r="AV772" s="95">
        <f t="shared" si="494"/>
        <v>754.27124836009796</v>
      </c>
      <c r="AW772" s="96">
        <f t="shared" si="495"/>
        <v>17478.071260983801</v>
      </c>
      <c r="AX772" s="96">
        <f t="shared" si="496"/>
        <v>87.987501526707533</v>
      </c>
      <c r="AY772" s="96">
        <f t="shared" si="497"/>
        <v>21854.629142142036</v>
      </c>
      <c r="AZ772" s="96">
        <f t="shared" si="498"/>
        <v>31220898.77448862</v>
      </c>
      <c r="BA772" s="97">
        <f t="shared" si="499"/>
        <v>252821.64358422981</v>
      </c>
      <c r="BB772" s="102">
        <f t="shared" si="500"/>
        <v>2.0664965708495835</v>
      </c>
      <c r="BC772" s="98">
        <f t="shared" si="501"/>
        <v>47.885126742421377</v>
      </c>
      <c r="BD772" s="98">
        <f t="shared" si="502"/>
        <v>0.24106164801837682</v>
      </c>
      <c r="BE772" s="98">
        <f t="shared" si="503"/>
        <v>59.875696279841186</v>
      </c>
      <c r="BF772" s="98">
        <f t="shared" si="504"/>
        <v>85536.708971201704</v>
      </c>
      <c r="BG772" s="103">
        <f t="shared" si="505"/>
        <v>692.66203721706802</v>
      </c>
      <c r="BH772">
        <v>0.1</v>
      </c>
      <c r="BI772">
        <f t="shared" ref="BI772:BI835" si="524">R772*BH772</f>
        <v>1626.0884778379491</v>
      </c>
      <c r="BJ772">
        <v>0.1</v>
      </c>
      <c r="BK772">
        <f t="shared" ref="BK772:BK835" si="525">AH772*BJ772</f>
        <v>9507.3827203389847</v>
      </c>
      <c r="BL772" s="114">
        <v>17.6498016718255</v>
      </c>
      <c r="BM772" s="114">
        <v>910.91550745517998</v>
      </c>
      <c r="BN772" s="114">
        <v>5.3109910208389097</v>
      </c>
      <c r="BO772" s="114">
        <v>537.6</v>
      </c>
      <c r="BP772" s="114">
        <v>384000</v>
      </c>
      <c r="BQ772" s="107">
        <f t="shared" ref="BQ772:BQ835" si="526">AI772*0.1</f>
        <v>2.5741799999999998E-7</v>
      </c>
      <c r="BR772" s="107">
        <f t="shared" ref="BR772:BR835" si="527">((((BI772/R772)^2)+((BL772/AC772)^2))^(1/2))*AJ772</f>
        <v>2.967474512039294E-4</v>
      </c>
      <c r="BS772" s="107">
        <f t="shared" ref="BS772:BS835" si="528">((((BI772/R772)^2)+((BM772/AD772)^2))^(1/2))*AK772</f>
        <v>1.4915053713922849E-2</v>
      </c>
      <c r="BT772" s="107">
        <f t="shared" ref="BT772:BT835" si="529">((((BI772/R772)^2)+((BN772/AE772)^2))^(1/2))*AL772</f>
        <v>8.6808476936567564E-5</v>
      </c>
      <c r="BU772" s="107">
        <f t="shared" ref="BU772:BU835" si="530">((((BI772/R772)^2)+((BO772/AF772)^2))^(1/2))*AM772</f>
        <v>9.0108944361753512E-3</v>
      </c>
      <c r="BV772" s="107">
        <f t="shared" ref="BV772:BV835" si="531">((((BI772/R772)^2)+((BP772/AG772)^2))^(1/2))*AN772</f>
        <v>6.9812051978396443</v>
      </c>
      <c r="BW772" s="117">
        <f t="shared" ref="BW772:BW835" si="532">((((BK772/AH772)^2)+((BQ772/AI772)^2))^(1/2))*AO772</f>
        <v>3.5754379721827469E-2</v>
      </c>
    </row>
    <row r="773" spans="1:75" ht="30" customHeight="1" x14ac:dyDescent="0.25">
      <c r="A773" s="108">
        <v>4.6885591365480197</v>
      </c>
      <c r="B773" s="108">
        <v>-74.160741578945107</v>
      </c>
      <c r="C773" s="119">
        <v>22</v>
      </c>
      <c r="D773" s="119">
        <v>34</v>
      </c>
      <c r="E773" s="119">
        <v>1937</v>
      </c>
      <c r="F773" s="16" t="s">
        <v>1915</v>
      </c>
      <c r="G773" s="14" t="s">
        <v>1916</v>
      </c>
      <c r="H773" s="16" t="s">
        <v>1917</v>
      </c>
      <c r="I773" s="14" t="s">
        <v>40</v>
      </c>
      <c r="J773" s="14" t="s">
        <v>41</v>
      </c>
      <c r="K773" s="14">
        <v>100</v>
      </c>
      <c r="L773" s="14"/>
      <c r="M773" s="14">
        <v>1968</v>
      </c>
      <c r="N773" s="15" t="s">
        <v>43</v>
      </c>
      <c r="O773" s="15" t="s">
        <v>44</v>
      </c>
      <c r="P773" s="25">
        <v>0.01</v>
      </c>
      <c r="Q773" s="18">
        <v>106120.754716981</v>
      </c>
      <c r="R773" s="18">
        <v>110451.62487486153</v>
      </c>
      <c r="S773" s="15" t="s">
        <v>45</v>
      </c>
      <c r="T773" s="15"/>
      <c r="U773" s="15"/>
      <c r="V773" s="14">
        <v>365</v>
      </c>
      <c r="W773" s="76" t="s">
        <v>76</v>
      </c>
      <c r="X773" s="14"/>
      <c r="Y773" s="14">
        <v>2920</v>
      </c>
      <c r="Z773" s="76" t="s">
        <v>1918</v>
      </c>
      <c r="AA773" s="76" t="s">
        <v>1919</v>
      </c>
      <c r="AB773" s="19" t="s">
        <v>49</v>
      </c>
      <c r="AC773" s="19">
        <v>46.3856216091623</v>
      </c>
      <c r="AD773" s="19">
        <v>1074.85364414012</v>
      </c>
      <c r="AE773" s="19">
        <v>5.4109910208389103</v>
      </c>
      <c r="AF773" s="19">
        <v>1344</v>
      </c>
      <c r="AG773" s="19">
        <v>1920000</v>
      </c>
      <c r="AH773" s="23">
        <v>106120.754716981</v>
      </c>
      <c r="AI773" s="24">
        <v>8.7999999999999994E-8</v>
      </c>
      <c r="AJ773" s="21">
        <f t="shared" si="512"/>
        <v>5.1233672775624654E-3</v>
      </c>
      <c r="AK773" s="21">
        <f t="shared" si="513"/>
        <v>0.11871933149794245</v>
      </c>
      <c r="AL773" s="21">
        <f t="shared" si="514"/>
        <v>5.9765275043494341E-4</v>
      </c>
      <c r="AM773" s="21">
        <f t="shared" si="515"/>
        <v>0.1484469838318139</v>
      </c>
      <c r="AN773" s="21">
        <f t="shared" si="516"/>
        <v>212.06711975973414</v>
      </c>
      <c r="AO773" s="86">
        <f t="shared" si="517"/>
        <v>9.7197429889878135E-3</v>
      </c>
      <c r="AP773" s="88">
        <f t="shared" si="518"/>
        <v>1.4036622678253331E-5</v>
      </c>
      <c r="AQ773" s="89">
        <f t="shared" si="519"/>
        <v>3.2525844246011632E-4</v>
      </c>
      <c r="AR773" s="89">
        <f t="shared" si="520"/>
        <v>1.6374047957121738E-6</v>
      </c>
      <c r="AS773" s="89">
        <f t="shared" si="521"/>
        <v>4.0670406529264084E-4</v>
      </c>
      <c r="AT773" s="89">
        <f t="shared" si="522"/>
        <v>0.58100580756091547</v>
      </c>
      <c r="AU773" s="91">
        <f t="shared" si="523"/>
        <v>2.6629432846541953E-5</v>
      </c>
      <c r="AV773" s="95">
        <f t="shared" ref="AV773:AV836" si="533">AJ773*1000000</f>
        <v>5123.3672775624655</v>
      </c>
      <c r="AW773" s="96">
        <f t="shared" ref="AW773:AW836" si="534">AK773*1000000</f>
        <v>118719.33149794245</v>
      </c>
      <c r="AX773" s="96">
        <f t="shared" ref="AX773:AX836" si="535">AL773*1000000</f>
        <v>597.65275043494341</v>
      </c>
      <c r="AY773" s="96">
        <f t="shared" ref="AY773:AY836" si="536">AM773*1000000</f>
        <v>148446.98383181391</v>
      </c>
      <c r="AZ773" s="96">
        <f t="shared" ref="AZ773:AZ836" si="537">AN773*1000000</f>
        <v>212067119.75973415</v>
      </c>
      <c r="BA773" s="97">
        <f t="shared" ref="BA773:BA836" si="538">AO773*1000000</f>
        <v>9719.7429889878131</v>
      </c>
      <c r="BB773" s="102">
        <f t="shared" ref="BB773:BB836" si="539">AP773*1000000</f>
        <v>14.03662267825333</v>
      </c>
      <c r="BC773" s="98">
        <f t="shared" ref="BC773:BC836" si="540">AQ773*1000000</f>
        <v>325.25844246011633</v>
      </c>
      <c r="BD773" s="98">
        <f t="shared" ref="BD773:BD836" si="541">AR773*1000000</f>
        <v>1.6374047957121738</v>
      </c>
      <c r="BE773" s="98">
        <f t="shared" ref="BE773:BE836" si="542">AS773*1000000</f>
        <v>406.70406529264085</v>
      </c>
      <c r="BF773" s="98">
        <f t="shared" ref="BF773:BF836" si="543">AT773*1000000</f>
        <v>581005.80756091548</v>
      </c>
      <c r="BG773" s="103">
        <f t="shared" ref="BG773:BG836" si="544">AU773*1000000</f>
        <v>26.629432846541953</v>
      </c>
      <c r="BH773">
        <v>0.1</v>
      </c>
      <c r="BI773">
        <f t="shared" si="524"/>
        <v>11045.162487486154</v>
      </c>
      <c r="BJ773">
        <v>0.1</v>
      </c>
      <c r="BK773">
        <f t="shared" si="525"/>
        <v>10612.075471698101</v>
      </c>
      <c r="BL773" s="114">
        <v>17.6498016718255</v>
      </c>
      <c r="BM773" s="114">
        <v>910.91550745517998</v>
      </c>
      <c r="BN773" s="114">
        <v>5.3109910208389097</v>
      </c>
      <c r="BO773" s="114">
        <v>537.6</v>
      </c>
      <c r="BP773" s="114">
        <v>384000</v>
      </c>
      <c r="BQ773" s="107">
        <f t="shared" si="526"/>
        <v>8.7999999999999994E-9</v>
      </c>
      <c r="BR773" s="107">
        <f t="shared" si="527"/>
        <v>2.0156491242424306E-3</v>
      </c>
      <c r="BS773" s="107">
        <f t="shared" si="528"/>
        <v>0.10131010337081983</v>
      </c>
      <c r="BT773" s="107">
        <f t="shared" si="529"/>
        <v>5.8964425744558748E-4</v>
      </c>
      <c r="BU773" s="107">
        <f t="shared" si="530"/>
        <v>6.1206259414292592E-2</v>
      </c>
      <c r="BV773" s="107">
        <f t="shared" si="531"/>
        <v>47.419649557535443</v>
      </c>
      <c r="BW773" s="117">
        <f t="shared" si="532"/>
        <v>1.3745792357807373E-3</v>
      </c>
    </row>
    <row r="774" spans="1:75" ht="30" customHeight="1" x14ac:dyDescent="0.25">
      <c r="A774" s="108">
        <v>4.6885591365480197</v>
      </c>
      <c r="B774" s="108">
        <v>-74.160741578945107</v>
      </c>
      <c r="C774" s="119">
        <v>22</v>
      </c>
      <c r="D774" s="119">
        <v>34</v>
      </c>
      <c r="E774" s="119">
        <v>1937</v>
      </c>
      <c r="F774" s="16" t="s">
        <v>1915</v>
      </c>
      <c r="G774" s="14" t="s">
        <v>1916</v>
      </c>
      <c r="H774" s="16" t="s">
        <v>1917</v>
      </c>
      <c r="I774" s="14" t="s">
        <v>40</v>
      </c>
      <c r="J774" s="14" t="s">
        <v>41</v>
      </c>
      <c r="K774" s="14">
        <v>6</v>
      </c>
      <c r="L774" s="14"/>
      <c r="M774" s="14">
        <v>1986</v>
      </c>
      <c r="N774" s="15" t="s">
        <v>43</v>
      </c>
      <c r="O774" s="15" t="s">
        <v>44</v>
      </c>
      <c r="P774" s="25">
        <v>0.01</v>
      </c>
      <c r="Q774" s="18">
        <v>6367.2452830188704</v>
      </c>
      <c r="R774" s="18">
        <v>6627.0974924917027</v>
      </c>
      <c r="S774" s="15" t="s">
        <v>45</v>
      </c>
      <c r="T774" s="15"/>
      <c r="U774" s="15"/>
      <c r="V774" s="14">
        <v>365</v>
      </c>
      <c r="W774" s="76" t="s">
        <v>76</v>
      </c>
      <c r="X774" s="14"/>
      <c r="Y774" s="14">
        <v>2920</v>
      </c>
      <c r="Z774" s="76" t="s">
        <v>1918</v>
      </c>
      <c r="AA774" s="76" t="s">
        <v>1919</v>
      </c>
      <c r="AB774" s="19" t="s">
        <v>49</v>
      </c>
      <c r="AC774" s="19">
        <v>46.3856216091623</v>
      </c>
      <c r="AD774" s="19">
        <v>1074.85364414012</v>
      </c>
      <c r="AE774" s="19">
        <v>5.4109910208389103</v>
      </c>
      <c r="AF774" s="19">
        <v>1344</v>
      </c>
      <c r="AG774" s="19">
        <v>1920000</v>
      </c>
      <c r="AH774" s="23">
        <v>6367.2452830188704</v>
      </c>
      <c r="AI774" s="24">
        <v>8.7999999999999994E-8</v>
      </c>
      <c r="AJ774" s="21">
        <f t="shared" si="512"/>
        <v>3.0740203665374842E-4</v>
      </c>
      <c r="AK774" s="21">
        <f t="shared" si="513"/>
        <v>7.1231598898765583E-3</v>
      </c>
      <c r="AL774" s="21">
        <f t="shared" si="514"/>
        <v>3.5859165026096666E-5</v>
      </c>
      <c r="AM774" s="21">
        <f t="shared" si="515"/>
        <v>8.9068190299088495E-3</v>
      </c>
      <c r="AN774" s="21">
        <f t="shared" si="516"/>
        <v>12.724027185584069</v>
      </c>
      <c r="AO774" s="86">
        <f t="shared" si="517"/>
        <v>5.8318457933926975E-4</v>
      </c>
      <c r="AP774" s="88">
        <f t="shared" si="518"/>
        <v>8.4219736069520114E-7</v>
      </c>
      <c r="AQ774" s="89">
        <f t="shared" si="519"/>
        <v>1.951550654760701E-5</v>
      </c>
      <c r="AR774" s="89">
        <f t="shared" si="520"/>
        <v>9.8244287742730592E-8</v>
      </c>
      <c r="AS774" s="89">
        <f t="shared" si="521"/>
        <v>2.4402243917558492E-5</v>
      </c>
      <c r="AT774" s="89">
        <f t="shared" si="522"/>
        <v>3.4860348453654981E-2</v>
      </c>
      <c r="AU774" s="91">
        <f t="shared" si="523"/>
        <v>1.5977659707925198E-6</v>
      </c>
      <c r="AV774" s="95">
        <f t="shared" si="533"/>
        <v>307.40203665374844</v>
      </c>
      <c r="AW774" s="96">
        <f t="shared" si="534"/>
        <v>7123.1598898765587</v>
      </c>
      <c r="AX774" s="96">
        <f t="shared" si="535"/>
        <v>35.859165026096669</v>
      </c>
      <c r="AY774" s="96">
        <f t="shared" si="536"/>
        <v>8906.8190299088492</v>
      </c>
      <c r="AZ774" s="96">
        <f t="shared" si="537"/>
        <v>12724027.185584068</v>
      </c>
      <c r="BA774" s="97">
        <f t="shared" si="538"/>
        <v>583.1845793392697</v>
      </c>
      <c r="BB774" s="102">
        <f t="shared" si="539"/>
        <v>0.84219736069520112</v>
      </c>
      <c r="BC774" s="98">
        <f t="shared" si="540"/>
        <v>19.515506547607011</v>
      </c>
      <c r="BD774" s="98">
        <f t="shared" si="541"/>
        <v>9.8244287742730599E-2</v>
      </c>
      <c r="BE774" s="98">
        <f t="shared" si="542"/>
        <v>24.402243917558494</v>
      </c>
      <c r="BF774" s="98">
        <f t="shared" si="543"/>
        <v>34860.34845365498</v>
      </c>
      <c r="BG774" s="103">
        <f t="shared" si="544"/>
        <v>1.5977659707925198</v>
      </c>
      <c r="BH774">
        <v>0.1</v>
      </c>
      <c r="BI774">
        <f t="shared" si="524"/>
        <v>662.70974924917027</v>
      </c>
      <c r="BJ774">
        <v>0.1</v>
      </c>
      <c r="BK774">
        <f t="shared" si="525"/>
        <v>636.72452830188706</v>
      </c>
      <c r="BL774" s="114">
        <v>17.6498016718255</v>
      </c>
      <c r="BM774" s="114">
        <v>910.91550745517998</v>
      </c>
      <c r="BN774" s="114">
        <v>5.3109910208389097</v>
      </c>
      <c r="BO774" s="114">
        <v>537.6</v>
      </c>
      <c r="BP774" s="114">
        <v>384000</v>
      </c>
      <c r="BQ774" s="107">
        <f t="shared" si="526"/>
        <v>8.7999999999999994E-9</v>
      </c>
      <c r="BR774" s="107">
        <f t="shared" si="527"/>
        <v>1.2093894745454603E-4</v>
      </c>
      <c r="BS774" s="107">
        <f t="shared" si="528"/>
        <v>6.0786062022492003E-3</v>
      </c>
      <c r="BT774" s="107">
        <f t="shared" si="529"/>
        <v>3.5378655446735311E-5</v>
      </c>
      <c r="BU774" s="107">
        <f t="shared" si="530"/>
        <v>3.6723755648575616E-3</v>
      </c>
      <c r="BV774" s="107">
        <f t="shared" si="531"/>
        <v>2.8451789734521311</v>
      </c>
      <c r="BW774" s="117">
        <f t="shared" si="532"/>
        <v>8.2474754146844375E-5</v>
      </c>
    </row>
    <row r="775" spans="1:75" ht="30" customHeight="1" x14ac:dyDescent="0.25">
      <c r="A775" s="108">
        <v>4.6885591365480197</v>
      </c>
      <c r="B775" s="108">
        <v>-74.160741578945107</v>
      </c>
      <c r="C775" s="119">
        <v>22</v>
      </c>
      <c r="D775" s="119">
        <v>34</v>
      </c>
      <c r="E775" s="119">
        <v>1937</v>
      </c>
      <c r="F775" s="16" t="s">
        <v>1915</v>
      </c>
      <c r="G775" s="14" t="s">
        <v>1916</v>
      </c>
      <c r="H775" s="16" t="s">
        <v>1917</v>
      </c>
      <c r="I775" s="14" t="s">
        <v>40</v>
      </c>
      <c r="J775" s="14" t="s">
        <v>41</v>
      </c>
      <c r="K775" s="14">
        <v>200</v>
      </c>
      <c r="L775" s="14"/>
      <c r="M775" s="14">
        <v>2006</v>
      </c>
      <c r="N775" s="15" t="s">
        <v>62</v>
      </c>
      <c r="O775" s="15" t="s">
        <v>224</v>
      </c>
      <c r="P775" s="25">
        <v>0.01</v>
      </c>
      <c r="Q775" s="18">
        <v>81600</v>
      </c>
      <c r="R775" s="18">
        <v>84930.159174098881</v>
      </c>
      <c r="S775" s="15" t="s">
        <v>64</v>
      </c>
      <c r="T775" s="15">
        <f t="shared" ref="T775:T777" si="545">((R775*6933000)/1000)/8460</f>
        <v>69600.566613951247</v>
      </c>
      <c r="U775" s="15" t="s">
        <v>45</v>
      </c>
      <c r="V775" s="14">
        <v>365</v>
      </c>
      <c r="W775" s="76" t="s">
        <v>76</v>
      </c>
      <c r="X775" s="14"/>
      <c r="Y775" s="14">
        <v>2920</v>
      </c>
      <c r="Z775" s="76" t="s">
        <v>429</v>
      </c>
      <c r="AA775" s="76" t="s">
        <v>1919</v>
      </c>
      <c r="AB775" s="19" t="s">
        <v>226</v>
      </c>
      <c r="AC775" s="19">
        <v>5.8778764320498897</v>
      </c>
      <c r="AD775" s="19">
        <v>7.6168169581462903</v>
      </c>
      <c r="AE775" s="19">
        <v>22.1296397414769</v>
      </c>
      <c r="AF775" s="19">
        <v>0.3</v>
      </c>
      <c r="AG775" s="19">
        <v>2840</v>
      </c>
      <c r="AH775" s="23">
        <v>81600</v>
      </c>
      <c r="AI775" s="20">
        <v>2.0000000000000002E-5</v>
      </c>
      <c r="AJ775" s="21">
        <f>AC775*R775/1000000</f>
        <v>0.49920898097968153</v>
      </c>
      <c r="AK775" s="21">
        <f>AD775*R775/1000000</f>
        <v>0.64689747665534003</v>
      </c>
      <c r="AL775" s="21">
        <f>AE775*R775/1000000</f>
        <v>1.8794738257090975</v>
      </c>
      <c r="AM775" s="21">
        <f>AF775*R775/1000000</f>
        <v>2.5479047752229665E-2</v>
      </c>
      <c r="AN775" s="21">
        <f>AG775*R775/1000000</f>
        <v>241.20165205444081</v>
      </c>
      <c r="AO775" s="86">
        <f t="shared" si="517"/>
        <v>1.6986031834819777</v>
      </c>
      <c r="AP775" s="88">
        <f t="shared" si="518"/>
        <v>1.3676958383004973E-3</v>
      </c>
      <c r="AQ775" s="89">
        <f t="shared" si="519"/>
        <v>1.7723218538502467E-3</v>
      </c>
      <c r="AR775" s="89">
        <f t="shared" si="520"/>
        <v>5.1492433581071164E-3</v>
      </c>
      <c r="AS775" s="89">
        <f t="shared" si="521"/>
        <v>6.9805610280081272E-5</v>
      </c>
      <c r="AT775" s="89">
        <f t="shared" si="522"/>
        <v>0.66082644398476931</v>
      </c>
      <c r="AU775" s="91">
        <f t="shared" si="523"/>
        <v>4.6537073520054187E-3</v>
      </c>
      <c r="AV775" s="95">
        <f t="shared" si="533"/>
        <v>499208.98097968154</v>
      </c>
      <c r="AW775" s="96">
        <f t="shared" si="534"/>
        <v>646897.47665534006</v>
      </c>
      <c r="AX775" s="96">
        <f t="shared" si="535"/>
        <v>1879473.8257090976</v>
      </c>
      <c r="AY775" s="96">
        <f t="shared" si="536"/>
        <v>25479.047752229664</v>
      </c>
      <c r="AZ775" s="96">
        <f t="shared" si="537"/>
        <v>241201652.05444083</v>
      </c>
      <c r="BA775" s="97">
        <f t="shared" si="538"/>
        <v>1698603.1834819778</v>
      </c>
      <c r="BB775" s="102">
        <f t="shared" si="539"/>
        <v>1367.6958383004974</v>
      </c>
      <c r="BC775" s="98">
        <f t="shared" si="540"/>
        <v>1772.3218538502467</v>
      </c>
      <c r="BD775" s="98">
        <f t="shared" si="541"/>
        <v>5149.2433581071164</v>
      </c>
      <c r="BE775" s="98">
        <f t="shared" si="542"/>
        <v>69.805610280081268</v>
      </c>
      <c r="BF775" s="98">
        <f t="shared" si="543"/>
        <v>660826.44398476928</v>
      </c>
      <c r="BG775" s="103">
        <f t="shared" si="544"/>
        <v>4653.7073520054191</v>
      </c>
      <c r="BH775">
        <v>0.1</v>
      </c>
      <c r="BI775">
        <f t="shared" si="524"/>
        <v>8493.0159174098881</v>
      </c>
      <c r="BJ775">
        <v>0.1</v>
      </c>
      <c r="BK775">
        <f t="shared" si="525"/>
        <v>8160</v>
      </c>
      <c r="BL775" s="114">
        <v>4.1247646050424898</v>
      </c>
      <c r="BM775" s="114">
        <v>5.0304179232934398</v>
      </c>
      <c r="BN775" s="114">
        <v>17.597190734642901</v>
      </c>
      <c r="BO775" s="114">
        <v>0.12</v>
      </c>
      <c r="BP775" s="114">
        <v>2840</v>
      </c>
      <c r="BQ775" s="107">
        <f t="shared" si="526"/>
        <v>2.0000000000000003E-6</v>
      </c>
      <c r="BR775" s="107">
        <f t="shared" si="527"/>
        <v>0.35385595462708741</v>
      </c>
      <c r="BS775" s="107">
        <f t="shared" si="528"/>
        <v>0.43210394672690561</v>
      </c>
      <c r="BT775" s="107">
        <f t="shared" si="529"/>
        <v>1.5063036698063688</v>
      </c>
      <c r="BU775" s="107">
        <f t="shared" si="530"/>
        <v>1.0505280512259916E-2</v>
      </c>
      <c r="BV775" s="107">
        <f t="shared" si="531"/>
        <v>242.4046602756008</v>
      </c>
      <c r="BW775" s="117">
        <f t="shared" si="532"/>
        <v>0.24021876591703281</v>
      </c>
    </row>
    <row r="776" spans="1:75" ht="15" customHeight="1" x14ac:dyDescent="0.25">
      <c r="A776" s="108">
        <v>4.6898505259017904</v>
      </c>
      <c r="B776" s="108">
        <v>-74.159370564915207</v>
      </c>
      <c r="C776" s="119">
        <v>22</v>
      </c>
      <c r="D776" s="119">
        <v>34</v>
      </c>
      <c r="E776" s="119">
        <v>1937</v>
      </c>
      <c r="F776" s="16" t="s">
        <v>1920</v>
      </c>
      <c r="G776" s="14" t="s">
        <v>1921</v>
      </c>
      <c r="H776" s="16" t="s">
        <v>1922</v>
      </c>
      <c r="I776" s="14" t="s">
        <v>40</v>
      </c>
      <c r="J776" s="14" t="s">
        <v>53</v>
      </c>
      <c r="K776" s="14">
        <v>16</v>
      </c>
      <c r="L776" s="14"/>
      <c r="M776" s="14">
        <v>2006</v>
      </c>
      <c r="N776" s="15" t="s">
        <v>62</v>
      </c>
      <c r="O776" s="15" t="s">
        <v>63</v>
      </c>
      <c r="P776" s="17">
        <v>-5.5890559934594797E-2</v>
      </c>
      <c r="Q776" s="18">
        <v>18375</v>
      </c>
      <c r="R776" s="18">
        <v>14693.846568439882</v>
      </c>
      <c r="S776" s="15" t="s">
        <v>64</v>
      </c>
      <c r="T776" s="15">
        <f t="shared" si="545"/>
        <v>12041.659368675379</v>
      </c>
      <c r="U776" s="15" t="s">
        <v>45</v>
      </c>
      <c r="V776" s="14">
        <v>365</v>
      </c>
      <c r="W776" s="76"/>
      <c r="X776" s="14"/>
      <c r="Y776" s="14">
        <v>8760</v>
      </c>
      <c r="Z776" s="76" t="s">
        <v>429</v>
      </c>
      <c r="AA776" s="76" t="s">
        <v>429</v>
      </c>
      <c r="AB776" s="19" t="s">
        <v>226</v>
      </c>
      <c r="AC776" s="19">
        <v>12.7152226842523</v>
      </c>
      <c r="AD776" s="19">
        <v>4.5638248573294096</v>
      </c>
      <c r="AE776" s="19">
        <v>12.0799261022882</v>
      </c>
      <c r="AF776" s="19">
        <v>6.25</v>
      </c>
      <c r="AG776" s="19">
        <v>2343</v>
      </c>
      <c r="AH776" s="23">
        <v>18375</v>
      </c>
      <c r="AI776" s="20">
        <v>0</v>
      </c>
      <c r="AJ776" s="21">
        <f>AC776*R776/1000000</f>
        <v>0.18683553120594962</v>
      </c>
      <c r="AK776" s="21">
        <f>AD776*R776/1000000</f>
        <v>6.7060142218830388E-2</v>
      </c>
      <c r="AL776" s="21">
        <f>AE776*R776/1000000</f>
        <v>0.17750058070511482</v>
      </c>
      <c r="AM776" s="21">
        <f>AF776*R776/1000000</f>
        <v>9.1836541052749271E-2</v>
      </c>
      <c r="AN776" s="21">
        <f>AG776*R776/1000000</f>
        <v>34.427682509854641</v>
      </c>
      <c r="AO776" s="86">
        <f t="shared" si="517"/>
        <v>0</v>
      </c>
      <c r="AP776" s="88">
        <f t="shared" si="518"/>
        <v>5.1187816768753325E-4</v>
      </c>
      <c r="AQ776" s="89">
        <f t="shared" si="519"/>
        <v>1.8372641703789147E-4</v>
      </c>
      <c r="AR776" s="89">
        <f t="shared" si="520"/>
        <v>4.8630296083593104E-4</v>
      </c>
      <c r="AS776" s="89">
        <f t="shared" si="521"/>
        <v>2.5160696178835418E-4</v>
      </c>
      <c r="AT776" s="89">
        <f t="shared" si="522"/>
        <v>9.4322417835218192E-2</v>
      </c>
      <c r="AU776" s="91">
        <f t="shared" si="523"/>
        <v>0</v>
      </c>
      <c r="AV776" s="95">
        <f t="shared" si="533"/>
        <v>186835.53120594961</v>
      </c>
      <c r="AW776" s="96">
        <f t="shared" si="534"/>
        <v>67060.142218830384</v>
      </c>
      <c r="AX776" s="96">
        <f t="shared" si="535"/>
        <v>177500.58070511481</v>
      </c>
      <c r="AY776" s="96">
        <f t="shared" si="536"/>
        <v>91836.541052749264</v>
      </c>
      <c r="AZ776" s="96">
        <f t="shared" si="537"/>
        <v>34427682.509854645</v>
      </c>
      <c r="BA776" s="97">
        <f t="shared" si="538"/>
        <v>0</v>
      </c>
      <c r="BB776" s="102">
        <f t="shared" si="539"/>
        <v>511.87816768753322</v>
      </c>
      <c r="BC776" s="98">
        <f t="shared" si="540"/>
        <v>183.72641703789148</v>
      </c>
      <c r="BD776" s="98">
        <f t="shared" si="541"/>
        <v>486.30296083593106</v>
      </c>
      <c r="BE776" s="98">
        <f t="shared" si="542"/>
        <v>251.60696178835417</v>
      </c>
      <c r="BF776" s="98">
        <f t="shared" si="543"/>
        <v>94322.417835218192</v>
      </c>
      <c r="BG776" s="103">
        <f t="shared" si="544"/>
        <v>0</v>
      </c>
      <c r="BH776">
        <v>0.1</v>
      </c>
      <c r="BI776">
        <f t="shared" si="524"/>
        <v>1469.3846568439883</v>
      </c>
      <c r="BJ776">
        <v>0.1</v>
      </c>
      <c r="BK776">
        <f t="shared" si="525"/>
        <v>1837.5</v>
      </c>
      <c r="BL776" s="114">
        <v>8.7974410932361504</v>
      </c>
      <c r="BM776" s="114">
        <v>3.6268345072346699</v>
      </c>
      <c r="BN776" s="114">
        <v>10.053852918428399</v>
      </c>
      <c r="BO776" s="114">
        <v>12.5</v>
      </c>
      <c r="BP776" s="114">
        <v>2343</v>
      </c>
      <c r="BQ776" s="107">
        <f t="shared" si="526"/>
        <v>0</v>
      </c>
      <c r="BR776" s="107">
        <f t="shared" si="527"/>
        <v>0.13061146778420471</v>
      </c>
      <c r="BS776" s="107">
        <f t="shared" si="528"/>
        <v>5.3712418068363507E-2</v>
      </c>
      <c r="BT776" s="107">
        <f t="shared" si="529"/>
        <v>0.14879230543701522</v>
      </c>
      <c r="BU776" s="107">
        <f t="shared" si="530"/>
        <v>0.1839025301426235</v>
      </c>
      <c r="BV776" s="107">
        <f t="shared" si="531"/>
        <v>34.599392714747822</v>
      </c>
      <c r="BW776" s="117" t="e">
        <f t="shared" si="532"/>
        <v>#DIV/0!</v>
      </c>
    </row>
    <row r="777" spans="1:75" ht="15" customHeight="1" x14ac:dyDescent="0.25">
      <c r="A777" s="108">
        <v>4.6898505259017904</v>
      </c>
      <c r="B777" s="108">
        <v>-74.159370564915207</v>
      </c>
      <c r="C777" s="119">
        <v>22</v>
      </c>
      <c r="D777" s="119">
        <v>34</v>
      </c>
      <c r="E777" s="119">
        <v>1937</v>
      </c>
      <c r="F777" s="16" t="s">
        <v>1920</v>
      </c>
      <c r="G777" s="14" t="s">
        <v>1921</v>
      </c>
      <c r="H777" s="16" t="s">
        <v>1922</v>
      </c>
      <c r="I777" s="14" t="s">
        <v>40</v>
      </c>
      <c r="J777" s="14" t="s">
        <v>41</v>
      </c>
      <c r="K777" s="14">
        <v>100</v>
      </c>
      <c r="L777" s="14"/>
      <c r="M777" s="14">
        <v>2006</v>
      </c>
      <c r="N777" s="15" t="s">
        <v>62</v>
      </c>
      <c r="O777" s="15" t="s">
        <v>151</v>
      </c>
      <c r="P777" s="17">
        <v>-5.5890559934594797E-2</v>
      </c>
      <c r="Q777" s="18">
        <v>122500</v>
      </c>
      <c r="R777" s="18">
        <v>97958.977122932542</v>
      </c>
      <c r="S777" s="15" t="s">
        <v>64</v>
      </c>
      <c r="T777" s="15">
        <f t="shared" si="545"/>
        <v>80277.729124502512</v>
      </c>
      <c r="U777" s="15" t="s">
        <v>45</v>
      </c>
      <c r="V777" s="14">
        <v>365</v>
      </c>
      <c r="W777" s="76"/>
      <c r="X777" s="14"/>
      <c r="Y777" s="14">
        <v>8760</v>
      </c>
      <c r="Z777" s="76" t="s">
        <v>1923</v>
      </c>
      <c r="AA777" s="76" t="s">
        <v>1924</v>
      </c>
      <c r="AB777" s="19" t="s">
        <v>226</v>
      </c>
      <c r="AC777" s="19">
        <v>10.477442018542</v>
      </c>
      <c r="AD777" s="19">
        <v>4.47117624426805</v>
      </c>
      <c r="AE777" s="19">
        <v>11.595186881052699</v>
      </c>
      <c r="AF777" s="19">
        <v>0.3</v>
      </c>
      <c r="AG777" s="19">
        <v>2840</v>
      </c>
      <c r="AH777" s="23">
        <v>122500</v>
      </c>
      <c r="AI777" s="20">
        <v>0</v>
      </c>
      <c r="AJ777" s="21">
        <f>AC777*R777/1000000</f>
        <v>1.026359503001208</v>
      </c>
      <c r="AK777" s="21">
        <f>AD777*R777/1000000</f>
        <v>0.43799185142485336</v>
      </c>
      <c r="AL777" s="21">
        <f>AE777*R777/1000000</f>
        <v>1.135852646417169</v>
      </c>
      <c r="AM777" s="21">
        <f>AF777*R777/1000000</f>
        <v>2.9387693136879764E-2</v>
      </c>
      <c r="AN777" s="21">
        <f>AG777*R777/1000000</f>
        <v>278.20349502912842</v>
      </c>
      <c r="AO777" s="86">
        <f t="shared" si="517"/>
        <v>0</v>
      </c>
      <c r="AP777" s="88">
        <f t="shared" si="518"/>
        <v>2.8119438438389262E-3</v>
      </c>
      <c r="AQ777" s="89">
        <f t="shared" si="519"/>
        <v>1.1999776751365845E-3</v>
      </c>
      <c r="AR777" s="89">
        <f t="shared" si="520"/>
        <v>3.1119250586771753E-3</v>
      </c>
      <c r="AS777" s="89">
        <f t="shared" si="521"/>
        <v>8.0514227772273328E-5</v>
      </c>
      <c r="AT777" s="89">
        <f t="shared" si="522"/>
        <v>0.7622013562441875</v>
      </c>
      <c r="AU777" s="91">
        <f t="shared" si="523"/>
        <v>0</v>
      </c>
      <c r="AV777" s="95">
        <f t="shared" si="533"/>
        <v>1026359.5030012081</v>
      </c>
      <c r="AW777" s="96">
        <f t="shared" si="534"/>
        <v>437991.85142485338</v>
      </c>
      <c r="AX777" s="96">
        <f t="shared" si="535"/>
        <v>1135852.6464171689</v>
      </c>
      <c r="AY777" s="96">
        <f t="shared" si="536"/>
        <v>29387.693136879763</v>
      </c>
      <c r="AZ777" s="96">
        <f t="shared" si="537"/>
        <v>278203495.02912843</v>
      </c>
      <c r="BA777" s="97">
        <f t="shared" si="538"/>
        <v>0</v>
      </c>
      <c r="BB777" s="102">
        <f t="shared" si="539"/>
        <v>2811.9438438389261</v>
      </c>
      <c r="BC777" s="98">
        <f t="shared" si="540"/>
        <v>1199.9776751365846</v>
      </c>
      <c r="BD777" s="98">
        <f t="shared" si="541"/>
        <v>3111.9250586771755</v>
      </c>
      <c r="BE777" s="98">
        <f t="shared" si="542"/>
        <v>80.51422777227333</v>
      </c>
      <c r="BF777" s="98">
        <f t="shared" si="543"/>
        <v>762201.35624418745</v>
      </c>
      <c r="BG777" s="103">
        <f t="shared" si="544"/>
        <v>0</v>
      </c>
      <c r="BH777">
        <v>0.1</v>
      </c>
      <c r="BI777">
        <f t="shared" si="524"/>
        <v>9795.8977122932538</v>
      </c>
      <c r="BJ777">
        <v>0.1</v>
      </c>
      <c r="BK777">
        <f t="shared" si="525"/>
        <v>12250</v>
      </c>
      <c r="BL777" s="114">
        <v>8.3383603103149202</v>
      </c>
      <c r="BM777" s="114">
        <v>2.3066001534352201</v>
      </c>
      <c r="BN777" s="114">
        <v>3.9560616152376098</v>
      </c>
      <c r="BO777" s="114">
        <v>0.12</v>
      </c>
      <c r="BP777" s="114">
        <v>2840</v>
      </c>
      <c r="BQ777" s="107">
        <f t="shared" si="526"/>
        <v>0</v>
      </c>
      <c r="BR777" s="107">
        <f t="shared" si="527"/>
        <v>0.82324027664838839</v>
      </c>
      <c r="BS777" s="107">
        <f t="shared" si="528"/>
        <v>0.2301581228982765</v>
      </c>
      <c r="BT777" s="107">
        <f t="shared" si="529"/>
        <v>0.40383470508529035</v>
      </c>
      <c r="BU777" s="107">
        <f t="shared" si="530"/>
        <v>1.211685628965945E-2</v>
      </c>
      <c r="BV777" s="107">
        <f t="shared" si="531"/>
        <v>279.59105224038643</v>
      </c>
      <c r="BW777" s="117" t="e">
        <f t="shared" si="532"/>
        <v>#DIV/0!</v>
      </c>
    </row>
    <row r="778" spans="1:75" ht="30" customHeight="1" x14ac:dyDescent="0.25">
      <c r="A778" s="108">
        <v>4.6879109791313898</v>
      </c>
      <c r="B778" s="108">
        <v>-74.161051873863897</v>
      </c>
      <c r="C778" s="119">
        <v>22</v>
      </c>
      <c r="D778" s="119">
        <v>34</v>
      </c>
      <c r="E778" s="119">
        <v>1937</v>
      </c>
      <c r="F778" s="16" t="s">
        <v>1925</v>
      </c>
      <c r="G778" s="14" t="s">
        <v>1926</v>
      </c>
      <c r="H778" s="16" t="s">
        <v>1927</v>
      </c>
      <c r="I778" s="14" t="s">
        <v>40</v>
      </c>
      <c r="J778" s="14" t="s">
        <v>53</v>
      </c>
      <c r="K778" s="27"/>
      <c r="L778" s="27"/>
      <c r="M778" s="14">
        <v>2002</v>
      </c>
      <c r="N778" s="15" t="s">
        <v>43</v>
      </c>
      <c r="O778" s="15" t="s">
        <v>120</v>
      </c>
      <c r="P778" s="22">
        <v>1.192780523187394E-2</v>
      </c>
      <c r="Q778" s="18">
        <v>32549</v>
      </c>
      <c r="R778" s="18">
        <v>34139.595435805873</v>
      </c>
      <c r="S778" s="15" t="s">
        <v>45</v>
      </c>
      <c r="T778" s="15"/>
      <c r="U778" s="15"/>
      <c r="V778" s="14">
        <v>365</v>
      </c>
      <c r="W778" s="76"/>
      <c r="X778" s="14"/>
      <c r="Y778" s="14">
        <v>8760</v>
      </c>
      <c r="Z778" s="76" t="s">
        <v>1928</v>
      </c>
      <c r="AA778" s="76" t="s">
        <v>429</v>
      </c>
      <c r="AB778" s="19" t="s">
        <v>49</v>
      </c>
      <c r="AC778" s="19">
        <v>30.4</v>
      </c>
      <c r="AD778" s="19">
        <v>1504</v>
      </c>
      <c r="AE778" s="19">
        <v>9.6</v>
      </c>
      <c r="AF778" s="19">
        <v>640</v>
      </c>
      <c r="AG778" s="19">
        <v>1920000</v>
      </c>
      <c r="AH778" s="20">
        <v>8608.3841463414628</v>
      </c>
      <c r="AI778" s="20">
        <v>1.0442E-8</v>
      </c>
      <c r="AJ778" s="21">
        <f t="shared" ref="AJ778:AJ813" si="546">AC778*R778/1000000000</f>
        <v>1.0378437012484986E-3</v>
      </c>
      <c r="AK778" s="21">
        <f t="shared" ref="AK778:AK813" si="547">AD778*R778/1000000000</f>
        <v>5.1345951535452031E-2</v>
      </c>
      <c r="AL778" s="21">
        <f t="shared" ref="AL778:AL813" si="548">AE778*R778/1000000000</f>
        <v>3.2774011618373638E-4</v>
      </c>
      <c r="AM778" s="21">
        <f t="shared" ref="AM778:AM813" si="549">AF778*R778/1000000000</f>
        <v>2.1849341078915761E-2</v>
      </c>
      <c r="AN778" s="21">
        <f t="shared" ref="AN778:AN813" si="550">AG778*R778/1000000000</f>
        <v>65.548023236747269</v>
      </c>
      <c r="AO778" s="86">
        <f t="shared" si="517"/>
        <v>9.4281405436559516E-5</v>
      </c>
      <c r="AP778" s="88">
        <f t="shared" si="518"/>
        <v>2.8434074006808179E-6</v>
      </c>
      <c r="AQ778" s="89">
        <f t="shared" si="519"/>
        <v>1.4067383982315624E-4</v>
      </c>
      <c r="AR778" s="89">
        <f t="shared" si="520"/>
        <v>8.9791812653078463E-7</v>
      </c>
      <c r="AS778" s="89">
        <f t="shared" si="521"/>
        <v>5.9861208435385645E-5</v>
      </c>
      <c r="AT778" s="89">
        <f t="shared" si="522"/>
        <v>0.1795836253061569</v>
      </c>
      <c r="AU778" s="91">
        <f t="shared" si="523"/>
        <v>2.5830522037413568E-7</v>
      </c>
      <c r="AV778" s="95">
        <f t="shared" si="533"/>
        <v>1037.8437012484985</v>
      </c>
      <c r="AW778" s="96">
        <f t="shared" si="534"/>
        <v>51345.951535452034</v>
      </c>
      <c r="AX778" s="96">
        <f t="shared" si="535"/>
        <v>327.7401161837364</v>
      </c>
      <c r="AY778" s="96">
        <f t="shared" si="536"/>
        <v>21849.341078915761</v>
      </c>
      <c r="AZ778" s="96">
        <f t="shared" si="537"/>
        <v>65548023.236747272</v>
      </c>
      <c r="BA778" s="97">
        <f t="shared" si="538"/>
        <v>94.28140543655951</v>
      </c>
      <c r="BB778" s="102">
        <f t="shared" si="539"/>
        <v>2.8434074006808179</v>
      </c>
      <c r="BC778" s="98">
        <f t="shared" si="540"/>
        <v>140.67383982315624</v>
      </c>
      <c r="BD778" s="98">
        <f t="shared" si="541"/>
        <v>0.89791812653078462</v>
      </c>
      <c r="BE778" s="98">
        <f t="shared" si="542"/>
        <v>59.861208435385649</v>
      </c>
      <c r="BF778" s="98">
        <f t="shared" si="543"/>
        <v>179583.6253061569</v>
      </c>
      <c r="BG778" s="103">
        <f t="shared" si="544"/>
        <v>0.25830522037413567</v>
      </c>
      <c r="BH778">
        <v>0.1</v>
      </c>
      <c r="BI778">
        <f t="shared" si="524"/>
        <v>3413.9595435805877</v>
      </c>
      <c r="BJ778">
        <v>0.1</v>
      </c>
      <c r="BK778">
        <f t="shared" si="525"/>
        <v>860.83841463414637</v>
      </c>
      <c r="BL778" s="114">
        <v>12.16</v>
      </c>
      <c r="BM778" s="114">
        <v>601.6</v>
      </c>
      <c r="BN778" s="114">
        <v>1.92</v>
      </c>
      <c r="BO778" s="114">
        <v>256</v>
      </c>
      <c r="BP778" s="114">
        <v>384000</v>
      </c>
      <c r="BQ778" s="107">
        <f t="shared" si="526"/>
        <v>1.0442E-9</v>
      </c>
      <c r="BR778" s="107">
        <f t="shared" si="527"/>
        <v>4.2791392031295397E-4</v>
      </c>
      <c r="BS778" s="107">
        <f t="shared" si="528"/>
        <v>2.1170478162851405E-2</v>
      </c>
      <c r="BT778" s="107">
        <f t="shared" si="529"/>
        <v>7.3284917874051354E-5</v>
      </c>
      <c r="BU778" s="107">
        <f t="shared" si="530"/>
        <v>9.0087141118516626E-3</v>
      </c>
      <c r="BV778" s="107">
        <f t="shared" si="531"/>
        <v>14.656983574810271</v>
      </c>
      <c r="BW778" s="117">
        <f t="shared" si="532"/>
        <v>1.3333404224797892E-5</v>
      </c>
    </row>
    <row r="779" spans="1:75" ht="15" customHeight="1" x14ac:dyDescent="0.25">
      <c r="A779" s="108">
        <v>4.6889473589238397</v>
      </c>
      <c r="B779" s="108">
        <v>-74.159600654216902</v>
      </c>
      <c r="C779" s="119">
        <v>22</v>
      </c>
      <c r="D779" s="119">
        <v>34</v>
      </c>
      <c r="E779" s="119">
        <v>1937</v>
      </c>
      <c r="F779" s="16" t="s">
        <v>1929</v>
      </c>
      <c r="G779" s="14" t="s">
        <v>1188</v>
      </c>
      <c r="H779" s="16" t="s">
        <v>1930</v>
      </c>
      <c r="I779" s="14" t="s">
        <v>40</v>
      </c>
      <c r="J779" s="14" t="s">
        <v>53</v>
      </c>
      <c r="K779" s="14">
        <v>1.49</v>
      </c>
      <c r="L779" s="14"/>
      <c r="M779" s="14">
        <v>1986</v>
      </c>
      <c r="N779" s="15" t="s">
        <v>102</v>
      </c>
      <c r="O779" s="15" t="s">
        <v>627</v>
      </c>
      <c r="P779" s="22">
        <v>-1.5549305289660951E-2</v>
      </c>
      <c r="Q779" s="18">
        <v>6.9652117954347599</v>
      </c>
      <c r="R779" s="18">
        <v>6.5451923916776558</v>
      </c>
      <c r="S779" s="2" t="s">
        <v>45</v>
      </c>
      <c r="T779" s="2"/>
      <c r="U779" s="2"/>
      <c r="V779" s="14">
        <v>365</v>
      </c>
      <c r="W779" s="76" t="s">
        <v>76</v>
      </c>
      <c r="X779" s="14"/>
      <c r="Y779" s="14">
        <v>2920</v>
      </c>
      <c r="Z779" s="76" t="s">
        <v>1931</v>
      </c>
      <c r="AA779" s="76" t="s">
        <v>1932</v>
      </c>
      <c r="AB779" s="19" t="s">
        <v>49</v>
      </c>
      <c r="AC779" s="19">
        <v>476000</v>
      </c>
      <c r="AD779" s="19">
        <v>2142000</v>
      </c>
      <c r="AE779" s="19">
        <v>1704000</v>
      </c>
      <c r="AF779" s="19">
        <v>595000</v>
      </c>
      <c r="AG779" s="19">
        <v>2676000000</v>
      </c>
      <c r="AH779" s="20">
        <v>8608.3841463414628</v>
      </c>
      <c r="AI779" s="20">
        <v>1.0442E-8</v>
      </c>
      <c r="AJ779" s="21">
        <f t="shared" si="546"/>
        <v>3.115511578438564E-3</v>
      </c>
      <c r="AK779" s="21">
        <f t="shared" si="547"/>
        <v>1.4019802102973539E-2</v>
      </c>
      <c r="AL779" s="21">
        <f t="shared" si="548"/>
        <v>1.1153007835418725E-2</v>
      </c>
      <c r="AM779" s="21">
        <f t="shared" si="549"/>
        <v>3.894389473048205E-3</v>
      </c>
      <c r="AN779" s="21">
        <f t="shared" si="550"/>
        <v>17.514934840129406</v>
      </c>
      <c r="AO779" s="86">
        <f t="shared" si="517"/>
        <v>8.4468234695126321E-5</v>
      </c>
      <c r="AP779" s="88">
        <f t="shared" si="518"/>
        <v>8.5356481601056541E-6</v>
      </c>
      <c r="AQ779" s="89">
        <f t="shared" si="519"/>
        <v>3.8410416720475448E-5</v>
      </c>
      <c r="AR779" s="89">
        <f t="shared" si="520"/>
        <v>3.0556185850462261E-5</v>
      </c>
      <c r="AS779" s="89">
        <f t="shared" si="521"/>
        <v>1.0669560200132068E-5</v>
      </c>
      <c r="AT779" s="89">
        <f t="shared" si="522"/>
        <v>4.7986122849669605E-2</v>
      </c>
      <c r="AU779" s="91">
        <f t="shared" si="523"/>
        <v>2.3141982108253786E-7</v>
      </c>
      <c r="AV779" s="95">
        <f t="shared" si="533"/>
        <v>3115.5115784385639</v>
      </c>
      <c r="AW779" s="96">
        <f t="shared" si="534"/>
        <v>14019.802102973539</v>
      </c>
      <c r="AX779" s="96">
        <f t="shared" si="535"/>
        <v>11153.007835418724</v>
      </c>
      <c r="AY779" s="96">
        <f t="shared" si="536"/>
        <v>3894.3894730482052</v>
      </c>
      <c r="AZ779" s="96">
        <f t="shared" si="537"/>
        <v>17514934.840129405</v>
      </c>
      <c r="BA779" s="97">
        <f t="shared" si="538"/>
        <v>84.468234695126327</v>
      </c>
      <c r="BB779" s="102">
        <f t="shared" si="539"/>
        <v>8.5356481601056533</v>
      </c>
      <c r="BC779" s="98">
        <f t="shared" si="540"/>
        <v>38.410416720475446</v>
      </c>
      <c r="BD779" s="98">
        <f t="shared" si="541"/>
        <v>30.55618585046226</v>
      </c>
      <c r="BE779" s="98">
        <f t="shared" si="542"/>
        <v>10.669560200132068</v>
      </c>
      <c r="BF779" s="98">
        <f t="shared" si="543"/>
        <v>47986.122849669606</v>
      </c>
      <c r="BG779" s="103">
        <f t="shared" si="544"/>
        <v>0.23141982108253786</v>
      </c>
      <c r="BH779">
        <v>0.1</v>
      </c>
      <c r="BI779">
        <f t="shared" si="524"/>
        <v>0.65451923916776567</v>
      </c>
      <c r="BJ779">
        <v>0.1</v>
      </c>
      <c r="BK779">
        <f t="shared" si="525"/>
        <v>860.83841463414637</v>
      </c>
      <c r="BL779" s="114">
        <v>190400</v>
      </c>
      <c r="BM779" s="114">
        <v>428400</v>
      </c>
      <c r="BN779" s="114">
        <v>340800</v>
      </c>
      <c r="BO779" s="114">
        <v>119000</v>
      </c>
      <c r="BP779" s="114">
        <v>1070400000</v>
      </c>
      <c r="BQ779" s="107">
        <f t="shared" si="526"/>
        <v>1.0442E-9</v>
      </c>
      <c r="BR779" s="107">
        <f t="shared" si="527"/>
        <v>1.2845583315737002E-3</v>
      </c>
      <c r="BS779" s="107">
        <f t="shared" si="528"/>
        <v>3.1349230533343343E-3</v>
      </c>
      <c r="BT779" s="107">
        <f t="shared" si="529"/>
        <v>2.4938883673584059E-3</v>
      </c>
      <c r="BU779" s="107">
        <f t="shared" si="530"/>
        <v>8.7081195925953724E-4</v>
      </c>
      <c r="BV779" s="107">
        <f t="shared" si="531"/>
        <v>7.2215926371664327</v>
      </c>
      <c r="BW779" s="117">
        <f t="shared" si="532"/>
        <v>1.1945612309556126E-5</v>
      </c>
    </row>
    <row r="780" spans="1:75" ht="30" customHeight="1" x14ac:dyDescent="0.25">
      <c r="A780" s="108">
        <v>4.6889473589238397</v>
      </c>
      <c r="B780" s="108">
        <v>-74.159600654216902</v>
      </c>
      <c r="C780" s="119">
        <v>22</v>
      </c>
      <c r="D780" s="119">
        <v>34</v>
      </c>
      <c r="E780" s="119">
        <v>1937</v>
      </c>
      <c r="F780" s="16" t="s">
        <v>1929</v>
      </c>
      <c r="G780" s="14" t="s">
        <v>1188</v>
      </c>
      <c r="H780" s="16" t="s">
        <v>1930</v>
      </c>
      <c r="I780" s="14" t="s">
        <v>40</v>
      </c>
      <c r="J780" s="14" t="s">
        <v>53</v>
      </c>
      <c r="K780" s="14">
        <v>2.2400000000000002</v>
      </c>
      <c r="L780" s="14"/>
      <c r="M780" s="14">
        <v>1986</v>
      </c>
      <c r="N780" s="15" t="s">
        <v>102</v>
      </c>
      <c r="O780" s="15" t="s">
        <v>627</v>
      </c>
      <c r="P780" s="22">
        <v>-1.5549305289660951E-2</v>
      </c>
      <c r="Q780" s="18">
        <v>4.3532573721467198</v>
      </c>
      <c r="R780" s="18">
        <v>4.09074524479853</v>
      </c>
      <c r="S780" s="2" t="s">
        <v>45</v>
      </c>
      <c r="T780" s="2"/>
      <c r="U780" s="2"/>
      <c r="V780" s="14">
        <v>365</v>
      </c>
      <c r="W780" s="76" t="s">
        <v>76</v>
      </c>
      <c r="X780" s="14"/>
      <c r="Y780" s="14">
        <v>2920</v>
      </c>
      <c r="Z780" s="76" t="s">
        <v>1933</v>
      </c>
      <c r="AA780" s="76" t="s">
        <v>1934</v>
      </c>
      <c r="AB780" s="19" t="s">
        <v>49</v>
      </c>
      <c r="AC780" s="19">
        <v>476000</v>
      </c>
      <c r="AD780" s="19">
        <v>2142000</v>
      </c>
      <c r="AE780" s="19">
        <v>1704000</v>
      </c>
      <c r="AF780" s="19">
        <v>595000</v>
      </c>
      <c r="AG780" s="19">
        <v>2676000000</v>
      </c>
      <c r="AH780" s="23">
        <v>4.3532573721467198</v>
      </c>
      <c r="AI780" s="20">
        <v>9.1200000000000003E-2</v>
      </c>
      <c r="AJ780" s="21">
        <f t="shared" si="546"/>
        <v>1.9471947365241001E-3</v>
      </c>
      <c r="AK780" s="21">
        <f t="shared" si="547"/>
        <v>8.7623763143584513E-3</v>
      </c>
      <c r="AL780" s="21">
        <f t="shared" si="548"/>
        <v>6.9706298971366947E-3</v>
      </c>
      <c r="AM780" s="21">
        <f t="shared" si="549"/>
        <v>2.4339934206551255E-3</v>
      </c>
      <c r="AN780" s="21">
        <f t="shared" si="550"/>
        <v>10.946834275080866</v>
      </c>
      <c r="AO780" s="86">
        <f t="shared" si="517"/>
        <v>0.37307596632562595</v>
      </c>
      <c r="AP780" s="88">
        <f t="shared" si="518"/>
        <v>5.3347801000660275E-6</v>
      </c>
      <c r="AQ780" s="89">
        <f t="shared" si="519"/>
        <v>2.4006510450297126E-5</v>
      </c>
      <c r="AR780" s="89">
        <f t="shared" si="520"/>
        <v>1.909761615653889E-5</v>
      </c>
      <c r="AS780" s="89">
        <f t="shared" si="521"/>
        <v>6.6684751250825358E-6</v>
      </c>
      <c r="AT780" s="89">
        <f t="shared" si="522"/>
        <v>2.9991326781043468E-2</v>
      </c>
      <c r="AU780" s="91">
        <f t="shared" si="523"/>
        <v>1.0221259351387013E-3</v>
      </c>
      <c r="AV780" s="95">
        <f t="shared" si="533"/>
        <v>1947.1947365241001</v>
      </c>
      <c r="AW780" s="96">
        <f t="shared" si="534"/>
        <v>8762.3763143584511</v>
      </c>
      <c r="AX780" s="96">
        <f t="shared" si="535"/>
        <v>6970.629897136695</v>
      </c>
      <c r="AY780" s="96">
        <f t="shared" si="536"/>
        <v>2433.9934206551256</v>
      </c>
      <c r="AZ780" s="96">
        <f t="shared" si="537"/>
        <v>10946834.275080865</v>
      </c>
      <c r="BA780" s="97">
        <f t="shared" si="538"/>
        <v>373075.96632562595</v>
      </c>
      <c r="BB780" s="102">
        <f t="shared" si="539"/>
        <v>5.3347801000660278</v>
      </c>
      <c r="BC780" s="98">
        <f t="shared" si="540"/>
        <v>24.006510450297128</v>
      </c>
      <c r="BD780" s="98">
        <f t="shared" si="541"/>
        <v>19.097616156538891</v>
      </c>
      <c r="BE780" s="98">
        <f t="shared" si="542"/>
        <v>6.6684751250825354</v>
      </c>
      <c r="BF780" s="98">
        <f t="shared" si="543"/>
        <v>29991.32678104347</v>
      </c>
      <c r="BG780" s="103">
        <f t="shared" si="544"/>
        <v>1022.1259351387013</v>
      </c>
      <c r="BH780">
        <v>0.1</v>
      </c>
      <c r="BI780">
        <f t="shared" si="524"/>
        <v>0.40907452447985304</v>
      </c>
      <c r="BJ780">
        <v>0.1</v>
      </c>
      <c r="BK780">
        <f t="shared" si="525"/>
        <v>0.43532573721467199</v>
      </c>
      <c r="BL780" s="114">
        <v>190400</v>
      </c>
      <c r="BM780" s="114">
        <v>428400</v>
      </c>
      <c r="BN780" s="114">
        <v>340800</v>
      </c>
      <c r="BO780" s="114">
        <v>119000</v>
      </c>
      <c r="BP780" s="114">
        <v>1070400000</v>
      </c>
      <c r="BQ780" s="107">
        <f t="shared" si="526"/>
        <v>9.1200000000000014E-3</v>
      </c>
      <c r="BR780" s="107">
        <f t="shared" si="527"/>
        <v>8.0284895723356172E-4</v>
      </c>
      <c r="BS780" s="107">
        <f t="shared" si="528"/>
        <v>1.9593269083339566E-3</v>
      </c>
      <c r="BT780" s="107">
        <f t="shared" si="529"/>
        <v>1.5586802295990017E-3</v>
      </c>
      <c r="BU780" s="107">
        <f t="shared" si="530"/>
        <v>5.4425747453721023E-4</v>
      </c>
      <c r="BV780" s="107">
        <f t="shared" si="531"/>
        <v>4.5134953982290149</v>
      </c>
      <c r="BW780" s="117">
        <f t="shared" si="532"/>
        <v>5.2760909137314842E-2</v>
      </c>
    </row>
    <row r="781" spans="1:75" ht="45" customHeight="1" x14ac:dyDescent="0.25">
      <c r="A781" s="108">
        <v>4.6879109791313898</v>
      </c>
      <c r="B781" s="108">
        <v>-74.161051873863897</v>
      </c>
      <c r="C781" s="119">
        <v>22</v>
      </c>
      <c r="D781" s="119">
        <v>34</v>
      </c>
      <c r="E781" s="119">
        <v>1937</v>
      </c>
      <c r="F781" s="16" t="s">
        <v>1935</v>
      </c>
      <c r="G781" s="14" t="s">
        <v>1936</v>
      </c>
      <c r="H781" s="16" t="s">
        <v>1937</v>
      </c>
      <c r="I781" s="14" t="s">
        <v>40</v>
      </c>
      <c r="J781" s="14" t="s">
        <v>53</v>
      </c>
      <c r="K781" s="27"/>
      <c r="L781" s="27"/>
      <c r="M781" s="27"/>
      <c r="N781" s="15" t="s">
        <v>102</v>
      </c>
      <c r="O781" s="15" t="s">
        <v>627</v>
      </c>
      <c r="P781" s="22">
        <v>-1.5549305289660951E-2</v>
      </c>
      <c r="Q781" s="18">
        <v>39.974258999886402</v>
      </c>
      <c r="R781" s="18">
        <v>37.563712856584765</v>
      </c>
      <c r="S781" s="2" t="s">
        <v>45</v>
      </c>
      <c r="T781" s="2"/>
      <c r="U781" s="2"/>
      <c r="V781" s="14">
        <v>365</v>
      </c>
      <c r="W781" s="76" t="s">
        <v>76</v>
      </c>
      <c r="X781" s="14"/>
      <c r="Y781" s="14">
        <v>2920</v>
      </c>
      <c r="Z781" s="76" t="s">
        <v>1938</v>
      </c>
      <c r="AA781" s="76" t="s">
        <v>429</v>
      </c>
      <c r="AB781" s="19" t="s">
        <v>49</v>
      </c>
      <c r="AC781" s="19">
        <v>476000</v>
      </c>
      <c r="AD781" s="19">
        <v>2142000</v>
      </c>
      <c r="AE781" s="19">
        <v>1704000</v>
      </c>
      <c r="AF781" s="19">
        <v>595000</v>
      </c>
      <c r="AG781" s="19">
        <v>2676000000</v>
      </c>
      <c r="AH781" s="20">
        <v>8608.3841463414628</v>
      </c>
      <c r="AI781" s="20">
        <v>1.0442E-8</v>
      </c>
      <c r="AJ781" s="21">
        <f t="shared" si="546"/>
        <v>1.7880327319734345E-2</v>
      </c>
      <c r="AK781" s="21">
        <f t="shared" si="547"/>
        <v>8.0461472938804568E-2</v>
      </c>
      <c r="AL781" s="21">
        <f t="shared" si="548"/>
        <v>6.4008566707620437E-2</v>
      </c>
      <c r="AM781" s="21">
        <f t="shared" si="549"/>
        <v>2.2350409149667932E-2</v>
      </c>
      <c r="AN781" s="21">
        <f t="shared" si="550"/>
        <v>100.52049560422083</v>
      </c>
      <c r="AO781" s="86">
        <f t="shared" si="517"/>
        <v>8.4468234695126321E-5</v>
      </c>
      <c r="AP781" s="88">
        <f t="shared" si="518"/>
        <v>4.8987198136258476E-5</v>
      </c>
      <c r="AQ781" s="89">
        <f t="shared" si="519"/>
        <v>2.204423916131632E-4</v>
      </c>
      <c r="AR781" s="89">
        <f t="shared" si="520"/>
        <v>1.7536593618526147E-4</v>
      </c>
      <c r="AS781" s="89">
        <f t="shared" si="521"/>
        <v>6.1233997670323106E-5</v>
      </c>
      <c r="AT781" s="89">
        <f t="shared" si="522"/>
        <v>0.27539861809375571</v>
      </c>
      <c r="AU781" s="91">
        <f t="shared" si="523"/>
        <v>2.3141982108253786E-7</v>
      </c>
      <c r="AV781" s="95">
        <f t="shared" si="533"/>
        <v>17880.327319734344</v>
      </c>
      <c r="AW781" s="96">
        <f t="shared" si="534"/>
        <v>80461.472938804567</v>
      </c>
      <c r="AX781" s="96">
        <f t="shared" si="535"/>
        <v>64008.566707620441</v>
      </c>
      <c r="AY781" s="96">
        <f t="shared" si="536"/>
        <v>22350.409149667932</v>
      </c>
      <c r="AZ781" s="96">
        <f t="shared" si="537"/>
        <v>100520495.60422082</v>
      </c>
      <c r="BA781" s="97">
        <f t="shared" si="538"/>
        <v>84.468234695126327</v>
      </c>
      <c r="BB781" s="102">
        <f t="shared" si="539"/>
        <v>48.987198136258478</v>
      </c>
      <c r="BC781" s="98">
        <f t="shared" si="540"/>
        <v>220.44239161316321</v>
      </c>
      <c r="BD781" s="98">
        <f t="shared" si="541"/>
        <v>175.36593618526146</v>
      </c>
      <c r="BE781" s="98">
        <f t="shared" si="542"/>
        <v>61.233997670323106</v>
      </c>
      <c r="BF781" s="98">
        <f t="shared" si="543"/>
        <v>275398.61809375574</v>
      </c>
      <c r="BG781" s="103">
        <f t="shared" si="544"/>
        <v>0.23141982108253786</v>
      </c>
      <c r="BH781">
        <v>0.1</v>
      </c>
      <c r="BI781">
        <f t="shared" si="524"/>
        <v>3.7563712856584766</v>
      </c>
      <c r="BJ781">
        <v>0.1</v>
      </c>
      <c r="BK781">
        <f t="shared" si="525"/>
        <v>860.83841463414637</v>
      </c>
      <c r="BL781" s="114">
        <v>190400</v>
      </c>
      <c r="BM781" s="114">
        <v>428400</v>
      </c>
      <c r="BN781" s="114">
        <v>340800</v>
      </c>
      <c r="BO781" s="114">
        <v>119000</v>
      </c>
      <c r="BP781" s="114">
        <v>1070400000</v>
      </c>
      <c r="BQ781" s="107">
        <f t="shared" si="526"/>
        <v>1.0442E-9</v>
      </c>
      <c r="BR781" s="107">
        <f t="shared" si="527"/>
        <v>7.3722478159881834E-3</v>
      </c>
      <c r="BS781" s="107">
        <f t="shared" si="528"/>
        <v>1.7991732306092682E-2</v>
      </c>
      <c r="BT781" s="107">
        <f t="shared" si="529"/>
        <v>1.4312750630056922E-2</v>
      </c>
      <c r="BU781" s="107">
        <f t="shared" si="530"/>
        <v>4.9977034183590775E-3</v>
      </c>
      <c r="BV781" s="107">
        <f t="shared" si="531"/>
        <v>41.445662091563825</v>
      </c>
      <c r="BW781" s="117">
        <f t="shared" si="532"/>
        <v>1.1945612309556126E-5</v>
      </c>
    </row>
    <row r="782" spans="1:75" ht="45" customHeight="1" x14ac:dyDescent="0.25">
      <c r="A782" s="108">
        <v>4.6902422447604</v>
      </c>
      <c r="B782" s="108">
        <v>-74.158629576803094</v>
      </c>
      <c r="C782" s="119">
        <v>22</v>
      </c>
      <c r="D782" s="119">
        <v>34</v>
      </c>
      <c r="E782" s="119">
        <v>1937</v>
      </c>
      <c r="F782" s="16" t="s">
        <v>1939</v>
      </c>
      <c r="G782" s="14" t="s">
        <v>1940</v>
      </c>
      <c r="H782" s="16" t="s">
        <v>1941</v>
      </c>
      <c r="I782" s="14" t="s">
        <v>40</v>
      </c>
      <c r="J782" s="14" t="s">
        <v>41</v>
      </c>
      <c r="K782" s="14">
        <v>50</v>
      </c>
      <c r="L782" s="14"/>
      <c r="M782" s="14">
        <v>2006</v>
      </c>
      <c r="N782" s="15" t="s">
        <v>43</v>
      </c>
      <c r="O782" s="15" t="s">
        <v>44</v>
      </c>
      <c r="P782" s="17">
        <v>9.3713787353998934E-3</v>
      </c>
      <c r="Q782" s="18">
        <v>98554.6875</v>
      </c>
      <c r="R782" s="18">
        <v>102319.17682116425</v>
      </c>
      <c r="S782" s="15" t="s">
        <v>45</v>
      </c>
      <c r="T782" s="15"/>
      <c r="U782" s="15"/>
      <c r="V782" s="14">
        <v>365</v>
      </c>
      <c r="W782" s="76"/>
      <c r="X782" s="14"/>
      <c r="Y782" s="14">
        <v>8760</v>
      </c>
      <c r="Z782" s="76" t="s">
        <v>1942</v>
      </c>
      <c r="AA782" s="76" t="s">
        <v>429</v>
      </c>
      <c r="AB782" s="19" t="s">
        <v>49</v>
      </c>
      <c r="AC782" s="19">
        <v>46.3856216091623</v>
      </c>
      <c r="AD782" s="19">
        <v>1074.85364414012</v>
      </c>
      <c r="AE782" s="19">
        <v>5.4109910208389103</v>
      </c>
      <c r="AF782" s="19">
        <v>1344</v>
      </c>
      <c r="AG782" s="19">
        <v>1920000</v>
      </c>
      <c r="AH782" s="20">
        <v>2.9803032786885244</v>
      </c>
      <c r="AI782" s="20">
        <v>1.362E-5</v>
      </c>
      <c r="AJ782" s="21">
        <f t="shared" si="546"/>
        <v>4.746138619387494E-3</v>
      </c>
      <c r="AK782" s="21">
        <f t="shared" si="547"/>
        <v>0.10997814007164569</v>
      </c>
      <c r="AL782" s="21">
        <f t="shared" si="548"/>
        <v>5.5364814703894852E-4</v>
      </c>
      <c r="AM782" s="21">
        <f t="shared" si="549"/>
        <v>0.13751697364764476</v>
      </c>
      <c r="AN782" s="21">
        <f t="shared" si="550"/>
        <v>196.45281949663536</v>
      </c>
      <c r="AO782" s="86">
        <f t="shared" si="517"/>
        <v>4.2142211312287903E-5</v>
      </c>
      <c r="AP782" s="88">
        <f t="shared" si="518"/>
        <v>1.3003119505171217E-5</v>
      </c>
      <c r="AQ782" s="89">
        <f t="shared" si="519"/>
        <v>3.013099727990293E-4</v>
      </c>
      <c r="AR782" s="89">
        <f t="shared" si="520"/>
        <v>1.5168442384628726E-6</v>
      </c>
      <c r="AS782" s="89">
        <f t="shared" si="521"/>
        <v>3.7675883191135549E-4</v>
      </c>
      <c r="AT782" s="89">
        <f t="shared" si="522"/>
        <v>0.53822690273050777</v>
      </c>
      <c r="AU782" s="91">
        <f t="shared" si="523"/>
        <v>1.1545811318435042E-7</v>
      </c>
      <c r="AV782" s="95">
        <f t="shared" si="533"/>
        <v>4746.1386193874941</v>
      </c>
      <c r="AW782" s="96">
        <f t="shared" si="534"/>
        <v>109978.14007164568</v>
      </c>
      <c r="AX782" s="96">
        <f t="shared" si="535"/>
        <v>553.64814703894854</v>
      </c>
      <c r="AY782" s="96">
        <f t="shared" si="536"/>
        <v>137516.97364764477</v>
      </c>
      <c r="AZ782" s="96">
        <f t="shared" si="537"/>
        <v>196452819.49663535</v>
      </c>
      <c r="BA782" s="97">
        <f t="shared" si="538"/>
        <v>42.142211312287905</v>
      </c>
      <c r="BB782" s="102">
        <f t="shared" si="539"/>
        <v>13.003119505171217</v>
      </c>
      <c r="BC782" s="98">
        <f t="shared" si="540"/>
        <v>301.30997279902931</v>
      </c>
      <c r="BD782" s="98">
        <f t="shared" si="541"/>
        <v>1.5168442384628726</v>
      </c>
      <c r="BE782" s="98">
        <f t="shared" si="542"/>
        <v>376.75883191135551</v>
      </c>
      <c r="BF782" s="98">
        <f t="shared" si="543"/>
        <v>538226.90273050778</v>
      </c>
      <c r="BG782" s="103">
        <f t="shared" si="544"/>
        <v>0.11545811318435042</v>
      </c>
      <c r="BH782">
        <v>0.1</v>
      </c>
      <c r="BI782">
        <f t="shared" si="524"/>
        <v>10231.917682116426</v>
      </c>
      <c r="BJ782">
        <v>0.1</v>
      </c>
      <c r="BK782">
        <f t="shared" si="525"/>
        <v>0.29803032786885247</v>
      </c>
      <c r="BL782" s="114">
        <v>17.6498016718255</v>
      </c>
      <c r="BM782" s="114">
        <v>910.91550745517998</v>
      </c>
      <c r="BN782" s="114">
        <v>5.3109910208389097</v>
      </c>
      <c r="BO782" s="114">
        <v>537.6</v>
      </c>
      <c r="BP782" s="114">
        <v>384000</v>
      </c>
      <c r="BQ782" s="107">
        <f t="shared" si="526"/>
        <v>1.362E-6</v>
      </c>
      <c r="BR782" s="107">
        <f t="shared" si="527"/>
        <v>1.8672387969525073E-3</v>
      </c>
      <c r="BS782" s="107">
        <f t="shared" si="528"/>
        <v>9.3850736848042571E-2</v>
      </c>
      <c r="BT782" s="107">
        <f t="shared" si="529"/>
        <v>5.4622931176896174E-4</v>
      </c>
      <c r="BU782" s="107">
        <f t="shared" si="530"/>
        <v>5.6699700766451977E-2</v>
      </c>
      <c r="BV782" s="107">
        <f t="shared" si="531"/>
        <v>43.928185876597269</v>
      </c>
      <c r="BW782" s="117">
        <f t="shared" si="532"/>
        <v>5.9598086786230432E-6</v>
      </c>
    </row>
    <row r="783" spans="1:75" ht="45" customHeight="1" x14ac:dyDescent="0.25">
      <c r="A783" s="108">
        <v>4.6902422447604</v>
      </c>
      <c r="B783" s="108">
        <v>-74.158629576803094</v>
      </c>
      <c r="C783" s="119">
        <v>22</v>
      </c>
      <c r="D783" s="119">
        <v>34</v>
      </c>
      <c r="E783" s="119">
        <v>1937</v>
      </c>
      <c r="F783" s="16" t="s">
        <v>1939</v>
      </c>
      <c r="G783" s="14" t="s">
        <v>1940</v>
      </c>
      <c r="H783" s="16" t="s">
        <v>1941</v>
      </c>
      <c r="I783" s="14" t="s">
        <v>40</v>
      </c>
      <c r="J783" s="14" t="s">
        <v>41</v>
      </c>
      <c r="K783" s="14">
        <v>30</v>
      </c>
      <c r="L783" s="14"/>
      <c r="M783" s="14">
        <v>2004</v>
      </c>
      <c r="N783" s="15" t="s">
        <v>43</v>
      </c>
      <c r="O783" s="15" t="s">
        <v>44</v>
      </c>
      <c r="P783" s="17">
        <v>9.3713787353998934E-3</v>
      </c>
      <c r="Q783" s="18">
        <v>59132.8125</v>
      </c>
      <c r="R783" s="18">
        <v>61391.506092698546</v>
      </c>
      <c r="S783" s="15" t="s">
        <v>45</v>
      </c>
      <c r="T783" s="15"/>
      <c r="U783" s="15"/>
      <c r="V783" s="14">
        <v>365</v>
      </c>
      <c r="W783" s="76"/>
      <c r="X783" s="14"/>
      <c r="Y783" s="14">
        <v>8760</v>
      </c>
      <c r="Z783" s="76" t="s">
        <v>1942</v>
      </c>
      <c r="AA783" s="76" t="s">
        <v>429</v>
      </c>
      <c r="AB783" s="19" t="s">
        <v>49</v>
      </c>
      <c r="AC783" s="19">
        <v>46.3856216091623</v>
      </c>
      <c r="AD783" s="19">
        <v>1074.85364414012</v>
      </c>
      <c r="AE783" s="19">
        <v>5.4109910208389103</v>
      </c>
      <c r="AF783" s="19">
        <v>1344</v>
      </c>
      <c r="AG783" s="19">
        <v>1920000</v>
      </c>
      <c r="AH783" s="20">
        <v>2.9803032786885244</v>
      </c>
      <c r="AI783" s="20">
        <v>1.362E-5</v>
      </c>
      <c r="AJ783" s="21">
        <f t="shared" si="546"/>
        <v>2.8476831716324966E-3</v>
      </c>
      <c r="AK783" s="21">
        <f t="shared" si="547"/>
        <v>6.5986884042987401E-2</v>
      </c>
      <c r="AL783" s="21">
        <f t="shared" si="548"/>
        <v>3.3218888822336907E-4</v>
      </c>
      <c r="AM783" s="21">
        <f t="shared" si="549"/>
        <v>8.2510184188586841E-2</v>
      </c>
      <c r="AN783" s="21">
        <f t="shared" si="550"/>
        <v>117.87169169798121</v>
      </c>
      <c r="AO783" s="86">
        <f t="shared" si="517"/>
        <v>4.2142211312287903E-5</v>
      </c>
      <c r="AP783" s="88">
        <f t="shared" si="518"/>
        <v>7.80187170310273E-6</v>
      </c>
      <c r="AQ783" s="89">
        <f t="shared" si="519"/>
        <v>1.8078598367941753E-4</v>
      </c>
      <c r="AR783" s="89">
        <f t="shared" si="520"/>
        <v>9.1010654307772342E-7</v>
      </c>
      <c r="AS783" s="89">
        <f t="shared" si="521"/>
        <v>2.2605529914681327E-4</v>
      </c>
      <c r="AT783" s="89">
        <f t="shared" si="522"/>
        <v>0.3229361416383047</v>
      </c>
      <c r="AU783" s="91">
        <f t="shared" si="523"/>
        <v>1.1545811318435042E-7</v>
      </c>
      <c r="AV783" s="95">
        <f t="shared" si="533"/>
        <v>2847.6831716324964</v>
      </c>
      <c r="AW783" s="96">
        <f t="shared" si="534"/>
        <v>65986.884042987396</v>
      </c>
      <c r="AX783" s="96">
        <f t="shared" si="535"/>
        <v>332.18888822336908</v>
      </c>
      <c r="AY783" s="96">
        <f t="shared" si="536"/>
        <v>82510.184188586834</v>
      </c>
      <c r="AZ783" s="96">
        <f t="shared" si="537"/>
        <v>117871691.69798121</v>
      </c>
      <c r="BA783" s="97">
        <f t="shared" si="538"/>
        <v>42.142211312287905</v>
      </c>
      <c r="BB783" s="102">
        <f t="shared" si="539"/>
        <v>7.80187170310273</v>
      </c>
      <c r="BC783" s="98">
        <f t="shared" si="540"/>
        <v>180.78598367941754</v>
      </c>
      <c r="BD783" s="98">
        <f t="shared" si="541"/>
        <v>0.91010654307772343</v>
      </c>
      <c r="BE783" s="98">
        <f t="shared" si="542"/>
        <v>226.05529914681327</v>
      </c>
      <c r="BF783" s="98">
        <f t="shared" si="543"/>
        <v>322936.14163830469</v>
      </c>
      <c r="BG783" s="103">
        <f t="shared" si="544"/>
        <v>0.11545811318435042</v>
      </c>
      <c r="BH783">
        <v>0.1</v>
      </c>
      <c r="BI783">
        <f t="shared" si="524"/>
        <v>6139.1506092698546</v>
      </c>
      <c r="BJ783">
        <v>0.1</v>
      </c>
      <c r="BK783">
        <f t="shared" si="525"/>
        <v>0.29803032786885247</v>
      </c>
      <c r="BL783" s="114">
        <v>17.6498016718255</v>
      </c>
      <c r="BM783" s="114">
        <v>910.91550745517998</v>
      </c>
      <c r="BN783" s="114">
        <v>5.3109910208389097</v>
      </c>
      <c r="BO783" s="114">
        <v>537.6</v>
      </c>
      <c r="BP783" s="114">
        <v>384000</v>
      </c>
      <c r="BQ783" s="107">
        <f t="shared" si="526"/>
        <v>1.362E-6</v>
      </c>
      <c r="BR783" s="107">
        <f t="shared" si="527"/>
        <v>1.1203432781715045E-3</v>
      </c>
      <c r="BS783" s="107">
        <f t="shared" si="528"/>
        <v>5.6310442108825527E-2</v>
      </c>
      <c r="BT783" s="107">
        <f t="shared" si="529"/>
        <v>3.2773758706137703E-4</v>
      </c>
      <c r="BU783" s="107">
        <f t="shared" si="530"/>
        <v>3.4019820459871182E-2</v>
      </c>
      <c r="BV783" s="107">
        <f t="shared" si="531"/>
        <v>26.35691152595836</v>
      </c>
      <c r="BW783" s="117">
        <f t="shared" si="532"/>
        <v>5.9598086786230432E-6</v>
      </c>
    </row>
    <row r="784" spans="1:75" ht="45" customHeight="1" x14ac:dyDescent="0.25">
      <c r="A784" s="108">
        <v>4.6774201823546502</v>
      </c>
      <c r="B784" s="108">
        <v>-74.105998846677494</v>
      </c>
      <c r="C784" s="119">
        <v>28</v>
      </c>
      <c r="D784" s="119">
        <v>32</v>
      </c>
      <c r="E784" s="119">
        <v>1915</v>
      </c>
      <c r="F784" s="16" t="s">
        <v>1943</v>
      </c>
      <c r="G784" s="14" t="s">
        <v>1944</v>
      </c>
      <c r="H784" s="16" t="s">
        <v>1945</v>
      </c>
      <c r="I784" s="14" t="s">
        <v>709</v>
      </c>
      <c r="J784" s="14" t="s">
        <v>53</v>
      </c>
      <c r="K784" s="27"/>
      <c r="L784" s="27"/>
      <c r="M784" s="14">
        <v>2008</v>
      </c>
      <c r="N784" s="15" t="s">
        <v>54</v>
      </c>
      <c r="O784" s="15" t="s">
        <v>54</v>
      </c>
      <c r="P784" s="22">
        <v>1.08600994019335E-3</v>
      </c>
      <c r="Q784" s="30">
        <v>5</v>
      </c>
      <c r="R784" s="18">
        <v>5.0217674438942197</v>
      </c>
      <c r="S784" s="15" t="s">
        <v>45</v>
      </c>
      <c r="T784" s="15"/>
      <c r="U784" s="15"/>
      <c r="V784" s="14">
        <v>365</v>
      </c>
      <c r="W784" s="76"/>
      <c r="X784" s="14"/>
      <c r="Y784" s="14" t="e">
        <v>#VALUE!</v>
      </c>
      <c r="Z784" s="76" t="s">
        <v>1946</v>
      </c>
      <c r="AA784" s="76" t="s">
        <v>429</v>
      </c>
      <c r="AB784" s="19" t="s">
        <v>49</v>
      </c>
      <c r="AC784" s="19">
        <v>24000</v>
      </c>
      <c r="AD784" s="19">
        <v>2261000</v>
      </c>
      <c r="AE784" s="19">
        <v>1200</v>
      </c>
      <c r="AF784" s="19">
        <v>381000</v>
      </c>
      <c r="AG784" s="19">
        <v>1500000000</v>
      </c>
      <c r="AH784" s="20">
        <v>8608.3841463414628</v>
      </c>
      <c r="AI784" s="20">
        <v>1.0442E-8</v>
      </c>
      <c r="AJ784" s="21">
        <f t="shared" si="546"/>
        <v>1.2052241865346127E-4</v>
      </c>
      <c r="AK784" s="21">
        <f t="shared" si="547"/>
        <v>1.135421619064483E-2</v>
      </c>
      <c r="AL784" s="21">
        <f t="shared" si="548"/>
        <v>6.0261209326730641E-6</v>
      </c>
      <c r="AM784" s="21">
        <f t="shared" si="549"/>
        <v>1.9132933961236978E-3</v>
      </c>
      <c r="AN784" s="21">
        <f t="shared" si="550"/>
        <v>7.5326511658413295</v>
      </c>
      <c r="AO784" s="86">
        <f t="shared" si="517"/>
        <v>9.0280076908621313E-5</v>
      </c>
      <c r="AP784" s="88">
        <f t="shared" si="518"/>
        <v>3.3019840726975694E-7</v>
      </c>
      <c r="AQ784" s="89">
        <f t="shared" si="519"/>
        <v>3.1107441618205016E-5</v>
      </c>
      <c r="AR784" s="89">
        <f t="shared" si="520"/>
        <v>1.6509920363487845E-8</v>
      </c>
      <c r="AS784" s="89">
        <f t="shared" si="521"/>
        <v>5.2418997154073912E-6</v>
      </c>
      <c r="AT784" s="89">
        <f t="shared" si="522"/>
        <v>2.0637400454359807E-2</v>
      </c>
      <c r="AU784" s="91">
        <f t="shared" si="523"/>
        <v>2.4734267646197623E-7</v>
      </c>
      <c r="AV784" s="95">
        <f t="shared" si="533"/>
        <v>120.52241865346127</v>
      </c>
      <c r="AW784" s="96">
        <f t="shared" si="534"/>
        <v>11354.216190644831</v>
      </c>
      <c r="AX784" s="96">
        <f t="shared" si="535"/>
        <v>6.0261209326730638</v>
      </c>
      <c r="AY784" s="96">
        <f t="shared" si="536"/>
        <v>1913.2933961236979</v>
      </c>
      <c r="AZ784" s="96">
        <f t="shared" si="537"/>
        <v>7532651.1658413298</v>
      </c>
      <c r="BA784" s="97">
        <f t="shared" si="538"/>
        <v>90.280076908621311</v>
      </c>
      <c r="BB784" s="102">
        <f t="shared" si="539"/>
        <v>0.33019840726975691</v>
      </c>
      <c r="BC784" s="98">
        <f t="shared" si="540"/>
        <v>31.107441618205016</v>
      </c>
      <c r="BD784" s="98">
        <f t="shared" si="541"/>
        <v>1.6509920363487845E-2</v>
      </c>
      <c r="BE784" s="98">
        <f t="shared" si="542"/>
        <v>5.2418997154073912</v>
      </c>
      <c r="BF784" s="98">
        <f t="shared" si="543"/>
        <v>20637.400454359806</v>
      </c>
      <c r="BG784" s="103">
        <f t="shared" si="544"/>
        <v>0.24734267646197622</v>
      </c>
      <c r="BH784">
        <v>0.1</v>
      </c>
      <c r="BI784">
        <f t="shared" si="524"/>
        <v>0.50217674438942195</v>
      </c>
      <c r="BJ784">
        <v>0.1</v>
      </c>
      <c r="BK784">
        <f t="shared" si="525"/>
        <v>860.83841463414637</v>
      </c>
      <c r="BL784" s="114">
        <v>0</v>
      </c>
      <c r="BM784" s="114">
        <v>0</v>
      </c>
      <c r="BN784" s="114">
        <v>0</v>
      </c>
      <c r="BO784" s="114">
        <v>0</v>
      </c>
      <c r="BP784" s="114">
        <v>0</v>
      </c>
      <c r="BQ784" s="107">
        <f t="shared" si="526"/>
        <v>1.0442E-9</v>
      </c>
      <c r="BR784" s="107">
        <f t="shared" si="527"/>
        <v>1.2052241865346127E-5</v>
      </c>
      <c r="BS784" s="107">
        <f t="shared" si="528"/>
        <v>1.135421619064483E-3</v>
      </c>
      <c r="BT784" s="107">
        <f t="shared" si="529"/>
        <v>6.0261209326730633E-7</v>
      </c>
      <c r="BU784" s="107">
        <f t="shared" si="530"/>
        <v>1.9132933961236976E-4</v>
      </c>
      <c r="BV784" s="107">
        <f t="shared" si="531"/>
        <v>0.75326511658413287</v>
      </c>
      <c r="BW784" s="117">
        <f t="shared" si="532"/>
        <v>1.2767530917625835E-5</v>
      </c>
    </row>
    <row r="785" spans="1:75" ht="30" customHeight="1" x14ac:dyDescent="0.25">
      <c r="A785" s="108">
        <v>4.6821593003162496</v>
      </c>
      <c r="B785" s="108">
        <v>-74.1008725464485</v>
      </c>
      <c r="C785" s="119">
        <v>29</v>
      </c>
      <c r="D785" s="119">
        <v>33</v>
      </c>
      <c r="E785" s="119">
        <v>2422</v>
      </c>
      <c r="F785" s="16" t="s">
        <v>1947</v>
      </c>
      <c r="G785" s="14" t="s">
        <v>1948</v>
      </c>
      <c r="H785" s="16" t="s">
        <v>1949</v>
      </c>
      <c r="I785" s="14" t="s">
        <v>709</v>
      </c>
      <c r="J785" s="14" t="s">
        <v>53</v>
      </c>
      <c r="K785" s="14">
        <v>2.5</v>
      </c>
      <c r="L785" s="14"/>
      <c r="M785" s="14">
        <v>1995</v>
      </c>
      <c r="N785" s="15" t="s">
        <v>43</v>
      </c>
      <c r="O785" s="15" t="s">
        <v>397</v>
      </c>
      <c r="P785" s="22">
        <v>8.4286353981658756E-3</v>
      </c>
      <c r="Q785" s="18">
        <v>454.44370197126602</v>
      </c>
      <c r="R785" s="18">
        <v>470.02626658232674</v>
      </c>
      <c r="S785" s="15" t="s">
        <v>45</v>
      </c>
      <c r="T785" s="15"/>
      <c r="U785" s="15"/>
      <c r="V785" s="14">
        <v>365</v>
      </c>
      <c r="W785" s="76"/>
      <c r="X785" s="14"/>
      <c r="Y785" s="14">
        <v>8760</v>
      </c>
      <c r="Z785" s="76" t="s">
        <v>1950</v>
      </c>
      <c r="AA785" s="76" t="s">
        <v>429</v>
      </c>
      <c r="AB785" s="19" t="s">
        <v>49</v>
      </c>
      <c r="AC785" s="19">
        <v>196.35697419693699</v>
      </c>
      <c r="AD785" s="19">
        <v>1220.7279907421801</v>
      </c>
      <c r="AE785" s="19">
        <v>0.1</v>
      </c>
      <c r="AF785" s="19">
        <v>640</v>
      </c>
      <c r="AG785" s="19">
        <v>1920000</v>
      </c>
      <c r="AH785" s="23">
        <v>454.44370197126602</v>
      </c>
      <c r="AI785" s="24">
        <v>8.7999999999999994E-8</v>
      </c>
      <c r="AJ785" s="21">
        <f t="shared" si="546"/>
        <v>9.2292935499188562E-5</v>
      </c>
      <c r="AK785" s="21">
        <f t="shared" si="547"/>
        <v>5.7377422000109209E-4</v>
      </c>
      <c r="AL785" s="21">
        <f t="shared" si="548"/>
        <v>4.7002626658232679E-8</v>
      </c>
      <c r="AM785" s="21">
        <f t="shared" si="549"/>
        <v>3.0081681061268914E-4</v>
      </c>
      <c r="AN785" s="21">
        <f t="shared" si="550"/>
        <v>0.90245043183806728</v>
      </c>
      <c r="AO785" s="86">
        <f t="shared" si="517"/>
        <v>4.1362311459244756E-5</v>
      </c>
      <c r="AP785" s="88">
        <f t="shared" si="518"/>
        <v>2.5285735753202346E-7</v>
      </c>
      <c r="AQ785" s="89">
        <f t="shared" si="519"/>
        <v>1.5719841643865537E-6</v>
      </c>
      <c r="AR785" s="89">
        <f t="shared" si="520"/>
        <v>1.2877431961159638E-10</v>
      </c>
      <c r="AS785" s="89">
        <f t="shared" si="521"/>
        <v>8.2415564551421678E-7</v>
      </c>
      <c r="AT785" s="89">
        <f t="shared" si="522"/>
        <v>2.4724669365426503E-3</v>
      </c>
      <c r="AU785" s="91">
        <f t="shared" si="523"/>
        <v>1.1332140125820481E-7</v>
      </c>
      <c r="AV785" s="95">
        <f t="shared" si="533"/>
        <v>92.292935499188559</v>
      </c>
      <c r="AW785" s="96">
        <f t="shared" si="534"/>
        <v>573.77422000109209</v>
      </c>
      <c r="AX785" s="96">
        <f t="shared" si="535"/>
        <v>4.7002626658232675E-2</v>
      </c>
      <c r="AY785" s="96">
        <f t="shared" si="536"/>
        <v>300.81681061268915</v>
      </c>
      <c r="AZ785" s="96">
        <f t="shared" si="537"/>
        <v>902450.43183806725</v>
      </c>
      <c r="BA785" s="97">
        <f t="shared" si="538"/>
        <v>41.362311459244758</v>
      </c>
      <c r="BB785" s="102">
        <f t="shared" si="539"/>
        <v>0.25285735753202343</v>
      </c>
      <c r="BC785" s="98">
        <f t="shared" si="540"/>
        <v>1.5719841643865538</v>
      </c>
      <c r="BD785" s="98">
        <f t="shared" si="541"/>
        <v>1.287743196115964E-4</v>
      </c>
      <c r="BE785" s="98">
        <f t="shared" si="542"/>
        <v>0.82415564551421683</v>
      </c>
      <c r="BF785" s="98">
        <f t="shared" si="543"/>
        <v>2472.4669365426503</v>
      </c>
      <c r="BG785" s="103">
        <f t="shared" si="544"/>
        <v>0.11332140125820481</v>
      </c>
      <c r="BH785">
        <v>0.1</v>
      </c>
      <c r="BI785">
        <f t="shared" si="524"/>
        <v>47.002626658232678</v>
      </c>
      <c r="BJ785">
        <v>0.1</v>
      </c>
      <c r="BK785">
        <f t="shared" si="525"/>
        <v>45.444370197126602</v>
      </c>
      <c r="BL785" s="114">
        <v>187.562005220738</v>
      </c>
      <c r="BM785" s="114">
        <v>1012.03746873145</v>
      </c>
      <c r="BN785" s="114">
        <v>0</v>
      </c>
      <c r="BO785" s="114">
        <v>256</v>
      </c>
      <c r="BP785" s="114">
        <v>384000</v>
      </c>
      <c r="BQ785" s="107">
        <f t="shared" si="526"/>
        <v>8.7999999999999994E-9</v>
      </c>
      <c r="BR785" s="107">
        <f t="shared" si="527"/>
        <v>8.8640855806562666E-5</v>
      </c>
      <c r="BS785" s="107">
        <f t="shared" si="528"/>
        <v>4.7913215305523261E-4</v>
      </c>
      <c r="BT785" s="107">
        <f t="shared" si="529"/>
        <v>4.7002626658232679E-9</v>
      </c>
      <c r="BU785" s="107">
        <f t="shared" si="530"/>
        <v>1.2402994841175411E-4</v>
      </c>
      <c r="BV785" s="107">
        <f t="shared" si="531"/>
        <v>0.2017940511913959</v>
      </c>
      <c r="BW785" s="117">
        <f t="shared" si="532"/>
        <v>5.8495141836764032E-6</v>
      </c>
    </row>
    <row r="786" spans="1:75" ht="30" customHeight="1" x14ac:dyDescent="0.25">
      <c r="A786" s="108">
        <v>4.6821593003162496</v>
      </c>
      <c r="B786" s="108">
        <v>-74.1008725464485</v>
      </c>
      <c r="C786" s="119">
        <v>29</v>
      </c>
      <c r="D786" s="119">
        <v>33</v>
      </c>
      <c r="E786" s="119">
        <v>2422</v>
      </c>
      <c r="F786" s="16" t="s">
        <v>1947</v>
      </c>
      <c r="G786" s="14" t="s">
        <v>1948</v>
      </c>
      <c r="H786" s="16" t="s">
        <v>1949</v>
      </c>
      <c r="I786" s="14" t="s">
        <v>709</v>
      </c>
      <c r="J786" s="14" t="s">
        <v>53</v>
      </c>
      <c r="K786" s="14">
        <v>58.61</v>
      </c>
      <c r="L786" s="14"/>
      <c r="M786" s="14">
        <v>1994</v>
      </c>
      <c r="N786" s="15" t="s">
        <v>43</v>
      </c>
      <c r="O786" s="15" t="s">
        <v>397</v>
      </c>
      <c r="P786" s="22">
        <v>8.4286353981658756E-3</v>
      </c>
      <c r="Q786" s="18">
        <v>10653.9781490144</v>
      </c>
      <c r="R786" s="18">
        <v>11019.29579375611</v>
      </c>
      <c r="S786" s="15" t="s">
        <v>45</v>
      </c>
      <c r="T786" s="15"/>
      <c r="U786" s="15"/>
      <c r="V786" s="14">
        <v>365</v>
      </c>
      <c r="W786" s="76"/>
      <c r="X786" s="14"/>
      <c r="Y786" s="14">
        <v>8760</v>
      </c>
      <c r="Z786" s="76" t="s">
        <v>1951</v>
      </c>
      <c r="AA786" s="76" t="s">
        <v>429</v>
      </c>
      <c r="AB786" s="19" t="s">
        <v>49</v>
      </c>
      <c r="AC786" s="19">
        <v>196.35697419693699</v>
      </c>
      <c r="AD786" s="19">
        <v>1220.7279907421801</v>
      </c>
      <c r="AE786" s="19">
        <v>0.1</v>
      </c>
      <c r="AF786" s="19">
        <v>640</v>
      </c>
      <c r="AG786" s="19">
        <v>1920000</v>
      </c>
      <c r="AH786" s="23">
        <v>10653.9781490144</v>
      </c>
      <c r="AI786" s="24">
        <v>8.7999999999999994E-8</v>
      </c>
      <c r="AJ786" s="21">
        <f t="shared" si="546"/>
        <v>2.1637155798429845E-3</v>
      </c>
      <c r="AK786" s="21">
        <f t="shared" si="547"/>
        <v>1.3451562813705652E-2</v>
      </c>
      <c r="AL786" s="21">
        <f t="shared" si="548"/>
        <v>1.1019295793756109E-6</v>
      </c>
      <c r="AM786" s="21">
        <f t="shared" si="549"/>
        <v>7.05234930800391E-3</v>
      </c>
      <c r="AN786" s="21">
        <f t="shared" si="550"/>
        <v>21.157047924011732</v>
      </c>
      <c r="AO786" s="86">
        <f t="shared" si="517"/>
        <v>9.6969802985053758E-4</v>
      </c>
      <c r="AP786" s="88">
        <f t="shared" si="518"/>
        <v>5.9279878899807797E-6</v>
      </c>
      <c r="AQ786" s="89">
        <f t="shared" si="519"/>
        <v>3.6853596749878497E-5</v>
      </c>
      <c r="AR786" s="89">
        <f t="shared" si="520"/>
        <v>3.0189851489742764E-9</v>
      </c>
      <c r="AS786" s="89">
        <f t="shared" si="521"/>
        <v>1.9321504953435368E-5</v>
      </c>
      <c r="AT786" s="89">
        <f t="shared" si="522"/>
        <v>5.7964514860306113E-2</v>
      </c>
      <c r="AU786" s="91">
        <f t="shared" si="523"/>
        <v>2.6567069310973632E-6</v>
      </c>
      <c r="AV786" s="95">
        <f t="shared" si="533"/>
        <v>2163.7155798429844</v>
      </c>
      <c r="AW786" s="96">
        <f t="shared" si="534"/>
        <v>13451.562813705652</v>
      </c>
      <c r="AX786" s="96">
        <f t="shared" si="535"/>
        <v>1.1019295793756108</v>
      </c>
      <c r="AY786" s="96">
        <f t="shared" si="536"/>
        <v>7052.3493080039098</v>
      </c>
      <c r="AZ786" s="96">
        <f t="shared" si="537"/>
        <v>21157047.92401173</v>
      </c>
      <c r="BA786" s="97">
        <f t="shared" si="538"/>
        <v>969.69802985053764</v>
      </c>
      <c r="BB786" s="102">
        <f t="shared" si="539"/>
        <v>5.9279878899807796</v>
      </c>
      <c r="BC786" s="98">
        <f t="shared" si="540"/>
        <v>36.853596749878498</v>
      </c>
      <c r="BD786" s="98">
        <f t="shared" si="541"/>
        <v>3.0189851489742766E-3</v>
      </c>
      <c r="BE786" s="98">
        <f t="shared" si="542"/>
        <v>19.321504953435369</v>
      </c>
      <c r="BF786" s="98">
        <f t="shared" si="543"/>
        <v>57964.51486030611</v>
      </c>
      <c r="BG786" s="103">
        <f t="shared" si="544"/>
        <v>2.656706931097363</v>
      </c>
      <c r="BH786">
        <v>0.1</v>
      </c>
      <c r="BI786">
        <f t="shared" si="524"/>
        <v>1101.929579375611</v>
      </c>
      <c r="BJ786">
        <v>0.1</v>
      </c>
      <c r="BK786">
        <f t="shared" si="525"/>
        <v>1065.3978149014399</v>
      </c>
      <c r="BL786" s="114">
        <v>187.562005220738</v>
      </c>
      <c r="BM786" s="114">
        <v>1012.03746873145</v>
      </c>
      <c r="BN786" s="114">
        <v>0</v>
      </c>
      <c r="BO786" s="114">
        <v>256</v>
      </c>
      <c r="BP786" s="114">
        <v>384000</v>
      </c>
      <c r="BQ786" s="107">
        <f t="shared" si="526"/>
        <v>8.7999999999999994E-9</v>
      </c>
      <c r="BR786" s="107">
        <f t="shared" si="527"/>
        <v>2.0780962235290626E-3</v>
      </c>
      <c r="BS786" s="107">
        <f t="shared" si="528"/>
        <v>1.1232774196226914E-2</v>
      </c>
      <c r="BT786" s="107">
        <f t="shared" si="529"/>
        <v>1.1019295793756109E-7</v>
      </c>
      <c r="BU786" s="107">
        <f t="shared" si="530"/>
        <v>2.9077581105651741E-3</v>
      </c>
      <c r="BV786" s="107">
        <f t="shared" si="531"/>
        <v>4.7308597361311042</v>
      </c>
      <c r="BW786" s="117">
        <f t="shared" si="532"/>
        <v>1.3713601052211006E-4</v>
      </c>
    </row>
    <row r="787" spans="1:75" ht="30" customHeight="1" x14ac:dyDescent="0.25">
      <c r="A787" s="108">
        <v>4.6821593003162496</v>
      </c>
      <c r="B787" s="108">
        <v>-74.1008725464485</v>
      </c>
      <c r="C787" s="119">
        <v>29</v>
      </c>
      <c r="D787" s="119">
        <v>33</v>
      </c>
      <c r="E787" s="119">
        <v>2422</v>
      </c>
      <c r="F787" s="16" t="s">
        <v>1947</v>
      </c>
      <c r="G787" s="14" t="s">
        <v>1948</v>
      </c>
      <c r="H787" s="16" t="s">
        <v>1949</v>
      </c>
      <c r="I787" s="14" t="s">
        <v>709</v>
      </c>
      <c r="J787" s="14" t="s">
        <v>53</v>
      </c>
      <c r="K787" s="14">
        <v>58.61</v>
      </c>
      <c r="L787" s="14"/>
      <c r="M787" s="14">
        <v>1982</v>
      </c>
      <c r="N787" s="15" t="s">
        <v>43</v>
      </c>
      <c r="O787" s="15" t="s">
        <v>397</v>
      </c>
      <c r="P787" s="22">
        <v>8.4286353981658756E-3</v>
      </c>
      <c r="Q787" s="18">
        <v>10653.9781490144</v>
      </c>
      <c r="R787" s="18">
        <v>11019.29579375611</v>
      </c>
      <c r="S787" s="15" t="s">
        <v>45</v>
      </c>
      <c r="T787" s="15"/>
      <c r="U787" s="15"/>
      <c r="V787" s="14">
        <v>365</v>
      </c>
      <c r="W787" s="76"/>
      <c r="X787" s="14"/>
      <c r="Y787" s="14">
        <v>8760</v>
      </c>
      <c r="Z787" s="76" t="s">
        <v>1951</v>
      </c>
      <c r="AA787" s="76" t="s">
        <v>429</v>
      </c>
      <c r="AB787" s="19" t="s">
        <v>49</v>
      </c>
      <c r="AC787" s="19">
        <v>196.35697419693699</v>
      </c>
      <c r="AD787" s="19">
        <v>1220.7279907421801</v>
      </c>
      <c r="AE787" s="19">
        <v>0.1</v>
      </c>
      <c r="AF787" s="19">
        <v>640</v>
      </c>
      <c r="AG787" s="19">
        <v>1920000</v>
      </c>
      <c r="AH787" s="23">
        <v>10653.9781490144</v>
      </c>
      <c r="AI787" s="24">
        <v>8.7999999999999994E-8</v>
      </c>
      <c r="AJ787" s="21">
        <f t="shared" si="546"/>
        <v>2.1637155798429845E-3</v>
      </c>
      <c r="AK787" s="21">
        <f t="shared" si="547"/>
        <v>1.3451562813705652E-2</v>
      </c>
      <c r="AL787" s="21">
        <f t="shared" si="548"/>
        <v>1.1019295793756109E-6</v>
      </c>
      <c r="AM787" s="21">
        <f t="shared" si="549"/>
        <v>7.05234930800391E-3</v>
      </c>
      <c r="AN787" s="21">
        <f t="shared" si="550"/>
        <v>21.157047924011732</v>
      </c>
      <c r="AO787" s="86">
        <f t="shared" si="517"/>
        <v>9.6969802985053758E-4</v>
      </c>
      <c r="AP787" s="88">
        <f t="shared" si="518"/>
        <v>5.9279878899807797E-6</v>
      </c>
      <c r="AQ787" s="89">
        <f t="shared" si="519"/>
        <v>3.6853596749878497E-5</v>
      </c>
      <c r="AR787" s="89">
        <f t="shared" si="520"/>
        <v>3.0189851489742764E-9</v>
      </c>
      <c r="AS787" s="89">
        <f t="shared" si="521"/>
        <v>1.9321504953435368E-5</v>
      </c>
      <c r="AT787" s="89">
        <f t="shared" si="522"/>
        <v>5.7964514860306113E-2</v>
      </c>
      <c r="AU787" s="91">
        <f t="shared" si="523"/>
        <v>2.6567069310973632E-6</v>
      </c>
      <c r="AV787" s="95">
        <f t="shared" si="533"/>
        <v>2163.7155798429844</v>
      </c>
      <c r="AW787" s="96">
        <f t="shared" si="534"/>
        <v>13451.562813705652</v>
      </c>
      <c r="AX787" s="96">
        <f t="shared" si="535"/>
        <v>1.1019295793756108</v>
      </c>
      <c r="AY787" s="96">
        <f t="shared" si="536"/>
        <v>7052.3493080039098</v>
      </c>
      <c r="AZ787" s="96">
        <f t="shared" si="537"/>
        <v>21157047.92401173</v>
      </c>
      <c r="BA787" s="97">
        <f t="shared" si="538"/>
        <v>969.69802985053764</v>
      </c>
      <c r="BB787" s="102">
        <f t="shared" si="539"/>
        <v>5.9279878899807796</v>
      </c>
      <c r="BC787" s="98">
        <f t="shared" si="540"/>
        <v>36.853596749878498</v>
      </c>
      <c r="BD787" s="98">
        <f t="shared" si="541"/>
        <v>3.0189851489742766E-3</v>
      </c>
      <c r="BE787" s="98">
        <f t="shared" si="542"/>
        <v>19.321504953435369</v>
      </c>
      <c r="BF787" s="98">
        <f t="shared" si="543"/>
        <v>57964.51486030611</v>
      </c>
      <c r="BG787" s="103">
        <f t="shared" si="544"/>
        <v>2.656706931097363</v>
      </c>
      <c r="BH787">
        <v>0.1</v>
      </c>
      <c r="BI787">
        <f t="shared" si="524"/>
        <v>1101.929579375611</v>
      </c>
      <c r="BJ787">
        <v>0.1</v>
      </c>
      <c r="BK787">
        <f t="shared" si="525"/>
        <v>1065.3978149014399</v>
      </c>
      <c r="BL787" s="114">
        <v>187.562005220738</v>
      </c>
      <c r="BM787" s="114">
        <v>1012.03746873145</v>
      </c>
      <c r="BN787" s="114">
        <v>0</v>
      </c>
      <c r="BO787" s="114">
        <v>256</v>
      </c>
      <c r="BP787" s="114">
        <v>384000</v>
      </c>
      <c r="BQ787" s="107">
        <f t="shared" si="526"/>
        <v>8.7999999999999994E-9</v>
      </c>
      <c r="BR787" s="107">
        <f t="shared" si="527"/>
        <v>2.0780962235290626E-3</v>
      </c>
      <c r="BS787" s="107">
        <f t="shared" si="528"/>
        <v>1.1232774196226914E-2</v>
      </c>
      <c r="BT787" s="107">
        <f t="shared" si="529"/>
        <v>1.1019295793756109E-7</v>
      </c>
      <c r="BU787" s="107">
        <f t="shared" si="530"/>
        <v>2.9077581105651741E-3</v>
      </c>
      <c r="BV787" s="107">
        <f t="shared" si="531"/>
        <v>4.7308597361311042</v>
      </c>
      <c r="BW787" s="117">
        <f t="shared" si="532"/>
        <v>1.3713601052211006E-4</v>
      </c>
    </row>
    <row r="788" spans="1:75" ht="45" customHeight="1" x14ac:dyDescent="0.25">
      <c r="A788" s="108">
        <v>4.6818676222668696</v>
      </c>
      <c r="B788" s="108">
        <v>-74.100672056198405</v>
      </c>
      <c r="C788" s="119">
        <v>29</v>
      </c>
      <c r="D788" s="119">
        <v>33</v>
      </c>
      <c r="E788" s="119">
        <v>2422</v>
      </c>
      <c r="F788" s="16" t="s">
        <v>1952</v>
      </c>
      <c r="G788" s="14" t="s">
        <v>1953</v>
      </c>
      <c r="H788" s="16" t="s">
        <v>1954</v>
      </c>
      <c r="I788" s="14" t="s">
        <v>709</v>
      </c>
      <c r="J788" s="14" t="s">
        <v>41</v>
      </c>
      <c r="K788" s="14">
        <v>30</v>
      </c>
      <c r="L788" s="14"/>
      <c r="M788" s="14">
        <v>1974</v>
      </c>
      <c r="N788" s="15" t="s">
        <v>43</v>
      </c>
      <c r="O788" s="15" t="s">
        <v>44</v>
      </c>
      <c r="P788" s="28">
        <v>4.2689148957375835E-3</v>
      </c>
      <c r="Q788" s="18">
        <v>28776</v>
      </c>
      <c r="R788" s="18">
        <v>29271.588387622207</v>
      </c>
      <c r="S788" s="15" t="s">
        <v>45</v>
      </c>
      <c r="T788" s="15"/>
      <c r="U788" s="15"/>
      <c r="V788" s="14">
        <v>365</v>
      </c>
      <c r="W788" s="76" t="s">
        <v>76</v>
      </c>
      <c r="X788" s="14"/>
      <c r="Y788" s="14">
        <v>2920</v>
      </c>
      <c r="Z788" s="76" t="s">
        <v>1955</v>
      </c>
      <c r="AA788" s="76" t="s">
        <v>429</v>
      </c>
      <c r="AB788" s="19" t="s">
        <v>49</v>
      </c>
      <c r="AC788" s="19">
        <v>46.3856216091623</v>
      </c>
      <c r="AD788" s="19">
        <v>1074.85364414012</v>
      </c>
      <c r="AE788" s="19">
        <v>5.4109910208389103</v>
      </c>
      <c r="AF788" s="19">
        <v>1344</v>
      </c>
      <c r="AG788" s="19">
        <v>1920000</v>
      </c>
      <c r="AH788" s="20">
        <v>1159.0914634146341</v>
      </c>
      <c r="AI788" s="20">
        <v>1.4200000000000001E-4</v>
      </c>
      <c r="AJ788" s="21">
        <f t="shared" si="546"/>
        <v>1.3577808228473929E-3</v>
      </c>
      <c r="AK788" s="21">
        <f t="shared" si="547"/>
        <v>3.1462673448205351E-2</v>
      </c>
      <c r="AL788" s="21">
        <f t="shared" si="548"/>
        <v>1.5838830193111626E-4</v>
      </c>
      <c r="AM788" s="21">
        <f t="shared" si="549"/>
        <v>3.934101479296425E-2</v>
      </c>
      <c r="AN788" s="21">
        <f t="shared" si="550"/>
        <v>56.201449704234633</v>
      </c>
      <c r="AO788" s="86">
        <f t="shared" si="517"/>
        <v>0.16742562021603197</v>
      </c>
      <c r="AP788" s="88">
        <f t="shared" si="518"/>
        <v>3.7199474598558709E-6</v>
      </c>
      <c r="AQ788" s="89">
        <f t="shared" si="519"/>
        <v>8.6199105337548911E-5</v>
      </c>
      <c r="AR788" s="89">
        <f t="shared" si="520"/>
        <v>4.3394055323593497E-7</v>
      </c>
      <c r="AS788" s="89">
        <f t="shared" si="521"/>
        <v>1.0778360217250479E-4</v>
      </c>
      <c r="AT788" s="89">
        <f t="shared" si="522"/>
        <v>0.15397657453214969</v>
      </c>
      <c r="AU788" s="91">
        <f t="shared" si="523"/>
        <v>4.5870032935899167E-4</v>
      </c>
      <c r="AV788" s="95">
        <f t="shared" si="533"/>
        <v>1357.780822847393</v>
      </c>
      <c r="AW788" s="96">
        <f t="shared" si="534"/>
        <v>31462.673448205351</v>
      </c>
      <c r="AX788" s="96">
        <f t="shared" si="535"/>
        <v>158.38830193111627</v>
      </c>
      <c r="AY788" s="96">
        <f t="shared" si="536"/>
        <v>39341.014792964248</v>
      </c>
      <c r="AZ788" s="96">
        <f t="shared" si="537"/>
        <v>56201449.70423463</v>
      </c>
      <c r="BA788" s="97">
        <f t="shared" si="538"/>
        <v>167425.62021603197</v>
      </c>
      <c r="BB788" s="102">
        <f t="shared" si="539"/>
        <v>3.7199474598558711</v>
      </c>
      <c r="BC788" s="98">
        <f t="shared" si="540"/>
        <v>86.199105337548914</v>
      </c>
      <c r="BD788" s="98">
        <f t="shared" si="541"/>
        <v>0.43394055323593494</v>
      </c>
      <c r="BE788" s="98">
        <f t="shared" si="542"/>
        <v>107.7836021725048</v>
      </c>
      <c r="BF788" s="98">
        <f t="shared" si="543"/>
        <v>153976.57453214968</v>
      </c>
      <c r="BG788" s="103">
        <f t="shared" si="544"/>
        <v>458.70032935899167</v>
      </c>
      <c r="BH788">
        <v>0.1</v>
      </c>
      <c r="BI788">
        <f t="shared" si="524"/>
        <v>2927.158838762221</v>
      </c>
      <c r="BJ788">
        <v>0.1</v>
      </c>
      <c r="BK788">
        <f t="shared" si="525"/>
        <v>115.90914634146341</v>
      </c>
      <c r="BL788" s="114">
        <v>17.6498016718255</v>
      </c>
      <c r="BM788" s="114">
        <v>910.91550745517998</v>
      </c>
      <c r="BN788" s="114">
        <v>5.3109910208389097</v>
      </c>
      <c r="BO788" s="114">
        <v>537.6</v>
      </c>
      <c r="BP788" s="114">
        <v>384000</v>
      </c>
      <c r="BQ788" s="107">
        <f t="shared" si="526"/>
        <v>1.4200000000000001E-5</v>
      </c>
      <c r="BR788" s="107">
        <f t="shared" si="527"/>
        <v>5.3418183359042748E-4</v>
      </c>
      <c r="BS788" s="107">
        <f t="shared" si="528"/>
        <v>2.6848927290457965E-2</v>
      </c>
      <c r="BT788" s="107">
        <f t="shared" si="529"/>
        <v>1.5626591296078487E-4</v>
      </c>
      <c r="BU788" s="107">
        <f t="shared" si="530"/>
        <v>1.6220715941037852E-2</v>
      </c>
      <c r="BV788" s="107">
        <f t="shared" si="531"/>
        <v>12.56702619727041</v>
      </c>
      <c r="BW788" s="117">
        <f t="shared" si="532"/>
        <v>2.367755827982395E-2</v>
      </c>
    </row>
    <row r="789" spans="1:75" ht="45" customHeight="1" x14ac:dyDescent="0.25">
      <c r="A789" s="108">
        <v>4.6891254192729903</v>
      </c>
      <c r="B789" s="108">
        <v>-74.099283982245197</v>
      </c>
      <c r="C789" s="119">
        <v>29</v>
      </c>
      <c r="D789" s="119">
        <v>34</v>
      </c>
      <c r="E789" s="119">
        <v>2435</v>
      </c>
      <c r="F789" s="16" t="s">
        <v>1956</v>
      </c>
      <c r="G789" s="14" t="s">
        <v>1957</v>
      </c>
      <c r="H789" s="16" t="s">
        <v>1958</v>
      </c>
      <c r="I789" s="14" t="s">
        <v>709</v>
      </c>
      <c r="J789" s="14" t="s">
        <v>41</v>
      </c>
      <c r="K789" s="14">
        <v>50</v>
      </c>
      <c r="L789" s="14"/>
      <c r="M789" s="14">
        <v>1958</v>
      </c>
      <c r="N789" s="15" t="s">
        <v>43</v>
      </c>
      <c r="O789" s="15" t="s">
        <v>44</v>
      </c>
      <c r="P789" s="22">
        <v>8.4286353981658756E-3</v>
      </c>
      <c r="Q789" s="18">
        <v>20047.2</v>
      </c>
      <c r="R789" s="18">
        <v>20734.604815856837</v>
      </c>
      <c r="S789" s="15" t="s">
        <v>45</v>
      </c>
      <c r="T789" s="15"/>
      <c r="U789" s="15"/>
      <c r="V789" s="14">
        <v>365</v>
      </c>
      <c r="W789" s="76" t="s">
        <v>76</v>
      </c>
      <c r="X789" s="14"/>
      <c r="Y789" s="14">
        <v>2920</v>
      </c>
      <c r="Z789" s="76" t="s">
        <v>1959</v>
      </c>
      <c r="AA789" s="76" t="s">
        <v>429</v>
      </c>
      <c r="AB789" s="19" t="s">
        <v>49</v>
      </c>
      <c r="AC789" s="19">
        <v>46.3856216091623</v>
      </c>
      <c r="AD789" s="19">
        <v>1074.85364414012</v>
      </c>
      <c r="AE789" s="19">
        <v>5.4109910208389103</v>
      </c>
      <c r="AF789" s="19">
        <v>1344</v>
      </c>
      <c r="AG789" s="19">
        <v>1920000</v>
      </c>
      <c r="AH789" s="23">
        <v>20047.2</v>
      </c>
      <c r="AI789" s="24">
        <v>8.7999999999999994E-8</v>
      </c>
      <c r="AJ789" s="21">
        <f t="shared" si="546"/>
        <v>9.6178753320384953E-4</v>
      </c>
      <c r="AK789" s="21">
        <f t="shared" si="547"/>
        <v>2.2286665546129004E-2</v>
      </c>
      <c r="AL789" s="21">
        <f t="shared" si="548"/>
        <v>1.1219476047924458E-4</v>
      </c>
      <c r="AM789" s="21">
        <f t="shared" si="549"/>
        <v>2.7867308872511588E-2</v>
      </c>
      <c r="AN789" s="21">
        <f t="shared" si="550"/>
        <v>39.81044124644513</v>
      </c>
      <c r="AO789" s="86">
        <f t="shared" si="517"/>
        <v>1.8246452237954014E-3</v>
      </c>
      <c r="AP789" s="88">
        <f t="shared" si="518"/>
        <v>2.6350343375447931E-6</v>
      </c>
      <c r="AQ789" s="89">
        <f t="shared" si="519"/>
        <v>6.1059357660627405E-5</v>
      </c>
      <c r="AR789" s="89">
        <f t="shared" si="520"/>
        <v>3.0738290542258785E-7</v>
      </c>
      <c r="AS789" s="89">
        <f t="shared" si="521"/>
        <v>7.6348791431538599E-5</v>
      </c>
      <c r="AT789" s="89">
        <f t="shared" si="522"/>
        <v>0.10906970204505514</v>
      </c>
      <c r="AU789" s="91">
        <f t="shared" si="523"/>
        <v>4.9990280103983601E-6</v>
      </c>
      <c r="AV789" s="95">
        <f t="shared" si="533"/>
        <v>961.78753320384953</v>
      </c>
      <c r="AW789" s="96">
        <f t="shared" si="534"/>
        <v>22286.665546129003</v>
      </c>
      <c r="AX789" s="96">
        <f t="shared" si="535"/>
        <v>112.19476047924458</v>
      </c>
      <c r="AY789" s="96">
        <f t="shared" si="536"/>
        <v>27867.308872511589</v>
      </c>
      <c r="AZ789" s="96">
        <f t="shared" si="537"/>
        <v>39810441.246445127</v>
      </c>
      <c r="BA789" s="97">
        <f t="shared" si="538"/>
        <v>1824.6452237954015</v>
      </c>
      <c r="BB789" s="102">
        <f t="shared" si="539"/>
        <v>2.6350343375447931</v>
      </c>
      <c r="BC789" s="98">
        <f t="shared" si="540"/>
        <v>61.059357660627406</v>
      </c>
      <c r="BD789" s="98">
        <f t="shared" si="541"/>
        <v>0.30738290542258784</v>
      </c>
      <c r="BE789" s="98">
        <f t="shared" si="542"/>
        <v>76.348791431538601</v>
      </c>
      <c r="BF789" s="98">
        <f t="shared" si="543"/>
        <v>109069.70204505515</v>
      </c>
      <c r="BG789" s="103">
        <f t="shared" si="544"/>
        <v>4.9990280103983604</v>
      </c>
      <c r="BH789">
        <v>0.1</v>
      </c>
      <c r="BI789">
        <f t="shared" si="524"/>
        <v>2073.4604815856837</v>
      </c>
      <c r="BJ789">
        <v>0.1</v>
      </c>
      <c r="BK789">
        <f t="shared" si="525"/>
        <v>2004.7200000000003</v>
      </c>
      <c r="BL789" s="114">
        <v>17.6498016718255</v>
      </c>
      <c r="BM789" s="114">
        <v>910.91550745517998</v>
      </c>
      <c r="BN789" s="114">
        <v>5.3109910208389097</v>
      </c>
      <c r="BO789" s="114">
        <v>537.6</v>
      </c>
      <c r="BP789" s="114">
        <v>384000</v>
      </c>
      <c r="BQ789" s="107">
        <f t="shared" si="526"/>
        <v>8.7999999999999994E-9</v>
      </c>
      <c r="BR789" s="107">
        <f t="shared" si="527"/>
        <v>3.7838907382255118E-4</v>
      </c>
      <c r="BS789" s="107">
        <f t="shared" si="528"/>
        <v>1.9018506605289889E-2</v>
      </c>
      <c r="BT789" s="107">
        <f t="shared" si="529"/>
        <v>1.1069136080094208E-4</v>
      </c>
      <c r="BU789" s="107">
        <f t="shared" si="530"/>
        <v>1.1489985798307749E-2</v>
      </c>
      <c r="BV789" s="107">
        <f t="shared" si="531"/>
        <v>8.9018852841312786</v>
      </c>
      <c r="BW789" s="117">
        <f t="shared" si="532"/>
        <v>2.5804380220107484E-4</v>
      </c>
    </row>
    <row r="790" spans="1:75" ht="30" customHeight="1" x14ac:dyDescent="0.25">
      <c r="A790" s="108">
        <v>4.6892290479058802</v>
      </c>
      <c r="B790" s="108">
        <v>-74.098821148341699</v>
      </c>
      <c r="C790" s="119">
        <v>29</v>
      </c>
      <c r="D790" s="119">
        <v>34</v>
      </c>
      <c r="E790" s="119">
        <v>2435</v>
      </c>
      <c r="F790" s="16" t="s">
        <v>1960</v>
      </c>
      <c r="G790" s="14" t="s">
        <v>1961</v>
      </c>
      <c r="H790" s="16" t="s">
        <v>1962</v>
      </c>
      <c r="I790" s="14" t="s">
        <v>709</v>
      </c>
      <c r="J790" s="14" t="s">
        <v>53</v>
      </c>
      <c r="K790" s="32"/>
      <c r="L790" s="32"/>
      <c r="M790" s="19">
        <v>2000</v>
      </c>
      <c r="N790" s="15" t="s">
        <v>43</v>
      </c>
      <c r="O790" s="15" t="s">
        <v>120</v>
      </c>
      <c r="P790" s="22">
        <v>1.192780523187394E-2</v>
      </c>
      <c r="Q790" s="18">
        <v>5748</v>
      </c>
      <c r="R790" s="18">
        <v>6028.8916576549864</v>
      </c>
      <c r="S790" s="15" t="s">
        <v>45</v>
      </c>
      <c r="T790" s="15"/>
      <c r="U790" s="15"/>
      <c r="V790" s="14">
        <v>365</v>
      </c>
      <c r="W790" s="76"/>
      <c r="X790" s="14"/>
      <c r="Y790" s="14">
        <v>8760</v>
      </c>
      <c r="Z790" s="77" t="s">
        <v>1963</v>
      </c>
      <c r="AA790" s="77" t="s">
        <v>1964</v>
      </c>
      <c r="AB790" s="19" t="s">
        <v>49</v>
      </c>
      <c r="AC790" s="19">
        <v>30.4</v>
      </c>
      <c r="AD790" s="19">
        <v>1504</v>
      </c>
      <c r="AE790" s="19">
        <v>9.6</v>
      </c>
      <c r="AF790" s="19">
        <v>640</v>
      </c>
      <c r="AG790" s="19">
        <v>1920000</v>
      </c>
      <c r="AH790" s="23">
        <v>5748</v>
      </c>
      <c r="AI790" s="24">
        <v>8.7999999999999994E-8</v>
      </c>
      <c r="AJ790" s="21">
        <f t="shared" si="546"/>
        <v>1.8327830639271159E-4</v>
      </c>
      <c r="AK790" s="21">
        <f t="shared" si="547"/>
        <v>9.0674530531130986E-3</v>
      </c>
      <c r="AL790" s="21">
        <f t="shared" si="548"/>
        <v>5.787735991348787E-5</v>
      </c>
      <c r="AM790" s="21">
        <f t="shared" si="549"/>
        <v>3.8584906608991913E-3</v>
      </c>
      <c r="AN790" s="21">
        <f t="shared" si="550"/>
        <v>11.575471982697575</v>
      </c>
      <c r="AO790" s="86">
        <f t="shared" si="517"/>
        <v>5.3054246587363877E-4</v>
      </c>
      <c r="AP790" s="88">
        <f t="shared" si="518"/>
        <v>5.0213234628140165E-7</v>
      </c>
      <c r="AQ790" s="89">
        <f t="shared" si="519"/>
        <v>2.4842337131816709E-5</v>
      </c>
      <c r="AR790" s="89">
        <f t="shared" si="520"/>
        <v>1.5856810935202157E-7</v>
      </c>
      <c r="AS790" s="89">
        <f t="shared" si="521"/>
        <v>1.057120729013477E-5</v>
      </c>
      <c r="AT790" s="89">
        <f t="shared" si="522"/>
        <v>3.1713621870404315E-2</v>
      </c>
      <c r="AU790" s="91">
        <f t="shared" si="523"/>
        <v>1.4535410023935309E-6</v>
      </c>
      <c r="AV790" s="95">
        <f t="shared" si="533"/>
        <v>183.27830639271158</v>
      </c>
      <c r="AW790" s="96">
        <f t="shared" si="534"/>
        <v>9067.4530531130986</v>
      </c>
      <c r="AX790" s="96">
        <f t="shared" si="535"/>
        <v>57.877359913487872</v>
      </c>
      <c r="AY790" s="96">
        <f t="shared" si="536"/>
        <v>3858.4906608991914</v>
      </c>
      <c r="AZ790" s="96">
        <f t="shared" si="537"/>
        <v>11575471.982697574</v>
      </c>
      <c r="BA790" s="97">
        <f t="shared" si="538"/>
        <v>530.54246587363878</v>
      </c>
      <c r="BB790" s="102">
        <f t="shared" si="539"/>
        <v>0.50213234628140169</v>
      </c>
      <c r="BC790" s="98">
        <f t="shared" si="540"/>
        <v>24.842337131816709</v>
      </c>
      <c r="BD790" s="98">
        <f t="shared" si="541"/>
        <v>0.15856810935202156</v>
      </c>
      <c r="BE790" s="98">
        <f t="shared" si="542"/>
        <v>10.571207290134771</v>
      </c>
      <c r="BF790" s="98">
        <f t="shared" si="543"/>
        <v>31713.621870404317</v>
      </c>
      <c r="BG790" s="103">
        <f t="shared" si="544"/>
        <v>1.4535410023935309</v>
      </c>
      <c r="BH790">
        <v>0.1</v>
      </c>
      <c r="BI790">
        <f t="shared" si="524"/>
        <v>602.88916576549866</v>
      </c>
      <c r="BJ790">
        <v>0.1</v>
      </c>
      <c r="BK790">
        <f t="shared" si="525"/>
        <v>574.80000000000007</v>
      </c>
      <c r="BL790" s="114">
        <v>12.16</v>
      </c>
      <c r="BM790" s="114">
        <v>601.6</v>
      </c>
      <c r="BN790" s="114">
        <v>1.92</v>
      </c>
      <c r="BO790" s="114">
        <v>256</v>
      </c>
      <c r="BP790" s="114">
        <v>384000</v>
      </c>
      <c r="BQ790" s="107">
        <f t="shared" si="526"/>
        <v>8.7999999999999994E-9</v>
      </c>
      <c r="BR790" s="107">
        <f t="shared" si="527"/>
        <v>7.5567581614146659E-5</v>
      </c>
      <c r="BS790" s="107">
        <f t="shared" si="528"/>
        <v>3.7386066693314655E-3</v>
      </c>
      <c r="BT790" s="107">
        <f t="shared" si="529"/>
        <v>1.2941771112478024E-5</v>
      </c>
      <c r="BU790" s="107">
        <f t="shared" si="530"/>
        <v>1.5908964550346663E-3</v>
      </c>
      <c r="BV790" s="107">
        <f t="shared" si="531"/>
        <v>2.5883542224956049</v>
      </c>
      <c r="BW790" s="117">
        <f t="shared" si="532"/>
        <v>7.5030035065336504E-5</v>
      </c>
    </row>
    <row r="791" spans="1:75" ht="30" customHeight="1" x14ac:dyDescent="0.25">
      <c r="A791" s="108">
        <v>4.6892290479058802</v>
      </c>
      <c r="B791" s="108">
        <v>-74.098821148341699</v>
      </c>
      <c r="C791" s="119">
        <v>29</v>
      </c>
      <c r="D791" s="119">
        <v>34</v>
      </c>
      <c r="E791" s="119">
        <v>2435</v>
      </c>
      <c r="F791" s="16" t="s">
        <v>1960</v>
      </c>
      <c r="G791" s="14" t="s">
        <v>1961</v>
      </c>
      <c r="H791" s="16" t="s">
        <v>1962</v>
      </c>
      <c r="I791" s="14" t="s">
        <v>709</v>
      </c>
      <c r="J791" s="14" t="s">
        <v>53</v>
      </c>
      <c r="K791" s="32"/>
      <c r="L791" s="32"/>
      <c r="M791" s="19">
        <v>2000</v>
      </c>
      <c r="N791" s="15" t="s">
        <v>43</v>
      </c>
      <c r="O791" s="15" t="s">
        <v>120</v>
      </c>
      <c r="P791" s="22">
        <v>1.192780523187394E-2</v>
      </c>
      <c r="Q791" s="18">
        <v>2159.125</v>
      </c>
      <c r="R791" s="18">
        <v>2264.6365171075718</v>
      </c>
      <c r="S791" s="15" t="s">
        <v>45</v>
      </c>
      <c r="T791" s="15"/>
      <c r="U791" s="15"/>
      <c r="V791" s="14">
        <v>365</v>
      </c>
      <c r="W791" s="77"/>
      <c r="X791" s="16"/>
      <c r="Y791" s="14">
        <v>0</v>
      </c>
      <c r="Z791" s="77" t="s">
        <v>1963</v>
      </c>
      <c r="AA791" s="77" t="s">
        <v>429</v>
      </c>
      <c r="AB791" s="19" t="s">
        <v>49</v>
      </c>
      <c r="AC791" s="19">
        <v>30.4</v>
      </c>
      <c r="AD791" s="19">
        <v>1504</v>
      </c>
      <c r="AE791" s="19">
        <v>9.6</v>
      </c>
      <c r="AF791" s="19">
        <v>640</v>
      </c>
      <c r="AG791" s="19">
        <v>1920000</v>
      </c>
      <c r="AH791" s="23">
        <v>2159.125</v>
      </c>
      <c r="AI791" s="24">
        <v>8.7999999999999994E-8</v>
      </c>
      <c r="AJ791" s="21">
        <f t="shared" si="546"/>
        <v>6.8844950120070179E-5</v>
      </c>
      <c r="AK791" s="21">
        <f t="shared" si="547"/>
        <v>3.406013321729788E-3</v>
      </c>
      <c r="AL791" s="21">
        <f t="shared" si="548"/>
        <v>2.1740510564232689E-5</v>
      </c>
      <c r="AM791" s="21">
        <f t="shared" si="549"/>
        <v>1.4493673709488461E-3</v>
      </c>
      <c r="AN791" s="21">
        <f t="shared" si="550"/>
        <v>4.3481021128465374</v>
      </c>
      <c r="AO791" s="86">
        <f t="shared" si="517"/>
        <v>1.992880135054663E-4</v>
      </c>
      <c r="AP791" s="88">
        <f t="shared" si="518"/>
        <v>1.8861630169882241E-7</v>
      </c>
      <c r="AQ791" s="89">
        <f t="shared" si="519"/>
        <v>9.3315433472048983E-6</v>
      </c>
      <c r="AR791" s="89">
        <f t="shared" si="520"/>
        <v>5.9563042641733392E-8</v>
      </c>
      <c r="AS791" s="89">
        <f t="shared" si="521"/>
        <v>3.9708695094488934E-6</v>
      </c>
      <c r="AT791" s="89">
        <f t="shared" si="522"/>
        <v>1.1912608528346677E-2</v>
      </c>
      <c r="AU791" s="91">
        <f t="shared" si="523"/>
        <v>5.4599455754922272E-7</v>
      </c>
      <c r="AV791" s="95">
        <f t="shared" si="533"/>
        <v>68.84495012007018</v>
      </c>
      <c r="AW791" s="96">
        <f t="shared" si="534"/>
        <v>3406.013321729788</v>
      </c>
      <c r="AX791" s="96">
        <f t="shared" si="535"/>
        <v>21.740510564232689</v>
      </c>
      <c r="AY791" s="96">
        <f t="shared" si="536"/>
        <v>1449.3673709488462</v>
      </c>
      <c r="AZ791" s="96">
        <f t="shared" si="537"/>
        <v>4348102.1128465375</v>
      </c>
      <c r="BA791" s="97">
        <f t="shared" si="538"/>
        <v>199.2880135054663</v>
      </c>
      <c r="BB791" s="102">
        <f t="shared" si="539"/>
        <v>0.1886163016988224</v>
      </c>
      <c r="BC791" s="98">
        <f t="shared" si="540"/>
        <v>9.3315433472048976</v>
      </c>
      <c r="BD791" s="98">
        <f t="shared" si="541"/>
        <v>5.9563042641733392E-2</v>
      </c>
      <c r="BE791" s="98">
        <f t="shared" si="542"/>
        <v>3.9708695094488933</v>
      </c>
      <c r="BF791" s="98">
        <f t="shared" si="543"/>
        <v>11912.608528346676</v>
      </c>
      <c r="BG791" s="103">
        <f t="shared" si="544"/>
        <v>0.54599455754922277</v>
      </c>
      <c r="BH791">
        <v>0.1</v>
      </c>
      <c r="BI791">
        <f t="shared" si="524"/>
        <v>226.46365171075718</v>
      </c>
      <c r="BJ791">
        <v>0.1</v>
      </c>
      <c r="BK791">
        <f t="shared" si="525"/>
        <v>215.91250000000002</v>
      </c>
      <c r="BL791" s="114">
        <v>12.16</v>
      </c>
      <c r="BM791" s="114">
        <v>601.6</v>
      </c>
      <c r="BN791" s="114">
        <v>1.92</v>
      </c>
      <c r="BO791" s="114">
        <v>256</v>
      </c>
      <c r="BP791" s="114">
        <v>384000</v>
      </c>
      <c r="BQ791" s="107">
        <f t="shared" si="526"/>
        <v>8.7999999999999994E-9</v>
      </c>
      <c r="BR791" s="107">
        <f t="shared" si="527"/>
        <v>2.8385500113542864E-5</v>
      </c>
      <c r="BS791" s="107">
        <f t="shared" si="528"/>
        <v>1.4043352687752786E-3</v>
      </c>
      <c r="BT791" s="107">
        <f t="shared" si="529"/>
        <v>4.8613259487176606E-6</v>
      </c>
      <c r="BU791" s="107">
        <f t="shared" si="530"/>
        <v>5.9758947607458669E-4</v>
      </c>
      <c r="BV791" s="107">
        <f t="shared" si="531"/>
        <v>0.97226518974353204</v>
      </c>
      <c r="BW791" s="117">
        <f t="shared" si="532"/>
        <v>2.8183581151782301E-5</v>
      </c>
    </row>
    <row r="792" spans="1:75" ht="30" customHeight="1" x14ac:dyDescent="0.25">
      <c r="A792" s="108">
        <v>4.68529074183843</v>
      </c>
      <c r="B792" s="108">
        <v>-74.114229775092198</v>
      </c>
      <c r="C792" s="119">
        <v>27</v>
      </c>
      <c r="D792" s="119">
        <v>33</v>
      </c>
      <c r="E792" s="119">
        <v>1928</v>
      </c>
      <c r="F792" s="16" t="s">
        <v>1965</v>
      </c>
      <c r="G792" s="14" t="s">
        <v>1966</v>
      </c>
      <c r="H792" s="16" t="s">
        <v>1967</v>
      </c>
      <c r="I792" s="14" t="s">
        <v>709</v>
      </c>
      <c r="J792" s="14" t="s">
        <v>41</v>
      </c>
      <c r="K792" s="14">
        <v>125</v>
      </c>
      <c r="L792" s="14"/>
      <c r="M792" s="14">
        <v>1979</v>
      </c>
      <c r="N792" s="15" t="s">
        <v>43</v>
      </c>
      <c r="O792" s="15" t="s">
        <v>86</v>
      </c>
      <c r="P792" s="22">
        <v>-1.6452797611429655E-2</v>
      </c>
      <c r="Q792" s="18">
        <v>167284</v>
      </c>
      <c r="R792" s="18">
        <v>156629.28581613477</v>
      </c>
      <c r="S792" s="15" t="s">
        <v>45</v>
      </c>
      <c r="T792" s="15"/>
      <c r="U792" s="15"/>
      <c r="V792" s="14">
        <v>365</v>
      </c>
      <c r="W792" s="76" t="s">
        <v>76</v>
      </c>
      <c r="X792" s="14"/>
      <c r="Y792" s="14">
        <v>2920</v>
      </c>
      <c r="Z792" s="76" t="s">
        <v>1968</v>
      </c>
      <c r="AA792" s="76" t="s">
        <v>429</v>
      </c>
      <c r="AB792" s="19" t="s">
        <v>49</v>
      </c>
      <c r="AC792" s="19">
        <v>589.42211574465</v>
      </c>
      <c r="AD792" s="19">
        <v>6395.3771199333296</v>
      </c>
      <c r="AE792" s="19">
        <v>22.425616220874101</v>
      </c>
      <c r="AF792" s="19">
        <v>1344</v>
      </c>
      <c r="AG792" s="19">
        <v>1920000</v>
      </c>
      <c r="AH792" s="23">
        <v>167284</v>
      </c>
      <c r="AI792" s="24">
        <v>8.7999999999999994E-8</v>
      </c>
      <c r="AJ792" s="21">
        <f t="shared" si="546"/>
        <v>9.2320765033319652E-2</v>
      </c>
      <c r="AK792" s="21">
        <f t="shared" si="547"/>
        <v>1.0017033508200062</v>
      </c>
      <c r="AL792" s="21">
        <f t="shared" si="548"/>
        <v>3.5125082526622376E-3</v>
      </c>
      <c r="AM792" s="21">
        <f t="shared" si="549"/>
        <v>0.21050976013688513</v>
      </c>
      <c r="AN792" s="21">
        <f t="shared" si="550"/>
        <v>300.72822876697876</v>
      </c>
      <c r="AO792" s="86">
        <f t="shared" si="517"/>
        <v>1.3783377151819858E-2</v>
      </c>
      <c r="AP792" s="88">
        <f t="shared" si="518"/>
        <v>2.5293360283101275E-4</v>
      </c>
      <c r="AQ792" s="89">
        <f t="shared" si="519"/>
        <v>2.7443927419726196E-3</v>
      </c>
      <c r="AR792" s="89">
        <f t="shared" si="520"/>
        <v>9.6233102812664047E-6</v>
      </c>
      <c r="AS792" s="89">
        <f t="shared" si="521"/>
        <v>5.7673906886817846E-4</v>
      </c>
      <c r="AT792" s="89">
        <f t="shared" si="522"/>
        <v>0.82391295552596922</v>
      </c>
      <c r="AU792" s="91">
        <f t="shared" si="523"/>
        <v>3.7762677128273586E-5</v>
      </c>
      <c r="AV792" s="95">
        <f t="shared" si="533"/>
        <v>92320.765033319651</v>
      </c>
      <c r="AW792" s="96">
        <f t="shared" si="534"/>
        <v>1001703.3508200062</v>
      </c>
      <c r="AX792" s="96">
        <f t="shared" si="535"/>
        <v>3512.5082526622377</v>
      </c>
      <c r="AY792" s="96">
        <f t="shared" si="536"/>
        <v>210509.76013688513</v>
      </c>
      <c r="AZ792" s="96">
        <f t="shared" si="537"/>
        <v>300728228.76697874</v>
      </c>
      <c r="BA792" s="97">
        <f t="shared" si="538"/>
        <v>13783.377151819857</v>
      </c>
      <c r="BB792" s="102">
        <f t="shared" si="539"/>
        <v>252.93360283101276</v>
      </c>
      <c r="BC792" s="98">
        <f t="shared" si="540"/>
        <v>2744.3927419726197</v>
      </c>
      <c r="BD792" s="98">
        <f t="shared" si="541"/>
        <v>9.623310281266404</v>
      </c>
      <c r="BE792" s="98">
        <f t="shared" si="542"/>
        <v>576.73906886817849</v>
      </c>
      <c r="BF792" s="98">
        <f t="shared" si="543"/>
        <v>823912.95552596927</v>
      </c>
      <c r="BG792" s="103">
        <f t="shared" si="544"/>
        <v>37.762677128273587</v>
      </c>
      <c r="BH792">
        <v>0.1</v>
      </c>
      <c r="BI792">
        <f t="shared" si="524"/>
        <v>15662.928581613478</v>
      </c>
      <c r="BJ792">
        <v>0.1</v>
      </c>
      <c r="BK792">
        <f t="shared" si="525"/>
        <v>16728.400000000001</v>
      </c>
      <c r="BL792" s="114">
        <v>491.49252207956101</v>
      </c>
      <c r="BM792" s="114">
        <v>4911.7599692228896</v>
      </c>
      <c r="BN792" s="114">
        <v>16.278520514623899</v>
      </c>
      <c r="BO792" s="114">
        <v>537.6</v>
      </c>
      <c r="BP792" s="114">
        <v>384000</v>
      </c>
      <c r="BQ792" s="107">
        <f t="shared" si="526"/>
        <v>8.7999999999999994E-9</v>
      </c>
      <c r="BR792" s="107">
        <f t="shared" si="527"/>
        <v>7.7533724627568704E-2</v>
      </c>
      <c r="BS792" s="107">
        <f t="shared" si="528"/>
        <v>0.77581940772490288</v>
      </c>
      <c r="BT792" s="107">
        <f t="shared" si="529"/>
        <v>2.5737738347516646E-3</v>
      </c>
      <c r="BU792" s="107">
        <f t="shared" si="530"/>
        <v>8.6795397626781554E-2</v>
      </c>
      <c r="BV792" s="107">
        <f t="shared" si="531"/>
        <v>67.244876227607236</v>
      </c>
      <c r="BW792" s="117">
        <f t="shared" si="532"/>
        <v>1.9492638903407091E-3</v>
      </c>
    </row>
    <row r="793" spans="1:75" ht="30" customHeight="1" x14ac:dyDescent="0.25">
      <c r="A793" s="108">
        <v>4.68529074183843</v>
      </c>
      <c r="B793" s="108">
        <v>-74.114229775092198</v>
      </c>
      <c r="C793" s="119">
        <v>27</v>
      </c>
      <c r="D793" s="119">
        <v>33</v>
      </c>
      <c r="E793" s="119">
        <v>1928</v>
      </c>
      <c r="F793" s="16" t="s">
        <v>1965</v>
      </c>
      <c r="G793" s="14" t="s">
        <v>1966</v>
      </c>
      <c r="H793" s="16" t="s">
        <v>1967</v>
      </c>
      <c r="I793" s="14" t="s">
        <v>709</v>
      </c>
      <c r="J793" s="14" t="s">
        <v>41</v>
      </c>
      <c r="K793" s="14">
        <v>150</v>
      </c>
      <c r="L793" s="14"/>
      <c r="M793" s="14">
        <v>1965</v>
      </c>
      <c r="N793" s="15" t="s">
        <v>43</v>
      </c>
      <c r="O793" s="15" t="s">
        <v>86</v>
      </c>
      <c r="P793" s="22">
        <v>-1.6452797611429655E-2</v>
      </c>
      <c r="Q793" s="18">
        <v>42857.142857142899</v>
      </c>
      <c r="R793" s="18">
        <v>40127.469918428265</v>
      </c>
      <c r="S793" s="15" t="s">
        <v>45</v>
      </c>
      <c r="T793" s="15"/>
      <c r="U793" s="15"/>
      <c r="V793" s="14">
        <v>365</v>
      </c>
      <c r="W793" s="76"/>
      <c r="X793" s="14"/>
      <c r="Y793" s="14" t="e">
        <v>#VALUE!</v>
      </c>
      <c r="Z793" s="76" t="s">
        <v>1969</v>
      </c>
      <c r="AA793" s="76" t="s">
        <v>429</v>
      </c>
      <c r="AB793" s="19" t="s">
        <v>49</v>
      </c>
      <c r="AC793" s="19">
        <v>589.42211574465</v>
      </c>
      <c r="AD793" s="19">
        <v>6395.3771199333296</v>
      </c>
      <c r="AE793" s="19">
        <v>22.425616220874101</v>
      </c>
      <c r="AF793" s="19">
        <v>1344</v>
      </c>
      <c r="AG793" s="19">
        <v>1920000</v>
      </c>
      <c r="AH793" s="23">
        <v>42857.142857142899</v>
      </c>
      <c r="AI793" s="24">
        <v>8.7999999999999994E-8</v>
      </c>
      <c r="AJ793" s="21">
        <f t="shared" si="546"/>
        <v>2.3652018218799784E-2</v>
      </c>
      <c r="AK793" s="21">
        <f t="shared" si="547"/>
        <v>0.25663030299712908</v>
      </c>
      <c r="AL793" s="21">
        <f t="shared" si="548"/>
        <v>8.9988324030534244E-4</v>
      </c>
      <c r="AM793" s="21">
        <f t="shared" si="549"/>
        <v>5.3931319570367592E-2</v>
      </c>
      <c r="AN793" s="21">
        <f t="shared" si="550"/>
        <v>77.04474224338226</v>
      </c>
      <c r="AO793" s="86">
        <f t="shared" si="517"/>
        <v>3.5312173528216874E-3</v>
      </c>
      <c r="AP793" s="88">
        <f t="shared" si="518"/>
        <v>6.4800049914519962E-5</v>
      </c>
      <c r="AQ793" s="89">
        <f t="shared" si="519"/>
        <v>7.030967205400797E-4</v>
      </c>
      <c r="AR793" s="89">
        <f t="shared" si="520"/>
        <v>2.4654335350831299E-6</v>
      </c>
      <c r="AS793" s="89">
        <f t="shared" si="521"/>
        <v>1.4775703991881531E-4</v>
      </c>
      <c r="AT793" s="89">
        <f t="shared" si="522"/>
        <v>0.21108148559830756</v>
      </c>
      <c r="AU793" s="91">
        <f t="shared" si="523"/>
        <v>9.6745680899224319E-6</v>
      </c>
      <c r="AV793" s="95">
        <f t="shared" si="533"/>
        <v>23652.018218799785</v>
      </c>
      <c r="AW793" s="96">
        <f t="shared" si="534"/>
        <v>256630.30299712907</v>
      </c>
      <c r="AX793" s="96">
        <f t="shared" si="535"/>
        <v>899.8832403053425</v>
      </c>
      <c r="AY793" s="96">
        <f t="shared" si="536"/>
        <v>53931.319570367588</v>
      </c>
      <c r="AZ793" s="96">
        <f t="shared" si="537"/>
        <v>77044742.24338226</v>
      </c>
      <c r="BA793" s="97">
        <f t="shared" si="538"/>
        <v>3531.2173528216872</v>
      </c>
      <c r="BB793" s="102">
        <f t="shared" si="539"/>
        <v>64.80004991451996</v>
      </c>
      <c r="BC793" s="98">
        <f t="shared" si="540"/>
        <v>703.09672054007967</v>
      </c>
      <c r="BD793" s="98">
        <f t="shared" si="541"/>
        <v>2.4654335350831298</v>
      </c>
      <c r="BE793" s="98">
        <f t="shared" si="542"/>
        <v>147.75703991881531</v>
      </c>
      <c r="BF793" s="98">
        <f t="shared" si="543"/>
        <v>211081.48559830757</v>
      </c>
      <c r="BG793" s="103">
        <f t="shared" si="544"/>
        <v>9.6745680899224311</v>
      </c>
      <c r="BH793">
        <v>0.1</v>
      </c>
      <c r="BI793">
        <f t="shared" si="524"/>
        <v>4012.7469918428269</v>
      </c>
      <c r="BJ793">
        <v>0.1</v>
      </c>
      <c r="BK793">
        <f t="shared" si="525"/>
        <v>4285.7142857142899</v>
      </c>
      <c r="BL793" s="114">
        <v>491.49252207956101</v>
      </c>
      <c r="BM793" s="114">
        <v>4911.7599692228896</v>
      </c>
      <c r="BN793" s="114">
        <v>16.278520514623899</v>
      </c>
      <c r="BO793" s="114">
        <v>537.6</v>
      </c>
      <c r="BP793" s="114">
        <v>384000</v>
      </c>
      <c r="BQ793" s="107">
        <f t="shared" si="526"/>
        <v>8.7999999999999994E-9</v>
      </c>
      <c r="BR793" s="107">
        <f t="shared" si="527"/>
        <v>1.9863668447730153E-2</v>
      </c>
      <c r="BS793" s="107">
        <f t="shared" si="528"/>
        <v>0.19876021130658139</v>
      </c>
      <c r="BT793" s="107">
        <f t="shared" si="529"/>
        <v>6.5938519474623147E-4</v>
      </c>
      <c r="BU793" s="107">
        <f t="shared" si="530"/>
        <v>2.223645271175665E-2</v>
      </c>
      <c r="BV793" s="107">
        <f t="shared" si="531"/>
        <v>17.227728096515239</v>
      </c>
      <c r="BW793" s="117">
        <f t="shared" si="532"/>
        <v>4.9938954720476494E-4</v>
      </c>
    </row>
    <row r="794" spans="1:75" ht="30" customHeight="1" x14ac:dyDescent="0.25">
      <c r="A794" s="108">
        <v>4.6888006635116097</v>
      </c>
      <c r="B794" s="108">
        <v>-74.115976303937899</v>
      </c>
      <c r="C794" s="119">
        <v>27</v>
      </c>
      <c r="D794" s="119">
        <v>34</v>
      </c>
      <c r="E794" s="119">
        <v>1942</v>
      </c>
      <c r="F794" s="16" t="s">
        <v>1970</v>
      </c>
      <c r="G794" s="14" t="s">
        <v>1971</v>
      </c>
      <c r="H794" s="16" t="s">
        <v>1972</v>
      </c>
      <c r="I794" s="14" t="s">
        <v>709</v>
      </c>
      <c r="J794" s="14" t="s">
        <v>41</v>
      </c>
      <c r="K794" s="14">
        <v>80</v>
      </c>
      <c r="L794" s="14"/>
      <c r="M794" s="14">
        <v>1982</v>
      </c>
      <c r="N794" s="15" t="s">
        <v>43</v>
      </c>
      <c r="O794" s="15" t="s">
        <v>44</v>
      </c>
      <c r="P794" s="22">
        <v>3.0649504171061114E-2</v>
      </c>
      <c r="Q794" s="18">
        <v>38952.6</v>
      </c>
      <c r="R794" s="18">
        <v>44033.184331807402</v>
      </c>
      <c r="S794" s="15" t="s">
        <v>45</v>
      </c>
      <c r="T794" s="15"/>
      <c r="U794" s="15"/>
      <c r="V794" s="14">
        <v>365</v>
      </c>
      <c r="W794" s="76" t="s">
        <v>76</v>
      </c>
      <c r="X794" s="14"/>
      <c r="Y794" s="14">
        <v>2920</v>
      </c>
      <c r="Z794" s="76" t="s">
        <v>1973</v>
      </c>
      <c r="AA794" s="76" t="s">
        <v>429</v>
      </c>
      <c r="AB794" s="19" t="s">
        <v>49</v>
      </c>
      <c r="AC794" s="19">
        <v>46.3856216091623</v>
      </c>
      <c r="AD794" s="19">
        <v>1074.85364414012</v>
      </c>
      <c r="AE794" s="19">
        <v>5.4109910208389103</v>
      </c>
      <c r="AF794" s="19">
        <v>1344</v>
      </c>
      <c r="AG794" s="19">
        <v>1920000</v>
      </c>
      <c r="AH794" s="23">
        <v>38952.6</v>
      </c>
      <c r="AI794" s="24">
        <v>8.7999999999999994E-8</v>
      </c>
      <c r="AJ794" s="21">
        <f t="shared" si="546"/>
        <v>2.0425066266617125E-3</v>
      </c>
      <c r="AK794" s="21">
        <f t="shared" si="547"/>
        <v>4.7329228642136817E-2</v>
      </c>
      <c r="AL794" s="21">
        <f t="shared" si="548"/>
        <v>2.3826316503835443E-4</v>
      </c>
      <c r="AM794" s="21">
        <f t="shared" si="549"/>
        <v>5.9180599741949148E-2</v>
      </c>
      <c r="AN794" s="21">
        <f t="shared" si="550"/>
        <v>84.543713917070207</v>
      </c>
      <c r="AO794" s="86">
        <f t="shared" si="517"/>
        <v>3.8749202211990513E-3</v>
      </c>
      <c r="AP794" s="88">
        <f t="shared" si="518"/>
        <v>5.5959085661964727E-6</v>
      </c>
      <c r="AQ794" s="89">
        <f t="shared" si="519"/>
        <v>1.2966911956749814E-4</v>
      </c>
      <c r="AR794" s="89">
        <f t="shared" si="520"/>
        <v>6.5277579462562858E-7</v>
      </c>
      <c r="AS794" s="89">
        <f t="shared" si="521"/>
        <v>1.6213862942999766E-4</v>
      </c>
      <c r="AT794" s="89">
        <f t="shared" si="522"/>
        <v>0.23162661347142521</v>
      </c>
      <c r="AU794" s="91">
        <f t="shared" si="523"/>
        <v>1.061621978410699E-5</v>
      </c>
      <c r="AV794" s="95">
        <f t="shared" si="533"/>
        <v>2042.5066266617125</v>
      </c>
      <c r="AW794" s="96">
        <f t="shared" si="534"/>
        <v>47329.228642136819</v>
      </c>
      <c r="AX794" s="96">
        <f t="shared" si="535"/>
        <v>238.26316503835443</v>
      </c>
      <c r="AY794" s="96">
        <f t="shared" si="536"/>
        <v>59180.599741949147</v>
      </c>
      <c r="AZ794" s="96">
        <f t="shared" si="537"/>
        <v>84543713.91707021</v>
      </c>
      <c r="BA794" s="97">
        <f t="shared" si="538"/>
        <v>3874.9202211990514</v>
      </c>
      <c r="BB794" s="102">
        <f t="shared" si="539"/>
        <v>5.5959085661964725</v>
      </c>
      <c r="BC794" s="98">
        <f t="shared" si="540"/>
        <v>129.66911956749814</v>
      </c>
      <c r="BD794" s="98">
        <f t="shared" si="541"/>
        <v>0.65277579462562862</v>
      </c>
      <c r="BE794" s="98">
        <f t="shared" si="542"/>
        <v>162.13862942999765</v>
      </c>
      <c r="BF794" s="98">
        <f t="shared" si="543"/>
        <v>231626.61347142523</v>
      </c>
      <c r="BG794" s="103">
        <f t="shared" si="544"/>
        <v>10.61621978410699</v>
      </c>
      <c r="BH794">
        <v>0.1</v>
      </c>
      <c r="BI794">
        <f t="shared" si="524"/>
        <v>4403.3184331807406</v>
      </c>
      <c r="BJ794">
        <v>0.1</v>
      </c>
      <c r="BK794">
        <f t="shared" si="525"/>
        <v>3895.26</v>
      </c>
      <c r="BL794" s="114">
        <v>17.6498016718255</v>
      </c>
      <c r="BM794" s="114">
        <v>910.91550745517998</v>
      </c>
      <c r="BN794" s="114">
        <v>5.3109910208389097</v>
      </c>
      <c r="BO794" s="114">
        <v>537.6</v>
      </c>
      <c r="BP794" s="114">
        <v>384000</v>
      </c>
      <c r="BQ794" s="107">
        <f t="shared" si="526"/>
        <v>8.7999999999999994E-9</v>
      </c>
      <c r="BR794" s="107">
        <f t="shared" si="527"/>
        <v>8.0356852637134533E-4</v>
      </c>
      <c r="BS794" s="107">
        <f t="shared" si="528"/>
        <v>4.0388780712424667E-2</v>
      </c>
      <c r="BT794" s="107">
        <f t="shared" si="529"/>
        <v>2.3507046010151145E-4</v>
      </c>
      <c r="BU794" s="107">
        <f t="shared" si="530"/>
        <v>2.4400786372345766E-2</v>
      </c>
      <c r="BV794" s="107">
        <f t="shared" si="531"/>
        <v>18.904549138886402</v>
      </c>
      <c r="BW794" s="117">
        <f t="shared" si="532"/>
        <v>5.4799647299334526E-4</v>
      </c>
    </row>
    <row r="795" spans="1:75" ht="30" customHeight="1" x14ac:dyDescent="0.25">
      <c r="A795" s="108">
        <v>4.6888006635116097</v>
      </c>
      <c r="B795" s="108">
        <v>-74.115976303937899</v>
      </c>
      <c r="C795" s="119">
        <v>27</v>
      </c>
      <c r="D795" s="119">
        <v>34</v>
      </c>
      <c r="E795" s="119">
        <v>1942</v>
      </c>
      <c r="F795" s="16" t="s">
        <v>1970</v>
      </c>
      <c r="G795" s="14" t="s">
        <v>1971</v>
      </c>
      <c r="H795" s="16" t="s">
        <v>1972</v>
      </c>
      <c r="I795" s="14" t="s">
        <v>709</v>
      </c>
      <c r="J795" s="14" t="s">
        <v>41</v>
      </c>
      <c r="K795" s="14">
        <v>60</v>
      </c>
      <c r="L795" s="14"/>
      <c r="M795" s="27"/>
      <c r="N795" s="15" t="s">
        <v>43</v>
      </c>
      <c r="O795" s="15" t="s">
        <v>44</v>
      </c>
      <c r="P795" s="22">
        <v>3.0649504171061114E-2</v>
      </c>
      <c r="Q795" s="18">
        <v>108000</v>
      </c>
      <c r="R795" s="18">
        <v>122086.43088870062</v>
      </c>
      <c r="S795" s="15" t="s">
        <v>45</v>
      </c>
      <c r="T795" s="15"/>
      <c r="U795" s="15"/>
      <c r="V795" s="14">
        <v>365</v>
      </c>
      <c r="W795" s="76" t="s">
        <v>76</v>
      </c>
      <c r="X795" s="14"/>
      <c r="Y795" s="14">
        <v>2920</v>
      </c>
      <c r="Z795" s="76" t="s">
        <v>1974</v>
      </c>
      <c r="AA795" s="76" t="s">
        <v>429</v>
      </c>
      <c r="AB795" s="19" t="s">
        <v>49</v>
      </c>
      <c r="AC795" s="19">
        <v>46.3856216091623</v>
      </c>
      <c r="AD795" s="19">
        <v>1074.85364414012</v>
      </c>
      <c r="AE795" s="19">
        <v>5.4109910208389103</v>
      </c>
      <c r="AF795" s="19">
        <v>1344</v>
      </c>
      <c r="AG795" s="19">
        <v>1920000</v>
      </c>
      <c r="AH795" s="23">
        <v>108000</v>
      </c>
      <c r="AI795" s="24">
        <v>8.7999999999999994E-8</v>
      </c>
      <c r="AJ795" s="21">
        <f t="shared" si="546"/>
        <v>5.6630549868164105E-3</v>
      </c>
      <c r="AK795" s="21">
        <f t="shared" si="547"/>
        <v>0.13122504514078076</v>
      </c>
      <c r="AL795" s="21">
        <f t="shared" si="548"/>
        <v>6.6060858130502921E-4</v>
      </c>
      <c r="AM795" s="21">
        <f t="shared" si="549"/>
        <v>0.16408416311441362</v>
      </c>
      <c r="AN795" s="21">
        <f t="shared" si="550"/>
        <v>234.40594730630517</v>
      </c>
      <c r="AO795" s="86">
        <f t="shared" si="517"/>
        <v>1.0743605918205652E-2</v>
      </c>
      <c r="AP795" s="88">
        <f t="shared" si="518"/>
        <v>1.5515219141962768E-5</v>
      </c>
      <c r="AQ795" s="89">
        <f t="shared" si="519"/>
        <v>3.5952067161857743E-4</v>
      </c>
      <c r="AR795" s="89">
        <f t="shared" si="520"/>
        <v>1.8098865241233677E-6</v>
      </c>
      <c r="AS795" s="89">
        <f t="shared" si="521"/>
        <v>4.4954565236825651E-4</v>
      </c>
      <c r="AT795" s="89">
        <f t="shared" si="522"/>
        <v>0.64220807481179498</v>
      </c>
      <c r="AU795" s="91">
        <f t="shared" si="523"/>
        <v>2.9434536762207266E-5</v>
      </c>
      <c r="AV795" s="95">
        <f t="shared" si="533"/>
        <v>5663.0549868164107</v>
      </c>
      <c r="AW795" s="96">
        <f t="shared" si="534"/>
        <v>131225.04514078077</v>
      </c>
      <c r="AX795" s="96">
        <f t="shared" si="535"/>
        <v>660.60858130502925</v>
      </c>
      <c r="AY795" s="96">
        <f t="shared" si="536"/>
        <v>164084.16311441362</v>
      </c>
      <c r="AZ795" s="96">
        <f t="shared" si="537"/>
        <v>234405947.30630517</v>
      </c>
      <c r="BA795" s="97">
        <f t="shared" si="538"/>
        <v>10743.605918205652</v>
      </c>
      <c r="BB795" s="102">
        <f t="shared" si="539"/>
        <v>15.515219141962769</v>
      </c>
      <c r="BC795" s="98">
        <f t="shared" si="540"/>
        <v>359.52067161857741</v>
      </c>
      <c r="BD795" s="98">
        <f t="shared" si="541"/>
        <v>1.8098865241233677</v>
      </c>
      <c r="BE795" s="98">
        <f t="shared" si="542"/>
        <v>449.54565236825653</v>
      </c>
      <c r="BF795" s="98">
        <f t="shared" si="543"/>
        <v>642208.07481179503</v>
      </c>
      <c r="BG795" s="103">
        <f t="shared" si="544"/>
        <v>29.434536762207266</v>
      </c>
      <c r="BH795">
        <v>0.1</v>
      </c>
      <c r="BI795">
        <f t="shared" si="524"/>
        <v>12208.643088870063</v>
      </c>
      <c r="BJ795">
        <v>0.1</v>
      </c>
      <c r="BK795">
        <f t="shared" si="525"/>
        <v>10800</v>
      </c>
      <c r="BL795" s="114">
        <v>17.6498016718255</v>
      </c>
      <c r="BM795" s="114">
        <v>910.91550745517998</v>
      </c>
      <c r="BN795" s="114">
        <v>5.3109910208389097</v>
      </c>
      <c r="BO795" s="114">
        <v>537.6</v>
      </c>
      <c r="BP795" s="114">
        <v>384000</v>
      </c>
      <c r="BQ795" s="107">
        <f t="shared" si="526"/>
        <v>8.7999999999999994E-9</v>
      </c>
      <c r="BR795" s="107">
        <f t="shared" si="527"/>
        <v>2.2279745343855169E-3</v>
      </c>
      <c r="BS795" s="107">
        <f t="shared" si="528"/>
        <v>0.11198195542638653</v>
      </c>
      <c r="BT795" s="107">
        <f t="shared" si="529"/>
        <v>6.5175648585622632E-4</v>
      </c>
      <c r="BU795" s="107">
        <f t="shared" si="530"/>
        <v>6.7653633601180471E-2</v>
      </c>
      <c r="BV795" s="107">
        <f t="shared" si="531"/>
        <v>52.414763250713214</v>
      </c>
      <c r="BW795" s="117">
        <f t="shared" si="532"/>
        <v>1.5193753198318284E-3</v>
      </c>
    </row>
    <row r="796" spans="1:75" ht="45" customHeight="1" x14ac:dyDescent="0.25">
      <c r="A796" s="108">
        <v>4.6934130083336498</v>
      </c>
      <c r="B796" s="108">
        <v>-74.116439940094395</v>
      </c>
      <c r="C796" s="119">
        <v>27</v>
      </c>
      <c r="D796" s="119">
        <v>34</v>
      </c>
      <c r="E796" s="119">
        <v>1942</v>
      </c>
      <c r="F796" s="16" t="s">
        <v>1975</v>
      </c>
      <c r="G796" s="14" t="s">
        <v>1976</v>
      </c>
      <c r="H796" s="16" t="s">
        <v>1977</v>
      </c>
      <c r="I796" s="14" t="s">
        <v>709</v>
      </c>
      <c r="J796" s="14" t="s">
        <v>41</v>
      </c>
      <c r="K796" s="14">
        <v>237.14</v>
      </c>
      <c r="L796" s="14"/>
      <c r="M796" s="14">
        <v>1982</v>
      </c>
      <c r="N796" s="15" t="s">
        <v>43</v>
      </c>
      <c r="O796" s="15" t="s">
        <v>86</v>
      </c>
      <c r="P796" s="28">
        <v>4.2689148957375835E-3</v>
      </c>
      <c r="Q796" s="18">
        <v>1125000</v>
      </c>
      <c r="R796" s="18">
        <v>1144375.0672808932</v>
      </c>
      <c r="S796" s="15" t="s">
        <v>45</v>
      </c>
      <c r="T796" s="15"/>
      <c r="U796" s="15"/>
      <c r="V796" s="14">
        <v>365</v>
      </c>
      <c r="W796" s="76" t="s">
        <v>76</v>
      </c>
      <c r="X796" s="14"/>
      <c r="Y796" s="14">
        <v>2920</v>
      </c>
      <c r="Z796" s="76" t="s">
        <v>1978</v>
      </c>
      <c r="AA796" s="76" t="s">
        <v>1979</v>
      </c>
      <c r="AB796" s="19" t="s">
        <v>49</v>
      </c>
      <c r="AC796" s="19">
        <v>589.42211574465</v>
      </c>
      <c r="AD796" s="19">
        <v>6395.3771199333296</v>
      </c>
      <c r="AE796" s="19">
        <v>22.425616220874101</v>
      </c>
      <c r="AF796" s="19">
        <v>1344</v>
      </c>
      <c r="AG796" s="19">
        <v>1920000</v>
      </c>
      <c r="AH796" s="23">
        <v>1125000</v>
      </c>
      <c r="AI796" s="24">
        <v>8.7999999999999994E-8</v>
      </c>
      <c r="AJ796" s="21">
        <f t="shared" si="546"/>
        <v>0.67451997336213032</v>
      </c>
      <c r="AK796" s="21">
        <f t="shared" si="547"/>
        <v>7.3187101219103887</v>
      </c>
      <c r="AL796" s="21">
        <f t="shared" si="548"/>
        <v>2.566331607157829E-2</v>
      </c>
      <c r="AM796" s="21">
        <f t="shared" si="549"/>
        <v>1.5380400904255205</v>
      </c>
      <c r="AN796" s="21">
        <f t="shared" si="550"/>
        <v>2197.2001291793149</v>
      </c>
      <c r="AO796" s="86">
        <f t="shared" si="517"/>
        <v>0.10070500592071858</v>
      </c>
      <c r="AP796" s="88">
        <f t="shared" si="518"/>
        <v>1.847999927019535E-3</v>
      </c>
      <c r="AQ796" s="89">
        <f t="shared" si="519"/>
        <v>2.0051260607973669E-2</v>
      </c>
      <c r="AR796" s="89">
        <f t="shared" si="520"/>
        <v>7.0310454990625453E-5</v>
      </c>
      <c r="AS796" s="89">
        <f t="shared" si="521"/>
        <v>4.2138084669192345E-3</v>
      </c>
      <c r="AT796" s="89">
        <f t="shared" si="522"/>
        <v>6.0197263813131912</v>
      </c>
      <c r="AU796" s="91">
        <f t="shared" si="523"/>
        <v>2.7590412581018789E-4</v>
      </c>
      <c r="AV796" s="95">
        <f t="shared" si="533"/>
        <v>674519.97336213035</v>
      </c>
      <c r="AW796" s="96">
        <f t="shared" si="534"/>
        <v>7318710.1219103886</v>
      </c>
      <c r="AX796" s="96">
        <f t="shared" si="535"/>
        <v>25663.316071578291</v>
      </c>
      <c r="AY796" s="96">
        <f t="shared" si="536"/>
        <v>1538040.0904255204</v>
      </c>
      <c r="AZ796" s="96">
        <f t="shared" si="537"/>
        <v>2197200129.1793151</v>
      </c>
      <c r="BA796" s="97">
        <f t="shared" si="538"/>
        <v>100705.00592071858</v>
      </c>
      <c r="BB796" s="102">
        <f t="shared" si="539"/>
        <v>1847.9999270195351</v>
      </c>
      <c r="BC796" s="98">
        <f t="shared" si="540"/>
        <v>20051.260607973669</v>
      </c>
      <c r="BD796" s="98">
        <f t="shared" si="541"/>
        <v>70.310454990625459</v>
      </c>
      <c r="BE796" s="98">
        <f t="shared" si="542"/>
        <v>4213.8084669192349</v>
      </c>
      <c r="BF796" s="98">
        <f t="shared" si="543"/>
        <v>6019726.3813131908</v>
      </c>
      <c r="BG796" s="103">
        <f t="shared" si="544"/>
        <v>275.90412581018791</v>
      </c>
      <c r="BH796">
        <v>0.1</v>
      </c>
      <c r="BI796">
        <f t="shared" si="524"/>
        <v>114437.50672808933</v>
      </c>
      <c r="BJ796">
        <v>0.1</v>
      </c>
      <c r="BK796">
        <f t="shared" si="525"/>
        <v>112500</v>
      </c>
      <c r="BL796" s="114">
        <v>491.49252207956101</v>
      </c>
      <c r="BM796" s="114">
        <v>4911.7599692228896</v>
      </c>
      <c r="BN796" s="114">
        <v>16.278520514623899</v>
      </c>
      <c r="BO796" s="114">
        <v>537.6</v>
      </c>
      <c r="BP796" s="114">
        <v>384000</v>
      </c>
      <c r="BQ796" s="107">
        <f t="shared" si="526"/>
        <v>8.7999999999999994E-9</v>
      </c>
      <c r="BR796" s="107">
        <f t="shared" si="527"/>
        <v>0.56648193774801814</v>
      </c>
      <c r="BS796" s="107">
        <f t="shared" si="528"/>
        <v>5.6683421767958491</v>
      </c>
      <c r="BT796" s="107">
        <f t="shared" si="529"/>
        <v>1.8804673659607082E-2</v>
      </c>
      <c r="BU796" s="107">
        <f t="shared" si="530"/>
        <v>0.63415017492589598</v>
      </c>
      <c r="BV796" s="107">
        <f t="shared" si="531"/>
        <v>491.30888490162675</v>
      </c>
      <c r="BW796" s="117">
        <f t="shared" si="532"/>
        <v>1.4241838517194308E-2</v>
      </c>
    </row>
    <row r="797" spans="1:75" ht="45" customHeight="1" x14ac:dyDescent="0.25">
      <c r="A797" s="108">
        <v>4.6934130083336498</v>
      </c>
      <c r="B797" s="108">
        <v>-74.116439940094395</v>
      </c>
      <c r="C797" s="119">
        <v>27</v>
      </c>
      <c r="D797" s="119">
        <v>34</v>
      </c>
      <c r="E797" s="119">
        <v>1942</v>
      </c>
      <c r="F797" s="16" t="s">
        <v>1975</v>
      </c>
      <c r="G797" s="14" t="s">
        <v>1976</v>
      </c>
      <c r="H797" s="16" t="s">
        <v>1977</v>
      </c>
      <c r="I797" s="14" t="s">
        <v>709</v>
      </c>
      <c r="J797" s="14" t="s">
        <v>53</v>
      </c>
      <c r="K797" s="27"/>
      <c r="L797" s="27"/>
      <c r="M797" s="14">
        <v>2007</v>
      </c>
      <c r="N797" s="15" t="s">
        <v>43</v>
      </c>
      <c r="O797" s="15" t="s">
        <v>123</v>
      </c>
      <c r="P797" s="28">
        <v>4.2689148957375835E-3</v>
      </c>
      <c r="Q797" s="18">
        <v>114072.75</v>
      </c>
      <c r="R797" s="18">
        <v>116037.343072148</v>
      </c>
      <c r="S797" s="15" t="s">
        <v>45</v>
      </c>
      <c r="T797" s="15"/>
      <c r="U797" s="15"/>
      <c r="V797" s="14">
        <v>365</v>
      </c>
      <c r="W797" s="76" t="s">
        <v>76</v>
      </c>
      <c r="X797" s="14"/>
      <c r="Y797" s="14">
        <v>2920</v>
      </c>
      <c r="Z797" s="76" t="s">
        <v>1980</v>
      </c>
      <c r="AA797" s="76" t="s">
        <v>1979</v>
      </c>
      <c r="AB797" s="19" t="s">
        <v>49</v>
      </c>
      <c r="AC797" s="19">
        <v>196.35697419693699</v>
      </c>
      <c r="AD797" s="19">
        <v>1220.7279907421801</v>
      </c>
      <c r="AE797" s="19">
        <v>69.655897325915305</v>
      </c>
      <c r="AF797" s="19">
        <v>640</v>
      </c>
      <c r="AG797" s="19">
        <v>1920000</v>
      </c>
      <c r="AH797" s="20">
        <v>1159.0914634146341</v>
      </c>
      <c r="AI797" s="20">
        <v>1.4200000000000001E-4</v>
      </c>
      <c r="AJ797" s="21">
        <f t="shared" si="546"/>
        <v>2.2784741579498891E-2</v>
      </c>
      <c r="AK797" s="21">
        <f t="shared" si="547"/>
        <v>0.14165003265952425</v>
      </c>
      <c r="AL797" s="21">
        <f t="shared" si="548"/>
        <v>8.0826852550055506E-3</v>
      </c>
      <c r="AM797" s="21">
        <f t="shared" si="549"/>
        <v>7.4263899566174713E-2</v>
      </c>
      <c r="AN797" s="21">
        <f t="shared" si="550"/>
        <v>222.79169869852413</v>
      </c>
      <c r="AO797" s="86">
        <f t="shared" si="517"/>
        <v>0.16742562021603197</v>
      </c>
      <c r="AP797" s="88">
        <f t="shared" si="518"/>
        <v>6.242394953287367E-5</v>
      </c>
      <c r="AQ797" s="89">
        <f t="shared" si="519"/>
        <v>3.8808228125897053E-4</v>
      </c>
      <c r="AR797" s="89">
        <f t="shared" si="520"/>
        <v>2.214434316439877E-5</v>
      </c>
      <c r="AS797" s="89">
        <f t="shared" si="521"/>
        <v>2.0346273853746497E-4</v>
      </c>
      <c r="AT797" s="89">
        <f t="shared" si="522"/>
        <v>0.61038821561239487</v>
      </c>
      <c r="AU797" s="91">
        <f t="shared" si="523"/>
        <v>4.5870032935899167E-4</v>
      </c>
      <c r="AV797" s="95">
        <f t="shared" si="533"/>
        <v>22784.741579498892</v>
      </c>
      <c r="AW797" s="96">
        <f t="shared" si="534"/>
        <v>141650.03265952424</v>
      </c>
      <c r="AX797" s="96">
        <f t="shared" si="535"/>
        <v>8082.685255005551</v>
      </c>
      <c r="AY797" s="96">
        <f t="shared" si="536"/>
        <v>74263.899566174718</v>
      </c>
      <c r="AZ797" s="96">
        <f t="shared" si="537"/>
        <v>222791698.69852412</v>
      </c>
      <c r="BA797" s="97">
        <f t="shared" si="538"/>
        <v>167425.62021603197</v>
      </c>
      <c r="BB797" s="102">
        <f t="shared" si="539"/>
        <v>62.423949532873671</v>
      </c>
      <c r="BC797" s="98">
        <f t="shared" si="540"/>
        <v>388.08228125897051</v>
      </c>
      <c r="BD797" s="98">
        <f t="shared" si="541"/>
        <v>22.144343164398769</v>
      </c>
      <c r="BE797" s="98">
        <f t="shared" si="542"/>
        <v>203.46273853746499</v>
      </c>
      <c r="BF797" s="98">
        <f t="shared" si="543"/>
        <v>610388.21561239485</v>
      </c>
      <c r="BG797" s="103">
        <f t="shared" si="544"/>
        <v>458.70032935899167</v>
      </c>
      <c r="BH797">
        <v>0.1</v>
      </c>
      <c r="BI797">
        <f t="shared" si="524"/>
        <v>11603.7343072148</v>
      </c>
      <c r="BJ797">
        <v>0.1</v>
      </c>
      <c r="BK797">
        <f t="shared" si="525"/>
        <v>115.90914634146341</v>
      </c>
      <c r="BL797" s="114">
        <v>187.562005220738</v>
      </c>
      <c r="BM797" s="114">
        <v>1012.03746873145</v>
      </c>
      <c r="BN797" s="114">
        <v>69.555897325915296</v>
      </c>
      <c r="BO797" s="114">
        <v>256</v>
      </c>
      <c r="BP797" s="114">
        <v>384000</v>
      </c>
      <c r="BQ797" s="107">
        <f t="shared" si="526"/>
        <v>1.4200000000000001E-5</v>
      </c>
      <c r="BR797" s="107">
        <f t="shared" si="527"/>
        <v>2.1883137447241678E-2</v>
      </c>
      <c r="BS797" s="107">
        <f t="shared" si="528"/>
        <v>0.11828535121074747</v>
      </c>
      <c r="BT797" s="107">
        <f t="shared" si="529"/>
        <v>8.1114520847424699E-3</v>
      </c>
      <c r="BU797" s="107">
        <f t="shared" si="530"/>
        <v>3.0619790208159994E-2</v>
      </c>
      <c r="BV797" s="107">
        <f t="shared" si="531"/>
        <v>49.817738311255141</v>
      </c>
      <c r="BW797" s="117">
        <f t="shared" si="532"/>
        <v>2.367755827982395E-2</v>
      </c>
    </row>
    <row r="798" spans="1:75" ht="45" customHeight="1" x14ac:dyDescent="0.25">
      <c r="A798" s="108">
        <v>4.6934130083336498</v>
      </c>
      <c r="B798" s="108">
        <v>-74.116439940094395</v>
      </c>
      <c r="C798" s="119">
        <v>27</v>
      </c>
      <c r="D798" s="119">
        <v>34</v>
      </c>
      <c r="E798" s="119">
        <v>1942</v>
      </c>
      <c r="F798" s="16" t="s">
        <v>1975</v>
      </c>
      <c r="G798" s="14" t="s">
        <v>1976</v>
      </c>
      <c r="H798" s="16" t="s">
        <v>1977</v>
      </c>
      <c r="I798" s="14" t="s">
        <v>709</v>
      </c>
      <c r="J798" s="14" t="s">
        <v>53</v>
      </c>
      <c r="K798" s="27"/>
      <c r="L798" s="27"/>
      <c r="M798" s="14">
        <v>2006</v>
      </c>
      <c r="N798" s="15" t="s">
        <v>43</v>
      </c>
      <c r="O798" s="15" t="s">
        <v>123</v>
      </c>
      <c r="P798" s="28">
        <v>4.2689148957375835E-3</v>
      </c>
      <c r="Q798" s="18">
        <v>114072.75</v>
      </c>
      <c r="R798" s="18">
        <v>116037.343072148</v>
      </c>
      <c r="S798" s="15" t="s">
        <v>45</v>
      </c>
      <c r="T798" s="15"/>
      <c r="U798" s="15"/>
      <c r="V798" s="14">
        <v>365</v>
      </c>
      <c r="W798" s="76" t="s">
        <v>76</v>
      </c>
      <c r="X798" s="14"/>
      <c r="Y798" s="14">
        <v>2920</v>
      </c>
      <c r="Z798" s="76" t="s">
        <v>1980</v>
      </c>
      <c r="AA798" s="76" t="s">
        <v>1979</v>
      </c>
      <c r="AB798" s="19" t="s">
        <v>49</v>
      </c>
      <c r="AC798" s="19">
        <v>196.35697419693699</v>
      </c>
      <c r="AD798" s="19">
        <v>1220.7279907421801</v>
      </c>
      <c r="AE798" s="19">
        <v>69.655897325915305</v>
      </c>
      <c r="AF798" s="19">
        <v>640</v>
      </c>
      <c r="AG798" s="19">
        <v>1920000</v>
      </c>
      <c r="AH798" s="20">
        <v>1159.0914634146341</v>
      </c>
      <c r="AI798" s="20">
        <v>1.4200000000000001E-4</v>
      </c>
      <c r="AJ798" s="21">
        <f t="shared" si="546"/>
        <v>2.2784741579498891E-2</v>
      </c>
      <c r="AK798" s="21">
        <f t="shared" si="547"/>
        <v>0.14165003265952425</v>
      </c>
      <c r="AL798" s="21">
        <f t="shared" si="548"/>
        <v>8.0826852550055506E-3</v>
      </c>
      <c r="AM798" s="21">
        <f t="shared" si="549"/>
        <v>7.4263899566174713E-2</v>
      </c>
      <c r="AN798" s="21">
        <f t="shared" si="550"/>
        <v>222.79169869852413</v>
      </c>
      <c r="AO798" s="86">
        <f t="shared" si="517"/>
        <v>0.16742562021603197</v>
      </c>
      <c r="AP798" s="88">
        <f t="shared" si="518"/>
        <v>6.242394953287367E-5</v>
      </c>
      <c r="AQ798" s="89">
        <f t="shared" si="519"/>
        <v>3.8808228125897053E-4</v>
      </c>
      <c r="AR798" s="89">
        <f t="shared" si="520"/>
        <v>2.214434316439877E-5</v>
      </c>
      <c r="AS798" s="89">
        <f t="shared" si="521"/>
        <v>2.0346273853746497E-4</v>
      </c>
      <c r="AT798" s="89">
        <f t="shared" si="522"/>
        <v>0.61038821561239487</v>
      </c>
      <c r="AU798" s="91">
        <f t="shared" si="523"/>
        <v>4.5870032935899167E-4</v>
      </c>
      <c r="AV798" s="95">
        <f t="shared" si="533"/>
        <v>22784.741579498892</v>
      </c>
      <c r="AW798" s="96">
        <f t="shared" si="534"/>
        <v>141650.03265952424</v>
      </c>
      <c r="AX798" s="96">
        <f t="shared" si="535"/>
        <v>8082.685255005551</v>
      </c>
      <c r="AY798" s="96">
        <f t="shared" si="536"/>
        <v>74263.899566174718</v>
      </c>
      <c r="AZ798" s="96">
        <f t="shared" si="537"/>
        <v>222791698.69852412</v>
      </c>
      <c r="BA798" s="97">
        <f t="shared" si="538"/>
        <v>167425.62021603197</v>
      </c>
      <c r="BB798" s="102">
        <f t="shared" si="539"/>
        <v>62.423949532873671</v>
      </c>
      <c r="BC798" s="98">
        <f t="shared" si="540"/>
        <v>388.08228125897051</v>
      </c>
      <c r="BD798" s="98">
        <f t="shared" si="541"/>
        <v>22.144343164398769</v>
      </c>
      <c r="BE798" s="98">
        <f t="shared" si="542"/>
        <v>203.46273853746499</v>
      </c>
      <c r="BF798" s="98">
        <f t="shared" si="543"/>
        <v>610388.21561239485</v>
      </c>
      <c r="BG798" s="103">
        <f t="shared" si="544"/>
        <v>458.70032935899167</v>
      </c>
      <c r="BH798">
        <v>0.1</v>
      </c>
      <c r="BI798">
        <f t="shared" si="524"/>
        <v>11603.7343072148</v>
      </c>
      <c r="BJ798">
        <v>0.1</v>
      </c>
      <c r="BK798">
        <f t="shared" si="525"/>
        <v>115.90914634146341</v>
      </c>
      <c r="BL798" s="114">
        <v>187.562005220738</v>
      </c>
      <c r="BM798" s="114">
        <v>1012.03746873145</v>
      </c>
      <c r="BN798" s="114">
        <v>69.555897325915296</v>
      </c>
      <c r="BO798" s="114">
        <v>256</v>
      </c>
      <c r="BP798" s="114">
        <v>384000</v>
      </c>
      <c r="BQ798" s="107">
        <f t="shared" si="526"/>
        <v>1.4200000000000001E-5</v>
      </c>
      <c r="BR798" s="107">
        <f t="shared" si="527"/>
        <v>2.1883137447241678E-2</v>
      </c>
      <c r="BS798" s="107">
        <f t="shared" si="528"/>
        <v>0.11828535121074747</v>
      </c>
      <c r="BT798" s="107">
        <f t="shared" si="529"/>
        <v>8.1114520847424699E-3</v>
      </c>
      <c r="BU798" s="107">
        <f t="shared" si="530"/>
        <v>3.0619790208159994E-2</v>
      </c>
      <c r="BV798" s="107">
        <f t="shared" si="531"/>
        <v>49.817738311255141</v>
      </c>
      <c r="BW798" s="117">
        <f t="shared" si="532"/>
        <v>2.367755827982395E-2</v>
      </c>
    </row>
    <row r="799" spans="1:75" ht="30" customHeight="1" x14ac:dyDescent="0.25">
      <c r="A799" s="108">
        <v>4.6860454597130197</v>
      </c>
      <c r="B799" s="108">
        <v>-74.117817105012506</v>
      </c>
      <c r="C799" s="119">
        <v>27</v>
      </c>
      <c r="D799" s="119">
        <v>33</v>
      </c>
      <c r="E799" s="119">
        <v>1928</v>
      </c>
      <c r="F799" s="16" t="s">
        <v>1981</v>
      </c>
      <c r="G799" s="14" t="s">
        <v>1982</v>
      </c>
      <c r="H799" s="16" t="s">
        <v>1983</v>
      </c>
      <c r="I799" s="14" t="s">
        <v>709</v>
      </c>
      <c r="J799" s="14" t="s">
        <v>53</v>
      </c>
      <c r="K799" s="27"/>
      <c r="L799" s="27"/>
      <c r="M799" s="14">
        <v>2000</v>
      </c>
      <c r="N799" s="15" t="s">
        <v>102</v>
      </c>
      <c r="O799" s="15" t="s">
        <v>627</v>
      </c>
      <c r="P799" s="25">
        <v>0.01</v>
      </c>
      <c r="Q799" s="18">
        <v>1.3249044176098701</v>
      </c>
      <c r="R799" s="18">
        <v>1.3789747926234441</v>
      </c>
      <c r="S799" s="2" t="s">
        <v>45</v>
      </c>
      <c r="T799" s="2"/>
      <c r="U799" s="2"/>
      <c r="V799" s="14">
        <v>365</v>
      </c>
      <c r="W799" s="76" t="s">
        <v>76</v>
      </c>
      <c r="X799" s="14"/>
      <c r="Y799" s="14">
        <v>2920</v>
      </c>
      <c r="Z799" s="76" t="s">
        <v>1984</v>
      </c>
      <c r="AA799" s="76" t="s">
        <v>429</v>
      </c>
      <c r="AB799" s="19" t="s">
        <v>49</v>
      </c>
      <c r="AC799" s="19">
        <v>476000</v>
      </c>
      <c r="AD799" s="19">
        <v>2142000</v>
      </c>
      <c r="AE799" s="19">
        <v>1704000</v>
      </c>
      <c r="AF799" s="19">
        <v>595000</v>
      </c>
      <c r="AG799" s="19">
        <v>2676000000</v>
      </c>
      <c r="AH799" s="20">
        <v>95073.827203389839</v>
      </c>
      <c r="AI799" s="20">
        <v>2.5741799999999997E-6</v>
      </c>
      <c r="AJ799" s="21">
        <f t="shared" si="546"/>
        <v>6.5639200128875936E-4</v>
      </c>
      <c r="AK799" s="21">
        <f t="shared" si="547"/>
        <v>2.9537640057994176E-3</v>
      </c>
      <c r="AL799" s="21">
        <f t="shared" si="548"/>
        <v>2.3497730466303492E-3</v>
      </c>
      <c r="AM799" s="21">
        <f t="shared" si="549"/>
        <v>8.2049000161094933E-4</v>
      </c>
      <c r="AN799" s="21">
        <f t="shared" si="550"/>
        <v>3.6901365450603367</v>
      </c>
      <c r="AO799" s="86">
        <f t="shared" si="517"/>
        <v>0.25472505685152674</v>
      </c>
      <c r="AP799" s="88">
        <f t="shared" si="518"/>
        <v>1.7983342501061899E-6</v>
      </c>
      <c r="AQ799" s="89">
        <f t="shared" si="519"/>
        <v>8.0925041254778567E-6</v>
      </c>
      <c r="AR799" s="89">
        <f t="shared" si="520"/>
        <v>6.4377343743297234E-6</v>
      </c>
      <c r="AS799" s="89">
        <f t="shared" si="521"/>
        <v>2.2479178126327378E-6</v>
      </c>
      <c r="AT799" s="89">
        <f t="shared" si="522"/>
        <v>1.0109963137151607E-2</v>
      </c>
      <c r="AU799" s="91">
        <f t="shared" si="523"/>
        <v>6.9787686808637465E-4</v>
      </c>
      <c r="AV799" s="95">
        <f t="shared" si="533"/>
        <v>656.39200128875939</v>
      </c>
      <c r="AW799" s="96">
        <f t="shared" si="534"/>
        <v>2953.7640057994176</v>
      </c>
      <c r="AX799" s="96">
        <f t="shared" si="535"/>
        <v>2349.7730466303492</v>
      </c>
      <c r="AY799" s="96">
        <f t="shared" si="536"/>
        <v>820.49000161094932</v>
      </c>
      <c r="AZ799" s="96">
        <f t="shared" si="537"/>
        <v>3690136.5450603366</v>
      </c>
      <c r="BA799" s="97">
        <f t="shared" si="538"/>
        <v>254725.05685152675</v>
      </c>
      <c r="BB799" s="102">
        <f t="shared" si="539"/>
        <v>1.7983342501061899</v>
      </c>
      <c r="BC799" s="98">
        <f t="shared" si="540"/>
        <v>8.0925041254778574</v>
      </c>
      <c r="BD799" s="98">
        <f t="shared" si="541"/>
        <v>6.4377343743297235</v>
      </c>
      <c r="BE799" s="98">
        <f t="shared" si="542"/>
        <v>2.2479178126327377</v>
      </c>
      <c r="BF799" s="98">
        <f t="shared" si="543"/>
        <v>10109.963137151608</v>
      </c>
      <c r="BG799" s="103">
        <f t="shared" si="544"/>
        <v>697.87686808637466</v>
      </c>
      <c r="BH799">
        <v>0.1</v>
      </c>
      <c r="BI799">
        <f t="shared" si="524"/>
        <v>0.13789747926234441</v>
      </c>
      <c r="BJ799">
        <v>0.1</v>
      </c>
      <c r="BK799">
        <f t="shared" si="525"/>
        <v>9507.3827203389847</v>
      </c>
      <c r="BL799" s="114">
        <v>190400</v>
      </c>
      <c r="BM799" s="114">
        <v>428400</v>
      </c>
      <c r="BN799" s="114">
        <v>340800</v>
      </c>
      <c r="BO799" s="114">
        <v>119000</v>
      </c>
      <c r="BP799" s="114">
        <v>1070400000</v>
      </c>
      <c r="BQ799" s="107">
        <f t="shared" si="526"/>
        <v>2.5741799999999998E-7</v>
      </c>
      <c r="BR799" s="107">
        <f t="shared" si="527"/>
        <v>2.7063735531241188E-4</v>
      </c>
      <c r="BS799" s="107">
        <f t="shared" si="528"/>
        <v>6.6048171064595818E-4</v>
      </c>
      <c r="BT799" s="107">
        <f t="shared" si="529"/>
        <v>5.254252263962244E-4</v>
      </c>
      <c r="BU799" s="107">
        <f t="shared" si="530"/>
        <v>1.8346714184609949E-4</v>
      </c>
      <c r="BV799" s="107">
        <f t="shared" si="531"/>
        <v>1.5214822748235595</v>
      </c>
      <c r="BW799" s="117">
        <f t="shared" si="532"/>
        <v>3.6023563007568683E-2</v>
      </c>
    </row>
    <row r="800" spans="1:75" ht="30" customHeight="1" x14ac:dyDescent="0.25">
      <c r="A800" s="108">
        <v>4.6860454597130197</v>
      </c>
      <c r="B800" s="108">
        <v>-74.117817105012506</v>
      </c>
      <c r="C800" s="119">
        <v>27</v>
      </c>
      <c r="D800" s="119">
        <v>33</v>
      </c>
      <c r="E800" s="119">
        <v>1928</v>
      </c>
      <c r="F800" s="16" t="s">
        <v>1981</v>
      </c>
      <c r="G800" s="14" t="s">
        <v>1982</v>
      </c>
      <c r="H800" s="16" t="s">
        <v>1983</v>
      </c>
      <c r="I800" s="14" t="s">
        <v>709</v>
      </c>
      <c r="J800" s="14" t="s">
        <v>53</v>
      </c>
      <c r="K800" s="27"/>
      <c r="L800" s="27"/>
      <c r="M800" s="14">
        <v>2000</v>
      </c>
      <c r="N800" s="15" t="s">
        <v>102</v>
      </c>
      <c r="O800" s="15" t="s">
        <v>627</v>
      </c>
      <c r="P800" s="25">
        <v>0.01</v>
      </c>
      <c r="Q800" s="18">
        <v>1.3249044176098701</v>
      </c>
      <c r="R800" s="18">
        <v>1.3789747926234441</v>
      </c>
      <c r="S800" s="2" t="s">
        <v>45</v>
      </c>
      <c r="T800" s="2"/>
      <c r="U800" s="2"/>
      <c r="V800" s="14">
        <v>365</v>
      </c>
      <c r="W800" s="76" t="s">
        <v>76</v>
      </c>
      <c r="X800" s="14"/>
      <c r="Y800" s="14">
        <v>2920</v>
      </c>
      <c r="Z800" s="76" t="s">
        <v>1984</v>
      </c>
      <c r="AA800" s="76" t="s">
        <v>429</v>
      </c>
      <c r="AB800" s="19" t="s">
        <v>49</v>
      </c>
      <c r="AC800" s="19">
        <v>476000</v>
      </c>
      <c r="AD800" s="19">
        <v>2142000</v>
      </c>
      <c r="AE800" s="19">
        <v>1704000</v>
      </c>
      <c r="AF800" s="19">
        <v>595000</v>
      </c>
      <c r="AG800" s="19">
        <v>2676000000</v>
      </c>
      <c r="AH800" s="20">
        <v>95073.827203389839</v>
      </c>
      <c r="AI800" s="20">
        <v>2.5741799999999997E-6</v>
      </c>
      <c r="AJ800" s="21">
        <f t="shared" si="546"/>
        <v>6.5639200128875936E-4</v>
      </c>
      <c r="AK800" s="21">
        <f t="shared" si="547"/>
        <v>2.9537640057994176E-3</v>
      </c>
      <c r="AL800" s="21">
        <f t="shared" si="548"/>
        <v>2.3497730466303492E-3</v>
      </c>
      <c r="AM800" s="21">
        <f t="shared" si="549"/>
        <v>8.2049000161094933E-4</v>
      </c>
      <c r="AN800" s="21">
        <f t="shared" si="550"/>
        <v>3.6901365450603367</v>
      </c>
      <c r="AO800" s="86">
        <f t="shared" si="517"/>
        <v>0.25472505685152674</v>
      </c>
      <c r="AP800" s="88">
        <f t="shared" si="518"/>
        <v>1.7983342501061899E-6</v>
      </c>
      <c r="AQ800" s="89">
        <f t="shared" si="519"/>
        <v>8.0925041254778567E-6</v>
      </c>
      <c r="AR800" s="89">
        <f t="shared" si="520"/>
        <v>6.4377343743297234E-6</v>
      </c>
      <c r="AS800" s="89">
        <f t="shared" si="521"/>
        <v>2.2479178126327378E-6</v>
      </c>
      <c r="AT800" s="89">
        <f t="shared" si="522"/>
        <v>1.0109963137151607E-2</v>
      </c>
      <c r="AU800" s="91">
        <f t="shared" si="523"/>
        <v>6.9787686808637465E-4</v>
      </c>
      <c r="AV800" s="95">
        <f t="shared" si="533"/>
        <v>656.39200128875939</v>
      </c>
      <c r="AW800" s="96">
        <f t="shared" si="534"/>
        <v>2953.7640057994176</v>
      </c>
      <c r="AX800" s="96">
        <f t="shared" si="535"/>
        <v>2349.7730466303492</v>
      </c>
      <c r="AY800" s="96">
        <f t="shared" si="536"/>
        <v>820.49000161094932</v>
      </c>
      <c r="AZ800" s="96">
        <f t="shared" si="537"/>
        <v>3690136.5450603366</v>
      </c>
      <c r="BA800" s="97">
        <f t="shared" si="538"/>
        <v>254725.05685152675</v>
      </c>
      <c r="BB800" s="102">
        <f t="shared" si="539"/>
        <v>1.7983342501061899</v>
      </c>
      <c r="BC800" s="98">
        <f t="shared" si="540"/>
        <v>8.0925041254778574</v>
      </c>
      <c r="BD800" s="98">
        <f t="shared" si="541"/>
        <v>6.4377343743297235</v>
      </c>
      <c r="BE800" s="98">
        <f t="shared" si="542"/>
        <v>2.2479178126327377</v>
      </c>
      <c r="BF800" s="98">
        <f t="shared" si="543"/>
        <v>10109.963137151608</v>
      </c>
      <c r="BG800" s="103">
        <f t="shared" si="544"/>
        <v>697.87686808637466</v>
      </c>
      <c r="BH800">
        <v>0.1</v>
      </c>
      <c r="BI800">
        <f t="shared" si="524"/>
        <v>0.13789747926234441</v>
      </c>
      <c r="BJ800">
        <v>0.1</v>
      </c>
      <c r="BK800">
        <f t="shared" si="525"/>
        <v>9507.3827203389847</v>
      </c>
      <c r="BL800" s="114">
        <v>190400</v>
      </c>
      <c r="BM800" s="114">
        <v>428400</v>
      </c>
      <c r="BN800" s="114">
        <v>340800</v>
      </c>
      <c r="BO800" s="114">
        <v>119000</v>
      </c>
      <c r="BP800" s="114">
        <v>1070400000</v>
      </c>
      <c r="BQ800" s="107">
        <f t="shared" si="526"/>
        <v>2.5741799999999998E-7</v>
      </c>
      <c r="BR800" s="107">
        <f t="shared" si="527"/>
        <v>2.7063735531241188E-4</v>
      </c>
      <c r="BS800" s="107">
        <f t="shared" si="528"/>
        <v>6.6048171064595818E-4</v>
      </c>
      <c r="BT800" s="107">
        <f t="shared" si="529"/>
        <v>5.254252263962244E-4</v>
      </c>
      <c r="BU800" s="107">
        <f t="shared" si="530"/>
        <v>1.8346714184609949E-4</v>
      </c>
      <c r="BV800" s="107">
        <f t="shared" si="531"/>
        <v>1.5214822748235595</v>
      </c>
      <c r="BW800" s="117">
        <f t="shared" si="532"/>
        <v>3.6023563007568683E-2</v>
      </c>
    </row>
    <row r="801" spans="1:75" ht="45" customHeight="1" x14ac:dyDescent="0.25">
      <c r="A801" s="108">
        <v>4.6867929620354101</v>
      </c>
      <c r="B801" s="108">
        <v>-74.121181239266093</v>
      </c>
      <c r="C801" s="119">
        <v>27</v>
      </c>
      <c r="D801" s="119">
        <v>34</v>
      </c>
      <c r="E801" s="119">
        <v>1942</v>
      </c>
      <c r="F801" s="16" t="s">
        <v>1985</v>
      </c>
      <c r="G801" s="14" t="s">
        <v>1986</v>
      </c>
      <c r="H801" s="16" t="s">
        <v>1987</v>
      </c>
      <c r="I801" s="14" t="s">
        <v>709</v>
      </c>
      <c r="J801" s="14" t="s">
        <v>41</v>
      </c>
      <c r="K801" s="14">
        <v>70</v>
      </c>
      <c r="L801" s="14"/>
      <c r="M801" s="14">
        <v>1983</v>
      </c>
      <c r="N801" s="15" t="s">
        <v>43</v>
      </c>
      <c r="O801" s="15" t="s">
        <v>44</v>
      </c>
      <c r="P801" s="25">
        <v>0.01</v>
      </c>
      <c r="Q801" s="18">
        <v>413595</v>
      </c>
      <c r="R801" s="18">
        <v>430474.13215210079</v>
      </c>
      <c r="S801" s="15" t="s">
        <v>45</v>
      </c>
      <c r="T801" s="15"/>
      <c r="U801" s="15"/>
      <c r="V801" s="14">
        <v>365</v>
      </c>
      <c r="W801" s="76" t="s">
        <v>76</v>
      </c>
      <c r="X801" s="14"/>
      <c r="Y801" s="14">
        <v>2920</v>
      </c>
      <c r="Z801" s="76" t="s">
        <v>1988</v>
      </c>
      <c r="AA801" s="76" t="s">
        <v>429</v>
      </c>
      <c r="AB801" s="19" t="s">
        <v>49</v>
      </c>
      <c r="AC801" s="19">
        <v>46.3856216091623</v>
      </c>
      <c r="AD801" s="19">
        <v>1074.85364414012</v>
      </c>
      <c r="AE801" s="19">
        <v>5.4109910208389103</v>
      </c>
      <c r="AF801" s="19">
        <v>1344</v>
      </c>
      <c r="AG801" s="19">
        <v>1920000</v>
      </c>
      <c r="AH801" s="23">
        <v>413595</v>
      </c>
      <c r="AI801" s="24">
        <v>8.7999999999999994E-8</v>
      </c>
      <c r="AJ801" s="21">
        <f t="shared" si="546"/>
        <v>1.9967810206539875E-2</v>
      </c>
      <c r="AK801" s="21">
        <f t="shared" si="547"/>
        <v>0.46269668965174116</v>
      </c>
      <c r="AL801" s="21">
        <f t="shared" si="548"/>
        <v>2.3292916637784396E-3</v>
      </c>
      <c r="AM801" s="21">
        <f t="shared" si="549"/>
        <v>0.57855723361242339</v>
      </c>
      <c r="AN801" s="21">
        <f t="shared" si="550"/>
        <v>826.51033373203359</v>
      </c>
      <c r="AO801" s="86">
        <f t="shared" si="517"/>
        <v>3.7881723629384863E-2</v>
      </c>
      <c r="AP801" s="88">
        <f t="shared" si="518"/>
        <v>5.4706329332985959E-5</v>
      </c>
      <c r="AQ801" s="89">
        <f t="shared" si="519"/>
        <v>1.2676621634294279E-3</v>
      </c>
      <c r="AR801" s="89">
        <f t="shared" si="520"/>
        <v>6.3816209966532593E-6</v>
      </c>
      <c r="AS801" s="89">
        <f t="shared" si="521"/>
        <v>1.5850883112669134E-3</v>
      </c>
      <c r="AT801" s="89">
        <f t="shared" si="522"/>
        <v>2.2644118732384482</v>
      </c>
      <c r="AU801" s="91">
        <f t="shared" si="523"/>
        <v>1.0378554419009552E-4</v>
      </c>
      <c r="AV801" s="95">
        <f t="shared" si="533"/>
        <v>19967.810206539874</v>
      </c>
      <c r="AW801" s="96">
        <f t="shared" si="534"/>
        <v>462696.68965174118</v>
      </c>
      <c r="AX801" s="96">
        <f t="shared" si="535"/>
        <v>2329.2916637784397</v>
      </c>
      <c r="AY801" s="96">
        <f t="shared" si="536"/>
        <v>578557.23361242341</v>
      </c>
      <c r="AZ801" s="96">
        <f t="shared" si="537"/>
        <v>826510333.73203361</v>
      </c>
      <c r="BA801" s="97">
        <f t="shared" si="538"/>
        <v>37881.723629384862</v>
      </c>
      <c r="BB801" s="102">
        <f t="shared" si="539"/>
        <v>54.706329332985959</v>
      </c>
      <c r="BC801" s="98">
        <f t="shared" si="540"/>
        <v>1267.6621634294279</v>
      </c>
      <c r="BD801" s="98">
        <f t="shared" si="541"/>
        <v>6.3816209966532593</v>
      </c>
      <c r="BE801" s="98">
        <f t="shared" si="542"/>
        <v>1585.0883112669135</v>
      </c>
      <c r="BF801" s="98">
        <f t="shared" si="543"/>
        <v>2264411.8732384481</v>
      </c>
      <c r="BG801" s="103">
        <f t="shared" si="544"/>
        <v>103.78554419009552</v>
      </c>
      <c r="BH801">
        <v>0.1</v>
      </c>
      <c r="BI801">
        <f t="shared" si="524"/>
        <v>43047.413215210079</v>
      </c>
      <c r="BJ801">
        <v>0.1</v>
      </c>
      <c r="BK801">
        <f t="shared" si="525"/>
        <v>41359.5</v>
      </c>
      <c r="BL801" s="114">
        <v>17.6498016718255</v>
      </c>
      <c r="BM801" s="114">
        <v>910.91550745517998</v>
      </c>
      <c r="BN801" s="114">
        <v>5.3109910208389097</v>
      </c>
      <c r="BO801" s="114">
        <v>537.6</v>
      </c>
      <c r="BP801" s="114">
        <v>384000</v>
      </c>
      <c r="BQ801" s="107">
        <f t="shared" si="526"/>
        <v>8.7999999999999994E-9</v>
      </c>
      <c r="BR801" s="107">
        <f t="shared" si="527"/>
        <v>7.8557903377561335E-3</v>
      </c>
      <c r="BS801" s="107">
        <f t="shared" si="528"/>
        <v>0.39484596877776773</v>
      </c>
      <c r="BT801" s="107">
        <f t="shared" si="529"/>
        <v>2.2980793654229829E-3</v>
      </c>
      <c r="BU801" s="107">
        <f t="shared" si="530"/>
        <v>0.23854525846491745</v>
      </c>
      <c r="BV801" s="107">
        <f t="shared" si="531"/>
        <v>184.81332903308646</v>
      </c>
      <c r="BW801" s="117">
        <f t="shared" si="532"/>
        <v>5.3572847322745426E-3</v>
      </c>
    </row>
    <row r="802" spans="1:75" ht="45" customHeight="1" x14ac:dyDescent="0.25">
      <c r="A802" s="108">
        <v>4.6867929620354101</v>
      </c>
      <c r="B802" s="108">
        <v>-74.121181239266093</v>
      </c>
      <c r="C802" s="119">
        <v>27</v>
      </c>
      <c r="D802" s="119">
        <v>34</v>
      </c>
      <c r="E802" s="119">
        <v>1942</v>
      </c>
      <c r="F802" s="16" t="s">
        <v>1985</v>
      </c>
      <c r="G802" s="14" t="s">
        <v>1986</v>
      </c>
      <c r="H802" s="16" t="s">
        <v>1987</v>
      </c>
      <c r="I802" s="14" t="s">
        <v>709</v>
      </c>
      <c r="J802" s="14" t="s">
        <v>41</v>
      </c>
      <c r="K802" s="14">
        <v>50</v>
      </c>
      <c r="L802" s="14"/>
      <c r="M802" s="14">
        <v>1976</v>
      </c>
      <c r="N802" s="15" t="s">
        <v>43</v>
      </c>
      <c r="O802" s="15" t="s">
        <v>44</v>
      </c>
      <c r="P802" s="25">
        <v>0.01</v>
      </c>
      <c r="Q802" s="18">
        <v>3857.1428571428601</v>
      </c>
      <c r="R802" s="18">
        <v>4014.5558433135006</v>
      </c>
      <c r="S802" s="15" t="s">
        <v>45</v>
      </c>
      <c r="T802" s="15"/>
      <c r="U802" s="15"/>
      <c r="V802" s="14">
        <v>365</v>
      </c>
      <c r="W802" s="76"/>
      <c r="X802" s="14"/>
      <c r="Y802" s="14">
        <v>0</v>
      </c>
      <c r="Z802" s="76" t="s">
        <v>1989</v>
      </c>
      <c r="AA802" s="76" t="s">
        <v>429</v>
      </c>
      <c r="AB802" s="19" t="s">
        <v>49</v>
      </c>
      <c r="AC802" s="19">
        <v>46.3856216091623</v>
      </c>
      <c r="AD802" s="19">
        <v>1074.85364414012</v>
      </c>
      <c r="AE802" s="19">
        <v>5.4109910208389103</v>
      </c>
      <c r="AF802" s="19">
        <v>1344</v>
      </c>
      <c r="AG802" s="19">
        <v>1920000</v>
      </c>
      <c r="AH802" s="23">
        <v>3857.1428571428601</v>
      </c>
      <c r="AI802" s="24">
        <v>8.7999999999999994E-8</v>
      </c>
      <c r="AJ802" s="21">
        <f t="shared" si="546"/>
        <v>1.8621766827679149E-4</v>
      </c>
      <c r="AK802" s="21">
        <f t="shared" si="547"/>
        <v>4.3150599777895286E-3</v>
      </c>
      <c r="AL802" s="21">
        <f t="shared" si="548"/>
        <v>2.1722725620825731E-5</v>
      </c>
      <c r="AM802" s="21">
        <f t="shared" si="549"/>
        <v>5.3955630534133448E-3</v>
      </c>
      <c r="AN802" s="21">
        <f t="shared" si="550"/>
        <v>7.7079472191619214</v>
      </c>
      <c r="AO802" s="86">
        <f t="shared" si="517"/>
        <v>3.5328091421158803E-4</v>
      </c>
      <c r="AP802" s="88">
        <f t="shared" si="518"/>
        <v>5.1018539253915474E-7</v>
      </c>
      <c r="AQ802" s="89">
        <f t="shared" si="519"/>
        <v>1.1822082130930215E-5</v>
      </c>
      <c r="AR802" s="89">
        <f t="shared" si="520"/>
        <v>5.9514316769385564E-8</v>
      </c>
      <c r="AS802" s="89">
        <f t="shared" si="521"/>
        <v>1.4782364529899576E-5</v>
      </c>
      <c r="AT802" s="89">
        <f t="shared" si="522"/>
        <v>2.1117663614142249E-2</v>
      </c>
      <c r="AU802" s="91">
        <f t="shared" si="523"/>
        <v>9.6789291564818636E-7</v>
      </c>
      <c r="AV802" s="95">
        <f t="shared" si="533"/>
        <v>186.21766827679147</v>
      </c>
      <c r="AW802" s="96">
        <f t="shared" si="534"/>
        <v>4315.0599777895286</v>
      </c>
      <c r="AX802" s="96">
        <f t="shared" si="535"/>
        <v>21.722725620825731</v>
      </c>
      <c r="AY802" s="96">
        <f t="shared" si="536"/>
        <v>5395.5630534133452</v>
      </c>
      <c r="AZ802" s="96">
        <f t="shared" si="537"/>
        <v>7707947.2191619212</v>
      </c>
      <c r="BA802" s="97">
        <f t="shared" si="538"/>
        <v>353.28091421158803</v>
      </c>
      <c r="BB802" s="102">
        <f t="shared" si="539"/>
        <v>0.51018539253915474</v>
      </c>
      <c r="BC802" s="98">
        <f t="shared" si="540"/>
        <v>11.822082130930214</v>
      </c>
      <c r="BD802" s="98">
        <f t="shared" si="541"/>
        <v>5.9514316769385567E-2</v>
      </c>
      <c r="BE802" s="98">
        <f t="shared" si="542"/>
        <v>14.782364529899576</v>
      </c>
      <c r="BF802" s="98">
        <f t="shared" si="543"/>
        <v>21117.66361414225</v>
      </c>
      <c r="BG802" s="103">
        <f t="shared" si="544"/>
        <v>0.96789291564818636</v>
      </c>
      <c r="BH802">
        <v>0.1</v>
      </c>
      <c r="BI802">
        <f t="shared" si="524"/>
        <v>401.45558433135011</v>
      </c>
      <c r="BJ802">
        <v>0.1</v>
      </c>
      <c r="BK802">
        <f t="shared" si="525"/>
        <v>385.71428571428601</v>
      </c>
      <c r="BL802" s="114">
        <v>17.6498016718255</v>
      </c>
      <c r="BM802" s="114">
        <v>910.91550745517998</v>
      </c>
      <c r="BN802" s="114">
        <v>5.3109910208389097</v>
      </c>
      <c r="BO802" s="114">
        <v>537.6</v>
      </c>
      <c r="BP802" s="114">
        <v>384000</v>
      </c>
      <c r="BQ802" s="107">
        <f t="shared" si="526"/>
        <v>8.7999999999999994E-9</v>
      </c>
      <c r="BR802" s="107">
        <f t="shared" si="527"/>
        <v>7.3262262813834718E-5</v>
      </c>
      <c r="BS802" s="107">
        <f t="shared" si="528"/>
        <v>3.6822913916822486E-3</v>
      </c>
      <c r="BT802" s="107">
        <f t="shared" si="529"/>
        <v>2.1431643055377013E-5</v>
      </c>
      <c r="BU802" s="107">
        <f t="shared" si="530"/>
        <v>2.2246476378903366E-3</v>
      </c>
      <c r="BV802" s="107">
        <f t="shared" si="531"/>
        <v>1.7235493949026528</v>
      </c>
      <c r="BW802" s="117">
        <f t="shared" si="532"/>
        <v>4.996146602055938E-5</v>
      </c>
    </row>
    <row r="803" spans="1:75" ht="45" customHeight="1" x14ac:dyDescent="0.25">
      <c r="A803" s="108">
        <v>4.6867929620354101</v>
      </c>
      <c r="B803" s="108">
        <v>-74.121181239266093</v>
      </c>
      <c r="C803" s="119">
        <v>27</v>
      </c>
      <c r="D803" s="119">
        <v>34</v>
      </c>
      <c r="E803" s="119">
        <v>1942</v>
      </c>
      <c r="F803" s="16" t="s">
        <v>1985</v>
      </c>
      <c r="G803" s="14" t="s">
        <v>1986</v>
      </c>
      <c r="H803" s="16" t="s">
        <v>1987</v>
      </c>
      <c r="I803" s="14" t="s">
        <v>709</v>
      </c>
      <c r="J803" s="14" t="s">
        <v>53</v>
      </c>
      <c r="K803" s="14">
        <v>43</v>
      </c>
      <c r="L803" s="14"/>
      <c r="M803" s="14">
        <v>2004</v>
      </c>
      <c r="N803" s="15" t="s">
        <v>43</v>
      </c>
      <c r="O803" s="15" t="s">
        <v>397</v>
      </c>
      <c r="P803" s="25">
        <v>0.01</v>
      </c>
      <c r="Q803" s="18">
        <v>28704</v>
      </c>
      <c r="R803" s="18">
        <v>29875.43246241831</v>
      </c>
      <c r="S803" s="15" t="s">
        <v>45</v>
      </c>
      <c r="T803" s="15"/>
      <c r="U803" s="15"/>
      <c r="V803" s="14">
        <v>365</v>
      </c>
      <c r="W803" s="76" t="s">
        <v>76</v>
      </c>
      <c r="X803" s="14"/>
      <c r="Y803" s="14">
        <v>2920</v>
      </c>
      <c r="Z803" s="76" t="s">
        <v>1990</v>
      </c>
      <c r="AA803" s="76" t="s">
        <v>429</v>
      </c>
      <c r="AB803" s="19" t="s">
        <v>49</v>
      </c>
      <c r="AC803" s="19">
        <v>196.35697419693699</v>
      </c>
      <c r="AD803" s="19">
        <v>1220.7279907421801</v>
      </c>
      <c r="AE803" s="19">
        <v>0.1</v>
      </c>
      <c r="AF803" s="19">
        <v>640</v>
      </c>
      <c r="AG803" s="19">
        <v>1920000</v>
      </c>
      <c r="AH803" s="23">
        <v>28704</v>
      </c>
      <c r="AI803" s="24">
        <v>8.7999999999999994E-8</v>
      </c>
      <c r="AJ803" s="21">
        <f t="shared" si="546"/>
        <v>5.8662495211454059E-3</v>
      </c>
      <c r="AK803" s="21">
        <f t="shared" si="547"/>
        <v>3.6469776642401606E-2</v>
      </c>
      <c r="AL803" s="21">
        <f t="shared" si="548"/>
        <v>2.987543246241831E-6</v>
      </c>
      <c r="AM803" s="21">
        <f t="shared" si="549"/>
        <v>1.9120276775947721E-2</v>
      </c>
      <c r="AN803" s="21">
        <f t="shared" si="550"/>
        <v>57.360830327843153</v>
      </c>
      <c r="AO803" s="86">
        <f t="shared" si="517"/>
        <v>2.6290380566928112E-3</v>
      </c>
      <c r="AP803" s="88">
        <f t="shared" si="518"/>
        <v>1.6071916496288782E-5</v>
      </c>
      <c r="AQ803" s="89">
        <f t="shared" si="519"/>
        <v>9.9917196280552344E-5</v>
      </c>
      <c r="AR803" s="89">
        <f t="shared" si="520"/>
        <v>8.1850499897036474E-9</v>
      </c>
      <c r="AS803" s="89">
        <f t="shared" si="521"/>
        <v>5.2384319934103345E-5</v>
      </c>
      <c r="AT803" s="89">
        <f t="shared" si="522"/>
        <v>0.15715295980231</v>
      </c>
      <c r="AU803" s="91">
        <f t="shared" si="523"/>
        <v>7.2028439909392092E-6</v>
      </c>
      <c r="AV803" s="95">
        <f t="shared" si="533"/>
        <v>5866.2495211454061</v>
      </c>
      <c r="AW803" s="96">
        <f t="shared" si="534"/>
        <v>36469.776642401608</v>
      </c>
      <c r="AX803" s="96">
        <f t="shared" si="535"/>
        <v>2.987543246241831</v>
      </c>
      <c r="AY803" s="96">
        <f t="shared" si="536"/>
        <v>19120.276775947721</v>
      </c>
      <c r="AZ803" s="96">
        <f t="shared" si="537"/>
        <v>57360830.327843152</v>
      </c>
      <c r="BA803" s="97">
        <f t="shared" si="538"/>
        <v>2629.0380566928111</v>
      </c>
      <c r="BB803" s="102">
        <f t="shared" si="539"/>
        <v>16.071916496288782</v>
      </c>
      <c r="BC803" s="98">
        <f t="shared" si="540"/>
        <v>99.917196280552346</v>
      </c>
      <c r="BD803" s="98">
        <f t="shared" si="541"/>
        <v>8.185049989703647E-3</v>
      </c>
      <c r="BE803" s="98">
        <f t="shared" si="542"/>
        <v>52.384319934103345</v>
      </c>
      <c r="BF803" s="98">
        <f t="shared" si="543"/>
        <v>157152.95980231001</v>
      </c>
      <c r="BG803" s="103">
        <f t="shared" si="544"/>
        <v>7.2028439909392095</v>
      </c>
      <c r="BH803">
        <v>0.1</v>
      </c>
      <c r="BI803">
        <f t="shared" si="524"/>
        <v>2987.5432462418312</v>
      </c>
      <c r="BJ803">
        <v>0.1</v>
      </c>
      <c r="BK803">
        <f t="shared" si="525"/>
        <v>2870.4</v>
      </c>
      <c r="BL803" s="114">
        <v>187.562005220738</v>
      </c>
      <c r="BM803" s="114">
        <v>1012.03746873145</v>
      </c>
      <c r="BN803" s="114">
        <v>0</v>
      </c>
      <c r="BO803" s="114">
        <v>256</v>
      </c>
      <c r="BP803" s="114">
        <v>384000</v>
      </c>
      <c r="BQ803" s="107">
        <f t="shared" si="526"/>
        <v>8.7999999999999994E-9</v>
      </c>
      <c r="BR803" s="107">
        <f t="shared" si="527"/>
        <v>5.6341189617242042E-3</v>
      </c>
      <c r="BS803" s="107">
        <f t="shared" si="528"/>
        <v>3.0454213512911148E-2</v>
      </c>
      <c r="BT803" s="107">
        <f t="shared" si="529"/>
        <v>2.9875432462418315E-7</v>
      </c>
      <c r="BU803" s="107">
        <f t="shared" si="530"/>
        <v>7.8834920738276772E-3</v>
      </c>
      <c r="BV803" s="107">
        <f t="shared" si="531"/>
        <v>12.826271585888884</v>
      </c>
      <c r="BW803" s="117">
        <f t="shared" si="532"/>
        <v>3.7180212757699803E-4</v>
      </c>
    </row>
    <row r="804" spans="1:75" ht="45" customHeight="1" x14ac:dyDescent="0.25">
      <c r="A804" s="108">
        <v>4.6867929620354101</v>
      </c>
      <c r="B804" s="108">
        <v>-74.121181239266093</v>
      </c>
      <c r="C804" s="119">
        <v>27</v>
      </c>
      <c r="D804" s="119">
        <v>34</v>
      </c>
      <c r="E804" s="119">
        <v>1942</v>
      </c>
      <c r="F804" s="16" t="s">
        <v>1985</v>
      </c>
      <c r="G804" s="14" t="s">
        <v>1986</v>
      </c>
      <c r="H804" s="16" t="s">
        <v>1987</v>
      </c>
      <c r="I804" s="14" t="s">
        <v>709</v>
      </c>
      <c r="J804" s="14" t="s">
        <v>53</v>
      </c>
      <c r="K804" s="14">
        <v>44.5</v>
      </c>
      <c r="L804" s="14"/>
      <c r="M804" s="14">
        <v>2003</v>
      </c>
      <c r="N804" s="15" t="s">
        <v>43</v>
      </c>
      <c r="O804" s="15" t="s">
        <v>397</v>
      </c>
      <c r="P804" s="25">
        <v>0.01</v>
      </c>
      <c r="Q804" s="18">
        <v>22776</v>
      </c>
      <c r="R804" s="18">
        <v>23705.506193005833</v>
      </c>
      <c r="S804" s="15" t="s">
        <v>45</v>
      </c>
      <c r="T804" s="15"/>
      <c r="U804" s="15"/>
      <c r="V804" s="14">
        <v>365</v>
      </c>
      <c r="W804" s="76" t="s">
        <v>76</v>
      </c>
      <c r="X804" s="14"/>
      <c r="Y804" s="14">
        <v>2920</v>
      </c>
      <c r="Z804" s="76" t="s">
        <v>1991</v>
      </c>
      <c r="AA804" s="76" t="s">
        <v>429</v>
      </c>
      <c r="AB804" s="19" t="s">
        <v>49</v>
      </c>
      <c r="AC804" s="19">
        <v>196.35697419693699</v>
      </c>
      <c r="AD804" s="19">
        <v>1220.7279907421801</v>
      </c>
      <c r="AE804" s="19">
        <v>0.1</v>
      </c>
      <c r="AF804" s="19">
        <v>640</v>
      </c>
      <c r="AG804" s="19">
        <v>1920000</v>
      </c>
      <c r="AH804" s="20">
        <v>95073.827203389839</v>
      </c>
      <c r="AI804" s="20">
        <v>2.5741799999999997E-6</v>
      </c>
      <c r="AJ804" s="21">
        <f t="shared" si="546"/>
        <v>4.6547414678653771E-3</v>
      </c>
      <c r="AK804" s="21">
        <f t="shared" si="547"/>
        <v>2.8937974944514316E-2</v>
      </c>
      <c r="AL804" s="21">
        <f t="shared" si="548"/>
        <v>2.3705506193005835E-6</v>
      </c>
      <c r="AM804" s="21">
        <f t="shared" si="549"/>
        <v>1.5171523963523732E-2</v>
      </c>
      <c r="AN804" s="21">
        <f t="shared" si="550"/>
        <v>45.514571890571197</v>
      </c>
      <c r="AO804" s="86">
        <f t="shared" si="517"/>
        <v>0.25472505685152674</v>
      </c>
      <c r="AP804" s="88">
        <f t="shared" si="518"/>
        <v>1.2752716350316101E-5</v>
      </c>
      <c r="AQ804" s="89">
        <f t="shared" si="519"/>
        <v>7.9282123135655661E-5</v>
      </c>
      <c r="AR804" s="89">
        <f t="shared" si="520"/>
        <v>6.4946592309605028E-9</v>
      </c>
      <c r="AS804" s="89">
        <f t="shared" si="521"/>
        <v>4.1565819078147212E-5</v>
      </c>
      <c r="AT804" s="89">
        <f t="shared" si="522"/>
        <v>0.12469745723444163</v>
      </c>
      <c r="AU804" s="91">
        <f t="shared" si="523"/>
        <v>6.9787686808637465E-4</v>
      </c>
      <c r="AV804" s="95">
        <f t="shared" si="533"/>
        <v>4654.7414678653768</v>
      </c>
      <c r="AW804" s="96">
        <f t="shared" si="534"/>
        <v>28937.974944514317</v>
      </c>
      <c r="AX804" s="96">
        <f t="shared" si="535"/>
        <v>2.3705506193005834</v>
      </c>
      <c r="AY804" s="96">
        <f t="shared" si="536"/>
        <v>15171.523963523732</v>
      </c>
      <c r="AZ804" s="96">
        <f t="shared" si="537"/>
        <v>45514571.890571199</v>
      </c>
      <c r="BA804" s="97">
        <f t="shared" si="538"/>
        <v>254725.05685152675</v>
      </c>
      <c r="BB804" s="102">
        <f t="shared" si="539"/>
        <v>12.752716350316101</v>
      </c>
      <c r="BC804" s="98">
        <f t="shared" si="540"/>
        <v>79.282123135655667</v>
      </c>
      <c r="BD804" s="98">
        <f t="shared" si="541"/>
        <v>6.4946592309605032E-3</v>
      </c>
      <c r="BE804" s="98">
        <f t="shared" si="542"/>
        <v>41.565819078147214</v>
      </c>
      <c r="BF804" s="98">
        <f t="shared" si="543"/>
        <v>124697.45723444164</v>
      </c>
      <c r="BG804" s="103">
        <f t="shared" si="544"/>
        <v>697.87686808637466</v>
      </c>
      <c r="BH804">
        <v>0.1</v>
      </c>
      <c r="BI804">
        <f t="shared" si="524"/>
        <v>2370.5506193005835</v>
      </c>
      <c r="BJ804">
        <v>0.1</v>
      </c>
      <c r="BK804">
        <f t="shared" si="525"/>
        <v>9507.3827203389847</v>
      </c>
      <c r="BL804" s="114">
        <v>187.562005220738</v>
      </c>
      <c r="BM804" s="114">
        <v>1012.03746873145</v>
      </c>
      <c r="BN804" s="114">
        <v>0</v>
      </c>
      <c r="BO804" s="114">
        <v>256</v>
      </c>
      <c r="BP804" s="114">
        <v>384000</v>
      </c>
      <c r="BQ804" s="107">
        <f t="shared" si="526"/>
        <v>2.5741799999999998E-7</v>
      </c>
      <c r="BR804" s="107">
        <f t="shared" si="527"/>
        <v>4.4705509152811627E-3</v>
      </c>
      <c r="BS804" s="107">
        <f t="shared" si="528"/>
        <v>2.4164756374375148E-2</v>
      </c>
      <c r="BT804" s="107">
        <f t="shared" si="529"/>
        <v>2.3705506193005836E-7</v>
      </c>
      <c r="BU804" s="107">
        <f t="shared" si="530"/>
        <v>6.2553795803197854E-3</v>
      </c>
      <c r="BV804" s="107">
        <f t="shared" si="531"/>
        <v>10.177367671411833</v>
      </c>
      <c r="BW804" s="117">
        <f t="shared" si="532"/>
        <v>3.6023563007568683E-2</v>
      </c>
    </row>
    <row r="805" spans="1:75" ht="45" customHeight="1" x14ac:dyDescent="0.25">
      <c r="A805" s="108">
        <v>4.6867929620354101</v>
      </c>
      <c r="B805" s="108">
        <v>-74.121181239266093</v>
      </c>
      <c r="C805" s="119">
        <v>27</v>
      </c>
      <c r="D805" s="119">
        <v>34</v>
      </c>
      <c r="E805" s="119">
        <v>1942</v>
      </c>
      <c r="F805" s="16" t="s">
        <v>1985</v>
      </c>
      <c r="G805" s="14" t="s">
        <v>1986</v>
      </c>
      <c r="H805" s="16" t="s">
        <v>1987</v>
      </c>
      <c r="I805" s="14" t="s">
        <v>709</v>
      </c>
      <c r="J805" s="14" t="s">
        <v>53</v>
      </c>
      <c r="K805" s="14">
        <v>30</v>
      </c>
      <c r="L805" s="14"/>
      <c r="M805" s="14">
        <v>1979</v>
      </c>
      <c r="N805" s="15" t="s">
        <v>43</v>
      </c>
      <c r="O805" s="15" t="s">
        <v>397</v>
      </c>
      <c r="P805" s="25">
        <v>0.01</v>
      </c>
      <c r="Q805" s="18">
        <v>7488</v>
      </c>
      <c r="R805" s="18">
        <v>7793.5910771526032</v>
      </c>
      <c r="S805" s="15" t="s">
        <v>45</v>
      </c>
      <c r="T805" s="15"/>
      <c r="U805" s="15"/>
      <c r="V805" s="14">
        <v>365</v>
      </c>
      <c r="W805" s="76" t="s">
        <v>76</v>
      </c>
      <c r="X805" s="14"/>
      <c r="Y805" s="14">
        <v>2920</v>
      </c>
      <c r="Z805" s="76" t="s">
        <v>1992</v>
      </c>
      <c r="AA805" s="76" t="s">
        <v>429</v>
      </c>
      <c r="AB805" s="19" t="s">
        <v>49</v>
      </c>
      <c r="AC805" s="19">
        <v>196.35697419693699</v>
      </c>
      <c r="AD805" s="19">
        <v>1220.7279907421801</v>
      </c>
      <c r="AE805" s="19">
        <v>0.1</v>
      </c>
      <c r="AF805" s="19">
        <v>640</v>
      </c>
      <c r="AG805" s="19">
        <v>1920000</v>
      </c>
      <c r="AH805" s="20">
        <v>95073.827203389839</v>
      </c>
      <c r="AI805" s="20">
        <v>2.5741799999999997E-6</v>
      </c>
      <c r="AJ805" s="21">
        <f t="shared" si="546"/>
        <v>1.5303259620379321E-3</v>
      </c>
      <c r="AK805" s="21">
        <f t="shared" si="547"/>
        <v>9.5138547762786806E-3</v>
      </c>
      <c r="AL805" s="21">
        <f t="shared" si="548"/>
        <v>7.7935910771526035E-7</v>
      </c>
      <c r="AM805" s="21">
        <f t="shared" si="549"/>
        <v>4.9878982893776661E-3</v>
      </c>
      <c r="AN805" s="21">
        <f t="shared" si="550"/>
        <v>14.963694868132997</v>
      </c>
      <c r="AO805" s="86">
        <f t="shared" si="517"/>
        <v>0.25472505685152674</v>
      </c>
      <c r="AP805" s="88">
        <f t="shared" si="518"/>
        <v>4.1926738685970746E-6</v>
      </c>
      <c r="AQ805" s="89">
        <f t="shared" si="519"/>
        <v>2.606535555144844E-5</v>
      </c>
      <c r="AR805" s="89">
        <f t="shared" si="520"/>
        <v>2.1352304320966038E-9</v>
      </c>
      <c r="AS805" s="89">
        <f t="shared" si="521"/>
        <v>1.3665474765418264E-5</v>
      </c>
      <c r="AT805" s="89">
        <f t="shared" si="522"/>
        <v>4.0996424296254788E-2</v>
      </c>
      <c r="AU805" s="91">
        <f t="shared" si="523"/>
        <v>6.9787686808637465E-4</v>
      </c>
      <c r="AV805" s="95">
        <f t="shared" si="533"/>
        <v>1530.3259620379322</v>
      </c>
      <c r="AW805" s="96">
        <f t="shared" si="534"/>
        <v>9513.8547762786802</v>
      </c>
      <c r="AX805" s="96">
        <f t="shared" si="535"/>
        <v>0.7793591077152604</v>
      </c>
      <c r="AY805" s="96">
        <f t="shared" si="536"/>
        <v>4987.8982893776665</v>
      </c>
      <c r="AZ805" s="96">
        <f t="shared" si="537"/>
        <v>14963694.868132997</v>
      </c>
      <c r="BA805" s="97">
        <f t="shared" si="538"/>
        <v>254725.05685152675</v>
      </c>
      <c r="BB805" s="102">
        <f t="shared" si="539"/>
        <v>4.1926738685970744</v>
      </c>
      <c r="BC805" s="98">
        <f t="shared" si="540"/>
        <v>26.065355551448441</v>
      </c>
      <c r="BD805" s="98">
        <f t="shared" si="541"/>
        <v>2.1352304320966038E-3</v>
      </c>
      <c r="BE805" s="98">
        <f t="shared" si="542"/>
        <v>13.665474765418264</v>
      </c>
      <c r="BF805" s="98">
        <f t="shared" si="543"/>
        <v>40996.424296254787</v>
      </c>
      <c r="BG805" s="103">
        <f t="shared" si="544"/>
        <v>697.87686808637466</v>
      </c>
      <c r="BH805">
        <v>0.1</v>
      </c>
      <c r="BI805">
        <f t="shared" si="524"/>
        <v>779.35910771526039</v>
      </c>
      <c r="BJ805">
        <v>0.1</v>
      </c>
      <c r="BK805">
        <f t="shared" si="525"/>
        <v>9507.3827203389847</v>
      </c>
      <c r="BL805" s="114">
        <v>187.562005220738</v>
      </c>
      <c r="BM805" s="114">
        <v>1012.03746873145</v>
      </c>
      <c r="BN805" s="114">
        <v>0</v>
      </c>
      <c r="BO805" s="114">
        <v>256</v>
      </c>
      <c r="BP805" s="114">
        <v>384000</v>
      </c>
      <c r="BQ805" s="107">
        <f t="shared" si="526"/>
        <v>2.5741799999999998E-7</v>
      </c>
      <c r="BR805" s="107">
        <f t="shared" si="527"/>
        <v>1.4697701639280534E-3</v>
      </c>
      <c r="BS805" s="107">
        <f t="shared" si="528"/>
        <v>7.9445774381507357E-3</v>
      </c>
      <c r="BT805" s="107">
        <f t="shared" si="529"/>
        <v>7.7935910771526043E-8</v>
      </c>
      <c r="BU805" s="107">
        <f t="shared" si="530"/>
        <v>2.0565631496941763E-3</v>
      </c>
      <c r="BV805" s="107">
        <f t="shared" si="531"/>
        <v>3.3459838919710134</v>
      </c>
      <c r="BW805" s="117">
        <f t="shared" si="532"/>
        <v>3.6023563007568683E-2</v>
      </c>
    </row>
    <row r="806" spans="1:75" ht="45" customHeight="1" x14ac:dyDescent="0.25">
      <c r="A806" s="108">
        <v>4.6691333333333338</v>
      </c>
      <c r="B806" s="108">
        <v>-74.125277777777768</v>
      </c>
      <c r="C806" s="119">
        <v>26</v>
      </c>
      <c r="D806" s="119">
        <v>32</v>
      </c>
      <c r="E806" s="119">
        <v>1913</v>
      </c>
      <c r="F806" s="16" t="s">
        <v>1993</v>
      </c>
      <c r="G806" s="14" t="s">
        <v>1994</v>
      </c>
      <c r="H806" s="16" t="s">
        <v>1995</v>
      </c>
      <c r="I806" s="14" t="s">
        <v>40</v>
      </c>
      <c r="J806" s="14" t="s">
        <v>41</v>
      </c>
      <c r="K806" s="14">
        <v>30</v>
      </c>
      <c r="L806" s="14"/>
      <c r="M806" s="14">
        <v>2001</v>
      </c>
      <c r="N806" s="15" t="s">
        <v>43</v>
      </c>
      <c r="O806" s="15" t="s">
        <v>44</v>
      </c>
      <c r="P806" s="28">
        <v>4.2689148957375835E-3</v>
      </c>
      <c r="Q806" s="18">
        <v>13493.75</v>
      </c>
      <c r="R806" s="18">
        <v>13726.143168108047</v>
      </c>
      <c r="S806" s="15" t="s">
        <v>45</v>
      </c>
      <c r="T806" s="15"/>
      <c r="U806" s="15"/>
      <c r="V806" s="14">
        <v>365</v>
      </c>
      <c r="W806" s="76"/>
      <c r="X806" s="14"/>
      <c r="Y806" s="14">
        <v>8760</v>
      </c>
      <c r="Z806" s="76" t="s">
        <v>1996</v>
      </c>
      <c r="AA806" s="76" t="s">
        <v>429</v>
      </c>
      <c r="AB806" s="19" t="s">
        <v>49</v>
      </c>
      <c r="AC806" s="19">
        <v>46.3856216091623</v>
      </c>
      <c r="AD806" s="19">
        <v>1074.85364414012</v>
      </c>
      <c r="AE806" s="19">
        <v>5.4109910208389103</v>
      </c>
      <c r="AF806" s="19">
        <v>1344</v>
      </c>
      <c r="AG806" s="19">
        <v>1920000</v>
      </c>
      <c r="AH806" s="23">
        <v>13493.75</v>
      </c>
      <c r="AI806" s="24">
        <v>8.7999999999999994E-8</v>
      </c>
      <c r="AJ806" s="21">
        <f t="shared" si="546"/>
        <v>6.3669568314904813E-4</v>
      </c>
      <c r="AK806" s="21">
        <f t="shared" si="547"/>
        <v>1.4753595004229946E-2</v>
      </c>
      <c r="AL806" s="21">
        <f t="shared" si="548"/>
        <v>7.4272037433381993E-5</v>
      </c>
      <c r="AM806" s="21">
        <f t="shared" si="549"/>
        <v>1.8447936417937214E-2</v>
      </c>
      <c r="AN806" s="21">
        <f t="shared" si="550"/>
        <v>26.354194882767448</v>
      </c>
      <c r="AO806" s="86">
        <f t="shared" si="517"/>
        <v>1.2079005987935079E-3</v>
      </c>
      <c r="AP806" s="88">
        <f t="shared" si="518"/>
        <v>1.7443717346549264E-6</v>
      </c>
      <c r="AQ806" s="89">
        <f t="shared" si="519"/>
        <v>4.0420808230766977E-5</v>
      </c>
      <c r="AR806" s="89">
        <f t="shared" si="520"/>
        <v>2.0348503406406024E-7</v>
      </c>
      <c r="AS806" s="89">
        <f t="shared" si="521"/>
        <v>5.0542291555992367E-5</v>
      </c>
      <c r="AT806" s="89">
        <f t="shared" si="522"/>
        <v>7.2203273651417668E-2</v>
      </c>
      <c r="AU806" s="91">
        <f t="shared" si="523"/>
        <v>3.3093167090233093E-6</v>
      </c>
      <c r="AV806" s="95">
        <f t="shared" si="533"/>
        <v>636.69568314904814</v>
      </c>
      <c r="AW806" s="96">
        <f t="shared" si="534"/>
        <v>14753.595004229946</v>
      </c>
      <c r="AX806" s="96">
        <f t="shared" si="535"/>
        <v>74.272037433381996</v>
      </c>
      <c r="AY806" s="96">
        <f t="shared" si="536"/>
        <v>18447.936417937213</v>
      </c>
      <c r="AZ806" s="96">
        <f t="shared" si="537"/>
        <v>26354194.882767446</v>
      </c>
      <c r="BA806" s="97">
        <f t="shared" si="538"/>
        <v>1207.9005987935079</v>
      </c>
      <c r="BB806" s="102">
        <f t="shared" si="539"/>
        <v>1.7443717346549263</v>
      </c>
      <c r="BC806" s="98">
        <f t="shared" si="540"/>
        <v>40.42080823076698</v>
      </c>
      <c r="BD806" s="98">
        <f t="shared" si="541"/>
        <v>0.20348503406406024</v>
      </c>
      <c r="BE806" s="98">
        <f t="shared" si="542"/>
        <v>50.542291555992364</v>
      </c>
      <c r="BF806" s="98">
        <f t="shared" si="543"/>
        <v>72203.273651417665</v>
      </c>
      <c r="BG806" s="103">
        <f t="shared" si="544"/>
        <v>3.3093167090233093</v>
      </c>
      <c r="BH806">
        <v>0.1</v>
      </c>
      <c r="BI806">
        <f t="shared" si="524"/>
        <v>1372.6143168108047</v>
      </c>
      <c r="BJ806">
        <v>0.1</v>
      </c>
      <c r="BK806">
        <f t="shared" si="525"/>
        <v>1349.375</v>
      </c>
      <c r="BL806" s="114">
        <v>17.6498016718255</v>
      </c>
      <c r="BM806" s="114">
        <v>910.91550745517998</v>
      </c>
      <c r="BN806" s="114">
        <v>5.3109910208389097</v>
      </c>
      <c r="BO806" s="114">
        <v>537.6</v>
      </c>
      <c r="BP806" s="114">
        <v>384000</v>
      </c>
      <c r="BQ806" s="107">
        <f t="shared" si="526"/>
        <v>8.7999999999999994E-9</v>
      </c>
      <c r="BR806" s="107">
        <f t="shared" si="527"/>
        <v>2.504905517448857E-4</v>
      </c>
      <c r="BS806" s="107">
        <f t="shared" si="528"/>
        <v>1.2590099827134318E-2</v>
      </c>
      <c r="BT806" s="107">
        <f t="shared" si="529"/>
        <v>7.3276798825917125E-5</v>
      </c>
      <c r="BU806" s="107">
        <f t="shared" si="530"/>
        <v>7.6062790425833852E-3</v>
      </c>
      <c r="BV806" s="107">
        <f t="shared" si="531"/>
        <v>5.8929771250145118</v>
      </c>
      <c r="BW806" s="117">
        <f t="shared" si="532"/>
        <v>1.7082294088123617E-4</v>
      </c>
    </row>
    <row r="807" spans="1:75" ht="45" customHeight="1" x14ac:dyDescent="0.25">
      <c r="A807" s="108">
        <v>4.6877777777777778</v>
      </c>
      <c r="B807" s="108">
        <v>-74.118858333333321</v>
      </c>
      <c r="C807" s="119">
        <v>27</v>
      </c>
      <c r="D807" s="119">
        <v>34</v>
      </c>
      <c r="E807" s="119">
        <v>1942</v>
      </c>
      <c r="F807" s="16" t="s">
        <v>1997</v>
      </c>
      <c r="G807" s="14" t="s">
        <v>1998</v>
      </c>
      <c r="H807" s="16" t="s">
        <v>1999</v>
      </c>
      <c r="I807" s="14" t="s">
        <v>40</v>
      </c>
      <c r="J807" s="14" t="s">
        <v>41</v>
      </c>
      <c r="K807" s="14">
        <v>20</v>
      </c>
      <c r="L807" s="14"/>
      <c r="M807" s="14">
        <v>2005</v>
      </c>
      <c r="N807" s="15" t="s">
        <v>43</v>
      </c>
      <c r="O807" s="15" t="s">
        <v>44</v>
      </c>
      <c r="P807" s="25">
        <v>0.01</v>
      </c>
      <c r="Q807" s="18">
        <v>66286.666666666701</v>
      </c>
      <c r="R807" s="18">
        <v>68991.876851966139</v>
      </c>
      <c r="S807" s="15" t="s">
        <v>45</v>
      </c>
      <c r="T807" s="15"/>
      <c r="U807" s="15"/>
      <c r="V807" s="14">
        <v>365</v>
      </c>
      <c r="W807" s="76" t="s">
        <v>76</v>
      </c>
      <c r="X807" s="14"/>
      <c r="Y807" s="14">
        <v>2920</v>
      </c>
      <c r="Z807" s="76" t="s">
        <v>2000</v>
      </c>
      <c r="AA807" s="76" t="s">
        <v>429</v>
      </c>
      <c r="AB807" s="19" t="s">
        <v>49</v>
      </c>
      <c r="AC807" s="19">
        <v>46.3856216091623</v>
      </c>
      <c r="AD807" s="19">
        <v>1074.85364414012</v>
      </c>
      <c r="AE807" s="19">
        <v>5.4109910208389103</v>
      </c>
      <c r="AF807" s="19">
        <v>1344</v>
      </c>
      <c r="AG807" s="19">
        <v>1920000</v>
      </c>
      <c r="AH807" s="23">
        <v>66286.666666666701</v>
      </c>
      <c r="AI807" s="24">
        <v>8.7999999999999994E-8</v>
      </c>
      <c r="AJ807" s="21">
        <f t="shared" si="546"/>
        <v>3.2002310937612249E-3</v>
      </c>
      <c r="AK807" s="21">
        <f t="shared" si="547"/>
        <v>7.4156170250402192E-2</v>
      </c>
      <c r="AL807" s="21">
        <f t="shared" si="548"/>
        <v>3.7331442615681266E-4</v>
      </c>
      <c r="AM807" s="21">
        <f t="shared" si="549"/>
        <v>9.2725082489042487E-2</v>
      </c>
      <c r="AN807" s="21">
        <f t="shared" si="550"/>
        <v>132.46440355577499</v>
      </c>
      <c r="AO807" s="86">
        <f t="shared" si="517"/>
        <v>6.0712851629730205E-3</v>
      </c>
      <c r="AP807" s="88">
        <f t="shared" si="518"/>
        <v>8.7677564212636292E-6</v>
      </c>
      <c r="AQ807" s="89">
        <f t="shared" si="519"/>
        <v>2.031675897271293E-4</v>
      </c>
      <c r="AR807" s="89">
        <f t="shared" si="520"/>
        <v>1.0227792497446923E-6</v>
      </c>
      <c r="AS807" s="89">
        <f t="shared" si="521"/>
        <v>2.5404132188778763E-4</v>
      </c>
      <c r="AT807" s="89">
        <f t="shared" si="522"/>
        <v>0.36291617412541094</v>
      </c>
      <c r="AU807" s="91">
        <f t="shared" si="523"/>
        <v>1.6633657980748003E-5</v>
      </c>
      <c r="AV807" s="95">
        <f t="shared" si="533"/>
        <v>3200.2310937612251</v>
      </c>
      <c r="AW807" s="96">
        <f t="shared" si="534"/>
        <v>74156.170250402196</v>
      </c>
      <c r="AX807" s="96">
        <f t="shared" si="535"/>
        <v>373.31442615681266</v>
      </c>
      <c r="AY807" s="96">
        <f t="shared" si="536"/>
        <v>92725.082489042485</v>
      </c>
      <c r="AZ807" s="96">
        <f t="shared" si="537"/>
        <v>132464403.55577499</v>
      </c>
      <c r="BA807" s="97">
        <f t="shared" si="538"/>
        <v>6071.2851629730203</v>
      </c>
      <c r="BB807" s="102">
        <f t="shared" si="539"/>
        <v>8.7677564212636288</v>
      </c>
      <c r="BC807" s="98">
        <f t="shared" si="540"/>
        <v>203.1675897271293</v>
      </c>
      <c r="BD807" s="98">
        <f t="shared" si="541"/>
        <v>1.0227792497446924</v>
      </c>
      <c r="BE807" s="98">
        <f t="shared" si="542"/>
        <v>254.04132188778763</v>
      </c>
      <c r="BF807" s="98">
        <f t="shared" si="543"/>
        <v>362916.17412541097</v>
      </c>
      <c r="BG807" s="103">
        <f t="shared" si="544"/>
        <v>16.633657980748001</v>
      </c>
      <c r="BH807">
        <v>0.1</v>
      </c>
      <c r="BI807">
        <f t="shared" si="524"/>
        <v>6899.1876851966144</v>
      </c>
      <c r="BJ807">
        <v>0.1</v>
      </c>
      <c r="BK807">
        <f t="shared" si="525"/>
        <v>6628.6666666666706</v>
      </c>
      <c r="BL807" s="114">
        <v>17.6498016718255</v>
      </c>
      <c r="BM807" s="114">
        <v>910.91550745517998</v>
      </c>
      <c r="BN807" s="114">
        <v>5.3109910208389097</v>
      </c>
      <c r="BO807" s="114">
        <v>537.6</v>
      </c>
      <c r="BP807" s="114">
        <v>384000</v>
      </c>
      <c r="BQ807" s="107">
        <f t="shared" si="526"/>
        <v>8.7999999999999994E-9</v>
      </c>
      <c r="BR807" s="107">
        <f t="shared" si="527"/>
        <v>1.2590436429890637E-3</v>
      </c>
      <c r="BS807" s="107">
        <f t="shared" si="528"/>
        <v>6.3281768679623721E-2</v>
      </c>
      <c r="BT807" s="107">
        <f t="shared" si="529"/>
        <v>3.6831204649315929E-4</v>
      </c>
      <c r="BU807" s="107">
        <f t="shared" si="530"/>
        <v>3.8231530924643278E-2</v>
      </c>
      <c r="BV807" s="107">
        <f t="shared" si="531"/>
        <v>29.619941094967778</v>
      </c>
      <c r="BW807" s="117">
        <f t="shared" si="532"/>
        <v>8.5860938185109944E-4</v>
      </c>
    </row>
    <row r="808" spans="1:75" ht="45" customHeight="1" x14ac:dyDescent="0.25">
      <c r="A808" s="108">
        <v>4.6877777777777778</v>
      </c>
      <c r="B808" s="108">
        <v>-74.118858333333321</v>
      </c>
      <c r="C808" s="119">
        <v>27</v>
      </c>
      <c r="D808" s="119">
        <v>34</v>
      </c>
      <c r="E808" s="119">
        <v>1942</v>
      </c>
      <c r="F808" s="16" t="s">
        <v>1997</v>
      </c>
      <c r="G808" s="14" t="s">
        <v>1998</v>
      </c>
      <c r="H808" s="16" t="s">
        <v>1999</v>
      </c>
      <c r="I808" s="14" t="s">
        <v>40</v>
      </c>
      <c r="J808" s="14" t="s">
        <v>41</v>
      </c>
      <c r="K808" s="14">
        <v>7.5</v>
      </c>
      <c r="L808" s="14"/>
      <c r="M808" s="14">
        <v>1995</v>
      </c>
      <c r="N808" s="15" t="s">
        <v>43</v>
      </c>
      <c r="O808" s="15" t="s">
        <v>44</v>
      </c>
      <c r="P808" s="25">
        <v>0.01</v>
      </c>
      <c r="Q808" s="18">
        <v>3857.1428571428601</v>
      </c>
      <c r="R808" s="18">
        <v>4014.5558433135006</v>
      </c>
      <c r="S808" s="15" t="s">
        <v>45</v>
      </c>
      <c r="T808" s="15"/>
      <c r="U808" s="15"/>
      <c r="V808" s="14">
        <v>365</v>
      </c>
      <c r="W808" s="76"/>
      <c r="X808" s="14"/>
      <c r="Y808" s="14">
        <v>0</v>
      </c>
      <c r="Z808" s="76" t="s">
        <v>2001</v>
      </c>
      <c r="AA808" s="76" t="s">
        <v>429</v>
      </c>
      <c r="AB808" s="19" t="s">
        <v>49</v>
      </c>
      <c r="AC808" s="19">
        <v>46.3856216091623</v>
      </c>
      <c r="AD808" s="19">
        <v>1074.85364414012</v>
      </c>
      <c r="AE808" s="19">
        <v>5.4109910208389103</v>
      </c>
      <c r="AF808" s="19">
        <v>1344</v>
      </c>
      <c r="AG808" s="19">
        <v>1920000</v>
      </c>
      <c r="AH808" s="23">
        <v>3857.1428571428601</v>
      </c>
      <c r="AI808" s="24">
        <v>8.7999999999999994E-8</v>
      </c>
      <c r="AJ808" s="21">
        <f t="shared" si="546"/>
        <v>1.8621766827679149E-4</v>
      </c>
      <c r="AK808" s="21">
        <f t="shared" si="547"/>
        <v>4.3150599777895286E-3</v>
      </c>
      <c r="AL808" s="21">
        <f t="shared" si="548"/>
        <v>2.1722725620825731E-5</v>
      </c>
      <c r="AM808" s="21">
        <f t="shared" si="549"/>
        <v>5.3955630534133448E-3</v>
      </c>
      <c r="AN808" s="21">
        <f t="shared" si="550"/>
        <v>7.7079472191619214</v>
      </c>
      <c r="AO808" s="86">
        <f t="shared" si="517"/>
        <v>3.5328091421158803E-4</v>
      </c>
      <c r="AP808" s="88">
        <f t="shared" si="518"/>
        <v>5.1018539253915474E-7</v>
      </c>
      <c r="AQ808" s="89">
        <f t="shared" si="519"/>
        <v>1.1822082130930215E-5</v>
      </c>
      <c r="AR808" s="89">
        <f t="shared" si="520"/>
        <v>5.9514316769385564E-8</v>
      </c>
      <c r="AS808" s="89">
        <f t="shared" si="521"/>
        <v>1.4782364529899576E-5</v>
      </c>
      <c r="AT808" s="89">
        <f t="shared" si="522"/>
        <v>2.1117663614142249E-2</v>
      </c>
      <c r="AU808" s="91">
        <f t="shared" si="523"/>
        <v>9.6789291564818636E-7</v>
      </c>
      <c r="AV808" s="95">
        <f t="shared" si="533"/>
        <v>186.21766827679147</v>
      </c>
      <c r="AW808" s="96">
        <f t="shared" si="534"/>
        <v>4315.0599777895286</v>
      </c>
      <c r="AX808" s="96">
        <f t="shared" si="535"/>
        <v>21.722725620825731</v>
      </c>
      <c r="AY808" s="96">
        <f t="shared" si="536"/>
        <v>5395.5630534133452</v>
      </c>
      <c r="AZ808" s="96">
        <f t="shared" si="537"/>
        <v>7707947.2191619212</v>
      </c>
      <c r="BA808" s="97">
        <f t="shared" si="538"/>
        <v>353.28091421158803</v>
      </c>
      <c r="BB808" s="102">
        <f t="shared" si="539"/>
        <v>0.51018539253915474</v>
      </c>
      <c r="BC808" s="98">
        <f t="shared" si="540"/>
        <v>11.822082130930214</v>
      </c>
      <c r="BD808" s="98">
        <f t="shared" si="541"/>
        <v>5.9514316769385567E-2</v>
      </c>
      <c r="BE808" s="98">
        <f t="shared" si="542"/>
        <v>14.782364529899576</v>
      </c>
      <c r="BF808" s="98">
        <f t="shared" si="543"/>
        <v>21117.66361414225</v>
      </c>
      <c r="BG808" s="103">
        <f t="shared" si="544"/>
        <v>0.96789291564818636</v>
      </c>
      <c r="BH808">
        <v>0.1</v>
      </c>
      <c r="BI808">
        <f t="shared" si="524"/>
        <v>401.45558433135011</v>
      </c>
      <c r="BJ808">
        <v>0.1</v>
      </c>
      <c r="BK808">
        <f t="shared" si="525"/>
        <v>385.71428571428601</v>
      </c>
      <c r="BL808" s="114">
        <v>17.6498016718255</v>
      </c>
      <c r="BM808" s="114">
        <v>910.91550745517998</v>
      </c>
      <c r="BN808" s="114">
        <v>5.3109910208389097</v>
      </c>
      <c r="BO808" s="114">
        <v>537.6</v>
      </c>
      <c r="BP808" s="114">
        <v>384000</v>
      </c>
      <c r="BQ808" s="107">
        <f t="shared" si="526"/>
        <v>8.7999999999999994E-9</v>
      </c>
      <c r="BR808" s="107">
        <f t="shared" si="527"/>
        <v>7.3262262813834718E-5</v>
      </c>
      <c r="BS808" s="107">
        <f t="shared" si="528"/>
        <v>3.6822913916822486E-3</v>
      </c>
      <c r="BT808" s="107">
        <f t="shared" si="529"/>
        <v>2.1431643055377013E-5</v>
      </c>
      <c r="BU808" s="107">
        <f t="shared" si="530"/>
        <v>2.2246476378903366E-3</v>
      </c>
      <c r="BV808" s="107">
        <f t="shared" si="531"/>
        <v>1.7235493949026528</v>
      </c>
      <c r="BW808" s="117">
        <f t="shared" si="532"/>
        <v>4.996146602055938E-5</v>
      </c>
    </row>
    <row r="809" spans="1:75" ht="45" customHeight="1" x14ac:dyDescent="0.25">
      <c r="A809" s="108">
        <v>4.6877777777777778</v>
      </c>
      <c r="B809" s="108">
        <v>-74.118858333333321</v>
      </c>
      <c r="C809" s="119">
        <v>27</v>
      </c>
      <c r="D809" s="119">
        <v>34</v>
      </c>
      <c r="E809" s="119">
        <v>1942</v>
      </c>
      <c r="F809" s="16" t="s">
        <v>1997</v>
      </c>
      <c r="G809" s="14" t="s">
        <v>1998</v>
      </c>
      <c r="H809" s="16" t="s">
        <v>1999</v>
      </c>
      <c r="I809" s="14" t="s">
        <v>40</v>
      </c>
      <c r="J809" s="14" t="s">
        <v>53</v>
      </c>
      <c r="K809" s="14">
        <v>100.6</v>
      </c>
      <c r="L809" s="14"/>
      <c r="M809" s="14">
        <v>1997</v>
      </c>
      <c r="N809" s="15" t="s">
        <v>43</v>
      </c>
      <c r="O809" s="15" t="s">
        <v>123</v>
      </c>
      <c r="P809" s="25">
        <v>0.01</v>
      </c>
      <c r="Q809" s="18">
        <v>99430</v>
      </c>
      <c r="R809" s="18">
        <v>103487.81527794916</v>
      </c>
      <c r="S809" s="15" t="s">
        <v>45</v>
      </c>
      <c r="T809" s="15"/>
      <c r="U809" s="15"/>
      <c r="V809" s="14">
        <v>365</v>
      </c>
      <c r="W809" s="76" t="s">
        <v>76</v>
      </c>
      <c r="X809" s="14"/>
      <c r="Y809" s="14">
        <v>2920</v>
      </c>
      <c r="Z809" s="76" t="s">
        <v>2000</v>
      </c>
      <c r="AA809" s="76" t="s">
        <v>429</v>
      </c>
      <c r="AB809" s="19" t="s">
        <v>49</v>
      </c>
      <c r="AC809" s="19">
        <v>196.35697419693699</v>
      </c>
      <c r="AD809" s="19">
        <v>1220.7279907421801</v>
      </c>
      <c r="AE809" s="19">
        <v>69.655897325915305</v>
      </c>
      <c r="AF809" s="19">
        <v>640</v>
      </c>
      <c r="AG809" s="19">
        <v>1920000</v>
      </c>
      <c r="AH809" s="23">
        <v>99430</v>
      </c>
      <c r="AI809" s="24">
        <v>8.7999999999999994E-8</v>
      </c>
      <c r="AJ809" s="21">
        <f t="shared" si="546"/>
        <v>2.0320554274229647E-2</v>
      </c>
      <c r="AK809" s="21">
        <f t="shared" si="547"/>
        <v>0.12633047281054877</v>
      </c>
      <c r="AL809" s="21">
        <f t="shared" si="548"/>
        <v>7.2085366354841165E-3</v>
      </c>
      <c r="AM809" s="21">
        <f t="shared" si="549"/>
        <v>6.6232201777887467E-2</v>
      </c>
      <c r="AN809" s="21">
        <f t="shared" si="550"/>
        <v>198.69660533366238</v>
      </c>
      <c r="AO809" s="86">
        <f t="shared" si="517"/>
        <v>9.106927744459526E-3</v>
      </c>
      <c r="AP809" s="88">
        <f t="shared" si="518"/>
        <v>5.5672751436245609E-5</v>
      </c>
      <c r="AQ809" s="89">
        <f t="shared" si="519"/>
        <v>3.4611088441246238E-4</v>
      </c>
      <c r="AR809" s="89">
        <f t="shared" si="520"/>
        <v>1.9749415439682509E-5</v>
      </c>
      <c r="AS809" s="89">
        <f t="shared" si="521"/>
        <v>1.8145808706270539E-4</v>
      </c>
      <c r="AT809" s="89">
        <f t="shared" si="522"/>
        <v>0.54437426118811605</v>
      </c>
      <c r="AU809" s="91">
        <f t="shared" si="523"/>
        <v>2.4950486971121989E-5</v>
      </c>
      <c r="AV809" s="95">
        <f t="shared" si="533"/>
        <v>20320.554274229646</v>
      </c>
      <c r="AW809" s="96">
        <f t="shared" si="534"/>
        <v>126330.47281054876</v>
      </c>
      <c r="AX809" s="96">
        <f t="shared" si="535"/>
        <v>7208.5366354841162</v>
      </c>
      <c r="AY809" s="96">
        <f t="shared" si="536"/>
        <v>66232.201777887472</v>
      </c>
      <c r="AZ809" s="96">
        <f t="shared" si="537"/>
        <v>198696605.33366239</v>
      </c>
      <c r="BA809" s="97">
        <f t="shared" si="538"/>
        <v>9106.9277444595264</v>
      </c>
      <c r="BB809" s="102">
        <f t="shared" si="539"/>
        <v>55.672751436245612</v>
      </c>
      <c r="BC809" s="98">
        <f t="shared" si="540"/>
        <v>346.11088441246238</v>
      </c>
      <c r="BD809" s="98">
        <f t="shared" si="541"/>
        <v>19.749415439682508</v>
      </c>
      <c r="BE809" s="98">
        <f t="shared" si="542"/>
        <v>181.4580870627054</v>
      </c>
      <c r="BF809" s="98">
        <f t="shared" si="543"/>
        <v>544374.26118811604</v>
      </c>
      <c r="BG809" s="103">
        <f t="shared" si="544"/>
        <v>24.95048697112199</v>
      </c>
      <c r="BH809">
        <v>0.1</v>
      </c>
      <c r="BI809">
        <f t="shared" si="524"/>
        <v>10348.781527794918</v>
      </c>
      <c r="BJ809">
        <v>0.1</v>
      </c>
      <c r="BK809">
        <f t="shared" si="525"/>
        <v>9943</v>
      </c>
      <c r="BL809" s="114">
        <v>187.562005220738</v>
      </c>
      <c r="BM809" s="114">
        <v>1012.03746873145</v>
      </c>
      <c r="BN809" s="114">
        <v>69.555897325915296</v>
      </c>
      <c r="BO809" s="114">
        <v>256</v>
      </c>
      <c r="BP809" s="114">
        <v>384000</v>
      </c>
      <c r="BQ809" s="107">
        <f t="shared" si="526"/>
        <v>8.7999999999999994E-9</v>
      </c>
      <c r="BR809" s="107">
        <f t="shared" si="527"/>
        <v>1.9516459321496576E-2</v>
      </c>
      <c r="BS809" s="107">
        <f t="shared" si="528"/>
        <v>0.10549269960941875</v>
      </c>
      <c r="BT809" s="107">
        <f t="shared" si="529"/>
        <v>7.234192310486047E-3</v>
      </c>
      <c r="BU809" s="107">
        <f t="shared" si="530"/>
        <v>2.7308236374745189E-2</v>
      </c>
      <c r="BV809" s="107">
        <f t="shared" si="531"/>
        <v>44.429911642451643</v>
      </c>
      <c r="BW809" s="117">
        <f t="shared" si="532"/>
        <v>1.2879140727766485E-3</v>
      </c>
    </row>
    <row r="810" spans="1:75" ht="30" customHeight="1" x14ac:dyDescent="0.25">
      <c r="A810" s="108">
        <v>4.6203055555555563</v>
      </c>
      <c r="B810" s="108">
        <v>-74.145694444444445</v>
      </c>
      <c r="C810" s="119">
        <v>24</v>
      </c>
      <c r="D810" s="119">
        <v>26</v>
      </c>
      <c r="E810" s="119">
        <v>1833</v>
      </c>
      <c r="F810" s="16" t="s">
        <v>2002</v>
      </c>
      <c r="G810" s="14" t="s">
        <v>2003</v>
      </c>
      <c r="H810" s="16" t="s">
        <v>2004</v>
      </c>
      <c r="I810" s="14" t="s">
        <v>195</v>
      </c>
      <c r="J810" s="14" t="s">
        <v>41</v>
      </c>
      <c r="K810" s="14">
        <v>40</v>
      </c>
      <c r="L810" s="14"/>
      <c r="M810" s="14">
        <v>2000</v>
      </c>
      <c r="N810" s="15" t="s">
        <v>43</v>
      </c>
      <c r="O810" s="15" t="s">
        <v>44</v>
      </c>
      <c r="P810" s="22">
        <v>3.567100458653237E-2</v>
      </c>
      <c r="Q810" s="18">
        <v>4512</v>
      </c>
      <c r="R810" s="18">
        <v>5203.9842417478931</v>
      </c>
      <c r="S810" s="15" t="s">
        <v>45</v>
      </c>
      <c r="T810" s="15"/>
      <c r="U810" s="15"/>
      <c r="V810" s="14">
        <v>365</v>
      </c>
      <c r="W810" s="76"/>
      <c r="X810" s="14"/>
      <c r="Y810" s="14" t="e">
        <v>#VALUE!</v>
      </c>
      <c r="Z810" s="76" t="s">
        <v>2005</v>
      </c>
      <c r="AA810" s="76" t="s">
        <v>2006</v>
      </c>
      <c r="AB810" s="19" t="s">
        <v>49</v>
      </c>
      <c r="AC810" s="19">
        <v>46.3856216091623</v>
      </c>
      <c r="AD810" s="19">
        <v>1074.85364414012</v>
      </c>
      <c r="AE810" s="19">
        <v>5.4109910208389103</v>
      </c>
      <c r="AF810" s="19">
        <v>1344</v>
      </c>
      <c r="AG810" s="19">
        <v>1920000</v>
      </c>
      <c r="AH810" s="20">
        <v>29509.162765957444</v>
      </c>
      <c r="AI810" s="20">
        <v>1.9976E-5</v>
      </c>
      <c r="AJ810" s="21">
        <f t="shared" si="546"/>
        <v>2.4139004389776115E-4</v>
      </c>
      <c r="AK810" s="21">
        <f t="shared" si="547"/>
        <v>5.5935214262904827E-3</v>
      </c>
      <c r="AL810" s="21">
        <f t="shared" si="548"/>
        <v>2.8158712004685036E-5</v>
      </c>
      <c r="AM810" s="21">
        <f t="shared" si="549"/>
        <v>6.9941548209091686E-3</v>
      </c>
      <c r="AN810" s="21">
        <f t="shared" si="550"/>
        <v>9.9916497441559535</v>
      </c>
      <c r="AO810" s="86">
        <f t="shared" si="517"/>
        <v>0.67988005212584557</v>
      </c>
      <c r="AP810" s="88">
        <f t="shared" si="518"/>
        <v>6.6134258602126341E-7</v>
      </c>
      <c r="AQ810" s="89">
        <f t="shared" si="519"/>
        <v>1.5324716236412282E-5</v>
      </c>
      <c r="AR810" s="89">
        <f t="shared" si="520"/>
        <v>7.714715617721927E-8</v>
      </c>
      <c r="AS810" s="89">
        <f t="shared" si="521"/>
        <v>1.9162068002490873E-5</v>
      </c>
      <c r="AT810" s="89">
        <f t="shared" si="522"/>
        <v>2.7374382860701242E-2</v>
      </c>
      <c r="AU810" s="91">
        <f t="shared" si="523"/>
        <v>1.8626850743173851E-3</v>
      </c>
      <c r="AV810" s="95">
        <f t="shared" si="533"/>
        <v>241.39004389776116</v>
      </c>
      <c r="AW810" s="96">
        <f t="shared" si="534"/>
        <v>5593.5214262904829</v>
      </c>
      <c r="AX810" s="96">
        <f t="shared" si="535"/>
        <v>28.158712004685036</v>
      </c>
      <c r="AY810" s="96">
        <f t="shared" si="536"/>
        <v>6994.1548209091688</v>
      </c>
      <c r="AZ810" s="96">
        <f t="shared" si="537"/>
        <v>9991649.7441559527</v>
      </c>
      <c r="BA810" s="97">
        <f t="shared" si="538"/>
        <v>679880.05212584557</v>
      </c>
      <c r="BB810" s="102">
        <f t="shared" si="539"/>
        <v>0.66134258602126339</v>
      </c>
      <c r="BC810" s="98">
        <f t="shared" si="540"/>
        <v>15.324716236412282</v>
      </c>
      <c r="BD810" s="98">
        <f t="shared" si="541"/>
        <v>7.7147156177219275E-2</v>
      </c>
      <c r="BE810" s="98">
        <f t="shared" si="542"/>
        <v>19.162068002490873</v>
      </c>
      <c r="BF810" s="98">
        <f t="shared" si="543"/>
        <v>27374.382860701244</v>
      </c>
      <c r="BG810" s="103">
        <f t="shared" si="544"/>
        <v>1862.6850743173852</v>
      </c>
      <c r="BH810">
        <v>0.1</v>
      </c>
      <c r="BI810">
        <f t="shared" si="524"/>
        <v>520.39842417478928</v>
      </c>
      <c r="BJ810">
        <v>0.1</v>
      </c>
      <c r="BK810">
        <f t="shared" si="525"/>
        <v>2950.9162765957444</v>
      </c>
      <c r="BL810" s="114">
        <v>17.6498016718255</v>
      </c>
      <c r="BM810" s="114">
        <v>910.91550745517998</v>
      </c>
      <c r="BN810" s="114">
        <v>5.3109910208389097</v>
      </c>
      <c r="BO810" s="114">
        <v>537.6</v>
      </c>
      <c r="BP810" s="114">
        <v>384000</v>
      </c>
      <c r="BQ810" s="107">
        <f t="shared" si="526"/>
        <v>1.9976000000000002E-6</v>
      </c>
      <c r="BR810" s="107">
        <f t="shared" si="527"/>
        <v>9.4968329269349731E-5</v>
      </c>
      <c r="BS810" s="107">
        <f t="shared" si="528"/>
        <v>4.7732768265647254E-3</v>
      </c>
      <c r="BT810" s="107">
        <f t="shared" si="529"/>
        <v>2.7781387801768376E-5</v>
      </c>
      <c r="BU810" s="107">
        <f t="shared" si="530"/>
        <v>2.8837639088531478E-3</v>
      </c>
      <c r="BV810" s="107">
        <f t="shared" si="531"/>
        <v>2.2342008035301095</v>
      </c>
      <c r="BW810" s="117">
        <f t="shared" si="532"/>
        <v>9.6149559050329778E-2</v>
      </c>
    </row>
    <row r="811" spans="1:75" ht="30" x14ac:dyDescent="0.25">
      <c r="A811" s="108">
        <v>4.6203055555555563</v>
      </c>
      <c r="B811" s="108">
        <v>-74.145694444444445</v>
      </c>
      <c r="C811" s="119">
        <v>24</v>
      </c>
      <c r="D811" s="119">
        <v>26</v>
      </c>
      <c r="E811" s="119">
        <v>1833</v>
      </c>
      <c r="F811" s="16" t="s">
        <v>2002</v>
      </c>
      <c r="G811" s="14" t="s">
        <v>2003</v>
      </c>
      <c r="H811" s="16" t="s">
        <v>2004</v>
      </c>
      <c r="I811" s="14" t="s">
        <v>195</v>
      </c>
      <c r="J811" s="14" t="s">
        <v>41</v>
      </c>
      <c r="K811" s="14">
        <v>40</v>
      </c>
      <c r="L811" s="14"/>
      <c r="M811" s="14">
        <v>1995</v>
      </c>
      <c r="N811" s="15" t="s">
        <v>102</v>
      </c>
      <c r="O811" s="15" t="s">
        <v>103</v>
      </c>
      <c r="P811" s="22">
        <v>3.567100458653237E-2</v>
      </c>
      <c r="Q811" s="18">
        <v>4.9210735511223804</v>
      </c>
      <c r="R811" s="18">
        <v>5.6757954814989393</v>
      </c>
      <c r="S811" s="2" t="s">
        <v>45</v>
      </c>
      <c r="T811" s="2"/>
      <c r="U811" s="2"/>
      <c r="V811" s="14">
        <v>365</v>
      </c>
      <c r="W811" s="76"/>
      <c r="X811" s="14"/>
      <c r="Y811" s="14" t="e">
        <v>#VALUE!</v>
      </c>
      <c r="Z811" s="76" t="s">
        <v>2005</v>
      </c>
      <c r="AA811" s="76" t="s">
        <v>2006</v>
      </c>
      <c r="AB811" s="19" t="s">
        <v>49</v>
      </c>
      <c r="AC811" s="19">
        <v>840000</v>
      </c>
      <c r="AD811" s="19">
        <v>2400000</v>
      </c>
      <c r="AE811" s="19">
        <v>1800000</v>
      </c>
      <c r="AF811" s="19">
        <v>600000</v>
      </c>
      <c r="AG811" s="19">
        <v>2676000000</v>
      </c>
      <c r="AH811" s="20">
        <v>29509.162765957444</v>
      </c>
      <c r="AI811" s="20">
        <v>1.9976E-5</v>
      </c>
      <c r="AJ811" s="21">
        <f t="shared" si="546"/>
        <v>4.7676682044591094E-3</v>
      </c>
      <c r="AK811" s="21">
        <f t="shared" si="547"/>
        <v>1.3621909155597453E-2</v>
      </c>
      <c r="AL811" s="21">
        <f t="shared" si="548"/>
        <v>1.021643186669809E-2</v>
      </c>
      <c r="AM811" s="21">
        <f t="shared" si="549"/>
        <v>3.4054772888993633E-3</v>
      </c>
      <c r="AN811" s="21">
        <f t="shared" si="550"/>
        <v>15.188428708491161</v>
      </c>
      <c r="AO811" s="86">
        <f t="shared" si="517"/>
        <v>0.67988005212584557</v>
      </c>
      <c r="AP811" s="88">
        <f t="shared" si="518"/>
        <v>1.3062104669750985E-5</v>
      </c>
      <c r="AQ811" s="89">
        <f t="shared" si="519"/>
        <v>3.7320299056431381E-5</v>
      </c>
      <c r="AR811" s="89">
        <f t="shared" si="520"/>
        <v>2.7990224292323532E-5</v>
      </c>
      <c r="AS811" s="89">
        <f t="shared" si="521"/>
        <v>9.3300747641078453E-6</v>
      </c>
      <c r="AT811" s="89">
        <f t="shared" si="522"/>
        <v>4.1612133447920988E-2</v>
      </c>
      <c r="AU811" s="91">
        <f t="shared" si="523"/>
        <v>1.8626850743173851E-3</v>
      </c>
      <c r="AV811" s="95">
        <f t="shared" si="533"/>
        <v>4767.6682044591098</v>
      </c>
      <c r="AW811" s="96">
        <f t="shared" si="534"/>
        <v>13621.909155597454</v>
      </c>
      <c r="AX811" s="96">
        <f t="shared" si="535"/>
        <v>10216.431866698089</v>
      </c>
      <c r="AY811" s="96">
        <f t="shared" si="536"/>
        <v>3405.4772888993634</v>
      </c>
      <c r="AZ811" s="96">
        <f t="shared" si="537"/>
        <v>15188428.708491161</v>
      </c>
      <c r="BA811" s="97">
        <f t="shared" si="538"/>
        <v>679880.05212584557</v>
      </c>
      <c r="BB811" s="102">
        <f t="shared" si="539"/>
        <v>13.062104669750985</v>
      </c>
      <c r="BC811" s="98">
        <f t="shared" si="540"/>
        <v>37.320299056431381</v>
      </c>
      <c r="BD811" s="98">
        <f t="shared" si="541"/>
        <v>27.990224292323532</v>
      </c>
      <c r="BE811" s="98">
        <f t="shared" si="542"/>
        <v>9.3300747641078452</v>
      </c>
      <c r="BF811" s="98">
        <f t="shared" si="543"/>
        <v>41612.133447920991</v>
      </c>
      <c r="BG811" s="103">
        <f t="shared" si="544"/>
        <v>1862.6850743173852</v>
      </c>
      <c r="BH811">
        <v>0.1</v>
      </c>
      <c r="BI811">
        <f t="shared" si="524"/>
        <v>0.56757954814989398</v>
      </c>
      <c r="BJ811">
        <v>0.1</v>
      </c>
      <c r="BK811">
        <f t="shared" si="525"/>
        <v>2950.9162765957444</v>
      </c>
      <c r="BL811" s="114">
        <v>336000</v>
      </c>
      <c r="BM811" s="114">
        <v>480000</v>
      </c>
      <c r="BN811" s="114">
        <v>360000</v>
      </c>
      <c r="BO811" s="114">
        <v>120000</v>
      </c>
      <c r="BP811" s="114">
        <v>1070400000</v>
      </c>
      <c r="BQ811" s="107">
        <f t="shared" si="526"/>
        <v>1.9976000000000002E-6</v>
      </c>
      <c r="BR811" s="107">
        <f t="shared" si="527"/>
        <v>1.9657599594883808E-3</v>
      </c>
      <c r="BS811" s="107">
        <f t="shared" si="528"/>
        <v>3.0459514855242669E-3</v>
      </c>
      <c r="BT811" s="107">
        <f t="shared" si="529"/>
        <v>2.2844636141432003E-3</v>
      </c>
      <c r="BU811" s="107">
        <f t="shared" si="530"/>
        <v>7.6148787138106673E-4</v>
      </c>
      <c r="BV811" s="107">
        <f t="shared" si="531"/>
        <v>6.2623495852272697</v>
      </c>
      <c r="BW811" s="117">
        <f t="shared" si="532"/>
        <v>9.6149559050329778E-2</v>
      </c>
    </row>
    <row r="812" spans="1:75" ht="30" customHeight="1" x14ac:dyDescent="0.25">
      <c r="A812" s="108">
        <v>4.61315519162385</v>
      </c>
      <c r="B812" s="108">
        <v>-74.136195462462098</v>
      </c>
      <c r="C812" s="119">
        <v>25</v>
      </c>
      <c r="D812" s="119">
        <v>25</v>
      </c>
      <c r="E812" s="119">
        <v>1821</v>
      </c>
      <c r="F812" s="16" t="s">
        <v>2007</v>
      </c>
      <c r="G812" s="14" t="s">
        <v>2008</v>
      </c>
      <c r="H812" s="16" t="s">
        <v>2009</v>
      </c>
      <c r="I812" s="14" t="s">
        <v>195</v>
      </c>
      <c r="J812" s="14" t="s">
        <v>41</v>
      </c>
      <c r="K812" s="14">
        <v>40</v>
      </c>
      <c r="L812" s="14"/>
      <c r="M812" s="14">
        <v>1978</v>
      </c>
      <c r="N812" s="15" t="s">
        <v>43</v>
      </c>
      <c r="O812" s="15" t="s">
        <v>44</v>
      </c>
      <c r="P812" s="22">
        <v>8.4286353981658756E-3</v>
      </c>
      <c r="Q812" s="18">
        <v>15960</v>
      </c>
      <c r="R812" s="18">
        <v>16507.257515317604</v>
      </c>
      <c r="S812" s="15" t="s">
        <v>45</v>
      </c>
      <c r="T812" s="15"/>
      <c r="U812" s="15"/>
      <c r="V812" s="14">
        <v>365</v>
      </c>
      <c r="W812" s="76"/>
      <c r="X812" s="14"/>
      <c r="Y812" s="14">
        <v>8760</v>
      </c>
      <c r="Z812" s="76" t="s">
        <v>2010</v>
      </c>
      <c r="AA812" s="76" t="s">
        <v>2011</v>
      </c>
      <c r="AB812" s="19" t="s">
        <v>49</v>
      </c>
      <c r="AC812" s="19">
        <v>46.3856216091623</v>
      </c>
      <c r="AD812" s="19">
        <v>1074.85364414012</v>
      </c>
      <c r="AE812" s="19">
        <v>5.4109910208389103</v>
      </c>
      <c r="AF812" s="19">
        <v>1344</v>
      </c>
      <c r="AG812" s="19">
        <v>1920000</v>
      </c>
      <c r="AH812" s="23">
        <v>15960</v>
      </c>
      <c r="AI812" s="24">
        <v>8.7999999999999994E-8</v>
      </c>
      <c r="AJ812" s="21">
        <f t="shared" si="546"/>
        <v>7.6569940091052299E-4</v>
      </c>
      <c r="AK812" s="21">
        <f t="shared" si="547"/>
        <v>1.7742885895098509E-2</v>
      </c>
      <c r="AL812" s="21">
        <f t="shared" si="548"/>
        <v>8.9320622194059179E-5</v>
      </c>
      <c r="AM812" s="21">
        <f t="shared" si="549"/>
        <v>2.218575410058686E-2</v>
      </c>
      <c r="AN812" s="21">
        <f t="shared" si="550"/>
        <v>31.693934429409801</v>
      </c>
      <c r="AO812" s="86">
        <f t="shared" si="517"/>
        <v>1.4526386613479491E-3</v>
      </c>
      <c r="AP812" s="88">
        <f t="shared" si="518"/>
        <v>2.0978065778370495E-6</v>
      </c>
      <c r="AQ812" s="89">
        <f t="shared" si="519"/>
        <v>4.8610646287941123E-5</v>
      </c>
      <c r="AR812" s="89">
        <f t="shared" si="520"/>
        <v>2.4471403340838131E-7</v>
      </c>
      <c r="AS812" s="89">
        <f t="shared" si="521"/>
        <v>6.0782887946813315E-5</v>
      </c>
      <c r="AT812" s="89">
        <f t="shared" si="522"/>
        <v>8.6832697066876172E-2</v>
      </c>
      <c r="AU812" s="91">
        <f t="shared" si="523"/>
        <v>3.9798319488984909E-6</v>
      </c>
      <c r="AV812" s="95">
        <f t="shared" si="533"/>
        <v>765.69940091052297</v>
      </c>
      <c r="AW812" s="96">
        <f t="shared" si="534"/>
        <v>17742.885895098509</v>
      </c>
      <c r="AX812" s="96">
        <f t="shared" si="535"/>
        <v>89.320622194059183</v>
      </c>
      <c r="AY812" s="96">
        <f t="shared" si="536"/>
        <v>22185.754100586859</v>
      </c>
      <c r="AZ812" s="96">
        <f t="shared" si="537"/>
        <v>31693934.429409802</v>
      </c>
      <c r="BA812" s="97">
        <f t="shared" si="538"/>
        <v>1452.638661347949</v>
      </c>
      <c r="BB812" s="102">
        <f t="shared" si="539"/>
        <v>2.0978065778370496</v>
      </c>
      <c r="BC812" s="98">
        <f t="shared" si="540"/>
        <v>48.610646287941123</v>
      </c>
      <c r="BD812" s="98">
        <f t="shared" si="541"/>
        <v>0.2447140334083813</v>
      </c>
      <c r="BE812" s="98">
        <f t="shared" si="542"/>
        <v>60.782887946813318</v>
      </c>
      <c r="BF812" s="98">
        <f t="shared" si="543"/>
        <v>86832.697066876179</v>
      </c>
      <c r="BG812" s="103">
        <f t="shared" si="544"/>
        <v>3.9798319488984908</v>
      </c>
      <c r="BH812">
        <v>0.1</v>
      </c>
      <c r="BI812">
        <f t="shared" si="524"/>
        <v>1650.7257515317606</v>
      </c>
      <c r="BJ812">
        <v>0.1</v>
      </c>
      <c r="BK812">
        <f t="shared" si="525"/>
        <v>1596</v>
      </c>
      <c r="BL812" s="114">
        <v>17.6498016718255</v>
      </c>
      <c r="BM812" s="114">
        <v>910.91550745517998</v>
      </c>
      <c r="BN812" s="114">
        <v>5.3109910208389097</v>
      </c>
      <c r="BO812" s="114">
        <v>537.6</v>
      </c>
      <c r="BP812" s="114">
        <v>384000</v>
      </c>
      <c r="BQ812" s="107">
        <f t="shared" si="526"/>
        <v>8.7999999999999994E-9</v>
      </c>
      <c r="BR812" s="107">
        <f t="shared" si="527"/>
        <v>3.0124354614150184E-4</v>
      </c>
      <c r="BS812" s="107">
        <f t="shared" si="528"/>
        <v>1.5141035427412634E-2</v>
      </c>
      <c r="BT812" s="107">
        <f t="shared" si="529"/>
        <v>8.8123733907130933E-5</v>
      </c>
      <c r="BU812" s="107">
        <f t="shared" si="530"/>
        <v>9.1474207540699782E-3</v>
      </c>
      <c r="BV812" s="107">
        <f t="shared" si="531"/>
        <v>7.0869791858581328</v>
      </c>
      <c r="BW812" s="117">
        <f t="shared" si="532"/>
        <v>2.0543412961057675E-4</v>
      </c>
    </row>
    <row r="813" spans="1:75" ht="15" customHeight="1" x14ac:dyDescent="0.25">
      <c r="A813" s="108">
        <v>4.6125830696509</v>
      </c>
      <c r="B813" s="108">
        <v>-74.136460125612004</v>
      </c>
      <c r="C813" s="119">
        <v>25</v>
      </c>
      <c r="D813" s="119">
        <v>25</v>
      </c>
      <c r="E813" s="119">
        <v>1821</v>
      </c>
      <c r="F813" s="16" t="s">
        <v>2012</v>
      </c>
      <c r="G813" s="14" t="s">
        <v>2013</v>
      </c>
      <c r="H813" s="16" t="s">
        <v>2014</v>
      </c>
      <c r="I813" s="14" t="s">
        <v>195</v>
      </c>
      <c r="J813" s="14" t="s">
        <v>41</v>
      </c>
      <c r="K813" s="14">
        <v>30</v>
      </c>
      <c r="L813" s="14"/>
      <c r="M813" s="14">
        <v>1996</v>
      </c>
      <c r="N813" s="15" t="s">
        <v>43</v>
      </c>
      <c r="O813" s="15" t="s">
        <v>44</v>
      </c>
      <c r="P813" s="28">
        <v>4.2689148957375835E-3</v>
      </c>
      <c r="Q813" s="18">
        <v>3900</v>
      </c>
      <c r="R813" s="18">
        <v>3967.1668999070962</v>
      </c>
      <c r="S813" s="15" t="s">
        <v>45</v>
      </c>
      <c r="T813" s="15"/>
      <c r="U813" s="15"/>
      <c r="V813" s="14">
        <v>365</v>
      </c>
      <c r="W813" s="76"/>
      <c r="X813" s="14"/>
      <c r="Y813" s="14">
        <v>8760</v>
      </c>
      <c r="Z813" s="76" t="s">
        <v>2015</v>
      </c>
      <c r="AA813" s="76" t="s">
        <v>429</v>
      </c>
      <c r="AB813" s="19" t="s">
        <v>49</v>
      </c>
      <c r="AC813" s="19">
        <v>46.3856216091623</v>
      </c>
      <c r="AD813" s="19">
        <v>1074.85364414012</v>
      </c>
      <c r="AE813" s="19">
        <v>5.4109910208389103</v>
      </c>
      <c r="AF813" s="19">
        <v>1344</v>
      </c>
      <c r="AG813" s="19">
        <v>1920000</v>
      </c>
      <c r="AH813" s="20">
        <v>175.774</v>
      </c>
      <c r="AI813" s="20">
        <v>7.2639999999999996E-5</v>
      </c>
      <c r="AJ813" s="21">
        <f t="shared" si="546"/>
        <v>1.8401950267948403E-4</v>
      </c>
      <c r="AK813" s="21">
        <f t="shared" si="547"/>
        <v>4.2641237992772051E-3</v>
      </c>
      <c r="AL813" s="21">
        <f t="shared" si="548"/>
        <v>2.1466304473566633E-5</v>
      </c>
      <c r="AM813" s="21">
        <f t="shared" si="549"/>
        <v>5.3318723134751379E-3</v>
      </c>
      <c r="AN813" s="21">
        <f t="shared" si="550"/>
        <v>7.6169604478216248</v>
      </c>
      <c r="AO813" s="86">
        <f t="shared" si="517"/>
        <v>1.2988121303695529E-2</v>
      </c>
      <c r="AP813" s="88">
        <f t="shared" si="518"/>
        <v>5.0416302103968231E-7</v>
      </c>
      <c r="AQ813" s="89">
        <f t="shared" si="519"/>
        <v>1.168253095692385E-5</v>
      </c>
      <c r="AR813" s="89">
        <f t="shared" si="520"/>
        <v>5.8811793078264747E-8</v>
      </c>
      <c r="AS813" s="89">
        <f t="shared" si="521"/>
        <v>1.4607869351986679E-5</v>
      </c>
      <c r="AT813" s="89">
        <f t="shared" si="522"/>
        <v>2.0868384788552397E-2</v>
      </c>
      <c r="AU813" s="91">
        <f t="shared" si="523"/>
        <v>3.5583893982727474E-5</v>
      </c>
      <c r="AV813" s="95">
        <f t="shared" si="533"/>
        <v>184.01950267948402</v>
      </c>
      <c r="AW813" s="96">
        <f t="shared" si="534"/>
        <v>4264.1237992772049</v>
      </c>
      <c r="AX813" s="96">
        <f t="shared" si="535"/>
        <v>21.466304473566634</v>
      </c>
      <c r="AY813" s="96">
        <f t="shared" si="536"/>
        <v>5331.8723134751381</v>
      </c>
      <c r="AZ813" s="96">
        <f t="shared" si="537"/>
        <v>7616960.4478216246</v>
      </c>
      <c r="BA813" s="97">
        <f t="shared" si="538"/>
        <v>12988.121303695529</v>
      </c>
      <c r="BB813" s="102">
        <f t="shared" si="539"/>
        <v>0.50416302103968236</v>
      </c>
      <c r="BC813" s="98">
        <f t="shared" si="540"/>
        <v>11.68253095692385</v>
      </c>
      <c r="BD813" s="98">
        <f t="shared" si="541"/>
        <v>5.881179307826475E-2</v>
      </c>
      <c r="BE813" s="98">
        <f t="shared" si="542"/>
        <v>14.607869351986679</v>
      </c>
      <c r="BF813" s="98">
        <f t="shared" si="543"/>
        <v>20868.384788552397</v>
      </c>
      <c r="BG813" s="103">
        <f t="shared" si="544"/>
        <v>35.583893982727474</v>
      </c>
      <c r="BH813">
        <v>0.1</v>
      </c>
      <c r="BI813">
        <f t="shared" si="524"/>
        <v>396.71668999070965</v>
      </c>
      <c r="BJ813">
        <v>0.1</v>
      </c>
      <c r="BK813">
        <f t="shared" si="525"/>
        <v>17.577400000000001</v>
      </c>
      <c r="BL813" s="114">
        <v>17.6498016718255</v>
      </c>
      <c r="BM813" s="114">
        <v>910.91550745517998</v>
      </c>
      <c r="BN813" s="114">
        <v>5.3109910208389097</v>
      </c>
      <c r="BO813" s="114">
        <v>537.6</v>
      </c>
      <c r="BP813" s="114">
        <v>384000</v>
      </c>
      <c r="BQ813" s="107">
        <f t="shared" si="526"/>
        <v>7.2640000000000002E-6</v>
      </c>
      <c r="BR813" s="107">
        <f t="shared" si="527"/>
        <v>7.2397454510796043E-5</v>
      </c>
      <c r="BS813" s="107">
        <f t="shared" si="528"/>
        <v>3.6388245910754114E-3</v>
      </c>
      <c r="BT813" s="107">
        <f t="shared" si="529"/>
        <v>2.1178657928379935E-5</v>
      </c>
      <c r="BU813" s="107">
        <f t="shared" si="530"/>
        <v>2.1983872730764395E-3</v>
      </c>
      <c r="BV813" s="107">
        <f t="shared" si="531"/>
        <v>1.7032041343256394</v>
      </c>
      <c r="BW813" s="117">
        <f t="shared" si="532"/>
        <v>1.8367977297433144E-3</v>
      </c>
    </row>
    <row r="814" spans="1:75" ht="15" customHeight="1" x14ac:dyDescent="0.25">
      <c r="A814" s="108">
        <v>4.6119450429008104</v>
      </c>
      <c r="B814" s="108">
        <v>-74.134964019398296</v>
      </c>
      <c r="C814" s="119">
        <v>25</v>
      </c>
      <c r="D814" s="119">
        <v>25</v>
      </c>
      <c r="E814" s="119">
        <v>1821</v>
      </c>
      <c r="F814" s="16" t="s">
        <v>2016</v>
      </c>
      <c r="G814" s="14" t="s">
        <v>2017</v>
      </c>
      <c r="H814" s="16" t="s">
        <v>2018</v>
      </c>
      <c r="I814" s="14" t="s">
        <v>195</v>
      </c>
      <c r="J814" s="14" t="s">
        <v>2019</v>
      </c>
      <c r="K814" s="27" t="s">
        <v>2020</v>
      </c>
      <c r="L814" s="27"/>
      <c r="M814" s="27"/>
      <c r="N814" s="15" t="s">
        <v>150</v>
      </c>
      <c r="O814" s="15" t="s">
        <v>63</v>
      </c>
      <c r="P814" s="22">
        <v>-1.5549305289660951E-2</v>
      </c>
      <c r="Q814" s="18">
        <v>24000</v>
      </c>
      <c r="R814" s="18">
        <v>22552.740966645466</v>
      </c>
      <c r="S814" s="15" t="s">
        <v>64</v>
      </c>
      <c r="T814" s="15">
        <f t="shared" ref="T814:T816" si="551">((R814*6933000)/1000)/8460</f>
        <v>18482.051196424705</v>
      </c>
      <c r="U814" s="15" t="s">
        <v>45</v>
      </c>
      <c r="V814" s="14">
        <v>365</v>
      </c>
      <c r="W814" s="76"/>
      <c r="X814" s="14"/>
      <c r="Y814" s="14">
        <v>8760</v>
      </c>
      <c r="Z814" s="76" t="s">
        <v>2021</v>
      </c>
      <c r="AA814" s="76" t="s">
        <v>429</v>
      </c>
      <c r="AB814" s="19" t="s">
        <v>226</v>
      </c>
      <c r="AC814" s="19">
        <v>12.7152226842523</v>
      </c>
      <c r="AD814" s="19">
        <v>4.5638248573294096</v>
      </c>
      <c r="AE814" s="19">
        <v>12.0799261022882</v>
      </c>
      <c r="AF814" s="19">
        <v>6.25</v>
      </c>
      <c r="AG814" s="19">
        <v>2343</v>
      </c>
      <c r="AH814" s="20">
        <v>8608.3841463414628</v>
      </c>
      <c r="AI814" s="20">
        <v>1.0442E-8</v>
      </c>
      <c r="AJ814" s="21">
        <f>AC814*R814/1000000</f>
        <v>0.28676312353115657</v>
      </c>
      <c r="AK814" s="21">
        <f>AD814*R814/1000000</f>
        <v>0.10292675982448787</v>
      </c>
      <c r="AL814" s="21">
        <f>AE814*R814/1000000</f>
        <v>0.27243544428112498</v>
      </c>
      <c r="AM814" s="21">
        <f>AF814*R814/1000000</f>
        <v>0.14095463104153416</v>
      </c>
      <c r="AN814" s="21">
        <f>AG814*R814/1000000</f>
        <v>52.841072084850325</v>
      </c>
      <c r="AO814" s="86">
        <f t="shared" si="517"/>
        <v>8.4468234695126321E-5</v>
      </c>
      <c r="AP814" s="88">
        <f t="shared" si="518"/>
        <v>7.8565239323604536E-4</v>
      </c>
      <c r="AQ814" s="89">
        <f t="shared" si="519"/>
        <v>2.8199112280681609E-4</v>
      </c>
      <c r="AR814" s="89">
        <f t="shared" si="520"/>
        <v>7.463984774825342E-4</v>
      </c>
      <c r="AS814" s="89">
        <f t="shared" si="521"/>
        <v>3.8617707134666894E-4</v>
      </c>
      <c r="AT814" s="89">
        <f t="shared" si="522"/>
        <v>0.14477006050643926</v>
      </c>
      <c r="AU814" s="91">
        <f t="shared" si="523"/>
        <v>2.3141982108253786E-7</v>
      </c>
      <c r="AV814" s="95">
        <f t="shared" si="533"/>
        <v>286763.12353115657</v>
      </c>
      <c r="AW814" s="96">
        <f t="shared" si="534"/>
        <v>102926.75982448788</v>
      </c>
      <c r="AX814" s="96">
        <f t="shared" si="535"/>
        <v>272435.44428112498</v>
      </c>
      <c r="AY814" s="96">
        <f t="shared" si="536"/>
        <v>140954.63104153416</v>
      </c>
      <c r="AZ814" s="96">
        <f t="shared" si="537"/>
        <v>52841072.084850326</v>
      </c>
      <c r="BA814" s="97">
        <f t="shared" si="538"/>
        <v>84.468234695126327</v>
      </c>
      <c r="BB814" s="102">
        <f t="shared" si="539"/>
        <v>785.65239323604533</v>
      </c>
      <c r="BC814" s="98">
        <f t="shared" si="540"/>
        <v>281.99112280681607</v>
      </c>
      <c r="BD814" s="98">
        <f t="shared" si="541"/>
        <v>746.39847748253419</v>
      </c>
      <c r="BE814" s="98">
        <f t="shared" si="542"/>
        <v>386.17707134666892</v>
      </c>
      <c r="BF814" s="98">
        <f t="shared" si="543"/>
        <v>144770.06050643924</v>
      </c>
      <c r="BG814" s="103">
        <f t="shared" si="544"/>
        <v>0.23141982108253786</v>
      </c>
      <c r="BH814">
        <v>0.1</v>
      </c>
      <c r="BI814">
        <f t="shared" si="524"/>
        <v>2255.2740966645465</v>
      </c>
      <c r="BJ814">
        <v>0.1</v>
      </c>
      <c r="BK814">
        <f t="shared" si="525"/>
        <v>860.83841463414637</v>
      </c>
      <c r="BL814" s="114">
        <v>8.7974410932361504</v>
      </c>
      <c r="BM814" s="114">
        <v>3.6268345072346699</v>
      </c>
      <c r="BN814" s="114">
        <v>10.053852918428399</v>
      </c>
      <c r="BO814" s="114">
        <v>12.5</v>
      </c>
      <c r="BP814" s="114">
        <v>2343</v>
      </c>
      <c r="BQ814" s="107">
        <f t="shared" si="526"/>
        <v>1.0442E-9</v>
      </c>
      <c r="BR814" s="107">
        <f t="shared" si="527"/>
        <v>0.20046803854188341</v>
      </c>
      <c r="BS814" s="107">
        <f t="shared" si="528"/>
        <v>8.2440104825225902E-2</v>
      </c>
      <c r="BT814" s="107">
        <f t="shared" si="529"/>
        <v>0.22837276180346602</v>
      </c>
      <c r="BU814" s="107">
        <f t="shared" si="530"/>
        <v>0.28226142869393378</v>
      </c>
      <c r="BV814" s="107">
        <f t="shared" si="531"/>
        <v>53.104620213942887</v>
      </c>
      <c r="BW814" s="117">
        <f t="shared" si="532"/>
        <v>1.1945612309556126E-5</v>
      </c>
    </row>
    <row r="815" spans="1:75" ht="45" customHeight="1" x14ac:dyDescent="0.25">
      <c r="A815" s="108">
        <v>4.6019583333333332</v>
      </c>
      <c r="B815" s="108">
        <v>-74.147805555555564</v>
      </c>
      <c r="C815" s="119">
        <v>24</v>
      </c>
      <c r="D815" s="119">
        <v>24</v>
      </c>
      <c r="E815" s="119">
        <v>1807</v>
      </c>
      <c r="F815" s="16" t="s">
        <v>2022</v>
      </c>
      <c r="G815" s="14" t="s">
        <v>2023</v>
      </c>
      <c r="H815" s="16" t="s">
        <v>2024</v>
      </c>
      <c r="I815" s="14" t="s">
        <v>195</v>
      </c>
      <c r="J815" s="14" t="s">
        <v>41</v>
      </c>
      <c r="K815" s="14">
        <v>100</v>
      </c>
      <c r="L815" s="14"/>
      <c r="M815" s="14">
        <v>1985</v>
      </c>
      <c r="N815" s="15" t="s">
        <v>150</v>
      </c>
      <c r="O815" s="15" t="s">
        <v>151</v>
      </c>
      <c r="P815" s="28">
        <v>4.2689148957375835E-3</v>
      </c>
      <c r="Q815" s="18">
        <v>69120</v>
      </c>
      <c r="R815" s="18">
        <v>70310.404133738077</v>
      </c>
      <c r="S815" s="15" t="s">
        <v>64</v>
      </c>
      <c r="T815" s="15">
        <f t="shared" si="551"/>
        <v>57619.625515272593</v>
      </c>
      <c r="U815" s="15" t="s">
        <v>45</v>
      </c>
      <c r="V815" s="14">
        <v>365</v>
      </c>
      <c r="W815" s="76" t="s">
        <v>76</v>
      </c>
      <c r="X815" s="14">
        <v>31</v>
      </c>
      <c r="Y815" s="14">
        <v>3416</v>
      </c>
      <c r="Z815" s="76" t="s">
        <v>2025</v>
      </c>
      <c r="AA815" s="76" t="s">
        <v>429</v>
      </c>
      <c r="AB815" s="19" t="s">
        <v>226</v>
      </c>
      <c r="AC815" s="19">
        <v>10.477442018542</v>
      </c>
      <c r="AD815" s="19">
        <v>4.47117624426805</v>
      </c>
      <c r="AE815" s="19">
        <v>11.595186881052699</v>
      </c>
      <c r="AF815" s="19">
        <v>0.3</v>
      </c>
      <c r="AG815" s="19">
        <v>2840</v>
      </c>
      <c r="AH815" s="20">
        <v>1159.0914634146341</v>
      </c>
      <c r="AI815" s="20">
        <v>1.4200000000000001E-4</v>
      </c>
      <c r="AJ815" s="21">
        <f>AC815*R815/1000000</f>
        <v>0.73667318261149639</v>
      </c>
      <c r="AK815" s="21">
        <f>AD815*R815/1000000</f>
        <v>0.31437020868765581</v>
      </c>
      <c r="AL815" s="21">
        <f>AE815*R815/1000000</f>
        <v>0.81526227561303322</v>
      </c>
      <c r="AM815" s="21">
        <f>AF815*R815/1000000</f>
        <v>2.1093121240121422E-2</v>
      </c>
      <c r="AN815" s="21">
        <f>AG815*R815/1000000</f>
        <v>199.68154773981612</v>
      </c>
      <c r="AO815" s="86">
        <f t="shared" si="517"/>
        <v>0.16742562021603197</v>
      </c>
      <c r="AP815" s="88">
        <f t="shared" si="518"/>
        <v>2.0182826920862916E-3</v>
      </c>
      <c r="AQ815" s="89">
        <f t="shared" si="519"/>
        <v>8.6128824297987893E-4</v>
      </c>
      <c r="AR815" s="89">
        <f t="shared" si="520"/>
        <v>2.2335952756521458E-3</v>
      </c>
      <c r="AS815" s="89">
        <f t="shared" si="521"/>
        <v>5.7789373260606639E-5</v>
      </c>
      <c r="AT815" s="89">
        <f t="shared" si="522"/>
        <v>0.54707273353374286</v>
      </c>
      <c r="AU815" s="91">
        <f t="shared" si="523"/>
        <v>4.5870032935899167E-4</v>
      </c>
      <c r="AV815" s="95">
        <f t="shared" si="533"/>
        <v>736673.18261149642</v>
      </c>
      <c r="AW815" s="96">
        <f t="shared" si="534"/>
        <v>314370.2086876558</v>
      </c>
      <c r="AX815" s="96">
        <f t="shared" si="535"/>
        <v>815262.27561303321</v>
      </c>
      <c r="AY815" s="96">
        <f t="shared" si="536"/>
        <v>21093.121240121422</v>
      </c>
      <c r="AZ815" s="96">
        <f t="shared" si="537"/>
        <v>199681547.73981613</v>
      </c>
      <c r="BA815" s="97">
        <f t="shared" si="538"/>
        <v>167425.62021603197</v>
      </c>
      <c r="BB815" s="102">
        <f t="shared" si="539"/>
        <v>2018.2826920862917</v>
      </c>
      <c r="BC815" s="98">
        <f t="shared" si="540"/>
        <v>861.28824297987899</v>
      </c>
      <c r="BD815" s="98">
        <f t="shared" si="541"/>
        <v>2233.5952756521456</v>
      </c>
      <c r="BE815" s="98">
        <f t="shared" si="542"/>
        <v>57.789373260606638</v>
      </c>
      <c r="BF815" s="98">
        <f t="shared" si="543"/>
        <v>547072.73353374284</v>
      </c>
      <c r="BG815" s="103">
        <f t="shared" si="544"/>
        <v>458.70032935899167</v>
      </c>
      <c r="BH815">
        <v>0.1</v>
      </c>
      <c r="BI815">
        <f t="shared" si="524"/>
        <v>7031.0404133738084</v>
      </c>
      <c r="BJ815">
        <v>0.1</v>
      </c>
      <c r="BK815">
        <f t="shared" si="525"/>
        <v>115.90914634146341</v>
      </c>
      <c r="BL815" s="114">
        <v>8.3383603103149202</v>
      </c>
      <c r="BM815" s="114">
        <v>2.3066001534352201</v>
      </c>
      <c r="BN815" s="114">
        <v>3.9560616152376098</v>
      </c>
      <c r="BO815" s="114">
        <v>0.12</v>
      </c>
      <c r="BP815" s="114">
        <v>2840</v>
      </c>
      <c r="BQ815" s="107">
        <f t="shared" si="526"/>
        <v>1.4200000000000001E-5</v>
      </c>
      <c r="BR815" s="107">
        <f t="shared" si="527"/>
        <v>0.59088363568435065</v>
      </c>
      <c r="BS815" s="107">
        <f t="shared" si="528"/>
        <v>0.16519681106237272</v>
      </c>
      <c r="BT815" s="107">
        <f t="shared" si="529"/>
        <v>0.289853795453001</v>
      </c>
      <c r="BU815" s="107">
        <f t="shared" si="530"/>
        <v>8.6969166846980021E-3</v>
      </c>
      <c r="BV815" s="107">
        <f t="shared" si="531"/>
        <v>200.67747186180651</v>
      </c>
      <c r="BW815" s="117">
        <f t="shared" si="532"/>
        <v>2.367755827982395E-2</v>
      </c>
    </row>
    <row r="816" spans="1:75" ht="45" customHeight="1" x14ac:dyDescent="0.25">
      <c r="A816" s="108">
        <v>4.6062725665056599</v>
      </c>
      <c r="B816" s="108">
        <v>-74.132495532672394</v>
      </c>
      <c r="C816" s="119">
        <v>25</v>
      </c>
      <c r="D816" s="119">
        <v>25</v>
      </c>
      <c r="E816" s="119">
        <v>1821</v>
      </c>
      <c r="F816" s="16" t="s">
        <v>2026</v>
      </c>
      <c r="G816" s="14" t="s">
        <v>2027</v>
      </c>
      <c r="H816" s="16" t="s">
        <v>2028</v>
      </c>
      <c r="I816" s="14" t="s">
        <v>195</v>
      </c>
      <c r="J816" s="14" t="s">
        <v>41</v>
      </c>
      <c r="K816" s="14">
        <v>80</v>
      </c>
      <c r="L816" s="14"/>
      <c r="M816" s="14">
        <v>1964</v>
      </c>
      <c r="N816" s="15" t="s">
        <v>150</v>
      </c>
      <c r="O816" s="15" t="s">
        <v>151</v>
      </c>
      <c r="P816" s="28">
        <v>4.2689148957375835E-3</v>
      </c>
      <c r="Q816" s="18">
        <v>32200</v>
      </c>
      <c r="R816" s="18">
        <v>32754.557481284231</v>
      </c>
      <c r="S816" s="15" t="s">
        <v>64</v>
      </c>
      <c r="T816" s="15">
        <f t="shared" si="551"/>
        <v>26842.476006825484</v>
      </c>
      <c r="U816" s="15" t="s">
        <v>45</v>
      </c>
      <c r="V816" s="14">
        <v>365</v>
      </c>
      <c r="W816" s="76"/>
      <c r="X816" s="14"/>
      <c r="Y816" s="14">
        <v>8760</v>
      </c>
      <c r="Z816" s="76" t="s">
        <v>2029</v>
      </c>
      <c r="AA816" s="76" t="s">
        <v>2030</v>
      </c>
      <c r="AB816" s="19" t="s">
        <v>226</v>
      </c>
      <c r="AC816" s="19">
        <v>10.477442018542</v>
      </c>
      <c r="AD816" s="19">
        <v>4.47117624426805</v>
      </c>
      <c r="AE816" s="19">
        <v>11.595186881052699</v>
      </c>
      <c r="AF816" s="19">
        <v>0.3</v>
      </c>
      <c r="AG816" s="19">
        <v>2840</v>
      </c>
      <c r="AH816" s="20">
        <v>1159.0914634146341</v>
      </c>
      <c r="AI816" s="20">
        <v>1.4200000000000001E-4</v>
      </c>
      <c r="AJ816" s="21">
        <f>AC816*R816/1000000</f>
        <v>0.34318397685315666</v>
      </c>
      <c r="AK816" s="21">
        <f>AD816*R816/1000000</f>
        <v>0.14645139930183038</v>
      </c>
      <c r="AL816" s="21">
        <f>AE816*R816/1000000</f>
        <v>0.37979521520167342</v>
      </c>
      <c r="AM816" s="21">
        <f>AF816*R816/1000000</f>
        <v>9.826367244385268E-3</v>
      </c>
      <c r="AN816" s="21">
        <f>AG816*R816/1000000</f>
        <v>93.022943246847206</v>
      </c>
      <c r="AO816" s="86">
        <f t="shared" si="517"/>
        <v>0.16742562021603197</v>
      </c>
      <c r="AP816" s="88">
        <f t="shared" si="518"/>
        <v>9.4023007357029223E-4</v>
      </c>
      <c r="AQ816" s="89">
        <f t="shared" si="519"/>
        <v>4.0123671041597363E-4</v>
      </c>
      <c r="AR816" s="89">
        <f t="shared" si="520"/>
        <v>1.0405348361689683E-3</v>
      </c>
      <c r="AS816" s="89">
        <f t="shared" si="521"/>
        <v>2.6921554094206212E-5</v>
      </c>
      <c r="AT816" s="89">
        <f t="shared" si="522"/>
        <v>0.25485737875848552</v>
      </c>
      <c r="AU816" s="91">
        <f t="shared" si="523"/>
        <v>4.5870032935899167E-4</v>
      </c>
      <c r="AV816" s="95">
        <f t="shared" si="533"/>
        <v>343183.97685315664</v>
      </c>
      <c r="AW816" s="96">
        <f t="shared" si="534"/>
        <v>146451.39930183039</v>
      </c>
      <c r="AX816" s="96">
        <f t="shared" si="535"/>
        <v>379795.21520167345</v>
      </c>
      <c r="AY816" s="96">
        <f t="shared" si="536"/>
        <v>9826.3672443852684</v>
      </c>
      <c r="AZ816" s="96">
        <f t="shared" si="537"/>
        <v>93022943.246847212</v>
      </c>
      <c r="BA816" s="97">
        <f t="shared" si="538"/>
        <v>167425.62021603197</v>
      </c>
      <c r="BB816" s="102">
        <f t="shared" si="539"/>
        <v>940.23007357029223</v>
      </c>
      <c r="BC816" s="98">
        <f t="shared" si="540"/>
        <v>401.23671041597362</v>
      </c>
      <c r="BD816" s="98">
        <f t="shared" si="541"/>
        <v>1040.5348361689682</v>
      </c>
      <c r="BE816" s="98">
        <f t="shared" si="542"/>
        <v>26.921554094206211</v>
      </c>
      <c r="BF816" s="98">
        <f t="shared" si="543"/>
        <v>254857.37875848552</v>
      </c>
      <c r="BG816" s="103">
        <f t="shared" si="544"/>
        <v>458.70032935899167</v>
      </c>
      <c r="BH816">
        <v>0.1</v>
      </c>
      <c r="BI816">
        <f t="shared" si="524"/>
        <v>3275.4557481284232</v>
      </c>
      <c r="BJ816">
        <v>0.1</v>
      </c>
      <c r="BK816">
        <f t="shared" si="525"/>
        <v>115.90914634146341</v>
      </c>
      <c r="BL816" s="114">
        <v>8.3383603103149202</v>
      </c>
      <c r="BM816" s="114">
        <v>2.3066001534352201</v>
      </c>
      <c r="BN816" s="114">
        <v>3.9560616152376098</v>
      </c>
      <c r="BO816" s="114">
        <v>0.12</v>
      </c>
      <c r="BP816" s="114">
        <v>2840</v>
      </c>
      <c r="BQ816" s="107">
        <f t="shared" si="526"/>
        <v>1.4200000000000001E-5</v>
      </c>
      <c r="BR816" s="107">
        <f t="shared" si="527"/>
        <v>0.2752669714848972</v>
      </c>
      <c r="BS816" s="107">
        <f t="shared" si="528"/>
        <v>7.6958005153478018E-2</v>
      </c>
      <c r="BT816" s="107">
        <f t="shared" si="529"/>
        <v>0.13503026929378806</v>
      </c>
      <c r="BU816" s="107">
        <f t="shared" si="530"/>
        <v>4.0515150064710011E-3</v>
      </c>
      <c r="BV816" s="107">
        <f t="shared" si="531"/>
        <v>93.486900954140182</v>
      </c>
      <c r="BW816" s="117">
        <f t="shared" si="532"/>
        <v>2.367755827982395E-2</v>
      </c>
    </row>
    <row r="817" spans="1:75" ht="45" customHeight="1" x14ac:dyDescent="0.25">
      <c r="A817" s="108">
        <v>4.6100833333333329</v>
      </c>
      <c r="B817" s="108">
        <v>-74.142472222222224</v>
      </c>
      <c r="C817" s="119">
        <v>24</v>
      </c>
      <c r="D817" s="119">
        <v>25</v>
      </c>
      <c r="E817" s="119">
        <v>1820</v>
      </c>
      <c r="F817" s="16" t="s">
        <v>2031</v>
      </c>
      <c r="G817" s="14" t="s">
        <v>2032</v>
      </c>
      <c r="H817" s="16" t="s">
        <v>2033</v>
      </c>
      <c r="I817" s="14" t="s">
        <v>195</v>
      </c>
      <c r="J817" s="14" t="s">
        <v>41</v>
      </c>
      <c r="K817" s="14">
        <v>75</v>
      </c>
      <c r="L817" s="14"/>
      <c r="M817" s="14">
        <v>1968</v>
      </c>
      <c r="N817" s="15" t="s">
        <v>43</v>
      </c>
      <c r="O817" s="15" t="s">
        <v>44</v>
      </c>
      <c r="P817" s="25">
        <v>1.3557806644477E-2</v>
      </c>
      <c r="Q817" s="18">
        <v>20130</v>
      </c>
      <c r="R817" s="18">
        <v>21251.818458560043</v>
      </c>
      <c r="S817" s="15" t="s">
        <v>45</v>
      </c>
      <c r="T817" s="15"/>
      <c r="U817" s="15"/>
      <c r="V817" s="14">
        <v>365</v>
      </c>
      <c r="W817" s="76" t="s">
        <v>76</v>
      </c>
      <c r="X817" s="14"/>
      <c r="Y817" s="14">
        <v>2920</v>
      </c>
      <c r="Z817" s="76" t="s">
        <v>2034</v>
      </c>
      <c r="AA817" s="76" t="s">
        <v>429</v>
      </c>
      <c r="AB817" s="19" t="s">
        <v>49</v>
      </c>
      <c r="AC817" s="19">
        <v>46.3856216091623</v>
      </c>
      <c r="AD817" s="19">
        <v>1074.85364414012</v>
      </c>
      <c r="AE817" s="19">
        <v>5.4109910208389103</v>
      </c>
      <c r="AF817" s="19">
        <v>1344</v>
      </c>
      <c r="AG817" s="19">
        <v>1920000</v>
      </c>
      <c r="AH817" s="20">
        <v>1159.0914634146341</v>
      </c>
      <c r="AI817" s="20">
        <v>1.4200000000000001E-4</v>
      </c>
      <c r="AJ817" s="21">
        <f t="shared" ref="AJ817:AJ827" si="552">AC817*R817/1000000000</f>
        <v>9.8577880952537694E-4</v>
      </c>
      <c r="AK817" s="21">
        <f t="shared" ref="AK817:AK827" si="553">AD817*R817/1000000000</f>
        <v>2.2842594514787529E-2</v>
      </c>
      <c r="AL817" s="21">
        <f t="shared" ref="AL817:AL827" si="554">AE817*R817/1000000000</f>
        <v>1.1499339885576701E-4</v>
      </c>
      <c r="AM817" s="21">
        <f t="shared" ref="AM817:AM827" si="555">AF817*R817/1000000000</f>
        <v>2.8562444008304697E-2</v>
      </c>
      <c r="AN817" s="21">
        <f t="shared" ref="AN817:AN827" si="556">AG817*R817/1000000000</f>
        <v>40.80349144043528</v>
      </c>
      <c r="AO817" s="86">
        <f t="shared" si="517"/>
        <v>0.17376342735938094</v>
      </c>
      <c r="AP817" s="88">
        <f t="shared" si="518"/>
        <v>2.7007638617133615E-6</v>
      </c>
      <c r="AQ817" s="89">
        <f t="shared" si="519"/>
        <v>6.258245072544528E-5</v>
      </c>
      <c r="AR817" s="89">
        <f t="shared" si="520"/>
        <v>3.1505040782401922E-7</v>
      </c>
      <c r="AS817" s="89">
        <f t="shared" si="521"/>
        <v>7.8253271255629311E-5</v>
      </c>
      <c r="AT817" s="89">
        <f t="shared" si="522"/>
        <v>0.11179038750804186</v>
      </c>
      <c r="AU817" s="91">
        <f t="shared" si="523"/>
        <v>4.7606418454624916E-4</v>
      </c>
      <c r="AV817" s="95">
        <f t="shared" si="533"/>
        <v>985.77880952537691</v>
      </c>
      <c r="AW817" s="96">
        <f t="shared" si="534"/>
        <v>22842.594514787528</v>
      </c>
      <c r="AX817" s="96">
        <f t="shared" si="535"/>
        <v>114.99339885576701</v>
      </c>
      <c r="AY817" s="96">
        <f t="shared" si="536"/>
        <v>28562.444008304697</v>
      </c>
      <c r="AZ817" s="96">
        <f t="shared" si="537"/>
        <v>40803491.440435283</v>
      </c>
      <c r="BA817" s="97">
        <f t="shared" si="538"/>
        <v>173763.42735938093</v>
      </c>
      <c r="BB817" s="102">
        <f t="shared" si="539"/>
        <v>2.7007638617133614</v>
      </c>
      <c r="BC817" s="98">
        <f t="shared" si="540"/>
        <v>62.582450725445277</v>
      </c>
      <c r="BD817" s="98">
        <f t="shared" si="541"/>
        <v>0.31505040782401922</v>
      </c>
      <c r="BE817" s="98">
        <f t="shared" si="542"/>
        <v>78.253271255629315</v>
      </c>
      <c r="BF817" s="98">
        <f t="shared" si="543"/>
        <v>111790.38750804187</v>
      </c>
      <c r="BG817" s="103">
        <f t="shared" si="544"/>
        <v>476.06418454624918</v>
      </c>
      <c r="BH817">
        <v>0.1</v>
      </c>
      <c r="BI817">
        <f t="shared" si="524"/>
        <v>2125.1818458560042</v>
      </c>
      <c r="BJ817">
        <v>0.1</v>
      </c>
      <c r="BK817">
        <f t="shared" si="525"/>
        <v>115.90914634146341</v>
      </c>
      <c r="BL817" s="114">
        <v>17.6498016718255</v>
      </c>
      <c r="BM817" s="114">
        <v>910.91550745517998</v>
      </c>
      <c r="BN817" s="114">
        <v>5.3109910208389097</v>
      </c>
      <c r="BO817" s="114">
        <v>537.6</v>
      </c>
      <c r="BP817" s="114">
        <v>384000</v>
      </c>
      <c r="BQ817" s="107">
        <f t="shared" si="526"/>
        <v>1.4200000000000001E-5</v>
      </c>
      <c r="BR817" s="107">
        <f t="shared" si="527"/>
        <v>3.8782778717006512E-4</v>
      </c>
      <c r="BS817" s="107">
        <f t="shared" si="528"/>
        <v>1.9492913094704838E-2</v>
      </c>
      <c r="BT817" s="107">
        <f t="shared" si="529"/>
        <v>1.1345249767546052E-4</v>
      </c>
      <c r="BU817" s="107">
        <f t="shared" si="530"/>
        <v>1.1776597357203055E-2</v>
      </c>
      <c r="BV817" s="107">
        <f t="shared" si="531"/>
        <v>9.12393805801441</v>
      </c>
      <c r="BW817" s="117">
        <f t="shared" si="532"/>
        <v>2.4573859561606869E-2</v>
      </c>
    </row>
    <row r="818" spans="1:75" ht="45" customHeight="1" x14ac:dyDescent="0.25">
      <c r="A818" s="108">
        <v>4.5996844580157203</v>
      </c>
      <c r="B818" s="108">
        <v>-74.136032429797993</v>
      </c>
      <c r="C818" s="119">
        <v>25</v>
      </c>
      <c r="D818" s="119">
        <v>24</v>
      </c>
      <c r="E818" s="119">
        <v>1808</v>
      </c>
      <c r="F818" s="16" t="s">
        <v>2035</v>
      </c>
      <c r="G818" s="14" t="s">
        <v>2032</v>
      </c>
      <c r="H818" s="16" t="s">
        <v>2036</v>
      </c>
      <c r="I818" s="14" t="s">
        <v>195</v>
      </c>
      <c r="J818" s="14" t="s">
        <v>41</v>
      </c>
      <c r="K818" s="14">
        <v>60</v>
      </c>
      <c r="L818" s="14"/>
      <c r="M818" s="14">
        <v>1985</v>
      </c>
      <c r="N818" s="15" t="s">
        <v>43</v>
      </c>
      <c r="O818" s="15" t="s">
        <v>44</v>
      </c>
      <c r="P818" s="25">
        <v>1.3557806644477E-2</v>
      </c>
      <c r="Q818" s="18">
        <v>9414</v>
      </c>
      <c r="R818" s="18">
        <v>9938.6298543906742</v>
      </c>
      <c r="S818" s="15" t="s">
        <v>45</v>
      </c>
      <c r="T818" s="15"/>
      <c r="U818" s="15"/>
      <c r="V818" s="14">
        <v>365</v>
      </c>
      <c r="W818" s="3"/>
      <c r="X818" s="14">
        <f>62+28</f>
        <v>90</v>
      </c>
      <c r="Y818" s="14">
        <v>1288</v>
      </c>
      <c r="Z818" s="76" t="s">
        <v>2037</v>
      </c>
      <c r="AA818" s="76" t="s">
        <v>429</v>
      </c>
      <c r="AB818" s="19" t="s">
        <v>49</v>
      </c>
      <c r="AC818" s="19">
        <v>46.3856216091623</v>
      </c>
      <c r="AD818" s="19">
        <v>1074.85364414012</v>
      </c>
      <c r="AE818" s="19">
        <v>5.4109910208389103</v>
      </c>
      <c r="AF818" s="19">
        <v>1344</v>
      </c>
      <c r="AG818" s="19">
        <v>1920000</v>
      </c>
      <c r="AH818" s="20">
        <v>1159.0914634146341</v>
      </c>
      <c r="AI818" s="20">
        <v>1.4200000000000001E-4</v>
      </c>
      <c r="AJ818" s="21">
        <f t="shared" si="552"/>
        <v>4.6100952373928958E-4</v>
      </c>
      <c r="AK818" s="21">
        <f t="shared" si="553"/>
        <v>1.0682572516751606E-2</v>
      </c>
      <c r="AL818" s="21">
        <f t="shared" si="554"/>
        <v>5.3777836901549462E-5</v>
      </c>
      <c r="AM818" s="21">
        <f t="shared" si="555"/>
        <v>1.3357518524301067E-2</v>
      </c>
      <c r="AN818" s="21">
        <f t="shared" si="556"/>
        <v>19.082169320430097</v>
      </c>
      <c r="AO818" s="86">
        <f t="shared" si="517"/>
        <v>0.17376342735938094</v>
      </c>
      <c r="AP818" s="88">
        <f t="shared" si="518"/>
        <v>1.2630397910665468E-6</v>
      </c>
      <c r="AQ818" s="89">
        <f t="shared" si="519"/>
        <v>2.9267321963703033E-5</v>
      </c>
      <c r="AR818" s="89">
        <f t="shared" si="520"/>
        <v>1.4733653945629989E-7</v>
      </c>
      <c r="AS818" s="89">
        <f t="shared" si="521"/>
        <v>3.6595941162468677E-5</v>
      </c>
      <c r="AT818" s="89">
        <f t="shared" si="522"/>
        <v>5.2279915946383829E-2</v>
      </c>
      <c r="AU818" s="91">
        <f t="shared" si="523"/>
        <v>4.7606418454624916E-4</v>
      </c>
      <c r="AV818" s="95">
        <f t="shared" si="533"/>
        <v>461.00952373928959</v>
      </c>
      <c r="AW818" s="96">
        <f t="shared" si="534"/>
        <v>10682.572516751607</v>
      </c>
      <c r="AX818" s="96">
        <f t="shared" si="535"/>
        <v>53.777836901549463</v>
      </c>
      <c r="AY818" s="96">
        <f t="shared" si="536"/>
        <v>13357.518524301067</v>
      </c>
      <c r="AZ818" s="96">
        <f t="shared" si="537"/>
        <v>19082169.320430096</v>
      </c>
      <c r="BA818" s="97">
        <f t="shared" si="538"/>
        <v>173763.42735938093</v>
      </c>
      <c r="BB818" s="102">
        <f t="shared" si="539"/>
        <v>1.2630397910665467</v>
      </c>
      <c r="BC818" s="98">
        <f t="shared" si="540"/>
        <v>29.267321963703033</v>
      </c>
      <c r="BD818" s="98">
        <f t="shared" si="541"/>
        <v>0.1473365394562999</v>
      </c>
      <c r="BE818" s="98">
        <f t="shared" si="542"/>
        <v>36.595941162468677</v>
      </c>
      <c r="BF818" s="98">
        <f t="shared" si="543"/>
        <v>52279.91594638383</v>
      </c>
      <c r="BG818" s="103">
        <f t="shared" si="544"/>
        <v>476.06418454624918</v>
      </c>
      <c r="BH818">
        <v>0.1</v>
      </c>
      <c r="BI818">
        <f t="shared" si="524"/>
        <v>993.86298543906742</v>
      </c>
      <c r="BJ818">
        <v>0.1</v>
      </c>
      <c r="BK818">
        <f t="shared" si="525"/>
        <v>115.90914634146341</v>
      </c>
      <c r="BL818" s="114">
        <v>17.6498016718255</v>
      </c>
      <c r="BM818" s="114">
        <v>910.91550745517998</v>
      </c>
      <c r="BN818" s="114">
        <v>5.3109910208389097</v>
      </c>
      <c r="BO818" s="114">
        <v>537.6</v>
      </c>
      <c r="BP818" s="114">
        <v>384000</v>
      </c>
      <c r="BQ818" s="107">
        <f t="shared" si="526"/>
        <v>1.4200000000000001E-5</v>
      </c>
      <c r="BR818" s="107">
        <f t="shared" si="527"/>
        <v>1.8137162386582182E-4</v>
      </c>
      <c r="BS818" s="107">
        <f t="shared" si="528"/>
        <v>9.1160598049454238E-3</v>
      </c>
      <c r="BT818" s="107">
        <f t="shared" si="529"/>
        <v>5.3057218734067829E-5</v>
      </c>
      <c r="BU818" s="107">
        <f t="shared" si="530"/>
        <v>5.507445977183785E-3</v>
      </c>
      <c r="BV818" s="107">
        <f t="shared" si="531"/>
        <v>4.266902775864267</v>
      </c>
      <c r="BW818" s="117">
        <f t="shared" si="532"/>
        <v>2.4573859561606869E-2</v>
      </c>
    </row>
    <row r="819" spans="1:75" ht="45" customHeight="1" x14ac:dyDescent="0.25">
      <c r="A819" s="108">
        <v>4.61037222433065</v>
      </c>
      <c r="B819" s="108">
        <v>-74.138635861517102</v>
      </c>
      <c r="C819" s="119">
        <v>25</v>
      </c>
      <c r="D819" s="119">
        <v>25</v>
      </c>
      <c r="E819" s="119">
        <v>1821</v>
      </c>
      <c r="F819" s="16" t="s">
        <v>2038</v>
      </c>
      <c r="G819" s="14" t="s">
        <v>2039</v>
      </c>
      <c r="H819" s="16" t="s">
        <v>2040</v>
      </c>
      <c r="I819" s="14" t="s">
        <v>195</v>
      </c>
      <c r="J819" s="14" t="s">
        <v>41</v>
      </c>
      <c r="K819" s="14">
        <v>60</v>
      </c>
      <c r="L819" s="14"/>
      <c r="M819" s="14">
        <v>1976</v>
      </c>
      <c r="N819" s="15" t="s">
        <v>43</v>
      </c>
      <c r="O819" s="15" t="s">
        <v>44</v>
      </c>
      <c r="P819" s="28">
        <v>4.2689148957375835E-3</v>
      </c>
      <c r="Q819" s="18">
        <v>16065</v>
      </c>
      <c r="R819" s="18">
        <v>16341.675960771154</v>
      </c>
      <c r="S819" s="15" t="s">
        <v>45</v>
      </c>
      <c r="T819" s="15"/>
      <c r="U819" s="15"/>
      <c r="V819" s="14">
        <v>365</v>
      </c>
      <c r="W819" s="76" t="s">
        <v>76</v>
      </c>
      <c r="X819" s="14"/>
      <c r="Y819" s="14">
        <v>2920</v>
      </c>
      <c r="Z819" s="76" t="s">
        <v>2041</v>
      </c>
      <c r="AA819" s="76" t="s">
        <v>429</v>
      </c>
      <c r="AB819" s="19" t="s">
        <v>49</v>
      </c>
      <c r="AC819" s="19">
        <v>46.3856216091623</v>
      </c>
      <c r="AD819" s="19">
        <v>1074.85364414012</v>
      </c>
      <c r="AE819" s="19">
        <v>5.4109910208389103</v>
      </c>
      <c r="AF819" s="19">
        <v>1344</v>
      </c>
      <c r="AG819" s="19">
        <v>1920000</v>
      </c>
      <c r="AH819" s="20">
        <v>1159.0914634146341</v>
      </c>
      <c r="AI819" s="20">
        <v>1.4200000000000001E-4</v>
      </c>
      <c r="AJ819" s="21">
        <f t="shared" si="552"/>
        <v>7.5801879757587444E-4</v>
      </c>
      <c r="AK819" s="21">
        <f t="shared" si="553"/>
        <v>1.7564909957791874E-2</v>
      </c>
      <c r="AL819" s="21">
        <f t="shared" si="554"/>
        <v>8.842466188919179E-5</v>
      </c>
      <c r="AM819" s="21">
        <f t="shared" si="555"/>
        <v>2.1963212491276432E-2</v>
      </c>
      <c r="AN819" s="21">
        <f t="shared" si="556"/>
        <v>31.376017844680614</v>
      </c>
      <c r="AO819" s="86">
        <f t="shared" si="517"/>
        <v>0.16742562021603197</v>
      </c>
      <c r="AP819" s="88">
        <f t="shared" si="518"/>
        <v>2.0767638289749983E-6</v>
      </c>
      <c r="AQ819" s="89">
        <f t="shared" si="519"/>
        <v>4.812304098025171E-5</v>
      </c>
      <c r="AR819" s="89">
        <f t="shared" si="520"/>
        <v>2.4225934764162133E-7</v>
      </c>
      <c r="AS819" s="89">
        <f t="shared" si="521"/>
        <v>6.0173184907606663E-5</v>
      </c>
      <c r="AT819" s="89">
        <f t="shared" si="522"/>
        <v>8.5961692725152375E-2</v>
      </c>
      <c r="AU819" s="91">
        <f t="shared" si="523"/>
        <v>4.5870032935899167E-4</v>
      </c>
      <c r="AV819" s="95">
        <f t="shared" si="533"/>
        <v>758.01879757587449</v>
      </c>
      <c r="AW819" s="96">
        <f t="shared" si="534"/>
        <v>17564.909957791875</v>
      </c>
      <c r="AX819" s="96">
        <f t="shared" si="535"/>
        <v>88.424661889191796</v>
      </c>
      <c r="AY819" s="96">
        <f t="shared" si="536"/>
        <v>21963.212491276434</v>
      </c>
      <c r="AZ819" s="96">
        <f t="shared" si="537"/>
        <v>31376017.844680615</v>
      </c>
      <c r="BA819" s="97">
        <f t="shared" si="538"/>
        <v>167425.62021603197</v>
      </c>
      <c r="BB819" s="102">
        <f t="shared" si="539"/>
        <v>2.0767638289749981</v>
      </c>
      <c r="BC819" s="98">
        <f t="shared" si="540"/>
        <v>48.123040980251709</v>
      </c>
      <c r="BD819" s="98">
        <f t="shared" si="541"/>
        <v>0.24225934764162133</v>
      </c>
      <c r="BE819" s="98">
        <f t="shared" si="542"/>
        <v>60.173184907606661</v>
      </c>
      <c r="BF819" s="98">
        <f t="shared" si="543"/>
        <v>85961.692725152374</v>
      </c>
      <c r="BG819" s="103">
        <f t="shared" si="544"/>
        <v>458.70032935899167</v>
      </c>
      <c r="BH819">
        <v>0.1</v>
      </c>
      <c r="BI819">
        <f t="shared" si="524"/>
        <v>1634.1675960771154</v>
      </c>
      <c r="BJ819">
        <v>0.1</v>
      </c>
      <c r="BK819">
        <f t="shared" si="525"/>
        <v>115.90914634146341</v>
      </c>
      <c r="BL819" s="114">
        <v>17.6498016718255</v>
      </c>
      <c r="BM819" s="114">
        <v>910.91550745517998</v>
      </c>
      <c r="BN819" s="114">
        <v>5.3109910208389097</v>
      </c>
      <c r="BO819" s="114">
        <v>537.6</v>
      </c>
      <c r="BP819" s="114">
        <v>384000</v>
      </c>
      <c r="BQ819" s="107">
        <f t="shared" si="526"/>
        <v>1.4200000000000001E-5</v>
      </c>
      <c r="BR819" s="107">
        <f t="shared" si="527"/>
        <v>2.9822182223485598E-4</v>
      </c>
      <c r="BS819" s="107">
        <f t="shared" si="528"/>
        <v>1.4989158219391409E-2</v>
      </c>
      <c r="BT819" s="107">
        <f t="shared" si="529"/>
        <v>8.7239779389595813E-5</v>
      </c>
      <c r="BU819" s="107">
        <f t="shared" si="530"/>
        <v>9.0556644979417952E-3</v>
      </c>
      <c r="BV819" s="107">
        <f t="shared" si="531"/>
        <v>7.0158908763952299</v>
      </c>
      <c r="BW819" s="117">
        <f t="shared" si="532"/>
        <v>2.367755827982395E-2</v>
      </c>
    </row>
    <row r="820" spans="1:75" ht="45" customHeight="1" x14ac:dyDescent="0.25">
      <c r="A820" s="108">
        <v>4.6133500689595204</v>
      </c>
      <c r="B820" s="108">
        <v>-74.136405055357798</v>
      </c>
      <c r="C820" s="119">
        <v>25</v>
      </c>
      <c r="D820" s="119">
        <v>25</v>
      </c>
      <c r="E820" s="119">
        <v>1821</v>
      </c>
      <c r="F820" s="16" t="s">
        <v>2042</v>
      </c>
      <c r="G820" s="14" t="s">
        <v>2043</v>
      </c>
      <c r="H820" s="16" t="s">
        <v>2044</v>
      </c>
      <c r="I820" s="14" t="s">
        <v>195</v>
      </c>
      <c r="J820" s="14" t="s">
        <v>41</v>
      </c>
      <c r="K820" s="14">
        <v>80</v>
      </c>
      <c r="L820" s="14"/>
      <c r="M820" s="14">
        <v>1982</v>
      </c>
      <c r="N820" s="15" t="s">
        <v>43</v>
      </c>
      <c r="O820" s="15" t="s">
        <v>44</v>
      </c>
      <c r="P820" s="28">
        <v>4.2689148957375835E-3</v>
      </c>
      <c r="Q820" s="18">
        <v>20460</v>
      </c>
      <c r="R820" s="18">
        <v>20812.367890281843</v>
      </c>
      <c r="S820" s="15" t="s">
        <v>45</v>
      </c>
      <c r="T820" s="15"/>
      <c r="U820" s="15"/>
      <c r="V820" s="14">
        <v>365</v>
      </c>
      <c r="W820" s="76" t="s">
        <v>76</v>
      </c>
      <c r="X820" s="14">
        <v>31</v>
      </c>
      <c r="Y820" s="14">
        <v>2238</v>
      </c>
      <c r="Z820" s="76" t="s">
        <v>2045</v>
      </c>
      <c r="AA820" s="76" t="s">
        <v>429</v>
      </c>
      <c r="AB820" s="19" t="s">
        <v>49</v>
      </c>
      <c r="AC820" s="19">
        <v>46.3856216091623</v>
      </c>
      <c r="AD820" s="19">
        <v>1074.85364414012</v>
      </c>
      <c r="AE820" s="19">
        <v>5.4109910208389103</v>
      </c>
      <c r="AF820" s="19">
        <v>1344</v>
      </c>
      <c r="AG820" s="19">
        <v>1920000</v>
      </c>
      <c r="AH820" s="20">
        <v>1159.0914634146341</v>
      </c>
      <c r="AI820" s="20">
        <v>1.4200000000000001E-4</v>
      </c>
      <c r="AJ820" s="21">
        <f t="shared" si="552"/>
        <v>9.6539462174929306E-4</v>
      </c>
      <c r="AK820" s="21">
        <f t="shared" si="553"/>
        <v>2.2370249470054258E-2</v>
      </c>
      <c r="AL820" s="21">
        <f t="shared" si="554"/>
        <v>1.1261553577671112E-4</v>
      </c>
      <c r="AM820" s="21">
        <f t="shared" si="555"/>
        <v>2.7971822444538798E-2</v>
      </c>
      <c r="AN820" s="21">
        <f t="shared" si="556"/>
        <v>39.959746349341138</v>
      </c>
      <c r="AO820" s="86">
        <f t="shared" si="517"/>
        <v>0.16742562021603197</v>
      </c>
      <c r="AP820" s="88">
        <f t="shared" si="518"/>
        <v>2.6449167719158716E-6</v>
      </c>
      <c r="AQ820" s="89">
        <f t="shared" si="519"/>
        <v>6.1288354712477422E-5</v>
      </c>
      <c r="AR820" s="89">
        <f t="shared" si="520"/>
        <v>3.0853571445674277E-7</v>
      </c>
      <c r="AS820" s="89">
        <f t="shared" si="521"/>
        <v>7.6635129985037803E-5</v>
      </c>
      <c r="AT820" s="89">
        <f t="shared" si="522"/>
        <v>0.10947875712148257</v>
      </c>
      <c r="AU820" s="91">
        <f t="shared" si="523"/>
        <v>4.5870032935899167E-4</v>
      </c>
      <c r="AV820" s="95">
        <f t="shared" si="533"/>
        <v>965.39462174929304</v>
      </c>
      <c r="AW820" s="96">
        <f t="shared" si="534"/>
        <v>22370.249470054259</v>
      </c>
      <c r="AX820" s="96">
        <f t="shared" si="535"/>
        <v>112.61553577671111</v>
      </c>
      <c r="AY820" s="96">
        <f t="shared" si="536"/>
        <v>27971.822444538797</v>
      </c>
      <c r="AZ820" s="96">
        <f t="shared" si="537"/>
        <v>39959746.349341139</v>
      </c>
      <c r="BA820" s="97">
        <f t="shared" si="538"/>
        <v>167425.62021603197</v>
      </c>
      <c r="BB820" s="102">
        <f t="shared" si="539"/>
        <v>2.6449167719158715</v>
      </c>
      <c r="BC820" s="98">
        <f t="shared" si="540"/>
        <v>61.288354712477421</v>
      </c>
      <c r="BD820" s="98">
        <f t="shared" si="541"/>
        <v>0.30853571445674277</v>
      </c>
      <c r="BE820" s="98">
        <f t="shared" si="542"/>
        <v>76.635129985037807</v>
      </c>
      <c r="BF820" s="98">
        <f t="shared" si="543"/>
        <v>109478.75712148257</v>
      </c>
      <c r="BG820" s="103">
        <f t="shared" si="544"/>
        <v>458.70032935899167</v>
      </c>
      <c r="BH820">
        <v>0.1</v>
      </c>
      <c r="BI820">
        <f t="shared" si="524"/>
        <v>2081.2367890281844</v>
      </c>
      <c r="BJ820">
        <v>0.1</v>
      </c>
      <c r="BK820">
        <f t="shared" si="525"/>
        <v>115.90914634146341</v>
      </c>
      <c r="BL820" s="114">
        <v>17.6498016718255</v>
      </c>
      <c r="BM820" s="114">
        <v>910.91550745517998</v>
      </c>
      <c r="BN820" s="114">
        <v>5.3109910208389097</v>
      </c>
      <c r="BO820" s="114">
        <v>537.6</v>
      </c>
      <c r="BP820" s="114">
        <v>384000</v>
      </c>
      <c r="BQ820" s="107">
        <f t="shared" si="526"/>
        <v>1.4200000000000001E-5</v>
      </c>
      <c r="BR820" s="107">
        <f t="shared" si="527"/>
        <v>3.798081844335608E-4</v>
      </c>
      <c r="BS820" s="107">
        <f t="shared" si="528"/>
        <v>1.9089833623949466E-2</v>
      </c>
      <c r="BT820" s="107">
        <f t="shared" si="529"/>
        <v>1.1110649774734706E-4</v>
      </c>
      <c r="BU820" s="107">
        <f t="shared" si="530"/>
        <v>1.1533077847985629E-2</v>
      </c>
      <c r="BV820" s="107">
        <f t="shared" si="531"/>
        <v>8.9352709200775848</v>
      </c>
      <c r="BW820" s="117">
        <f t="shared" si="532"/>
        <v>2.367755827982395E-2</v>
      </c>
    </row>
    <row r="821" spans="1:75" ht="15" customHeight="1" x14ac:dyDescent="0.25">
      <c r="A821" s="108">
        <v>4.6177505429015202</v>
      </c>
      <c r="B821" s="108">
        <v>-74.178414264769899</v>
      </c>
      <c r="C821" s="119">
        <v>20</v>
      </c>
      <c r="D821" s="119">
        <v>26</v>
      </c>
      <c r="E821" s="119">
        <v>1829</v>
      </c>
      <c r="F821" s="16" t="s">
        <v>2046</v>
      </c>
      <c r="G821" s="14" t="s">
        <v>2047</v>
      </c>
      <c r="H821" s="16" t="s">
        <v>2048</v>
      </c>
      <c r="I821" s="14" t="s">
        <v>195</v>
      </c>
      <c r="J821" s="14" t="s">
        <v>41</v>
      </c>
      <c r="K821" s="14">
        <v>300</v>
      </c>
      <c r="L821" s="14"/>
      <c r="M821" s="14">
        <v>1985</v>
      </c>
      <c r="N821" s="15" t="s">
        <v>43</v>
      </c>
      <c r="O821" s="15" t="s">
        <v>86</v>
      </c>
      <c r="P821" s="17">
        <v>-3.5232101069717393E-2</v>
      </c>
      <c r="Q821" s="18">
        <v>2016000</v>
      </c>
      <c r="R821" s="18">
        <v>1750999.8119890778</v>
      </c>
      <c r="S821" s="15" t="s">
        <v>45</v>
      </c>
      <c r="T821" s="15"/>
      <c r="U821" s="15"/>
      <c r="V821" s="14">
        <v>365</v>
      </c>
      <c r="W821" s="76"/>
      <c r="X821" s="14"/>
      <c r="Y821" s="14">
        <v>8760</v>
      </c>
      <c r="Z821" s="76" t="s">
        <v>2049</v>
      </c>
      <c r="AA821" s="76" t="s">
        <v>429</v>
      </c>
      <c r="AB821" s="19" t="s">
        <v>49</v>
      </c>
      <c r="AC821" s="19">
        <v>589.42211574465</v>
      </c>
      <c r="AD821" s="19">
        <v>6395.3771199333296</v>
      </c>
      <c r="AE821" s="19">
        <v>22.425616220874101</v>
      </c>
      <c r="AF821" s="19">
        <v>1344</v>
      </c>
      <c r="AG821" s="19">
        <v>1920000</v>
      </c>
      <c r="AH821" s="23">
        <v>2016000</v>
      </c>
      <c r="AI821" s="24">
        <v>8.7999999999999994E-8</v>
      </c>
      <c r="AJ821" s="21">
        <f t="shared" si="552"/>
        <v>1.0320780138510866</v>
      </c>
      <c r="AK821" s="21">
        <f t="shared" si="553"/>
        <v>11.198304134602511</v>
      </c>
      <c r="AL821" s="21">
        <f t="shared" si="554"/>
        <v>3.9267249786489759E-2</v>
      </c>
      <c r="AM821" s="21">
        <f t="shared" si="555"/>
        <v>2.3533437473133207</v>
      </c>
      <c r="AN821" s="21">
        <f t="shared" si="556"/>
        <v>3361.9196390190291</v>
      </c>
      <c r="AO821" s="86">
        <f t="shared" si="517"/>
        <v>0.15408798345503885</v>
      </c>
      <c r="AP821" s="88">
        <f t="shared" si="518"/>
        <v>2.8276109968522921E-3</v>
      </c>
      <c r="AQ821" s="89">
        <f t="shared" si="519"/>
        <v>3.068028530028085E-2</v>
      </c>
      <c r="AR821" s="89">
        <f t="shared" si="520"/>
        <v>1.0758150626435551E-4</v>
      </c>
      <c r="AS821" s="89">
        <f t="shared" si="521"/>
        <v>6.4475171159269059E-3</v>
      </c>
      <c r="AT821" s="89">
        <f t="shared" si="522"/>
        <v>9.2107387370384366</v>
      </c>
      <c r="AU821" s="91">
        <f t="shared" si="523"/>
        <v>4.2215885878092837E-4</v>
      </c>
      <c r="AV821" s="95">
        <f t="shared" si="533"/>
        <v>1032078.0138510866</v>
      </c>
      <c r="AW821" s="96">
        <f t="shared" si="534"/>
        <v>11198304.134602511</v>
      </c>
      <c r="AX821" s="96">
        <f t="shared" si="535"/>
        <v>39267.24978648976</v>
      </c>
      <c r="AY821" s="96">
        <f t="shared" si="536"/>
        <v>2353343.7473133206</v>
      </c>
      <c r="AZ821" s="96">
        <f t="shared" si="537"/>
        <v>3361919639.0190291</v>
      </c>
      <c r="BA821" s="97">
        <f t="shared" si="538"/>
        <v>154087.98345503886</v>
      </c>
      <c r="BB821" s="102">
        <f t="shared" si="539"/>
        <v>2827.6109968522919</v>
      </c>
      <c r="BC821" s="98">
        <f t="shared" si="540"/>
        <v>30680.285300280852</v>
      </c>
      <c r="BD821" s="98">
        <f t="shared" si="541"/>
        <v>107.58150626435551</v>
      </c>
      <c r="BE821" s="98">
        <f t="shared" si="542"/>
        <v>6447.5171159269057</v>
      </c>
      <c r="BF821" s="98">
        <f t="shared" si="543"/>
        <v>9210738.7370384373</v>
      </c>
      <c r="BG821" s="103">
        <f t="shared" si="544"/>
        <v>422.15885878092837</v>
      </c>
      <c r="BH821">
        <v>0.1</v>
      </c>
      <c r="BI821">
        <f t="shared" si="524"/>
        <v>175099.9811989078</v>
      </c>
      <c r="BJ821">
        <v>0.1</v>
      </c>
      <c r="BK821">
        <f t="shared" si="525"/>
        <v>201600</v>
      </c>
      <c r="BL821" s="114">
        <v>491.49252207956101</v>
      </c>
      <c r="BM821" s="114">
        <v>4911.7599692228896</v>
      </c>
      <c r="BN821" s="114">
        <v>16.278520514623899</v>
      </c>
      <c r="BO821" s="114">
        <v>537.6</v>
      </c>
      <c r="BP821" s="114">
        <v>384000</v>
      </c>
      <c r="BQ821" s="107">
        <f t="shared" si="526"/>
        <v>8.7999999999999994E-9</v>
      </c>
      <c r="BR821" s="107">
        <f t="shared" si="527"/>
        <v>0.86676981599120984</v>
      </c>
      <c r="BS821" s="107">
        <f t="shared" si="528"/>
        <v>8.6730883690452512</v>
      </c>
      <c r="BT821" s="107">
        <f t="shared" si="529"/>
        <v>2.8772891846310954E-2</v>
      </c>
      <c r="BU821" s="107">
        <f t="shared" si="530"/>
        <v>0.97030848435597006</v>
      </c>
      <c r="BV821" s="107">
        <f t="shared" si="531"/>
        <v>751.74808477381043</v>
      </c>
      <c r="BW821" s="117">
        <f t="shared" si="532"/>
        <v>2.1791331600083706E-2</v>
      </c>
    </row>
    <row r="822" spans="1:75" ht="15" customHeight="1" x14ac:dyDescent="0.25">
      <c r="A822" s="108">
        <v>4.6177505429015202</v>
      </c>
      <c r="B822" s="108">
        <v>-74.178414264769899</v>
      </c>
      <c r="C822" s="119">
        <v>20</v>
      </c>
      <c r="D822" s="119">
        <v>26</v>
      </c>
      <c r="E822" s="119">
        <v>1829</v>
      </c>
      <c r="F822" s="16" t="s">
        <v>2046</v>
      </c>
      <c r="G822" s="14" t="s">
        <v>2047</v>
      </c>
      <c r="H822" s="16" t="s">
        <v>2048</v>
      </c>
      <c r="I822" s="14" t="s">
        <v>195</v>
      </c>
      <c r="J822" s="14" t="s">
        <v>41</v>
      </c>
      <c r="K822" s="14">
        <v>300</v>
      </c>
      <c r="L822" s="14"/>
      <c r="M822" s="14">
        <v>1957</v>
      </c>
      <c r="N822" s="15" t="s">
        <v>43</v>
      </c>
      <c r="O822" s="15" t="s">
        <v>86</v>
      </c>
      <c r="P822" s="17">
        <v>-3.5232101069717393E-2</v>
      </c>
      <c r="Q822" s="18">
        <v>2016000</v>
      </c>
      <c r="R822" s="18">
        <v>1750999.8119890778</v>
      </c>
      <c r="S822" s="15" t="s">
        <v>45</v>
      </c>
      <c r="T822" s="15"/>
      <c r="U822" s="15"/>
      <c r="V822" s="14">
        <v>365</v>
      </c>
      <c r="W822" s="76"/>
      <c r="X822" s="14"/>
      <c r="Y822" s="14">
        <v>8760</v>
      </c>
      <c r="Z822" s="76" t="s">
        <v>2049</v>
      </c>
      <c r="AA822" s="76" t="s">
        <v>429</v>
      </c>
      <c r="AB822" s="19" t="s">
        <v>49</v>
      </c>
      <c r="AC822" s="19">
        <v>589.42211574465</v>
      </c>
      <c r="AD822" s="19">
        <v>6395.3771199333296</v>
      </c>
      <c r="AE822" s="19">
        <v>22.425616220874101</v>
      </c>
      <c r="AF822" s="19">
        <v>1344</v>
      </c>
      <c r="AG822" s="19">
        <v>1920000</v>
      </c>
      <c r="AH822" s="23">
        <v>2016000</v>
      </c>
      <c r="AI822" s="24">
        <v>8.7999999999999994E-8</v>
      </c>
      <c r="AJ822" s="21">
        <f t="shared" si="552"/>
        <v>1.0320780138510866</v>
      </c>
      <c r="AK822" s="21">
        <f t="shared" si="553"/>
        <v>11.198304134602511</v>
      </c>
      <c r="AL822" s="21">
        <f t="shared" si="554"/>
        <v>3.9267249786489759E-2</v>
      </c>
      <c r="AM822" s="21">
        <f t="shared" si="555"/>
        <v>2.3533437473133207</v>
      </c>
      <c r="AN822" s="21">
        <f t="shared" si="556"/>
        <v>3361.9196390190291</v>
      </c>
      <c r="AO822" s="86">
        <f t="shared" si="517"/>
        <v>0.15408798345503885</v>
      </c>
      <c r="AP822" s="88">
        <f t="shared" si="518"/>
        <v>2.8276109968522921E-3</v>
      </c>
      <c r="AQ822" s="89">
        <f t="shared" si="519"/>
        <v>3.068028530028085E-2</v>
      </c>
      <c r="AR822" s="89">
        <f t="shared" si="520"/>
        <v>1.0758150626435551E-4</v>
      </c>
      <c r="AS822" s="89">
        <f t="shared" si="521"/>
        <v>6.4475171159269059E-3</v>
      </c>
      <c r="AT822" s="89">
        <f t="shared" si="522"/>
        <v>9.2107387370384366</v>
      </c>
      <c r="AU822" s="91">
        <f t="shared" si="523"/>
        <v>4.2215885878092837E-4</v>
      </c>
      <c r="AV822" s="95">
        <f t="shared" si="533"/>
        <v>1032078.0138510866</v>
      </c>
      <c r="AW822" s="96">
        <f t="shared" si="534"/>
        <v>11198304.134602511</v>
      </c>
      <c r="AX822" s="96">
        <f t="shared" si="535"/>
        <v>39267.24978648976</v>
      </c>
      <c r="AY822" s="96">
        <f t="shared" si="536"/>
        <v>2353343.7473133206</v>
      </c>
      <c r="AZ822" s="96">
        <f t="shared" si="537"/>
        <v>3361919639.0190291</v>
      </c>
      <c r="BA822" s="97">
        <f t="shared" si="538"/>
        <v>154087.98345503886</v>
      </c>
      <c r="BB822" s="102">
        <f t="shared" si="539"/>
        <v>2827.6109968522919</v>
      </c>
      <c r="BC822" s="98">
        <f t="shared" si="540"/>
        <v>30680.285300280852</v>
      </c>
      <c r="BD822" s="98">
        <f t="shared" si="541"/>
        <v>107.58150626435551</v>
      </c>
      <c r="BE822" s="98">
        <f t="shared" si="542"/>
        <v>6447.5171159269057</v>
      </c>
      <c r="BF822" s="98">
        <f t="shared" si="543"/>
        <v>9210738.7370384373</v>
      </c>
      <c r="BG822" s="103">
        <f t="shared" si="544"/>
        <v>422.15885878092837</v>
      </c>
      <c r="BH822">
        <v>0.1</v>
      </c>
      <c r="BI822">
        <f t="shared" si="524"/>
        <v>175099.9811989078</v>
      </c>
      <c r="BJ822">
        <v>0.1</v>
      </c>
      <c r="BK822">
        <f t="shared" si="525"/>
        <v>201600</v>
      </c>
      <c r="BL822" s="114">
        <v>491.49252207956101</v>
      </c>
      <c r="BM822" s="114">
        <v>4911.7599692228896</v>
      </c>
      <c r="BN822" s="114">
        <v>16.278520514623899</v>
      </c>
      <c r="BO822" s="114">
        <v>537.6</v>
      </c>
      <c r="BP822" s="114">
        <v>384000</v>
      </c>
      <c r="BQ822" s="107">
        <f t="shared" si="526"/>
        <v>8.7999999999999994E-9</v>
      </c>
      <c r="BR822" s="107">
        <f t="shared" si="527"/>
        <v>0.86676981599120984</v>
      </c>
      <c r="BS822" s="107">
        <f t="shared" si="528"/>
        <v>8.6730883690452512</v>
      </c>
      <c r="BT822" s="107">
        <f t="shared" si="529"/>
        <v>2.8772891846310954E-2</v>
      </c>
      <c r="BU822" s="107">
        <f t="shared" si="530"/>
        <v>0.97030848435597006</v>
      </c>
      <c r="BV822" s="107">
        <f t="shared" si="531"/>
        <v>751.74808477381043</v>
      </c>
      <c r="BW822" s="117">
        <f t="shared" si="532"/>
        <v>2.1791331600083706E-2</v>
      </c>
    </row>
    <row r="823" spans="1:75" ht="15" customHeight="1" x14ac:dyDescent="0.25">
      <c r="A823" s="108">
        <v>4.6177505429015202</v>
      </c>
      <c r="B823" s="108">
        <v>-74.178414264769899</v>
      </c>
      <c r="C823" s="119">
        <v>20</v>
      </c>
      <c r="D823" s="119">
        <v>26</v>
      </c>
      <c r="E823" s="119">
        <v>1829</v>
      </c>
      <c r="F823" s="16" t="s">
        <v>2046</v>
      </c>
      <c r="G823" s="14" t="s">
        <v>2047</v>
      </c>
      <c r="H823" s="16" t="s">
        <v>2048</v>
      </c>
      <c r="I823" s="14" t="s">
        <v>195</v>
      </c>
      <c r="J823" s="14" t="s">
        <v>41</v>
      </c>
      <c r="K823" s="14">
        <v>300</v>
      </c>
      <c r="L823" s="14"/>
      <c r="M823" s="14">
        <v>1968</v>
      </c>
      <c r="N823" s="15" t="s">
        <v>43</v>
      </c>
      <c r="O823" s="15" t="s">
        <v>86</v>
      </c>
      <c r="P823" s="17">
        <v>-3.5232101069717393E-2</v>
      </c>
      <c r="Q823" s="18">
        <v>840000</v>
      </c>
      <c r="R823" s="18">
        <v>729583.2549954491</v>
      </c>
      <c r="S823" s="15" t="s">
        <v>45</v>
      </c>
      <c r="T823" s="15"/>
      <c r="U823" s="15"/>
      <c r="V823" s="14">
        <v>365</v>
      </c>
      <c r="W823" s="76"/>
      <c r="X823" s="14"/>
      <c r="Y823" s="14">
        <v>8760</v>
      </c>
      <c r="Z823" s="76" t="s">
        <v>2049</v>
      </c>
      <c r="AA823" s="76" t="s">
        <v>429</v>
      </c>
      <c r="AB823" s="19" t="s">
        <v>49</v>
      </c>
      <c r="AC823" s="19">
        <v>589.42211574465</v>
      </c>
      <c r="AD823" s="19">
        <v>6395.3771199333296</v>
      </c>
      <c r="AE823" s="19">
        <v>22.425616220874101</v>
      </c>
      <c r="AF823" s="19">
        <v>1344</v>
      </c>
      <c r="AG823" s="19">
        <v>1920000</v>
      </c>
      <c r="AH823" s="23">
        <v>840000</v>
      </c>
      <c r="AI823" s="24">
        <v>8.7999999999999994E-8</v>
      </c>
      <c r="AJ823" s="21">
        <f t="shared" si="552"/>
        <v>0.43003250577128604</v>
      </c>
      <c r="AK823" s="21">
        <f t="shared" si="553"/>
        <v>4.665960056084379</v>
      </c>
      <c r="AL823" s="21">
        <f t="shared" si="554"/>
        <v>1.6361354077704067E-2</v>
      </c>
      <c r="AM823" s="21">
        <f t="shared" si="555"/>
        <v>0.98055989471388361</v>
      </c>
      <c r="AN823" s="21">
        <f t="shared" si="556"/>
        <v>1400.7998495912623</v>
      </c>
      <c r="AO823" s="86">
        <f t="shared" si="517"/>
        <v>6.4203326439599528E-2</v>
      </c>
      <c r="AP823" s="88">
        <f t="shared" si="518"/>
        <v>1.178171248688455E-3</v>
      </c>
      <c r="AQ823" s="89">
        <f t="shared" si="519"/>
        <v>1.2783452208450353E-2</v>
      </c>
      <c r="AR823" s="89">
        <f t="shared" si="520"/>
        <v>4.4825627610148129E-5</v>
      </c>
      <c r="AS823" s="89">
        <f t="shared" si="521"/>
        <v>2.6864654649695441E-3</v>
      </c>
      <c r="AT823" s="89">
        <f t="shared" si="522"/>
        <v>3.8378078070993489</v>
      </c>
      <c r="AU823" s="91">
        <f t="shared" si="523"/>
        <v>1.758995244920535E-4</v>
      </c>
      <c r="AV823" s="95">
        <f t="shared" si="533"/>
        <v>430032.50577128603</v>
      </c>
      <c r="AW823" s="96">
        <f t="shared" si="534"/>
        <v>4665960.0560843786</v>
      </c>
      <c r="AX823" s="96">
        <f t="shared" si="535"/>
        <v>16361.354077704067</v>
      </c>
      <c r="AY823" s="96">
        <f t="shared" si="536"/>
        <v>980559.89471388364</v>
      </c>
      <c r="AZ823" s="96">
        <f t="shared" si="537"/>
        <v>1400799849.5912623</v>
      </c>
      <c r="BA823" s="97">
        <f t="shared" si="538"/>
        <v>64203.326439599528</v>
      </c>
      <c r="BB823" s="102">
        <f t="shared" si="539"/>
        <v>1178.1712486884551</v>
      </c>
      <c r="BC823" s="98">
        <f t="shared" si="540"/>
        <v>12783.452208450353</v>
      </c>
      <c r="BD823" s="98">
        <f t="shared" si="541"/>
        <v>44.825627610148132</v>
      </c>
      <c r="BE823" s="98">
        <f t="shared" si="542"/>
        <v>2686.465464969544</v>
      </c>
      <c r="BF823" s="98">
        <f t="shared" si="543"/>
        <v>3837807.8070993489</v>
      </c>
      <c r="BG823" s="103">
        <f t="shared" si="544"/>
        <v>175.8995244920535</v>
      </c>
      <c r="BH823">
        <v>0.1</v>
      </c>
      <c r="BI823">
        <f t="shared" si="524"/>
        <v>72958.32549954491</v>
      </c>
      <c r="BJ823">
        <v>0.1</v>
      </c>
      <c r="BK823">
        <f t="shared" si="525"/>
        <v>84000</v>
      </c>
      <c r="BL823" s="114">
        <v>491.49252207956101</v>
      </c>
      <c r="BM823" s="114">
        <v>4911.7599692228896</v>
      </c>
      <c r="BN823" s="114">
        <v>16.278520514623899</v>
      </c>
      <c r="BO823" s="114">
        <v>537.6</v>
      </c>
      <c r="BP823" s="114">
        <v>384000</v>
      </c>
      <c r="BQ823" s="107">
        <f t="shared" si="526"/>
        <v>8.7999999999999994E-9</v>
      </c>
      <c r="BR823" s="107">
        <f t="shared" si="527"/>
        <v>0.36115408999633741</v>
      </c>
      <c r="BS823" s="107">
        <f t="shared" si="528"/>
        <v>3.613786820435521</v>
      </c>
      <c r="BT823" s="107">
        <f t="shared" si="529"/>
        <v>1.1988704935962897E-2</v>
      </c>
      <c r="BU823" s="107">
        <f t="shared" si="530"/>
        <v>0.40429520181498751</v>
      </c>
      <c r="BV823" s="107">
        <f t="shared" si="531"/>
        <v>313.22836865575437</v>
      </c>
      <c r="BW823" s="117">
        <f t="shared" si="532"/>
        <v>9.0797215000348788E-3</v>
      </c>
    </row>
    <row r="824" spans="1:75" ht="30" customHeight="1" x14ac:dyDescent="0.25">
      <c r="A824" s="108">
        <v>4.6286913351879502</v>
      </c>
      <c r="B824" s="108">
        <v>-74.108830715566597</v>
      </c>
      <c r="C824" s="119">
        <v>28</v>
      </c>
      <c r="D824" s="119">
        <v>27</v>
      </c>
      <c r="E824" s="119">
        <v>1850</v>
      </c>
      <c r="F824" s="16" t="s">
        <v>2050</v>
      </c>
      <c r="G824" s="14" t="s">
        <v>2051</v>
      </c>
      <c r="H824" s="16" t="s">
        <v>2052</v>
      </c>
      <c r="I824" s="14" t="s">
        <v>133</v>
      </c>
      <c r="J824" s="14" t="s">
        <v>53</v>
      </c>
      <c r="K824" s="27"/>
      <c r="L824" s="27"/>
      <c r="M824" s="14">
        <v>2003</v>
      </c>
      <c r="N824" s="15" t="s">
        <v>54</v>
      </c>
      <c r="O824" s="15" t="s">
        <v>54</v>
      </c>
      <c r="P824" s="25">
        <v>1.08600994019335E-3</v>
      </c>
      <c r="Q824" s="18">
        <v>0.10388699048084001</v>
      </c>
      <c r="R824" s="18">
        <v>0.10433926132816621</v>
      </c>
      <c r="S824" s="15" t="s">
        <v>45</v>
      </c>
      <c r="T824" s="15"/>
      <c r="U824" s="15"/>
      <c r="V824" s="14">
        <v>365</v>
      </c>
      <c r="W824" s="76" t="s">
        <v>76</v>
      </c>
      <c r="X824" s="14"/>
      <c r="Y824" s="14">
        <v>2920</v>
      </c>
      <c r="Z824" s="76" t="s">
        <v>2053</v>
      </c>
      <c r="AA824" s="76" t="s">
        <v>429</v>
      </c>
      <c r="AB824" s="19" t="s">
        <v>49</v>
      </c>
      <c r="AC824" s="19">
        <v>24000</v>
      </c>
      <c r="AD824" s="19">
        <v>2261000</v>
      </c>
      <c r="AE824" s="19">
        <v>1200</v>
      </c>
      <c r="AF824" s="19">
        <v>381000</v>
      </c>
      <c r="AG824" s="19">
        <v>1500000000</v>
      </c>
      <c r="AH824" s="20">
        <v>2.9803032786885244</v>
      </c>
      <c r="AI824" s="20">
        <v>1.362E-5</v>
      </c>
      <c r="AJ824" s="21">
        <f t="shared" si="552"/>
        <v>2.5041422718759892E-6</v>
      </c>
      <c r="AK824" s="21">
        <f t="shared" si="553"/>
        <v>2.359110698629838E-4</v>
      </c>
      <c r="AL824" s="21">
        <f t="shared" si="554"/>
        <v>1.2520711359379945E-7</v>
      </c>
      <c r="AM824" s="21">
        <f t="shared" si="555"/>
        <v>3.9753258566031328E-5</v>
      </c>
      <c r="AN824" s="21">
        <f t="shared" si="556"/>
        <v>0.15650889199224932</v>
      </c>
      <c r="AO824" s="86">
        <f t="shared" si="517"/>
        <v>4.076844629966131E-5</v>
      </c>
      <c r="AP824" s="88">
        <f t="shared" si="518"/>
        <v>6.860663758564354E-9</v>
      </c>
      <c r="AQ824" s="89">
        <f t="shared" si="519"/>
        <v>6.463316982547502E-7</v>
      </c>
      <c r="AR824" s="89">
        <f t="shared" si="520"/>
        <v>3.4303318792821769E-10</v>
      </c>
      <c r="AS824" s="89">
        <f t="shared" si="521"/>
        <v>1.0891303716720911E-7</v>
      </c>
      <c r="AT824" s="89">
        <f t="shared" si="522"/>
        <v>4.2879148491027213E-4</v>
      </c>
      <c r="AU824" s="91">
        <f t="shared" si="523"/>
        <v>1.1169437342372962E-7</v>
      </c>
      <c r="AV824" s="95">
        <f t="shared" si="533"/>
        <v>2.5041422718759891</v>
      </c>
      <c r="AW824" s="96">
        <f t="shared" si="534"/>
        <v>235.91106986298379</v>
      </c>
      <c r="AX824" s="96">
        <f t="shared" si="535"/>
        <v>0.12520711359379946</v>
      </c>
      <c r="AY824" s="96">
        <f t="shared" si="536"/>
        <v>39.753258566031327</v>
      </c>
      <c r="AZ824" s="96">
        <f t="shared" si="537"/>
        <v>156508.89199224932</v>
      </c>
      <c r="BA824" s="97">
        <f t="shared" si="538"/>
        <v>40.768446299661314</v>
      </c>
      <c r="BB824" s="102">
        <f t="shared" si="539"/>
        <v>6.860663758564354E-3</v>
      </c>
      <c r="BC824" s="98">
        <f t="shared" si="540"/>
        <v>0.64633169825475023</v>
      </c>
      <c r="BD824" s="98">
        <f t="shared" si="541"/>
        <v>3.4303318792821771E-4</v>
      </c>
      <c r="BE824" s="98">
        <f t="shared" si="542"/>
        <v>0.10891303716720911</v>
      </c>
      <c r="BF824" s="98">
        <f t="shared" si="543"/>
        <v>428.79148491027212</v>
      </c>
      <c r="BG824" s="103">
        <f t="shared" si="544"/>
        <v>0.11169437342372962</v>
      </c>
      <c r="BH824">
        <v>0.1</v>
      </c>
      <c r="BI824">
        <f t="shared" si="524"/>
        <v>1.0433926132816622E-2</v>
      </c>
      <c r="BJ824">
        <v>0.1</v>
      </c>
      <c r="BK824">
        <f t="shared" si="525"/>
        <v>0.29803032786885247</v>
      </c>
      <c r="BL824" s="114">
        <v>0</v>
      </c>
      <c r="BM824" s="114">
        <v>0</v>
      </c>
      <c r="BN824" s="114">
        <v>0</v>
      </c>
      <c r="BO824" s="114">
        <v>0</v>
      </c>
      <c r="BP824" s="114">
        <v>0</v>
      </c>
      <c r="BQ824" s="107">
        <f t="shared" si="526"/>
        <v>1.362E-6</v>
      </c>
      <c r="BR824" s="107">
        <f t="shared" si="527"/>
        <v>2.5041422718759896E-7</v>
      </c>
      <c r="BS824" s="107">
        <f t="shared" si="528"/>
        <v>2.3591106986298386E-5</v>
      </c>
      <c r="BT824" s="107">
        <f t="shared" si="529"/>
        <v>1.2520711359379948E-8</v>
      </c>
      <c r="BU824" s="107">
        <f t="shared" si="530"/>
        <v>3.9753258566031337E-6</v>
      </c>
      <c r="BV824" s="107">
        <f t="shared" si="531"/>
        <v>1.5650889199224936E-2</v>
      </c>
      <c r="BW824" s="117">
        <f t="shared" si="532"/>
        <v>5.7655289673860258E-6</v>
      </c>
    </row>
    <row r="825" spans="1:75" ht="30" customHeight="1" x14ac:dyDescent="0.25">
      <c r="A825" s="108">
        <v>4.6327858525588796</v>
      </c>
      <c r="B825" s="108">
        <v>-74.107836336141403</v>
      </c>
      <c r="C825" s="119">
        <v>28</v>
      </c>
      <c r="D825" s="119">
        <v>28</v>
      </c>
      <c r="E825" s="119">
        <v>1863</v>
      </c>
      <c r="F825" s="16" t="s">
        <v>2054</v>
      </c>
      <c r="G825" s="14" t="s">
        <v>2055</v>
      </c>
      <c r="H825" s="16" t="s">
        <v>2056</v>
      </c>
      <c r="I825" s="14" t="s">
        <v>133</v>
      </c>
      <c r="J825" s="14" t="s">
        <v>53</v>
      </c>
      <c r="K825" s="14">
        <v>0.23</v>
      </c>
      <c r="L825" s="14"/>
      <c r="M825" s="14">
        <v>2004</v>
      </c>
      <c r="N825" s="15" t="s">
        <v>43</v>
      </c>
      <c r="O825" s="15" t="s">
        <v>123</v>
      </c>
      <c r="P825" s="28">
        <v>4.2689148957375835E-3</v>
      </c>
      <c r="Q825" s="18">
        <v>69.642857142857096</v>
      </c>
      <c r="R825" s="18">
        <v>70.842266069769522</v>
      </c>
      <c r="S825" s="15" t="s">
        <v>45</v>
      </c>
      <c r="T825" s="15"/>
      <c r="U825" s="15"/>
      <c r="V825" s="14">
        <v>365</v>
      </c>
      <c r="W825" s="76"/>
      <c r="X825" s="14"/>
      <c r="Y825" s="14">
        <v>8760</v>
      </c>
      <c r="Z825" s="76" t="s">
        <v>2057</v>
      </c>
      <c r="AA825" s="76" t="s">
        <v>429</v>
      </c>
      <c r="AB825" s="19" t="s">
        <v>49</v>
      </c>
      <c r="AC825" s="19">
        <v>196.35697419693699</v>
      </c>
      <c r="AD825" s="19">
        <v>1220.7279907421801</v>
      </c>
      <c r="AE825" s="19">
        <v>69.655897325915305</v>
      </c>
      <c r="AF825" s="19">
        <v>640</v>
      </c>
      <c r="AG825" s="19">
        <v>1920000</v>
      </c>
      <c r="AH825" s="20">
        <v>2.9803032786885244</v>
      </c>
      <c r="AI825" s="20">
        <v>1.362E-5</v>
      </c>
      <c r="AJ825" s="21">
        <f t="shared" si="552"/>
        <v>1.3910373010714278E-5</v>
      </c>
      <c r="AK825" s="21">
        <f t="shared" si="553"/>
        <v>8.6479137118972667E-5</v>
      </c>
      <c r="AL825" s="21">
        <f t="shared" si="554"/>
        <v>4.9345816116910387E-6</v>
      </c>
      <c r="AM825" s="21">
        <f t="shared" si="555"/>
        <v>4.5339050284652494E-5</v>
      </c>
      <c r="AN825" s="21">
        <f t="shared" si="556"/>
        <v>0.13601715085395746</v>
      </c>
      <c r="AO825" s="86">
        <f t="shared" si="517"/>
        <v>4.1290812889073531E-5</v>
      </c>
      <c r="AP825" s="88">
        <f t="shared" si="518"/>
        <v>3.8110610988258298E-8</v>
      </c>
      <c r="AQ825" s="89">
        <f t="shared" si="519"/>
        <v>2.3692914279170595E-7</v>
      </c>
      <c r="AR825" s="89">
        <f t="shared" si="520"/>
        <v>1.351940167586586E-8</v>
      </c>
      <c r="AS825" s="89">
        <f t="shared" si="521"/>
        <v>1.242165761223356E-7</v>
      </c>
      <c r="AT825" s="89">
        <f t="shared" si="522"/>
        <v>3.7264972836700675E-4</v>
      </c>
      <c r="AU825" s="91">
        <f t="shared" si="523"/>
        <v>1.1312551476458501E-7</v>
      </c>
      <c r="AV825" s="95">
        <f t="shared" si="533"/>
        <v>13.910373010714279</v>
      </c>
      <c r="AW825" s="96">
        <f t="shared" si="534"/>
        <v>86.479137118972673</v>
      </c>
      <c r="AX825" s="96">
        <f t="shared" si="535"/>
        <v>4.9345816116910388</v>
      </c>
      <c r="AY825" s="96">
        <f t="shared" si="536"/>
        <v>45.339050284652494</v>
      </c>
      <c r="AZ825" s="96">
        <f t="shared" si="537"/>
        <v>136017.15085395746</v>
      </c>
      <c r="BA825" s="97">
        <f t="shared" si="538"/>
        <v>41.290812889073528</v>
      </c>
      <c r="BB825" s="102">
        <f t="shared" si="539"/>
        <v>3.8110610988258298E-2</v>
      </c>
      <c r="BC825" s="98">
        <f t="shared" si="540"/>
        <v>0.23692914279170596</v>
      </c>
      <c r="BD825" s="98">
        <f t="shared" si="541"/>
        <v>1.351940167586586E-2</v>
      </c>
      <c r="BE825" s="98">
        <f t="shared" si="542"/>
        <v>0.1242165761223356</v>
      </c>
      <c r="BF825" s="98">
        <f t="shared" si="543"/>
        <v>372.64972836700673</v>
      </c>
      <c r="BG825" s="103">
        <f t="shared" si="544"/>
        <v>0.11312551476458502</v>
      </c>
      <c r="BH825">
        <v>0.1</v>
      </c>
      <c r="BI825">
        <f t="shared" si="524"/>
        <v>7.0842266069769524</v>
      </c>
      <c r="BJ825">
        <v>0.1</v>
      </c>
      <c r="BK825">
        <f t="shared" si="525"/>
        <v>0.29803032786885247</v>
      </c>
      <c r="BL825" s="114">
        <v>187.562005220738</v>
      </c>
      <c r="BM825" s="114">
        <v>1012.03746873145</v>
      </c>
      <c r="BN825" s="114">
        <v>69.555897325915296</v>
      </c>
      <c r="BO825" s="114">
        <v>256</v>
      </c>
      <c r="BP825" s="114">
        <v>384000</v>
      </c>
      <c r="BQ825" s="107">
        <f t="shared" si="526"/>
        <v>1.362E-6</v>
      </c>
      <c r="BR825" s="107">
        <f t="shared" si="527"/>
        <v>1.3359932280722246E-5</v>
      </c>
      <c r="BS825" s="107">
        <f t="shared" si="528"/>
        <v>7.2214703480566263E-5</v>
      </c>
      <c r="BT825" s="107">
        <f t="shared" si="529"/>
        <v>4.952144125208256E-6</v>
      </c>
      <c r="BU825" s="107">
        <f t="shared" si="530"/>
        <v>1.8693769328881273E-5</v>
      </c>
      <c r="BV825" s="107">
        <f t="shared" si="531"/>
        <v>3.041435954152925E-2</v>
      </c>
      <c r="BW825" s="117">
        <f t="shared" si="532"/>
        <v>5.8394027589137601E-6</v>
      </c>
    </row>
    <row r="826" spans="1:75" ht="45" customHeight="1" x14ac:dyDescent="0.25">
      <c r="A826" s="108">
        <v>4.6320890362005098</v>
      </c>
      <c r="B826" s="108">
        <v>-74.109914747710604</v>
      </c>
      <c r="C826" s="119">
        <v>28</v>
      </c>
      <c r="D826" s="119">
        <v>27</v>
      </c>
      <c r="E826" s="119">
        <v>1850</v>
      </c>
      <c r="F826" s="16" t="s">
        <v>2058</v>
      </c>
      <c r="G826" s="14" t="s">
        <v>2059</v>
      </c>
      <c r="H826" s="16" t="s">
        <v>2060</v>
      </c>
      <c r="I826" s="14" t="s">
        <v>133</v>
      </c>
      <c r="J826" s="14" t="s">
        <v>41</v>
      </c>
      <c r="K826" s="14">
        <v>55</v>
      </c>
      <c r="L826" s="14"/>
      <c r="M826" s="14">
        <v>1974</v>
      </c>
      <c r="N826" s="15" t="s">
        <v>43</v>
      </c>
      <c r="O826" s="15" t="s">
        <v>44</v>
      </c>
      <c r="P826" s="17">
        <v>-3.5232101069717393E-2</v>
      </c>
      <c r="Q826" s="18">
        <v>19200</v>
      </c>
      <c r="R826" s="18">
        <v>16676.188685610265</v>
      </c>
      <c r="S826" s="15" t="s">
        <v>45</v>
      </c>
      <c r="T826" s="15"/>
      <c r="U826" s="15"/>
      <c r="V826" s="14">
        <v>365</v>
      </c>
      <c r="W826" s="76" t="s">
        <v>76</v>
      </c>
      <c r="X826" s="14"/>
      <c r="Y826" s="14">
        <v>1825</v>
      </c>
      <c r="Z826" s="76" t="s">
        <v>2061</v>
      </c>
      <c r="AA826" s="76" t="s">
        <v>2062</v>
      </c>
      <c r="AB826" s="19" t="s">
        <v>49</v>
      </c>
      <c r="AC826" s="19">
        <v>46.3856216091623</v>
      </c>
      <c r="AD826" s="19">
        <v>1074.85364414012</v>
      </c>
      <c r="AE826" s="19">
        <v>5.4109910208389103</v>
      </c>
      <c r="AF826" s="19">
        <v>1344</v>
      </c>
      <c r="AG826" s="19">
        <v>1920000</v>
      </c>
      <c r="AH826" s="20">
        <v>22291.8</v>
      </c>
      <c r="AI826" s="20">
        <v>8.9999999999999999E-8</v>
      </c>
      <c r="AJ826" s="21">
        <f t="shared" si="552"/>
        <v>7.7353537825371134E-4</v>
      </c>
      <c r="AK826" s="21">
        <f t="shared" si="553"/>
        <v>1.7924462179096431E-2</v>
      </c>
      <c r="AL826" s="21">
        <f t="shared" si="554"/>
        <v>9.0234707239652574E-5</v>
      </c>
      <c r="AM826" s="21">
        <f t="shared" si="555"/>
        <v>2.2412797593460196E-2</v>
      </c>
      <c r="AN826" s="21">
        <f t="shared" si="556"/>
        <v>32.018282276371707</v>
      </c>
      <c r="AO826" s="86">
        <f t="shared" si="517"/>
        <v>1.7425418575400949E-3</v>
      </c>
      <c r="AP826" s="88">
        <f t="shared" si="518"/>
        <v>2.1192750089142778E-6</v>
      </c>
      <c r="AQ826" s="89">
        <f t="shared" si="519"/>
        <v>4.9108115559168305E-5</v>
      </c>
      <c r="AR826" s="89">
        <f t="shared" si="520"/>
        <v>2.4721837599904814E-7</v>
      </c>
      <c r="AS826" s="89">
        <f t="shared" si="521"/>
        <v>6.1404924913589575E-5</v>
      </c>
      <c r="AT826" s="89">
        <f t="shared" si="522"/>
        <v>8.7721321305127969E-2</v>
      </c>
      <c r="AU826" s="91">
        <f t="shared" si="523"/>
        <v>4.7740872809317669E-6</v>
      </c>
      <c r="AV826" s="95">
        <f t="shared" si="533"/>
        <v>773.53537825371131</v>
      </c>
      <c r="AW826" s="96">
        <f t="shared" si="534"/>
        <v>17924.46217909643</v>
      </c>
      <c r="AX826" s="96">
        <f t="shared" si="535"/>
        <v>90.234707239652579</v>
      </c>
      <c r="AY826" s="96">
        <f t="shared" si="536"/>
        <v>22412.797593460196</v>
      </c>
      <c r="AZ826" s="96">
        <f t="shared" si="537"/>
        <v>32018282.276371706</v>
      </c>
      <c r="BA826" s="97">
        <f t="shared" si="538"/>
        <v>1742.541857540095</v>
      </c>
      <c r="BB826" s="102">
        <f t="shared" si="539"/>
        <v>2.1192750089142778</v>
      </c>
      <c r="BC826" s="98">
        <f t="shared" si="540"/>
        <v>49.108115559168304</v>
      </c>
      <c r="BD826" s="98">
        <f t="shared" si="541"/>
        <v>0.24721837599904814</v>
      </c>
      <c r="BE826" s="98">
        <f t="shared" si="542"/>
        <v>61.404924913589575</v>
      </c>
      <c r="BF826" s="98">
        <f t="shared" si="543"/>
        <v>87721.321305127974</v>
      </c>
      <c r="BG826" s="103">
        <f t="shared" si="544"/>
        <v>4.7740872809317665</v>
      </c>
      <c r="BH826">
        <v>0.1</v>
      </c>
      <c r="BI826">
        <f t="shared" si="524"/>
        <v>1667.6188685610266</v>
      </c>
      <c r="BJ826">
        <v>0.1</v>
      </c>
      <c r="BK826">
        <f t="shared" si="525"/>
        <v>2229.1799999999998</v>
      </c>
      <c r="BL826" s="114">
        <v>17.6498016718255</v>
      </c>
      <c r="BM826" s="114">
        <v>910.91550745517998</v>
      </c>
      <c r="BN826" s="114">
        <v>5.3109910208389097</v>
      </c>
      <c r="BO826" s="114">
        <v>537.6</v>
      </c>
      <c r="BP826" s="114">
        <v>384000</v>
      </c>
      <c r="BQ826" s="107">
        <f t="shared" si="526"/>
        <v>9.0000000000000012E-9</v>
      </c>
      <c r="BR826" s="107">
        <f t="shared" si="527"/>
        <v>3.0432639771424636E-4</v>
      </c>
      <c r="BS826" s="107">
        <f t="shared" si="528"/>
        <v>1.5295985020452058E-2</v>
      </c>
      <c r="BT826" s="107">
        <f t="shared" si="529"/>
        <v>8.9025570295499907E-5</v>
      </c>
      <c r="BU826" s="107">
        <f t="shared" si="530"/>
        <v>9.2410331843425716E-3</v>
      </c>
      <c r="BV826" s="107">
        <f t="shared" si="531"/>
        <v>7.1595055692743852</v>
      </c>
      <c r="BW826" s="117">
        <f t="shared" si="532"/>
        <v>2.4643263279360082E-4</v>
      </c>
    </row>
    <row r="827" spans="1:75" ht="30" customHeight="1" x14ac:dyDescent="0.25">
      <c r="A827" s="108">
        <v>4.6338157769822503</v>
      </c>
      <c r="B827" s="108">
        <v>-74.108731869390198</v>
      </c>
      <c r="C827" s="119">
        <v>28</v>
      </c>
      <c r="D827" s="119">
        <v>28</v>
      </c>
      <c r="E827" s="119">
        <v>1863</v>
      </c>
      <c r="F827" s="16" t="s">
        <v>2063</v>
      </c>
      <c r="G827" s="14" t="s">
        <v>2064</v>
      </c>
      <c r="H827" s="16" t="s">
        <v>2065</v>
      </c>
      <c r="I827" s="14" t="s">
        <v>133</v>
      </c>
      <c r="J827" s="14" t="s">
        <v>53</v>
      </c>
      <c r="K827" s="27"/>
      <c r="L827" s="27"/>
      <c r="M827" s="14">
        <v>2007</v>
      </c>
      <c r="N827" s="15" t="s">
        <v>102</v>
      </c>
      <c r="O827" s="15" t="s">
        <v>627</v>
      </c>
      <c r="P827" s="17">
        <v>9.3713787353998934E-3</v>
      </c>
      <c r="Q827" s="18">
        <v>1.89272059658553</v>
      </c>
      <c r="R827" s="18">
        <v>1.9650167669101921</v>
      </c>
      <c r="S827" s="2" t="s">
        <v>45</v>
      </c>
      <c r="T827" s="2"/>
      <c r="U827" s="2"/>
      <c r="V827" s="14">
        <v>365</v>
      </c>
      <c r="W827" s="76" t="s">
        <v>384</v>
      </c>
      <c r="X827" s="14"/>
      <c r="Y827" s="14">
        <v>336</v>
      </c>
      <c r="Z827" s="76" t="s">
        <v>2066</v>
      </c>
      <c r="AA827" s="76" t="s">
        <v>429</v>
      </c>
      <c r="AB827" s="19" t="s">
        <v>49</v>
      </c>
      <c r="AC827" s="19">
        <v>476000</v>
      </c>
      <c r="AD827" s="19">
        <v>2142000</v>
      </c>
      <c r="AE827" s="19">
        <v>1704000</v>
      </c>
      <c r="AF827" s="19">
        <v>595000</v>
      </c>
      <c r="AG827" s="19">
        <v>2676000000</v>
      </c>
      <c r="AH827" s="20">
        <v>2.9803032786885244</v>
      </c>
      <c r="AI827" s="20">
        <v>1.362E-5</v>
      </c>
      <c r="AJ827" s="21">
        <f t="shared" si="552"/>
        <v>9.3534798104925139E-4</v>
      </c>
      <c r="AK827" s="21">
        <f t="shared" si="553"/>
        <v>4.2090659147216315E-3</v>
      </c>
      <c r="AL827" s="21">
        <f t="shared" si="554"/>
        <v>3.3483885708149672E-3</v>
      </c>
      <c r="AM827" s="21">
        <f t="shared" si="555"/>
        <v>1.1691849763115641E-3</v>
      </c>
      <c r="AN827" s="21">
        <f t="shared" si="556"/>
        <v>5.2583848682516736</v>
      </c>
      <c r="AO827" s="86">
        <f t="shared" si="517"/>
        <v>4.2142211312287903E-5</v>
      </c>
      <c r="AP827" s="88">
        <f t="shared" si="518"/>
        <v>2.5625972083541134E-6</v>
      </c>
      <c r="AQ827" s="89">
        <f t="shared" si="519"/>
        <v>1.153168743759351E-5</v>
      </c>
      <c r="AR827" s="89">
        <f t="shared" si="520"/>
        <v>9.1736673173012793E-6</v>
      </c>
      <c r="AS827" s="89">
        <f t="shared" si="521"/>
        <v>3.2032465104426412E-6</v>
      </c>
      <c r="AT827" s="89">
        <f t="shared" si="522"/>
        <v>1.4406533885621024E-2</v>
      </c>
      <c r="AU827" s="91">
        <f t="shared" si="523"/>
        <v>1.1545811318435042E-7</v>
      </c>
      <c r="AV827" s="95">
        <f t="shared" si="533"/>
        <v>935.34798104925142</v>
      </c>
      <c r="AW827" s="96">
        <f t="shared" si="534"/>
        <v>4209.0659147216311</v>
      </c>
      <c r="AX827" s="96">
        <f t="shared" si="535"/>
        <v>3348.3885708149674</v>
      </c>
      <c r="AY827" s="96">
        <f t="shared" si="536"/>
        <v>1169.184976311564</v>
      </c>
      <c r="AZ827" s="96">
        <f t="shared" si="537"/>
        <v>5258384.8682516739</v>
      </c>
      <c r="BA827" s="97">
        <f t="shared" si="538"/>
        <v>42.142211312287905</v>
      </c>
      <c r="BB827" s="102">
        <f t="shared" si="539"/>
        <v>2.5625972083541133</v>
      </c>
      <c r="BC827" s="98">
        <f t="shared" si="540"/>
        <v>11.53168743759351</v>
      </c>
      <c r="BD827" s="98">
        <f t="shared" si="541"/>
        <v>9.1736673173012786</v>
      </c>
      <c r="BE827" s="98">
        <f t="shared" si="542"/>
        <v>3.2032465104426411</v>
      </c>
      <c r="BF827" s="98">
        <f t="shared" si="543"/>
        <v>14406.533885621024</v>
      </c>
      <c r="BG827" s="103">
        <f t="shared" si="544"/>
        <v>0.11545811318435042</v>
      </c>
      <c r="BH827">
        <v>0.1</v>
      </c>
      <c r="BI827">
        <f t="shared" si="524"/>
        <v>0.19650167669101923</v>
      </c>
      <c r="BJ827">
        <v>0.1</v>
      </c>
      <c r="BK827">
        <f t="shared" si="525"/>
        <v>0.29803032786885247</v>
      </c>
      <c r="BL827" s="114">
        <v>190400</v>
      </c>
      <c r="BM827" s="114">
        <v>428400</v>
      </c>
      <c r="BN827" s="114">
        <v>340800</v>
      </c>
      <c r="BO827" s="114">
        <v>119000</v>
      </c>
      <c r="BP827" s="114">
        <v>1070400000</v>
      </c>
      <c r="BQ827" s="107">
        <f t="shared" si="526"/>
        <v>1.362E-6</v>
      </c>
      <c r="BR827" s="107">
        <f t="shared" si="527"/>
        <v>3.8565385225742898E-4</v>
      </c>
      <c r="BS827" s="107">
        <f t="shared" si="528"/>
        <v>9.4117575070949016E-4</v>
      </c>
      <c r="BT827" s="107">
        <f t="shared" si="529"/>
        <v>7.4872244594256353E-4</v>
      </c>
      <c r="BU827" s="107">
        <f t="shared" si="530"/>
        <v>2.6143770853041392E-4</v>
      </c>
      <c r="BV827" s="107">
        <f t="shared" si="531"/>
        <v>2.168087623195126</v>
      </c>
      <c r="BW827" s="117">
        <f t="shared" si="532"/>
        <v>5.9598086786230432E-6</v>
      </c>
    </row>
    <row r="828" spans="1:75" ht="15" customHeight="1" x14ac:dyDescent="0.25">
      <c r="A828" s="108">
        <v>4.6336039854267597</v>
      </c>
      <c r="B828" s="108">
        <v>-74.110282313720703</v>
      </c>
      <c r="C828" s="119">
        <v>28</v>
      </c>
      <c r="D828" s="119">
        <v>28</v>
      </c>
      <c r="E828" s="119">
        <v>1863</v>
      </c>
      <c r="F828" s="16" t="s">
        <v>2067</v>
      </c>
      <c r="G828" s="14" t="s">
        <v>2068</v>
      </c>
      <c r="H828" s="16" t="s">
        <v>2069</v>
      </c>
      <c r="I828" s="14" t="s">
        <v>133</v>
      </c>
      <c r="J828" s="14" t="s">
        <v>41</v>
      </c>
      <c r="K828" s="14">
        <v>30</v>
      </c>
      <c r="L828" s="14"/>
      <c r="M828" s="14">
        <v>1929</v>
      </c>
      <c r="N828" s="15" t="s">
        <v>150</v>
      </c>
      <c r="O828" s="15" t="s">
        <v>151</v>
      </c>
      <c r="P828" s="28">
        <v>4.2689148957375835E-3</v>
      </c>
      <c r="Q828" s="18">
        <v>2500</v>
      </c>
      <c r="R828" s="18">
        <v>2543.0557050686516</v>
      </c>
      <c r="S828" s="15" t="s">
        <v>64</v>
      </c>
      <c r="T828" s="15">
        <f>((R828*6933000)/1000)/8460</f>
        <v>2084.0431682317926</v>
      </c>
      <c r="U828" s="15" t="s">
        <v>45</v>
      </c>
      <c r="V828" s="14">
        <v>365</v>
      </c>
      <c r="W828" s="76"/>
      <c r="X828" s="14"/>
      <c r="Y828" s="14">
        <v>0</v>
      </c>
      <c r="Z828" s="76" t="s">
        <v>2070</v>
      </c>
      <c r="AA828" s="76" t="s">
        <v>2071</v>
      </c>
      <c r="AB828" s="19" t="s">
        <v>226</v>
      </c>
      <c r="AC828" s="19">
        <v>10.477442018542</v>
      </c>
      <c r="AD828" s="19">
        <v>4.47117624426805</v>
      </c>
      <c r="AE828" s="19">
        <v>11.595186881052699</v>
      </c>
      <c r="AF828" s="19">
        <v>0.3</v>
      </c>
      <c r="AG828" s="19">
        <v>2840</v>
      </c>
      <c r="AH828" s="23">
        <v>2500</v>
      </c>
      <c r="AI828" s="20">
        <v>2.0000000000000002E-5</v>
      </c>
      <c r="AJ828" s="21">
        <f>AC828*R828/1000000</f>
        <v>2.6644718699779243E-2</v>
      </c>
      <c r="AK828" s="21">
        <f>AD828*R828/1000000</f>
        <v>1.1370450256353292E-2</v>
      </c>
      <c r="AL828" s="21">
        <f>AE828*R828/1000000</f>
        <v>2.9487206149198253E-2</v>
      </c>
      <c r="AM828" s="21">
        <f>AF828*R828/1000000</f>
        <v>7.6291671152059547E-4</v>
      </c>
      <c r="AN828" s="21">
        <f>AG828*R828/1000000</f>
        <v>7.2222782023949703</v>
      </c>
      <c r="AO828" s="86">
        <f t="shared" si="517"/>
        <v>5.0861114101373034E-2</v>
      </c>
      <c r="AP828" s="88">
        <f t="shared" si="518"/>
        <v>7.2999229314463682E-5</v>
      </c>
      <c r="AQ828" s="89">
        <f t="shared" si="519"/>
        <v>3.1151918510556961E-5</v>
      </c>
      <c r="AR828" s="89">
        <f t="shared" si="520"/>
        <v>8.0786866162187E-5</v>
      </c>
      <c r="AS828" s="89">
        <f t="shared" si="521"/>
        <v>2.0901827712893026E-6</v>
      </c>
      <c r="AT828" s="89">
        <f t="shared" si="522"/>
        <v>1.9787063568205396E-2</v>
      </c>
      <c r="AU828" s="91">
        <f t="shared" si="523"/>
        <v>1.3934551808595351E-4</v>
      </c>
      <c r="AV828" s="95">
        <f t="shared" si="533"/>
        <v>26644.718699779241</v>
      </c>
      <c r="AW828" s="96">
        <f t="shared" si="534"/>
        <v>11370.450256353291</v>
      </c>
      <c r="AX828" s="96">
        <f t="shared" si="535"/>
        <v>29487.206149198253</v>
      </c>
      <c r="AY828" s="96">
        <f t="shared" si="536"/>
        <v>762.91671152059541</v>
      </c>
      <c r="AZ828" s="96">
        <f t="shared" si="537"/>
        <v>7222278.2023949707</v>
      </c>
      <c r="BA828" s="97">
        <f t="shared" si="538"/>
        <v>50861.11410137303</v>
      </c>
      <c r="BB828" s="102">
        <f t="shared" si="539"/>
        <v>72.999229314463676</v>
      </c>
      <c r="BC828" s="98">
        <f t="shared" si="540"/>
        <v>31.15191851055696</v>
      </c>
      <c r="BD828" s="98">
        <f t="shared" si="541"/>
        <v>80.786866162186996</v>
      </c>
      <c r="BE828" s="98">
        <f t="shared" si="542"/>
        <v>2.0901827712893026</v>
      </c>
      <c r="BF828" s="98">
        <f t="shared" si="543"/>
        <v>19787.063568205398</v>
      </c>
      <c r="BG828" s="103">
        <f t="shared" si="544"/>
        <v>139.3455180859535</v>
      </c>
      <c r="BH828">
        <v>0.1</v>
      </c>
      <c r="BI828">
        <f t="shared" si="524"/>
        <v>254.30557050686517</v>
      </c>
      <c r="BJ828">
        <v>0.1</v>
      </c>
      <c r="BK828">
        <f t="shared" si="525"/>
        <v>250</v>
      </c>
      <c r="BL828" s="114">
        <v>8.3383603103149202</v>
      </c>
      <c r="BM828" s="114">
        <v>2.3066001534352201</v>
      </c>
      <c r="BN828" s="114">
        <v>3.9560616152376098</v>
      </c>
      <c r="BO828" s="114">
        <v>0.12</v>
      </c>
      <c r="BP828" s="114">
        <v>2840</v>
      </c>
      <c r="BQ828" s="107">
        <f t="shared" si="526"/>
        <v>2.0000000000000003E-6</v>
      </c>
      <c r="BR828" s="107">
        <f t="shared" si="527"/>
        <v>2.1371659276777734E-2</v>
      </c>
      <c r="BS828" s="107">
        <f t="shared" si="528"/>
        <v>5.9750004001147532E-3</v>
      </c>
      <c r="BT828" s="107">
        <f t="shared" si="529"/>
        <v>1.0483716560076715E-2</v>
      </c>
      <c r="BU828" s="107">
        <f t="shared" si="530"/>
        <v>3.1455861851482935E-4</v>
      </c>
      <c r="BV828" s="107">
        <f t="shared" si="531"/>
        <v>7.2582997635202018</v>
      </c>
      <c r="BW828" s="117">
        <f t="shared" si="532"/>
        <v>7.1928477359567231E-3</v>
      </c>
    </row>
    <row r="829" spans="1:75" ht="45" x14ac:dyDescent="0.25">
      <c r="A829" s="108">
        <v>4.6325564468871496</v>
      </c>
      <c r="B829" s="108">
        <v>-74.107675768661096</v>
      </c>
      <c r="C829" s="119">
        <v>28</v>
      </c>
      <c r="D829" s="119">
        <v>28</v>
      </c>
      <c r="E829" s="119">
        <v>1863</v>
      </c>
      <c r="F829" s="16" t="s">
        <v>2072</v>
      </c>
      <c r="G829" s="14" t="s">
        <v>2073</v>
      </c>
      <c r="H829" s="16" t="s">
        <v>2074</v>
      </c>
      <c r="I829" s="14" t="s">
        <v>133</v>
      </c>
      <c r="J829" s="14" t="s">
        <v>41</v>
      </c>
      <c r="K829" s="14">
        <v>20</v>
      </c>
      <c r="L829" s="14"/>
      <c r="M829" s="27"/>
      <c r="N829" s="15" t="s">
        <v>102</v>
      </c>
      <c r="O829" s="15" t="s">
        <v>103</v>
      </c>
      <c r="P829" s="17">
        <v>-8.4851358602175367E-2</v>
      </c>
      <c r="Q829" s="18">
        <v>0.18927205965855301</v>
      </c>
      <c r="R829" s="18">
        <v>0.13479835763688278</v>
      </c>
      <c r="S829" s="2" t="s">
        <v>45</v>
      </c>
      <c r="T829" s="2"/>
      <c r="U829" s="2"/>
      <c r="V829" s="14">
        <v>365</v>
      </c>
      <c r="W829" s="76"/>
      <c r="X829" s="14"/>
      <c r="Y829" s="14">
        <v>576</v>
      </c>
      <c r="Z829" s="76" t="s">
        <v>2075</v>
      </c>
      <c r="AA829" s="76" t="s">
        <v>429</v>
      </c>
      <c r="AB829" s="19" t="s">
        <v>49</v>
      </c>
      <c r="AC829" s="19">
        <v>840000</v>
      </c>
      <c r="AD829" s="19">
        <v>2400000</v>
      </c>
      <c r="AE829" s="19">
        <v>1800000</v>
      </c>
      <c r="AF829" s="19">
        <v>600000</v>
      </c>
      <c r="AG829" s="19">
        <v>2676000000</v>
      </c>
      <c r="AH829" s="20">
        <v>30259</v>
      </c>
      <c r="AI829" s="20">
        <v>7.6726E-6</v>
      </c>
      <c r="AJ829" s="21">
        <f t="shared" ref="AJ829:AJ848" si="557">AC829*R829/1000000000</f>
        <v>1.1323062041498153E-4</v>
      </c>
      <c r="AK829" s="21">
        <f t="shared" ref="AK829:AK848" si="558">AD829*R829/1000000000</f>
        <v>3.2351605832851865E-4</v>
      </c>
      <c r="AL829" s="21">
        <f t="shared" ref="AL829:AL848" si="559">AE829*R829/1000000000</f>
        <v>2.4263704374638897E-4</v>
      </c>
      <c r="AM829" s="21">
        <f t="shared" ref="AM829:AM848" si="560">AF829*R829/1000000000</f>
        <v>8.0879014582129662E-5</v>
      </c>
      <c r="AN829" s="21">
        <f t="shared" ref="AN829:AN848" si="561">AG829*R829/1000000000</f>
        <v>0.36072040503629832</v>
      </c>
      <c r="AO829" s="86">
        <f t="shared" si="517"/>
        <v>0.16534658192661889</v>
      </c>
      <c r="AP829" s="88">
        <f t="shared" si="518"/>
        <v>3.1022087784926444E-7</v>
      </c>
      <c r="AQ829" s="89">
        <f t="shared" si="519"/>
        <v>8.8634536528361269E-7</v>
      </c>
      <c r="AR829" s="89">
        <f t="shared" si="520"/>
        <v>6.6475902396270947E-7</v>
      </c>
      <c r="AS829" s="89">
        <f t="shared" si="521"/>
        <v>2.2158634132090317E-7</v>
      </c>
      <c r="AT829" s="89">
        <f t="shared" si="522"/>
        <v>9.8827508229122835E-4</v>
      </c>
      <c r="AU829" s="91">
        <f t="shared" si="523"/>
        <v>4.5300433404553121E-4</v>
      </c>
      <c r="AV829" s="95">
        <f t="shared" si="533"/>
        <v>113.23062041498153</v>
      </c>
      <c r="AW829" s="96">
        <f t="shared" si="534"/>
        <v>323.51605832851862</v>
      </c>
      <c r="AX829" s="96">
        <f t="shared" si="535"/>
        <v>242.63704374638897</v>
      </c>
      <c r="AY829" s="96">
        <f t="shared" si="536"/>
        <v>80.879014582129656</v>
      </c>
      <c r="AZ829" s="96">
        <f t="shared" si="537"/>
        <v>360720.40503629833</v>
      </c>
      <c r="BA829" s="97">
        <f t="shared" si="538"/>
        <v>165346.58192661888</v>
      </c>
      <c r="BB829" s="102">
        <f t="shared" si="539"/>
        <v>0.31022087784926444</v>
      </c>
      <c r="BC829" s="98">
        <f t="shared" si="540"/>
        <v>0.88634536528361274</v>
      </c>
      <c r="BD829" s="98">
        <f t="shared" si="541"/>
        <v>0.66475902396270947</v>
      </c>
      <c r="BE829" s="98">
        <f t="shared" si="542"/>
        <v>0.22158634132090319</v>
      </c>
      <c r="BF829" s="98">
        <f t="shared" si="543"/>
        <v>988.27508229122839</v>
      </c>
      <c r="BG829" s="103">
        <f t="shared" si="544"/>
        <v>453.00433404553121</v>
      </c>
      <c r="BH829">
        <v>0.1</v>
      </c>
      <c r="BI829">
        <f t="shared" si="524"/>
        <v>1.3479835763688278E-2</v>
      </c>
      <c r="BJ829">
        <v>0.1</v>
      </c>
      <c r="BK829">
        <f t="shared" si="525"/>
        <v>3025.9</v>
      </c>
      <c r="BL829" s="114">
        <v>336000</v>
      </c>
      <c r="BM829" s="114">
        <v>480000</v>
      </c>
      <c r="BN829" s="114">
        <v>360000</v>
      </c>
      <c r="BO829" s="114">
        <v>120000</v>
      </c>
      <c r="BP829" s="114">
        <v>1070400000</v>
      </c>
      <c r="BQ829" s="107">
        <f t="shared" si="526"/>
        <v>7.6726E-7</v>
      </c>
      <c r="BR829" s="107">
        <f t="shared" si="527"/>
        <v>4.668618080251883E-5</v>
      </c>
      <c r="BS829" s="107">
        <f t="shared" si="528"/>
        <v>7.2340389823535473E-5</v>
      </c>
      <c r="BT829" s="107">
        <f t="shared" si="529"/>
        <v>5.4255292367651602E-5</v>
      </c>
      <c r="BU829" s="107">
        <f t="shared" si="530"/>
        <v>1.8085097455883868E-5</v>
      </c>
      <c r="BV829" s="107">
        <f t="shared" si="531"/>
        <v>0.14872883312802429</v>
      </c>
      <c r="BW829" s="117">
        <f t="shared" si="532"/>
        <v>2.3383537865265855E-2</v>
      </c>
    </row>
    <row r="830" spans="1:75" ht="30" customHeight="1" x14ac:dyDescent="0.25">
      <c r="A830" s="108">
        <v>4.6900658641945396</v>
      </c>
      <c r="B830" s="108">
        <v>-74.167169978566903</v>
      </c>
      <c r="C830" s="119">
        <v>22</v>
      </c>
      <c r="D830" s="119">
        <v>34</v>
      </c>
      <c r="E830" s="119">
        <v>1937</v>
      </c>
      <c r="F830" s="16" t="s">
        <v>2076</v>
      </c>
      <c r="G830" s="14" t="s">
        <v>2077</v>
      </c>
      <c r="H830" s="16" t="s">
        <v>2078</v>
      </c>
      <c r="I830" s="14" t="s">
        <v>40</v>
      </c>
      <c r="J830" s="14" t="s">
        <v>41</v>
      </c>
      <c r="K830" s="14">
        <v>300</v>
      </c>
      <c r="L830" s="14"/>
      <c r="M830" s="14">
        <v>1999</v>
      </c>
      <c r="N830" s="15" t="s">
        <v>43</v>
      </c>
      <c r="O830" s="15" t="s">
        <v>82</v>
      </c>
      <c r="P830" s="17">
        <v>3.567100458653237E-2</v>
      </c>
      <c r="Q830" s="18">
        <v>1851720</v>
      </c>
      <c r="R830" s="18">
        <v>2135709.5966598867</v>
      </c>
      <c r="S830" s="15" t="s">
        <v>45</v>
      </c>
      <c r="T830" s="15"/>
      <c r="U830" s="15"/>
      <c r="V830" s="14">
        <v>365</v>
      </c>
      <c r="W830" s="76" t="s">
        <v>76</v>
      </c>
      <c r="X830" s="14"/>
      <c r="Y830" s="14">
        <v>2920</v>
      </c>
      <c r="Z830" s="76" t="s">
        <v>2079</v>
      </c>
      <c r="AA830" s="76" t="s">
        <v>2080</v>
      </c>
      <c r="AB830" s="19" t="s">
        <v>49</v>
      </c>
      <c r="AC830" s="19">
        <v>237.18055687712899</v>
      </c>
      <c r="AD830" s="19">
        <v>787.65812200543303</v>
      </c>
      <c r="AE830" s="19">
        <v>0.50440070906507495</v>
      </c>
      <c r="AF830" s="19">
        <v>1344</v>
      </c>
      <c r="AG830" s="19">
        <v>1920000</v>
      </c>
      <c r="AH830" s="20">
        <v>29509.162765957444</v>
      </c>
      <c r="AI830" s="20">
        <v>1.9976E-5</v>
      </c>
      <c r="AJ830" s="21">
        <f t="shared" si="557"/>
        <v>0.50654879146362053</v>
      </c>
      <c r="AK830" s="21">
        <f t="shared" si="558"/>
        <v>1.6822090100541072</v>
      </c>
      <c r="AL830" s="21">
        <f t="shared" si="559"/>
        <v>1.0772534349123321E-3</v>
      </c>
      <c r="AM830" s="21">
        <f t="shared" si="560"/>
        <v>2.8703936979108877</v>
      </c>
      <c r="AN830" s="21">
        <f t="shared" si="561"/>
        <v>4100.5624255869825</v>
      </c>
      <c r="AO830" s="86">
        <f t="shared" si="517"/>
        <v>0.67988005212584557</v>
      </c>
      <c r="AP830" s="88">
        <f t="shared" si="518"/>
        <v>1.3878049081195083E-3</v>
      </c>
      <c r="AQ830" s="89">
        <f t="shared" si="519"/>
        <v>4.6087918083674165E-3</v>
      </c>
      <c r="AR830" s="89">
        <f t="shared" si="520"/>
        <v>2.9513792737324166E-6</v>
      </c>
      <c r="AS830" s="89">
        <f t="shared" si="521"/>
        <v>7.8640923230435273E-3</v>
      </c>
      <c r="AT830" s="89">
        <f t="shared" si="522"/>
        <v>11.234417604347897</v>
      </c>
      <c r="AU830" s="91">
        <f t="shared" si="523"/>
        <v>1.8626850743173851E-3</v>
      </c>
      <c r="AV830" s="95">
        <f t="shared" si="533"/>
        <v>506548.79146362055</v>
      </c>
      <c r="AW830" s="96">
        <f t="shared" si="534"/>
        <v>1682209.0100541071</v>
      </c>
      <c r="AX830" s="96">
        <f t="shared" si="535"/>
        <v>1077.2534349123321</v>
      </c>
      <c r="AY830" s="96">
        <f t="shared" si="536"/>
        <v>2870393.6979108877</v>
      </c>
      <c r="AZ830" s="96">
        <f t="shared" si="537"/>
        <v>4100562425.5869827</v>
      </c>
      <c r="BA830" s="97">
        <f t="shared" si="538"/>
        <v>679880.05212584557</v>
      </c>
      <c r="BB830" s="102">
        <f t="shared" si="539"/>
        <v>1387.8049081195084</v>
      </c>
      <c r="BC830" s="98">
        <f t="shared" si="540"/>
        <v>4608.7918083674167</v>
      </c>
      <c r="BD830" s="98">
        <f t="shared" si="541"/>
        <v>2.9513792737324165</v>
      </c>
      <c r="BE830" s="98">
        <f t="shared" si="542"/>
        <v>7864.0923230435274</v>
      </c>
      <c r="BF830" s="98">
        <f t="shared" si="543"/>
        <v>11234417.604347896</v>
      </c>
      <c r="BG830" s="103">
        <f t="shared" si="544"/>
        <v>1862.6850743173852</v>
      </c>
      <c r="BH830">
        <v>0.1</v>
      </c>
      <c r="BI830">
        <f t="shared" si="524"/>
        <v>213570.95966598869</v>
      </c>
      <c r="BJ830">
        <v>0.1</v>
      </c>
      <c r="BK830">
        <f t="shared" si="525"/>
        <v>2950.9162765957444</v>
      </c>
      <c r="BL830" s="114">
        <v>233.99671804194799</v>
      </c>
      <c r="BM830" s="114">
        <v>664.65923848889599</v>
      </c>
      <c r="BN830" s="114">
        <v>0.40440070906507503</v>
      </c>
      <c r="BO830" s="114">
        <v>537.6</v>
      </c>
      <c r="BP830" s="114">
        <v>384000</v>
      </c>
      <c r="BQ830" s="107">
        <f t="shared" si="526"/>
        <v>1.9976000000000002E-6</v>
      </c>
      <c r="BR830" s="107">
        <f t="shared" si="527"/>
        <v>0.50230968144483612</v>
      </c>
      <c r="BS830" s="107">
        <f t="shared" si="528"/>
        <v>1.4294519183835928</v>
      </c>
      <c r="BT830" s="107">
        <f t="shared" si="529"/>
        <v>8.7037472830841958E-4</v>
      </c>
      <c r="BU830" s="107">
        <f t="shared" si="530"/>
        <v>1.1834936403593863</v>
      </c>
      <c r="BV830" s="107">
        <f t="shared" si="531"/>
        <v>916.91363295939163</v>
      </c>
      <c r="BW830" s="117">
        <f t="shared" si="532"/>
        <v>9.6149559050329778E-2</v>
      </c>
    </row>
    <row r="831" spans="1:75" ht="30" customHeight="1" x14ac:dyDescent="0.25">
      <c r="A831" s="108">
        <v>4.6900658641945396</v>
      </c>
      <c r="B831" s="108">
        <v>-74.167169978566903</v>
      </c>
      <c r="C831" s="119">
        <v>22</v>
      </c>
      <c r="D831" s="119">
        <v>34</v>
      </c>
      <c r="E831" s="119">
        <v>1937</v>
      </c>
      <c r="F831" s="16" t="s">
        <v>2076</v>
      </c>
      <c r="G831" s="14" t="s">
        <v>2077</v>
      </c>
      <c r="H831" s="16" t="s">
        <v>2078</v>
      </c>
      <c r="I831" s="14" t="s">
        <v>40</v>
      </c>
      <c r="J831" s="14" t="s">
        <v>41</v>
      </c>
      <c r="K831" s="14">
        <v>300</v>
      </c>
      <c r="L831" s="14"/>
      <c r="M831" s="14">
        <v>1990</v>
      </c>
      <c r="N831" s="15" t="s">
        <v>43</v>
      </c>
      <c r="O831" s="15" t="s">
        <v>86</v>
      </c>
      <c r="P831" s="17">
        <v>3.567100458653237E-2</v>
      </c>
      <c r="Q831" s="18">
        <v>1851720</v>
      </c>
      <c r="R831" s="18">
        <v>2135709.5966598867</v>
      </c>
      <c r="S831" s="15" t="s">
        <v>45</v>
      </c>
      <c r="T831" s="15"/>
      <c r="U831" s="15"/>
      <c r="V831" s="14">
        <v>365</v>
      </c>
      <c r="W831" s="76" t="s">
        <v>76</v>
      </c>
      <c r="X831" s="14"/>
      <c r="Y831" s="14">
        <v>2920</v>
      </c>
      <c r="Z831" s="76" t="s">
        <v>2079</v>
      </c>
      <c r="AA831" s="76" t="s">
        <v>2080</v>
      </c>
      <c r="AB831" s="19" t="s">
        <v>49</v>
      </c>
      <c r="AC831" s="19">
        <v>589.42211574465</v>
      </c>
      <c r="AD831" s="19">
        <v>6395.3771199333296</v>
      </c>
      <c r="AE831" s="19">
        <v>22.425616220874101</v>
      </c>
      <c r="AF831" s="19">
        <v>1344</v>
      </c>
      <c r="AG831" s="19">
        <v>1920000</v>
      </c>
      <c r="AH831" s="20">
        <v>29509.162765957444</v>
      </c>
      <c r="AI831" s="20">
        <v>1.9976E-5</v>
      </c>
      <c r="AJ831" s="21">
        <f t="shared" si="557"/>
        <v>1.2588344690794235</v>
      </c>
      <c r="AK831" s="21">
        <f t="shared" si="558"/>
        <v>13.658668289300678</v>
      </c>
      <c r="AL831" s="21">
        <f t="shared" si="559"/>
        <v>4.7894603773932433E-2</v>
      </c>
      <c r="AM831" s="21">
        <f t="shared" si="560"/>
        <v>2.8703936979108877</v>
      </c>
      <c r="AN831" s="21">
        <f t="shared" si="561"/>
        <v>4100.5624255869825</v>
      </c>
      <c r="AO831" s="86">
        <f t="shared" si="517"/>
        <v>0.67988005212584557</v>
      </c>
      <c r="AP831" s="88">
        <f t="shared" si="518"/>
        <v>3.4488615591217082E-3</v>
      </c>
      <c r="AQ831" s="89">
        <f t="shared" si="519"/>
        <v>3.7421009011782677E-2</v>
      </c>
      <c r="AR831" s="89">
        <f t="shared" si="520"/>
        <v>1.3121809253132175E-4</v>
      </c>
      <c r="AS831" s="89">
        <f t="shared" si="521"/>
        <v>7.8640923230435273E-3</v>
      </c>
      <c r="AT831" s="89">
        <f t="shared" si="522"/>
        <v>11.234417604347897</v>
      </c>
      <c r="AU831" s="91">
        <f t="shared" si="523"/>
        <v>1.8626850743173851E-3</v>
      </c>
      <c r="AV831" s="95">
        <f t="shared" si="533"/>
        <v>1258834.4690794235</v>
      </c>
      <c r="AW831" s="96">
        <f t="shared" si="534"/>
        <v>13658668.289300678</v>
      </c>
      <c r="AX831" s="96">
        <f t="shared" si="535"/>
        <v>47894.603773932431</v>
      </c>
      <c r="AY831" s="96">
        <f t="shared" si="536"/>
        <v>2870393.6979108877</v>
      </c>
      <c r="AZ831" s="96">
        <f t="shared" si="537"/>
        <v>4100562425.5869827</v>
      </c>
      <c r="BA831" s="97">
        <f t="shared" si="538"/>
        <v>679880.05212584557</v>
      </c>
      <c r="BB831" s="102">
        <f t="shared" si="539"/>
        <v>3448.8615591217081</v>
      </c>
      <c r="BC831" s="98">
        <f t="shared" si="540"/>
        <v>37421.009011782677</v>
      </c>
      <c r="BD831" s="98">
        <f t="shared" si="541"/>
        <v>131.21809253132176</v>
      </c>
      <c r="BE831" s="98">
        <f t="shared" si="542"/>
        <v>7864.0923230435274</v>
      </c>
      <c r="BF831" s="98">
        <f t="shared" si="543"/>
        <v>11234417.604347896</v>
      </c>
      <c r="BG831" s="103">
        <f t="shared" si="544"/>
        <v>1862.6850743173852</v>
      </c>
      <c r="BH831">
        <v>0.1</v>
      </c>
      <c r="BI831">
        <f t="shared" si="524"/>
        <v>213570.95966598869</v>
      </c>
      <c r="BJ831">
        <v>0.1</v>
      </c>
      <c r="BK831">
        <f t="shared" si="525"/>
        <v>2950.9162765957444</v>
      </c>
      <c r="BL831" s="114">
        <v>491.49252207956101</v>
      </c>
      <c r="BM831" s="114">
        <v>4911.7599692228896</v>
      </c>
      <c r="BN831" s="114">
        <v>16.278520514623899</v>
      </c>
      <c r="BO831" s="114">
        <v>537.6</v>
      </c>
      <c r="BP831" s="114">
        <v>384000</v>
      </c>
      <c r="BQ831" s="107">
        <f t="shared" si="526"/>
        <v>1.9976000000000002E-6</v>
      </c>
      <c r="BR831" s="107">
        <f t="shared" si="527"/>
        <v>1.0572066321381752</v>
      </c>
      <c r="BS831" s="107">
        <f t="shared" si="528"/>
        <v>10.578640806024671</v>
      </c>
      <c r="BT831" s="107">
        <f t="shared" si="529"/>
        <v>3.5094544738995447E-2</v>
      </c>
      <c r="BU831" s="107">
        <f t="shared" si="530"/>
        <v>1.1834936403593863</v>
      </c>
      <c r="BV831" s="107">
        <f t="shared" si="531"/>
        <v>916.91363295939163</v>
      </c>
      <c r="BW831" s="117">
        <f t="shared" si="532"/>
        <v>9.6149559050329778E-2</v>
      </c>
    </row>
    <row r="832" spans="1:75" ht="30" customHeight="1" x14ac:dyDescent="0.25">
      <c r="A832" s="108">
        <v>4.6900658641945396</v>
      </c>
      <c r="B832" s="108">
        <v>-74.167169978566903</v>
      </c>
      <c r="C832" s="119">
        <v>22</v>
      </c>
      <c r="D832" s="119">
        <v>34</v>
      </c>
      <c r="E832" s="119">
        <v>1937</v>
      </c>
      <c r="F832" s="16" t="s">
        <v>2076</v>
      </c>
      <c r="G832" s="14" t="s">
        <v>2077</v>
      </c>
      <c r="H832" s="16" t="s">
        <v>2078</v>
      </c>
      <c r="I832" s="14" t="s">
        <v>40</v>
      </c>
      <c r="J832" s="14" t="s">
        <v>53</v>
      </c>
      <c r="K832" s="14">
        <v>220</v>
      </c>
      <c r="L832" s="14"/>
      <c r="M832" s="14">
        <v>1985</v>
      </c>
      <c r="N832" s="15" t="s">
        <v>43</v>
      </c>
      <c r="O832" s="15" t="s">
        <v>397</v>
      </c>
      <c r="P832" s="17">
        <v>3.567100458653237E-2</v>
      </c>
      <c r="Q832" s="18">
        <v>138325.20000000001</v>
      </c>
      <c r="R832" s="18">
        <v>159539.48604535146</v>
      </c>
      <c r="S832" s="15" t="s">
        <v>45</v>
      </c>
      <c r="T832" s="15"/>
      <c r="U832" s="15"/>
      <c r="V832" s="14">
        <v>365</v>
      </c>
      <c r="W832" s="76" t="s">
        <v>76</v>
      </c>
      <c r="X832" s="14"/>
      <c r="Y832" s="14">
        <v>2920</v>
      </c>
      <c r="Z832" s="76" t="s">
        <v>2079</v>
      </c>
      <c r="AA832" s="76" t="s">
        <v>2080</v>
      </c>
      <c r="AB832" s="19" t="s">
        <v>49</v>
      </c>
      <c r="AC832" s="19">
        <v>196.35697419693699</v>
      </c>
      <c r="AD832" s="19">
        <v>1220.7279907421801</v>
      </c>
      <c r="AE832" s="19">
        <v>0.1</v>
      </c>
      <c r="AF832" s="19">
        <v>640</v>
      </c>
      <c r="AG832" s="19">
        <v>1920000</v>
      </c>
      <c r="AH832" s="23">
        <v>138325.20000000001</v>
      </c>
      <c r="AI832" s="24">
        <v>8.7999999999999994E-8</v>
      </c>
      <c r="AJ832" s="21">
        <f t="shared" si="557"/>
        <v>3.1326690744799664E-2</v>
      </c>
      <c r="AK832" s="21">
        <f t="shared" si="558"/>
        <v>0.19475431624418196</v>
      </c>
      <c r="AL832" s="21">
        <f t="shared" si="559"/>
        <v>1.5953948604535147E-5</v>
      </c>
      <c r="AM832" s="21">
        <f t="shared" si="560"/>
        <v>0.10210527106902494</v>
      </c>
      <c r="AN832" s="21">
        <f t="shared" si="561"/>
        <v>306.31581320707477</v>
      </c>
      <c r="AO832" s="86">
        <f t="shared" si="517"/>
        <v>1.4039474771990926E-2</v>
      </c>
      <c r="AP832" s="88">
        <f t="shared" si="518"/>
        <v>8.5826549985752498E-5</v>
      </c>
      <c r="AQ832" s="89">
        <f t="shared" si="519"/>
        <v>5.3357346916214237E-4</v>
      </c>
      <c r="AR832" s="89">
        <f t="shared" si="520"/>
        <v>4.3709448231603142E-8</v>
      </c>
      <c r="AS832" s="89">
        <f t="shared" si="521"/>
        <v>2.797404686822601E-4</v>
      </c>
      <c r="AT832" s="89">
        <f t="shared" si="522"/>
        <v>0.83922140604678019</v>
      </c>
      <c r="AU832" s="91">
        <f t="shared" si="523"/>
        <v>3.8464314443810755E-5</v>
      </c>
      <c r="AV832" s="95">
        <f t="shared" si="533"/>
        <v>31326.690744799664</v>
      </c>
      <c r="AW832" s="96">
        <f t="shared" si="534"/>
        <v>194754.31624418197</v>
      </c>
      <c r="AX832" s="96">
        <f t="shared" si="535"/>
        <v>15.953948604535148</v>
      </c>
      <c r="AY832" s="96">
        <f t="shared" si="536"/>
        <v>102105.27106902494</v>
      </c>
      <c r="AZ832" s="96">
        <f t="shared" si="537"/>
        <v>306315813.20707476</v>
      </c>
      <c r="BA832" s="97">
        <f t="shared" si="538"/>
        <v>14039.474771990926</v>
      </c>
      <c r="BB832" s="102">
        <f t="shared" si="539"/>
        <v>85.826549985752493</v>
      </c>
      <c r="BC832" s="98">
        <f t="shared" si="540"/>
        <v>533.57346916214237</v>
      </c>
      <c r="BD832" s="98">
        <f t="shared" si="541"/>
        <v>4.3709448231603144E-2</v>
      </c>
      <c r="BE832" s="98">
        <f t="shared" si="542"/>
        <v>279.74046868226009</v>
      </c>
      <c r="BF832" s="98">
        <f t="shared" si="543"/>
        <v>839221.40604678018</v>
      </c>
      <c r="BG832" s="103">
        <f t="shared" si="544"/>
        <v>38.464314443810757</v>
      </c>
      <c r="BH832">
        <v>0.1</v>
      </c>
      <c r="BI832">
        <f t="shared" si="524"/>
        <v>15953.948604535146</v>
      </c>
      <c r="BJ832">
        <v>0.1</v>
      </c>
      <c r="BK832">
        <f t="shared" si="525"/>
        <v>13832.520000000002</v>
      </c>
      <c r="BL832" s="114">
        <v>187.562005220738</v>
      </c>
      <c r="BM832" s="114">
        <v>1012.03746873145</v>
      </c>
      <c r="BN832" s="114">
        <v>0</v>
      </c>
      <c r="BO832" s="114">
        <v>256</v>
      </c>
      <c r="BP832" s="114">
        <v>384000</v>
      </c>
      <c r="BQ832" s="107">
        <f t="shared" si="526"/>
        <v>8.7999999999999994E-9</v>
      </c>
      <c r="BR832" s="107">
        <f t="shared" si="527"/>
        <v>3.0087077219804997E-2</v>
      </c>
      <c r="BS832" s="107">
        <f t="shared" si="528"/>
        <v>0.16263026745728826</v>
      </c>
      <c r="BT832" s="107">
        <f t="shared" si="529"/>
        <v>1.5953948604535148E-6</v>
      </c>
      <c r="BU832" s="107">
        <f t="shared" si="530"/>
        <v>4.2099081754991295E-2</v>
      </c>
      <c r="BV832" s="107">
        <f t="shared" si="531"/>
        <v>68.494298091414706</v>
      </c>
      <c r="BW832" s="117">
        <f t="shared" si="532"/>
        <v>1.9854815631144486E-3</v>
      </c>
    </row>
    <row r="833" spans="1:75" ht="30" customHeight="1" x14ac:dyDescent="0.25">
      <c r="A833" s="108">
        <v>4.6900658641945396</v>
      </c>
      <c r="B833" s="108">
        <v>-74.167169978566903</v>
      </c>
      <c r="C833" s="119">
        <v>22</v>
      </c>
      <c r="D833" s="119">
        <v>34</v>
      </c>
      <c r="E833" s="119">
        <v>1937</v>
      </c>
      <c r="F833" s="16" t="s">
        <v>2076</v>
      </c>
      <c r="G833" s="14" t="s">
        <v>2077</v>
      </c>
      <c r="H833" s="16" t="s">
        <v>2078</v>
      </c>
      <c r="I833" s="14" t="s">
        <v>40</v>
      </c>
      <c r="J833" s="14" t="s">
        <v>53</v>
      </c>
      <c r="K833" s="14">
        <v>937.82</v>
      </c>
      <c r="L833" s="14"/>
      <c r="M833" s="14">
        <v>1986</v>
      </c>
      <c r="N833" s="15" t="s">
        <v>43</v>
      </c>
      <c r="O833" s="15" t="s">
        <v>397</v>
      </c>
      <c r="P833" s="17">
        <v>3.567100458653237E-2</v>
      </c>
      <c r="Q833" s="18">
        <v>589661.28</v>
      </c>
      <c r="R833" s="18">
        <v>680094.86017041048</v>
      </c>
      <c r="S833" s="15" t="s">
        <v>45</v>
      </c>
      <c r="T833" s="15"/>
      <c r="U833" s="15"/>
      <c r="V833" s="14">
        <v>365</v>
      </c>
      <c r="W833" s="76" t="s">
        <v>76</v>
      </c>
      <c r="X833" s="14"/>
      <c r="Y833" s="14">
        <v>2920</v>
      </c>
      <c r="Z833" s="76" t="s">
        <v>2079</v>
      </c>
      <c r="AA833" s="76" t="s">
        <v>2080</v>
      </c>
      <c r="AB833" s="19" t="s">
        <v>49</v>
      </c>
      <c r="AC833" s="19">
        <v>196.35697419693699</v>
      </c>
      <c r="AD833" s="19">
        <v>1220.7279907421801</v>
      </c>
      <c r="AE833" s="19">
        <v>0.1</v>
      </c>
      <c r="AF833" s="19">
        <v>640</v>
      </c>
      <c r="AG833" s="19">
        <v>1920000</v>
      </c>
      <c r="AH833" s="23">
        <v>589661.28</v>
      </c>
      <c r="AI833" s="24">
        <v>8.7999999999999994E-8</v>
      </c>
      <c r="AJ833" s="21">
        <f t="shared" si="557"/>
        <v>0.13354136890995078</v>
      </c>
      <c r="AK833" s="21">
        <f t="shared" si="558"/>
        <v>0.8302108321699091</v>
      </c>
      <c r="AL833" s="21">
        <f t="shared" si="559"/>
        <v>6.8009486017041058E-5</v>
      </c>
      <c r="AM833" s="21">
        <f t="shared" si="560"/>
        <v>0.43526071050906273</v>
      </c>
      <c r="AN833" s="21">
        <f t="shared" si="561"/>
        <v>1305.7821315271883</v>
      </c>
      <c r="AO833" s="86">
        <f t="shared" si="517"/>
        <v>5.9848347694996126E-2</v>
      </c>
      <c r="AP833" s="88">
        <f t="shared" si="518"/>
        <v>3.6586676413685146E-4</v>
      </c>
      <c r="AQ833" s="89">
        <f t="shared" si="519"/>
        <v>2.2745502251230384E-3</v>
      </c>
      <c r="AR833" s="89">
        <f t="shared" si="520"/>
        <v>1.8632735895079742E-7</v>
      </c>
      <c r="AS833" s="89">
        <f t="shared" si="521"/>
        <v>1.1924950972851034E-3</v>
      </c>
      <c r="AT833" s="89">
        <f t="shared" si="522"/>
        <v>3.5774852918553104</v>
      </c>
      <c r="AU833" s="91">
        <f t="shared" si="523"/>
        <v>1.6396807587670172E-4</v>
      </c>
      <c r="AV833" s="95">
        <f t="shared" si="533"/>
        <v>133541.36890995078</v>
      </c>
      <c r="AW833" s="96">
        <f t="shared" si="534"/>
        <v>830210.83216990915</v>
      </c>
      <c r="AX833" s="96">
        <f t="shared" si="535"/>
        <v>68.009486017041056</v>
      </c>
      <c r="AY833" s="96">
        <f t="shared" si="536"/>
        <v>435260.71050906274</v>
      </c>
      <c r="AZ833" s="96">
        <f t="shared" si="537"/>
        <v>1305782131.5271883</v>
      </c>
      <c r="BA833" s="97">
        <f t="shared" si="538"/>
        <v>59848.347694996126</v>
      </c>
      <c r="BB833" s="102">
        <f t="shared" si="539"/>
        <v>365.86676413685149</v>
      </c>
      <c r="BC833" s="98">
        <f t="shared" si="540"/>
        <v>2274.5502251230387</v>
      </c>
      <c r="BD833" s="98">
        <f t="shared" si="541"/>
        <v>0.18632735895079741</v>
      </c>
      <c r="BE833" s="98">
        <f t="shared" si="542"/>
        <v>1192.4950972851034</v>
      </c>
      <c r="BF833" s="98">
        <f t="shared" si="543"/>
        <v>3577485.2918553106</v>
      </c>
      <c r="BG833" s="103">
        <f t="shared" si="544"/>
        <v>163.9680758767017</v>
      </c>
      <c r="BH833">
        <v>0.1</v>
      </c>
      <c r="BI833">
        <f t="shared" si="524"/>
        <v>68009.486017041054</v>
      </c>
      <c r="BJ833">
        <v>0.1</v>
      </c>
      <c r="BK833">
        <f t="shared" si="525"/>
        <v>58966.128000000004</v>
      </c>
      <c r="BL833" s="114">
        <v>187.562005220738</v>
      </c>
      <c r="BM833" s="114">
        <v>1012.03746873145</v>
      </c>
      <c r="BN833" s="114">
        <v>0</v>
      </c>
      <c r="BO833" s="114">
        <v>256</v>
      </c>
      <c r="BP833" s="114">
        <v>384000</v>
      </c>
      <c r="BQ833" s="107">
        <f t="shared" si="526"/>
        <v>8.7999999999999994E-9</v>
      </c>
      <c r="BR833" s="107">
        <f t="shared" si="527"/>
        <v>0.1282570671496521</v>
      </c>
      <c r="BS833" s="107">
        <f t="shared" si="528"/>
        <v>0.69327043572398184</v>
      </c>
      <c r="BT833" s="107">
        <f t="shared" si="529"/>
        <v>6.8009486017041063E-6</v>
      </c>
      <c r="BU833" s="107">
        <f t="shared" si="530"/>
        <v>0.17946258841102569</v>
      </c>
      <c r="BV833" s="107">
        <f t="shared" si="531"/>
        <v>291.98176098993645</v>
      </c>
      <c r="BW833" s="117">
        <f t="shared" si="532"/>
        <v>8.4638344995884105E-3</v>
      </c>
    </row>
    <row r="834" spans="1:75" ht="30" customHeight="1" x14ac:dyDescent="0.25">
      <c r="A834" s="108">
        <v>4.6900658641945396</v>
      </c>
      <c r="B834" s="108">
        <v>-74.167169978566903</v>
      </c>
      <c r="C834" s="119">
        <v>22</v>
      </c>
      <c r="D834" s="119">
        <v>34</v>
      </c>
      <c r="E834" s="119">
        <v>1937</v>
      </c>
      <c r="F834" s="16" t="s">
        <v>2076</v>
      </c>
      <c r="G834" s="14" t="s">
        <v>2077</v>
      </c>
      <c r="H834" s="16" t="s">
        <v>2078</v>
      </c>
      <c r="I834" s="14" t="s">
        <v>40</v>
      </c>
      <c r="J834" s="14" t="s">
        <v>53</v>
      </c>
      <c r="K834" s="14">
        <v>257</v>
      </c>
      <c r="L834" s="14"/>
      <c r="M834" s="14">
        <v>2007</v>
      </c>
      <c r="N834" s="15" t="s">
        <v>43</v>
      </c>
      <c r="O834" s="15" t="s">
        <v>397</v>
      </c>
      <c r="P834" s="17">
        <v>3.567100458653237E-2</v>
      </c>
      <c r="Q834" s="18">
        <v>161587.92000000001</v>
      </c>
      <c r="R834" s="18">
        <v>186369.9001189759</v>
      </c>
      <c r="S834" s="15" t="s">
        <v>45</v>
      </c>
      <c r="T834" s="15"/>
      <c r="U834" s="15"/>
      <c r="V834" s="14">
        <v>365</v>
      </c>
      <c r="W834" s="76" t="s">
        <v>76</v>
      </c>
      <c r="X834" s="14"/>
      <c r="Y834" s="14">
        <v>2920</v>
      </c>
      <c r="Z834" s="76" t="s">
        <v>2079</v>
      </c>
      <c r="AA834" s="76" t="s">
        <v>2080</v>
      </c>
      <c r="AB834" s="19" t="s">
        <v>49</v>
      </c>
      <c r="AC834" s="19">
        <v>196.35697419693699</v>
      </c>
      <c r="AD834" s="19">
        <v>1220.7279907421801</v>
      </c>
      <c r="AE834" s="19">
        <v>0.1</v>
      </c>
      <c r="AF834" s="19">
        <v>640</v>
      </c>
      <c r="AG834" s="19">
        <v>1920000</v>
      </c>
      <c r="AH834" s="23">
        <v>161587.92000000001</v>
      </c>
      <c r="AI834" s="24">
        <v>8.7999999999999994E-8</v>
      </c>
      <c r="AJ834" s="21">
        <f t="shared" si="557"/>
        <v>3.6595029668747475E-2</v>
      </c>
      <c r="AK834" s="21">
        <f t="shared" si="558"/>
        <v>0.22750695370705823</v>
      </c>
      <c r="AL834" s="21">
        <f t="shared" si="559"/>
        <v>1.8636990011897588E-5</v>
      </c>
      <c r="AM834" s="21">
        <f t="shared" si="560"/>
        <v>0.11927673607614457</v>
      </c>
      <c r="AN834" s="21">
        <f t="shared" si="561"/>
        <v>357.83020822843372</v>
      </c>
      <c r="AO834" s="86">
        <f t="shared" si="517"/>
        <v>1.6400551210469877E-2</v>
      </c>
      <c r="AP834" s="88">
        <f t="shared" si="518"/>
        <v>1.002603552568424E-4</v>
      </c>
      <c r="AQ834" s="89">
        <f t="shared" si="519"/>
        <v>6.2330672248509108E-4</v>
      </c>
      <c r="AR834" s="89">
        <f t="shared" si="520"/>
        <v>5.1060246607938596E-8</v>
      </c>
      <c r="AS834" s="89">
        <f t="shared" si="521"/>
        <v>3.2678557829080707E-4</v>
      </c>
      <c r="AT834" s="89">
        <f t="shared" si="522"/>
        <v>0.98035673487242114</v>
      </c>
      <c r="AU834" s="91">
        <f t="shared" si="523"/>
        <v>4.4933017014985962E-5</v>
      </c>
      <c r="AV834" s="95">
        <f t="shared" si="533"/>
        <v>36595.029668747477</v>
      </c>
      <c r="AW834" s="96">
        <f t="shared" si="534"/>
        <v>227506.95370705822</v>
      </c>
      <c r="AX834" s="96">
        <f t="shared" si="535"/>
        <v>18.636990011897588</v>
      </c>
      <c r="AY834" s="96">
        <f t="shared" si="536"/>
        <v>119276.73607614457</v>
      </c>
      <c r="AZ834" s="96">
        <f t="shared" si="537"/>
        <v>357830208.22843373</v>
      </c>
      <c r="BA834" s="97">
        <f t="shared" si="538"/>
        <v>16400.551210469876</v>
      </c>
      <c r="BB834" s="102">
        <f t="shared" si="539"/>
        <v>100.2603552568424</v>
      </c>
      <c r="BC834" s="98">
        <f t="shared" si="540"/>
        <v>623.30672248509109</v>
      </c>
      <c r="BD834" s="98">
        <f t="shared" si="541"/>
        <v>5.1060246607938599E-2</v>
      </c>
      <c r="BE834" s="98">
        <f t="shared" si="542"/>
        <v>326.78557829080705</v>
      </c>
      <c r="BF834" s="98">
        <f t="shared" si="543"/>
        <v>980356.73487242113</v>
      </c>
      <c r="BG834" s="103">
        <f t="shared" si="544"/>
        <v>44.933017014985964</v>
      </c>
      <c r="BH834">
        <v>0.1</v>
      </c>
      <c r="BI834">
        <f t="shared" si="524"/>
        <v>18636.990011897589</v>
      </c>
      <c r="BJ834">
        <v>0.1</v>
      </c>
      <c r="BK834">
        <f t="shared" si="525"/>
        <v>16158.792000000001</v>
      </c>
      <c r="BL834" s="114">
        <v>187.562005220738</v>
      </c>
      <c r="BM834" s="114">
        <v>1012.03746873145</v>
      </c>
      <c r="BN834" s="114">
        <v>0</v>
      </c>
      <c r="BO834" s="114">
        <v>256</v>
      </c>
      <c r="BP834" s="114">
        <v>384000</v>
      </c>
      <c r="BQ834" s="107">
        <f t="shared" si="526"/>
        <v>8.7999999999999994E-9</v>
      </c>
      <c r="BR834" s="107">
        <f t="shared" si="527"/>
        <v>3.5146945219147865E-2</v>
      </c>
      <c r="BS834" s="107">
        <f t="shared" si="528"/>
        <v>0.18998047100215215</v>
      </c>
      <c r="BT834" s="107">
        <f t="shared" si="529"/>
        <v>1.8636990011897586E-6</v>
      </c>
      <c r="BU834" s="107">
        <f t="shared" si="530"/>
        <v>4.9179058152086473E-2</v>
      </c>
      <c r="BV834" s="107">
        <f t="shared" si="531"/>
        <v>80.013267000168241</v>
      </c>
      <c r="BW834" s="117">
        <f t="shared" si="532"/>
        <v>2.3193881952240985E-3</v>
      </c>
    </row>
    <row r="835" spans="1:75" ht="75" customHeight="1" x14ac:dyDescent="0.25">
      <c r="A835" s="108">
        <v>4.6094693741371398</v>
      </c>
      <c r="B835" s="108">
        <v>-74.103445075998806</v>
      </c>
      <c r="C835" s="119">
        <v>29</v>
      </c>
      <c r="D835" s="119">
        <v>25</v>
      </c>
      <c r="E835" s="119">
        <v>2318</v>
      </c>
      <c r="F835" s="16" t="s">
        <v>2081</v>
      </c>
      <c r="G835" s="14" t="s">
        <v>2082</v>
      </c>
      <c r="H835" s="16" t="s">
        <v>2083</v>
      </c>
      <c r="I835" s="14" t="s">
        <v>133</v>
      </c>
      <c r="J835" s="14" t="s">
        <v>41</v>
      </c>
      <c r="K835" s="14">
        <v>50</v>
      </c>
      <c r="L835" s="14"/>
      <c r="M835" s="14">
        <v>2007</v>
      </c>
      <c r="N835" s="15" t="s">
        <v>43</v>
      </c>
      <c r="O835" s="15" t="s">
        <v>44</v>
      </c>
      <c r="P835" s="17">
        <v>3.0649504171061114E-2</v>
      </c>
      <c r="Q835" s="18">
        <v>108000</v>
      </c>
      <c r="R835" s="18">
        <v>122086.43088870062</v>
      </c>
      <c r="S835" s="15" t="s">
        <v>45</v>
      </c>
      <c r="T835" s="15"/>
      <c r="U835" s="15"/>
      <c r="V835" s="14">
        <v>365</v>
      </c>
      <c r="W835" s="76" t="s">
        <v>76</v>
      </c>
      <c r="X835" s="14"/>
      <c r="Y835" s="14">
        <v>2920</v>
      </c>
      <c r="Z835" s="76" t="s">
        <v>2084</v>
      </c>
      <c r="AA835" s="76" t="s">
        <v>429</v>
      </c>
      <c r="AB835" s="19" t="s">
        <v>49</v>
      </c>
      <c r="AC835" s="19">
        <v>46.3856216091623</v>
      </c>
      <c r="AD835" s="19">
        <v>1074.85364414012</v>
      </c>
      <c r="AE835" s="19">
        <v>5.4109910208389103</v>
      </c>
      <c r="AF835" s="19">
        <v>1344</v>
      </c>
      <c r="AG835" s="19">
        <v>1920000</v>
      </c>
      <c r="AH835" s="23">
        <v>108000</v>
      </c>
      <c r="AI835" s="24">
        <v>8.7999999999999994E-8</v>
      </c>
      <c r="AJ835" s="21">
        <f t="shared" si="557"/>
        <v>5.6630549868164105E-3</v>
      </c>
      <c r="AK835" s="21">
        <f t="shared" si="558"/>
        <v>0.13122504514078076</v>
      </c>
      <c r="AL835" s="21">
        <f t="shared" si="559"/>
        <v>6.6060858130502921E-4</v>
      </c>
      <c r="AM835" s="21">
        <f t="shared" si="560"/>
        <v>0.16408416311441362</v>
      </c>
      <c r="AN835" s="21">
        <f t="shared" si="561"/>
        <v>234.40594730630517</v>
      </c>
      <c r="AO835" s="86">
        <f t="shared" si="517"/>
        <v>1.0743605918205652E-2</v>
      </c>
      <c r="AP835" s="88">
        <f t="shared" si="518"/>
        <v>1.5515219141962768E-5</v>
      </c>
      <c r="AQ835" s="89">
        <f t="shared" si="519"/>
        <v>3.5952067161857743E-4</v>
      </c>
      <c r="AR835" s="89">
        <f t="shared" si="520"/>
        <v>1.8098865241233677E-6</v>
      </c>
      <c r="AS835" s="89">
        <f t="shared" si="521"/>
        <v>4.4954565236825651E-4</v>
      </c>
      <c r="AT835" s="89">
        <f t="shared" si="522"/>
        <v>0.64220807481179498</v>
      </c>
      <c r="AU835" s="91">
        <f t="shared" si="523"/>
        <v>2.9434536762207266E-5</v>
      </c>
      <c r="AV835" s="95">
        <f t="shared" si="533"/>
        <v>5663.0549868164107</v>
      </c>
      <c r="AW835" s="96">
        <f t="shared" si="534"/>
        <v>131225.04514078077</v>
      </c>
      <c r="AX835" s="96">
        <f t="shared" si="535"/>
        <v>660.60858130502925</v>
      </c>
      <c r="AY835" s="96">
        <f t="shared" si="536"/>
        <v>164084.16311441362</v>
      </c>
      <c r="AZ835" s="96">
        <f t="shared" si="537"/>
        <v>234405947.30630517</v>
      </c>
      <c r="BA835" s="97">
        <f t="shared" si="538"/>
        <v>10743.605918205652</v>
      </c>
      <c r="BB835" s="102">
        <f t="shared" si="539"/>
        <v>15.515219141962769</v>
      </c>
      <c r="BC835" s="98">
        <f t="shared" si="540"/>
        <v>359.52067161857741</v>
      </c>
      <c r="BD835" s="98">
        <f t="shared" si="541"/>
        <v>1.8098865241233677</v>
      </c>
      <c r="BE835" s="98">
        <f t="shared" si="542"/>
        <v>449.54565236825653</v>
      </c>
      <c r="BF835" s="98">
        <f t="shared" si="543"/>
        <v>642208.07481179503</v>
      </c>
      <c r="BG835" s="103">
        <f t="shared" si="544"/>
        <v>29.434536762207266</v>
      </c>
      <c r="BH835">
        <v>0.1</v>
      </c>
      <c r="BI835">
        <f t="shared" si="524"/>
        <v>12208.643088870063</v>
      </c>
      <c r="BJ835">
        <v>0.1</v>
      </c>
      <c r="BK835">
        <f t="shared" si="525"/>
        <v>10800</v>
      </c>
      <c r="BL835" s="114">
        <v>17.6498016718255</v>
      </c>
      <c r="BM835" s="114">
        <v>910.91550745517998</v>
      </c>
      <c r="BN835" s="114">
        <v>5.3109910208389097</v>
      </c>
      <c r="BO835" s="114">
        <v>537.6</v>
      </c>
      <c r="BP835" s="114">
        <v>384000</v>
      </c>
      <c r="BQ835" s="107">
        <f t="shared" si="526"/>
        <v>8.7999999999999994E-9</v>
      </c>
      <c r="BR835" s="107">
        <f t="shared" si="527"/>
        <v>2.2279745343855169E-3</v>
      </c>
      <c r="BS835" s="107">
        <f t="shared" si="528"/>
        <v>0.11198195542638653</v>
      </c>
      <c r="BT835" s="107">
        <f t="shared" si="529"/>
        <v>6.5175648585622632E-4</v>
      </c>
      <c r="BU835" s="107">
        <f t="shared" si="530"/>
        <v>6.7653633601180471E-2</v>
      </c>
      <c r="BV835" s="107">
        <f t="shared" si="531"/>
        <v>52.414763250713214</v>
      </c>
      <c r="BW835" s="117">
        <f t="shared" si="532"/>
        <v>1.5193753198318284E-3</v>
      </c>
    </row>
    <row r="836" spans="1:75" ht="30" customHeight="1" x14ac:dyDescent="0.25">
      <c r="A836" s="108">
        <v>4.6096388888888882</v>
      </c>
      <c r="B836" s="108">
        <v>-74.103722222222217</v>
      </c>
      <c r="C836" s="119">
        <v>29</v>
      </c>
      <c r="D836" s="119">
        <v>25</v>
      </c>
      <c r="E836" s="119">
        <v>2318</v>
      </c>
      <c r="F836" s="16" t="s">
        <v>2085</v>
      </c>
      <c r="G836" s="14" t="s">
        <v>2086</v>
      </c>
      <c r="H836" s="16" t="s">
        <v>2087</v>
      </c>
      <c r="I836" s="14" t="s">
        <v>133</v>
      </c>
      <c r="J836" s="14" t="s">
        <v>53</v>
      </c>
      <c r="K836" s="14">
        <v>0.18</v>
      </c>
      <c r="L836" s="14"/>
      <c r="M836" s="14">
        <v>1991</v>
      </c>
      <c r="N836" s="15" t="s">
        <v>43</v>
      </c>
      <c r="O836" s="15" t="s">
        <v>397</v>
      </c>
      <c r="P836" s="22">
        <v>8.124879750918957E-3</v>
      </c>
      <c r="Q836" s="18">
        <v>35250</v>
      </c>
      <c r="R836" s="18">
        <v>36414.427218115183</v>
      </c>
      <c r="S836" s="15" t="s">
        <v>45</v>
      </c>
      <c r="T836" s="15"/>
      <c r="U836" s="15"/>
      <c r="V836" s="14">
        <v>365</v>
      </c>
      <c r="W836" s="76" t="s">
        <v>76</v>
      </c>
      <c r="X836" s="14"/>
      <c r="Y836" s="14">
        <v>2920</v>
      </c>
      <c r="Z836" s="76" t="s">
        <v>2088</v>
      </c>
      <c r="AA836" s="76" t="s">
        <v>429</v>
      </c>
      <c r="AB836" s="19" t="s">
        <v>49</v>
      </c>
      <c r="AC836" s="19">
        <v>196.35697419693699</v>
      </c>
      <c r="AD836" s="19">
        <v>1220.7279907421801</v>
      </c>
      <c r="AE836" s="19">
        <v>0.1</v>
      </c>
      <c r="AF836" s="19">
        <v>640</v>
      </c>
      <c r="AG836" s="19">
        <v>1920000</v>
      </c>
      <c r="AH836" s="20">
        <v>95073.827203389839</v>
      </c>
      <c r="AI836" s="20">
        <v>2.5741799999999997E-6</v>
      </c>
      <c r="AJ836" s="21">
        <f t="shared" si="557"/>
        <v>7.1502267456636827E-3</v>
      </c>
      <c r="AK836" s="21">
        <f t="shared" si="558"/>
        <v>4.4452110571997099E-2</v>
      </c>
      <c r="AL836" s="21">
        <f t="shared" si="559"/>
        <v>3.6414427218115184E-6</v>
      </c>
      <c r="AM836" s="21">
        <f t="shared" si="560"/>
        <v>2.3305233419593719E-2</v>
      </c>
      <c r="AN836" s="21">
        <f t="shared" si="561"/>
        <v>69.915700258781158</v>
      </c>
      <c r="AO836" s="86">
        <f t="shared" ref="AO836:AO899" si="562">AI836*AH836*EXP(P836*4)</f>
        <v>0.25282164358422982</v>
      </c>
      <c r="AP836" s="88">
        <f t="shared" ref="AP836:AP899" si="563">AJ836/V836</f>
        <v>1.9589662316886802E-5</v>
      </c>
      <c r="AQ836" s="89">
        <f t="shared" ref="AQ836:AQ899" si="564">AK836/V836</f>
        <v>1.2178660430684136E-4</v>
      </c>
      <c r="AR836" s="89">
        <f t="shared" ref="AR836:AR899" si="565">AL836/V836</f>
        <v>9.9765554022233386E-9</v>
      </c>
      <c r="AS836" s="89">
        <f t="shared" ref="AS836:AS899" si="566">AM836/V836</f>
        <v>6.3849954574229372E-5</v>
      </c>
      <c r="AT836" s="89">
        <f t="shared" ref="AT836:AT899" si="567">AN836/V836</f>
        <v>0.19154986372268809</v>
      </c>
      <c r="AU836" s="91">
        <f t="shared" ref="AU836:AU899" si="568">AO836/V836</f>
        <v>6.92662037217068E-4</v>
      </c>
      <c r="AV836" s="95">
        <f t="shared" si="533"/>
        <v>7150.2267456636828</v>
      </c>
      <c r="AW836" s="96">
        <f t="shared" si="534"/>
        <v>44452.110571997102</v>
      </c>
      <c r="AX836" s="96">
        <f t="shared" si="535"/>
        <v>3.6414427218115182</v>
      </c>
      <c r="AY836" s="96">
        <f t="shared" si="536"/>
        <v>23305.233419593718</v>
      </c>
      <c r="AZ836" s="96">
        <f t="shared" si="537"/>
        <v>69915700.258781165</v>
      </c>
      <c r="BA836" s="97">
        <f t="shared" si="538"/>
        <v>252821.64358422981</v>
      </c>
      <c r="BB836" s="102">
        <f t="shared" si="539"/>
        <v>19.589662316886802</v>
      </c>
      <c r="BC836" s="98">
        <f t="shared" si="540"/>
        <v>121.78660430684135</v>
      </c>
      <c r="BD836" s="98">
        <f t="shared" si="541"/>
        <v>9.9765554022233378E-3</v>
      </c>
      <c r="BE836" s="98">
        <f t="shared" si="542"/>
        <v>63.849954574229372</v>
      </c>
      <c r="BF836" s="98">
        <f t="shared" si="543"/>
        <v>191549.86372268808</v>
      </c>
      <c r="BG836" s="103">
        <f t="shared" si="544"/>
        <v>692.66203721706802</v>
      </c>
      <c r="BH836">
        <v>0.1</v>
      </c>
      <c r="BI836">
        <f t="shared" ref="BI836:BI899" si="569">R836*BH836</f>
        <v>3641.4427218115184</v>
      </c>
      <c r="BJ836">
        <v>0.1</v>
      </c>
      <c r="BK836">
        <f t="shared" ref="BK836:BK899" si="570">AH836*BJ836</f>
        <v>9507.3827203389847</v>
      </c>
      <c r="BL836" s="114">
        <v>187.562005220738</v>
      </c>
      <c r="BM836" s="114">
        <v>1012.03746873145</v>
      </c>
      <c r="BN836" s="114">
        <v>0</v>
      </c>
      <c r="BO836" s="114">
        <v>256</v>
      </c>
      <c r="BP836" s="114">
        <v>384000</v>
      </c>
      <c r="BQ836" s="107">
        <f t="shared" ref="BQ836:BQ899" si="571">AI836*0.1</f>
        <v>2.5741799999999998E-7</v>
      </c>
      <c r="BR836" s="107">
        <f t="shared" ref="BR836:BR899" si="572">((((BI836/R836)^2)+((BL836/AC836)^2))^(1/2))*AJ836</f>
        <v>6.8672885364251387E-3</v>
      </c>
      <c r="BS836" s="107">
        <f t="shared" ref="BS836:BS899" si="573">((((BI836/R836)^2)+((BM836/AD836)^2))^(1/2))*AK836</f>
        <v>3.7119889154604575E-2</v>
      </c>
      <c r="BT836" s="107">
        <f t="shared" ref="BT836:BT899" si="574">((((BI836/R836)^2)+((BN836/AE836)^2))^(1/2))*AL836</f>
        <v>3.6414427218115188E-7</v>
      </c>
      <c r="BU836" s="107">
        <f t="shared" ref="BU836:BU899" si="575">((((BI836/R836)^2)+((BO836/AF836)^2))^(1/2))*AM836</f>
        <v>9.6089939018659584E-3</v>
      </c>
      <c r="BV836" s="107">
        <f t="shared" ref="BV836:BV899" si="576">((((BI836/R836)^2)+((BP836/AG836)^2))^(1/2))*AN836</f>
        <v>15.633625847313432</v>
      </c>
      <c r="BW836" s="117">
        <f t="shared" ref="BW836:BW899" si="577">((((BK836/AH836)^2)+((BQ836/AI836)^2))^(1/2))*AO836</f>
        <v>3.5754379721827469E-2</v>
      </c>
    </row>
    <row r="837" spans="1:75" ht="30" customHeight="1" x14ac:dyDescent="0.25">
      <c r="A837" s="108">
        <v>4.6096388888888882</v>
      </c>
      <c r="B837" s="108">
        <v>-74.103722222222217</v>
      </c>
      <c r="C837" s="119">
        <v>29</v>
      </c>
      <c r="D837" s="119">
        <v>25</v>
      </c>
      <c r="E837" s="119">
        <v>2318</v>
      </c>
      <c r="F837" s="16" t="s">
        <v>2085</v>
      </c>
      <c r="G837" s="14" t="s">
        <v>2086</v>
      </c>
      <c r="H837" s="16" t="s">
        <v>2087</v>
      </c>
      <c r="I837" s="14" t="s">
        <v>133</v>
      </c>
      <c r="J837" s="14" t="s">
        <v>53</v>
      </c>
      <c r="K837" s="14">
        <v>0.12</v>
      </c>
      <c r="L837" s="14"/>
      <c r="M837" s="14">
        <v>1985</v>
      </c>
      <c r="N837" s="15" t="s">
        <v>43</v>
      </c>
      <c r="O837" s="15" t="s">
        <v>397</v>
      </c>
      <c r="P837" s="22">
        <v>8.124879750918957E-3</v>
      </c>
      <c r="Q837" s="18">
        <v>35250</v>
      </c>
      <c r="R837" s="18">
        <v>36414.427218115183</v>
      </c>
      <c r="S837" s="15" t="s">
        <v>45</v>
      </c>
      <c r="T837" s="15"/>
      <c r="U837" s="15"/>
      <c r="V837" s="14">
        <v>365</v>
      </c>
      <c r="W837" s="76" t="s">
        <v>76</v>
      </c>
      <c r="X837" s="14"/>
      <c r="Y837" s="14">
        <v>2920</v>
      </c>
      <c r="Z837" s="76" t="s">
        <v>2088</v>
      </c>
      <c r="AA837" s="76" t="s">
        <v>429</v>
      </c>
      <c r="AB837" s="19" t="s">
        <v>49</v>
      </c>
      <c r="AC837" s="19">
        <v>196.35697419693699</v>
      </c>
      <c r="AD837" s="19">
        <v>1220.7279907421801</v>
      </c>
      <c r="AE837" s="19">
        <v>0.1</v>
      </c>
      <c r="AF837" s="19">
        <v>640</v>
      </c>
      <c r="AG837" s="19">
        <v>1920000</v>
      </c>
      <c r="AH837" s="20">
        <v>95073.827203389839</v>
      </c>
      <c r="AI837" s="20">
        <v>2.5741799999999997E-6</v>
      </c>
      <c r="AJ837" s="21">
        <f t="shared" si="557"/>
        <v>7.1502267456636827E-3</v>
      </c>
      <c r="AK837" s="21">
        <f t="shared" si="558"/>
        <v>4.4452110571997099E-2</v>
      </c>
      <c r="AL837" s="21">
        <f t="shared" si="559"/>
        <v>3.6414427218115184E-6</v>
      </c>
      <c r="AM837" s="21">
        <f t="shared" si="560"/>
        <v>2.3305233419593719E-2</v>
      </c>
      <c r="AN837" s="21">
        <f t="shared" si="561"/>
        <v>69.915700258781158</v>
      </c>
      <c r="AO837" s="86">
        <f t="shared" si="562"/>
        <v>0.25282164358422982</v>
      </c>
      <c r="AP837" s="88">
        <f t="shared" si="563"/>
        <v>1.9589662316886802E-5</v>
      </c>
      <c r="AQ837" s="89">
        <f t="shared" si="564"/>
        <v>1.2178660430684136E-4</v>
      </c>
      <c r="AR837" s="89">
        <f t="shared" si="565"/>
        <v>9.9765554022233386E-9</v>
      </c>
      <c r="AS837" s="89">
        <f t="shared" si="566"/>
        <v>6.3849954574229372E-5</v>
      </c>
      <c r="AT837" s="89">
        <f t="shared" si="567"/>
        <v>0.19154986372268809</v>
      </c>
      <c r="AU837" s="91">
        <f t="shared" si="568"/>
        <v>6.92662037217068E-4</v>
      </c>
      <c r="AV837" s="95">
        <f t="shared" ref="AV837:AV900" si="578">AJ837*1000000</f>
        <v>7150.2267456636828</v>
      </c>
      <c r="AW837" s="96">
        <f t="shared" ref="AW837:AW900" si="579">AK837*1000000</f>
        <v>44452.110571997102</v>
      </c>
      <c r="AX837" s="96">
        <f t="shared" ref="AX837:AX900" si="580">AL837*1000000</f>
        <v>3.6414427218115182</v>
      </c>
      <c r="AY837" s="96">
        <f t="shared" ref="AY837:AY900" si="581">AM837*1000000</f>
        <v>23305.233419593718</v>
      </c>
      <c r="AZ837" s="96">
        <f t="shared" ref="AZ837:AZ900" si="582">AN837*1000000</f>
        <v>69915700.258781165</v>
      </c>
      <c r="BA837" s="97">
        <f t="shared" ref="BA837:BA900" si="583">AO837*1000000</f>
        <v>252821.64358422981</v>
      </c>
      <c r="BB837" s="102">
        <f t="shared" ref="BB837:BB900" si="584">AP837*1000000</f>
        <v>19.589662316886802</v>
      </c>
      <c r="BC837" s="98">
        <f t="shared" ref="BC837:BC900" si="585">AQ837*1000000</f>
        <v>121.78660430684135</v>
      </c>
      <c r="BD837" s="98">
        <f t="shared" ref="BD837:BD900" si="586">AR837*1000000</f>
        <v>9.9765554022233378E-3</v>
      </c>
      <c r="BE837" s="98">
        <f t="shared" ref="BE837:BE900" si="587">AS837*1000000</f>
        <v>63.849954574229372</v>
      </c>
      <c r="BF837" s="98">
        <f t="shared" ref="BF837:BF900" si="588">AT837*1000000</f>
        <v>191549.86372268808</v>
      </c>
      <c r="BG837" s="103">
        <f t="shared" ref="BG837:BG900" si="589">AU837*1000000</f>
        <v>692.66203721706802</v>
      </c>
      <c r="BH837">
        <v>0.1</v>
      </c>
      <c r="BI837">
        <f t="shared" si="569"/>
        <v>3641.4427218115184</v>
      </c>
      <c r="BJ837">
        <v>0.1</v>
      </c>
      <c r="BK837">
        <f t="shared" si="570"/>
        <v>9507.3827203389847</v>
      </c>
      <c r="BL837" s="114">
        <v>187.562005220738</v>
      </c>
      <c r="BM837" s="114">
        <v>1012.03746873145</v>
      </c>
      <c r="BN837" s="114">
        <v>0</v>
      </c>
      <c r="BO837" s="114">
        <v>256</v>
      </c>
      <c r="BP837" s="114">
        <v>384000</v>
      </c>
      <c r="BQ837" s="107">
        <f t="shared" si="571"/>
        <v>2.5741799999999998E-7</v>
      </c>
      <c r="BR837" s="107">
        <f t="shared" si="572"/>
        <v>6.8672885364251387E-3</v>
      </c>
      <c r="BS837" s="107">
        <f t="shared" si="573"/>
        <v>3.7119889154604575E-2</v>
      </c>
      <c r="BT837" s="107">
        <f t="shared" si="574"/>
        <v>3.6414427218115188E-7</v>
      </c>
      <c r="BU837" s="107">
        <f t="shared" si="575"/>
        <v>9.6089939018659584E-3</v>
      </c>
      <c r="BV837" s="107">
        <f t="shared" si="576"/>
        <v>15.633625847313432</v>
      </c>
      <c r="BW837" s="117">
        <f t="shared" si="577"/>
        <v>3.5754379721827469E-2</v>
      </c>
    </row>
    <row r="838" spans="1:75" ht="45" customHeight="1" x14ac:dyDescent="0.25">
      <c r="A838" s="108">
        <v>4.6064214778183299</v>
      </c>
      <c r="B838" s="108">
        <v>-74.105206485808793</v>
      </c>
      <c r="C838" s="119">
        <v>28</v>
      </c>
      <c r="D838" s="119">
        <v>25</v>
      </c>
      <c r="E838" s="119">
        <v>1824</v>
      </c>
      <c r="F838" s="16" t="s">
        <v>2089</v>
      </c>
      <c r="G838" s="14" t="s">
        <v>2090</v>
      </c>
      <c r="H838" s="16" t="s">
        <v>2091</v>
      </c>
      <c r="I838" s="14" t="s">
        <v>133</v>
      </c>
      <c r="J838" s="14" t="s">
        <v>53</v>
      </c>
      <c r="K838" s="14">
        <v>0.23</v>
      </c>
      <c r="L838" s="14"/>
      <c r="M838" s="14">
        <v>2007</v>
      </c>
      <c r="N838" s="15" t="s">
        <v>43</v>
      </c>
      <c r="O838" s="15" t="s">
        <v>123</v>
      </c>
      <c r="P838" s="22">
        <v>-1.5549305289660951E-2</v>
      </c>
      <c r="Q838" s="18">
        <v>1785</v>
      </c>
      <c r="R838" s="18">
        <v>1677.3601093942566</v>
      </c>
      <c r="S838" s="15" t="s">
        <v>45</v>
      </c>
      <c r="T838" s="15"/>
      <c r="U838" s="15"/>
      <c r="V838" s="14">
        <v>365</v>
      </c>
      <c r="W838" s="76" t="s">
        <v>76</v>
      </c>
      <c r="X838" s="14"/>
      <c r="Y838" s="14">
        <v>2760</v>
      </c>
      <c r="Z838" s="76" t="s">
        <v>2092</v>
      </c>
      <c r="AA838" s="76" t="s">
        <v>429</v>
      </c>
      <c r="AB838" s="19" t="s">
        <v>49</v>
      </c>
      <c r="AC838" s="19">
        <v>196.35697419693699</v>
      </c>
      <c r="AD838" s="19">
        <v>1220.7279907421801</v>
      </c>
      <c r="AE838" s="19">
        <v>69.655897325915305</v>
      </c>
      <c r="AF838" s="19">
        <v>640</v>
      </c>
      <c r="AG838" s="19">
        <v>1920000</v>
      </c>
      <c r="AH838" s="20">
        <v>32831.976744186046</v>
      </c>
      <c r="AI838" s="20">
        <v>1.0442E-8</v>
      </c>
      <c r="AJ838" s="21">
        <f t="shared" si="557"/>
        <v>3.2936135571929947E-4</v>
      </c>
      <c r="AK838" s="21">
        <f t="shared" si="558"/>
        <v>2.0476004360919339E-3</v>
      </c>
      <c r="AL838" s="21">
        <f t="shared" si="559"/>
        <v>1.168380235585524E-4</v>
      </c>
      <c r="AM838" s="21">
        <f t="shared" si="560"/>
        <v>1.0735104700123242E-3</v>
      </c>
      <c r="AN838" s="21">
        <f t="shared" si="561"/>
        <v>3.2205314100369726</v>
      </c>
      <c r="AO838" s="86">
        <f t="shared" si="562"/>
        <v>3.221579183721097E-4</v>
      </c>
      <c r="AP838" s="88">
        <f t="shared" si="563"/>
        <v>9.0235987868301229E-7</v>
      </c>
      <c r="AQ838" s="89">
        <f t="shared" si="564"/>
        <v>5.609864208471052E-6</v>
      </c>
      <c r="AR838" s="89">
        <f t="shared" si="565"/>
        <v>3.2010417413302029E-7</v>
      </c>
      <c r="AS838" s="89">
        <f t="shared" si="566"/>
        <v>2.9411245753762304E-6</v>
      </c>
      <c r="AT838" s="89">
        <f t="shared" si="567"/>
        <v>8.8233737261286926E-3</v>
      </c>
      <c r="AU838" s="91">
        <f t="shared" si="568"/>
        <v>8.8262443389619097E-7</v>
      </c>
      <c r="AV838" s="95">
        <f t="shared" si="578"/>
        <v>329.36135571929947</v>
      </c>
      <c r="AW838" s="96">
        <f t="shared" si="579"/>
        <v>2047.6004360919339</v>
      </c>
      <c r="AX838" s="96">
        <f t="shared" si="580"/>
        <v>116.83802355855241</v>
      </c>
      <c r="AY838" s="96">
        <f t="shared" si="581"/>
        <v>1073.510470012324</v>
      </c>
      <c r="AZ838" s="96">
        <f t="shared" si="582"/>
        <v>3220531.4100369727</v>
      </c>
      <c r="BA838" s="97">
        <f t="shared" si="583"/>
        <v>322.15791837210969</v>
      </c>
      <c r="BB838" s="102">
        <f t="shared" si="584"/>
        <v>0.90235987868301226</v>
      </c>
      <c r="BC838" s="98">
        <f t="shared" si="585"/>
        <v>5.6098642084710519</v>
      </c>
      <c r="BD838" s="98">
        <f t="shared" si="586"/>
        <v>0.32010417413302028</v>
      </c>
      <c r="BE838" s="98">
        <f t="shared" si="587"/>
        <v>2.9411245753762305</v>
      </c>
      <c r="BF838" s="98">
        <f t="shared" si="588"/>
        <v>8823.3737261286933</v>
      </c>
      <c r="BG838" s="103">
        <f t="shared" si="589"/>
        <v>0.88262443389619094</v>
      </c>
      <c r="BH838">
        <v>0.1</v>
      </c>
      <c r="BI838">
        <f t="shared" si="569"/>
        <v>167.73601093942568</v>
      </c>
      <c r="BJ838">
        <v>0.1</v>
      </c>
      <c r="BK838">
        <f t="shared" si="570"/>
        <v>3283.1976744186049</v>
      </c>
      <c r="BL838" s="114">
        <v>187.562005220738</v>
      </c>
      <c r="BM838" s="114">
        <v>1012.03746873145</v>
      </c>
      <c r="BN838" s="114">
        <v>69.555897325915296</v>
      </c>
      <c r="BO838" s="114">
        <v>256</v>
      </c>
      <c r="BP838" s="114">
        <v>384000</v>
      </c>
      <c r="BQ838" s="107">
        <f t="shared" si="571"/>
        <v>1.0442E-9</v>
      </c>
      <c r="BR838" s="107">
        <f t="shared" si="572"/>
        <v>3.1632835473983923E-4</v>
      </c>
      <c r="BS838" s="107">
        <f t="shared" si="573"/>
        <v>1.7098558480715537E-3</v>
      </c>
      <c r="BT838" s="107">
        <f t="shared" si="574"/>
        <v>1.1725385807696638E-4</v>
      </c>
      <c r="BU838" s="107">
        <f t="shared" si="575"/>
        <v>4.4261970580672735E-4</v>
      </c>
      <c r="BV838" s="107">
        <f t="shared" si="576"/>
        <v>0.72013271565159198</v>
      </c>
      <c r="BW838" s="117">
        <f t="shared" si="577"/>
        <v>4.5560009738772198E-5</v>
      </c>
    </row>
    <row r="839" spans="1:75" ht="45" customHeight="1" x14ac:dyDescent="0.25">
      <c r="A839" s="108">
        <v>4.6049166666666661</v>
      </c>
      <c r="B839" s="108">
        <v>-74.111333333333334</v>
      </c>
      <c r="C839" s="119">
        <v>28</v>
      </c>
      <c r="D839" s="119">
        <v>24</v>
      </c>
      <c r="E839" s="119">
        <v>1811</v>
      </c>
      <c r="F839" s="16" t="s">
        <v>2093</v>
      </c>
      <c r="G839" s="14" t="s">
        <v>2094</v>
      </c>
      <c r="H839" s="16" t="s">
        <v>2095</v>
      </c>
      <c r="I839" s="14" t="s">
        <v>133</v>
      </c>
      <c r="J839" s="14" t="s">
        <v>41</v>
      </c>
      <c r="K839" s="14">
        <v>150</v>
      </c>
      <c r="L839" s="14"/>
      <c r="M839" s="14">
        <v>1973</v>
      </c>
      <c r="N839" s="15" t="s">
        <v>43</v>
      </c>
      <c r="O839" s="15" t="s">
        <v>86</v>
      </c>
      <c r="P839" s="22">
        <v>8.4286353981658756E-3</v>
      </c>
      <c r="Q839" s="18">
        <v>468000</v>
      </c>
      <c r="R839" s="18">
        <v>484047.4008251027</v>
      </c>
      <c r="S839" s="15" t="s">
        <v>45</v>
      </c>
      <c r="T839" s="15"/>
      <c r="U839" s="15"/>
      <c r="V839" s="14">
        <v>365</v>
      </c>
      <c r="W839" s="76" t="s">
        <v>76</v>
      </c>
      <c r="X839" s="14"/>
      <c r="Y839" s="14">
        <v>2920</v>
      </c>
      <c r="Z839" s="76" t="s">
        <v>429</v>
      </c>
      <c r="AA839" s="76" t="s">
        <v>429</v>
      </c>
      <c r="AB839" s="19" t="s">
        <v>49</v>
      </c>
      <c r="AC839" s="19">
        <v>589.42211574465</v>
      </c>
      <c r="AD839" s="19">
        <v>6395.3771199333296</v>
      </c>
      <c r="AE839" s="19">
        <v>22.425616220874101</v>
      </c>
      <c r="AF839" s="19">
        <v>1344</v>
      </c>
      <c r="AG839" s="19">
        <v>1920000</v>
      </c>
      <c r="AH839" s="23">
        <v>468000</v>
      </c>
      <c r="AI839" s="24">
        <v>8.7999999999999994E-8</v>
      </c>
      <c r="AJ839" s="21">
        <f t="shared" si="557"/>
        <v>0.28530824311503067</v>
      </c>
      <c r="AK839" s="21">
        <f t="shared" si="558"/>
        <v>3.0956656722000595</v>
      </c>
      <c r="AL839" s="21">
        <f t="shared" si="559"/>
        <v>1.085506124361537E-2</v>
      </c>
      <c r="AM839" s="21">
        <f t="shared" si="560"/>
        <v>0.65055970670893803</v>
      </c>
      <c r="AN839" s="21">
        <f t="shared" si="561"/>
        <v>929.37100958419717</v>
      </c>
      <c r="AO839" s="86">
        <f t="shared" si="562"/>
        <v>4.2596171272609035E-2</v>
      </c>
      <c r="AP839" s="88">
        <f t="shared" si="563"/>
        <v>7.8166641949323473E-4</v>
      </c>
      <c r="AQ839" s="89">
        <f t="shared" si="564"/>
        <v>8.4812758142467377E-3</v>
      </c>
      <c r="AR839" s="89">
        <f t="shared" si="565"/>
        <v>2.9739893818124303E-5</v>
      </c>
      <c r="AS839" s="89">
        <f t="shared" si="566"/>
        <v>1.7823553608464055E-3</v>
      </c>
      <c r="AT839" s="89">
        <f t="shared" si="567"/>
        <v>2.5462219440662937</v>
      </c>
      <c r="AU839" s="91">
        <f t="shared" si="568"/>
        <v>1.1670183910303846E-4</v>
      </c>
      <c r="AV839" s="95">
        <f t="shared" si="578"/>
        <v>285308.24311503069</v>
      </c>
      <c r="AW839" s="96">
        <f t="shared" si="579"/>
        <v>3095665.6722000595</v>
      </c>
      <c r="AX839" s="96">
        <f t="shared" si="580"/>
        <v>10855.06124361537</v>
      </c>
      <c r="AY839" s="96">
        <f t="shared" si="581"/>
        <v>650559.706708938</v>
      </c>
      <c r="AZ839" s="96">
        <f t="shared" si="582"/>
        <v>929371009.58419716</v>
      </c>
      <c r="BA839" s="97">
        <f t="shared" si="583"/>
        <v>42596.171272609034</v>
      </c>
      <c r="BB839" s="102">
        <f t="shared" si="584"/>
        <v>781.66641949323468</v>
      </c>
      <c r="BC839" s="98">
        <f t="shared" si="585"/>
        <v>8481.2758142467374</v>
      </c>
      <c r="BD839" s="98">
        <f t="shared" si="586"/>
        <v>29.739893818124301</v>
      </c>
      <c r="BE839" s="98">
        <f t="shared" si="587"/>
        <v>1782.3553608464056</v>
      </c>
      <c r="BF839" s="98">
        <f t="shared" si="588"/>
        <v>2546221.9440662935</v>
      </c>
      <c r="BG839" s="103">
        <f t="shared" si="589"/>
        <v>116.70183910303845</v>
      </c>
      <c r="BH839">
        <v>0.1</v>
      </c>
      <c r="BI839">
        <f t="shared" si="569"/>
        <v>48404.740082510274</v>
      </c>
      <c r="BJ839">
        <v>0.1</v>
      </c>
      <c r="BK839">
        <f t="shared" si="570"/>
        <v>46800</v>
      </c>
      <c r="BL839" s="114">
        <v>491.49252207956101</v>
      </c>
      <c r="BM839" s="114">
        <v>4911.7599692228896</v>
      </c>
      <c r="BN839" s="114">
        <v>16.278520514623899</v>
      </c>
      <c r="BO839" s="114">
        <v>537.6</v>
      </c>
      <c r="BP839" s="114">
        <v>384000</v>
      </c>
      <c r="BQ839" s="107">
        <f t="shared" si="571"/>
        <v>8.7999999999999994E-9</v>
      </c>
      <c r="BR839" s="107">
        <f t="shared" si="572"/>
        <v>0.23961034928244454</v>
      </c>
      <c r="BS839" s="107">
        <f t="shared" si="573"/>
        <v>2.3975935653549745</v>
      </c>
      <c r="BT839" s="107">
        <f t="shared" si="574"/>
        <v>7.9539948645725393E-3</v>
      </c>
      <c r="BU839" s="107">
        <f t="shared" si="575"/>
        <v>0.26823263865317981</v>
      </c>
      <c r="BV839" s="107">
        <f t="shared" si="576"/>
        <v>207.81367537478735</v>
      </c>
      <c r="BW839" s="117">
        <f t="shared" si="577"/>
        <v>6.0240083118890926E-3</v>
      </c>
    </row>
    <row r="840" spans="1:75" ht="45" customHeight="1" x14ac:dyDescent="0.25">
      <c r="A840" s="108">
        <v>4.6049166666666661</v>
      </c>
      <c r="B840" s="108">
        <v>-74.111333333333334</v>
      </c>
      <c r="C840" s="119">
        <v>28</v>
      </c>
      <c r="D840" s="119">
        <v>24</v>
      </c>
      <c r="E840" s="119">
        <v>1811</v>
      </c>
      <c r="F840" s="16" t="s">
        <v>2093</v>
      </c>
      <c r="G840" s="14" t="s">
        <v>2094</v>
      </c>
      <c r="H840" s="16" t="s">
        <v>2095</v>
      </c>
      <c r="I840" s="14" t="s">
        <v>133</v>
      </c>
      <c r="J840" s="14" t="s">
        <v>41</v>
      </c>
      <c r="K840" s="14">
        <v>150</v>
      </c>
      <c r="L840" s="14"/>
      <c r="M840" s="14">
        <v>1973</v>
      </c>
      <c r="N840" s="15" t="s">
        <v>43</v>
      </c>
      <c r="O840" s="15" t="s">
        <v>86</v>
      </c>
      <c r="P840" s="22">
        <v>8.4286353981658756E-3</v>
      </c>
      <c r="Q840" s="18">
        <v>42857.142857142899</v>
      </c>
      <c r="R840" s="18">
        <v>44326.685057243885</v>
      </c>
      <c r="S840" s="15" t="s">
        <v>45</v>
      </c>
      <c r="T840" s="15"/>
      <c r="U840" s="15"/>
      <c r="V840" s="14">
        <v>365</v>
      </c>
      <c r="W840" s="76"/>
      <c r="X840" s="14"/>
      <c r="Y840" s="14" t="e">
        <v>#VALUE!</v>
      </c>
      <c r="Z840" s="76" t="s">
        <v>2096</v>
      </c>
      <c r="AA840" s="76" t="s">
        <v>429</v>
      </c>
      <c r="AB840" s="19" t="s">
        <v>49</v>
      </c>
      <c r="AC840" s="19">
        <v>589.42211574465</v>
      </c>
      <c r="AD840" s="19">
        <v>6395.3771199333296</v>
      </c>
      <c r="AE840" s="19">
        <v>22.425616220874101</v>
      </c>
      <c r="AF840" s="19">
        <v>1344</v>
      </c>
      <c r="AG840" s="19">
        <v>1920000</v>
      </c>
      <c r="AH840" s="23">
        <v>42857.142857142899</v>
      </c>
      <c r="AI840" s="24">
        <v>8.7999999999999994E-8</v>
      </c>
      <c r="AJ840" s="21">
        <f t="shared" si="557"/>
        <v>2.6127128490387456E-2</v>
      </c>
      <c r="AK840" s="21">
        <f t="shared" si="558"/>
        <v>0.28348586741758819</v>
      </c>
      <c r="AL840" s="21">
        <f t="shared" si="559"/>
        <v>9.9405322743730614E-4</v>
      </c>
      <c r="AM840" s="21">
        <f t="shared" si="560"/>
        <v>5.9575064716935786E-2</v>
      </c>
      <c r="AN840" s="21">
        <f t="shared" si="561"/>
        <v>85.107235309908262</v>
      </c>
      <c r="AO840" s="86">
        <f t="shared" si="562"/>
        <v>3.9007482850374614E-3</v>
      </c>
      <c r="AP840" s="88">
        <f t="shared" si="563"/>
        <v>7.1581173946267009E-5</v>
      </c>
      <c r="AQ840" s="89">
        <f t="shared" si="564"/>
        <v>7.7667360936325535E-4</v>
      </c>
      <c r="AR840" s="89">
        <f t="shared" si="565"/>
        <v>2.7234334998282361E-6</v>
      </c>
      <c r="AS840" s="89">
        <f t="shared" si="566"/>
        <v>1.6321935538886516E-4</v>
      </c>
      <c r="AT840" s="89">
        <f t="shared" si="567"/>
        <v>0.2331705076983788</v>
      </c>
      <c r="AU840" s="91">
        <f t="shared" si="568"/>
        <v>1.068698160284236E-5</v>
      </c>
      <c r="AV840" s="95">
        <f t="shared" si="578"/>
        <v>26127.128490387455</v>
      </c>
      <c r="AW840" s="96">
        <f t="shared" si="579"/>
        <v>283485.86741758819</v>
      </c>
      <c r="AX840" s="96">
        <f t="shared" si="580"/>
        <v>994.05322743730619</v>
      </c>
      <c r="AY840" s="96">
        <f t="shared" si="581"/>
        <v>59575.064716935784</v>
      </c>
      <c r="AZ840" s="96">
        <f t="shared" si="582"/>
        <v>85107235.309908256</v>
      </c>
      <c r="BA840" s="97">
        <f t="shared" si="583"/>
        <v>3900.7482850374613</v>
      </c>
      <c r="BB840" s="102">
        <f t="shared" si="584"/>
        <v>71.581173946267015</v>
      </c>
      <c r="BC840" s="98">
        <f t="shared" si="585"/>
        <v>776.67360936325531</v>
      </c>
      <c r="BD840" s="98">
        <f t="shared" si="586"/>
        <v>2.7234334998282361</v>
      </c>
      <c r="BE840" s="98">
        <f t="shared" si="587"/>
        <v>163.21935538886515</v>
      </c>
      <c r="BF840" s="98">
        <f t="shared" si="588"/>
        <v>233170.50769837879</v>
      </c>
      <c r="BG840" s="103">
        <f t="shared" si="589"/>
        <v>10.68698160284236</v>
      </c>
      <c r="BH840">
        <v>0.1</v>
      </c>
      <c r="BI840">
        <f t="shared" si="569"/>
        <v>4432.6685057243885</v>
      </c>
      <c r="BJ840">
        <v>0.1</v>
      </c>
      <c r="BK840">
        <f t="shared" si="570"/>
        <v>4285.7142857142899</v>
      </c>
      <c r="BL840" s="114">
        <v>491.49252207956101</v>
      </c>
      <c r="BM840" s="114">
        <v>4911.7599692228896</v>
      </c>
      <c r="BN840" s="114">
        <v>16.278520514623899</v>
      </c>
      <c r="BO840" s="114">
        <v>537.6</v>
      </c>
      <c r="BP840" s="114">
        <v>384000</v>
      </c>
      <c r="BQ840" s="107">
        <f t="shared" si="571"/>
        <v>8.7999999999999994E-9</v>
      </c>
      <c r="BR840" s="107">
        <f t="shared" si="572"/>
        <v>2.1942339677879563E-2</v>
      </c>
      <c r="BS840" s="107">
        <f t="shared" si="573"/>
        <v>0.21955985030723235</v>
      </c>
      <c r="BT840" s="107">
        <f t="shared" si="574"/>
        <v>7.2838780811103928E-4</v>
      </c>
      <c r="BU840" s="107">
        <f t="shared" si="575"/>
        <v>2.4563428448093418E-2</v>
      </c>
      <c r="BV840" s="107">
        <f t="shared" si="576"/>
        <v>19.030556353002527</v>
      </c>
      <c r="BW840" s="117">
        <f t="shared" si="577"/>
        <v>5.5164911281035706E-4</v>
      </c>
    </row>
    <row r="841" spans="1:75" ht="30" customHeight="1" x14ac:dyDescent="0.25">
      <c r="A841" s="108">
        <v>4.60922102825739</v>
      </c>
      <c r="B841" s="108">
        <v>-74.100475584940995</v>
      </c>
      <c r="C841" s="119">
        <v>29</v>
      </c>
      <c r="D841" s="119">
        <v>25</v>
      </c>
      <c r="E841" s="119">
        <v>2318</v>
      </c>
      <c r="F841" s="16" t="s">
        <v>2097</v>
      </c>
      <c r="G841" s="14" t="s">
        <v>2098</v>
      </c>
      <c r="H841" s="16" t="s">
        <v>2099</v>
      </c>
      <c r="I841" s="14" t="s">
        <v>133</v>
      </c>
      <c r="J841" s="14" t="s">
        <v>53</v>
      </c>
      <c r="K841" s="14">
        <v>87.93</v>
      </c>
      <c r="L841" s="14"/>
      <c r="M841" s="14">
        <v>2004</v>
      </c>
      <c r="N841" s="15" t="s">
        <v>43</v>
      </c>
      <c r="O841" s="15" t="s">
        <v>397</v>
      </c>
      <c r="P841" s="17">
        <v>8.124879750918957E-3</v>
      </c>
      <c r="Q841" s="18">
        <v>2325</v>
      </c>
      <c r="R841" s="18">
        <v>2401.8026463012143</v>
      </c>
      <c r="S841" s="15" t="s">
        <v>45</v>
      </c>
      <c r="T841" s="15"/>
      <c r="U841" s="15"/>
      <c r="V841" s="14">
        <v>365</v>
      </c>
      <c r="W841" s="76" t="s">
        <v>76</v>
      </c>
      <c r="X841" s="14"/>
      <c r="Y841" s="14">
        <v>2920</v>
      </c>
      <c r="Z841" s="76" t="s">
        <v>2100</v>
      </c>
      <c r="AA841" s="76" t="s">
        <v>429</v>
      </c>
      <c r="AB841" s="19" t="s">
        <v>49</v>
      </c>
      <c r="AC841" s="19">
        <v>196.35697419693699</v>
      </c>
      <c r="AD841" s="19">
        <v>1220.7279907421801</v>
      </c>
      <c r="AE841" s="19">
        <v>0.1</v>
      </c>
      <c r="AF841" s="19">
        <v>640</v>
      </c>
      <c r="AG841" s="19">
        <v>1920000</v>
      </c>
      <c r="AH841" s="20">
        <v>95073.827203389839</v>
      </c>
      <c r="AI841" s="20">
        <v>2.5741799999999997E-6</v>
      </c>
      <c r="AJ841" s="21">
        <f t="shared" si="557"/>
        <v>4.7161070024590252E-4</v>
      </c>
      <c r="AK841" s="21">
        <f t="shared" si="558"/>
        <v>2.9319477185785325E-3</v>
      </c>
      <c r="AL841" s="21">
        <f t="shared" si="559"/>
        <v>2.4018026463012144E-7</v>
      </c>
      <c r="AM841" s="21">
        <f t="shared" si="560"/>
        <v>1.5371536936327772E-3</v>
      </c>
      <c r="AN841" s="21">
        <f t="shared" si="561"/>
        <v>4.6114610808983318</v>
      </c>
      <c r="AO841" s="86">
        <f t="shared" si="562"/>
        <v>0.25282164358422982</v>
      </c>
      <c r="AP841" s="88">
        <f t="shared" si="563"/>
        <v>1.2920841102627467E-6</v>
      </c>
      <c r="AQ841" s="89">
        <f t="shared" si="564"/>
        <v>8.0327334755576227E-6</v>
      </c>
      <c r="AR841" s="89">
        <f t="shared" si="565"/>
        <v>6.5802812227430533E-10</v>
      </c>
      <c r="AS841" s="89">
        <f t="shared" si="566"/>
        <v>4.2113799825555541E-6</v>
      </c>
      <c r="AT841" s="89">
        <f t="shared" si="567"/>
        <v>1.2634139947666663E-2</v>
      </c>
      <c r="AU841" s="91">
        <f t="shared" si="568"/>
        <v>6.92662037217068E-4</v>
      </c>
      <c r="AV841" s="95">
        <f t="shared" si="578"/>
        <v>471.61070024590254</v>
      </c>
      <c r="AW841" s="96">
        <f t="shared" si="579"/>
        <v>2931.9477185785327</v>
      </c>
      <c r="AX841" s="96">
        <f t="shared" si="580"/>
        <v>0.24018026463012143</v>
      </c>
      <c r="AY841" s="96">
        <f t="shared" si="581"/>
        <v>1537.1536936327773</v>
      </c>
      <c r="AZ841" s="96">
        <f t="shared" si="582"/>
        <v>4611461.0808983315</v>
      </c>
      <c r="BA841" s="97">
        <f t="shared" si="583"/>
        <v>252821.64358422981</v>
      </c>
      <c r="BB841" s="102">
        <f t="shared" si="584"/>
        <v>1.2920841102627467</v>
      </c>
      <c r="BC841" s="98">
        <f t="shared" si="585"/>
        <v>8.0327334755576221</v>
      </c>
      <c r="BD841" s="98">
        <f t="shared" si="586"/>
        <v>6.5802812227430533E-4</v>
      </c>
      <c r="BE841" s="98">
        <f t="shared" si="587"/>
        <v>4.2113799825555542</v>
      </c>
      <c r="BF841" s="98">
        <f t="shared" si="588"/>
        <v>12634.139947666663</v>
      </c>
      <c r="BG841" s="103">
        <f t="shared" si="589"/>
        <v>692.66203721706802</v>
      </c>
      <c r="BH841">
        <v>0.1</v>
      </c>
      <c r="BI841">
        <f t="shared" si="569"/>
        <v>240.18026463012143</v>
      </c>
      <c r="BJ841">
        <v>0.1</v>
      </c>
      <c r="BK841">
        <f t="shared" si="570"/>
        <v>9507.3827203389847</v>
      </c>
      <c r="BL841" s="114">
        <v>187.562005220738</v>
      </c>
      <c r="BM841" s="114">
        <v>1012.03746873145</v>
      </c>
      <c r="BN841" s="114">
        <v>0</v>
      </c>
      <c r="BO841" s="114">
        <v>256</v>
      </c>
      <c r="BP841" s="114">
        <v>384000</v>
      </c>
      <c r="BQ841" s="107">
        <f t="shared" si="571"/>
        <v>2.5741799999999998E-7</v>
      </c>
      <c r="BR841" s="107">
        <f t="shared" si="572"/>
        <v>4.5294881835995597E-4</v>
      </c>
      <c r="BS841" s="107">
        <f t="shared" si="573"/>
        <v>2.4483331144526423E-3</v>
      </c>
      <c r="BT841" s="107">
        <f t="shared" si="574"/>
        <v>2.4018026463012146E-8</v>
      </c>
      <c r="BU841" s="107">
        <f t="shared" si="575"/>
        <v>6.3378470416562704E-4</v>
      </c>
      <c r="BV841" s="107">
        <f t="shared" si="576"/>
        <v>1.0311540452483328</v>
      </c>
      <c r="BW841" s="117">
        <f t="shared" si="577"/>
        <v>3.5754379721827469E-2</v>
      </c>
    </row>
    <row r="842" spans="1:75" ht="30" customHeight="1" x14ac:dyDescent="0.25">
      <c r="A842" s="108">
        <v>4.60922102825739</v>
      </c>
      <c r="B842" s="108">
        <v>-74.100475584940995</v>
      </c>
      <c r="C842" s="119">
        <v>29</v>
      </c>
      <c r="D842" s="119">
        <v>25</v>
      </c>
      <c r="E842" s="119">
        <v>2318</v>
      </c>
      <c r="F842" s="16" t="s">
        <v>2097</v>
      </c>
      <c r="G842" s="14" t="s">
        <v>2098</v>
      </c>
      <c r="H842" s="16" t="s">
        <v>2099</v>
      </c>
      <c r="I842" s="14" t="s">
        <v>133</v>
      </c>
      <c r="J842" s="14" t="s">
        <v>53</v>
      </c>
      <c r="K842" s="14">
        <v>87.93</v>
      </c>
      <c r="L842" s="14"/>
      <c r="M842" s="14">
        <v>2004</v>
      </c>
      <c r="N842" s="15" t="s">
        <v>43</v>
      </c>
      <c r="O842" s="15" t="s">
        <v>397</v>
      </c>
      <c r="P842" s="17">
        <v>8.124879750918957E-3</v>
      </c>
      <c r="Q842" s="18">
        <v>2325</v>
      </c>
      <c r="R842" s="18">
        <v>2401.8026463012143</v>
      </c>
      <c r="S842" s="15" t="s">
        <v>45</v>
      </c>
      <c r="T842" s="15"/>
      <c r="U842" s="15"/>
      <c r="V842" s="14">
        <v>365</v>
      </c>
      <c r="W842" s="76" t="s">
        <v>76</v>
      </c>
      <c r="X842" s="14"/>
      <c r="Y842" s="14">
        <v>2920</v>
      </c>
      <c r="Z842" s="76" t="s">
        <v>2100</v>
      </c>
      <c r="AA842" s="76" t="s">
        <v>429</v>
      </c>
      <c r="AB842" s="19" t="s">
        <v>49</v>
      </c>
      <c r="AC842" s="19">
        <v>196.35697419693699</v>
      </c>
      <c r="AD842" s="19">
        <v>1220.7279907421801</v>
      </c>
      <c r="AE842" s="19">
        <v>0.1</v>
      </c>
      <c r="AF842" s="19">
        <v>640</v>
      </c>
      <c r="AG842" s="19">
        <v>1920000</v>
      </c>
      <c r="AH842" s="20">
        <v>95073.827203389839</v>
      </c>
      <c r="AI842" s="20">
        <v>2.5741799999999997E-6</v>
      </c>
      <c r="AJ842" s="21">
        <f t="shared" si="557"/>
        <v>4.7161070024590252E-4</v>
      </c>
      <c r="AK842" s="21">
        <f t="shared" si="558"/>
        <v>2.9319477185785325E-3</v>
      </c>
      <c r="AL842" s="21">
        <f t="shared" si="559"/>
        <v>2.4018026463012144E-7</v>
      </c>
      <c r="AM842" s="21">
        <f t="shared" si="560"/>
        <v>1.5371536936327772E-3</v>
      </c>
      <c r="AN842" s="21">
        <f t="shared" si="561"/>
        <v>4.6114610808983318</v>
      </c>
      <c r="AO842" s="86">
        <f t="shared" si="562"/>
        <v>0.25282164358422982</v>
      </c>
      <c r="AP842" s="88">
        <f t="shared" si="563"/>
        <v>1.2920841102627467E-6</v>
      </c>
      <c r="AQ842" s="89">
        <f t="shared" si="564"/>
        <v>8.0327334755576227E-6</v>
      </c>
      <c r="AR842" s="89">
        <f t="shared" si="565"/>
        <v>6.5802812227430533E-10</v>
      </c>
      <c r="AS842" s="89">
        <f t="shared" si="566"/>
        <v>4.2113799825555541E-6</v>
      </c>
      <c r="AT842" s="89">
        <f t="shared" si="567"/>
        <v>1.2634139947666663E-2</v>
      </c>
      <c r="AU842" s="91">
        <f t="shared" si="568"/>
        <v>6.92662037217068E-4</v>
      </c>
      <c r="AV842" s="95">
        <f t="shared" si="578"/>
        <v>471.61070024590254</v>
      </c>
      <c r="AW842" s="96">
        <f t="shared" si="579"/>
        <v>2931.9477185785327</v>
      </c>
      <c r="AX842" s="96">
        <f t="shared" si="580"/>
        <v>0.24018026463012143</v>
      </c>
      <c r="AY842" s="96">
        <f t="shared" si="581"/>
        <v>1537.1536936327773</v>
      </c>
      <c r="AZ842" s="96">
        <f t="shared" si="582"/>
        <v>4611461.0808983315</v>
      </c>
      <c r="BA842" s="97">
        <f t="shared" si="583"/>
        <v>252821.64358422981</v>
      </c>
      <c r="BB842" s="102">
        <f t="shared" si="584"/>
        <v>1.2920841102627467</v>
      </c>
      <c r="BC842" s="98">
        <f t="shared" si="585"/>
        <v>8.0327334755576221</v>
      </c>
      <c r="BD842" s="98">
        <f t="shared" si="586"/>
        <v>6.5802812227430533E-4</v>
      </c>
      <c r="BE842" s="98">
        <f t="shared" si="587"/>
        <v>4.2113799825555542</v>
      </c>
      <c r="BF842" s="98">
        <f t="shared" si="588"/>
        <v>12634.139947666663</v>
      </c>
      <c r="BG842" s="103">
        <f t="shared" si="589"/>
        <v>692.66203721706802</v>
      </c>
      <c r="BH842">
        <v>0.1</v>
      </c>
      <c r="BI842">
        <f t="shared" si="569"/>
        <v>240.18026463012143</v>
      </c>
      <c r="BJ842">
        <v>0.1</v>
      </c>
      <c r="BK842">
        <f t="shared" si="570"/>
        <v>9507.3827203389847</v>
      </c>
      <c r="BL842" s="114">
        <v>187.562005220738</v>
      </c>
      <c r="BM842" s="114">
        <v>1012.03746873145</v>
      </c>
      <c r="BN842" s="114">
        <v>0</v>
      </c>
      <c r="BO842" s="114">
        <v>256</v>
      </c>
      <c r="BP842" s="114">
        <v>384000</v>
      </c>
      <c r="BQ842" s="107">
        <f t="shared" si="571"/>
        <v>2.5741799999999998E-7</v>
      </c>
      <c r="BR842" s="107">
        <f t="shared" si="572"/>
        <v>4.5294881835995597E-4</v>
      </c>
      <c r="BS842" s="107">
        <f t="shared" si="573"/>
        <v>2.4483331144526423E-3</v>
      </c>
      <c r="BT842" s="107">
        <f t="shared" si="574"/>
        <v>2.4018026463012146E-8</v>
      </c>
      <c r="BU842" s="107">
        <f t="shared" si="575"/>
        <v>6.3378470416562704E-4</v>
      </c>
      <c r="BV842" s="107">
        <f t="shared" si="576"/>
        <v>1.0311540452483328</v>
      </c>
      <c r="BW842" s="117">
        <f t="shared" si="577"/>
        <v>3.5754379721827469E-2</v>
      </c>
    </row>
    <row r="843" spans="1:75" ht="30" customHeight="1" x14ac:dyDescent="0.25">
      <c r="A843" s="108">
        <v>4.60922102825739</v>
      </c>
      <c r="B843" s="108">
        <v>-74.100475584940995</v>
      </c>
      <c r="C843" s="119">
        <v>29</v>
      </c>
      <c r="D843" s="119">
        <v>25</v>
      </c>
      <c r="E843" s="119">
        <v>2318</v>
      </c>
      <c r="F843" s="16" t="s">
        <v>2097</v>
      </c>
      <c r="G843" s="14" t="s">
        <v>2098</v>
      </c>
      <c r="H843" s="16" t="s">
        <v>2099</v>
      </c>
      <c r="I843" s="14" t="s">
        <v>133</v>
      </c>
      <c r="J843" s="14" t="s">
        <v>53</v>
      </c>
      <c r="K843" s="14">
        <v>87.93</v>
      </c>
      <c r="L843" s="14"/>
      <c r="M843" s="14">
        <v>2004</v>
      </c>
      <c r="N843" s="15" t="s">
        <v>43</v>
      </c>
      <c r="O843" s="15" t="s">
        <v>397</v>
      </c>
      <c r="P843" s="17">
        <v>8.124879750918957E-3</v>
      </c>
      <c r="Q843" s="18">
        <v>2325</v>
      </c>
      <c r="R843" s="18">
        <v>2401.8026463012143</v>
      </c>
      <c r="S843" s="15" t="s">
        <v>45</v>
      </c>
      <c r="T843" s="15"/>
      <c r="U843" s="15"/>
      <c r="V843" s="14">
        <v>365</v>
      </c>
      <c r="W843" s="76" t="s">
        <v>76</v>
      </c>
      <c r="X843" s="14"/>
      <c r="Y843" s="14">
        <v>2920</v>
      </c>
      <c r="Z843" s="76" t="s">
        <v>2100</v>
      </c>
      <c r="AA843" s="76" t="s">
        <v>429</v>
      </c>
      <c r="AB843" s="19" t="s">
        <v>49</v>
      </c>
      <c r="AC843" s="19">
        <v>196.35697419693699</v>
      </c>
      <c r="AD843" s="19">
        <v>1220.7279907421801</v>
      </c>
      <c r="AE843" s="19">
        <v>0.1</v>
      </c>
      <c r="AF843" s="19">
        <v>640</v>
      </c>
      <c r="AG843" s="19">
        <v>1920000</v>
      </c>
      <c r="AH843" s="20">
        <v>95073.827203389839</v>
      </c>
      <c r="AI843" s="20">
        <v>2.5741799999999997E-6</v>
      </c>
      <c r="AJ843" s="21">
        <f t="shared" si="557"/>
        <v>4.7161070024590252E-4</v>
      </c>
      <c r="AK843" s="21">
        <f t="shared" si="558"/>
        <v>2.9319477185785325E-3</v>
      </c>
      <c r="AL843" s="21">
        <f t="shared" si="559"/>
        <v>2.4018026463012144E-7</v>
      </c>
      <c r="AM843" s="21">
        <f t="shared" si="560"/>
        <v>1.5371536936327772E-3</v>
      </c>
      <c r="AN843" s="21">
        <f t="shared" si="561"/>
        <v>4.6114610808983318</v>
      </c>
      <c r="AO843" s="86">
        <f t="shared" si="562"/>
        <v>0.25282164358422982</v>
      </c>
      <c r="AP843" s="88">
        <f t="shared" si="563"/>
        <v>1.2920841102627467E-6</v>
      </c>
      <c r="AQ843" s="89">
        <f t="shared" si="564"/>
        <v>8.0327334755576227E-6</v>
      </c>
      <c r="AR843" s="89">
        <f t="shared" si="565"/>
        <v>6.5802812227430533E-10</v>
      </c>
      <c r="AS843" s="89">
        <f t="shared" si="566"/>
        <v>4.2113799825555541E-6</v>
      </c>
      <c r="AT843" s="89">
        <f t="shared" si="567"/>
        <v>1.2634139947666663E-2</v>
      </c>
      <c r="AU843" s="91">
        <f t="shared" si="568"/>
        <v>6.92662037217068E-4</v>
      </c>
      <c r="AV843" s="95">
        <f t="shared" si="578"/>
        <v>471.61070024590254</v>
      </c>
      <c r="AW843" s="96">
        <f t="shared" si="579"/>
        <v>2931.9477185785327</v>
      </c>
      <c r="AX843" s="96">
        <f t="shared" si="580"/>
        <v>0.24018026463012143</v>
      </c>
      <c r="AY843" s="96">
        <f t="shared" si="581"/>
        <v>1537.1536936327773</v>
      </c>
      <c r="AZ843" s="96">
        <f t="shared" si="582"/>
        <v>4611461.0808983315</v>
      </c>
      <c r="BA843" s="97">
        <f t="shared" si="583"/>
        <v>252821.64358422981</v>
      </c>
      <c r="BB843" s="102">
        <f t="shared" si="584"/>
        <v>1.2920841102627467</v>
      </c>
      <c r="BC843" s="98">
        <f t="shared" si="585"/>
        <v>8.0327334755576221</v>
      </c>
      <c r="BD843" s="98">
        <f t="shared" si="586"/>
        <v>6.5802812227430533E-4</v>
      </c>
      <c r="BE843" s="98">
        <f t="shared" si="587"/>
        <v>4.2113799825555542</v>
      </c>
      <c r="BF843" s="98">
        <f t="shared" si="588"/>
        <v>12634.139947666663</v>
      </c>
      <c r="BG843" s="103">
        <f t="shared" si="589"/>
        <v>692.66203721706802</v>
      </c>
      <c r="BH843">
        <v>0.1</v>
      </c>
      <c r="BI843">
        <f t="shared" si="569"/>
        <v>240.18026463012143</v>
      </c>
      <c r="BJ843">
        <v>0.1</v>
      </c>
      <c r="BK843">
        <f t="shared" si="570"/>
        <v>9507.3827203389847</v>
      </c>
      <c r="BL843" s="114">
        <v>187.562005220738</v>
      </c>
      <c r="BM843" s="114">
        <v>1012.03746873145</v>
      </c>
      <c r="BN843" s="114">
        <v>0</v>
      </c>
      <c r="BO843" s="114">
        <v>256</v>
      </c>
      <c r="BP843" s="114">
        <v>384000</v>
      </c>
      <c r="BQ843" s="107">
        <f t="shared" si="571"/>
        <v>2.5741799999999998E-7</v>
      </c>
      <c r="BR843" s="107">
        <f t="shared" si="572"/>
        <v>4.5294881835995597E-4</v>
      </c>
      <c r="BS843" s="107">
        <f t="shared" si="573"/>
        <v>2.4483331144526423E-3</v>
      </c>
      <c r="BT843" s="107">
        <f t="shared" si="574"/>
        <v>2.4018026463012146E-8</v>
      </c>
      <c r="BU843" s="107">
        <f t="shared" si="575"/>
        <v>6.3378470416562704E-4</v>
      </c>
      <c r="BV843" s="107">
        <f t="shared" si="576"/>
        <v>1.0311540452483328</v>
      </c>
      <c r="BW843" s="117">
        <f t="shared" si="577"/>
        <v>3.5754379721827469E-2</v>
      </c>
    </row>
    <row r="844" spans="1:75" ht="30" customHeight="1" x14ac:dyDescent="0.25">
      <c r="A844" s="108">
        <v>4.60922102825739</v>
      </c>
      <c r="B844" s="108">
        <v>-74.100475584940995</v>
      </c>
      <c r="C844" s="119">
        <v>29</v>
      </c>
      <c r="D844" s="119">
        <v>25</v>
      </c>
      <c r="E844" s="119">
        <v>2318</v>
      </c>
      <c r="F844" s="16" t="s">
        <v>2097</v>
      </c>
      <c r="G844" s="14" t="s">
        <v>2098</v>
      </c>
      <c r="H844" s="16" t="s">
        <v>2099</v>
      </c>
      <c r="I844" s="14" t="s">
        <v>133</v>
      </c>
      <c r="J844" s="14" t="s">
        <v>53</v>
      </c>
      <c r="K844" s="14">
        <v>87.93</v>
      </c>
      <c r="L844" s="14"/>
      <c r="M844" s="14">
        <v>2004</v>
      </c>
      <c r="N844" s="15" t="s">
        <v>43</v>
      </c>
      <c r="O844" s="15" t="s">
        <v>397</v>
      </c>
      <c r="P844" s="17">
        <v>8.124879750918957E-3</v>
      </c>
      <c r="Q844" s="18">
        <v>2325</v>
      </c>
      <c r="R844" s="18">
        <v>2401.8026463012143</v>
      </c>
      <c r="S844" s="15" t="s">
        <v>45</v>
      </c>
      <c r="T844" s="15"/>
      <c r="U844" s="15"/>
      <c r="V844" s="14">
        <v>365</v>
      </c>
      <c r="W844" s="76" t="s">
        <v>76</v>
      </c>
      <c r="X844" s="14"/>
      <c r="Y844" s="14">
        <v>2920</v>
      </c>
      <c r="Z844" s="76" t="s">
        <v>2100</v>
      </c>
      <c r="AA844" s="76" t="s">
        <v>429</v>
      </c>
      <c r="AB844" s="19" t="s">
        <v>49</v>
      </c>
      <c r="AC844" s="19">
        <v>196.35697419693699</v>
      </c>
      <c r="AD844" s="19">
        <v>1220.7279907421801</v>
      </c>
      <c r="AE844" s="19">
        <v>0.1</v>
      </c>
      <c r="AF844" s="19">
        <v>640</v>
      </c>
      <c r="AG844" s="19">
        <v>1920000</v>
      </c>
      <c r="AH844" s="20">
        <v>95073.827203389839</v>
      </c>
      <c r="AI844" s="20">
        <v>2.5741799999999997E-6</v>
      </c>
      <c r="AJ844" s="21">
        <f t="shared" si="557"/>
        <v>4.7161070024590252E-4</v>
      </c>
      <c r="AK844" s="21">
        <f t="shared" si="558"/>
        <v>2.9319477185785325E-3</v>
      </c>
      <c r="AL844" s="21">
        <f t="shared" si="559"/>
        <v>2.4018026463012144E-7</v>
      </c>
      <c r="AM844" s="21">
        <f t="shared" si="560"/>
        <v>1.5371536936327772E-3</v>
      </c>
      <c r="AN844" s="21">
        <f t="shared" si="561"/>
        <v>4.6114610808983318</v>
      </c>
      <c r="AO844" s="86">
        <f t="shared" si="562"/>
        <v>0.25282164358422982</v>
      </c>
      <c r="AP844" s="88">
        <f t="shared" si="563"/>
        <v>1.2920841102627467E-6</v>
      </c>
      <c r="AQ844" s="89">
        <f t="shared" si="564"/>
        <v>8.0327334755576227E-6</v>
      </c>
      <c r="AR844" s="89">
        <f t="shared" si="565"/>
        <v>6.5802812227430533E-10</v>
      </c>
      <c r="AS844" s="89">
        <f t="shared" si="566"/>
        <v>4.2113799825555541E-6</v>
      </c>
      <c r="AT844" s="89">
        <f t="shared" si="567"/>
        <v>1.2634139947666663E-2</v>
      </c>
      <c r="AU844" s="91">
        <f t="shared" si="568"/>
        <v>6.92662037217068E-4</v>
      </c>
      <c r="AV844" s="95">
        <f t="shared" si="578"/>
        <v>471.61070024590254</v>
      </c>
      <c r="AW844" s="96">
        <f t="shared" si="579"/>
        <v>2931.9477185785327</v>
      </c>
      <c r="AX844" s="96">
        <f t="shared" si="580"/>
        <v>0.24018026463012143</v>
      </c>
      <c r="AY844" s="96">
        <f t="shared" si="581"/>
        <v>1537.1536936327773</v>
      </c>
      <c r="AZ844" s="96">
        <f t="shared" si="582"/>
        <v>4611461.0808983315</v>
      </c>
      <c r="BA844" s="97">
        <f t="shared" si="583"/>
        <v>252821.64358422981</v>
      </c>
      <c r="BB844" s="102">
        <f t="shared" si="584"/>
        <v>1.2920841102627467</v>
      </c>
      <c r="BC844" s="98">
        <f t="shared" si="585"/>
        <v>8.0327334755576221</v>
      </c>
      <c r="BD844" s="98">
        <f t="shared" si="586"/>
        <v>6.5802812227430533E-4</v>
      </c>
      <c r="BE844" s="98">
        <f t="shared" si="587"/>
        <v>4.2113799825555542</v>
      </c>
      <c r="BF844" s="98">
        <f t="shared" si="588"/>
        <v>12634.139947666663</v>
      </c>
      <c r="BG844" s="103">
        <f t="shared" si="589"/>
        <v>692.66203721706802</v>
      </c>
      <c r="BH844">
        <v>0.1</v>
      </c>
      <c r="BI844">
        <f t="shared" si="569"/>
        <v>240.18026463012143</v>
      </c>
      <c r="BJ844">
        <v>0.1</v>
      </c>
      <c r="BK844">
        <f t="shared" si="570"/>
        <v>9507.3827203389847</v>
      </c>
      <c r="BL844" s="114">
        <v>187.562005220738</v>
      </c>
      <c r="BM844" s="114">
        <v>1012.03746873145</v>
      </c>
      <c r="BN844" s="114">
        <v>0</v>
      </c>
      <c r="BO844" s="114">
        <v>256</v>
      </c>
      <c r="BP844" s="114">
        <v>384000</v>
      </c>
      <c r="BQ844" s="107">
        <f t="shared" si="571"/>
        <v>2.5741799999999998E-7</v>
      </c>
      <c r="BR844" s="107">
        <f t="shared" si="572"/>
        <v>4.5294881835995597E-4</v>
      </c>
      <c r="BS844" s="107">
        <f t="shared" si="573"/>
        <v>2.4483331144526423E-3</v>
      </c>
      <c r="BT844" s="107">
        <f t="shared" si="574"/>
        <v>2.4018026463012146E-8</v>
      </c>
      <c r="BU844" s="107">
        <f t="shared" si="575"/>
        <v>6.3378470416562704E-4</v>
      </c>
      <c r="BV844" s="107">
        <f t="shared" si="576"/>
        <v>1.0311540452483328</v>
      </c>
      <c r="BW844" s="117">
        <f t="shared" si="577"/>
        <v>3.5754379721827469E-2</v>
      </c>
    </row>
    <row r="845" spans="1:75" ht="30" customHeight="1" x14ac:dyDescent="0.25">
      <c r="A845" s="108">
        <v>4.6094206258928798</v>
      </c>
      <c r="B845" s="108">
        <v>-74.099569020382603</v>
      </c>
      <c r="C845" s="119">
        <v>29</v>
      </c>
      <c r="D845" s="119">
        <v>25</v>
      </c>
      <c r="E845" s="119">
        <v>2318</v>
      </c>
      <c r="F845" s="16" t="s">
        <v>2101</v>
      </c>
      <c r="G845" s="14" t="s">
        <v>2102</v>
      </c>
      <c r="H845" s="16" t="s">
        <v>2103</v>
      </c>
      <c r="I845" s="14" t="s">
        <v>133</v>
      </c>
      <c r="J845" s="14" t="s">
        <v>53</v>
      </c>
      <c r="K845" s="27"/>
      <c r="L845" s="27"/>
      <c r="M845" s="27"/>
      <c r="N845" s="15" t="s">
        <v>102</v>
      </c>
      <c r="O845" s="15" t="s">
        <v>627</v>
      </c>
      <c r="P845" s="22">
        <v>-2.442692824689293E-2</v>
      </c>
      <c r="Q845" s="18">
        <v>7.0977022371957403</v>
      </c>
      <c r="R845" s="18">
        <v>6.4370051305885241</v>
      </c>
      <c r="S845" s="2" t="s">
        <v>45</v>
      </c>
      <c r="T845" s="2"/>
      <c r="U845" s="2"/>
      <c r="V845" s="14">
        <v>365</v>
      </c>
      <c r="W845" s="76"/>
      <c r="X845" s="14"/>
      <c r="Y845" s="14">
        <v>8760</v>
      </c>
      <c r="Z845" s="76" t="s">
        <v>2104</v>
      </c>
      <c r="AA845" s="76" t="s">
        <v>2105</v>
      </c>
      <c r="AB845" s="19" t="s">
        <v>49</v>
      </c>
      <c r="AC845" s="19">
        <v>476000</v>
      </c>
      <c r="AD845" s="19">
        <v>2142000</v>
      </c>
      <c r="AE845" s="19">
        <v>1704000</v>
      </c>
      <c r="AF845" s="19">
        <v>595000</v>
      </c>
      <c r="AG845" s="19">
        <v>2676000000</v>
      </c>
      <c r="AH845" s="20">
        <v>2238.2222222222222</v>
      </c>
      <c r="AI845" s="20">
        <v>6.3559999999999989E-7</v>
      </c>
      <c r="AJ845" s="21">
        <f t="shared" si="557"/>
        <v>3.0640144421601374E-3</v>
      </c>
      <c r="AK845" s="21">
        <f t="shared" si="558"/>
        <v>1.3788064989720619E-2</v>
      </c>
      <c r="AL845" s="21">
        <f t="shared" si="559"/>
        <v>1.0968656742522846E-2</v>
      </c>
      <c r="AM845" s="21">
        <f t="shared" si="560"/>
        <v>3.8300180527001716E-3</v>
      </c>
      <c r="AN845" s="21">
        <f t="shared" si="561"/>
        <v>17.225425729454891</v>
      </c>
      <c r="AO845" s="86">
        <f t="shared" si="562"/>
        <v>1.2901885141006143E-3</v>
      </c>
      <c r="AP845" s="88">
        <f t="shared" si="563"/>
        <v>8.3945601155072265E-6</v>
      </c>
      <c r="AQ845" s="89">
        <f t="shared" si="564"/>
        <v>3.7775520519782519E-5</v>
      </c>
      <c r="AR845" s="89">
        <f t="shared" si="565"/>
        <v>3.0051114363076288E-5</v>
      </c>
      <c r="AS845" s="89">
        <f t="shared" si="566"/>
        <v>1.0493200144384031E-5</v>
      </c>
      <c r="AT845" s="89">
        <f t="shared" si="567"/>
        <v>4.7192947203986001E-2</v>
      </c>
      <c r="AU845" s="91">
        <f t="shared" si="568"/>
        <v>3.5347630523304502E-6</v>
      </c>
      <c r="AV845" s="95">
        <f t="shared" si="578"/>
        <v>3064.0144421601376</v>
      </c>
      <c r="AW845" s="96">
        <f t="shared" si="579"/>
        <v>13788.064989720619</v>
      </c>
      <c r="AX845" s="96">
        <f t="shared" si="580"/>
        <v>10968.656742522846</v>
      </c>
      <c r="AY845" s="96">
        <f t="shared" si="581"/>
        <v>3830.0180527001717</v>
      </c>
      <c r="AZ845" s="96">
        <f t="shared" si="582"/>
        <v>17225425.72945489</v>
      </c>
      <c r="BA845" s="97">
        <f t="shared" si="583"/>
        <v>1290.1885141006144</v>
      </c>
      <c r="BB845" s="102">
        <f t="shared" si="584"/>
        <v>8.3945601155072271</v>
      </c>
      <c r="BC845" s="98">
        <f t="shared" si="585"/>
        <v>37.775520519782518</v>
      </c>
      <c r="BD845" s="98">
        <f t="shared" si="586"/>
        <v>30.051114363076287</v>
      </c>
      <c r="BE845" s="98">
        <f t="shared" si="587"/>
        <v>10.493200144384032</v>
      </c>
      <c r="BF845" s="98">
        <f t="shared" si="588"/>
        <v>47192.947203985997</v>
      </c>
      <c r="BG845" s="103">
        <f t="shared" si="589"/>
        <v>3.5347630523304501</v>
      </c>
      <c r="BH845">
        <v>0.1</v>
      </c>
      <c r="BI845">
        <f t="shared" si="569"/>
        <v>0.64370051305885245</v>
      </c>
      <c r="BJ845">
        <v>0.1</v>
      </c>
      <c r="BK845">
        <f t="shared" si="570"/>
        <v>223.82222222222222</v>
      </c>
      <c r="BL845" s="114">
        <v>190400</v>
      </c>
      <c r="BM845" s="114">
        <v>428400</v>
      </c>
      <c r="BN845" s="114">
        <v>340800</v>
      </c>
      <c r="BO845" s="114">
        <v>119000</v>
      </c>
      <c r="BP845" s="114">
        <v>1070400000</v>
      </c>
      <c r="BQ845" s="107">
        <f t="shared" si="571"/>
        <v>6.3559999999999995E-8</v>
      </c>
      <c r="BR845" s="107">
        <f t="shared" si="572"/>
        <v>1.2633255183444223E-3</v>
      </c>
      <c r="BS845" s="107">
        <f t="shared" si="573"/>
        <v>3.0831050595200244E-3</v>
      </c>
      <c r="BT845" s="107">
        <f t="shared" si="574"/>
        <v>2.4526662098142494E-3</v>
      </c>
      <c r="BU845" s="107">
        <f t="shared" si="575"/>
        <v>8.5641807208889568E-4</v>
      </c>
      <c r="BV845" s="107">
        <f t="shared" si="576"/>
        <v>7.1022249728774662</v>
      </c>
      <c r="BW845" s="117">
        <f t="shared" si="577"/>
        <v>1.8246020946590804E-4</v>
      </c>
    </row>
    <row r="846" spans="1:75" ht="30" customHeight="1" x14ac:dyDescent="0.25">
      <c r="A846" s="108">
        <v>4.6094206258928798</v>
      </c>
      <c r="B846" s="108">
        <v>-74.099569020382603</v>
      </c>
      <c r="C846" s="119">
        <v>29</v>
      </c>
      <c r="D846" s="119">
        <v>25</v>
      </c>
      <c r="E846" s="119">
        <v>2318</v>
      </c>
      <c r="F846" s="16" t="s">
        <v>2101</v>
      </c>
      <c r="G846" s="14" t="s">
        <v>2102</v>
      </c>
      <c r="H846" s="16" t="s">
        <v>2103</v>
      </c>
      <c r="I846" s="14" t="s">
        <v>133</v>
      </c>
      <c r="J846" s="14" t="s">
        <v>53</v>
      </c>
      <c r="K846" s="27"/>
      <c r="L846" s="27"/>
      <c r="M846" s="27"/>
      <c r="N846" s="15" t="s">
        <v>102</v>
      </c>
      <c r="O846" s="15" t="s">
        <v>627</v>
      </c>
      <c r="P846" s="22">
        <v>-2.442692824689293E-2</v>
      </c>
      <c r="Q846" s="18">
        <v>7.0977022371957403</v>
      </c>
      <c r="R846" s="18">
        <v>6.4370051305885241</v>
      </c>
      <c r="S846" s="2" t="s">
        <v>45</v>
      </c>
      <c r="T846" s="2"/>
      <c r="U846" s="2"/>
      <c r="V846" s="14">
        <v>365</v>
      </c>
      <c r="W846" s="76"/>
      <c r="X846" s="14"/>
      <c r="Y846" s="14">
        <v>8760</v>
      </c>
      <c r="Z846" s="76" t="s">
        <v>2104</v>
      </c>
      <c r="AA846" s="76" t="s">
        <v>2105</v>
      </c>
      <c r="AB846" s="19" t="s">
        <v>49</v>
      </c>
      <c r="AC846" s="19">
        <v>476000</v>
      </c>
      <c r="AD846" s="19">
        <v>2142000</v>
      </c>
      <c r="AE846" s="19">
        <v>1704000</v>
      </c>
      <c r="AF846" s="19">
        <v>595000</v>
      </c>
      <c r="AG846" s="19">
        <v>2676000000</v>
      </c>
      <c r="AH846" s="20">
        <v>2238.2222222222222</v>
      </c>
      <c r="AI846" s="20">
        <v>6.3559999999999989E-7</v>
      </c>
      <c r="AJ846" s="21">
        <f t="shared" si="557"/>
        <v>3.0640144421601374E-3</v>
      </c>
      <c r="AK846" s="21">
        <f t="shared" si="558"/>
        <v>1.3788064989720619E-2</v>
      </c>
      <c r="AL846" s="21">
        <f t="shared" si="559"/>
        <v>1.0968656742522846E-2</v>
      </c>
      <c r="AM846" s="21">
        <f t="shared" si="560"/>
        <v>3.8300180527001716E-3</v>
      </c>
      <c r="AN846" s="21">
        <f t="shared" si="561"/>
        <v>17.225425729454891</v>
      </c>
      <c r="AO846" s="86">
        <f t="shared" si="562"/>
        <v>1.2901885141006143E-3</v>
      </c>
      <c r="AP846" s="88">
        <f t="shared" si="563"/>
        <v>8.3945601155072265E-6</v>
      </c>
      <c r="AQ846" s="89">
        <f t="shared" si="564"/>
        <v>3.7775520519782519E-5</v>
      </c>
      <c r="AR846" s="89">
        <f t="shared" si="565"/>
        <v>3.0051114363076288E-5</v>
      </c>
      <c r="AS846" s="89">
        <f t="shared" si="566"/>
        <v>1.0493200144384031E-5</v>
      </c>
      <c r="AT846" s="89">
        <f t="shared" si="567"/>
        <v>4.7192947203986001E-2</v>
      </c>
      <c r="AU846" s="91">
        <f t="shared" si="568"/>
        <v>3.5347630523304502E-6</v>
      </c>
      <c r="AV846" s="95">
        <f t="shared" si="578"/>
        <v>3064.0144421601376</v>
      </c>
      <c r="AW846" s="96">
        <f t="shared" si="579"/>
        <v>13788.064989720619</v>
      </c>
      <c r="AX846" s="96">
        <f t="shared" si="580"/>
        <v>10968.656742522846</v>
      </c>
      <c r="AY846" s="96">
        <f t="shared" si="581"/>
        <v>3830.0180527001717</v>
      </c>
      <c r="AZ846" s="96">
        <f t="shared" si="582"/>
        <v>17225425.72945489</v>
      </c>
      <c r="BA846" s="97">
        <f t="shared" si="583"/>
        <v>1290.1885141006144</v>
      </c>
      <c r="BB846" s="102">
        <f t="shared" si="584"/>
        <v>8.3945601155072271</v>
      </c>
      <c r="BC846" s="98">
        <f t="shared" si="585"/>
        <v>37.775520519782518</v>
      </c>
      <c r="BD846" s="98">
        <f t="shared" si="586"/>
        <v>30.051114363076287</v>
      </c>
      <c r="BE846" s="98">
        <f t="shared" si="587"/>
        <v>10.493200144384032</v>
      </c>
      <c r="BF846" s="98">
        <f t="shared" si="588"/>
        <v>47192.947203985997</v>
      </c>
      <c r="BG846" s="103">
        <f t="shared" si="589"/>
        <v>3.5347630523304501</v>
      </c>
      <c r="BH846">
        <v>0.1</v>
      </c>
      <c r="BI846">
        <f t="shared" si="569"/>
        <v>0.64370051305885245</v>
      </c>
      <c r="BJ846">
        <v>0.1</v>
      </c>
      <c r="BK846">
        <f t="shared" si="570"/>
        <v>223.82222222222222</v>
      </c>
      <c r="BL846" s="114">
        <v>190400</v>
      </c>
      <c r="BM846" s="114">
        <v>428400</v>
      </c>
      <c r="BN846" s="114">
        <v>340800</v>
      </c>
      <c r="BO846" s="114">
        <v>119000</v>
      </c>
      <c r="BP846" s="114">
        <v>1070400000</v>
      </c>
      <c r="BQ846" s="107">
        <f t="shared" si="571"/>
        <v>6.3559999999999995E-8</v>
      </c>
      <c r="BR846" s="107">
        <f t="shared" si="572"/>
        <v>1.2633255183444223E-3</v>
      </c>
      <c r="BS846" s="107">
        <f t="shared" si="573"/>
        <v>3.0831050595200244E-3</v>
      </c>
      <c r="BT846" s="107">
        <f t="shared" si="574"/>
        <v>2.4526662098142494E-3</v>
      </c>
      <c r="BU846" s="107">
        <f t="shared" si="575"/>
        <v>8.5641807208889568E-4</v>
      </c>
      <c r="BV846" s="107">
        <f t="shared" si="576"/>
        <v>7.1022249728774662</v>
      </c>
      <c r="BW846" s="117">
        <f t="shared" si="577"/>
        <v>1.8246020946590804E-4</v>
      </c>
    </row>
    <row r="847" spans="1:75" ht="60" customHeight="1" x14ac:dyDescent="0.25">
      <c r="A847" s="108">
        <v>4.6283072528407398</v>
      </c>
      <c r="B847" s="108">
        <v>-74.100017865720204</v>
      </c>
      <c r="C847" s="119">
        <v>29</v>
      </c>
      <c r="D847" s="119">
        <v>27</v>
      </c>
      <c r="E847" s="119">
        <v>2344</v>
      </c>
      <c r="F847" s="16" t="s">
        <v>2106</v>
      </c>
      <c r="G847" s="14" t="s">
        <v>2107</v>
      </c>
      <c r="H847" s="16" t="s">
        <v>2108</v>
      </c>
      <c r="I847" s="14" t="s">
        <v>133</v>
      </c>
      <c r="J847" s="14" t="s">
        <v>41</v>
      </c>
      <c r="K847" s="14">
        <v>10</v>
      </c>
      <c r="L847" s="14"/>
      <c r="M847" s="14">
        <v>1992</v>
      </c>
      <c r="N847" s="15" t="s">
        <v>43</v>
      </c>
      <c r="O847" s="15" t="s">
        <v>44</v>
      </c>
      <c r="P847" s="22">
        <v>8.4286353981658756E-3</v>
      </c>
      <c r="Q847" s="18">
        <v>101250</v>
      </c>
      <c r="R847" s="18">
        <v>104721.79344773857</v>
      </c>
      <c r="S847" s="15" t="s">
        <v>45</v>
      </c>
      <c r="T847" s="15"/>
      <c r="U847" s="15"/>
      <c r="V847" s="14">
        <v>365</v>
      </c>
      <c r="W847" s="76" t="s">
        <v>76</v>
      </c>
      <c r="X847" s="14"/>
      <c r="Y847" s="14">
        <v>2920</v>
      </c>
      <c r="Z847" s="76" t="s">
        <v>2109</v>
      </c>
      <c r="AA847" s="76" t="s">
        <v>2110</v>
      </c>
      <c r="AB847" s="19" t="s">
        <v>49</v>
      </c>
      <c r="AC847" s="19">
        <v>46.3856216091623</v>
      </c>
      <c r="AD847" s="19">
        <v>1074.85364414012</v>
      </c>
      <c r="AE847" s="19">
        <v>5.4109910208389103</v>
      </c>
      <c r="AF847" s="19">
        <v>1344</v>
      </c>
      <c r="AG847" s="19">
        <v>1920000</v>
      </c>
      <c r="AH847" s="23">
        <v>101250</v>
      </c>
      <c r="AI847" s="24">
        <v>8.7999999999999994E-8</v>
      </c>
      <c r="AJ847" s="21">
        <f t="shared" si="557"/>
        <v>4.8575854850996525E-3</v>
      </c>
      <c r="AK847" s="21">
        <f t="shared" si="558"/>
        <v>0.11256060130819075</v>
      </c>
      <c r="AL847" s="21">
        <f t="shared" si="559"/>
        <v>5.6664868403186045E-4</v>
      </c>
      <c r="AM847" s="21">
        <f t="shared" si="560"/>
        <v>0.14074609039376065</v>
      </c>
      <c r="AN847" s="21">
        <f t="shared" si="561"/>
        <v>201.06584341965805</v>
      </c>
      <c r="AO847" s="86">
        <f t="shared" si="562"/>
        <v>9.2155178234009944E-3</v>
      </c>
      <c r="AP847" s="88">
        <f t="shared" si="563"/>
        <v>1.3308453383834665E-5</v>
      </c>
      <c r="AQ847" s="89">
        <f t="shared" si="564"/>
        <v>3.0838520906353628E-4</v>
      </c>
      <c r="AR847" s="89">
        <f t="shared" si="565"/>
        <v>1.5524621480324944E-6</v>
      </c>
      <c r="AS847" s="89">
        <f t="shared" si="566"/>
        <v>3.8560572710619358E-4</v>
      </c>
      <c r="AT847" s="89">
        <f t="shared" si="567"/>
        <v>0.55086532443741931</v>
      </c>
      <c r="AU847" s="91">
        <f t="shared" si="568"/>
        <v>2.5247994036715053E-5</v>
      </c>
      <c r="AV847" s="95">
        <f t="shared" si="578"/>
        <v>4857.5854850996529</v>
      </c>
      <c r="AW847" s="96">
        <f t="shared" si="579"/>
        <v>112560.60130819074</v>
      </c>
      <c r="AX847" s="96">
        <f t="shared" si="580"/>
        <v>566.6486840318604</v>
      </c>
      <c r="AY847" s="96">
        <f t="shared" si="581"/>
        <v>140746.09039376065</v>
      </c>
      <c r="AZ847" s="96">
        <f t="shared" si="582"/>
        <v>201065843.41965806</v>
      </c>
      <c r="BA847" s="97">
        <f t="shared" si="583"/>
        <v>9215.5178234009945</v>
      </c>
      <c r="BB847" s="102">
        <f t="shared" si="584"/>
        <v>13.308453383834665</v>
      </c>
      <c r="BC847" s="98">
        <f t="shared" si="585"/>
        <v>308.38520906353631</v>
      </c>
      <c r="BD847" s="98">
        <f t="shared" si="586"/>
        <v>1.5524621480324945</v>
      </c>
      <c r="BE847" s="98">
        <f t="shared" si="587"/>
        <v>385.60572710619357</v>
      </c>
      <c r="BF847" s="98">
        <f t="shared" si="588"/>
        <v>550865.3244374193</v>
      </c>
      <c r="BG847" s="103">
        <f t="shared" si="589"/>
        <v>25.247994036715053</v>
      </c>
      <c r="BH847">
        <v>0.1</v>
      </c>
      <c r="BI847">
        <f t="shared" si="569"/>
        <v>10472.179344773858</v>
      </c>
      <c r="BJ847">
        <v>0.1</v>
      </c>
      <c r="BK847">
        <f t="shared" si="570"/>
        <v>10125</v>
      </c>
      <c r="BL847" s="114">
        <v>17.6498016718255</v>
      </c>
      <c r="BM847" s="114">
        <v>910.91550745517998</v>
      </c>
      <c r="BN847" s="114">
        <v>5.3109910208389097</v>
      </c>
      <c r="BO847" s="114">
        <v>537.6</v>
      </c>
      <c r="BP847" s="114">
        <v>384000</v>
      </c>
      <c r="BQ847" s="107">
        <f t="shared" si="571"/>
        <v>8.7999999999999994E-9</v>
      </c>
      <c r="BR847" s="107">
        <f t="shared" si="572"/>
        <v>1.9110845267435504E-3</v>
      </c>
      <c r="BS847" s="107">
        <f t="shared" si="573"/>
        <v>9.6054501066762499E-2</v>
      </c>
      <c r="BT847" s="107">
        <f t="shared" si="574"/>
        <v>5.5905564273790774E-4</v>
      </c>
      <c r="BU847" s="107">
        <f t="shared" si="575"/>
        <v>5.8031099708620644E-2</v>
      </c>
      <c r="BV847" s="107">
        <f t="shared" si="576"/>
        <v>44.959689383968424</v>
      </c>
      <c r="BW847" s="117">
        <f t="shared" si="577"/>
        <v>1.3032710290144674E-3</v>
      </c>
    </row>
    <row r="848" spans="1:75" ht="60" customHeight="1" x14ac:dyDescent="0.25">
      <c r="A848" s="108">
        <v>4.6283072528407398</v>
      </c>
      <c r="B848" s="108">
        <v>-74.100017865720204</v>
      </c>
      <c r="C848" s="119">
        <v>29</v>
      </c>
      <c r="D848" s="119">
        <v>27</v>
      </c>
      <c r="E848" s="119">
        <v>2344</v>
      </c>
      <c r="F848" s="16" t="s">
        <v>2106</v>
      </c>
      <c r="G848" s="14" t="s">
        <v>2107</v>
      </c>
      <c r="H848" s="16" t="s">
        <v>2108</v>
      </c>
      <c r="I848" s="14" t="s">
        <v>133</v>
      </c>
      <c r="J848" s="14" t="s">
        <v>53</v>
      </c>
      <c r="K848" s="14">
        <v>1</v>
      </c>
      <c r="L848" s="14"/>
      <c r="M848" s="14">
        <v>2000</v>
      </c>
      <c r="N848" s="15" t="s">
        <v>43</v>
      </c>
      <c r="O848" s="15" t="s">
        <v>397</v>
      </c>
      <c r="P848" s="22">
        <v>8.4286353981658756E-3</v>
      </c>
      <c r="Q848" s="18">
        <v>2708.375</v>
      </c>
      <c r="R848" s="18">
        <v>2801.2433316446318</v>
      </c>
      <c r="S848" s="15" t="s">
        <v>45</v>
      </c>
      <c r="T848" s="15"/>
      <c r="U848" s="15"/>
      <c r="V848" s="14">
        <v>365</v>
      </c>
      <c r="W848" s="76"/>
      <c r="X848" s="14"/>
      <c r="Y848" s="14">
        <v>8760</v>
      </c>
      <c r="Z848" s="76" t="s">
        <v>2111</v>
      </c>
      <c r="AA848" s="76" t="s">
        <v>2110</v>
      </c>
      <c r="AB848" s="19" t="s">
        <v>49</v>
      </c>
      <c r="AC848" s="19">
        <v>196.35697419693699</v>
      </c>
      <c r="AD848" s="19">
        <v>1220.7279907421801</v>
      </c>
      <c r="AE848" s="19">
        <v>0.1</v>
      </c>
      <c r="AF848" s="19">
        <v>640</v>
      </c>
      <c r="AG848" s="19">
        <v>1920000</v>
      </c>
      <c r="AH848" s="23">
        <v>2708.375</v>
      </c>
      <c r="AI848" s="24">
        <v>8.7999999999999994E-8</v>
      </c>
      <c r="AJ848" s="21">
        <f t="shared" si="557"/>
        <v>5.5004366459108676E-4</v>
      </c>
      <c r="AK848" s="21">
        <f t="shared" si="558"/>
        <v>3.4195561438184817E-3</v>
      </c>
      <c r="AL848" s="21">
        <f t="shared" si="559"/>
        <v>2.8012433316446319E-7</v>
      </c>
      <c r="AM848" s="21">
        <f t="shared" si="560"/>
        <v>1.7927957322525644E-3</v>
      </c>
      <c r="AN848" s="21">
        <f t="shared" si="561"/>
        <v>5.3783871967576937</v>
      </c>
      <c r="AO848" s="86">
        <f t="shared" si="562"/>
        <v>2.4650941318472754E-4</v>
      </c>
      <c r="AP848" s="88">
        <f t="shared" si="563"/>
        <v>1.5069689440851693E-6</v>
      </c>
      <c r="AQ848" s="89">
        <f t="shared" si="564"/>
        <v>9.3686469693657039E-6</v>
      </c>
      <c r="AR848" s="89">
        <f t="shared" si="565"/>
        <v>7.6746392647798136E-10</v>
      </c>
      <c r="AS848" s="89">
        <f t="shared" si="566"/>
        <v>4.9117691294590803E-6</v>
      </c>
      <c r="AT848" s="89">
        <f t="shared" si="567"/>
        <v>1.4735307388377243E-2</v>
      </c>
      <c r="AU848" s="91">
        <f t="shared" si="568"/>
        <v>6.7536825530062339E-7</v>
      </c>
      <c r="AV848" s="95">
        <f t="shared" si="578"/>
        <v>550.04366459108678</v>
      </c>
      <c r="AW848" s="96">
        <f t="shared" si="579"/>
        <v>3419.5561438184818</v>
      </c>
      <c r="AX848" s="96">
        <f t="shared" si="580"/>
        <v>0.28012433316446317</v>
      </c>
      <c r="AY848" s="96">
        <f t="shared" si="581"/>
        <v>1792.7957322525644</v>
      </c>
      <c r="AZ848" s="96">
        <f t="shared" si="582"/>
        <v>5378387.1967576938</v>
      </c>
      <c r="BA848" s="97">
        <f t="shared" si="583"/>
        <v>246.50941318472755</v>
      </c>
      <c r="BB848" s="102">
        <f t="shared" si="584"/>
        <v>1.5069689440851692</v>
      </c>
      <c r="BC848" s="98">
        <f t="shared" si="585"/>
        <v>9.3686469693657042</v>
      </c>
      <c r="BD848" s="98">
        <f t="shared" si="586"/>
        <v>7.6746392647798138E-4</v>
      </c>
      <c r="BE848" s="98">
        <f t="shared" si="587"/>
        <v>4.9117691294590804</v>
      </c>
      <c r="BF848" s="98">
        <f t="shared" si="588"/>
        <v>14735.307388377243</v>
      </c>
      <c r="BG848" s="103">
        <f t="shared" si="589"/>
        <v>0.67536825530062339</v>
      </c>
      <c r="BH848">
        <v>0.1</v>
      </c>
      <c r="BI848">
        <f t="shared" si="569"/>
        <v>280.12433316446317</v>
      </c>
      <c r="BJ848">
        <v>0.1</v>
      </c>
      <c r="BK848">
        <f t="shared" si="570"/>
        <v>270.83750000000003</v>
      </c>
      <c r="BL848" s="114">
        <v>187.562005220738</v>
      </c>
      <c r="BM848" s="114">
        <v>1012.03746873145</v>
      </c>
      <c r="BN848" s="114">
        <v>0</v>
      </c>
      <c r="BO848" s="114">
        <v>256</v>
      </c>
      <c r="BP848" s="114">
        <v>384000</v>
      </c>
      <c r="BQ848" s="107">
        <f t="shared" si="571"/>
        <v>8.7999999999999994E-9</v>
      </c>
      <c r="BR848" s="107">
        <f t="shared" si="572"/>
        <v>5.2827814931469491E-4</v>
      </c>
      <c r="BS848" s="107">
        <f t="shared" si="573"/>
        <v>2.8555122216503198E-3</v>
      </c>
      <c r="BT848" s="107">
        <f t="shared" si="574"/>
        <v>2.8012433316446316E-8</v>
      </c>
      <c r="BU848" s="107">
        <f t="shared" si="575"/>
        <v>7.3918861692338824E-4</v>
      </c>
      <c r="BV848" s="107">
        <f t="shared" si="576"/>
        <v>1.202643938126474</v>
      </c>
      <c r="BW848" s="117">
        <f t="shared" si="577"/>
        <v>3.4861695537847482E-5</v>
      </c>
    </row>
    <row r="849" spans="1:75" ht="60" customHeight="1" x14ac:dyDescent="0.25">
      <c r="A849" s="108">
        <v>4.6121544678558202</v>
      </c>
      <c r="B849" s="108">
        <v>-74.102525676599299</v>
      </c>
      <c r="C849" s="119">
        <v>29</v>
      </c>
      <c r="D849" s="119">
        <v>25</v>
      </c>
      <c r="E849" s="119">
        <v>2318</v>
      </c>
      <c r="F849" s="16" t="s">
        <v>2112</v>
      </c>
      <c r="G849" s="14" t="s">
        <v>2113</v>
      </c>
      <c r="H849" s="16" t="s">
        <v>2114</v>
      </c>
      <c r="I849" s="14" t="s">
        <v>133</v>
      </c>
      <c r="J849" s="14" t="s">
        <v>41</v>
      </c>
      <c r="K849" s="14">
        <v>120</v>
      </c>
      <c r="L849" s="14"/>
      <c r="M849" s="14">
        <v>2003</v>
      </c>
      <c r="N849" s="15" t="s">
        <v>150</v>
      </c>
      <c r="O849" s="15" t="s">
        <v>224</v>
      </c>
      <c r="P849" s="17">
        <v>-2.5800163440120989E-4</v>
      </c>
      <c r="Q849" s="18">
        <v>180000</v>
      </c>
      <c r="R849" s="18">
        <v>179814.33464364029</v>
      </c>
      <c r="S849" s="15" t="s">
        <v>64</v>
      </c>
      <c r="T849" s="15">
        <f>((R849*6933000)/1000)/8460</f>
        <v>147358.48487994779</v>
      </c>
      <c r="U849" s="15" t="s">
        <v>45</v>
      </c>
      <c r="V849" s="14">
        <v>365</v>
      </c>
      <c r="W849" s="76" t="s">
        <v>76</v>
      </c>
      <c r="X849" s="14"/>
      <c r="Y849" s="14">
        <v>2920</v>
      </c>
      <c r="Z849" s="76" t="s">
        <v>2115</v>
      </c>
      <c r="AA849" s="76" t="s">
        <v>429</v>
      </c>
      <c r="AB849" s="19" t="s">
        <v>226</v>
      </c>
      <c r="AC849" s="19">
        <v>5.8778764320498897</v>
      </c>
      <c r="AD849" s="19">
        <v>7.6168169581462903</v>
      </c>
      <c r="AE849" s="19">
        <v>22.1296397414769</v>
      </c>
      <c r="AF849" s="19">
        <v>0.3</v>
      </c>
      <c r="AG849" s="19">
        <v>2840</v>
      </c>
      <c r="AH849" s="20">
        <v>1159.0914634146341</v>
      </c>
      <c r="AI849" s="20">
        <v>1.4200000000000001E-4</v>
      </c>
      <c r="AJ849" s="21">
        <f>AC849*R849/1000000</f>
        <v>1.0569264397465852</v>
      </c>
      <c r="AK849" s="21">
        <f>AD849*R849/1000000</f>
        <v>1.3696128734314714</v>
      </c>
      <c r="AL849" s="21">
        <f>AE849*R849/1000000</f>
        <v>3.9792264460171287</v>
      </c>
      <c r="AM849" s="21">
        <f>AF849*R849/1000000</f>
        <v>5.3944300393092087E-2</v>
      </c>
      <c r="AN849" s="21">
        <f>AG849*R849/1000000</f>
        <v>510.67271038793842</v>
      </c>
      <c r="AO849" s="86">
        <f t="shared" si="562"/>
        <v>0.16442121644707589</v>
      </c>
      <c r="AP849" s="88">
        <f t="shared" si="563"/>
        <v>2.8956888760180415E-3</v>
      </c>
      <c r="AQ849" s="89">
        <f t="shared" si="564"/>
        <v>3.7523640367985518E-3</v>
      </c>
      <c r="AR849" s="89">
        <f t="shared" si="565"/>
        <v>1.0901990263060627E-2</v>
      </c>
      <c r="AS849" s="89">
        <f t="shared" si="566"/>
        <v>1.4779260381669066E-4</v>
      </c>
      <c r="AT849" s="89">
        <f t="shared" si="567"/>
        <v>1.3991033161313382</v>
      </c>
      <c r="AU849" s="91">
        <f t="shared" si="568"/>
        <v>4.5046908615637229E-4</v>
      </c>
      <c r="AV849" s="95">
        <f t="shared" si="578"/>
        <v>1056926.4397465852</v>
      </c>
      <c r="AW849" s="96">
        <f t="shared" si="579"/>
        <v>1369612.8734314714</v>
      </c>
      <c r="AX849" s="96">
        <f t="shared" si="580"/>
        <v>3979226.4460171289</v>
      </c>
      <c r="AY849" s="96">
        <f t="shared" si="581"/>
        <v>53944.30039309209</v>
      </c>
      <c r="AZ849" s="96">
        <f t="shared" si="582"/>
        <v>510672710.38793844</v>
      </c>
      <c r="BA849" s="97">
        <f t="shared" si="583"/>
        <v>164421.21644707589</v>
      </c>
      <c r="BB849" s="102">
        <f t="shared" si="584"/>
        <v>2895.6888760180414</v>
      </c>
      <c r="BC849" s="98">
        <f t="shared" si="585"/>
        <v>3752.3640367985518</v>
      </c>
      <c r="BD849" s="98">
        <f t="shared" si="586"/>
        <v>10901.990263060627</v>
      </c>
      <c r="BE849" s="98">
        <f t="shared" si="587"/>
        <v>147.79260381669064</v>
      </c>
      <c r="BF849" s="98">
        <f t="shared" si="588"/>
        <v>1399103.3161313382</v>
      </c>
      <c r="BG849" s="103">
        <f t="shared" si="589"/>
        <v>450.46908615637227</v>
      </c>
      <c r="BH849">
        <v>0.1</v>
      </c>
      <c r="BI849">
        <f t="shared" si="569"/>
        <v>17981.433464364029</v>
      </c>
      <c r="BJ849">
        <v>0.1</v>
      </c>
      <c r="BK849">
        <f t="shared" si="570"/>
        <v>115.90914634146341</v>
      </c>
      <c r="BL849" s="114">
        <v>4.1247646050424898</v>
      </c>
      <c r="BM849" s="114">
        <v>5.0304179232934398</v>
      </c>
      <c r="BN849" s="114">
        <v>17.597190734642901</v>
      </c>
      <c r="BO849" s="114">
        <v>0.12</v>
      </c>
      <c r="BP849" s="114">
        <v>2840</v>
      </c>
      <c r="BQ849" s="107">
        <f t="shared" si="571"/>
        <v>1.4200000000000001E-5</v>
      </c>
      <c r="BR849" s="107">
        <f t="shared" si="572"/>
        <v>0.74918466725733646</v>
      </c>
      <c r="BS849" s="107">
        <f t="shared" si="573"/>
        <v>0.91485150190658315</v>
      </c>
      <c r="BT849" s="107">
        <f t="shared" si="574"/>
        <v>3.1891497059634428</v>
      </c>
      <c r="BU849" s="107">
        <f t="shared" si="575"/>
        <v>2.22418048420767E-2</v>
      </c>
      <c r="BV849" s="107">
        <f t="shared" si="576"/>
        <v>513.21972224994704</v>
      </c>
      <c r="BW849" s="117">
        <f t="shared" si="577"/>
        <v>2.3252671424133696E-2</v>
      </c>
    </row>
    <row r="850" spans="1:75" ht="60" customHeight="1" x14ac:dyDescent="0.25">
      <c r="A850" s="108">
        <v>4.6115113260010299</v>
      </c>
      <c r="B850" s="108">
        <v>-74.098270680135499</v>
      </c>
      <c r="C850" s="119">
        <v>29</v>
      </c>
      <c r="D850" s="119">
        <v>25</v>
      </c>
      <c r="E850" s="119">
        <v>2318</v>
      </c>
      <c r="F850" s="16" t="s">
        <v>2116</v>
      </c>
      <c r="G850" s="14" t="s">
        <v>2117</v>
      </c>
      <c r="H850" s="16" t="s">
        <v>2118</v>
      </c>
      <c r="I850" s="14" t="s">
        <v>133</v>
      </c>
      <c r="J850" s="14" t="s">
        <v>53</v>
      </c>
      <c r="K850" s="27"/>
      <c r="L850" s="27"/>
      <c r="M850" s="14">
        <v>1993</v>
      </c>
      <c r="N850" s="15" t="s">
        <v>43</v>
      </c>
      <c r="O850" s="15" t="s">
        <v>120</v>
      </c>
      <c r="P850" s="22">
        <v>1.192780523187394E-2</v>
      </c>
      <c r="Q850" s="18">
        <v>210</v>
      </c>
      <c r="R850" s="18">
        <v>220.26222131307361</v>
      </c>
      <c r="S850" s="15" t="s">
        <v>45</v>
      </c>
      <c r="T850" s="15"/>
      <c r="U850" s="15"/>
      <c r="V850" s="14">
        <v>365</v>
      </c>
      <c r="W850" s="76"/>
      <c r="X850" s="14"/>
      <c r="Y850" s="14">
        <v>8760</v>
      </c>
      <c r="Z850" s="76" t="s">
        <v>2119</v>
      </c>
      <c r="AA850" s="76" t="s">
        <v>429</v>
      </c>
      <c r="AB850" s="19" t="s">
        <v>49</v>
      </c>
      <c r="AC850" s="19">
        <v>30.4</v>
      </c>
      <c r="AD850" s="19">
        <v>1504</v>
      </c>
      <c r="AE850" s="19">
        <v>9.6</v>
      </c>
      <c r="AF850" s="19">
        <v>640</v>
      </c>
      <c r="AG850" s="19">
        <v>1920000</v>
      </c>
      <c r="AH850" s="23">
        <v>210</v>
      </c>
      <c r="AI850" s="24">
        <v>8.7999999999999994E-8</v>
      </c>
      <c r="AJ850" s="21">
        <f>AC850*R850/1000000000</f>
        <v>6.6959715279174371E-6</v>
      </c>
      <c r="AK850" s="21">
        <f>AD850*R850/1000000000</f>
        <v>3.3127438085486268E-4</v>
      </c>
      <c r="AL850" s="21">
        <f>AE850*R850/1000000000</f>
        <v>2.1145173246055066E-6</v>
      </c>
      <c r="AM850" s="21">
        <f>AF850*R850/1000000000</f>
        <v>1.4096782164036711E-4</v>
      </c>
      <c r="AN850" s="21">
        <f>AG850*R850/1000000000</f>
        <v>0.42290346492110131</v>
      </c>
      <c r="AO850" s="86">
        <f t="shared" si="562"/>
        <v>1.9383075475550476E-5</v>
      </c>
      <c r="AP850" s="88">
        <f t="shared" si="563"/>
        <v>1.8345127473746402E-8</v>
      </c>
      <c r="AQ850" s="89">
        <f t="shared" si="564"/>
        <v>9.0760104343797996E-7</v>
      </c>
      <c r="AR850" s="89">
        <f t="shared" si="565"/>
        <v>5.7931981496041275E-9</v>
      </c>
      <c r="AS850" s="89">
        <f t="shared" si="566"/>
        <v>3.8621320997360853E-7</v>
      </c>
      <c r="AT850" s="89">
        <f t="shared" si="567"/>
        <v>1.1586396299208255E-3</v>
      </c>
      <c r="AU850" s="91">
        <f t="shared" si="568"/>
        <v>5.3104316371371165E-8</v>
      </c>
      <c r="AV850" s="95">
        <f t="shared" si="578"/>
        <v>6.695971527917437</v>
      </c>
      <c r="AW850" s="96">
        <f t="shared" si="579"/>
        <v>331.27438085486267</v>
      </c>
      <c r="AX850" s="96">
        <f t="shared" si="580"/>
        <v>2.1145173246055067</v>
      </c>
      <c r="AY850" s="96">
        <f t="shared" si="581"/>
        <v>140.96782164036711</v>
      </c>
      <c r="AZ850" s="96">
        <f t="shared" si="582"/>
        <v>422903.46492110129</v>
      </c>
      <c r="BA850" s="97">
        <f t="shared" si="583"/>
        <v>19.383075475550477</v>
      </c>
      <c r="BB850" s="102">
        <f t="shared" si="584"/>
        <v>1.8345127473746402E-2</v>
      </c>
      <c r="BC850" s="98">
        <f t="shared" si="585"/>
        <v>0.90760104343797998</v>
      </c>
      <c r="BD850" s="98">
        <f t="shared" si="586"/>
        <v>5.7931981496041271E-3</v>
      </c>
      <c r="BE850" s="98">
        <f t="shared" si="587"/>
        <v>0.38621320997360853</v>
      </c>
      <c r="BF850" s="98">
        <f t="shared" si="588"/>
        <v>1158.6396299208254</v>
      </c>
      <c r="BG850" s="103">
        <f t="shared" si="589"/>
        <v>5.3104316371371162E-2</v>
      </c>
      <c r="BH850">
        <v>0.1</v>
      </c>
      <c r="BI850">
        <f t="shared" si="569"/>
        <v>22.026222131307364</v>
      </c>
      <c r="BJ850">
        <v>0.1</v>
      </c>
      <c r="BK850">
        <f t="shared" si="570"/>
        <v>21</v>
      </c>
      <c r="BL850" s="114">
        <v>12.16</v>
      </c>
      <c r="BM850" s="114">
        <v>601.6</v>
      </c>
      <c r="BN850" s="114">
        <v>1.92</v>
      </c>
      <c r="BO850" s="114">
        <v>256</v>
      </c>
      <c r="BP850" s="114">
        <v>384000</v>
      </c>
      <c r="BQ850" s="107">
        <f t="shared" si="571"/>
        <v>8.7999999999999994E-9</v>
      </c>
      <c r="BR850" s="107">
        <f t="shared" si="572"/>
        <v>2.7608197875732073E-6</v>
      </c>
      <c r="BS850" s="107">
        <f t="shared" si="573"/>
        <v>1.3658792633256919E-4</v>
      </c>
      <c r="BT850" s="107">
        <f t="shared" si="574"/>
        <v>4.7282044774189017E-7</v>
      </c>
      <c r="BU850" s="107">
        <f t="shared" si="575"/>
        <v>5.8122521843646471E-5</v>
      </c>
      <c r="BV850" s="107">
        <f t="shared" si="576"/>
        <v>9.4564089548378041E-2</v>
      </c>
      <c r="BW850" s="117">
        <f t="shared" si="577"/>
        <v>2.7411808218024819E-6</v>
      </c>
    </row>
    <row r="851" spans="1:75" ht="60" customHeight="1" x14ac:dyDescent="0.25">
      <c r="A851" s="108">
        <v>4.6121475606575002</v>
      </c>
      <c r="B851" s="108">
        <v>-74.100210150695801</v>
      </c>
      <c r="C851" s="119">
        <v>29</v>
      </c>
      <c r="D851" s="119">
        <v>25</v>
      </c>
      <c r="E851" s="119">
        <v>2318</v>
      </c>
      <c r="F851" s="16" t="s">
        <v>2120</v>
      </c>
      <c r="G851" s="14" t="s">
        <v>2121</v>
      </c>
      <c r="H851" s="16" t="s">
        <v>2122</v>
      </c>
      <c r="I851" s="14" t="s">
        <v>133</v>
      </c>
      <c r="J851" s="14" t="s">
        <v>41</v>
      </c>
      <c r="K851" s="14">
        <v>100</v>
      </c>
      <c r="L851" s="14"/>
      <c r="M851" s="14">
        <v>1989</v>
      </c>
      <c r="N851" s="15" t="s">
        <v>150</v>
      </c>
      <c r="O851" s="15" t="s">
        <v>151</v>
      </c>
      <c r="P851" s="17">
        <v>-2.0430414408795293E-3</v>
      </c>
      <c r="Q851" s="18">
        <v>10750</v>
      </c>
      <c r="R851" s="18">
        <v>10662.507207770934</v>
      </c>
      <c r="S851" s="15" t="s">
        <v>64</v>
      </c>
      <c r="T851" s="15">
        <f>((R851*6933000)/1000)/8460</f>
        <v>8737.9624670775283</v>
      </c>
      <c r="U851" s="15" t="s">
        <v>45</v>
      </c>
      <c r="V851" s="14">
        <v>365</v>
      </c>
      <c r="W851" s="76" t="s">
        <v>76</v>
      </c>
      <c r="X851" s="14"/>
      <c r="Y851" s="14">
        <v>2920</v>
      </c>
      <c r="Z851" s="76" t="s">
        <v>2123</v>
      </c>
      <c r="AA851" s="76" t="s">
        <v>429</v>
      </c>
      <c r="AB851" s="19" t="s">
        <v>226</v>
      </c>
      <c r="AC851" s="19">
        <v>10.477442018542</v>
      </c>
      <c r="AD851" s="19">
        <v>4.47117624426805</v>
      </c>
      <c r="AE851" s="19">
        <v>11.595186881052699</v>
      </c>
      <c r="AF851" s="19">
        <v>0.3</v>
      </c>
      <c r="AG851" s="19">
        <v>2840</v>
      </c>
      <c r="AH851" s="23">
        <v>10750</v>
      </c>
      <c r="AI851" s="20">
        <v>2.0000000000000002E-5</v>
      </c>
      <c r="AJ851" s="21">
        <f>AC851*R851/1000000</f>
        <v>0.11171580104170611</v>
      </c>
      <c r="AK851" s="21">
        <f>AD851*R851/1000000</f>
        <v>4.7673948931722256E-2</v>
      </c>
      <c r="AL851" s="21">
        <f>AE851*R851/1000000</f>
        <v>0.12363376369467538</v>
      </c>
      <c r="AM851" s="21">
        <f>AF851*R851/1000000</f>
        <v>3.1987521623312799E-3</v>
      </c>
      <c r="AN851" s="21">
        <f>AG851*R851/1000000</f>
        <v>30.281520470069452</v>
      </c>
      <c r="AO851" s="86">
        <f t="shared" si="562"/>
        <v>0.21325014415541871</v>
      </c>
      <c r="AP851" s="88">
        <f t="shared" si="563"/>
        <v>3.0607068778549623E-4</v>
      </c>
      <c r="AQ851" s="89">
        <f t="shared" si="564"/>
        <v>1.3061355871704728E-4</v>
      </c>
      <c r="AR851" s="89">
        <f t="shared" si="565"/>
        <v>3.3872264025938459E-4</v>
      </c>
      <c r="AS851" s="89">
        <f t="shared" si="566"/>
        <v>8.7637045543322739E-6</v>
      </c>
      <c r="AT851" s="89">
        <f t="shared" si="567"/>
        <v>8.29630697810122E-2</v>
      </c>
      <c r="AU851" s="91">
        <f t="shared" si="568"/>
        <v>5.8424697028881833E-4</v>
      </c>
      <c r="AV851" s="95">
        <f t="shared" si="578"/>
        <v>111715.80104170612</v>
      </c>
      <c r="AW851" s="96">
        <f t="shared" si="579"/>
        <v>47673.948931722254</v>
      </c>
      <c r="AX851" s="96">
        <f t="shared" si="580"/>
        <v>123633.76369467538</v>
      </c>
      <c r="AY851" s="96">
        <f t="shared" si="581"/>
        <v>3198.75216233128</v>
      </c>
      <c r="AZ851" s="96">
        <f t="shared" si="582"/>
        <v>30281520.470069453</v>
      </c>
      <c r="BA851" s="97">
        <f t="shared" si="583"/>
        <v>213250.1441554187</v>
      </c>
      <c r="BB851" s="102">
        <f t="shared" si="584"/>
        <v>306.0706877854962</v>
      </c>
      <c r="BC851" s="98">
        <f t="shared" si="585"/>
        <v>130.61355871704728</v>
      </c>
      <c r="BD851" s="98">
        <f t="shared" si="586"/>
        <v>338.7226402593846</v>
      </c>
      <c r="BE851" s="98">
        <f t="shared" si="587"/>
        <v>8.7637045543322731</v>
      </c>
      <c r="BF851" s="98">
        <f t="shared" si="588"/>
        <v>82963.069781012193</v>
      </c>
      <c r="BG851" s="103">
        <f t="shared" si="589"/>
        <v>584.24697028881837</v>
      </c>
      <c r="BH851">
        <v>0.1</v>
      </c>
      <c r="BI851">
        <f t="shared" si="569"/>
        <v>1066.2507207770934</v>
      </c>
      <c r="BJ851">
        <v>0.1</v>
      </c>
      <c r="BK851">
        <f t="shared" si="570"/>
        <v>1075</v>
      </c>
      <c r="BL851" s="114">
        <v>8.3383603103149202</v>
      </c>
      <c r="BM851" s="114">
        <v>2.3066001534352201</v>
      </c>
      <c r="BN851" s="114">
        <v>3.9560616152376098</v>
      </c>
      <c r="BO851" s="114">
        <v>0.12</v>
      </c>
      <c r="BP851" s="114">
        <v>2840</v>
      </c>
      <c r="BQ851" s="107">
        <f t="shared" si="571"/>
        <v>2.0000000000000003E-6</v>
      </c>
      <c r="BR851" s="107">
        <f t="shared" si="572"/>
        <v>8.9606952229351763E-2</v>
      </c>
      <c r="BS851" s="107">
        <f t="shared" si="573"/>
        <v>2.5051942317141619E-2</v>
      </c>
      <c r="BT851" s="107">
        <f t="shared" si="574"/>
        <v>4.3956057731353478E-2</v>
      </c>
      <c r="BU851" s="107">
        <f t="shared" si="575"/>
        <v>1.3188793035464759E-3</v>
      </c>
      <c r="BV851" s="107">
        <f t="shared" si="576"/>
        <v>30.432551434262418</v>
      </c>
      <c r="BW851" s="117">
        <f t="shared" si="577"/>
        <v>3.015812460426108E-2</v>
      </c>
    </row>
    <row r="852" spans="1:75" ht="45" customHeight="1" x14ac:dyDescent="0.25">
      <c r="A852" s="108">
        <v>4.6110570111357099</v>
      </c>
      <c r="B852" s="108">
        <v>-74.098217399298207</v>
      </c>
      <c r="C852" s="119">
        <v>29</v>
      </c>
      <c r="D852" s="119">
        <v>25</v>
      </c>
      <c r="E852" s="119">
        <v>2318</v>
      </c>
      <c r="F852" s="16" t="s">
        <v>2124</v>
      </c>
      <c r="G852" s="14" t="s">
        <v>2125</v>
      </c>
      <c r="H852" s="16" t="s">
        <v>2126</v>
      </c>
      <c r="I852" s="14" t="s">
        <v>133</v>
      </c>
      <c r="J852" s="14" t="s">
        <v>53</v>
      </c>
      <c r="K852" s="27"/>
      <c r="L852" s="27"/>
      <c r="M852" s="14">
        <v>1993</v>
      </c>
      <c r="N852" s="15" t="s">
        <v>43</v>
      </c>
      <c r="O852" s="15" t="s">
        <v>120</v>
      </c>
      <c r="P852" s="22">
        <v>1.192780523187394E-2</v>
      </c>
      <c r="Q852" s="18">
        <v>264</v>
      </c>
      <c r="R852" s="18">
        <v>276.90107822214969</v>
      </c>
      <c r="S852" s="15" t="s">
        <v>45</v>
      </c>
      <c r="T852" s="15"/>
      <c r="U852" s="15"/>
      <c r="V852" s="14">
        <v>365</v>
      </c>
      <c r="W852" s="76" t="s">
        <v>76</v>
      </c>
      <c r="X852" s="14"/>
      <c r="Y852" s="14">
        <v>2920</v>
      </c>
      <c r="Z852" s="76" t="s">
        <v>2127</v>
      </c>
      <c r="AA852" s="76" t="s">
        <v>429</v>
      </c>
      <c r="AB852" s="19" t="s">
        <v>49</v>
      </c>
      <c r="AC852" s="19">
        <v>30.4</v>
      </c>
      <c r="AD852" s="19">
        <v>1504</v>
      </c>
      <c r="AE852" s="19">
        <v>9.6</v>
      </c>
      <c r="AF852" s="19">
        <v>640</v>
      </c>
      <c r="AG852" s="19">
        <v>1920000</v>
      </c>
      <c r="AH852" s="23">
        <v>264</v>
      </c>
      <c r="AI852" s="24">
        <v>8.7999999999999994E-8</v>
      </c>
      <c r="AJ852" s="21">
        <f t="shared" ref="AJ852:AJ883" si="590">AC852*R852/1000000000</f>
        <v>8.4177927779533505E-6</v>
      </c>
      <c r="AK852" s="21">
        <f t="shared" ref="AK852:AK883" si="591">AD852*R852/1000000000</f>
        <v>4.1645922164611313E-4</v>
      </c>
      <c r="AL852" s="21">
        <f t="shared" ref="AL852:AL883" si="592">AE852*R852/1000000000</f>
        <v>2.6582503509326372E-6</v>
      </c>
      <c r="AM852" s="21">
        <f t="shared" ref="AM852:AM883" si="593">AF852*R852/1000000000</f>
        <v>1.7721669006217581E-4</v>
      </c>
      <c r="AN852" s="21">
        <f t="shared" ref="AN852:AN883" si="594">AG852*R852/1000000000</f>
        <v>0.53165007018652743</v>
      </c>
      <c r="AO852" s="86">
        <f t="shared" si="562"/>
        <v>2.4367294883549171E-5</v>
      </c>
      <c r="AP852" s="88">
        <f t="shared" si="563"/>
        <v>2.3062445966995482E-8</v>
      </c>
      <c r="AQ852" s="89">
        <f t="shared" si="564"/>
        <v>1.1409841688934606E-6</v>
      </c>
      <c r="AR852" s="89">
        <f t="shared" si="565"/>
        <v>7.2828776737880473E-9</v>
      </c>
      <c r="AS852" s="89">
        <f t="shared" si="566"/>
        <v>4.8552517825253643E-7</v>
      </c>
      <c r="AT852" s="89">
        <f t="shared" si="567"/>
        <v>1.4565755347576094E-3</v>
      </c>
      <c r="AU852" s="91">
        <f t="shared" si="568"/>
        <v>6.6759712009723751E-8</v>
      </c>
      <c r="AV852" s="95">
        <f t="shared" si="578"/>
        <v>8.4177927779533501</v>
      </c>
      <c r="AW852" s="96">
        <f t="shared" si="579"/>
        <v>416.45922164611312</v>
      </c>
      <c r="AX852" s="96">
        <f t="shared" si="580"/>
        <v>2.6582503509326374</v>
      </c>
      <c r="AY852" s="96">
        <f t="shared" si="581"/>
        <v>177.21669006217581</v>
      </c>
      <c r="AZ852" s="96">
        <f t="shared" si="582"/>
        <v>531650.07018652745</v>
      </c>
      <c r="BA852" s="97">
        <f t="shared" si="583"/>
        <v>24.367294883549171</v>
      </c>
      <c r="BB852" s="102">
        <f t="shared" si="584"/>
        <v>2.3062445966995481E-2</v>
      </c>
      <c r="BC852" s="98">
        <f t="shared" si="585"/>
        <v>1.1409841688934605</v>
      </c>
      <c r="BD852" s="98">
        <f t="shared" si="586"/>
        <v>7.2828776737880472E-3</v>
      </c>
      <c r="BE852" s="98">
        <f t="shared" si="587"/>
        <v>0.48552517825253644</v>
      </c>
      <c r="BF852" s="98">
        <f t="shared" si="588"/>
        <v>1456.5755347576094</v>
      </c>
      <c r="BG852" s="103">
        <f t="shared" si="589"/>
        <v>6.6759712009723748E-2</v>
      </c>
      <c r="BH852">
        <v>0.1</v>
      </c>
      <c r="BI852">
        <f t="shared" si="569"/>
        <v>27.690107822214969</v>
      </c>
      <c r="BJ852">
        <v>0.1</v>
      </c>
      <c r="BK852">
        <f t="shared" si="570"/>
        <v>26.400000000000002</v>
      </c>
      <c r="BL852" s="114">
        <v>12.16</v>
      </c>
      <c r="BM852" s="114">
        <v>601.6</v>
      </c>
      <c r="BN852" s="114">
        <v>1.92</v>
      </c>
      <c r="BO852" s="114">
        <v>256</v>
      </c>
      <c r="BP852" s="114">
        <v>384000</v>
      </c>
      <c r="BQ852" s="107">
        <f t="shared" si="571"/>
        <v>8.7999999999999994E-9</v>
      </c>
      <c r="BR852" s="107">
        <f t="shared" si="572"/>
        <v>3.4707448758063181E-6</v>
      </c>
      <c r="BS852" s="107">
        <f t="shared" si="573"/>
        <v>1.7171053596094416E-4</v>
      </c>
      <c r="BT852" s="107">
        <f t="shared" si="574"/>
        <v>5.9440284858980485E-7</v>
      </c>
      <c r="BU852" s="107">
        <f t="shared" si="575"/>
        <v>7.3068313174869852E-5</v>
      </c>
      <c r="BV852" s="107">
        <f t="shared" si="576"/>
        <v>0.11888056971796097</v>
      </c>
      <c r="BW852" s="117">
        <f t="shared" si="577"/>
        <v>3.446055890265977E-6</v>
      </c>
    </row>
    <row r="853" spans="1:75" ht="45" customHeight="1" x14ac:dyDescent="0.25">
      <c r="A853" s="108">
        <v>4.6110570111357099</v>
      </c>
      <c r="B853" s="108">
        <v>-74.098217399298207</v>
      </c>
      <c r="C853" s="119">
        <v>29</v>
      </c>
      <c r="D853" s="119">
        <v>25</v>
      </c>
      <c r="E853" s="119">
        <v>2318</v>
      </c>
      <c r="F853" s="16" t="s">
        <v>2124</v>
      </c>
      <c r="G853" s="14" t="s">
        <v>2125</v>
      </c>
      <c r="H853" s="16" t="s">
        <v>2126</v>
      </c>
      <c r="I853" s="14" t="s">
        <v>133</v>
      </c>
      <c r="J853" s="14" t="s">
        <v>53</v>
      </c>
      <c r="K853" s="27"/>
      <c r="L853" s="27"/>
      <c r="M853" s="14">
        <v>1978</v>
      </c>
      <c r="N853" s="15" t="s">
        <v>43</v>
      </c>
      <c r="O853" s="15" t="s">
        <v>120</v>
      </c>
      <c r="P853" s="22">
        <v>1.192780523187394E-2</v>
      </c>
      <c r="Q853" s="18">
        <v>204</v>
      </c>
      <c r="R853" s="18">
        <v>213.96901498984295</v>
      </c>
      <c r="S853" s="15" t="s">
        <v>45</v>
      </c>
      <c r="T853" s="15"/>
      <c r="U853" s="15"/>
      <c r="V853" s="14">
        <v>365</v>
      </c>
      <c r="W853" s="76" t="s">
        <v>76</v>
      </c>
      <c r="X853" s="14"/>
      <c r="Y853" s="14">
        <v>2920</v>
      </c>
      <c r="Z853" s="76" t="s">
        <v>2127</v>
      </c>
      <c r="AA853" s="76" t="s">
        <v>429</v>
      </c>
      <c r="AB853" s="19" t="s">
        <v>49</v>
      </c>
      <c r="AC853" s="19">
        <v>30.4</v>
      </c>
      <c r="AD853" s="19">
        <v>1504</v>
      </c>
      <c r="AE853" s="19">
        <v>9.6</v>
      </c>
      <c r="AF853" s="19">
        <v>640</v>
      </c>
      <c r="AG853" s="19">
        <v>1920000</v>
      </c>
      <c r="AH853" s="23">
        <v>204</v>
      </c>
      <c r="AI853" s="24">
        <v>8.7999999999999994E-8</v>
      </c>
      <c r="AJ853" s="21">
        <f t="shared" si="590"/>
        <v>6.5046580556912252E-6</v>
      </c>
      <c r="AK853" s="21">
        <f t="shared" si="591"/>
        <v>3.218093985447238E-4</v>
      </c>
      <c r="AL853" s="21">
        <f t="shared" si="592"/>
        <v>2.054102543902492E-6</v>
      </c>
      <c r="AM853" s="21">
        <f t="shared" si="593"/>
        <v>1.3694016959349948E-4</v>
      </c>
      <c r="AN853" s="21">
        <f t="shared" si="594"/>
        <v>0.41082050878049847</v>
      </c>
      <c r="AO853" s="86">
        <f t="shared" si="562"/>
        <v>1.882927331910618E-5</v>
      </c>
      <c r="AP853" s="88">
        <f t="shared" si="563"/>
        <v>1.7820980974496508E-8</v>
      </c>
      <c r="AQ853" s="89">
        <f t="shared" si="564"/>
        <v>8.816695850540378E-7</v>
      </c>
      <c r="AR853" s="89">
        <f t="shared" si="565"/>
        <v>5.627678202472581E-9</v>
      </c>
      <c r="AS853" s="89">
        <f t="shared" si="566"/>
        <v>3.7517854683150543E-7</v>
      </c>
      <c r="AT853" s="89">
        <f t="shared" si="567"/>
        <v>1.1255356404945164E-3</v>
      </c>
      <c r="AU853" s="91">
        <f t="shared" si="568"/>
        <v>5.1587050189332001E-8</v>
      </c>
      <c r="AV853" s="95">
        <f t="shared" si="578"/>
        <v>6.504658055691225</v>
      </c>
      <c r="AW853" s="96">
        <f t="shared" si="579"/>
        <v>321.80939854472382</v>
      </c>
      <c r="AX853" s="96">
        <f t="shared" si="580"/>
        <v>2.0541025439024918</v>
      </c>
      <c r="AY853" s="96">
        <f t="shared" si="581"/>
        <v>136.94016959349949</v>
      </c>
      <c r="AZ853" s="96">
        <f t="shared" si="582"/>
        <v>410820.50878049847</v>
      </c>
      <c r="BA853" s="97">
        <f t="shared" si="583"/>
        <v>18.829273319106182</v>
      </c>
      <c r="BB853" s="102">
        <f t="shared" si="584"/>
        <v>1.7820980974496508E-2</v>
      </c>
      <c r="BC853" s="98">
        <f t="shared" si="585"/>
        <v>0.88166958505403781</v>
      </c>
      <c r="BD853" s="98">
        <f t="shared" si="586"/>
        <v>5.6276782024725809E-3</v>
      </c>
      <c r="BE853" s="98">
        <f t="shared" si="587"/>
        <v>0.37517854683150542</v>
      </c>
      <c r="BF853" s="98">
        <f t="shared" si="588"/>
        <v>1125.5356404945164</v>
      </c>
      <c r="BG853" s="103">
        <f t="shared" si="589"/>
        <v>5.1587050189332004E-2</v>
      </c>
      <c r="BH853">
        <v>0.1</v>
      </c>
      <c r="BI853">
        <f t="shared" si="569"/>
        <v>21.396901498984295</v>
      </c>
      <c r="BJ853">
        <v>0.1</v>
      </c>
      <c r="BK853">
        <f t="shared" si="570"/>
        <v>20.400000000000002</v>
      </c>
      <c r="BL853" s="114">
        <v>12.16</v>
      </c>
      <c r="BM853" s="114">
        <v>601.6</v>
      </c>
      <c r="BN853" s="114">
        <v>1.92</v>
      </c>
      <c r="BO853" s="114">
        <v>256</v>
      </c>
      <c r="BP853" s="114">
        <v>384000</v>
      </c>
      <c r="BQ853" s="107">
        <f t="shared" si="571"/>
        <v>8.7999999999999994E-9</v>
      </c>
      <c r="BR853" s="107">
        <f t="shared" si="572"/>
        <v>2.6819392222139731E-6</v>
      </c>
      <c r="BS853" s="107">
        <f t="shared" si="573"/>
        <v>1.3268541415163866E-4</v>
      </c>
      <c r="BT853" s="107">
        <f t="shared" si="574"/>
        <v>4.5931129209212185E-7</v>
      </c>
      <c r="BU853" s="107">
        <f t="shared" si="575"/>
        <v>5.646187836239943E-5</v>
      </c>
      <c r="BV853" s="107">
        <f t="shared" si="576"/>
        <v>9.1862258418424395E-2</v>
      </c>
      <c r="BW853" s="117">
        <f t="shared" si="577"/>
        <v>2.6628613697509827E-6</v>
      </c>
    </row>
    <row r="854" spans="1:75" ht="30" customHeight="1" x14ac:dyDescent="0.25">
      <c r="A854" s="108">
        <v>4.6087736654514897</v>
      </c>
      <c r="B854" s="108">
        <v>-74.105480312528599</v>
      </c>
      <c r="C854" s="119">
        <v>28</v>
      </c>
      <c r="D854" s="119">
        <v>25</v>
      </c>
      <c r="E854" s="119">
        <v>1824</v>
      </c>
      <c r="F854" s="16" t="s">
        <v>2128</v>
      </c>
      <c r="G854" s="14" t="s">
        <v>2129</v>
      </c>
      <c r="H854" s="16" t="s">
        <v>2130</v>
      </c>
      <c r="I854" s="14" t="s">
        <v>133</v>
      </c>
      <c r="J854" s="14" t="s">
        <v>53</v>
      </c>
      <c r="K854" s="14">
        <v>34.450000000000003</v>
      </c>
      <c r="L854" s="14"/>
      <c r="M854" s="27"/>
      <c r="N854" s="15" t="s">
        <v>54</v>
      </c>
      <c r="O854" s="15" t="s">
        <v>54</v>
      </c>
      <c r="P854" s="28">
        <v>4.2689148957375835E-3</v>
      </c>
      <c r="Q854" s="18">
        <v>2.0361850134244599</v>
      </c>
      <c r="R854" s="18">
        <v>2.0712527659857445</v>
      </c>
      <c r="S854" s="15" t="s">
        <v>45</v>
      </c>
      <c r="T854" s="15"/>
      <c r="U854" s="15"/>
      <c r="V854" s="14">
        <v>365</v>
      </c>
      <c r="W854" s="76"/>
      <c r="X854" s="14"/>
      <c r="Y854" s="14">
        <v>8760</v>
      </c>
      <c r="Z854" s="76" t="s">
        <v>2131</v>
      </c>
      <c r="AA854" s="76" t="s">
        <v>429</v>
      </c>
      <c r="AB854" s="19" t="s">
        <v>49</v>
      </c>
      <c r="AC854" s="19">
        <v>24000</v>
      </c>
      <c r="AD854" s="19">
        <v>2261000</v>
      </c>
      <c r="AE854" s="19">
        <v>1200</v>
      </c>
      <c r="AF854" s="19">
        <v>381000</v>
      </c>
      <c r="AG854" s="19">
        <v>1500000000</v>
      </c>
      <c r="AH854" s="20">
        <v>54177.37142857143</v>
      </c>
      <c r="AI854" s="20">
        <v>8.9999999999999995E-9</v>
      </c>
      <c r="AJ854" s="21">
        <f t="shared" si="590"/>
        <v>4.9710066383657865E-5</v>
      </c>
      <c r="AK854" s="21">
        <f t="shared" si="591"/>
        <v>4.6831025038937685E-3</v>
      </c>
      <c r="AL854" s="21">
        <f t="shared" si="592"/>
        <v>2.4855033191828935E-6</v>
      </c>
      <c r="AM854" s="21">
        <f t="shared" si="593"/>
        <v>7.8914730384056862E-4</v>
      </c>
      <c r="AN854" s="21">
        <f t="shared" si="594"/>
        <v>3.1068791489786167</v>
      </c>
      <c r="AO854" s="86">
        <f t="shared" si="562"/>
        <v>4.9599386458938687E-4</v>
      </c>
      <c r="AP854" s="88">
        <f t="shared" si="563"/>
        <v>1.3619196269495305E-7</v>
      </c>
      <c r="AQ854" s="89">
        <f t="shared" si="564"/>
        <v>1.2830417818887037E-5</v>
      </c>
      <c r="AR854" s="89">
        <f t="shared" si="565"/>
        <v>6.8095981347476535E-9</v>
      </c>
      <c r="AS854" s="89">
        <f t="shared" si="566"/>
        <v>2.1620474077823797E-6</v>
      </c>
      <c r="AT854" s="89">
        <f t="shared" si="567"/>
        <v>8.5119976684345667E-3</v>
      </c>
      <c r="AU854" s="91">
        <f t="shared" si="568"/>
        <v>1.3588873002448956E-6</v>
      </c>
      <c r="AV854" s="95">
        <f t="shared" si="578"/>
        <v>49.710066383657868</v>
      </c>
      <c r="AW854" s="96">
        <f t="shared" si="579"/>
        <v>4683.1025038937687</v>
      </c>
      <c r="AX854" s="96">
        <f t="shared" si="580"/>
        <v>2.4855033191828935</v>
      </c>
      <c r="AY854" s="96">
        <f t="shared" si="581"/>
        <v>789.14730384056861</v>
      </c>
      <c r="AZ854" s="96">
        <f t="shared" si="582"/>
        <v>3106879.1489786166</v>
      </c>
      <c r="BA854" s="97">
        <f t="shared" si="583"/>
        <v>495.99386458938687</v>
      </c>
      <c r="BB854" s="102">
        <f t="shared" si="584"/>
        <v>0.13619196269495304</v>
      </c>
      <c r="BC854" s="98">
        <f t="shared" si="585"/>
        <v>12.830417818887037</v>
      </c>
      <c r="BD854" s="98">
        <f t="shared" si="586"/>
        <v>6.8095981347476532E-3</v>
      </c>
      <c r="BE854" s="98">
        <f t="shared" si="587"/>
        <v>2.1620474077823797</v>
      </c>
      <c r="BF854" s="98">
        <f t="shared" si="588"/>
        <v>8511.9976684345675</v>
      </c>
      <c r="BG854" s="103">
        <f t="shared" si="589"/>
        <v>1.3588873002448956</v>
      </c>
      <c r="BH854">
        <v>0.1</v>
      </c>
      <c r="BI854">
        <f t="shared" si="569"/>
        <v>0.20712527659857446</v>
      </c>
      <c r="BJ854">
        <v>0.1</v>
      </c>
      <c r="BK854">
        <f t="shared" si="570"/>
        <v>5417.7371428571432</v>
      </c>
      <c r="BL854" s="114">
        <v>0</v>
      </c>
      <c r="BM854" s="114">
        <v>0</v>
      </c>
      <c r="BN854" s="114">
        <v>0</v>
      </c>
      <c r="BO854" s="114">
        <v>0</v>
      </c>
      <c r="BP854" s="114">
        <v>0</v>
      </c>
      <c r="BQ854" s="107">
        <f t="shared" si="571"/>
        <v>8.9999999999999999E-10</v>
      </c>
      <c r="BR854" s="107">
        <f t="shared" si="572"/>
        <v>4.971006638365787E-6</v>
      </c>
      <c r="BS854" s="107">
        <f t="shared" si="573"/>
        <v>4.6831025038937687E-4</v>
      </c>
      <c r="BT854" s="107">
        <f t="shared" si="574"/>
        <v>2.4855033191828935E-7</v>
      </c>
      <c r="BU854" s="107">
        <f t="shared" si="575"/>
        <v>7.8914730384056862E-5</v>
      </c>
      <c r="BV854" s="107">
        <f t="shared" si="576"/>
        <v>0.31068791489786168</v>
      </c>
      <c r="BW854" s="117">
        <f t="shared" si="577"/>
        <v>7.0144125015615547E-5</v>
      </c>
    </row>
    <row r="855" spans="1:75" ht="60" customHeight="1" x14ac:dyDescent="0.25">
      <c r="A855" s="108">
        <v>4.6088348819678897</v>
      </c>
      <c r="B855" s="108">
        <v>-74.099949205645302</v>
      </c>
      <c r="C855" s="119">
        <v>29</v>
      </c>
      <c r="D855" s="119">
        <v>25</v>
      </c>
      <c r="E855" s="119">
        <v>2318</v>
      </c>
      <c r="F855" s="16" t="s">
        <v>2132</v>
      </c>
      <c r="G855" s="14" t="s">
        <v>2133</v>
      </c>
      <c r="H855" s="16" t="s">
        <v>2134</v>
      </c>
      <c r="I855" s="14" t="s">
        <v>133</v>
      </c>
      <c r="J855" s="14" t="s">
        <v>53</v>
      </c>
      <c r="K855" s="27"/>
      <c r="L855" s="27"/>
      <c r="M855" s="14">
        <v>2005</v>
      </c>
      <c r="N855" s="15" t="s">
        <v>43</v>
      </c>
      <c r="O855" s="15" t="s">
        <v>123</v>
      </c>
      <c r="P855" s="25">
        <v>1.08600994019335E-3</v>
      </c>
      <c r="Q855" s="18">
        <v>16549.5</v>
      </c>
      <c r="R855" s="18">
        <v>16621.548062545477</v>
      </c>
      <c r="S855" s="15" t="s">
        <v>45</v>
      </c>
      <c r="T855" s="15"/>
      <c r="U855" s="15"/>
      <c r="V855" s="14">
        <v>365</v>
      </c>
      <c r="W855" s="76"/>
      <c r="X855" s="14"/>
      <c r="Y855" s="14">
        <v>8760</v>
      </c>
      <c r="Z855" s="76" t="s">
        <v>2135</v>
      </c>
      <c r="AA855" s="76" t="s">
        <v>429</v>
      </c>
      <c r="AB855" s="19" t="s">
        <v>49</v>
      </c>
      <c r="AC855" s="19">
        <v>196.35697419693699</v>
      </c>
      <c r="AD855" s="19">
        <v>1220.7279907421801</v>
      </c>
      <c r="AE855" s="19">
        <v>69.655897325915305</v>
      </c>
      <c r="AF855" s="19">
        <v>640</v>
      </c>
      <c r="AG855" s="19">
        <v>1920000</v>
      </c>
      <c r="AH855" s="20">
        <v>54177.37142857143</v>
      </c>
      <c r="AI855" s="20">
        <v>8.9999999999999995E-9</v>
      </c>
      <c r="AJ855" s="21">
        <f t="shared" si="590"/>
        <v>3.2637568840303902E-3</v>
      </c>
      <c r="AK855" s="21">
        <f t="shared" si="591"/>
        <v>2.0290388969415717E-2</v>
      </c>
      <c r="AL855" s="21">
        <f t="shared" si="592"/>
        <v>1.1577888452424341E-3</v>
      </c>
      <c r="AM855" s="21">
        <f t="shared" si="593"/>
        <v>1.0637790760029105E-2</v>
      </c>
      <c r="AN855" s="21">
        <f t="shared" si="594"/>
        <v>31.913372280087316</v>
      </c>
      <c r="AO855" s="86">
        <f t="shared" si="562"/>
        <v>4.8971908806437676E-4</v>
      </c>
      <c r="AP855" s="88">
        <f t="shared" si="563"/>
        <v>8.9417996822750409E-6</v>
      </c>
      <c r="AQ855" s="89">
        <f t="shared" si="564"/>
        <v>5.5590106765522511E-5</v>
      </c>
      <c r="AR855" s="89">
        <f t="shared" si="565"/>
        <v>3.1720242335409152E-6</v>
      </c>
      <c r="AS855" s="89">
        <f t="shared" si="566"/>
        <v>2.9144632219257822E-5</v>
      </c>
      <c r="AT855" s="89">
        <f t="shared" si="567"/>
        <v>8.7433896657773472E-2</v>
      </c>
      <c r="AU855" s="91">
        <f t="shared" si="568"/>
        <v>1.341696131683224E-6</v>
      </c>
      <c r="AV855" s="95">
        <f t="shared" si="578"/>
        <v>3263.7568840303902</v>
      </c>
      <c r="AW855" s="96">
        <f t="shared" si="579"/>
        <v>20290.388969415719</v>
      </c>
      <c r="AX855" s="96">
        <f t="shared" si="580"/>
        <v>1157.788845242434</v>
      </c>
      <c r="AY855" s="96">
        <f t="shared" si="581"/>
        <v>10637.790760029106</v>
      </c>
      <c r="AZ855" s="96">
        <f t="shared" si="582"/>
        <v>31913372.280087315</v>
      </c>
      <c r="BA855" s="97">
        <f t="shared" si="583"/>
        <v>489.71908806437676</v>
      </c>
      <c r="BB855" s="102">
        <f t="shared" si="584"/>
        <v>8.9417996822750414</v>
      </c>
      <c r="BC855" s="98">
        <f t="shared" si="585"/>
        <v>55.590106765522513</v>
      </c>
      <c r="BD855" s="98">
        <f t="shared" si="586"/>
        <v>3.1720242335409154</v>
      </c>
      <c r="BE855" s="98">
        <f t="shared" si="587"/>
        <v>29.144632219257822</v>
      </c>
      <c r="BF855" s="98">
        <f t="shared" si="588"/>
        <v>87433.896657773468</v>
      </c>
      <c r="BG855" s="103">
        <f t="shared" si="589"/>
        <v>1.3416961316832241</v>
      </c>
      <c r="BH855">
        <v>0.1</v>
      </c>
      <c r="BI855">
        <f t="shared" si="569"/>
        <v>1662.1548062545478</v>
      </c>
      <c r="BJ855">
        <v>0.1</v>
      </c>
      <c r="BK855">
        <f t="shared" si="570"/>
        <v>5417.7371428571432</v>
      </c>
      <c r="BL855" s="114">
        <v>187.562005220738</v>
      </c>
      <c r="BM855" s="114">
        <v>1012.03746873145</v>
      </c>
      <c r="BN855" s="114">
        <v>69.555897325915296</v>
      </c>
      <c r="BO855" s="114">
        <v>256</v>
      </c>
      <c r="BP855" s="114">
        <v>384000</v>
      </c>
      <c r="BQ855" s="107">
        <f t="shared" si="571"/>
        <v>8.9999999999999999E-10</v>
      </c>
      <c r="BR855" s="107">
        <f t="shared" si="572"/>
        <v>3.1346083183967817E-3</v>
      </c>
      <c r="BS855" s="107">
        <f t="shared" si="573"/>
        <v>1.6943559704069296E-2</v>
      </c>
      <c r="BT855" s="107">
        <f t="shared" si="574"/>
        <v>1.1619094949438149E-3</v>
      </c>
      <c r="BU855" s="107">
        <f t="shared" si="575"/>
        <v>4.3860734926819576E-3</v>
      </c>
      <c r="BV855" s="107">
        <f t="shared" si="576"/>
        <v>7.1360469809532701</v>
      </c>
      <c r="BW855" s="117">
        <f t="shared" si="577"/>
        <v>6.9256737609362589E-5</v>
      </c>
    </row>
    <row r="856" spans="1:75" ht="60" customHeight="1" x14ac:dyDescent="0.25">
      <c r="A856" s="108">
        <v>4.6093362648595404</v>
      </c>
      <c r="B856" s="108">
        <v>-74.100063632271201</v>
      </c>
      <c r="C856" s="119">
        <v>29</v>
      </c>
      <c r="D856" s="119">
        <v>25</v>
      </c>
      <c r="E856" s="119">
        <v>2318</v>
      </c>
      <c r="F856" s="16" t="s">
        <v>2136</v>
      </c>
      <c r="G856" s="14" t="s">
        <v>2137</v>
      </c>
      <c r="H856" s="16" t="s">
        <v>2138</v>
      </c>
      <c r="I856" s="14" t="s">
        <v>133</v>
      </c>
      <c r="J856" s="14" t="s">
        <v>41</v>
      </c>
      <c r="K856" s="14">
        <v>30</v>
      </c>
      <c r="L856" s="14"/>
      <c r="M856" s="27"/>
      <c r="N856" s="15" t="s">
        <v>43</v>
      </c>
      <c r="O856" s="15" t="s">
        <v>44</v>
      </c>
      <c r="P856" s="17">
        <v>-8.4851358602175367E-2</v>
      </c>
      <c r="Q856" s="18">
        <v>15600</v>
      </c>
      <c r="R856" s="18">
        <v>11110.220826723833</v>
      </c>
      <c r="S856" s="15" t="s">
        <v>45</v>
      </c>
      <c r="T856" s="15"/>
      <c r="U856" s="15"/>
      <c r="V856" s="14">
        <v>365</v>
      </c>
      <c r="W856" s="76" t="s">
        <v>76</v>
      </c>
      <c r="X856" s="14"/>
      <c r="Y856" s="14">
        <v>2920</v>
      </c>
      <c r="Z856" s="76" t="s">
        <v>2139</v>
      </c>
      <c r="AA856" s="76" t="s">
        <v>429</v>
      </c>
      <c r="AB856" s="19" t="s">
        <v>49</v>
      </c>
      <c r="AC856" s="19">
        <v>46.3856216091623</v>
      </c>
      <c r="AD856" s="19">
        <v>1074.85364414012</v>
      </c>
      <c r="AE856" s="19">
        <v>5.4109910208389103</v>
      </c>
      <c r="AF856" s="19">
        <v>1344</v>
      </c>
      <c r="AG856" s="19">
        <v>1920000</v>
      </c>
      <c r="AH856" s="20">
        <v>30259</v>
      </c>
      <c r="AI856" s="20">
        <v>7.6726E-6</v>
      </c>
      <c r="AJ856" s="21">
        <f t="shared" si="590"/>
        <v>5.1535449926264608E-4</v>
      </c>
      <c r="AK856" s="21">
        <f t="shared" si="591"/>
        <v>1.1941861342805568E-2</v>
      </c>
      <c r="AL856" s="21">
        <f t="shared" si="592"/>
        <v>6.0117305132940115E-5</v>
      </c>
      <c r="AM856" s="21">
        <f t="shared" si="593"/>
        <v>1.4932136791116832E-2</v>
      </c>
      <c r="AN856" s="21">
        <f t="shared" si="594"/>
        <v>21.331623987309762</v>
      </c>
      <c r="AO856" s="86">
        <f t="shared" si="562"/>
        <v>0.16534658192661889</v>
      </c>
      <c r="AP856" s="88">
        <f t="shared" si="563"/>
        <v>1.4119301349661535E-6</v>
      </c>
      <c r="AQ856" s="89">
        <f t="shared" si="564"/>
        <v>3.2717428336453612E-5</v>
      </c>
      <c r="AR856" s="89">
        <f t="shared" si="565"/>
        <v>1.6470494556969893E-7</v>
      </c>
      <c r="AS856" s="89">
        <f t="shared" si="566"/>
        <v>4.0909963811278994E-5</v>
      </c>
      <c r="AT856" s="89">
        <f t="shared" si="567"/>
        <v>5.8442805444684276E-2</v>
      </c>
      <c r="AU856" s="91">
        <f t="shared" si="568"/>
        <v>4.5300433404553121E-4</v>
      </c>
      <c r="AV856" s="95">
        <f t="shared" si="578"/>
        <v>515.35449926264607</v>
      </c>
      <c r="AW856" s="96">
        <f t="shared" si="579"/>
        <v>11941.861342805569</v>
      </c>
      <c r="AX856" s="96">
        <f t="shared" si="580"/>
        <v>60.117305132940118</v>
      </c>
      <c r="AY856" s="96">
        <f t="shared" si="581"/>
        <v>14932.136791116833</v>
      </c>
      <c r="AZ856" s="96">
        <f t="shared" si="582"/>
        <v>21331623.987309761</v>
      </c>
      <c r="BA856" s="97">
        <f t="shared" si="583"/>
        <v>165346.58192661888</v>
      </c>
      <c r="BB856" s="102">
        <f t="shared" si="584"/>
        <v>1.4119301349661535</v>
      </c>
      <c r="BC856" s="98">
        <f t="shared" si="585"/>
        <v>32.717428336453615</v>
      </c>
      <c r="BD856" s="98">
        <f t="shared" si="586"/>
        <v>0.16470494556969892</v>
      </c>
      <c r="BE856" s="98">
        <f t="shared" si="587"/>
        <v>40.909963811278992</v>
      </c>
      <c r="BF856" s="98">
        <f t="shared" si="588"/>
        <v>58442.805444684273</v>
      </c>
      <c r="BG856" s="103">
        <f t="shared" si="589"/>
        <v>453.00433404553121</v>
      </c>
      <c r="BH856">
        <v>0.1</v>
      </c>
      <c r="BI856">
        <f t="shared" si="569"/>
        <v>1111.0220826723832</v>
      </c>
      <c r="BJ856">
        <v>0.1</v>
      </c>
      <c r="BK856">
        <f t="shared" si="570"/>
        <v>3025.9</v>
      </c>
      <c r="BL856" s="114">
        <v>17.6498016718255</v>
      </c>
      <c r="BM856" s="114">
        <v>910.91550745517998</v>
      </c>
      <c r="BN856" s="114">
        <v>5.3109910208389097</v>
      </c>
      <c r="BO856" s="114">
        <v>537.6</v>
      </c>
      <c r="BP856" s="114">
        <v>384000</v>
      </c>
      <c r="BQ856" s="107">
        <f t="shared" si="571"/>
        <v>7.6726E-7</v>
      </c>
      <c r="BR856" s="107">
        <f t="shared" si="572"/>
        <v>2.0275217231885908E-4</v>
      </c>
      <c r="BS856" s="107">
        <f t="shared" si="573"/>
        <v>1.0190684127130529E-2</v>
      </c>
      <c r="BT856" s="107">
        <f t="shared" si="574"/>
        <v>5.9311738662534434E-5</v>
      </c>
      <c r="BU856" s="107">
        <f t="shared" si="575"/>
        <v>6.1566777205946267E-3</v>
      </c>
      <c r="BV856" s="107">
        <f t="shared" si="576"/>
        <v>4.7698961306089736</v>
      </c>
      <c r="BW856" s="117">
        <f t="shared" si="577"/>
        <v>2.3383537865265855E-2</v>
      </c>
    </row>
    <row r="857" spans="1:75" ht="30" customHeight="1" x14ac:dyDescent="0.25">
      <c r="A857" s="108">
        <v>4.6094206258928798</v>
      </c>
      <c r="B857" s="108">
        <v>-74.099569020382603</v>
      </c>
      <c r="C857" s="119">
        <v>29</v>
      </c>
      <c r="D857" s="119">
        <v>25</v>
      </c>
      <c r="E857" s="119">
        <v>2318</v>
      </c>
      <c r="F857" s="16" t="s">
        <v>2140</v>
      </c>
      <c r="G857" s="14" t="s">
        <v>2141</v>
      </c>
      <c r="H857" s="16" t="s">
        <v>2142</v>
      </c>
      <c r="I857" s="14" t="s">
        <v>133</v>
      </c>
      <c r="J857" s="14" t="s">
        <v>41</v>
      </c>
      <c r="K857" s="14">
        <v>30</v>
      </c>
      <c r="L857" s="14"/>
      <c r="M857" s="14">
        <v>2008</v>
      </c>
      <c r="N857" s="15" t="s">
        <v>43</v>
      </c>
      <c r="O857" s="15" t="s">
        <v>44</v>
      </c>
      <c r="P857" s="17">
        <v>-7.2022874027276113E-2</v>
      </c>
      <c r="Q857" s="18">
        <v>14308</v>
      </c>
      <c r="R857" s="18">
        <v>10726.60737401712</v>
      </c>
      <c r="S857" s="15" t="s">
        <v>45</v>
      </c>
      <c r="T857" s="15"/>
      <c r="U857" s="15"/>
      <c r="V857" s="14">
        <v>365</v>
      </c>
      <c r="W857" s="76"/>
      <c r="X857" s="14"/>
      <c r="Y857" s="14">
        <v>8760</v>
      </c>
      <c r="Z857" s="76" t="s">
        <v>429</v>
      </c>
      <c r="AA857" s="76" t="s">
        <v>429</v>
      </c>
      <c r="AB857" s="19" t="s">
        <v>49</v>
      </c>
      <c r="AC857" s="19">
        <v>46.3856216091623</v>
      </c>
      <c r="AD857" s="19">
        <v>1074.85364414012</v>
      </c>
      <c r="AE857" s="19">
        <v>5.4109910208389103</v>
      </c>
      <c r="AF857" s="19">
        <v>1344</v>
      </c>
      <c r="AG857" s="19">
        <v>1920000</v>
      </c>
      <c r="AH857" s="20">
        <v>30259</v>
      </c>
      <c r="AI857" s="20">
        <v>7.6726E-6</v>
      </c>
      <c r="AJ857" s="21">
        <f t="shared" si="590"/>
        <v>4.9756035080120815E-4</v>
      </c>
      <c r="AK857" s="21">
        <f t="shared" si="591"/>
        <v>1.1529533025222584E-2</v>
      </c>
      <c r="AL857" s="21">
        <f t="shared" si="592"/>
        <v>5.8041576184871078E-5</v>
      </c>
      <c r="AM857" s="21">
        <f t="shared" si="593"/>
        <v>1.4416560310679009E-2</v>
      </c>
      <c r="AN857" s="21">
        <f t="shared" si="594"/>
        <v>20.595086158112871</v>
      </c>
      <c r="AO857" s="86">
        <f t="shared" si="562"/>
        <v>0.17405262669699639</v>
      </c>
      <c r="AP857" s="88">
        <f t="shared" si="563"/>
        <v>1.3631790432909813E-6</v>
      </c>
      <c r="AQ857" s="89">
        <f t="shared" si="564"/>
        <v>3.1587761712938588E-5</v>
      </c>
      <c r="AR857" s="89">
        <f t="shared" si="565"/>
        <v>1.5901801694485226E-7</v>
      </c>
      <c r="AS857" s="89">
        <f t="shared" si="566"/>
        <v>3.9497425508709612E-5</v>
      </c>
      <c r="AT857" s="89">
        <f t="shared" si="567"/>
        <v>5.6424893583870879E-2</v>
      </c>
      <c r="AU857" s="91">
        <f t="shared" si="568"/>
        <v>4.7685651149862026E-4</v>
      </c>
      <c r="AV857" s="95">
        <f t="shared" si="578"/>
        <v>497.56035080120813</v>
      </c>
      <c r="AW857" s="96">
        <f t="shared" si="579"/>
        <v>11529.533025222585</v>
      </c>
      <c r="AX857" s="96">
        <f t="shared" si="580"/>
        <v>58.041576184871076</v>
      </c>
      <c r="AY857" s="96">
        <f t="shared" si="581"/>
        <v>14416.560310679009</v>
      </c>
      <c r="AZ857" s="96">
        <f t="shared" si="582"/>
        <v>20595086.158112872</v>
      </c>
      <c r="BA857" s="97">
        <f t="shared" si="583"/>
        <v>174052.62669699639</v>
      </c>
      <c r="BB857" s="102">
        <f t="shared" si="584"/>
        <v>1.3631790432909812</v>
      </c>
      <c r="BC857" s="98">
        <f t="shared" si="585"/>
        <v>31.587761712938587</v>
      </c>
      <c r="BD857" s="98">
        <f t="shared" si="586"/>
        <v>0.15901801694485226</v>
      </c>
      <c r="BE857" s="98">
        <f t="shared" si="587"/>
        <v>39.497425508709611</v>
      </c>
      <c r="BF857" s="98">
        <f t="shared" si="588"/>
        <v>56424.893583870879</v>
      </c>
      <c r="BG857" s="103">
        <f t="shared" si="589"/>
        <v>476.85651149862025</v>
      </c>
      <c r="BH857">
        <v>0.1</v>
      </c>
      <c r="BI857">
        <f t="shared" si="569"/>
        <v>1072.6607374017119</v>
      </c>
      <c r="BJ857">
        <v>0.1</v>
      </c>
      <c r="BK857">
        <f t="shared" si="570"/>
        <v>3025.9</v>
      </c>
      <c r="BL857" s="114">
        <v>17.6498016718255</v>
      </c>
      <c r="BM857" s="114">
        <v>910.91550745517998</v>
      </c>
      <c r="BN857" s="114">
        <v>5.3109910208389097</v>
      </c>
      <c r="BO857" s="114">
        <v>537.6</v>
      </c>
      <c r="BP857" s="114">
        <v>384000</v>
      </c>
      <c r="BQ857" s="107">
        <f t="shared" si="571"/>
        <v>7.6726E-7</v>
      </c>
      <c r="BR857" s="107">
        <f t="shared" si="572"/>
        <v>1.9575154991179216E-4</v>
      </c>
      <c r="BS857" s="107">
        <f t="shared" si="573"/>
        <v>9.8388204167307418E-3</v>
      </c>
      <c r="BT857" s="107">
        <f t="shared" si="574"/>
        <v>5.7263824295283971E-5</v>
      </c>
      <c r="BU857" s="107">
        <f t="shared" si="575"/>
        <v>5.9441000919016919E-3</v>
      </c>
      <c r="BV857" s="107">
        <f t="shared" si="576"/>
        <v>4.6052012652005363</v>
      </c>
      <c r="BW857" s="117">
        <f t="shared" si="577"/>
        <v>2.4614758524155379E-2</v>
      </c>
    </row>
    <row r="858" spans="1:75" ht="45" x14ac:dyDescent="0.25">
      <c r="A858" s="108">
        <v>4.6133563188979503</v>
      </c>
      <c r="B858" s="108">
        <v>-74.100771343784302</v>
      </c>
      <c r="C858" s="119">
        <v>29</v>
      </c>
      <c r="D858" s="119">
        <v>25</v>
      </c>
      <c r="E858" s="119">
        <v>2318</v>
      </c>
      <c r="F858" s="16" t="s">
        <v>2143</v>
      </c>
      <c r="G858" s="14" t="s">
        <v>2144</v>
      </c>
      <c r="H858" s="16" t="s">
        <v>2145</v>
      </c>
      <c r="I858" s="14" t="s">
        <v>133</v>
      </c>
      <c r="J858" s="14" t="s">
        <v>41</v>
      </c>
      <c r="K858" s="14">
        <v>30</v>
      </c>
      <c r="L858" s="14"/>
      <c r="M858" s="27"/>
      <c r="N858" s="15" t="s">
        <v>102</v>
      </c>
      <c r="O858" s="15" t="s">
        <v>103</v>
      </c>
      <c r="P858" s="17">
        <v>-8.4851358602175367E-2</v>
      </c>
      <c r="Q858" s="18">
        <v>8.0601506605594899</v>
      </c>
      <c r="R858" s="18">
        <v>5.7403880599666604</v>
      </c>
      <c r="S858" s="2" t="s">
        <v>45</v>
      </c>
      <c r="T858" s="2"/>
      <c r="U858" s="2"/>
      <c r="V858" s="14">
        <v>365</v>
      </c>
      <c r="W858" s="76"/>
      <c r="X858" s="14"/>
      <c r="Y858" s="14">
        <v>8760</v>
      </c>
      <c r="Z858" s="76" t="s">
        <v>2146</v>
      </c>
      <c r="AA858" s="76" t="s">
        <v>429</v>
      </c>
      <c r="AB858" s="19" t="s">
        <v>49</v>
      </c>
      <c r="AC858" s="19">
        <v>840000</v>
      </c>
      <c r="AD858" s="19">
        <v>2400000</v>
      </c>
      <c r="AE858" s="19">
        <v>1800000</v>
      </c>
      <c r="AF858" s="19">
        <v>600000</v>
      </c>
      <c r="AG858" s="19">
        <v>2676000000</v>
      </c>
      <c r="AH858" s="20">
        <v>30259</v>
      </c>
      <c r="AI858" s="20">
        <v>7.6726E-6</v>
      </c>
      <c r="AJ858" s="21">
        <f t="shared" si="590"/>
        <v>4.8219259703719949E-3</v>
      </c>
      <c r="AK858" s="21">
        <f t="shared" si="591"/>
        <v>1.3776931343919985E-2</v>
      </c>
      <c r="AL858" s="21">
        <f t="shared" si="592"/>
        <v>1.0332698507939988E-2</v>
      </c>
      <c r="AM858" s="21">
        <f t="shared" si="593"/>
        <v>3.4442328359799964E-3</v>
      </c>
      <c r="AN858" s="21">
        <f t="shared" si="594"/>
        <v>15.361278448470783</v>
      </c>
      <c r="AO858" s="86">
        <f t="shared" si="562"/>
        <v>0.16534658192661889</v>
      </c>
      <c r="AP858" s="88">
        <f t="shared" si="563"/>
        <v>1.3210756083210945E-5</v>
      </c>
      <c r="AQ858" s="89">
        <f t="shared" si="564"/>
        <v>3.77450173806027E-5</v>
      </c>
      <c r="AR858" s="89">
        <f t="shared" si="565"/>
        <v>2.8308763035452023E-5</v>
      </c>
      <c r="AS858" s="89">
        <f t="shared" si="566"/>
        <v>9.4362543451506749E-6</v>
      </c>
      <c r="AT858" s="89">
        <f t="shared" si="567"/>
        <v>4.2085694379372006E-2</v>
      </c>
      <c r="AU858" s="91">
        <f t="shared" si="568"/>
        <v>4.5300433404553121E-4</v>
      </c>
      <c r="AV858" s="95">
        <f t="shared" si="578"/>
        <v>4821.9259703719945</v>
      </c>
      <c r="AW858" s="96">
        <f t="shared" si="579"/>
        <v>13776.931343919985</v>
      </c>
      <c r="AX858" s="96">
        <f t="shared" si="580"/>
        <v>10332.698507939987</v>
      </c>
      <c r="AY858" s="96">
        <f t="shared" si="581"/>
        <v>3444.2328359799963</v>
      </c>
      <c r="AZ858" s="96">
        <f t="shared" si="582"/>
        <v>15361278.448470782</v>
      </c>
      <c r="BA858" s="97">
        <f t="shared" si="583"/>
        <v>165346.58192661888</v>
      </c>
      <c r="BB858" s="102">
        <f t="shared" si="584"/>
        <v>13.210756083210946</v>
      </c>
      <c r="BC858" s="98">
        <f t="shared" si="585"/>
        <v>37.745017380602697</v>
      </c>
      <c r="BD858" s="98">
        <f t="shared" si="586"/>
        <v>28.308763035452024</v>
      </c>
      <c r="BE858" s="98">
        <f t="shared" si="587"/>
        <v>9.4362543451506742</v>
      </c>
      <c r="BF858" s="98">
        <f t="shared" si="588"/>
        <v>42085.694379372006</v>
      </c>
      <c r="BG858" s="103">
        <f t="shared" si="589"/>
        <v>453.00433404553121</v>
      </c>
      <c r="BH858">
        <v>0.1</v>
      </c>
      <c r="BI858">
        <f t="shared" si="569"/>
        <v>0.57403880599666601</v>
      </c>
      <c r="BJ858">
        <v>0.1</v>
      </c>
      <c r="BK858">
        <f t="shared" si="570"/>
        <v>3025.9</v>
      </c>
      <c r="BL858" s="114">
        <v>336000</v>
      </c>
      <c r="BM858" s="114">
        <v>480000</v>
      </c>
      <c r="BN858" s="114">
        <v>360000</v>
      </c>
      <c r="BO858" s="114">
        <v>120000</v>
      </c>
      <c r="BP858" s="114">
        <v>1070400000</v>
      </c>
      <c r="BQ858" s="107">
        <f t="shared" si="571"/>
        <v>7.6726E-7</v>
      </c>
      <c r="BR858" s="107">
        <f t="shared" si="572"/>
        <v>1.9881310094752671E-3</v>
      </c>
      <c r="BS858" s="107">
        <f t="shared" si="573"/>
        <v>3.0806155006352621E-3</v>
      </c>
      <c r="BT858" s="107">
        <f t="shared" si="574"/>
        <v>2.3104616254764464E-3</v>
      </c>
      <c r="BU858" s="107">
        <f t="shared" si="575"/>
        <v>7.7015387515881552E-4</v>
      </c>
      <c r="BV858" s="107">
        <f t="shared" si="576"/>
        <v>6.3336173587569222</v>
      </c>
      <c r="BW858" s="117">
        <f t="shared" si="577"/>
        <v>2.3383537865265855E-2</v>
      </c>
    </row>
    <row r="859" spans="1:75" ht="30" customHeight="1" x14ac:dyDescent="0.25">
      <c r="A859" s="108">
        <v>4.6100403379698101</v>
      </c>
      <c r="B859" s="108">
        <v>-74.101149712799895</v>
      </c>
      <c r="C859" s="119">
        <v>29</v>
      </c>
      <c r="D859" s="119">
        <v>25</v>
      </c>
      <c r="E859" s="119">
        <v>2318</v>
      </c>
      <c r="F859" s="16" t="s">
        <v>2147</v>
      </c>
      <c r="G859" s="14" t="s">
        <v>2148</v>
      </c>
      <c r="H859" s="16" t="s">
        <v>2149</v>
      </c>
      <c r="I859" s="14" t="s">
        <v>133</v>
      </c>
      <c r="J859" s="14" t="s">
        <v>53</v>
      </c>
      <c r="K859" s="27"/>
      <c r="L859" s="27"/>
      <c r="M859" s="14">
        <v>2006</v>
      </c>
      <c r="N859" s="15" t="s">
        <v>43</v>
      </c>
      <c r="O859" s="15" t="s">
        <v>123</v>
      </c>
      <c r="P859" s="17">
        <v>1.192780523187394E-2</v>
      </c>
      <c r="Q859" s="18">
        <v>1765.625</v>
      </c>
      <c r="R859" s="18">
        <v>1851.9070690756932</v>
      </c>
      <c r="S859" s="15" t="s">
        <v>45</v>
      </c>
      <c r="T859" s="15"/>
      <c r="U859" s="15"/>
      <c r="V859" s="14">
        <v>365</v>
      </c>
      <c r="W859" s="76"/>
      <c r="X859" s="14"/>
      <c r="Y859" s="14">
        <v>8760</v>
      </c>
      <c r="Z859" s="76" t="s">
        <v>2150</v>
      </c>
      <c r="AA859" s="76" t="s">
        <v>429</v>
      </c>
      <c r="AB859" s="19" t="s">
        <v>49</v>
      </c>
      <c r="AC859" s="19">
        <v>196.35697419693699</v>
      </c>
      <c r="AD859" s="19">
        <v>1220.7279907421801</v>
      </c>
      <c r="AE859" s="19">
        <v>69.655897325915305</v>
      </c>
      <c r="AF859" s="19">
        <v>640</v>
      </c>
      <c r="AG859" s="19">
        <v>1920000</v>
      </c>
      <c r="AH859" s="20">
        <v>8608.3841463414628</v>
      </c>
      <c r="AI859" s="20">
        <v>1.0442E-8</v>
      </c>
      <c r="AJ859" s="21">
        <f t="shared" si="590"/>
        <v>3.6363486857762112E-4</v>
      </c>
      <c r="AK859" s="21">
        <f t="shared" si="591"/>
        <v>2.2606747954740107E-3</v>
      </c>
      <c r="AL859" s="21">
        <f t="shared" si="592"/>
        <v>1.2899624866067323E-4</v>
      </c>
      <c r="AM859" s="21">
        <f t="shared" si="593"/>
        <v>1.1852205242084436E-3</v>
      </c>
      <c r="AN859" s="21">
        <f t="shared" si="594"/>
        <v>3.5556615726253309</v>
      </c>
      <c r="AO859" s="86">
        <f t="shared" si="562"/>
        <v>9.4281405436559516E-5</v>
      </c>
      <c r="AP859" s="88">
        <f t="shared" si="563"/>
        <v>9.9625991391129083E-7</v>
      </c>
      <c r="AQ859" s="89">
        <f t="shared" si="564"/>
        <v>6.1936295766411252E-6</v>
      </c>
      <c r="AR859" s="89">
        <f t="shared" si="565"/>
        <v>3.5341437989225539E-7</v>
      </c>
      <c r="AS859" s="89">
        <f t="shared" si="566"/>
        <v>3.2471795183792976E-6</v>
      </c>
      <c r="AT859" s="89">
        <f t="shared" si="567"/>
        <v>9.7415385551378932E-3</v>
      </c>
      <c r="AU859" s="91">
        <f t="shared" si="568"/>
        <v>2.5830522037413568E-7</v>
      </c>
      <c r="AV859" s="95">
        <f t="shared" si="578"/>
        <v>363.63486857762109</v>
      </c>
      <c r="AW859" s="96">
        <f t="shared" si="579"/>
        <v>2260.6747954740108</v>
      </c>
      <c r="AX859" s="96">
        <f t="shared" si="580"/>
        <v>128.99624866067322</v>
      </c>
      <c r="AY859" s="96">
        <f t="shared" si="581"/>
        <v>1185.2205242084437</v>
      </c>
      <c r="AZ859" s="96">
        <f t="shared" si="582"/>
        <v>3555661.5726253311</v>
      </c>
      <c r="BA859" s="97">
        <f t="shared" si="583"/>
        <v>94.28140543655951</v>
      </c>
      <c r="BB859" s="102">
        <f t="shared" si="584"/>
        <v>0.99625991391129087</v>
      </c>
      <c r="BC859" s="98">
        <f t="shared" si="585"/>
        <v>6.1936295766411256</v>
      </c>
      <c r="BD859" s="98">
        <f t="shared" si="586"/>
        <v>0.35341437989225538</v>
      </c>
      <c r="BE859" s="98">
        <f t="shared" si="587"/>
        <v>3.2471795183792977</v>
      </c>
      <c r="BF859" s="98">
        <f t="shared" si="588"/>
        <v>9741.5385551378931</v>
      </c>
      <c r="BG859" s="103">
        <f t="shared" si="589"/>
        <v>0.25830522037413567</v>
      </c>
      <c r="BH859">
        <v>0.1</v>
      </c>
      <c r="BI859">
        <f t="shared" si="569"/>
        <v>185.19070690756934</v>
      </c>
      <c r="BJ859">
        <v>0.1</v>
      </c>
      <c r="BK859">
        <f t="shared" si="570"/>
        <v>860.83841463414637</v>
      </c>
      <c r="BL859" s="114">
        <v>187.562005220738</v>
      </c>
      <c r="BM859" s="114">
        <v>1012.03746873145</v>
      </c>
      <c r="BN859" s="114">
        <v>69.555897325915296</v>
      </c>
      <c r="BO859" s="114">
        <v>256</v>
      </c>
      <c r="BP859" s="114">
        <v>384000</v>
      </c>
      <c r="BQ859" s="107">
        <f t="shared" si="571"/>
        <v>1.0442E-9</v>
      </c>
      <c r="BR859" s="107">
        <f t="shared" si="572"/>
        <v>3.4924564678204077E-4</v>
      </c>
      <c r="BS859" s="107">
        <f t="shared" si="573"/>
        <v>1.8877843311104125E-3</v>
      </c>
      <c r="BT859" s="107">
        <f t="shared" si="574"/>
        <v>1.2945535513393653E-4</v>
      </c>
      <c r="BU859" s="107">
        <f t="shared" si="575"/>
        <v>4.8867894109613471E-4</v>
      </c>
      <c r="BV859" s="107">
        <f t="shared" si="576"/>
        <v>0.79507009813740459</v>
      </c>
      <c r="BW859" s="117">
        <f t="shared" si="577"/>
        <v>1.3333404224797892E-5</v>
      </c>
    </row>
    <row r="860" spans="1:75" ht="30" customHeight="1" x14ac:dyDescent="0.25">
      <c r="A860" s="108">
        <v>4.6100403379698101</v>
      </c>
      <c r="B860" s="108">
        <v>-74.101149712799895</v>
      </c>
      <c r="C860" s="119">
        <v>29</v>
      </c>
      <c r="D860" s="119">
        <v>25</v>
      </c>
      <c r="E860" s="119">
        <v>2318</v>
      </c>
      <c r="F860" s="16" t="s">
        <v>2147</v>
      </c>
      <c r="G860" s="14" t="s">
        <v>2148</v>
      </c>
      <c r="H860" s="16" t="s">
        <v>2149</v>
      </c>
      <c r="I860" s="14" t="s">
        <v>133</v>
      </c>
      <c r="J860" s="14" t="s">
        <v>53</v>
      </c>
      <c r="K860" s="27"/>
      <c r="L860" s="27"/>
      <c r="M860" s="14">
        <v>2006</v>
      </c>
      <c r="N860" s="15" t="s">
        <v>43</v>
      </c>
      <c r="O860" s="15" t="s">
        <v>123</v>
      </c>
      <c r="P860" s="17">
        <v>1.192780523187394E-2</v>
      </c>
      <c r="Q860" s="18">
        <v>1765.625</v>
      </c>
      <c r="R860" s="18">
        <v>1851.9070690756932</v>
      </c>
      <c r="S860" s="15" t="s">
        <v>45</v>
      </c>
      <c r="T860" s="15"/>
      <c r="U860" s="15"/>
      <c r="V860" s="14">
        <v>365</v>
      </c>
      <c r="W860" s="76"/>
      <c r="X860" s="14"/>
      <c r="Y860" s="14">
        <v>8760</v>
      </c>
      <c r="Z860" s="76" t="s">
        <v>2150</v>
      </c>
      <c r="AA860" s="76" t="s">
        <v>429</v>
      </c>
      <c r="AB860" s="19" t="s">
        <v>49</v>
      </c>
      <c r="AC860" s="19">
        <v>196.35697419693699</v>
      </c>
      <c r="AD860" s="19">
        <v>1220.7279907421801</v>
      </c>
      <c r="AE860" s="19">
        <v>69.655897325915305</v>
      </c>
      <c r="AF860" s="19">
        <v>640</v>
      </c>
      <c r="AG860" s="19">
        <v>1920000</v>
      </c>
      <c r="AH860" s="20">
        <v>8608.3841463414628</v>
      </c>
      <c r="AI860" s="20">
        <v>1.0442E-8</v>
      </c>
      <c r="AJ860" s="21">
        <f t="shared" si="590"/>
        <v>3.6363486857762112E-4</v>
      </c>
      <c r="AK860" s="21">
        <f t="shared" si="591"/>
        <v>2.2606747954740107E-3</v>
      </c>
      <c r="AL860" s="21">
        <f t="shared" si="592"/>
        <v>1.2899624866067323E-4</v>
      </c>
      <c r="AM860" s="21">
        <f t="shared" si="593"/>
        <v>1.1852205242084436E-3</v>
      </c>
      <c r="AN860" s="21">
        <f t="shared" si="594"/>
        <v>3.5556615726253309</v>
      </c>
      <c r="AO860" s="86">
        <f t="shared" si="562"/>
        <v>9.4281405436559516E-5</v>
      </c>
      <c r="AP860" s="88">
        <f t="shared" si="563"/>
        <v>9.9625991391129083E-7</v>
      </c>
      <c r="AQ860" s="89">
        <f t="shared" si="564"/>
        <v>6.1936295766411252E-6</v>
      </c>
      <c r="AR860" s="89">
        <f t="shared" si="565"/>
        <v>3.5341437989225539E-7</v>
      </c>
      <c r="AS860" s="89">
        <f t="shared" si="566"/>
        <v>3.2471795183792976E-6</v>
      </c>
      <c r="AT860" s="89">
        <f t="shared" si="567"/>
        <v>9.7415385551378932E-3</v>
      </c>
      <c r="AU860" s="91">
        <f t="shared" si="568"/>
        <v>2.5830522037413568E-7</v>
      </c>
      <c r="AV860" s="95">
        <f t="shared" si="578"/>
        <v>363.63486857762109</v>
      </c>
      <c r="AW860" s="96">
        <f t="shared" si="579"/>
        <v>2260.6747954740108</v>
      </c>
      <c r="AX860" s="96">
        <f t="shared" si="580"/>
        <v>128.99624866067322</v>
      </c>
      <c r="AY860" s="96">
        <f t="shared" si="581"/>
        <v>1185.2205242084437</v>
      </c>
      <c r="AZ860" s="96">
        <f t="shared" si="582"/>
        <v>3555661.5726253311</v>
      </c>
      <c r="BA860" s="97">
        <f t="shared" si="583"/>
        <v>94.28140543655951</v>
      </c>
      <c r="BB860" s="102">
        <f t="shared" si="584"/>
        <v>0.99625991391129087</v>
      </c>
      <c r="BC860" s="98">
        <f t="shared" si="585"/>
        <v>6.1936295766411256</v>
      </c>
      <c r="BD860" s="98">
        <f t="shared" si="586"/>
        <v>0.35341437989225538</v>
      </c>
      <c r="BE860" s="98">
        <f t="shared" si="587"/>
        <v>3.2471795183792977</v>
      </c>
      <c r="BF860" s="98">
        <f t="shared" si="588"/>
        <v>9741.5385551378931</v>
      </c>
      <c r="BG860" s="103">
        <f t="shared" si="589"/>
        <v>0.25830522037413567</v>
      </c>
      <c r="BH860">
        <v>0.1</v>
      </c>
      <c r="BI860">
        <f t="shared" si="569"/>
        <v>185.19070690756934</v>
      </c>
      <c r="BJ860">
        <v>0.1</v>
      </c>
      <c r="BK860">
        <f t="shared" si="570"/>
        <v>860.83841463414637</v>
      </c>
      <c r="BL860" s="114">
        <v>187.562005220738</v>
      </c>
      <c r="BM860" s="114">
        <v>1012.03746873145</v>
      </c>
      <c r="BN860" s="114">
        <v>69.555897325915296</v>
      </c>
      <c r="BO860" s="114">
        <v>256</v>
      </c>
      <c r="BP860" s="114">
        <v>384000</v>
      </c>
      <c r="BQ860" s="107">
        <f t="shared" si="571"/>
        <v>1.0442E-9</v>
      </c>
      <c r="BR860" s="107">
        <f t="shared" si="572"/>
        <v>3.4924564678204077E-4</v>
      </c>
      <c r="BS860" s="107">
        <f t="shared" si="573"/>
        <v>1.8877843311104125E-3</v>
      </c>
      <c r="BT860" s="107">
        <f t="shared" si="574"/>
        <v>1.2945535513393653E-4</v>
      </c>
      <c r="BU860" s="107">
        <f t="shared" si="575"/>
        <v>4.8867894109613471E-4</v>
      </c>
      <c r="BV860" s="107">
        <f t="shared" si="576"/>
        <v>0.79507009813740459</v>
      </c>
      <c r="BW860" s="117">
        <f t="shared" si="577"/>
        <v>1.3333404224797892E-5</v>
      </c>
    </row>
    <row r="861" spans="1:75" ht="30" customHeight="1" x14ac:dyDescent="0.25">
      <c r="A861" s="108">
        <v>4.6100403379698101</v>
      </c>
      <c r="B861" s="108">
        <v>-74.101149712799895</v>
      </c>
      <c r="C861" s="119">
        <v>29</v>
      </c>
      <c r="D861" s="119">
        <v>25</v>
      </c>
      <c r="E861" s="119">
        <v>2318</v>
      </c>
      <c r="F861" s="16" t="s">
        <v>2147</v>
      </c>
      <c r="G861" s="14" t="s">
        <v>2148</v>
      </c>
      <c r="H861" s="16" t="s">
        <v>2149</v>
      </c>
      <c r="I861" s="14" t="s">
        <v>133</v>
      </c>
      <c r="J861" s="14" t="s">
        <v>53</v>
      </c>
      <c r="K861" s="27"/>
      <c r="L861" s="27"/>
      <c r="M861" s="14">
        <v>1996</v>
      </c>
      <c r="N861" s="15" t="s">
        <v>43</v>
      </c>
      <c r="O861" s="15" t="s">
        <v>123</v>
      </c>
      <c r="P861" s="17">
        <v>1.192780523187394E-2</v>
      </c>
      <c r="Q861" s="18">
        <v>1765.625</v>
      </c>
      <c r="R861" s="18">
        <v>1851.9070690756932</v>
      </c>
      <c r="S861" s="15" t="s">
        <v>45</v>
      </c>
      <c r="T861" s="15"/>
      <c r="U861" s="15"/>
      <c r="V861" s="14">
        <v>365</v>
      </c>
      <c r="W861" s="76"/>
      <c r="X861" s="14"/>
      <c r="Y861" s="14">
        <v>8760</v>
      </c>
      <c r="Z861" s="76" t="s">
        <v>2150</v>
      </c>
      <c r="AA861" s="76" t="s">
        <v>429</v>
      </c>
      <c r="AB861" s="19" t="s">
        <v>49</v>
      </c>
      <c r="AC861" s="19">
        <v>196.35697419693699</v>
      </c>
      <c r="AD861" s="19">
        <v>1220.7279907421801</v>
      </c>
      <c r="AE861" s="19">
        <v>69.655897325915305</v>
      </c>
      <c r="AF861" s="19">
        <v>640</v>
      </c>
      <c r="AG861" s="19">
        <v>1920000</v>
      </c>
      <c r="AH861" s="20">
        <v>8608.3841463414628</v>
      </c>
      <c r="AI861" s="20">
        <v>1.0442E-8</v>
      </c>
      <c r="AJ861" s="21">
        <f t="shared" si="590"/>
        <v>3.6363486857762112E-4</v>
      </c>
      <c r="AK861" s="21">
        <f t="shared" si="591"/>
        <v>2.2606747954740107E-3</v>
      </c>
      <c r="AL861" s="21">
        <f t="shared" si="592"/>
        <v>1.2899624866067323E-4</v>
      </c>
      <c r="AM861" s="21">
        <f t="shared" si="593"/>
        <v>1.1852205242084436E-3</v>
      </c>
      <c r="AN861" s="21">
        <f t="shared" si="594"/>
        <v>3.5556615726253309</v>
      </c>
      <c r="AO861" s="86">
        <f t="shared" si="562"/>
        <v>9.4281405436559516E-5</v>
      </c>
      <c r="AP861" s="88">
        <f t="shared" si="563"/>
        <v>9.9625991391129083E-7</v>
      </c>
      <c r="AQ861" s="89">
        <f t="shared" si="564"/>
        <v>6.1936295766411252E-6</v>
      </c>
      <c r="AR861" s="89">
        <f t="shared" si="565"/>
        <v>3.5341437989225539E-7</v>
      </c>
      <c r="AS861" s="89">
        <f t="shared" si="566"/>
        <v>3.2471795183792976E-6</v>
      </c>
      <c r="AT861" s="89">
        <f t="shared" si="567"/>
        <v>9.7415385551378932E-3</v>
      </c>
      <c r="AU861" s="91">
        <f t="shared" si="568"/>
        <v>2.5830522037413568E-7</v>
      </c>
      <c r="AV861" s="95">
        <f t="shared" si="578"/>
        <v>363.63486857762109</v>
      </c>
      <c r="AW861" s="96">
        <f t="shared" si="579"/>
        <v>2260.6747954740108</v>
      </c>
      <c r="AX861" s="96">
        <f t="shared" si="580"/>
        <v>128.99624866067322</v>
      </c>
      <c r="AY861" s="96">
        <f t="shared" si="581"/>
        <v>1185.2205242084437</v>
      </c>
      <c r="AZ861" s="96">
        <f t="shared" si="582"/>
        <v>3555661.5726253311</v>
      </c>
      <c r="BA861" s="97">
        <f t="shared" si="583"/>
        <v>94.28140543655951</v>
      </c>
      <c r="BB861" s="102">
        <f t="shared" si="584"/>
        <v>0.99625991391129087</v>
      </c>
      <c r="BC861" s="98">
        <f t="shared" si="585"/>
        <v>6.1936295766411256</v>
      </c>
      <c r="BD861" s="98">
        <f t="shared" si="586"/>
        <v>0.35341437989225538</v>
      </c>
      <c r="BE861" s="98">
        <f t="shared" si="587"/>
        <v>3.2471795183792977</v>
      </c>
      <c r="BF861" s="98">
        <f t="shared" si="588"/>
        <v>9741.5385551378931</v>
      </c>
      <c r="BG861" s="103">
        <f t="shared" si="589"/>
        <v>0.25830522037413567</v>
      </c>
      <c r="BH861">
        <v>0.1</v>
      </c>
      <c r="BI861">
        <f t="shared" si="569"/>
        <v>185.19070690756934</v>
      </c>
      <c r="BJ861">
        <v>0.1</v>
      </c>
      <c r="BK861">
        <f t="shared" si="570"/>
        <v>860.83841463414637</v>
      </c>
      <c r="BL861" s="114">
        <v>187.562005220738</v>
      </c>
      <c r="BM861" s="114">
        <v>1012.03746873145</v>
      </c>
      <c r="BN861" s="114">
        <v>69.555897325915296</v>
      </c>
      <c r="BO861" s="114">
        <v>256</v>
      </c>
      <c r="BP861" s="114">
        <v>384000</v>
      </c>
      <c r="BQ861" s="107">
        <f t="shared" si="571"/>
        <v>1.0442E-9</v>
      </c>
      <c r="BR861" s="107">
        <f t="shared" si="572"/>
        <v>3.4924564678204077E-4</v>
      </c>
      <c r="BS861" s="107">
        <f t="shared" si="573"/>
        <v>1.8877843311104125E-3</v>
      </c>
      <c r="BT861" s="107">
        <f t="shared" si="574"/>
        <v>1.2945535513393653E-4</v>
      </c>
      <c r="BU861" s="107">
        <f t="shared" si="575"/>
        <v>4.8867894109613471E-4</v>
      </c>
      <c r="BV861" s="107">
        <f t="shared" si="576"/>
        <v>0.79507009813740459</v>
      </c>
      <c r="BW861" s="117">
        <f t="shared" si="577"/>
        <v>1.3333404224797892E-5</v>
      </c>
    </row>
    <row r="862" spans="1:75" ht="30" customHeight="1" x14ac:dyDescent="0.25">
      <c r="A862" s="108">
        <v>4.6100403379698101</v>
      </c>
      <c r="B862" s="108">
        <v>-74.101149712799895</v>
      </c>
      <c r="C862" s="119">
        <v>29</v>
      </c>
      <c r="D862" s="119">
        <v>25</v>
      </c>
      <c r="E862" s="119">
        <v>2318</v>
      </c>
      <c r="F862" s="16" t="s">
        <v>2147</v>
      </c>
      <c r="G862" s="14" t="s">
        <v>2148</v>
      </c>
      <c r="H862" s="16" t="s">
        <v>2149</v>
      </c>
      <c r="I862" s="14" t="s">
        <v>133</v>
      </c>
      <c r="J862" s="14" t="s">
        <v>53</v>
      </c>
      <c r="K862" s="27"/>
      <c r="L862" s="27"/>
      <c r="M862" s="14">
        <v>1989</v>
      </c>
      <c r="N862" s="15" t="s">
        <v>43</v>
      </c>
      <c r="O862" s="15" t="s">
        <v>123</v>
      </c>
      <c r="P862" s="17">
        <v>1.192780523187394E-2</v>
      </c>
      <c r="Q862" s="18">
        <v>1765.625</v>
      </c>
      <c r="R862" s="18">
        <v>1851.9070690756932</v>
      </c>
      <c r="S862" s="15" t="s">
        <v>45</v>
      </c>
      <c r="T862" s="15"/>
      <c r="U862" s="15"/>
      <c r="V862" s="14">
        <v>365</v>
      </c>
      <c r="W862" s="76"/>
      <c r="X862" s="14"/>
      <c r="Y862" s="14">
        <v>8760</v>
      </c>
      <c r="Z862" s="76" t="s">
        <v>2150</v>
      </c>
      <c r="AA862" s="76" t="s">
        <v>429</v>
      </c>
      <c r="AB862" s="19" t="s">
        <v>49</v>
      </c>
      <c r="AC862" s="19">
        <v>196.35697419693699</v>
      </c>
      <c r="AD862" s="19">
        <v>1220.7279907421801</v>
      </c>
      <c r="AE862" s="19">
        <v>69.655897325915305</v>
      </c>
      <c r="AF862" s="19">
        <v>640</v>
      </c>
      <c r="AG862" s="19">
        <v>1920000</v>
      </c>
      <c r="AH862" s="20">
        <v>8608.3841463414628</v>
      </c>
      <c r="AI862" s="20">
        <v>1.0442E-8</v>
      </c>
      <c r="AJ862" s="21">
        <f t="shared" si="590"/>
        <v>3.6363486857762112E-4</v>
      </c>
      <c r="AK862" s="21">
        <f t="shared" si="591"/>
        <v>2.2606747954740107E-3</v>
      </c>
      <c r="AL862" s="21">
        <f t="shared" si="592"/>
        <v>1.2899624866067323E-4</v>
      </c>
      <c r="AM862" s="21">
        <f t="shared" si="593"/>
        <v>1.1852205242084436E-3</v>
      </c>
      <c r="AN862" s="21">
        <f t="shared" si="594"/>
        <v>3.5556615726253309</v>
      </c>
      <c r="AO862" s="86">
        <f t="shared" si="562"/>
        <v>9.4281405436559516E-5</v>
      </c>
      <c r="AP862" s="88">
        <f t="shared" si="563"/>
        <v>9.9625991391129083E-7</v>
      </c>
      <c r="AQ862" s="89">
        <f t="shared" si="564"/>
        <v>6.1936295766411252E-6</v>
      </c>
      <c r="AR862" s="89">
        <f t="shared" si="565"/>
        <v>3.5341437989225539E-7</v>
      </c>
      <c r="AS862" s="89">
        <f t="shared" si="566"/>
        <v>3.2471795183792976E-6</v>
      </c>
      <c r="AT862" s="89">
        <f t="shared" si="567"/>
        <v>9.7415385551378932E-3</v>
      </c>
      <c r="AU862" s="91">
        <f t="shared" si="568"/>
        <v>2.5830522037413568E-7</v>
      </c>
      <c r="AV862" s="95">
        <f t="shared" si="578"/>
        <v>363.63486857762109</v>
      </c>
      <c r="AW862" s="96">
        <f t="shared" si="579"/>
        <v>2260.6747954740108</v>
      </c>
      <c r="AX862" s="96">
        <f t="shared" si="580"/>
        <v>128.99624866067322</v>
      </c>
      <c r="AY862" s="96">
        <f t="shared" si="581"/>
        <v>1185.2205242084437</v>
      </c>
      <c r="AZ862" s="96">
        <f t="shared" si="582"/>
        <v>3555661.5726253311</v>
      </c>
      <c r="BA862" s="97">
        <f t="shared" si="583"/>
        <v>94.28140543655951</v>
      </c>
      <c r="BB862" s="102">
        <f t="shared" si="584"/>
        <v>0.99625991391129087</v>
      </c>
      <c r="BC862" s="98">
        <f t="shared" si="585"/>
        <v>6.1936295766411256</v>
      </c>
      <c r="BD862" s="98">
        <f t="shared" si="586"/>
        <v>0.35341437989225538</v>
      </c>
      <c r="BE862" s="98">
        <f t="shared" si="587"/>
        <v>3.2471795183792977</v>
      </c>
      <c r="BF862" s="98">
        <f t="shared" si="588"/>
        <v>9741.5385551378931</v>
      </c>
      <c r="BG862" s="103">
        <f t="shared" si="589"/>
        <v>0.25830522037413567</v>
      </c>
      <c r="BH862">
        <v>0.1</v>
      </c>
      <c r="BI862">
        <f t="shared" si="569"/>
        <v>185.19070690756934</v>
      </c>
      <c r="BJ862">
        <v>0.1</v>
      </c>
      <c r="BK862">
        <f t="shared" si="570"/>
        <v>860.83841463414637</v>
      </c>
      <c r="BL862" s="114">
        <v>187.562005220738</v>
      </c>
      <c r="BM862" s="114">
        <v>1012.03746873145</v>
      </c>
      <c r="BN862" s="114">
        <v>69.555897325915296</v>
      </c>
      <c r="BO862" s="114">
        <v>256</v>
      </c>
      <c r="BP862" s="114">
        <v>384000</v>
      </c>
      <c r="BQ862" s="107">
        <f t="shared" si="571"/>
        <v>1.0442E-9</v>
      </c>
      <c r="BR862" s="107">
        <f t="shared" si="572"/>
        <v>3.4924564678204077E-4</v>
      </c>
      <c r="BS862" s="107">
        <f t="shared" si="573"/>
        <v>1.8877843311104125E-3</v>
      </c>
      <c r="BT862" s="107">
        <f t="shared" si="574"/>
        <v>1.2945535513393653E-4</v>
      </c>
      <c r="BU862" s="107">
        <f t="shared" si="575"/>
        <v>4.8867894109613471E-4</v>
      </c>
      <c r="BV862" s="107">
        <f t="shared" si="576"/>
        <v>0.79507009813740459</v>
      </c>
      <c r="BW862" s="117">
        <f t="shared" si="577"/>
        <v>1.3333404224797892E-5</v>
      </c>
    </row>
    <row r="863" spans="1:75" ht="30" customHeight="1" x14ac:dyDescent="0.25">
      <c r="A863" s="108">
        <v>4.6100738937140999</v>
      </c>
      <c r="B863" s="108">
        <v>-74.0999264540486</v>
      </c>
      <c r="C863" s="119">
        <v>29</v>
      </c>
      <c r="D863" s="119">
        <v>25</v>
      </c>
      <c r="E863" s="119">
        <v>2318</v>
      </c>
      <c r="F863" s="16" t="s">
        <v>2151</v>
      </c>
      <c r="G863" s="14" t="s">
        <v>2152</v>
      </c>
      <c r="H863" s="16" t="s">
        <v>2153</v>
      </c>
      <c r="I863" s="14" t="s">
        <v>133</v>
      </c>
      <c r="J863" s="14" t="s">
        <v>53</v>
      </c>
      <c r="K863" s="27"/>
      <c r="L863" s="27"/>
      <c r="M863" s="27"/>
      <c r="N863" s="15" t="s">
        <v>43</v>
      </c>
      <c r="O863" s="15" t="s">
        <v>123</v>
      </c>
      <c r="P863" s="17">
        <v>-7.2022874027276113E-2</v>
      </c>
      <c r="Q863" s="18">
        <v>10806.25</v>
      </c>
      <c r="R863" s="18">
        <v>8101.369928394779</v>
      </c>
      <c r="S863" s="15" t="s">
        <v>45</v>
      </c>
      <c r="T863" s="15"/>
      <c r="U863" s="15"/>
      <c r="V863" s="14">
        <v>365</v>
      </c>
      <c r="W863" s="76" t="s">
        <v>76</v>
      </c>
      <c r="X863" s="14"/>
      <c r="Y863" s="14">
        <v>2920</v>
      </c>
      <c r="Z863" s="76" t="s">
        <v>2154</v>
      </c>
      <c r="AA863" s="76" t="s">
        <v>429</v>
      </c>
      <c r="AB863" s="19" t="s">
        <v>49</v>
      </c>
      <c r="AC863" s="19">
        <v>196.35697419693699</v>
      </c>
      <c r="AD863" s="19">
        <v>1220.7279907421801</v>
      </c>
      <c r="AE863" s="19">
        <v>69.655897325915305</v>
      </c>
      <c r="AF863" s="19">
        <v>640</v>
      </c>
      <c r="AG863" s="19">
        <v>1920000</v>
      </c>
      <c r="AH863" s="20">
        <v>2.9803032786885244</v>
      </c>
      <c r="AI863" s="20">
        <v>1.362E-5</v>
      </c>
      <c r="AJ863" s="21">
        <f t="shared" si="590"/>
        <v>1.5907604859896549E-3</v>
      </c>
      <c r="AK863" s="21">
        <f t="shared" si="591"/>
        <v>9.8895690349484772E-3</v>
      </c>
      <c r="AL863" s="21">
        <f t="shared" si="592"/>
        <v>5.6430819193152451E-4</v>
      </c>
      <c r="AM863" s="21">
        <f t="shared" si="593"/>
        <v>5.1848767541726589E-3</v>
      </c>
      <c r="AN863" s="21">
        <f t="shared" si="594"/>
        <v>15.554630262517975</v>
      </c>
      <c r="AO863" s="86">
        <f t="shared" si="562"/>
        <v>3.043133613195085E-5</v>
      </c>
      <c r="AP863" s="88">
        <f t="shared" si="563"/>
        <v>4.3582479068209723E-6</v>
      </c>
      <c r="AQ863" s="89">
        <f t="shared" si="564"/>
        <v>2.7094709684790347E-5</v>
      </c>
      <c r="AR863" s="89">
        <f t="shared" si="565"/>
        <v>1.5460498409082864E-6</v>
      </c>
      <c r="AS863" s="89">
        <f t="shared" si="566"/>
        <v>1.4205141792253861E-5</v>
      </c>
      <c r="AT863" s="89">
        <f t="shared" si="567"/>
        <v>4.2615425376761572E-2</v>
      </c>
      <c r="AU863" s="91">
        <f t="shared" si="568"/>
        <v>8.3373523649180417E-8</v>
      </c>
      <c r="AV863" s="95">
        <f t="shared" si="578"/>
        <v>1590.7604859896549</v>
      </c>
      <c r="AW863" s="96">
        <f t="shared" si="579"/>
        <v>9889.5690349484776</v>
      </c>
      <c r="AX863" s="96">
        <f t="shared" si="580"/>
        <v>564.30819193152456</v>
      </c>
      <c r="AY863" s="96">
        <f t="shared" si="581"/>
        <v>5184.8767541726593</v>
      </c>
      <c r="AZ863" s="96">
        <f t="shared" si="582"/>
        <v>15554630.262517976</v>
      </c>
      <c r="BA863" s="97">
        <f t="shared" si="583"/>
        <v>30.43133613195085</v>
      </c>
      <c r="BB863" s="102">
        <f t="shared" si="584"/>
        <v>4.3582479068209725</v>
      </c>
      <c r="BC863" s="98">
        <f t="shared" si="585"/>
        <v>27.094709684790345</v>
      </c>
      <c r="BD863" s="98">
        <f t="shared" si="586"/>
        <v>1.5460498409082863</v>
      </c>
      <c r="BE863" s="98">
        <f t="shared" si="587"/>
        <v>14.20514179225386</v>
      </c>
      <c r="BF863" s="98">
        <f t="shared" si="588"/>
        <v>42615.425376761574</v>
      </c>
      <c r="BG863" s="103">
        <f t="shared" si="589"/>
        <v>8.3373523649180423E-2</v>
      </c>
      <c r="BH863">
        <v>0.1</v>
      </c>
      <c r="BI863">
        <f t="shared" si="569"/>
        <v>810.1369928394779</v>
      </c>
      <c r="BJ863">
        <v>0.1</v>
      </c>
      <c r="BK863">
        <f t="shared" si="570"/>
        <v>0.29803032786885247</v>
      </c>
      <c r="BL863" s="114">
        <v>187.562005220738</v>
      </c>
      <c r="BM863" s="114">
        <v>1012.03746873145</v>
      </c>
      <c r="BN863" s="114">
        <v>69.555897325915296</v>
      </c>
      <c r="BO863" s="114">
        <v>256</v>
      </c>
      <c r="BP863" s="114">
        <v>384000</v>
      </c>
      <c r="BQ863" s="107">
        <f t="shared" si="571"/>
        <v>1.362E-6</v>
      </c>
      <c r="BR863" s="107">
        <f t="shared" si="572"/>
        <v>1.527813262182199E-3</v>
      </c>
      <c r="BS863" s="107">
        <f t="shared" si="573"/>
        <v>8.2583189333501322E-3</v>
      </c>
      <c r="BT863" s="107">
        <f t="shared" si="574"/>
        <v>5.6631660338938628E-4</v>
      </c>
      <c r="BU863" s="107">
        <f t="shared" si="575"/>
        <v>2.1377794513263528E-3</v>
      </c>
      <c r="BV863" s="107">
        <f t="shared" si="576"/>
        <v>3.4781210631865593</v>
      </c>
      <c r="BW863" s="117">
        <f t="shared" si="577"/>
        <v>4.3036408278939304E-6</v>
      </c>
    </row>
    <row r="864" spans="1:75" ht="30" customHeight="1" x14ac:dyDescent="0.25">
      <c r="A864" s="108">
        <v>4.6100738937140999</v>
      </c>
      <c r="B864" s="108">
        <v>-74.0999264540486</v>
      </c>
      <c r="C864" s="119">
        <v>29</v>
      </c>
      <c r="D864" s="119">
        <v>25</v>
      </c>
      <c r="E864" s="119">
        <v>2318</v>
      </c>
      <c r="F864" s="16" t="s">
        <v>2151</v>
      </c>
      <c r="G864" s="14" t="s">
        <v>2152</v>
      </c>
      <c r="H864" s="16" t="s">
        <v>2153</v>
      </c>
      <c r="I864" s="14" t="s">
        <v>133</v>
      </c>
      <c r="J864" s="14" t="s">
        <v>53</v>
      </c>
      <c r="K864" s="27"/>
      <c r="L864" s="27"/>
      <c r="M864" s="27"/>
      <c r="N864" s="15" t="s">
        <v>43</v>
      </c>
      <c r="O864" s="15" t="s">
        <v>123</v>
      </c>
      <c r="P864" s="17">
        <v>-7.2022874027276113E-2</v>
      </c>
      <c r="Q864" s="18">
        <v>10806.25</v>
      </c>
      <c r="R864" s="18">
        <v>8101.369928394779</v>
      </c>
      <c r="S864" s="15" t="s">
        <v>45</v>
      </c>
      <c r="T864" s="15"/>
      <c r="U864" s="15"/>
      <c r="V864" s="14">
        <v>365</v>
      </c>
      <c r="W864" s="76" t="s">
        <v>76</v>
      </c>
      <c r="X864" s="14"/>
      <c r="Y864" s="14">
        <v>2920</v>
      </c>
      <c r="Z864" s="76" t="s">
        <v>2154</v>
      </c>
      <c r="AA864" s="76" t="s">
        <v>429</v>
      </c>
      <c r="AB864" s="19" t="s">
        <v>49</v>
      </c>
      <c r="AC864" s="19">
        <v>196.35697419693699</v>
      </c>
      <c r="AD864" s="19">
        <v>1220.7279907421801</v>
      </c>
      <c r="AE864" s="19">
        <v>69.655897325915305</v>
      </c>
      <c r="AF864" s="19">
        <v>640</v>
      </c>
      <c r="AG864" s="19">
        <v>1920000</v>
      </c>
      <c r="AH864" s="20">
        <v>2.9803032786885244</v>
      </c>
      <c r="AI864" s="20">
        <v>1.362E-5</v>
      </c>
      <c r="AJ864" s="21">
        <f t="shared" si="590"/>
        <v>1.5907604859896549E-3</v>
      </c>
      <c r="AK864" s="21">
        <f t="shared" si="591"/>
        <v>9.8895690349484772E-3</v>
      </c>
      <c r="AL864" s="21">
        <f t="shared" si="592"/>
        <v>5.6430819193152451E-4</v>
      </c>
      <c r="AM864" s="21">
        <f t="shared" si="593"/>
        <v>5.1848767541726589E-3</v>
      </c>
      <c r="AN864" s="21">
        <f t="shared" si="594"/>
        <v>15.554630262517975</v>
      </c>
      <c r="AO864" s="86">
        <f t="shared" si="562"/>
        <v>3.043133613195085E-5</v>
      </c>
      <c r="AP864" s="88">
        <f t="shared" si="563"/>
        <v>4.3582479068209723E-6</v>
      </c>
      <c r="AQ864" s="89">
        <f t="shared" si="564"/>
        <v>2.7094709684790347E-5</v>
      </c>
      <c r="AR864" s="89">
        <f t="shared" si="565"/>
        <v>1.5460498409082864E-6</v>
      </c>
      <c r="AS864" s="89">
        <f t="shared" si="566"/>
        <v>1.4205141792253861E-5</v>
      </c>
      <c r="AT864" s="89">
        <f t="shared" si="567"/>
        <v>4.2615425376761572E-2</v>
      </c>
      <c r="AU864" s="91">
        <f t="shared" si="568"/>
        <v>8.3373523649180417E-8</v>
      </c>
      <c r="AV864" s="95">
        <f t="shared" si="578"/>
        <v>1590.7604859896549</v>
      </c>
      <c r="AW864" s="96">
        <f t="shared" si="579"/>
        <v>9889.5690349484776</v>
      </c>
      <c r="AX864" s="96">
        <f t="shared" si="580"/>
        <v>564.30819193152456</v>
      </c>
      <c r="AY864" s="96">
        <f t="shared" si="581"/>
        <v>5184.8767541726593</v>
      </c>
      <c r="AZ864" s="96">
        <f t="shared" si="582"/>
        <v>15554630.262517976</v>
      </c>
      <c r="BA864" s="97">
        <f t="shared" si="583"/>
        <v>30.43133613195085</v>
      </c>
      <c r="BB864" s="102">
        <f t="shared" si="584"/>
        <v>4.3582479068209725</v>
      </c>
      <c r="BC864" s="98">
        <f t="shared" si="585"/>
        <v>27.094709684790345</v>
      </c>
      <c r="BD864" s="98">
        <f t="shared" si="586"/>
        <v>1.5460498409082863</v>
      </c>
      <c r="BE864" s="98">
        <f t="shared" si="587"/>
        <v>14.20514179225386</v>
      </c>
      <c r="BF864" s="98">
        <f t="shared" si="588"/>
        <v>42615.425376761574</v>
      </c>
      <c r="BG864" s="103">
        <f t="shared" si="589"/>
        <v>8.3373523649180423E-2</v>
      </c>
      <c r="BH864">
        <v>0.1</v>
      </c>
      <c r="BI864">
        <f t="shared" si="569"/>
        <v>810.1369928394779</v>
      </c>
      <c r="BJ864">
        <v>0.1</v>
      </c>
      <c r="BK864">
        <f t="shared" si="570"/>
        <v>0.29803032786885247</v>
      </c>
      <c r="BL864" s="114">
        <v>187.562005220738</v>
      </c>
      <c r="BM864" s="114">
        <v>1012.03746873145</v>
      </c>
      <c r="BN864" s="114">
        <v>69.555897325915296</v>
      </c>
      <c r="BO864" s="114">
        <v>256</v>
      </c>
      <c r="BP864" s="114">
        <v>384000</v>
      </c>
      <c r="BQ864" s="107">
        <f t="shared" si="571"/>
        <v>1.362E-6</v>
      </c>
      <c r="BR864" s="107">
        <f t="shared" si="572"/>
        <v>1.527813262182199E-3</v>
      </c>
      <c r="BS864" s="107">
        <f t="shared" si="573"/>
        <v>8.2583189333501322E-3</v>
      </c>
      <c r="BT864" s="107">
        <f t="shared" si="574"/>
        <v>5.6631660338938628E-4</v>
      </c>
      <c r="BU864" s="107">
        <f t="shared" si="575"/>
        <v>2.1377794513263528E-3</v>
      </c>
      <c r="BV864" s="107">
        <f t="shared" si="576"/>
        <v>3.4781210631865593</v>
      </c>
      <c r="BW864" s="117">
        <f t="shared" si="577"/>
        <v>4.3036408278939304E-6</v>
      </c>
    </row>
    <row r="865" spans="1:75" ht="30" customHeight="1" x14ac:dyDescent="0.25">
      <c r="A865" s="108">
        <v>4.6118650632182101</v>
      </c>
      <c r="B865" s="108">
        <v>-74.097275097167795</v>
      </c>
      <c r="C865" s="119">
        <v>29</v>
      </c>
      <c r="D865" s="119">
        <v>25</v>
      </c>
      <c r="E865" s="119">
        <v>2318</v>
      </c>
      <c r="F865" s="16" t="s">
        <v>2155</v>
      </c>
      <c r="G865" s="14" t="s">
        <v>2156</v>
      </c>
      <c r="H865" s="16" t="s">
        <v>2157</v>
      </c>
      <c r="I865" s="14" t="s">
        <v>133</v>
      </c>
      <c r="J865" s="14" t="s">
        <v>53</v>
      </c>
      <c r="K865" s="27"/>
      <c r="L865" s="27"/>
      <c r="M865" s="14">
        <v>1960</v>
      </c>
      <c r="N865" s="15" t="s">
        <v>43</v>
      </c>
      <c r="O865" s="15" t="s">
        <v>123</v>
      </c>
      <c r="P865" s="28">
        <v>4.2689148957375835E-3</v>
      </c>
      <c r="Q865" s="18">
        <v>1262.5</v>
      </c>
      <c r="R865" s="18">
        <v>1284.2431310596689</v>
      </c>
      <c r="S865" s="15" t="s">
        <v>45</v>
      </c>
      <c r="T865" s="15"/>
      <c r="U865" s="15"/>
      <c r="V865" s="14">
        <v>365</v>
      </c>
      <c r="W865" s="76"/>
      <c r="X865" s="14"/>
      <c r="Y865" s="14">
        <v>8760</v>
      </c>
      <c r="Z865" s="76" t="s">
        <v>2158</v>
      </c>
      <c r="AA865" s="76" t="s">
        <v>429</v>
      </c>
      <c r="AB865" s="19" t="s">
        <v>49</v>
      </c>
      <c r="AC865" s="19">
        <v>196.35697419693699</v>
      </c>
      <c r="AD865" s="19">
        <v>1220.7279907421801</v>
      </c>
      <c r="AE865" s="19">
        <v>69.655897325915305</v>
      </c>
      <c r="AF865" s="19">
        <v>640</v>
      </c>
      <c r="AG865" s="19">
        <v>1920000</v>
      </c>
      <c r="AH865" s="23">
        <v>1262.5</v>
      </c>
      <c r="AI865" s="24">
        <v>8.7999999999999994E-8</v>
      </c>
      <c r="AJ865" s="21">
        <f t="shared" si="590"/>
        <v>2.52170095348077E-4</v>
      </c>
      <c r="AK865" s="21">
        <f t="shared" si="591"/>
        <v>1.5677115370029159E-3</v>
      </c>
      <c r="AL865" s="21">
        <f t="shared" si="592"/>
        <v>8.9455107678604304E-5</v>
      </c>
      <c r="AM865" s="21">
        <f t="shared" si="593"/>
        <v>8.2191560387818823E-4</v>
      </c>
      <c r="AN865" s="21">
        <f t="shared" si="594"/>
        <v>2.4657468116345642</v>
      </c>
      <c r="AO865" s="86">
        <f t="shared" si="562"/>
        <v>1.1301339553325086E-4</v>
      </c>
      <c r="AP865" s="88">
        <f t="shared" si="563"/>
        <v>6.9087697355637532E-7</v>
      </c>
      <c r="AQ865" s="89">
        <f t="shared" si="564"/>
        <v>4.2951001013778521E-6</v>
      </c>
      <c r="AR865" s="89">
        <f t="shared" si="565"/>
        <v>2.4508248679069672E-7</v>
      </c>
      <c r="AS865" s="89">
        <f t="shared" si="566"/>
        <v>2.2518235722690089E-6</v>
      </c>
      <c r="AT865" s="89">
        <f t="shared" si="567"/>
        <v>6.7554707168070256E-3</v>
      </c>
      <c r="AU865" s="91">
        <f t="shared" si="568"/>
        <v>3.0962574118698867E-7</v>
      </c>
      <c r="AV865" s="95">
        <f t="shared" si="578"/>
        <v>252.17009534807701</v>
      </c>
      <c r="AW865" s="96">
        <f t="shared" si="579"/>
        <v>1567.711537002916</v>
      </c>
      <c r="AX865" s="96">
        <f t="shared" si="580"/>
        <v>89.455107678604307</v>
      </c>
      <c r="AY865" s="96">
        <f t="shared" si="581"/>
        <v>821.91560387818822</v>
      </c>
      <c r="AZ865" s="96">
        <f t="shared" si="582"/>
        <v>2465746.8116345643</v>
      </c>
      <c r="BA865" s="97">
        <f t="shared" si="583"/>
        <v>113.01339553325086</v>
      </c>
      <c r="BB865" s="102">
        <f t="shared" si="584"/>
        <v>0.69087697355637534</v>
      </c>
      <c r="BC865" s="98">
        <f t="shared" si="585"/>
        <v>4.2951001013778525</v>
      </c>
      <c r="BD865" s="98">
        <f t="shared" si="586"/>
        <v>0.24508248679069672</v>
      </c>
      <c r="BE865" s="98">
        <f t="shared" si="587"/>
        <v>2.251823572269009</v>
      </c>
      <c r="BF865" s="98">
        <f t="shared" si="588"/>
        <v>6755.4707168070254</v>
      </c>
      <c r="BG865" s="103">
        <f t="shared" si="589"/>
        <v>0.30962574118698866</v>
      </c>
      <c r="BH865">
        <v>0.1</v>
      </c>
      <c r="BI865">
        <f t="shared" si="569"/>
        <v>128.42431310596689</v>
      </c>
      <c r="BJ865">
        <v>0.1</v>
      </c>
      <c r="BK865">
        <f t="shared" si="570"/>
        <v>126.25</v>
      </c>
      <c r="BL865" s="114">
        <v>187.562005220738</v>
      </c>
      <c r="BM865" s="114">
        <v>1012.03746873145</v>
      </c>
      <c r="BN865" s="114">
        <v>69.555897325915296</v>
      </c>
      <c r="BO865" s="114">
        <v>256</v>
      </c>
      <c r="BP865" s="114">
        <v>384000</v>
      </c>
      <c r="BQ865" s="107">
        <f t="shared" si="571"/>
        <v>8.7999999999999994E-9</v>
      </c>
      <c r="BR865" s="107">
        <f t="shared" si="572"/>
        <v>2.4219159288386245E-4</v>
      </c>
      <c r="BS865" s="107">
        <f t="shared" si="573"/>
        <v>1.309122957968215E-3</v>
      </c>
      <c r="BT865" s="107">
        <f t="shared" si="574"/>
        <v>8.9773484526211304E-5</v>
      </c>
      <c r="BU865" s="107">
        <f t="shared" si="575"/>
        <v>3.3888448501330953E-4</v>
      </c>
      <c r="BV865" s="107">
        <f t="shared" si="576"/>
        <v>0.55135774861182552</v>
      </c>
      <c r="BW865" s="117">
        <f t="shared" si="577"/>
        <v>1.5982507669295834E-5</v>
      </c>
    </row>
    <row r="866" spans="1:75" ht="30" customHeight="1" x14ac:dyDescent="0.25">
      <c r="A866" s="108">
        <v>4.6118650632182101</v>
      </c>
      <c r="B866" s="108">
        <v>-74.097275097167795</v>
      </c>
      <c r="C866" s="119">
        <v>29</v>
      </c>
      <c r="D866" s="119">
        <v>25</v>
      </c>
      <c r="E866" s="119">
        <v>2318</v>
      </c>
      <c r="F866" s="16" t="s">
        <v>2155</v>
      </c>
      <c r="G866" s="14" t="s">
        <v>2156</v>
      </c>
      <c r="H866" s="16" t="s">
        <v>2157</v>
      </c>
      <c r="I866" s="14" t="s">
        <v>133</v>
      </c>
      <c r="J866" s="14" t="s">
        <v>53</v>
      </c>
      <c r="K866" s="27"/>
      <c r="L866" s="27"/>
      <c r="M866" s="14">
        <v>1960</v>
      </c>
      <c r="N866" s="15" t="s">
        <v>43</v>
      </c>
      <c r="O866" s="15" t="s">
        <v>123</v>
      </c>
      <c r="P866" s="28">
        <v>4.2689148957375835E-3</v>
      </c>
      <c r="Q866" s="18">
        <v>1262.5</v>
      </c>
      <c r="R866" s="18">
        <v>1284.2431310596689</v>
      </c>
      <c r="S866" s="15" t="s">
        <v>45</v>
      </c>
      <c r="T866" s="15"/>
      <c r="U866" s="15"/>
      <c r="V866" s="14">
        <v>365</v>
      </c>
      <c r="W866" s="76"/>
      <c r="X866" s="14"/>
      <c r="Y866" s="14">
        <v>8760</v>
      </c>
      <c r="Z866" s="76" t="s">
        <v>2158</v>
      </c>
      <c r="AA866" s="76" t="s">
        <v>429</v>
      </c>
      <c r="AB866" s="19" t="s">
        <v>49</v>
      </c>
      <c r="AC866" s="19">
        <v>196.35697419693699</v>
      </c>
      <c r="AD866" s="19">
        <v>1220.7279907421801</v>
      </c>
      <c r="AE866" s="19">
        <v>69.655897325915305</v>
      </c>
      <c r="AF866" s="19">
        <v>640</v>
      </c>
      <c r="AG866" s="19">
        <v>1920000</v>
      </c>
      <c r="AH866" s="23">
        <v>1262.5</v>
      </c>
      <c r="AI866" s="24">
        <v>8.7999999999999994E-8</v>
      </c>
      <c r="AJ866" s="21">
        <f t="shared" si="590"/>
        <v>2.52170095348077E-4</v>
      </c>
      <c r="AK866" s="21">
        <f t="shared" si="591"/>
        <v>1.5677115370029159E-3</v>
      </c>
      <c r="AL866" s="21">
        <f t="shared" si="592"/>
        <v>8.9455107678604304E-5</v>
      </c>
      <c r="AM866" s="21">
        <f t="shared" si="593"/>
        <v>8.2191560387818823E-4</v>
      </c>
      <c r="AN866" s="21">
        <f t="shared" si="594"/>
        <v>2.4657468116345642</v>
      </c>
      <c r="AO866" s="86">
        <f t="shared" si="562"/>
        <v>1.1301339553325086E-4</v>
      </c>
      <c r="AP866" s="88">
        <f t="shared" si="563"/>
        <v>6.9087697355637532E-7</v>
      </c>
      <c r="AQ866" s="89">
        <f t="shared" si="564"/>
        <v>4.2951001013778521E-6</v>
      </c>
      <c r="AR866" s="89">
        <f t="shared" si="565"/>
        <v>2.4508248679069672E-7</v>
      </c>
      <c r="AS866" s="89">
        <f t="shared" si="566"/>
        <v>2.2518235722690089E-6</v>
      </c>
      <c r="AT866" s="89">
        <f t="shared" si="567"/>
        <v>6.7554707168070256E-3</v>
      </c>
      <c r="AU866" s="91">
        <f t="shared" si="568"/>
        <v>3.0962574118698867E-7</v>
      </c>
      <c r="AV866" s="95">
        <f t="shared" si="578"/>
        <v>252.17009534807701</v>
      </c>
      <c r="AW866" s="96">
        <f t="shared" si="579"/>
        <v>1567.711537002916</v>
      </c>
      <c r="AX866" s="96">
        <f t="shared" si="580"/>
        <v>89.455107678604307</v>
      </c>
      <c r="AY866" s="96">
        <f t="shared" si="581"/>
        <v>821.91560387818822</v>
      </c>
      <c r="AZ866" s="96">
        <f t="shared" si="582"/>
        <v>2465746.8116345643</v>
      </c>
      <c r="BA866" s="97">
        <f t="shared" si="583"/>
        <v>113.01339553325086</v>
      </c>
      <c r="BB866" s="102">
        <f t="shared" si="584"/>
        <v>0.69087697355637534</v>
      </c>
      <c r="BC866" s="98">
        <f t="shared" si="585"/>
        <v>4.2951001013778525</v>
      </c>
      <c r="BD866" s="98">
        <f t="shared" si="586"/>
        <v>0.24508248679069672</v>
      </c>
      <c r="BE866" s="98">
        <f t="shared" si="587"/>
        <v>2.251823572269009</v>
      </c>
      <c r="BF866" s="98">
        <f t="shared" si="588"/>
        <v>6755.4707168070254</v>
      </c>
      <c r="BG866" s="103">
        <f t="shared" si="589"/>
        <v>0.30962574118698866</v>
      </c>
      <c r="BH866">
        <v>0.1</v>
      </c>
      <c r="BI866">
        <f t="shared" si="569"/>
        <v>128.42431310596689</v>
      </c>
      <c r="BJ866">
        <v>0.1</v>
      </c>
      <c r="BK866">
        <f t="shared" si="570"/>
        <v>126.25</v>
      </c>
      <c r="BL866" s="114">
        <v>187.562005220738</v>
      </c>
      <c r="BM866" s="114">
        <v>1012.03746873145</v>
      </c>
      <c r="BN866" s="114">
        <v>69.555897325915296</v>
      </c>
      <c r="BO866" s="114">
        <v>256</v>
      </c>
      <c r="BP866" s="114">
        <v>384000</v>
      </c>
      <c r="BQ866" s="107">
        <f t="shared" si="571"/>
        <v>8.7999999999999994E-9</v>
      </c>
      <c r="BR866" s="107">
        <f t="shared" si="572"/>
        <v>2.4219159288386245E-4</v>
      </c>
      <c r="BS866" s="107">
        <f t="shared" si="573"/>
        <v>1.309122957968215E-3</v>
      </c>
      <c r="BT866" s="107">
        <f t="shared" si="574"/>
        <v>8.9773484526211304E-5</v>
      </c>
      <c r="BU866" s="107">
        <f t="shared" si="575"/>
        <v>3.3888448501330953E-4</v>
      </c>
      <c r="BV866" s="107">
        <f t="shared" si="576"/>
        <v>0.55135774861182552</v>
      </c>
      <c r="BW866" s="117">
        <f t="shared" si="577"/>
        <v>1.5982507669295834E-5</v>
      </c>
    </row>
    <row r="867" spans="1:75" ht="30" customHeight="1" x14ac:dyDescent="0.25">
      <c r="A867" s="108">
        <v>4.6193194444444448</v>
      </c>
      <c r="B867" s="108">
        <v>-74.116194444444446</v>
      </c>
      <c r="C867" s="119">
        <v>27</v>
      </c>
      <c r="D867" s="119">
        <v>26</v>
      </c>
      <c r="E867" s="119">
        <v>1836</v>
      </c>
      <c r="F867" s="16" t="s">
        <v>2159</v>
      </c>
      <c r="G867" s="14" t="s">
        <v>2160</v>
      </c>
      <c r="H867" s="16" t="s">
        <v>2161</v>
      </c>
      <c r="I867" s="14" t="s">
        <v>133</v>
      </c>
      <c r="J867" s="14" t="s">
        <v>53</v>
      </c>
      <c r="K867" s="27"/>
      <c r="L867" s="27"/>
      <c r="M867" s="14">
        <v>2000</v>
      </c>
      <c r="N867" s="15" t="s">
        <v>43</v>
      </c>
      <c r="O867" s="15" t="s">
        <v>123</v>
      </c>
      <c r="P867" s="17">
        <v>1.192780523187394E-2</v>
      </c>
      <c r="Q867" s="18">
        <v>39528</v>
      </c>
      <c r="R867" s="18">
        <v>41459.643257443684</v>
      </c>
      <c r="S867" s="15" t="s">
        <v>45</v>
      </c>
      <c r="T867" s="15"/>
      <c r="U867" s="15"/>
      <c r="V867" s="14">
        <v>365</v>
      </c>
      <c r="W867" s="76" t="s">
        <v>76</v>
      </c>
      <c r="X867" s="14"/>
      <c r="Y867" s="14">
        <v>2920</v>
      </c>
      <c r="Z867" s="76" t="s">
        <v>2162</v>
      </c>
      <c r="AA867" s="76" t="s">
        <v>2163</v>
      </c>
      <c r="AB867" s="19" t="s">
        <v>49</v>
      </c>
      <c r="AC867" s="19">
        <v>196.35697419693699</v>
      </c>
      <c r="AD867" s="19">
        <v>1220.7279907421801</v>
      </c>
      <c r="AE867" s="19">
        <v>69.655897325915305</v>
      </c>
      <c r="AF867" s="19">
        <v>640</v>
      </c>
      <c r="AG867" s="19">
        <v>1920000</v>
      </c>
      <c r="AH867" s="20">
        <v>32831.976744186046</v>
      </c>
      <c r="AI867" s="20">
        <v>1.0442E-8</v>
      </c>
      <c r="AJ867" s="21">
        <f t="shared" si="590"/>
        <v>8.1408901013160818E-3</v>
      </c>
      <c r="AK867" s="21">
        <f t="shared" si="591"/>
        <v>5.0610947010546803E-2</v>
      </c>
      <c r="AL867" s="21">
        <f t="shared" si="592"/>
        <v>2.8879086539095739E-3</v>
      </c>
      <c r="AM867" s="21">
        <f t="shared" si="593"/>
        <v>2.6534171684763956E-2</v>
      </c>
      <c r="AN867" s="21">
        <f t="shared" si="594"/>
        <v>79.602515054291871</v>
      </c>
      <c r="AO867" s="86">
        <f t="shared" si="562"/>
        <v>3.5958489515338981E-4</v>
      </c>
      <c r="AP867" s="88">
        <f t="shared" si="563"/>
        <v>2.2303808496756387E-5</v>
      </c>
      <c r="AQ867" s="89">
        <f t="shared" si="564"/>
        <v>1.3866012879601864E-4</v>
      </c>
      <c r="AR867" s="89">
        <f t="shared" si="565"/>
        <v>7.9120785038618464E-6</v>
      </c>
      <c r="AS867" s="89">
        <f t="shared" si="566"/>
        <v>7.2696360780175222E-5</v>
      </c>
      <c r="AT867" s="89">
        <f t="shared" si="567"/>
        <v>0.21808908234052568</v>
      </c>
      <c r="AU867" s="91">
        <f t="shared" si="568"/>
        <v>9.8516409631065706E-7</v>
      </c>
      <c r="AV867" s="95">
        <f t="shared" si="578"/>
        <v>8140.8901013160821</v>
      </c>
      <c r="AW867" s="96">
        <f t="shared" si="579"/>
        <v>50610.947010546806</v>
      </c>
      <c r="AX867" s="96">
        <f t="shared" si="580"/>
        <v>2887.9086539095738</v>
      </c>
      <c r="AY867" s="96">
        <f t="shared" si="581"/>
        <v>26534.171684763955</v>
      </c>
      <c r="AZ867" s="96">
        <f t="shared" si="582"/>
        <v>79602515.054291874</v>
      </c>
      <c r="BA867" s="97">
        <f t="shared" si="583"/>
        <v>359.58489515338982</v>
      </c>
      <c r="BB867" s="102">
        <f t="shared" si="584"/>
        <v>22.303808496756385</v>
      </c>
      <c r="BC867" s="98">
        <f t="shared" si="585"/>
        <v>138.66012879601865</v>
      </c>
      <c r="BD867" s="98">
        <f t="shared" si="586"/>
        <v>7.9120785038618466</v>
      </c>
      <c r="BE867" s="98">
        <f t="shared" si="587"/>
        <v>72.696360780175226</v>
      </c>
      <c r="BF867" s="98">
        <f t="shared" si="588"/>
        <v>218089.08234052567</v>
      </c>
      <c r="BG867" s="103">
        <f t="shared" si="589"/>
        <v>0.98516409631065704</v>
      </c>
      <c r="BH867">
        <v>0.1</v>
      </c>
      <c r="BI867">
        <f t="shared" si="569"/>
        <v>4145.9643257443686</v>
      </c>
      <c r="BJ867">
        <v>0.1</v>
      </c>
      <c r="BK867">
        <f t="shared" si="570"/>
        <v>3283.1976744186049</v>
      </c>
      <c r="BL867" s="114">
        <v>187.562005220738</v>
      </c>
      <c r="BM867" s="114">
        <v>1012.03746873145</v>
      </c>
      <c r="BN867" s="114">
        <v>69.555897325915296</v>
      </c>
      <c r="BO867" s="114">
        <v>256</v>
      </c>
      <c r="BP867" s="114">
        <v>384000</v>
      </c>
      <c r="BQ867" s="107">
        <f t="shared" si="571"/>
        <v>1.0442E-9</v>
      </c>
      <c r="BR867" s="107">
        <f t="shared" si="572"/>
        <v>7.8187508253454198E-3</v>
      </c>
      <c r="BS867" s="107">
        <f t="shared" si="573"/>
        <v>4.2262846889986487E-2</v>
      </c>
      <c r="BT867" s="107">
        <f t="shared" si="574"/>
        <v>2.8981869183627574E-3</v>
      </c>
      <c r="BU867" s="107">
        <f t="shared" si="575"/>
        <v>1.0940319254455513E-2</v>
      </c>
      <c r="BV867" s="107">
        <f t="shared" si="576"/>
        <v>17.799663484134701</v>
      </c>
      <c r="BW867" s="117">
        <f t="shared" si="577"/>
        <v>5.0852983555043129E-5</v>
      </c>
    </row>
    <row r="868" spans="1:75" ht="30" customHeight="1" x14ac:dyDescent="0.25">
      <c r="A868" s="108">
        <v>4.6193194444444448</v>
      </c>
      <c r="B868" s="108">
        <v>-74.116194444444446</v>
      </c>
      <c r="C868" s="119">
        <v>27</v>
      </c>
      <c r="D868" s="119">
        <v>26</v>
      </c>
      <c r="E868" s="119">
        <v>1836</v>
      </c>
      <c r="F868" s="16" t="s">
        <v>2159</v>
      </c>
      <c r="G868" s="14" t="s">
        <v>2160</v>
      </c>
      <c r="H868" s="16" t="s">
        <v>2161</v>
      </c>
      <c r="I868" s="14" t="s">
        <v>133</v>
      </c>
      <c r="J868" s="14" t="s">
        <v>53</v>
      </c>
      <c r="K868" s="27"/>
      <c r="L868" s="27"/>
      <c r="M868" s="14">
        <v>2007</v>
      </c>
      <c r="N868" s="15" t="s">
        <v>43</v>
      </c>
      <c r="O868" s="15" t="s">
        <v>123</v>
      </c>
      <c r="P868" s="17">
        <v>1.192780523187394E-2</v>
      </c>
      <c r="Q868" s="18">
        <v>3600</v>
      </c>
      <c r="R868" s="18">
        <v>3775.9237939384047</v>
      </c>
      <c r="S868" s="15" t="s">
        <v>45</v>
      </c>
      <c r="T868" s="15"/>
      <c r="U868" s="15"/>
      <c r="V868" s="14">
        <v>365</v>
      </c>
      <c r="W868" s="76" t="s">
        <v>76</v>
      </c>
      <c r="X868" s="14"/>
      <c r="Y868" s="14">
        <v>2920</v>
      </c>
      <c r="Z868" s="76" t="s">
        <v>2164</v>
      </c>
      <c r="AA868" s="76" t="s">
        <v>2163</v>
      </c>
      <c r="AB868" s="19" t="s">
        <v>49</v>
      </c>
      <c r="AC868" s="19">
        <v>196.35697419693699</v>
      </c>
      <c r="AD868" s="19">
        <v>1220.7279907421801</v>
      </c>
      <c r="AE868" s="19">
        <v>69.655897325915305</v>
      </c>
      <c r="AF868" s="19">
        <v>640</v>
      </c>
      <c r="AG868" s="19">
        <v>1920000</v>
      </c>
      <c r="AH868" s="20">
        <v>32831.976744186046</v>
      </c>
      <c r="AI868" s="20">
        <v>1.0442E-8</v>
      </c>
      <c r="AJ868" s="21">
        <f t="shared" si="590"/>
        <v>7.4142897097596373E-4</v>
      </c>
      <c r="AK868" s="21">
        <f t="shared" si="591"/>
        <v>4.6093758661700183E-3</v>
      </c>
      <c r="AL868" s="21">
        <f t="shared" si="592"/>
        <v>2.6301536010105408E-4</v>
      </c>
      <c r="AM868" s="21">
        <f t="shared" si="593"/>
        <v>2.4165912281205789E-3</v>
      </c>
      <c r="AN868" s="21">
        <f t="shared" si="594"/>
        <v>7.2497736843617373</v>
      </c>
      <c r="AO868" s="86">
        <f t="shared" si="562"/>
        <v>3.5958489515338981E-4</v>
      </c>
      <c r="AP868" s="88">
        <f t="shared" si="563"/>
        <v>2.0313122492492155E-6</v>
      </c>
      <c r="AQ868" s="89">
        <f t="shared" si="564"/>
        <v>1.262842703060279E-5</v>
      </c>
      <c r="AR868" s="89">
        <f t="shared" si="565"/>
        <v>7.2059002767412077E-7</v>
      </c>
      <c r="AS868" s="89">
        <f t="shared" si="566"/>
        <v>6.6207978852618603E-6</v>
      </c>
      <c r="AT868" s="89">
        <f t="shared" si="567"/>
        <v>1.9862393655785581E-2</v>
      </c>
      <c r="AU868" s="91">
        <f t="shared" si="568"/>
        <v>9.8516409631065706E-7</v>
      </c>
      <c r="AV868" s="95">
        <f t="shared" si="578"/>
        <v>741.42897097596369</v>
      </c>
      <c r="AW868" s="96">
        <f t="shared" si="579"/>
        <v>4609.3758661700185</v>
      </c>
      <c r="AX868" s="96">
        <f t="shared" si="580"/>
        <v>263.01536010105406</v>
      </c>
      <c r="AY868" s="96">
        <f t="shared" si="581"/>
        <v>2416.5912281205788</v>
      </c>
      <c r="AZ868" s="96">
        <f t="shared" si="582"/>
        <v>7249773.6843617372</v>
      </c>
      <c r="BA868" s="97">
        <f t="shared" si="583"/>
        <v>359.58489515338982</v>
      </c>
      <c r="BB868" s="102">
        <f t="shared" si="584"/>
        <v>2.0313122492492157</v>
      </c>
      <c r="BC868" s="98">
        <f t="shared" si="585"/>
        <v>12.62842703060279</v>
      </c>
      <c r="BD868" s="98">
        <f t="shared" si="586"/>
        <v>0.72059002767412073</v>
      </c>
      <c r="BE868" s="98">
        <f t="shared" si="587"/>
        <v>6.6207978852618599</v>
      </c>
      <c r="BF868" s="98">
        <f t="shared" si="588"/>
        <v>19862.393655785581</v>
      </c>
      <c r="BG868" s="103">
        <f t="shared" si="589"/>
        <v>0.98516409631065704</v>
      </c>
      <c r="BH868">
        <v>0.1</v>
      </c>
      <c r="BI868">
        <f t="shared" si="569"/>
        <v>377.59237939384047</v>
      </c>
      <c r="BJ868">
        <v>0.1</v>
      </c>
      <c r="BK868">
        <f t="shared" si="570"/>
        <v>3283.1976744186049</v>
      </c>
      <c r="BL868" s="114">
        <v>187.562005220738</v>
      </c>
      <c r="BM868" s="114">
        <v>1012.03746873145</v>
      </c>
      <c r="BN868" s="114">
        <v>69.555897325915296</v>
      </c>
      <c r="BO868" s="114">
        <v>256</v>
      </c>
      <c r="BP868" s="114">
        <v>384000</v>
      </c>
      <c r="BQ868" s="107">
        <f t="shared" si="571"/>
        <v>1.0442E-9</v>
      </c>
      <c r="BR868" s="107">
        <f t="shared" si="572"/>
        <v>7.1209023910249721E-4</v>
      </c>
      <c r="BS868" s="107">
        <f t="shared" si="573"/>
        <v>3.8490753087419387E-3</v>
      </c>
      <c r="BT868" s="107">
        <f t="shared" si="574"/>
        <v>2.6395144975981398E-4</v>
      </c>
      <c r="BU868" s="107">
        <f t="shared" si="575"/>
        <v>9.9638608874822528E-4</v>
      </c>
      <c r="BV868" s="107">
        <f t="shared" si="576"/>
        <v>1.621098677972195</v>
      </c>
      <c r="BW868" s="117">
        <f t="shared" si="577"/>
        <v>5.0852983555043129E-5</v>
      </c>
    </row>
    <row r="869" spans="1:75" ht="30" customHeight="1" x14ac:dyDescent="0.25">
      <c r="A869" s="108">
        <v>4.6298812079849601</v>
      </c>
      <c r="B869" s="108">
        <v>-74.107657249622406</v>
      </c>
      <c r="C869" s="119">
        <v>28</v>
      </c>
      <c r="D869" s="119">
        <v>27</v>
      </c>
      <c r="E869" s="119">
        <v>1850</v>
      </c>
      <c r="F869" s="16" t="s">
        <v>2165</v>
      </c>
      <c r="G869" s="14" t="s">
        <v>2166</v>
      </c>
      <c r="H869" s="16" t="s">
        <v>2167</v>
      </c>
      <c r="I869" s="14" t="s">
        <v>133</v>
      </c>
      <c r="J869" s="14" t="s">
        <v>53</v>
      </c>
      <c r="K869" s="14">
        <v>58.61</v>
      </c>
      <c r="L869" s="14"/>
      <c r="M869" s="14">
        <v>2003</v>
      </c>
      <c r="N869" s="15" t="s">
        <v>43</v>
      </c>
      <c r="O869" s="15" t="s">
        <v>123</v>
      </c>
      <c r="P869" s="22">
        <v>1.192780523187394E-2</v>
      </c>
      <c r="Q869" s="18">
        <v>244.457142857143</v>
      </c>
      <c r="R869" s="18">
        <v>256.40320619791277</v>
      </c>
      <c r="S869" s="15" t="s">
        <v>45</v>
      </c>
      <c r="T869" s="15"/>
      <c r="U869" s="15"/>
      <c r="V869" s="14">
        <v>365</v>
      </c>
      <c r="W869" s="76" t="s">
        <v>76</v>
      </c>
      <c r="X869" s="14"/>
      <c r="Y869" s="14">
        <v>2920</v>
      </c>
      <c r="Z869" s="76" t="s">
        <v>2168</v>
      </c>
      <c r="AA869" s="76" t="s">
        <v>429</v>
      </c>
      <c r="AB869" s="19" t="s">
        <v>49</v>
      </c>
      <c r="AC869" s="19">
        <v>196.35697419693699</v>
      </c>
      <c r="AD869" s="19">
        <v>1220.7279907421801</v>
      </c>
      <c r="AE869" s="19">
        <v>69.655897325915305</v>
      </c>
      <c r="AF869" s="19">
        <v>640</v>
      </c>
      <c r="AG869" s="19">
        <v>1920000</v>
      </c>
      <c r="AH869" s="20">
        <v>26143.981481481482</v>
      </c>
      <c r="AI869" s="20">
        <v>2.9999999999999997E-8</v>
      </c>
      <c r="AJ869" s="21">
        <f t="shared" si="590"/>
        <v>5.0346557743415467E-5</v>
      </c>
      <c r="AK869" s="21">
        <f t="shared" si="591"/>
        <v>3.1299857072183095E-4</v>
      </c>
      <c r="AL869" s="21">
        <f t="shared" si="592"/>
        <v>1.7859995404957302E-5</v>
      </c>
      <c r="AM869" s="21">
        <f t="shared" si="593"/>
        <v>1.6409805196666418E-4</v>
      </c>
      <c r="AN869" s="21">
        <f t="shared" si="594"/>
        <v>0.49229415589999254</v>
      </c>
      <c r="AO869" s="86">
        <f t="shared" si="562"/>
        <v>8.2264734786842452E-4</v>
      </c>
      <c r="AP869" s="88">
        <f t="shared" si="563"/>
        <v>1.3793577463949444E-7</v>
      </c>
      <c r="AQ869" s="89">
        <f t="shared" si="564"/>
        <v>8.5753033074474235E-7</v>
      </c>
      <c r="AR869" s="89">
        <f t="shared" si="565"/>
        <v>4.8931494260156993E-8</v>
      </c>
      <c r="AS869" s="89">
        <f t="shared" si="566"/>
        <v>4.4958370401825803E-7</v>
      </c>
      <c r="AT869" s="89">
        <f t="shared" si="567"/>
        <v>1.3487511120547741E-3</v>
      </c>
      <c r="AU869" s="91">
        <f t="shared" si="568"/>
        <v>2.2538283503244509E-6</v>
      </c>
      <c r="AV869" s="95">
        <f t="shared" si="578"/>
        <v>50.346557743415467</v>
      </c>
      <c r="AW869" s="96">
        <f t="shared" si="579"/>
        <v>312.99857072183096</v>
      </c>
      <c r="AX869" s="96">
        <f t="shared" si="580"/>
        <v>17.859995404957303</v>
      </c>
      <c r="AY869" s="96">
        <f t="shared" si="581"/>
        <v>164.09805196666417</v>
      </c>
      <c r="AZ869" s="96">
        <f t="shared" si="582"/>
        <v>492294.15589999256</v>
      </c>
      <c r="BA869" s="97">
        <f t="shared" si="583"/>
        <v>822.6473478684245</v>
      </c>
      <c r="BB869" s="102">
        <f t="shared" si="584"/>
        <v>0.13793577463949444</v>
      </c>
      <c r="BC869" s="98">
        <f t="shared" si="585"/>
        <v>0.85753033074474239</v>
      </c>
      <c r="BD869" s="98">
        <f t="shared" si="586"/>
        <v>4.8931494260156992E-2</v>
      </c>
      <c r="BE869" s="98">
        <f t="shared" si="587"/>
        <v>0.44958370401825803</v>
      </c>
      <c r="BF869" s="98">
        <f t="shared" si="588"/>
        <v>1348.7511120547742</v>
      </c>
      <c r="BG869" s="103">
        <f t="shared" si="589"/>
        <v>2.2538283503244507</v>
      </c>
      <c r="BH869">
        <v>0.1</v>
      </c>
      <c r="BI869">
        <f t="shared" si="569"/>
        <v>25.640320619791279</v>
      </c>
      <c r="BJ869">
        <v>0.1</v>
      </c>
      <c r="BK869">
        <f t="shared" si="570"/>
        <v>2614.3981481481483</v>
      </c>
      <c r="BL869" s="114">
        <v>187.562005220738</v>
      </c>
      <c r="BM869" s="114">
        <v>1012.03746873145</v>
      </c>
      <c r="BN869" s="114">
        <v>69.555897325915296</v>
      </c>
      <c r="BO869" s="114">
        <v>256</v>
      </c>
      <c r="BP869" s="114">
        <v>384000</v>
      </c>
      <c r="BQ869" s="107">
        <f t="shared" si="571"/>
        <v>3E-9</v>
      </c>
      <c r="BR869" s="107">
        <f t="shared" si="572"/>
        <v>4.8354318140960074E-5</v>
      </c>
      <c r="BS869" s="107">
        <f t="shared" si="573"/>
        <v>2.6137054239361941E-4</v>
      </c>
      <c r="BT869" s="107">
        <f t="shared" si="574"/>
        <v>1.7923560350356903E-5</v>
      </c>
      <c r="BU869" s="107">
        <f t="shared" si="575"/>
        <v>6.7659360121665246E-5</v>
      </c>
      <c r="BV869" s="107">
        <f t="shared" si="576"/>
        <v>0.11008031975182626</v>
      </c>
      <c r="BW869" s="117">
        <f t="shared" si="577"/>
        <v>1.1633990364057837E-4</v>
      </c>
    </row>
    <row r="870" spans="1:75" ht="30" customHeight="1" x14ac:dyDescent="0.25">
      <c r="A870" s="108">
        <v>4.6287726229440196</v>
      </c>
      <c r="B870" s="108">
        <v>-74.109673199402295</v>
      </c>
      <c r="C870" s="119">
        <v>28</v>
      </c>
      <c r="D870" s="119">
        <v>27</v>
      </c>
      <c r="E870" s="119">
        <v>1850</v>
      </c>
      <c r="F870" s="16" t="s">
        <v>2169</v>
      </c>
      <c r="G870" s="14" t="s">
        <v>2170</v>
      </c>
      <c r="H870" s="16" t="s">
        <v>2171</v>
      </c>
      <c r="I870" s="14" t="s">
        <v>133</v>
      </c>
      <c r="J870" s="14" t="s">
        <v>53</v>
      </c>
      <c r="K870" s="14">
        <v>187.5</v>
      </c>
      <c r="L870" s="14"/>
      <c r="M870" s="14">
        <v>1992</v>
      </c>
      <c r="N870" s="15" t="s">
        <v>43</v>
      </c>
      <c r="O870" s="15" t="s">
        <v>123</v>
      </c>
      <c r="P870" s="17">
        <v>-7.2022874027276113E-2</v>
      </c>
      <c r="Q870" s="18">
        <v>227.25</v>
      </c>
      <c r="R870" s="18">
        <v>170.3677331384813</v>
      </c>
      <c r="S870" s="15" t="s">
        <v>45</v>
      </c>
      <c r="T870" s="15"/>
      <c r="U870" s="15"/>
      <c r="V870" s="14">
        <v>365</v>
      </c>
      <c r="W870" s="76" t="s">
        <v>76</v>
      </c>
      <c r="X870" s="14"/>
      <c r="Y870" s="14">
        <v>2920</v>
      </c>
      <c r="Z870" s="76" t="s">
        <v>2172</v>
      </c>
      <c r="AA870" s="76" t="s">
        <v>2173</v>
      </c>
      <c r="AB870" s="19" t="s">
        <v>49</v>
      </c>
      <c r="AC870" s="19">
        <v>196.35697419693699</v>
      </c>
      <c r="AD870" s="19">
        <v>1220.7279907421801</v>
      </c>
      <c r="AE870" s="19">
        <v>69.655897325915305</v>
      </c>
      <c r="AF870" s="19">
        <v>640</v>
      </c>
      <c r="AG870" s="19">
        <v>1920000</v>
      </c>
      <c r="AH870" s="20">
        <v>2.9803032786885244</v>
      </c>
      <c r="AI870" s="20">
        <v>1.362E-5</v>
      </c>
      <c r="AJ870" s="21">
        <f t="shared" si="590"/>
        <v>3.3452892579863425E-5</v>
      </c>
      <c r="AK870" s="21">
        <f t="shared" si="591"/>
        <v>2.0797266056143821E-4</v>
      </c>
      <c r="AL870" s="21">
        <f t="shared" si="592"/>
        <v>1.1867117327142993E-5</v>
      </c>
      <c r="AM870" s="21">
        <f t="shared" si="593"/>
        <v>1.0903534920862803E-4</v>
      </c>
      <c r="AN870" s="21">
        <f t="shared" si="594"/>
        <v>0.32710604762588413</v>
      </c>
      <c r="AO870" s="86">
        <f t="shared" si="562"/>
        <v>3.043133613195085E-5</v>
      </c>
      <c r="AP870" s="88">
        <f t="shared" si="563"/>
        <v>9.1651760492776513E-8</v>
      </c>
      <c r="AQ870" s="89">
        <f t="shared" si="564"/>
        <v>5.6978811112722795E-7</v>
      </c>
      <c r="AR870" s="89">
        <f t="shared" si="565"/>
        <v>3.2512650211350664E-8</v>
      </c>
      <c r="AS870" s="89">
        <f t="shared" si="566"/>
        <v>2.9872698413322748E-7</v>
      </c>
      <c r="AT870" s="89">
        <f t="shared" si="567"/>
        <v>8.9618095239968256E-4</v>
      </c>
      <c r="AU870" s="91">
        <f t="shared" si="568"/>
        <v>8.3373523649180417E-8</v>
      </c>
      <c r="AV870" s="95">
        <f t="shared" si="578"/>
        <v>33.452892579863423</v>
      </c>
      <c r="AW870" s="96">
        <f t="shared" si="579"/>
        <v>207.9726605614382</v>
      </c>
      <c r="AX870" s="96">
        <f t="shared" si="580"/>
        <v>11.867117327142992</v>
      </c>
      <c r="AY870" s="96">
        <f t="shared" si="581"/>
        <v>109.03534920862802</v>
      </c>
      <c r="AZ870" s="96">
        <f t="shared" si="582"/>
        <v>327106.04762588412</v>
      </c>
      <c r="BA870" s="97">
        <f t="shared" si="583"/>
        <v>30.43133613195085</v>
      </c>
      <c r="BB870" s="102">
        <f t="shared" si="584"/>
        <v>9.1651760492776513E-2</v>
      </c>
      <c r="BC870" s="98">
        <f t="shared" si="585"/>
        <v>0.56978811112722794</v>
      </c>
      <c r="BD870" s="98">
        <f t="shared" si="586"/>
        <v>3.2512650211350663E-2</v>
      </c>
      <c r="BE870" s="98">
        <f t="shared" si="587"/>
        <v>0.29872698413322746</v>
      </c>
      <c r="BF870" s="98">
        <f t="shared" si="588"/>
        <v>896.18095239968261</v>
      </c>
      <c r="BG870" s="103">
        <f t="shared" si="589"/>
        <v>8.3373523649180423E-2</v>
      </c>
      <c r="BH870">
        <v>0.1</v>
      </c>
      <c r="BI870">
        <f t="shared" si="569"/>
        <v>17.03677331384813</v>
      </c>
      <c r="BJ870">
        <v>0.1</v>
      </c>
      <c r="BK870">
        <f t="shared" si="570"/>
        <v>0.29803032786885247</v>
      </c>
      <c r="BL870" s="114">
        <v>187.562005220738</v>
      </c>
      <c r="BM870" s="114">
        <v>1012.03746873145</v>
      </c>
      <c r="BN870" s="114">
        <v>69.555897325915296</v>
      </c>
      <c r="BO870" s="114">
        <v>256</v>
      </c>
      <c r="BP870" s="114">
        <v>384000</v>
      </c>
      <c r="BQ870" s="107">
        <f t="shared" si="571"/>
        <v>1.362E-6</v>
      </c>
      <c r="BR870" s="107">
        <f t="shared" si="572"/>
        <v>3.2129144137041505E-5</v>
      </c>
      <c r="BS870" s="107">
        <f t="shared" si="573"/>
        <v>1.7366829173893049E-4</v>
      </c>
      <c r="BT870" s="107">
        <f t="shared" si="574"/>
        <v>1.190935320950728E-5</v>
      </c>
      <c r="BU870" s="107">
        <f t="shared" si="575"/>
        <v>4.4956426171328039E-5</v>
      </c>
      <c r="BV870" s="107">
        <f t="shared" si="576"/>
        <v>7.3143135834276063E-2</v>
      </c>
      <c r="BW870" s="117">
        <f t="shared" si="577"/>
        <v>4.3036408278939304E-6</v>
      </c>
    </row>
    <row r="871" spans="1:75" ht="30" customHeight="1" x14ac:dyDescent="0.25">
      <c r="A871" s="108">
        <v>4.6316233241626898</v>
      </c>
      <c r="B871" s="108">
        <v>-74.109353738001005</v>
      </c>
      <c r="C871" s="119">
        <v>28</v>
      </c>
      <c r="D871" s="119">
        <v>27</v>
      </c>
      <c r="E871" s="119">
        <v>1850</v>
      </c>
      <c r="F871" s="16" t="s">
        <v>2174</v>
      </c>
      <c r="G871" s="14" t="s">
        <v>2175</v>
      </c>
      <c r="H871" s="16" t="s">
        <v>2176</v>
      </c>
      <c r="I871" s="14" t="s">
        <v>133</v>
      </c>
      <c r="J871" s="14" t="s">
        <v>53</v>
      </c>
      <c r="K871" s="27"/>
      <c r="L871" s="27"/>
      <c r="M871" s="14">
        <v>2004</v>
      </c>
      <c r="N871" s="15" t="s">
        <v>54</v>
      </c>
      <c r="O871" s="15" t="s">
        <v>54</v>
      </c>
      <c r="P871" s="22">
        <v>1.192780523187394E-2</v>
      </c>
      <c r="Q871" s="18">
        <v>109.02070636332699</v>
      </c>
      <c r="R871" s="18">
        <v>114.34829977479401</v>
      </c>
      <c r="S871" s="15" t="s">
        <v>45</v>
      </c>
      <c r="T871" s="15"/>
      <c r="U871" s="15"/>
      <c r="V871" s="14">
        <v>365</v>
      </c>
      <c r="W871" s="76"/>
      <c r="X871" s="14"/>
      <c r="Y871" s="14">
        <v>8760</v>
      </c>
      <c r="Z871" s="76" t="s">
        <v>2177</v>
      </c>
      <c r="AA871" s="76" t="s">
        <v>429</v>
      </c>
      <c r="AB871" s="19" t="s">
        <v>49</v>
      </c>
      <c r="AC871" s="19">
        <v>24000</v>
      </c>
      <c r="AD871" s="19">
        <v>2261000</v>
      </c>
      <c r="AE871" s="19">
        <v>1200</v>
      </c>
      <c r="AF871" s="19">
        <v>381000</v>
      </c>
      <c r="AG871" s="19">
        <v>1500000000</v>
      </c>
      <c r="AH871" s="20">
        <v>8608.3841463414628</v>
      </c>
      <c r="AI871" s="20">
        <v>1.0442E-8</v>
      </c>
      <c r="AJ871" s="21">
        <f t="shared" si="590"/>
        <v>2.7443591945950562E-3</v>
      </c>
      <c r="AK871" s="21">
        <f t="shared" si="591"/>
        <v>0.25854150579080926</v>
      </c>
      <c r="AL871" s="21">
        <f t="shared" si="592"/>
        <v>1.3721795972975283E-4</v>
      </c>
      <c r="AM871" s="21">
        <f t="shared" si="593"/>
        <v>4.356670221419652E-2</v>
      </c>
      <c r="AN871" s="21">
        <f t="shared" si="594"/>
        <v>171.52244966219101</v>
      </c>
      <c r="AO871" s="86">
        <f t="shared" si="562"/>
        <v>9.4281405436559516E-5</v>
      </c>
      <c r="AP871" s="88">
        <f t="shared" si="563"/>
        <v>7.5187923139590584E-6</v>
      </c>
      <c r="AQ871" s="89">
        <f t="shared" si="564"/>
        <v>7.083328925775596E-4</v>
      </c>
      <c r="AR871" s="89">
        <f t="shared" si="565"/>
        <v>3.7593961569795297E-7</v>
      </c>
      <c r="AS871" s="89">
        <f t="shared" si="566"/>
        <v>1.1936082798410006E-4</v>
      </c>
      <c r="AT871" s="89">
        <f t="shared" si="567"/>
        <v>0.46992451962244114</v>
      </c>
      <c r="AU871" s="91">
        <f t="shared" si="568"/>
        <v>2.5830522037413568E-7</v>
      </c>
      <c r="AV871" s="95">
        <f t="shared" si="578"/>
        <v>2744.3591945950561</v>
      </c>
      <c r="AW871" s="96">
        <f t="shared" si="579"/>
        <v>258541.50579080926</v>
      </c>
      <c r="AX871" s="96">
        <f t="shared" si="580"/>
        <v>137.21795972975283</v>
      </c>
      <c r="AY871" s="96">
        <f t="shared" si="581"/>
        <v>43566.702214196521</v>
      </c>
      <c r="AZ871" s="96">
        <f t="shared" si="582"/>
        <v>171522449.662191</v>
      </c>
      <c r="BA871" s="97">
        <f t="shared" si="583"/>
        <v>94.28140543655951</v>
      </c>
      <c r="BB871" s="102">
        <f t="shared" si="584"/>
        <v>7.5187923139590582</v>
      </c>
      <c r="BC871" s="98">
        <f t="shared" si="585"/>
        <v>708.33289257755962</v>
      </c>
      <c r="BD871" s="98">
        <f t="shared" si="586"/>
        <v>0.37593961569795298</v>
      </c>
      <c r="BE871" s="98">
        <f t="shared" si="587"/>
        <v>119.36082798410006</v>
      </c>
      <c r="BF871" s="98">
        <f t="shared" si="588"/>
        <v>469924.51962244115</v>
      </c>
      <c r="BG871" s="103">
        <f t="shared" si="589"/>
        <v>0.25830522037413567</v>
      </c>
      <c r="BH871">
        <v>0.1</v>
      </c>
      <c r="BI871">
        <f t="shared" si="569"/>
        <v>11.434829977479403</v>
      </c>
      <c r="BJ871">
        <v>0.1</v>
      </c>
      <c r="BK871">
        <f t="shared" si="570"/>
        <v>860.83841463414637</v>
      </c>
      <c r="BL871" s="114">
        <v>0</v>
      </c>
      <c r="BM871" s="114">
        <v>0</v>
      </c>
      <c r="BN871" s="114">
        <v>0</v>
      </c>
      <c r="BO871" s="114">
        <v>0</v>
      </c>
      <c r="BP871" s="114">
        <v>0</v>
      </c>
      <c r="BQ871" s="107">
        <f t="shared" si="571"/>
        <v>1.0442E-9</v>
      </c>
      <c r="BR871" s="107">
        <f t="shared" si="572"/>
        <v>2.7443591945950561E-4</v>
      </c>
      <c r="BS871" s="107">
        <f t="shared" si="573"/>
        <v>2.5854150579080928E-2</v>
      </c>
      <c r="BT871" s="107">
        <f t="shared" si="574"/>
        <v>1.3721795972975284E-5</v>
      </c>
      <c r="BU871" s="107">
        <f t="shared" si="575"/>
        <v>4.3566702214196526E-3</v>
      </c>
      <c r="BV871" s="107">
        <f t="shared" si="576"/>
        <v>17.152244966219101</v>
      </c>
      <c r="BW871" s="117">
        <f t="shared" si="577"/>
        <v>1.3333404224797892E-5</v>
      </c>
    </row>
    <row r="872" spans="1:75" x14ac:dyDescent="0.25">
      <c r="A872" s="108">
        <v>4.6332983306220203</v>
      </c>
      <c r="B872" s="108">
        <v>-74.118408128276599</v>
      </c>
      <c r="C872" s="119">
        <v>27</v>
      </c>
      <c r="D872" s="119">
        <v>28</v>
      </c>
      <c r="E872" s="119">
        <v>1862</v>
      </c>
      <c r="F872" s="16" t="s">
        <v>2178</v>
      </c>
      <c r="G872" s="14" t="s">
        <v>2179</v>
      </c>
      <c r="H872" s="16" t="s">
        <v>2180</v>
      </c>
      <c r="I872" s="14" t="s">
        <v>133</v>
      </c>
      <c r="J872" s="14" t="s">
        <v>41</v>
      </c>
      <c r="K872" s="14">
        <v>60</v>
      </c>
      <c r="L872" s="14"/>
      <c r="M872" s="14">
        <v>1994</v>
      </c>
      <c r="N872" s="15" t="s">
        <v>102</v>
      </c>
      <c r="O872" s="15" t="s">
        <v>103</v>
      </c>
      <c r="P872" s="28">
        <v>4.2689148957375835E-3</v>
      </c>
      <c r="Q872" s="18">
        <v>4.9210735511223804</v>
      </c>
      <c r="R872" s="18">
        <v>5.0058256676976871</v>
      </c>
      <c r="S872" s="2" t="s">
        <v>45</v>
      </c>
      <c r="T872" s="2"/>
      <c r="U872" s="2"/>
      <c r="V872" s="14">
        <v>365</v>
      </c>
      <c r="W872" s="76"/>
      <c r="X872" s="14"/>
      <c r="Y872" s="14">
        <v>0</v>
      </c>
      <c r="Z872" s="76" t="s">
        <v>2181</v>
      </c>
      <c r="AA872" s="76" t="s">
        <v>2182</v>
      </c>
      <c r="AB872" s="19" t="s">
        <v>49</v>
      </c>
      <c r="AC872" s="19">
        <v>840000</v>
      </c>
      <c r="AD872" s="19">
        <v>2400000</v>
      </c>
      <c r="AE872" s="19">
        <v>1800000</v>
      </c>
      <c r="AF872" s="19">
        <v>600000</v>
      </c>
      <c r="AG872" s="19">
        <v>2676000000</v>
      </c>
      <c r="AH872" s="43">
        <v>5.0272407885985224</v>
      </c>
      <c r="AI872" s="20">
        <v>9.1200000000000003E-2</v>
      </c>
      <c r="AJ872" s="21">
        <f t="shared" si="590"/>
        <v>4.2048935608660571E-3</v>
      </c>
      <c r="AK872" s="21">
        <f t="shared" si="591"/>
        <v>1.2013981602474449E-2</v>
      </c>
      <c r="AL872" s="21">
        <f t="shared" si="592"/>
        <v>9.0104862018558357E-3</v>
      </c>
      <c r="AM872" s="21">
        <f t="shared" si="593"/>
        <v>3.0034954006186122E-3</v>
      </c>
      <c r="AN872" s="21">
        <f t="shared" si="594"/>
        <v>13.395589486759011</v>
      </c>
      <c r="AO872" s="86">
        <f t="shared" si="562"/>
        <v>0.46638050687191046</v>
      </c>
      <c r="AP872" s="88">
        <f t="shared" si="563"/>
        <v>1.1520256331139882E-5</v>
      </c>
      <c r="AQ872" s="89">
        <f t="shared" si="564"/>
        <v>3.2915018088971096E-5</v>
      </c>
      <c r="AR872" s="89">
        <f t="shared" si="565"/>
        <v>2.4686263566728318E-5</v>
      </c>
      <c r="AS872" s="89">
        <f t="shared" si="566"/>
        <v>8.2287545222427739E-6</v>
      </c>
      <c r="AT872" s="89">
        <f t="shared" si="567"/>
        <v>3.6700245169202769E-2</v>
      </c>
      <c r="AU872" s="91">
        <f t="shared" si="568"/>
        <v>1.2777548133476998E-3</v>
      </c>
      <c r="AV872" s="95">
        <f t="shared" si="578"/>
        <v>4204.8935608660568</v>
      </c>
      <c r="AW872" s="96">
        <f t="shared" si="579"/>
        <v>12013.981602474449</v>
      </c>
      <c r="AX872" s="96">
        <f t="shared" si="580"/>
        <v>9010.486201855836</v>
      </c>
      <c r="AY872" s="96">
        <f t="shared" si="581"/>
        <v>3003.4954006186122</v>
      </c>
      <c r="AZ872" s="96">
        <f t="shared" si="582"/>
        <v>13395589.486759011</v>
      </c>
      <c r="BA872" s="97">
        <f t="shared" si="583"/>
        <v>466380.50687191047</v>
      </c>
      <c r="BB872" s="102">
        <f t="shared" si="584"/>
        <v>11.520256331139882</v>
      </c>
      <c r="BC872" s="98">
        <f t="shared" si="585"/>
        <v>32.915018088971095</v>
      </c>
      <c r="BD872" s="98">
        <f t="shared" si="586"/>
        <v>24.686263566728318</v>
      </c>
      <c r="BE872" s="98">
        <f t="shared" si="587"/>
        <v>8.2287545222427738</v>
      </c>
      <c r="BF872" s="98">
        <f t="shared" si="588"/>
        <v>36700.245169202768</v>
      </c>
      <c r="BG872" s="103">
        <f t="shared" si="589"/>
        <v>1277.7548133476998</v>
      </c>
      <c r="BH872">
        <v>0.1</v>
      </c>
      <c r="BI872">
        <f t="shared" si="569"/>
        <v>0.50058256676976876</v>
      </c>
      <c r="BJ872">
        <v>0.1</v>
      </c>
      <c r="BK872">
        <f t="shared" si="570"/>
        <v>0.50272407885985226</v>
      </c>
      <c r="BL872" s="114">
        <v>336000</v>
      </c>
      <c r="BM872" s="114">
        <v>480000</v>
      </c>
      <c r="BN872" s="114">
        <v>360000</v>
      </c>
      <c r="BO872" s="114">
        <v>120000</v>
      </c>
      <c r="BP872" s="114">
        <v>1070400000</v>
      </c>
      <c r="BQ872" s="107">
        <f t="shared" si="571"/>
        <v>9.1200000000000014E-3</v>
      </c>
      <c r="BR872" s="107">
        <f t="shared" si="572"/>
        <v>1.7337220295930321E-3</v>
      </c>
      <c r="BS872" s="107">
        <f t="shared" si="573"/>
        <v>2.6864079543564728E-3</v>
      </c>
      <c r="BT872" s="107">
        <f t="shared" si="574"/>
        <v>2.0148059657673543E-3</v>
      </c>
      <c r="BU872" s="107">
        <f t="shared" si="575"/>
        <v>6.716019885891182E-4</v>
      </c>
      <c r="BV872" s="107">
        <f t="shared" si="576"/>
        <v>5.5231430371320878</v>
      </c>
      <c r="BW872" s="117">
        <f t="shared" si="577"/>
        <v>6.5956163804469434E-2</v>
      </c>
    </row>
    <row r="873" spans="1:75" ht="45" customHeight="1" x14ac:dyDescent="0.25">
      <c r="A873" s="108">
        <v>4.6318552749325601</v>
      </c>
      <c r="B873" s="108">
        <v>-74.120186003811199</v>
      </c>
      <c r="C873" s="119">
        <v>27</v>
      </c>
      <c r="D873" s="119">
        <v>27</v>
      </c>
      <c r="E873" s="119">
        <v>1849</v>
      </c>
      <c r="F873" s="16" t="s">
        <v>2183</v>
      </c>
      <c r="G873" s="14" t="s">
        <v>2184</v>
      </c>
      <c r="H873" s="16" t="s">
        <v>2185</v>
      </c>
      <c r="I873" s="14" t="s">
        <v>133</v>
      </c>
      <c r="J873" s="14" t="s">
        <v>41</v>
      </c>
      <c r="K873" s="14">
        <v>40</v>
      </c>
      <c r="L873" s="14"/>
      <c r="M873" s="14">
        <v>2000</v>
      </c>
      <c r="N873" s="15" t="s">
        <v>43</v>
      </c>
      <c r="O873" s="15" t="s">
        <v>44</v>
      </c>
      <c r="P873" s="28">
        <v>4.2689148957375835E-3</v>
      </c>
      <c r="Q873" s="18">
        <v>8801</v>
      </c>
      <c r="R873" s="18">
        <v>8952.5733041236799</v>
      </c>
      <c r="S873" s="15" t="s">
        <v>45</v>
      </c>
      <c r="T873" s="15"/>
      <c r="U873" s="15"/>
      <c r="V873" s="14">
        <v>365</v>
      </c>
      <c r="W873" s="76"/>
      <c r="X873" s="14"/>
      <c r="Y873" s="14">
        <v>8760</v>
      </c>
      <c r="Z873" s="76" t="s">
        <v>2186</v>
      </c>
      <c r="AA873" s="76" t="s">
        <v>429</v>
      </c>
      <c r="AB873" s="19" t="s">
        <v>49</v>
      </c>
      <c r="AC873" s="19">
        <v>46.3856216091623</v>
      </c>
      <c r="AD873" s="19">
        <v>1074.85364414012</v>
      </c>
      <c r="AE873" s="19">
        <v>5.4109910208389103</v>
      </c>
      <c r="AF873" s="19">
        <v>1344</v>
      </c>
      <c r="AG873" s="19">
        <v>1920000</v>
      </c>
      <c r="AH873" s="23">
        <v>8801</v>
      </c>
      <c r="AI873" s="24">
        <v>8.7999999999999994E-8</v>
      </c>
      <c r="AJ873" s="21">
        <f t="shared" si="590"/>
        <v>4.152706777133689E-4</v>
      </c>
      <c r="AK873" s="21">
        <f t="shared" si="591"/>
        <v>9.6227060403688922E-3</v>
      </c>
      <c r="AL873" s="21">
        <f t="shared" si="592"/>
        <v>4.8442293762015366E-5</v>
      </c>
      <c r="AM873" s="21">
        <f t="shared" si="593"/>
        <v>1.2032258520742226E-2</v>
      </c>
      <c r="AN873" s="21">
        <f t="shared" si="594"/>
        <v>17.188940743917467</v>
      </c>
      <c r="AO873" s="86">
        <f t="shared" si="562"/>
        <v>7.8782645076288377E-4</v>
      </c>
      <c r="AP873" s="88">
        <f t="shared" si="563"/>
        <v>1.1377278841462162E-6</v>
      </c>
      <c r="AQ873" s="89">
        <f t="shared" si="564"/>
        <v>2.6363578192791484E-5</v>
      </c>
      <c r="AR873" s="89">
        <f t="shared" si="565"/>
        <v>1.3271861304661745E-7</v>
      </c>
      <c r="AS873" s="89">
        <f t="shared" si="566"/>
        <v>3.2965091837649932E-5</v>
      </c>
      <c r="AT873" s="89">
        <f t="shared" si="567"/>
        <v>4.709298833949991E-2</v>
      </c>
      <c r="AU873" s="91">
        <f t="shared" si="568"/>
        <v>2.158428632227079E-6</v>
      </c>
      <c r="AV873" s="95">
        <f t="shared" si="578"/>
        <v>415.27067771336891</v>
      </c>
      <c r="AW873" s="96">
        <f t="shared" si="579"/>
        <v>9622.706040368892</v>
      </c>
      <c r="AX873" s="96">
        <f t="shared" si="580"/>
        <v>48.442293762015368</v>
      </c>
      <c r="AY873" s="96">
        <f t="shared" si="581"/>
        <v>12032.258520742225</v>
      </c>
      <c r="AZ873" s="96">
        <f t="shared" si="582"/>
        <v>17188940.743917465</v>
      </c>
      <c r="BA873" s="97">
        <f t="shared" si="583"/>
        <v>787.82645076288372</v>
      </c>
      <c r="BB873" s="102">
        <f t="shared" si="584"/>
        <v>1.1377278841462162</v>
      </c>
      <c r="BC873" s="98">
        <f t="shared" si="585"/>
        <v>26.363578192791483</v>
      </c>
      <c r="BD873" s="98">
        <f t="shared" si="586"/>
        <v>0.13271861304661745</v>
      </c>
      <c r="BE873" s="98">
        <f t="shared" si="587"/>
        <v>32.965091837649929</v>
      </c>
      <c r="BF873" s="98">
        <f t="shared" si="588"/>
        <v>47092.988339499912</v>
      </c>
      <c r="BG873" s="103">
        <f t="shared" si="589"/>
        <v>2.1584286322270789</v>
      </c>
      <c r="BH873">
        <v>0.1</v>
      </c>
      <c r="BI873">
        <f t="shared" si="569"/>
        <v>895.25733041236799</v>
      </c>
      <c r="BJ873">
        <v>0.1</v>
      </c>
      <c r="BK873">
        <f t="shared" si="570"/>
        <v>880.1</v>
      </c>
      <c r="BL873" s="114">
        <v>17.6498016718255</v>
      </c>
      <c r="BM873" s="114">
        <v>910.91550745517998</v>
      </c>
      <c r="BN873" s="114">
        <v>5.3109910208389097</v>
      </c>
      <c r="BO873" s="114">
        <v>537.6</v>
      </c>
      <c r="BP873" s="114">
        <v>384000</v>
      </c>
      <c r="BQ873" s="107">
        <f t="shared" si="571"/>
        <v>8.7999999999999994E-9</v>
      </c>
      <c r="BR873" s="107">
        <f t="shared" si="572"/>
        <v>1.6337692234602973E-4</v>
      </c>
      <c r="BS873" s="107">
        <f t="shared" si="573"/>
        <v>8.2116141605268443E-3</v>
      </c>
      <c r="BT873" s="107">
        <f t="shared" si="574"/>
        <v>4.7793171391710721E-5</v>
      </c>
      <c r="BU873" s="107">
        <f t="shared" si="575"/>
        <v>4.961027279575831E-3</v>
      </c>
      <c r="BV873" s="107">
        <f t="shared" si="576"/>
        <v>3.8435639964615262</v>
      </c>
      <c r="BW873" s="117">
        <f t="shared" si="577"/>
        <v>1.1141548514651299E-4</v>
      </c>
    </row>
    <row r="874" spans="1:75" ht="45" customHeight="1" x14ac:dyDescent="0.25">
      <c r="A874" s="108">
        <v>4.6307301915162302</v>
      </c>
      <c r="B874" s="108">
        <v>-74.114826303141399</v>
      </c>
      <c r="C874" s="119">
        <v>27</v>
      </c>
      <c r="D874" s="119">
        <v>27</v>
      </c>
      <c r="E874" s="119">
        <v>1849</v>
      </c>
      <c r="F874" s="16" t="s">
        <v>2187</v>
      </c>
      <c r="G874" s="14" t="s">
        <v>2188</v>
      </c>
      <c r="H874" s="16" t="s">
        <v>2189</v>
      </c>
      <c r="I874" s="14" t="s">
        <v>133</v>
      </c>
      <c r="J874" s="14" t="s">
        <v>41</v>
      </c>
      <c r="K874" s="14">
        <v>80</v>
      </c>
      <c r="L874" s="14"/>
      <c r="M874" s="14">
        <v>1996</v>
      </c>
      <c r="N874" s="15" t="s">
        <v>43</v>
      </c>
      <c r="O874" s="15" t="s">
        <v>44</v>
      </c>
      <c r="P874" s="17">
        <v>-2.5800163440120989E-4</v>
      </c>
      <c r="Q874" s="18">
        <v>267.04599999999999</v>
      </c>
      <c r="R874" s="18">
        <v>266.77054894025315</v>
      </c>
      <c r="S874" s="15" t="s">
        <v>45</v>
      </c>
      <c r="T874" s="15"/>
      <c r="U874" s="15"/>
      <c r="V874" s="14">
        <v>365</v>
      </c>
      <c r="W874" s="76"/>
      <c r="X874" s="14"/>
      <c r="Y874" s="14">
        <v>8760</v>
      </c>
      <c r="Z874" s="76" t="s">
        <v>2190</v>
      </c>
      <c r="AA874" s="76" t="s">
        <v>429</v>
      </c>
      <c r="AB874" s="19" t="s">
        <v>49</v>
      </c>
      <c r="AC874" s="19">
        <v>46.3856216091623</v>
      </c>
      <c r="AD874" s="19">
        <v>1074.85364414012</v>
      </c>
      <c r="AE874" s="19">
        <v>5.4109910208389103</v>
      </c>
      <c r="AF874" s="19">
        <v>1344</v>
      </c>
      <c r="AG874" s="19">
        <v>1920000</v>
      </c>
      <c r="AH874" s="20">
        <v>1159.0914634146341</v>
      </c>
      <c r="AI874" s="20">
        <v>1.4200000000000001E-4</v>
      </c>
      <c r="AJ874" s="21">
        <f t="shared" si="590"/>
        <v>1.2374317739611095E-5</v>
      </c>
      <c r="AK874" s="21">
        <f t="shared" si="591"/>
        <v>2.8673929667769136E-4</v>
      </c>
      <c r="AL874" s="21">
        <f t="shared" si="592"/>
        <v>1.443493044939977E-6</v>
      </c>
      <c r="AM874" s="21">
        <f t="shared" si="593"/>
        <v>3.5853961777570023E-4</v>
      </c>
      <c r="AN874" s="21">
        <f t="shared" si="594"/>
        <v>0.5121994539652861</v>
      </c>
      <c r="AO874" s="86">
        <f t="shared" si="562"/>
        <v>0.16442121644707589</v>
      </c>
      <c r="AP874" s="88">
        <f t="shared" si="563"/>
        <v>3.3902240382496149E-8</v>
      </c>
      <c r="AQ874" s="89">
        <f t="shared" si="564"/>
        <v>7.8558711418545574E-7</v>
      </c>
      <c r="AR874" s="89">
        <f t="shared" si="565"/>
        <v>3.9547754655889781E-9</v>
      </c>
      <c r="AS874" s="89">
        <f t="shared" si="566"/>
        <v>9.8230032267315128E-7</v>
      </c>
      <c r="AT874" s="89">
        <f t="shared" si="567"/>
        <v>1.4032861752473593E-3</v>
      </c>
      <c r="AU874" s="91">
        <f t="shared" si="568"/>
        <v>4.5046908615637229E-4</v>
      </c>
      <c r="AV874" s="95">
        <f t="shared" si="578"/>
        <v>12.374317739611095</v>
      </c>
      <c r="AW874" s="96">
        <f t="shared" si="579"/>
        <v>286.73929667769136</v>
      </c>
      <c r="AX874" s="96">
        <f t="shared" si="580"/>
        <v>1.443493044939977</v>
      </c>
      <c r="AY874" s="96">
        <f t="shared" si="581"/>
        <v>358.53961777570021</v>
      </c>
      <c r="AZ874" s="96">
        <f t="shared" si="582"/>
        <v>512199.45396528608</v>
      </c>
      <c r="BA874" s="97">
        <f t="shared" si="583"/>
        <v>164421.21644707589</v>
      </c>
      <c r="BB874" s="102">
        <f t="shared" si="584"/>
        <v>3.3902240382496146E-2</v>
      </c>
      <c r="BC874" s="98">
        <f t="shared" si="585"/>
        <v>0.78558711418545579</v>
      </c>
      <c r="BD874" s="98">
        <f t="shared" si="586"/>
        <v>3.9547754655889777E-3</v>
      </c>
      <c r="BE874" s="98">
        <f t="shared" si="587"/>
        <v>0.98230032267315126</v>
      </c>
      <c r="BF874" s="98">
        <f t="shared" si="588"/>
        <v>1403.2861752473593</v>
      </c>
      <c r="BG874" s="103">
        <f t="shared" si="589"/>
        <v>450.46908615637227</v>
      </c>
      <c r="BH874">
        <v>0.1</v>
      </c>
      <c r="BI874">
        <f t="shared" si="569"/>
        <v>26.677054894025318</v>
      </c>
      <c r="BJ874">
        <v>0.1</v>
      </c>
      <c r="BK874">
        <f t="shared" si="570"/>
        <v>115.90914634146341</v>
      </c>
      <c r="BL874" s="114">
        <v>17.6498016718255</v>
      </c>
      <c r="BM874" s="114">
        <v>910.91550745517998</v>
      </c>
      <c r="BN874" s="114">
        <v>5.3109910208389097</v>
      </c>
      <c r="BO874" s="114">
        <v>537.6</v>
      </c>
      <c r="BP874" s="114">
        <v>384000</v>
      </c>
      <c r="BQ874" s="107">
        <f t="shared" si="571"/>
        <v>1.4200000000000001E-5</v>
      </c>
      <c r="BR874" s="107">
        <f t="shared" si="572"/>
        <v>4.8683378262140556E-6</v>
      </c>
      <c r="BS874" s="107">
        <f t="shared" si="573"/>
        <v>2.4469130191654217E-4</v>
      </c>
      <c r="BT874" s="107">
        <f t="shared" si="574"/>
        <v>1.4241503682398817E-6</v>
      </c>
      <c r="BU874" s="107">
        <f t="shared" si="575"/>
        <v>1.4782967150577957E-4</v>
      </c>
      <c r="BV874" s="107">
        <f t="shared" si="576"/>
        <v>0.11453127971046541</v>
      </c>
      <c r="BW874" s="117">
        <f t="shared" si="577"/>
        <v>2.3252671424133696E-2</v>
      </c>
    </row>
    <row r="875" spans="1:75" ht="45" customHeight="1" x14ac:dyDescent="0.25">
      <c r="A875" s="108">
        <v>4.6307301915162302</v>
      </c>
      <c r="B875" s="108">
        <v>-74.114826303141399</v>
      </c>
      <c r="C875" s="119">
        <v>27</v>
      </c>
      <c r="D875" s="119">
        <v>27</v>
      </c>
      <c r="E875" s="119">
        <v>1849</v>
      </c>
      <c r="F875" s="16" t="s">
        <v>2187</v>
      </c>
      <c r="G875" s="14" t="s">
        <v>2188</v>
      </c>
      <c r="H875" s="16" t="s">
        <v>2189</v>
      </c>
      <c r="I875" s="14" t="s">
        <v>133</v>
      </c>
      <c r="J875" s="14" t="s">
        <v>41</v>
      </c>
      <c r="K875" s="14">
        <v>50</v>
      </c>
      <c r="L875" s="14"/>
      <c r="M875" s="14">
        <v>1989</v>
      </c>
      <c r="N875" s="15" t="s">
        <v>43</v>
      </c>
      <c r="O875" s="15" t="s">
        <v>44</v>
      </c>
      <c r="P875" s="17">
        <v>-2.5800163440120989E-4</v>
      </c>
      <c r="Q875" s="18">
        <v>3857.1428571428601</v>
      </c>
      <c r="R875" s="18">
        <v>3853.1643137922952</v>
      </c>
      <c r="S875" s="15" t="s">
        <v>45</v>
      </c>
      <c r="T875" s="15"/>
      <c r="U875" s="15"/>
      <c r="V875" s="14">
        <v>365</v>
      </c>
      <c r="W875" s="76"/>
      <c r="X875" s="14"/>
      <c r="Y875" s="14" t="e">
        <v>#VALUE!</v>
      </c>
      <c r="Z875" s="76" t="s">
        <v>2191</v>
      </c>
      <c r="AA875" s="76" t="s">
        <v>429</v>
      </c>
      <c r="AB875" s="19" t="s">
        <v>49</v>
      </c>
      <c r="AC875" s="19">
        <v>46.3856216091623</v>
      </c>
      <c r="AD875" s="19">
        <v>1074.85364414012</v>
      </c>
      <c r="AE875" s="19">
        <v>5.4109910208389103</v>
      </c>
      <c r="AF875" s="19">
        <v>1344</v>
      </c>
      <c r="AG875" s="19">
        <v>1920000</v>
      </c>
      <c r="AH875" s="20">
        <v>1159.0914634146341</v>
      </c>
      <c r="AI875" s="20">
        <v>1.4200000000000001E-4</v>
      </c>
      <c r="AJ875" s="21">
        <f t="shared" si="590"/>
        <v>1.7873142185749689E-4</v>
      </c>
      <c r="AK875" s="21">
        <f t="shared" si="591"/>
        <v>4.1415877041503131E-3</v>
      </c>
      <c r="AL875" s="21">
        <f t="shared" si="592"/>
        <v>2.084943750374703E-5</v>
      </c>
      <c r="AM875" s="21">
        <f t="shared" si="593"/>
        <v>5.1786528377368449E-3</v>
      </c>
      <c r="AN875" s="21">
        <f t="shared" si="594"/>
        <v>7.3980754824812065</v>
      </c>
      <c r="AO875" s="86">
        <f t="shared" si="562"/>
        <v>0.16442121644707589</v>
      </c>
      <c r="AP875" s="88">
        <f t="shared" si="563"/>
        <v>4.8967512837670375E-7</v>
      </c>
      <c r="AQ875" s="89">
        <f t="shared" si="564"/>
        <v>1.1346815627809078E-5</v>
      </c>
      <c r="AR875" s="89">
        <f t="shared" si="565"/>
        <v>5.7121746585608304E-8</v>
      </c>
      <c r="AS875" s="89">
        <f t="shared" si="566"/>
        <v>1.4188089966402314E-5</v>
      </c>
      <c r="AT875" s="89">
        <f t="shared" si="567"/>
        <v>2.0268699952003307E-2</v>
      </c>
      <c r="AU875" s="91">
        <f t="shared" si="568"/>
        <v>4.5046908615637229E-4</v>
      </c>
      <c r="AV875" s="95">
        <f t="shared" si="578"/>
        <v>178.73142185749688</v>
      </c>
      <c r="AW875" s="96">
        <f t="shared" si="579"/>
        <v>4141.5877041503127</v>
      </c>
      <c r="AX875" s="96">
        <f t="shared" si="580"/>
        <v>20.84943750374703</v>
      </c>
      <c r="AY875" s="96">
        <f t="shared" si="581"/>
        <v>5178.652837736845</v>
      </c>
      <c r="AZ875" s="96">
        <f t="shared" si="582"/>
        <v>7398075.4824812068</v>
      </c>
      <c r="BA875" s="97">
        <f t="shared" si="583"/>
        <v>164421.21644707589</v>
      </c>
      <c r="BB875" s="102">
        <f t="shared" si="584"/>
        <v>0.48967512837670374</v>
      </c>
      <c r="BC875" s="98">
        <f t="shared" si="585"/>
        <v>11.346815627809077</v>
      </c>
      <c r="BD875" s="98">
        <f t="shared" si="586"/>
        <v>5.7121746585608306E-2</v>
      </c>
      <c r="BE875" s="98">
        <f t="shared" si="587"/>
        <v>14.188089966402314</v>
      </c>
      <c r="BF875" s="98">
        <f t="shared" si="588"/>
        <v>20268.699952003306</v>
      </c>
      <c r="BG875" s="103">
        <f t="shared" si="589"/>
        <v>450.46908615637227</v>
      </c>
      <c r="BH875">
        <v>0.1</v>
      </c>
      <c r="BI875">
        <f t="shared" si="569"/>
        <v>385.31643137922953</v>
      </c>
      <c r="BJ875">
        <v>0.1</v>
      </c>
      <c r="BK875">
        <f t="shared" si="570"/>
        <v>115.90914634146341</v>
      </c>
      <c r="BL875" s="114">
        <v>17.6498016718255</v>
      </c>
      <c r="BM875" s="114">
        <v>910.91550745517998</v>
      </c>
      <c r="BN875" s="114">
        <v>5.3109910208389097</v>
      </c>
      <c r="BO875" s="114">
        <v>537.6</v>
      </c>
      <c r="BP875" s="114">
        <v>384000</v>
      </c>
      <c r="BQ875" s="107">
        <f t="shared" si="571"/>
        <v>1.4200000000000001E-5</v>
      </c>
      <c r="BR875" s="107">
        <f t="shared" si="572"/>
        <v>7.0317003334781057E-5</v>
      </c>
      <c r="BS875" s="107">
        <f t="shared" si="573"/>
        <v>3.534257421539276E-3</v>
      </c>
      <c r="BT875" s="107">
        <f t="shared" si="574"/>
        <v>2.0570056920357663E-5</v>
      </c>
      <c r="BU875" s="107">
        <f t="shared" si="575"/>
        <v>2.1352132648393652E-3</v>
      </c>
      <c r="BV875" s="107">
        <f t="shared" si="576"/>
        <v>1.6542599681502534</v>
      </c>
      <c r="BW875" s="117">
        <f t="shared" si="577"/>
        <v>2.3252671424133696E-2</v>
      </c>
    </row>
    <row r="876" spans="1:75" ht="45" customHeight="1" x14ac:dyDescent="0.25">
      <c r="A876" s="108">
        <v>4.6298812079849601</v>
      </c>
      <c r="B876" s="108">
        <v>-74.107657249622406</v>
      </c>
      <c r="C876" s="119">
        <v>28</v>
      </c>
      <c r="D876" s="119">
        <v>27</v>
      </c>
      <c r="E876" s="119">
        <v>1850</v>
      </c>
      <c r="F876" s="16" t="s">
        <v>2192</v>
      </c>
      <c r="G876" s="14" t="s">
        <v>2193</v>
      </c>
      <c r="H876" s="16" t="s">
        <v>2194</v>
      </c>
      <c r="I876" s="14" t="s">
        <v>133</v>
      </c>
      <c r="J876" s="14" t="s">
        <v>41</v>
      </c>
      <c r="K876" s="14">
        <v>100</v>
      </c>
      <c r="L876" s="14"/>
      <c r="M876" s="14">
        <v>1967</v>
      </c>
      <c r="N876" s="15" t="s">
        <v>43</v>
      </c>
      <c r="O876" s="15" t="s">
        <v>44</v>
      </c>
      <c r="P876" s="28">
        <v>4.2689148957375835E-3</v>
      </c>
      <c r="Q876" s="18">
        <v>75</v>
      </c>
      <c r="R876" s="18">
        <v>76.291671152059536</v>
      </c>
      <c r="S876" s="15" t="s">
        <v>45</v>
      </c>
      <c r="T876" s="15"/>
      <c r="U876" s="15"/>
      <c r="V876" s="14">
        <v>365</v>
      </c>
      <c r="W876" s="76" t="s">
        <v>76</v>
      </c>
      <c r="X876" s="14"/>
      <c r="Y876" s="14">
        <v>2920</v>
      </c>
      <c r="Z876" s="76" t="s">
        <v>2195</v>
      </c>
      <c r="AA876" s="76" t="s">
        <v>429</v>
      </c>
      <c r="AB876" s="19" t="s">
        <v>49</v>
      </c>
      <c r="AC876" s="19">
        <v>46.3856216091623</v>
      </c>
      <c r="AD876" s="19">
        <v>1074.85364414012</v>
      </c>
      <c r="AE876" s="19">
        <v>5.4109910208389103</v>
      </c>
      <c r="AF876" s="19">
        <v>1344</v>
      </c>
      <c r="AG876" s="19">
        <v>1920000</v>
      </c>
      <c r="AH876" s="20">
        <v>1159.0914634146341</v>
      </c>
      <c r="AI876" s="20">
        <v>1.4200000000000001E-4</v>
      </c>
      <c r="AJ876" s="21">
        <f t="shared" si="590"/>
        <v>3.5388365899900769E-6</v>
      </c>
      <c r="AK876" s="21">
        <f t="shared" si="591"/>
        <v>8.2002380755330861E-5</v>
      </c>
      <c r="AL876" s="21">
        <f t="shared" si="592"/>
        <v>4.1281354756858908E-7</v>
      </c>
      <c r="AM876" s="21">
        <f t="shared" si="593"/>
        <v>1.0253600602836803E-4</v>
      </c>
      <c r="AN876" s="21">
        <f t="shared" si="594"/>
        <v>0.14648000861195432</v>
      </c>
      <c r="AO876" s="86">
        <f t="shared" si="562"/>
        <v>0.16742562021603197</v>
      </c>
      <c r="AP876" s="88">
        <f t="shared" si="563"/>
        <v>9.6954427123015809E-9</v>
      </c>
      <c r="AQ876" s="89">
        <f t="shared" si="564"/>
        <v>2.2466405686392016E-7</v>
      </c>
      <c r="AR876" s="89">
        <f t="shared" si="565"/>
        <v>1.1309960207358605E-9</v>
      </c>
      <c r="AS876" s="89">
        <f t="shared" si="566"/>
        <v>2.8092056446128227E-7</v>
      </c>
      <c r="AT876" s="89">
        <f t="shared" si="567"/>
        <v>4.0131509208754605E-4</v>
      </c>
      <c r="AU876" s="91">
        <f t="shared" si="568"/>
        <v>4.5870032935899167E-4</v>
      </c>
      <c r="AV876" s="95">
        <f t="shared" si="578"/>
        <v>3.5388365899900767</v>
      </c>
      <c r="AW876" s="96">
        <f t="shared" si="579"/>
        <v>82.002380755330861</v>
      </c>
      <c r="AX876" s="96">
        <f t="shared" si="580"/>
        <v>0.41281354756858907</v>
      </c>
      <c r="AY876" s="96">
        <f t="shared" si="581"/>
        <v>102.53600602836802</v>
      </c>
      <c r="AZ876" s="96">
        <f t="shared" si="582"/>
        <v>146480.00861195431</v>
      </c>
      <c r="BA876" s="97">
        <f t="shared" si="583"/>
        <v>167425.62021603197</v>
      </c>
      <c r="BB876" s="102">
        <f t="shared" si="584"/>
        <v>9.6954427123015809E-3</v>
      </c>
      <c r="BC876" s="98">
        <f t="shared" si="585"/>
        <v>0.22466405686392016</v>
      </c>
      <c r="BD876" s="98">
        <f t="shared" si="586"/>
        <v>1.1309960207358605E-3</v>
      </c>
      <c r="BE876" s="98">
        <f t="shared" si="587"/>
        <v>0.28092056446128227</v>
      </c>
      <c r="BF876" s="98">
        <f t="shared" si="588"/>
        <v>401.31509208754602</v>
      </c>
      <c r="BG876" s="103">
        <f t="shared" si="589"/>
        <v>458.70032935899167</v>
      </c>
      <c r="BH876">
        <v>0.1</v>
      </c>
      <c r="BI876">
        <f t="shared" si="569"/>
        <v>7.6291671152059539</v>
      </c>
      <c r="BJ876">
        <v>0.1</v>
      </c>
      <c r="BK876">
        <f t="shared" si="570"/>
        <v>115.90914634146341</v>
      </c>
      <c r="BL876" s="114">
        <v>17.6498016718255</v>
      </c>
      <c r="BM876" s="114">
        <v>910.91550745517998</v>
      </c>
      <c r="BN876" s="114">
        <v>5.3109910208389097</v>
      </c>
      <c r="BO876" s="114">
        <v>537.6</v>
      </c>
      <c r="BP876" s="114">
        <v>384000</v>
      </c>
      <c r="BQ876" s="107">
        <f t="shared" si="571"/>
        <v>1.4200000000000001E-5</v>
      </c>
      <c r="BR876" s="107">
        <f t="shared" si="572"/>
        <v>1.3922587405922315E-6</v>
      </c>
      <c r="BS876" s="107">
        <f t="shared" si="573"/>
        <v>6.9977395982219451E-5</v>
      </c>
      <c r="BT876" s="107">
        <f t="shared" si="574"/>
        <v>4.0728188323807569E-7</v>
      </c>
      <c r="BU876" s="107">
        <f t="shared" si="575"/>
        <v>4.2276678328393062E-5</v>
      </c>
      <c r="BV876" s="107">
        <f t="shared" si="576"/>
        <v>3.275392566010845E-2</v>
      </c>
      <c r="BW876" s="117">
        <f t="shared" si="577"/>
        <v>2.367755827982395E-2</v>
      </c>
    </row>
    <row r="877" spans="1:75" ht="45" customHeight="1" x14ac:dyDescent="0.25">
      <c r="A877" s="108">
        <v>4.6308675222367501</v>
      </c>
      <c r="B877" s="108">
        <v>-74.1132383185641</v>
      </c>
      <c r="C877" s="119">
        <v>28</v>
      </c>
      <c r="D877" s="119">
        <v>27</v>
      </c>
      <c r="E877" s="119">
        <v>1850</v>
      </c>
      <c r="F877" s="16" t="s">
        <v>2196</v>
      </c>
      <c r="G877" s="14" t="s">
        <v>2197</v>
      </c>
      <c r="H877" s="16" t="s">
        <v>2198</v>
      </c>
      <c r="I877" s="14" t="s">
        <v>133</v>
      </c>
      <c r="J877" s="14" t="s">
        <v>41</v>
      </c>
      <c r="K877" s="14">
        <v>600</v>
      </c>
      <c r="L877" s="14"/>
      <c r="M877" s="14">
        <v>1989</v>
      </c>
      <c r="N877" s="15" t="s">
        <v>43</v>
      </c>
      <c r="O877" s="15" t="s">
        <v>86</v>
      </c>
      <c r="P877" s="28">
        <v>4.2689148957375835E-3</v>
      </c>
      <c r="Q877" s="18">
        <v>2334780</v>
      </c>
      <c r="R877" s="18">
        <v>2374990.2396320743</v>
      </c>
      <c r="S877" s="15" t="s">
        <v>45</v>
      </c>
      <c r="T877" s="15"/>
      <c r="U877" s="15"/>
      <c r="V877" s="14">
        <v>365</v>
      </c>
      <c r="W877" s="76"/>
      <c r="X877" s="14"/>
      <c r="Y877" s="14">
        <v>8760</v>
      </c>
      <c r="Z877" s="76" t="s">
        <v>2199</v>
      </c>
      <c r="AA877" s="76" t="s">
        <v>2200</v>
      </c>
      <c r="AB877" s="19" t="s">
        <v>49</v>
      </c>
      <c r="AC877" s="19">
        <v>589.42211574465</v>
      </c>
      <c r="AD877" s="19">
        <v>6395.3771199333296</v>
      </c>
      <c r="AE877" s="19">
        <v>22.425616220874101</v>
      </c>
      <c r="AF877" s="19">
        <v>1344</v>
      </c>
      <c r="AG877" s="19">
        <v>1920000</v>
      </c>
      <c r="AH877" s="20">
        <v>1159.0914634146341</v>
      </c>
      <c r="AI877" s="20">
        <v>1.4200000000000001E-4</v>
      </c>
      <c r="AJ877" s="21">
        <f t="shared" si="590"/>
        <v>1.3998717719168305</v>
      </c>
      <c r="AK877" s="21">
        <f t="shared" si="591"/>
        <v>15.188958238607942</v>
      </c>
      <c r="AL877" s="21">
        <f t="shared" si="592"/>
        <v>5.3260619642310714E-2</v>
      </c>
      <c r="AM877" s="21">
        <f t="shared" si="593"/>
        <v>3.1919868820655077</v>
      </c>
      <c r="AN877" s="21">
        <f t="shared" si="594"/>
        <v>4559.9812600935829</v>
      </c>
      <c r="AO877" s="86">
        <f t="shared" si="562"/>
        <v>0.16742562021603197</v>
      </c>
      <c r="AP877" s="88">
        <f t="shared" si="563"/>
        <v>3.8352651285392617E-3</v>
      </c>
      <c r="AQ877" s="89">
        <f t="shared" si="564"/>
        <v>4.1613584215364222E-2</v>
      </c>
      <c r="AR877" s="89">
        <f t="shared" si="565"/>
        <v>1.4591950586934443E-4</v>
      </c>
      <c r="AS877" s="89">
        <f t="shared" si="566"/>
        <v>8.7451695399055011E-3</v>
      </c>
      <c r="AT877" s="89">
        <f t="shared" si="567"/>
        <v>12.493099342722145</v>
      </c>
      <c r="AU877" s="91">
        <f t="shared" si="568"/>
        <v>4.5870032935899167E-4</v>
      </c>
      <c r="AV877" s="95">
        <f t="shared" si="578"/>
        <v>1399871.7719168304</v>
      </c>
      <c r="AW877" s="96">
        <f t="shared" si="579"/>
        <v>15188958.238607941</v>
      </c>
      <c r="AX877" s="96">
        <f t="shared" si="580"/>
        <v>53260.61964231071</v>
      </c>
      <c r="AY877" s="96">
        <f t="shared" si="581"/>
        <v>3191986.8820655076</v>
      </c>
      <c r="AZ877" s="96">
        <f t="shared" si="582"/>
        <v>4559981260.0935831</v>
      </c>
      <c r="BA877" s="97">
        <f t="shared" si="583"/>
        <v>167425.62021603197</v>
      </c>
      <c r="BB877" s="102">
        <f t="shared" si="584"/>
        <v>3835.2651285392617</v>
      </c>
      <c r="BC877" s="98">
        <f t="shared" si="585"/>
        <v>41613.584215364222</v>
      </c>
      <c r="BD877" s="98">
        <f t="shared" si="586"/>
        <v>145.91950586934442</v>
      </c>
      <c r="BE877" s="98">
        <f t="shared" si="587"/>
        <v>8745.1695399055006</v>
      </c>
      <c r="BF877" s="98">
        <f t="shared" si="588"/>
        <v>12493099.342722144</v>
      </c>
      <c r="BG877" s="103">
        <f t="shared" si="589"/>
        <v>458.70032935899167</v>
      </c>
      <c r="BH877">
        <v>0.1</v>
      </c>
      <c r="BI877">
        <f t="shared" si="569"/>
        <v>237499.02396320744</v>
      </c>
      <c r="BJ877">
        <v>0.1</v>
      </c>
      <c r="BK877">
        <f t="shared" si="570"/>
        <v>115.90914634146341</v>
      </c>
      <c r="BL877" s="114">
        <v>491.49252207956101</v>
      </c>
      <c r="BM877" s="114">
        <v>4911.7599692228896</v>
      </c>
      <c r="BN877" s="114">
        <v>16.278520514623899</v>
      </c>
      <c r="BO877" s="114">
        <v>537.6</v>
      </c>
      <c r="BP877" s="114">
        <v>384000</v>
      </c>
      <c r="BQ877" s="107">
        <f t="shared" si="571"/>
        <v>1.4200000000000001E-5</v>
      </c>
      <c r="BR877" s="107">
        <f t="shared" si="572"/>
        <v>1.1756539543247266</v>
      </c>
      <c r="BS877" s="107">
        <f t="shared" si="573"/>
        <v>11.763850620035031</v>
      </c>
      <c r="BT877" s="107">
        <f t="shared" si="574"/>
        <v>3.9026467526202153E-2</v>
      </c>
      <c r="BU877" s="107">
        <f t="shared" si="575"/>
        <v>1.3160899070342074</v>
      </c>
      <c r="BV877" s="107">
        <f t="shared" si="576"/>
        <v>1019.6428073694401</v>
      </c>
      <c r="BW877" s="117">
        <f t="shared" si="577"/>
        <v>2.367755827982395E-2</v>
      </c>
    </row>
    <row r="878" spans="1:75" ht="45" customHeight="1" x14ac:dyDescent="0.25">
      <c r="A878" s="108">
        <v>4.6308675222367501</v>
      </c>
      <c r="B878" s="108">
        <v>-74.1132383185641</v>
      </c>
      <c r="C878" s="119">
        <v>28</v>
      </c>
      <c r="D878" s="119">
        <v>27</v>
      </c>
      <c r="E878" s="119">
        <v>1850</v>
      </c>
      <c r="F878" s="16" t="s">
        <v>2196</v>
      </c>
      <c r="G878" s="14" t="s">
        <v>2197</v>
      </c>
      <c r="H878" s="16" t="s">
        <v>2198</v>
      </c>
      <c r="I878" s="14" t="s">
        <v>133</v>
      </c>
      <c r="J878" s="14" t="s">
        <v>41</v>
      </c>
      <c r="K878" s="14">
        <v>600</v>
      </c>
      <c r="L878" s="14"/>
      <c r="M878" s="14">
        <v>1991</v>
      </c>
      <c r="N878" s="15" t="s">
        <v>43</v>
      </c>
      <c r="O878" s="15" t="s">
        <v>86</v>
      </c>
      <c r="P878" s="28">
        <v>4.2689148957375835E-3</v>
      </c>
      <c r="Q878" s="18">
        <v>2334780</v>
      </c>
      <c r="R878" s="18">
        <v>2374990.2396320743</v>
      </c>
      <c r="S878" s="15" t="s">
        <v>45</v>
      </c>
      <c r="T878" s="15"/>
      <c r="U878" s="15"/>
      <c r="V878" s="14">
        <v>365</v>
      </c>
      <c r="W878" s="76"/>
      <c r="X878" s="14"/>
      <c r="Y878" s="14">
        <v>8760</v>
      </c>
      <c r="Z878" s="76" t="s">
        <v>2199</v>
      </c>
      <c r="AA878" s="76" t="s">
        <v>2200</v>
      </c>
      <c r="AB878" s="19" t="s">
        <v>49</v>
      </c>
      <c r="AC878" s="19">
        <v>589.42211574465</v>
      </c>
      <c r="AD878" s="19">
        <v>6395.3771199333296</v>
      </c>
      <c r="AE878" s="19">
        <v>22.425616220874101</v>
      </c>
      <c r="AF878" s="19">
        <v>1344</v>
      </c>
      <c r="AG878" s="19">
        <v>1920000</v>
      </c>
      <c r="AH878" s="20">
        <v>1159.0914634146341</v>
      </c>
      <c r="AI878" s="20">
        <v>1.4200000000000001E-4</v>
      </c>
      <c r="AJ878" s="21">
        <f t="shared" si="590"/>
        <v>1.3998717719168305</v>
      </c>
      <c r="AK878" s="21">
        <f t="shared" si="591"/>
        <v>15.188958238607942</v>
      </c>
      <c r="AL878" s="21">
        <f t="shared" si="592"/>
        <v>5.3260619642310714E-2</v>
      </c>
      <c r="AM878" s="21">
        <f t="shared" si="593"/>
        <v>3.1919868820655077</v>
      </c>
      <c r="AN878" s="21">
        <f t="shared" si="594"/>
        <v>4559.9812600935829</v>
      </c>
      <c r="AO878" s="86">
        <f t="shared" si="562"/>
        <v>0.16742562021603197</v>
      </c>
      <c r="AP878" s="88">
        <f t="shared" si="563"/>
        <v>3.8352651285392617E-3</v>
      </c>
      <c r="AQ878" s="89">
        <f t="shared" si="564"/>
        <v>4.1613584215364222E-2</v>
      </c>
      <c r="AR878" s="89">
        <f t="shared" si="565"/>
        <v>1.4591950586934443E-4</v>
      </c>
      <c r="AS878" s="89">
        <f t="shared" si="566"/>
        <v>8.7451695399055011E-3</v>
      </c>
      <c r="AT878" s="89">
        <f t="shared" si="567"/>
        <v>12.493099342722145</v>
      </c>
      <c r="AU878" s="91">
        <f t="shared" si="568"/>
        <v>4.5870032935899167E-4</v>
      </c>
      <c r="AV878" s="95">
        <f t="shared" si="578"/>
        <v>1399871.7719168304</v>
      </c>
      <c r="AW878" s="96">
        <f t="shared" si="579"/>
        <v>15188958.238607941</v>
      </c>
      <c r="AX878" s="96">
        <f t="shared" si="580"/>
        <v>53260.61964231071</v>
      </c>
      <c r="AY878" s="96">
        <f t="shared" si="581"/>
        <v>3191986.8820655076</v>
      </c>
      <c r="AZ878" s="96">
        <f t="shared" si="582"/>
        <v>4559981260.0935831</v>
      </c>
      <c r="BA878" s="97">
        <f t="shared" si="583"/>
        <v>167425.62021603197</v>
      </c>
      <c r="BB878" s="102">
        <f t="shared" si="584"/>
        <v>3835.2651285392617</v>
      </c>
      <c r="BC878" s="98">
        <f t="shared" si="585"/>
        <v>41613.584215364222</v>
      </c>
      <c r="BD878" s="98">
        <f t="shared" si="586"/>
        <v>145.91950586934442</v>
      </c>
      <c r="BE878" s="98">
        <f t="shared" si="587"/>
        <v>8745.1695399055006</v>
      </c>
      <c r="BF878" s="98">
        <f t="shared" si="588"/>
        <v>12493099.342722144</v>
      </c>
      <c r="BG878" s="103">
        <f t="shared" si="589"/>
        <v>458.70032935899167</v>
      </c>
      <c r="BH878">
        <v>0.1</v>
      </c>
      <c r="BI878">
        <f t="shared" si="569"/>
        <v>237499.02396320744</v>
      </c>
      <c r="BJ878">
        <v>0.1</v>
      </c>
      <c r="BK878">
        <f t="shared" si="570"/>
        <v>115.90914634146341</v>
      </c>
      <c r="BL878" s="114">
        <v>491.49252207956101</v>
      </c>
      <c r="BM878" s="114">
        <v>4911.7599692228896</v>
      </c>
      <c r="BN878" s="114">
        <v>16.278520514623899</v>
      </c>
      <c r="BO878" s="114">
        <v>537.6</v>
      </c>
      <c r="BP878" s="114">
        <v>384000</v>
      </c>
      <c r="BQ878" s="107">
        <f t="shared" si="571"/>
        <v>1.4200000000000001E-5</v>
      </c>
      <c r="BR878" s="107">
        <f t="shared" si="572"/>
        <v>1.1756539543247266</v>
      </c>
      <c r="BS878" s="107">
        <f t="shared" si="573"/>
        <v>11.763850620035031</v>
      </c>
      <c r="BT878" s="107">
        <f t="shared" si="574"/>
        <v>3.9026467526202153E-2</v>
      </c>
      <c r="BU878" s="107">
        <f t="shared" si="575"/>
        <v>1.3160899070342074</v>
      </c>
      <c r="BV878" s="107">
        <f t="shared" si="576"/>
        <v>1019.6428073694401</v>
      </c>
      <c r="BW878" s="117">
        <f t="shared" si="577"/>
        <v>2.367755827982395E-2</v>
      </c>
    </row>
    <row r="879" spans="1:75" ht="45" customHeight="1" x14ac:dyDescent="0.25">
      <c r="A879" s="108">
        <v>4.6308675222367501</v>
      </c>
      <c r="B879" s="108">
        <v>-74.1132383185641</v>
      </c>
      <c r="C879" s="119">
        <v>28</v>
      </c>
      <c r="D879" s="119">
        <v>27</v>
      </c>
      <c r="E879" s="119">
        <v>1850</v>
      </c>
      <c r="F879" s="16" t="s">
        <v>2196</v>
      </c>
      <c r="G879" s="14" t="s">
        <v>2197</v>
      </c>
      <c r="H879" s="16" t="s">
        <v>2198</v>
      </c>
      <c r="I879" s="14" t="s">
        <v>133</v>
      </c>
      <c r="J879" s="14" t="s">
        <v>41</v>
      </c>
      <c r="K879" s="14">
        <v>400</v>
      </c>
      <c r="L879" s="14"/>
      <c r="M879" s="14">
        <v>1992</v>
      </c>
      <c r="N879" s="15" t="s">
        <v>43</v>
      </c>
      <c r="O879" s="15" t="s">
        <v>86</v>
      </c>
      <c r="P879" s="28">
        <v>4.2689148957375835E-3</v>
      </c>
      <c r="Q879" s="18">
        <v>2334780</v>
      </c>
      <c r="R879" s="18">
        <v>2374990.2396320743</v>
      </c>
      <c r="S879" s="15" t="s">
        <v>45</v>
      </c>
      <c r="T879" s="15"/>
      <c r="U879" s="15"/>
      <c r="V879" s="14">
        <v>365</v>
      </c>
      <c r="W879" s="76"/>
      <c r="X879" s="14"/>
      <c r="Y879" s="14">
        <v>8760</v>
      </c>
      <c r="Z879" s="76" t="s">
        <v>2199</v>
      </c>
      <c r="AA879" s="76" t="s">
        <v>2200</v>
      </c>
      <c r="AB879" s="19" t="s">
        <v>49</v>
      </c>
      <c r="AC879" s="19">
        <v>589.42211574465</v>
      </c>
      <c r="AD879" s="19">
        <v>6395.3771199333296</v>
      </c>
      <c r="AE879" s="19">
        <v>22.425616220874101</v>
      </c>
      <c r="AF879" s="19">
        <v>1344</v>
      </c>
      <c r="AG879" s="19">
        <v>1920000</v>
      </c>
      <c r="AH879" s="20">
        <v>1159.0914634146341</v>
      </c>
      <c r="AI879" s="20">
        <v>1.4200000000000001E-4</v>
      </c>
      <c r="AJ879" s="21">
        <f t="shared" si="590"/>
        <v>1.3998717719168305</v>
      </c>
      <c r="AK879" s="21">
        <f t="shared" si="591"/>
        <v>15.188958238607942</v>
      </c>
      <c r="AL879" s="21">
        <f t="shared" si="592"/>
        <v>5.3260619642310714E-2</v>
      </c>
      <c r="AM879" s="21">
        <f t="shared" si="593"/>
        <v>3.1919868820655077</v>
      </c>
      <c r="AN879" s="21">
        <f t="shared" si="594"/>
        <v>4559.9812600935829</v>
      </c>
      <c r="AO879" s="86">
        <f t="shared" si="562"/>
        <v>0.16742562021603197</v>
      </c>
      <c r="AP879" s="88">
        <f t="shared" si="563"/>
        <v>3.8352651285392617E-3</v>
      </c>
      <c r="AQ879" s="89">
        <f t="shared" si="564"/>
        <v>4.1613584215364222E-2</v>
      </c>
      <c r="AR879" s="89">
        <f t="shared" si="565"/>
        <v>1.4591950586934443E-4</v>
      </c>
      <c r="AS879" s="89">
        <f t="shared" si="566"/>
        <v>8.7451695399055011E-3</v>
      </c>
      <c r="AT879" s="89">
        <f t="shared" si="567"/>
        <v>12.493099342722145</v>
      </c>
      <c r="AU879" s="91">
        <f t="shared" si="568"/>
        <v>4.5870032935899167E-4</v>
      </c>
      <c r="AV879" s="95">
        <f t="shared" si="578"/>
        <v>1399871.7719168304</v>
      </c>
      <c r="AW879" s="96">
        <f t="shared" si="579"/>
        <v>15188958.238607941</v>
      </c>
      <c r="AX879" s="96">
        <f t="shared" si="580"/>
        <v>53260.61964231071</v>
      </c>
      <c r="AY879" s="96">
        <f t="shared" si="581"/>
        <v>3191986.8820655076</v>
      </c>
      <c r="AZ879" s="96">
        <f t="shared" si="582"/>
        <v>4559981260.0935831</v>
      </c>
      <c r="BA879" s="97">
        <f t="shared" si="583"/>
        <v>167425.62021603197</v>
      </c>
      <c r="BB879" s="102">
        <f t="shared" si="584"/>
        <v>3835.2651285392617</v>
      </c>
      <c r="BC879" s="98">
        <f t="shared" si="585"/>
        <v>41613.584215364222</v>
      </c>
      <c r="BD879" s="98">
        <f t="shared" si="586"/>
        <v>145.91950586934442</v>
      </c>
      <c r="BE879" s="98">
        <f t="shared" si="587"/>
        <v>8745.1695399055006</v>
      </c>
      <c r="BF879" s="98">
        <f t="shared" si="588"/>
        <v>12493099.342722144</v>
      </c>
      <c r="BG879" s="103">
        <f t="shared" si="589"/>
        <v>458.70032935899167</v>
      </c>
      <c r="BH879">
        <v>0.1</v>
      </c>
      <c r="BI879">
        <f t="shared" si="569"/>
        <v>237499.02396320744</v>
      </c>
      <c r="BJ879">
        <v>0.1</v>
      </c>
      <c r="BK879">
        <f t="shared" si="570"/>
        <v>115.90914634146341</v>
      </c>
      <c r="BL879" s="114">
        <v>491.49252207956101</v>
      </c>
      <c r="BM879" s="114">
        <v>4911.7599692228896</v>
      </c>
      <c r="BN879" s="114">
        <v>16.278520514623899</v>
      </c>
      <c r="BO879" s="114">
        <v>537.6</v>
      </c>
      <c r="BP879" s="114">
        <v>384000</v>
      </c>
      <c r="BQ879" s="107">
        <f t="shared" si="571"/>
        <v>1.4200000000000001E-5</v>
      </c>
      <c r="BR879" s="107">
        <f t="shared" si="572"/>
        <v>1.1756539543247266</v>
      </c>
      <c r="BS879" s="107">
        <f t="shared" si="573"/>
        <v>11.763850620035031</v>
      </c>
      <c r="BT879" s="107">
        <f t="shared" si="574"/>
        <v>3.9026467526202153E-2</v>
      </c>
      <c r="BU879" s="107">
        <f t="shared" si="575"/>
        <v>1.3160899070342074</v>
      </c>
      <c r="BV879" s="107">
        <f t="shared" si="576"/>
        <v>1019.6428073694401</v>
      </c>
      <c r="BW879" s="117">
        <f t="shared" si="577"/>
        <v>2.367755827982395E-2</v>
      </c>
    </row>
    <row r="880" spans="1:75" ht="45" customHeight="1" x14ac:dyDescent="0.25">
      <c r="A880" s="108">
        <v>4.6308675222367501</v>
      </c>
      <c r="B880" s="108">
        <v>-74.1132383185641</v>
      </c>
      <c r="C880" s="119">
        <v>28</v>
      </c>
      <c r="D880" s="119">
        <v>27</v>
      </c>
      <c r="E880" s="119">
        <v>1850</v>
      </c>
      <c r="F880" s="16" t="s">
        <v>2196</v>
      </c>
      <c r="G880" s="14" t="s">
        <v>2197</v>
      </c>
      <c r="H880" s="16" t="s">
        <v>2198</v>
      </c>
      <c r="I880" s="14" t="s">
        <v>133</v>
      </c>
      <c r="J880" s="14" t="s">
        <v>2201</v>
      </c>
      <c r="K880" s="27"/>
      <c r="L880" s="27"/>
      <c r="M880" s="14">
        <v>1988</v>
      </c>
      <c r="N880" s="15" t="s">
        <v>43</v>
      </c>
      <c r="O880" s="15" t="s">
        <v>120</v>
      </c>
      <c r="P880" s="28">
        <v>4.2689148957375835E-3</v>
      </c>
      <c r="Q880" s="18">
        <v>413100</v>
      </c>
      <c r="R880" s="18">
        <v>420214.52470554394</v>
      </c>
      <c r="S880" s="15" t="s">
        <v>45</v>
      </c>
      <c r="T880" s="15"/>
      <c r="U880" s="15"/>
      <c r="V880" s="14">
        <v>365</v>
      </c>
      <c r="W880" s="76"/>
      <c r="X880" s="14"/>
      <c r="Y880" s="14">
        <v>8760</v>
      </c>
      <c r="Z880" s="76" t="s">
        <v>2199</v>
      </c>
      <c r="AA880" s="76" t="s">
        <v>2200</v>
      </c>
      <c r="AB880" s="19" t="s">
        <v>49</v>
      </c>
      <c r="AC880" s="19">
        <v>30.4</v>
      </c>
      <c r="AD880" s="19">
        <v>1504</v>
      </c>
      <c r="AE880" s="19">
        <v>9.6</v>
      </c>
      <c r="AF880" s="19">
        <v>640</v>
      </c>
      <c r="AG880" s="19">
        <v>1920000</v>
      </c>
      <c r="AH880" s="20">
        <v>1159.0914634146341</v>
      </c>
      <c r="AI880" s="20">
        <v>1.4200000000000001E-4</v>
      </c>
      <c r="AJ880" s="21">
        <f t="shared" si="590"/>
        <v>1.2774521551048535E-2</v>
      </c>
      <c r="AK880" s="21">
        <f t="shared" si="591"/>
        <v>0.63200264515713811</v>
      </c>
      <c r="AL880" s="21">
        <f t="shared" si="592"/>
        <v>4.0340594371732217E-3</v>
      </c>
      <c r="AM880" s="21">
        <f t="shared" si="593"/>
        <v>0.26893729581154813</v>
      </c>
      <c r="AN880" s="21">
        <f t="shared" si="594"/>
        <v>806.8118874346444</v>
      </c>
      <c r="AO880" s="86">
        <f t="shared" si="562"/>
        <v>0.16742562021603197</v>
      </c>
      <c r="AP880" s="88">
        <f t="shared" si="563"/>
        <v>3.4998689180954892E-5</v>
      </c>
      <c r="AQ880" s="89">
        <f t="shared" si="564"/>
        <v>1.7315140963209262E-3</v>
      </c>
      <c r="AR880" s="89">
        <f t="shared" si="565"/>
        <v>1.1052217636091019E-5</v>
      </c>
      <c r="AS880" s="89">
        <f t="shared" si="566"/>
        <v>7.3681450907273462E-4</v>
      </c>
      <c r="AT880" s="89">
        <f t="shared" si="567"/>
        <v>2.2104435272182039</v>
      </c>
      <c r="AU880" s="91">
        <f t="shared" si="568"/>
        <v>4.5870032935899167E-4</v>
      </c>
      <c r="AV880" s="95">
        <f t="shared" si="578"/>
        <v>12774.521551048536</v>
      </c>
      <c r="AW880" s="96">
        <f t="shared" si="579"/>
        <v>632002.64515713812</v>
      </c>
      <c r="AX880" s="96">
        <f t="shared" si="580"/>
        <v>4034.0594371732218</v>
      </c>
      <c r="AY880" s="96">
        <f t="shared" si="581"/>
        <v>268937.29581154813</v>
      </c>
      <c r="AZ880" s="96">
        <f t="shared" si="582"/>
        <v>806811887.43464446</v>
      </c>
      <c r="BA880" s="97">
        <f t="shared" si="583"/>
        <v>167425.62021603197</v>
      </c>
      <c r="BB880" s="102">
        <f t="shared" si="584"/>
        <v>34.998689180954891</v>
      </c>
      <c r="BC880" s="98">
        <f t="shared" si="585"/>
        <v>1731.5140963209262</v>
      </c>
      <c r="BD880" s="98">
        <f t="shared" si="586"/>
        <v>11.052217636091019</v>
      </c>
      <c r="BE880" s="98">
        <f t="shared" si="587"/>
        <v>736.81450907273461</v>
      </c>
      <c r="BF880" s="98">
        <f t="shared" si="588"/>
        <v>2210443.527218204</v>
      </c>
      <c r="BG880" s="103">
        <f t="shared" si="589"/>
        <v>458.70032935899167</v>
      </c>
      <c r="BH880">
        <v>0.1</v>
      </c>
      <c r="BI880">
        <f t="shared" si="569"/>
        <v>42021.452470554395</v>
      </c>
      <c r="BJ880">
        <v>0.1</v>
      </c>
      <c r="BK880">
        <f t="shared" si="570"/>
        <v>115.90914634146341</v>
      </c>
      <c r="BL880" s="114">
        <v>12.16</v>
      </c>
      <c r="BM880" s="114">
        <v>601.6</v>
      </c>
      <c r="BN880" s="114">
        <v>1.92</v>
      </c>
      <c r="BO880" s="114">
        <v>256</v>
      </c>
      <c r="BP880" s="114">
        <v>384000</v>
      </c>
      <c r="BQ880" s="107">
        <f t="shared" si="571"/>
        <v>1.4200000000000001E-5</v>
      </c>
      <c r="BR880" s="107">
        <f t="shared" si="572"/>
        <v>5.2670701671702269E-3</v>
      </c>
      <c r="BS880" s="107">
        <f t="shared" si="573"/>
        <v>0.26058136616526389</v>
      </c>
      <c r="BT880" s="107">
        <f t="shared" si="574"/>
        <v>9.0204311267938671E-4</v>
      </c>
      <c r="BU880" s="107">
        <f t="shared" si="575"/>
        <v>0.11088568772989951</v>
      </c>
      <c r="BV880" s="107">
        <f t="shared" si="576"/>
        <v>180.40862253587736</v>
      </c>
      <c r="BW880" s="117">
        <f t="shared" si="577"/>
        <v>2.367755827982395E-2</v>
      </c>
    </row>
    <row r="881" spans="1:75" ht="45" customHeight="1" x14ac:dyDescent="0.25">
      <c r="A881" s="108">
        <v>4.6308675222367501</v>
      </c>
      <c r="B881" s="108">
        <v>-74.1132383185641</v>
      </c>
      <c r="C881" s="119">
        <v>28</v>
      </c>
      <c r="D881" s="119">
        <v>27</v>
      </c>
      <c r="E881" s="119">
        <v>1850</v>
      </c>
      <c r="F881" s="16" t="s">
        <v>2196</v>
      </c>
      <c r="G881" s="14" t="s">
        <v>2197</v>
      </c>
      <c r="H881" s="16" t="s">
        <v>2198</v>
      </c>
      <c r="I881" s="14" t="s">
        <v>133</v>
      </c>
      <c r="J881" s="14" t="s">
        <v>41</v>
      </c>
      <c r="K881" s="14">
        <v>500</v>
      </c>
      <c r="L881" s="14"/>
      <c r="M881" s="14">
        <v>1992</v>
      </c>
      <c r="N881" s="15" t="s">
        <v>43</v>
      </c>
      <c r="O881" s="15" t="s">
        <v>86</v>
      </c>
      <c r="P881" s="28">
        <v>4.2689148957375835E-3</v>
      </c>
      <c r="Q881" s="18">
        <v>974100</v>
      </c>
      <c r="R881" s="18">
        <v>990876.22492294933</v>
      </c>
      <c r="S881" s="15" t="s">
        <v>45</v>
      </c>
      <c r="T881" s="15"/>
      <c r="U881" s="15"/>
      <c r="V881" s="14">
        <v>365</v>
      </c>
      <c r="W881" s="76"/>
      <c r="X881" s="14"/>
      <c r="Y881" s="14">
        <v>8760</v>
      </c>
      <c r="Z881" s="76" t="s">
        <v>2199</v>
      </c>
      <c r="AA881" s="76" t="s">
        <v>2200</v>
      </c>
      <c r="AB881" s="19" t="s">
        <v>49</v>
      </c>
      <c r="AC881" s="19">
        <v>589.42211574465</v>
      </c>
      <c r="AD881" s="19">
        <v>6395.3771199333296</v>
      </c>
      <c r="AE881" s="19">
        <v>22.425616220874101</v>
      </c>
      <c r="AF881" s="19">
        <v>1344</v>
      </c>
      <c r="AG881" s="19">
        <v>1920000</v>
      </c>
      <c r="AH881" s="20">
        <v>1159.0914634146341</v>
      </c>
      <c r="AI881" s="20">
        <v>1.4200000000000001E-4</v>
      </c>
      <c r="AJ881" s="21">
        <f t="shared" si="590"/>
        <v>0.58404436093515644</v>
      </c>
      <c r="AK881" s="21">
        <f t="shared" si="591"/>
        <v>6.3370271375581417</v>
      </c>
      <c r="AL881" s="21">
        <f t="shared" si="592"/>
        <v>2.2221009942510587E-2</v>
      </c>
      <c r="AM881" s="21">
        <f t="shared" si="593"/>
        <v>1.3317376462964439</v>
      </c>
      <c r="AN881" s="21">
        <f t="shared" si="594"/>
        <v>1902.4823518520627</v>
      </c>
      <c r="AO881" s="86">
        <f t="shared" si="562"/>
        <v>0.16742562021603197</v>
      </c>
      <c r="AP881" s="88">
        <f t="shared" si="563"/>
        <v>1.6001215368086478E-3</v>
      </c>
      <c r="AQ881" s="89">
        <f t="shared" si="564"/>
        <v>1.7361718185090799E-2</v>
      </c>
      <c r="AR881" s="89">
        <f t="shared" si="565"/>
        <v>6.0879479294549556E-5</v>
      </c>
      <c r="AS881" s="89">
        <f t="shared" si="566"/>
        <v>3.6485962912231338E-3</v>
      </c>
      <c r="AT881" s="89">
        <f t="shared" si="567"/>
        <v>5.2122804160330487</v>
      </c>
      <c r="AU881" s="91">
        <f t="shared" si="568"/>
        <v>4.5870032935899167E-4</v>
      </c>
      <c r="AV881" s="95">
        <f t="shared" si="578"/>
        <v>584044.36093515647</v>
      </c>
      <c r="AW881" s="96">
        <f t="shared" si="579"/>
        <v>6337027.1375581417</v>
      </c>
      <c r="AX881" s="96">
        <f t="shared" si="580"/>
        <v>22221.009942510587</v>
      </c>
      <c r="AY881" s="96">
        <f t="shared" si="581"/>
        <v>1331737.6462964439</v>
      </c>
      <c r="AZ881" s="96">
        <f t="shared" si="582"/>
        <v>1902482351.8520627</v>
      </c>
      <c r="BA881" s="97">
        <f t="shared" si="583"/>
        <v>167425.62021603197</v>
      </c>
      <c r="BB881" s="102">
        <f t="shared" si="584"/>
        <v>1600.1215368086478</v>
      </c>
      <c r="BC881" s="98">
        <f t="shared" si="585"/>
        <v>17361.718185090798</v>
      </c>
      <c r="BD881" s="98">
        <f t="shared" si="586"/>
        <v>60.879479294549554</v>
      </c>
      <c r="BE881" s="98">
        <f t="shared" si="587"/>
        <v>3648.5962912231339</v>
      </c>
      <c r="BF881" s="98">
        <f t="shared" si="588"/>
        <v>5212280.4160330491</v>
      </c>
      <c r="BG881" s="103">
        <f t="shared" si="589"/>
        <v>458.70032935899167</v>
      </c>
      <c r="BH881">
        <v>0.1</v>
      </c>
      <c r="BI881">
        <f t="shared" si="569"/>
        <v>99087.622492294933</v>
      </c>
      <c r="BJ881">
        <v>0.1</v>
      </c>
      <c r="BK881">
        <f t="shared" si="570"/>
        <v>115.90914634146341</v>
      </c>
      <c r="BL881" s="114">
        <v>491.49252207956101</v>
      </c>
      <c r="BM881" s="114">
        <v>4911.7599692228896</v>
      </c>
      <c r="BN881" s="114">
        <v>16.278520514623899</v>
      </c>
      <c r="BO881" s="114">
        <v>537.6</v>
      </c>
      <c r="BP881" s="114">
        <v>384000</v>
      </c>
      <c r="BQ881" s="107">
        <f t="shared" si="571"/>
        <v>1.4200000000000001E-5</v>
      </c>
      <c r="BR881" s="107">
        <f t="shared" si="572"/>
        <v>0.49049782716475054</v>
      </c>
      <c r="BS881" s="107">
        <f t="shared" si="573"/>
        <v>4.9080285461482989</v>
      </c>
      <c r="BT881" s="107">
        <f t="shared" si="574"/>
        <v>1.6282340099398451E-2</v>
      </c>
      <c r="BU881" s="107">
        <f t="shared" si="575"/>
        <v>0.54908949812916907</v>
      </c>
      <c r="BV881" s="107">
        <f t="shared" si="576"/>
        <v>425.40798647348856</v>
      </c>
      <c r="BW881" s="117">
        <f t="shared" si="577"/>
        <v>2.367755827982395E-2</v>
      </c>
    </row>
    <row r="882" spans="1:75" ht="30" customHeight="1" x14ac:dyDescent="0.25">
      <c r="A882" s="108">
        <v>4.6300456500064104</v>
      </c>
      <c r="B882" s="108">
        <v>-74.114864358766695</v>
      </c>
      <c r="C882" s="119">
        <v>27</v>
      </c>
      <c r="D882" s="119">
        <v>27</v>
      </c>
      <c r="E882" s="119">
        <v>1849</v>
      </c>
      <c r="F882" s="16" t="s">
        <v>2202</v>
      </c>
      <c r="G882" s="14" t="s">
        <v>2203</v>
      </c>
      <c r="H882" s="16" t="s">
        <v>2204</v>
      </c>
      <c r="I882" s="14" t="s">
        <v>133</v>
      </c>
      <c r="J882" s="14" t="s">
        <v>41</v>
      </c>
      <c r="K882" s="14">
        <v>20</v>
      </c>
      <c r="L882" s="14"/>
      <c r="M882" s="14">
        <v>1996</v>
      </c>
      <c r="N882" s="15" t="s">
        <v>54</v>
      </c>
      <c r="O882" s="15" t="s">
        <v>54</v>
      </c>
      <c r="P882" s="25">
        <v>1.08600994019335E-3</v>
      </c>
      <c r="Q882" s="18">
        <v>17.034485369269799</v>
      </c>
      <c r="R882" s="18">
        <v>17.108644810178294</v>
      </c>
      <c r="S882" s="15" t="s">
        <v>45</v>
      </c>
      <c r="T882" s="15"/>
      <c r="U882" s="15"/>
      <c r="V882" s="14">
        <v>365</v>
      </c>
      <c r="W882" s="76"/>
      <c r="X882" s="14"/>
      <c r="Y882" s="14">
        <v>8760</v>
      </c>
      <c r="Z882" s="76" t="s">
        <v>2205</v>
      </c>
      <c r="AA882" s="76" t="s">
        <v>2206</v>
      </c>
      <c r="AB882" s="19" t="s">
        <v>49</v>
      </c>
      <c r="AC882" s="19">
        <v>24000</v>
      </c>
      <c r="AD882" s="19">
        <v>2261000</v>
      </c>
      <c r="AE882" s="19">
        <v>1200</v>
      </c>
      <c r="AF882" s="19">
        <v>381000</v>
      </c>
      <c r="AG882" s="19">
        <v>1500000000</v>
      </c>
      <c r="AH882" s="20">
        <v>54177.37142857143</v>
      </c>
      <c r="AI882" s="20">
        <v>8.9999999999999995E-9</v>
      </c>
      <c r="AJ882" s="21">
        <f t="shared" si="590"/>
        <v>4.1060747544427906E-4</v>
      </c>
      <c r="AK882" s="21">
        <f t="shared" si="591"/>
        <v>3.8682645915813128E-2</v>
      </c>
      <c r="AL882" s="21">
        <f t="shared" si="592"/>
        <v>2.0530373772213953E-5</v>
      </c>
      <c r="AM882" s="21">
        <f t="shared" si="593"/>
        <v>6.5183936726779306E-3</v>
      </c>
      <c r="AN882" s="21">
        <f t="shared" si="594"/>
        <v>25.66296721526744</v>
      </c>
      <c r="AO882" s="86">
        <f t="shared" si="562"/>
        <v>4.8971908806437676E-4</v>
      </c>
      <c r="AP882" s="88">
        <f t="shared" si="563"/>
        <v>1.1249519875185729E-6</v>
      </c>
      <c r="AQ882" s="89">
        <f t="shared" si="564"/>
        <v>1.0597985182414556E-4</v>
      </c>
      <c r="AR882" s="89">
        <f t="shared" si="565"/>
        <v>5.6247599375928637E-8</v>
      </c>
      <c r="AS882" s="89">
        <f t="shared" si="566"/>
        <v>1.7858612801857344E-5</v>
      </c>
      <c r="AT882" s="89">
        <f t="shared" si="567"/>
        <v>7.0309499219910795E-2</v>
      </c>
      <c r="AU882" s="91">
        <f t="shared" si="568"/>
        <v>1.341696131683224E-6</v>
      </c>
      <c r="AV882" s="95">
        <f t="shared" si="578"/>
        <v>410.60747544427903</v>
      </c>
      <c r="AW882" s="96">
        <f t="shared" si="579"/>
        <v>38682.645915813126</v>
      </c>
      <c r="AX882" s="96">
        <f t="shared" si="580"/>
        <v>20.530373772213952</v>
      </c>
      <c r="AY882" s="96">
        <f t="shared" si="581"/>
        <v>6518.3936726779302</v>
      </c>
      <c r="AZ882" s="96">
        <f t="shared" si="582"/>
        <v>25662967.215267438</v>
      </c>
      <c r="BA882" s="97">
        <f t="shared" si="583"/>
        <v>489.71908806437676</v>
      </c>
      <c r="BB882" s="102">
        <f t="shared" si="584"/>
        <v>1.1249519875185729</v>
      </c>
      <c r="BC882" s="98">
        <f t="shared" si="585"/>
        <v>105.97985182414556</v>
      </c>
      <c r="BD882" s="98">
        <f t="shared" si="586"/>
        <v>5.6247599375928638E-2</v>
      </c>
      <c r="BE882" s="98">
        <f t="shared" si="587"/>
        <v>17.858612801857344</v>
      </c>
      <c r="BF882" s="98">
        <f t="shared" si="588"/>
        <v>70309.499219910795</v>
      </c>
      <c r="BG882" s="103">
        <f t="shared" si="589"/>
        <v>1.3416961316832241</v>
      </c>
      <c r="BH882">
        <v>0.1</v>
      </c>
      <c r="BI882">
        <f t="shared" si="569"/>
        <v>1.7108644810178295</v>
      </c>
      <c r="BJ882">
        <v>0.1</v>
      </c>
      <c r="BK882">
        <f t="shared" si="570"/>
        <v>5417.7371428571432</v>
      </c>
      <c r="BL882" s="114">
        <v>0</v>
      </c>
      <c r="BM882" s="114">
        <v>0</v>
      </c>
      <c r="BN882" s="114">
        <v>0</v>
      </c>
      <c r="BO882" s="114">
        <v>0</v>
      </c>
      <c r="BP882" s="114">
        <v>0</v>
      </c>
      <c r="BQ882" s="107">
        <f t="shared" si="571"/>
        <v>8.9999999999999999E-10</v>
      </c>
      <c r="BR882" s="107">
        <f t="shared" si="572"/>
        <v>4.1060747544427906E-5</v>
      </c>
      <c r="BS882" s="107">
        <f t="shared" si="573"/>
        <v>3.8682645915813132E-3</v>
      </c>
      <c r="BT882" s="107">
        <f t="shared" si="574"/>
        <v>2.0530373772213954E-6</v>
      </c>
      <c r="BU882" s="107">
        <f t="shared" si="575"/>
        <v>6.5183936726779309E-4</v>
      </c>
      <c r="BV882" s="107">
        <f t="shared" si="576"/>
        <v>2.566296721526744</v>
      </c>
      <c r="BW882" s="117">
        <f t="shared" si="577"/>
        <v>6.9256737609362589E-5</v>
      </c>
    </row>
    <row r="883" spans="1:75" ht="30" customHeight="1" x14ac:dyDescent="0.25">
      <c r="A883" s="108">
        <v>4.6300456500064104</v>
      </c>
      <c r="B883" s="108">
        <v>-74.114864358766695</v>
      </c>
      <c r="C883" s="119">
        <v>27</v>
      </c>
      <c r="D883" s="119">
        <v>27</v>
      </c>
      <c r="E883" s="119">
        <v>1849</v>
      </c>
      <c r="F883" s="16" t="s">
        <v>2202</v>
      </c>
      <c r="G883" s="14" t="s">
        <v>2203</v>
      </c>
      <c r="H883" s="16" t="s">
        <v>2204</v>
      </c>
      <c r="I883" s="14" t="s">
        <v>133</v>
      </c>
      <c r="J883" s="14" t="s">
        <v>41</v>
      </c>
      <c r="K883" s="14">
        <v>20</v>
      </c>
      <c r="L883" s="14"/>
      <c r="M883" s="14">
        <v>1996</v>
      </c>
      <c r="N883" s="15" t="s">
        <v>54</v>
      </c>
      <c r="O883" s="15" t="s">
        <v>54</v>
      </c>
      <c r="P883" s="25">
        <v>1.08600994019335E-3</v>
      </c>
      <c r="Q883" s="18">
        <v>17.034485369269799</v>
      </c>
      <c r="R883" s="18">
        <v>17.108644810178294</v>
      </c>
      <c r="S883" s="15" t="s">
        <v>45</v>
      </c>
      <c r="T883" s="15"/>
      <c r="U883" s="15"/>
      <c r="V883" s="14">
        <v>365</v>
      </c>
      <c r="W883" s="76"/>
      <c r="X883" s="14"/>
      <c r="Y883" s="14">
        <v>8760</v>
      </c>
      <c r="Z883" s="76" t="s">
        <v>2205</v>
      </c>
      <c r="AA883" s="76" t="s">
        <v>2206</v>
      </c>
      <c r="AB883" s="19" t="s">
        <v>49</v>
      </c>
      <c r="AC883" s="19">
        <v>24000</v>
      </c>
      <c r="AD883" s="19">
        <v>2261000</v>
      </c>
      <c r="AE883" s="19">
        <v>1200</v>
      </c>
      <c r="AF883" s="19">
        <v>381000</v>
      </c>
      <c r="AG883" s="19">
        <v>1500000000</v>
      </c>
      <c r="AH883" s="20">
        <v>54177.37142857143</v>
      </c>
      <c r="AI883" s="20">
        <v>8.9999999999999995E-9</v>
      </c>
      <c r="AJ883" s="21">
        <f t="shared" si="590"/>
        <v>4.1060747544427906E-4</v>
      </c>
      <c r="AK883" s="21">
        <f t="shared" si="591"/>
        <v>3.8682645915813128E-2</v>
      </c>
      <c r="AL883" s="21">
        <f t="shared" si="592"/>
        <v>2.0530373772213953E-5</v>
      </c>
      <c r="AM883" s="21">
        <f t="shared" si="593"/>
        <v>6.5183936726779306E-3</v>
      </c>
      <c r="AN883" s="21">
        <f t="shared" si="594"/>
        <v>25.66296721526744</v>
      </c>
      <c r="AO883" s="86">
        <f t="shared" si="562"/>
        <v>4.8971908806437676E-4</v>
      </c>
      <c r="AP883" s="88">
        <f t="shared" si="563"/>
        <v>1.1249519875185729E-6</v>
      </c>
      <c r="AQ883" s="89">
        <f t="shared" si="564"/>
        <v>1.0597985182414556E-4</v>
      </c>
      <c r="AR883" s="89">
        <f t="shared" si="565"/>
        <v>5.6247599375928637E-8</v>
      </c>
      <c r="AS883" s="89">
        <f t="shared" si="566"/>
        <v>1.7858612801857344E-5</v>
      </c>
      <c r="AT883" s="89">
        <f t="shared" si="567"/>
        <v>7.0309499219910795E-2</v>
      </c>
      <c r="AU883" s="91">
        <f t="shared" si="568"/>
        <v>1.341696131683224E-6</v>
      </c>
      <c r="AV883" s="95">
        <f t="shared" si="578"/>
        <v>410.60747544427903</v>
      </c>
      <c r="AW883" s="96">
        <f t="shared" si="579"/>
        <v>38682.645915813126</v>
      </c>
      <c r="AX883" s="96">
        <f t="shared" si="580"/>
        <v>20.530373772213952</v>
      </c>
      <c r="AY883" s="96">
        <f t="shared" si="581"/>
        <v>6518.3936726779302</v>
      </c>
      <c r="AZ883" s="96">
        <f t="shared" si="582"/>
        <v>25662967.215267438</v>
      </c>
      <c r="BA883" s="97">
        <f t="shared" si="583"/>
        <v>489.71908806437676</v>
      </c>
      <c r="BB883" s="102">
        <f t="shared" si="584"/>
        <v>1.1249519875185729</v>
      </c>
      <c r="BC883" s="98">
        <f t="shared" si="585"/>
        <v>105.97985182414556</v>
      </c>
      <c r="BD883" s="98">
        <f t="shared" si="586"/>
        <v>5.6247599375928638E-2</v>
      </c>
      <c r="BE883" s="98">
        <f t="shared" si="587"/>
        <v>17.858612801857344</v>
      </c>
      <c r="BF883" s="98">
        <f t="shared" si="588"/>
        <v>70309.499219910795</v>
      </c>
      <c r="BG883" s="103">
        <f t="shared" si="589"/>
        <v>1.3416961316832241</v>
      </c>
      <c r="BH883">
        <v>0.1</v>
      </c>
      <c r="BI883">
        <f t="shared" si="569"/>
        <v>1.7108644810178295</v>
      </c>
      <c r="BJ883">
        <v>0.1</v>
      </c>
      <c r="BK883">
        <f t="shared" si="570"/>
        <v>5417.7371428571432</v>
      </c>
      <c r="BL883" s="114">
        <v>0</v>
      </c>
      <c r="BM883" s="114">
        <v>0</v>
      </c>
      <c r="BN883" s="114">
        <v>0</v>
      </c>
      <c r="BO883" s="114">
        <v>0</v>
      </c>
      <c r="BP883" s="114">
        <v>0</v>
      </c>
      <c r="BQ883" s="107">
        <f t="shared" si="571"/>
        <v>8.9999999999999999E-10</v>
      </c>
      <c r="BR883" s="107">
        <f t="shared" si="572"/>
        <v>4.1060747544427906E-5</v>
      </c>
      <c r="BS883" s="107">
        <f t="shared" si="573"/>
        <v>3.8682645915813132E-3</v>
      </c>
      <c r="BT883" s="107">
        <f t="shared" si="574"/>
        <v>2.0530373772213954E-6</v>
      </c>
      <c r="BU883" s="107">
        <f t="shared" si="575"/>
        <v>6.5183936726779309E-4</v>
      </c>
      <c r="BV883" s="107">
        <f t="shared" si="576"/>
        <v>2.566296721526744</v>
      </c>
      <c r="BW883" s="117">
        <f t="shared" si="577"/>
        <v>6.9256737609362589E-5</v>
      </c>
    </row>
    <row r="884" spans="1:75" ht="30" customHeight="1" x14ac:dyDescent="0.25">
      <c r="A884" s="108">
        <v>4.6314341250252404</v>
      </c>
      <c r="B884" s="108">
        <v>-74.113306441653194</v>
      </c>
      <c r="C884" s="119">
        <v>28</v>
      </c>
      <c r="D884" s="119">
        <v>27</v>
      </c>
      <c r="E884" s="119">
        <v>1850</v>
      </c>
      <c r="F884" s="16" t="s">
        <v>2207</v>
      </c>
      <c r="G884" s="14" t="s">
        <v>2208</v>
      </c>
      <c r="H884" s="16" t="s">
        <v>2209</v>
      </c>
      <c r="I884" s="14" t="s">
        <v>133</v>
      </c>
      <c r="J884" s="14" t="s">
        <v>41</v>
      </c>
      <c r="K884" s="14">
        <v>40</v>
      </c>
      <c r="L884" s="14"/>
      <c r="M884" s="14">
        <v>1978</v>
      </c>
      <c r="N884" s="15" t="s">
        <v>43</v>
      </c>
      <c r="O884" s="15" t="s">
        <v>44</v>
      </c>
      <c r="P884" s="25">
        <v>1.3557806644477E-2</v>
      </c>
      <c r="Q884" s="18">
        <v>374400</v>
      </c>
      <c r="R884" s="18">
        <v>395264.82021286042</v>
      </c>
      <c r="S884" s="15" t="s">
        <v>45</v>
      </c>
      <c r="T884" s="15"/>
      <c r="U884" s="15"/>
      <c r="V884" s="14">
        <v>365</v>
      </c>
      <c r="W884" s="76" t="s">
        <v>76</v>
      </c>
      <c r="X884" s="14"/>
      <c r="Y884" s="14">
        <v>3160</v>
      </c>
      <c r="Z884" s="76" t="s">
        <v>429</v>
      </c>
      <c r="AA884" s="76" t="s">
        <v>429</v>
      </c>
      <c r="AB884" s="19" t="s">
        <v>49</v>
      </c>
      <c r="AC884" s="19">
        <v>46.3856216091623</v>
      </c>
      <c r="AD884" s="19">
        <v>1074.85364414012</v>
      </c>
      <c r="AE884" s="19">
        <v>5.4109910208389103</v>
      </c>
      <c r="AF884" s="19">
        <v>1344</v>
      </c>
      <c r="AG884" s="19">
        <v>1920000</v>
      </c>
      <c r="AH884" s="23">
        <v>374400</v>
      </c>
      <c r="AI884" s="24">
        <v>8.7999999999999994E-8</v>
      </c>
      <c r="AJ884" s="21">
        <f t="shared" ref="AJ884:AJ915" si="595">AC884*R884/1000000000</f>
        <v>1.8334604385807311E-2</v>
      </c>
      <c r="AK884" s="21">
        <f t="shared" ref="AK884:AK915" si="596">AD884*R884/1000000000</f>
        <v>0.42485183240618235</v>
      </c>
      <c r="AL884" s="21">
        <f t="shared" ref="AL884:AL915" si="597">AE884*R884/1000000000</f>
        <v>2.1387743930252941E-3</v>
      </c>
      <c r="AM884" s="21">
        <f t="shared" ref="AM884:AM915" si="598">AF884*R884/1000000000</f>
        <v>0.53123591836608441</v>
      </c>
      <c r="AN884" s="21">
        <f t="shared" ref="AN884:AN915" si="599">AG884*R884/1000000000</f>
        <v>758.908454808692</v>
      </c>
      <c r="AO884" s="86">
        <f t="shared" si="562"/>
        <v>3.4783304178731711E-2</v>
      </c>
      <c r="AP884" s="88">
        <f t="shared" si="563"/>
        <v>5.0231792837828248E-5</v>
      </c>
      <c r="AQ884" s="89">
        <f t="shared" si="564"/>
        <v>1.1639776230306365E-3</v>
      </c>
      <c r="AR884" s="89">
        <f t="shared" si="565"/>
        <v>5.8596558713021753E-6</v>
      </c>
      <c r="AS884" s="89">
        <f t="shared" si="566"/>
        <v>1.4554408722358477E-3</v>
      </c>
      <c r="AT884" s="89">
        <f t="shared" si="567"/>
        <v>2.0792012460512108</v>
      </c>
      <c r="AU884" s="91">
        <f t="shared" si="568"/>
        <v>9.5296723777347155E-5</v>
      </c>
      <c r="AV884" s="95">
        <f t="shared" si="578"/>
        <v>18334.60438580731</v>
      </c>
      <c r="AW884" s="96">
        <f t="shared" si="579"/>
        <v>424851.83240618237</v>
      </c>
      <c r="AX884" s="96">
        <f t="shared" si="580"/>
        <v>2138.7743930252941</v>
      </c>
      <c r="AY884" s="96">
        <f t="shared" si="581"/>
        <v>531235.91836608446</v>
      </c>
      <c r="AZ884" s="96">
        <f t="shared" si="582"/>
        <v>758908454.80869198</v>
      </c>
      <c r="BA884" s="97">
        <f t="shared" si="583"/>
        <v>34783.304178731712</v>
      </c>
      <c r="BB884" s="102">
        <f t="shared" si="584"/>
        <v>50.231792837828245</v>
      </c>
      <c r="BC884" s="98">
        <f t="shared" si="585"/>
        <v>1163.9776230306366</v>
      </c>
      <c r="BD884" s="98">
        <f t="shared" si="586"/>
        <v>5.8596558713021754</v>
      </c>
      <c r="BE884" s="98">
        <f t="shared" si="587"/>
        <v>1455.4408722358478</v>
      </c>
      <c r="BF884" s="98">
        <f t="shared" si="588"/>
        <v>2079201.2460512109</v>
      </c>
      <c r="BG884" s="103">
        <f t="shared" si="589"/>
        <v>95.296723777347154</v>
      </c>
      <c r="BH884">
        <v>0.1</v>
      </c>
      <c r="BI884">
        <f t="shared" si="569"/>
        <v>39526.482021286043</v>
      </c>
      <c r="BJ884">
        <v>0.1</v>
      </c>
      <c r="BK884">
        <f t="shared" si="570"/>
        <v>37440</v>
      </c>
      <c r="BL884" s="114">
        <v>17.6498016718255</v>
      </c>
      <c r="BM884" s="114">
        <v>910.91550745517998</v>
      </c>
      <c r="BN884" s="114">
        <v>5.3109910208389097</v>
      </c>
      <c r="BO884" s="114">
        <v>537.6</v>
      </c>
      <c r="BP884" s="114">
        <v>384000</v>
      </c>
      <c r="BQ884" s="107">
        <f t="shared" si="571"/>
        <v>8.7999999999999994E-9</v>
      </c>
      <c r="BR884" s="107">
        <f t="shared" si="572"/>
        <v>7.2132500504953996E-3</v>
      </c>
      <c r="BS884" s="107">
        <f t="shared" si="573"/>
        <v>0.36255075323683511</v>
      </c>
      <c r="BT884" s="107">
        <f t="shared" si="574"/>
        <v>2.1101150089265983E-3</v>
      </c>
      <c r="BU884" s="107">
        <f t="shared" si="575"/>
        <v>0.21903418035453673</v>
      </c>
      <c r="BV884" s="107">
        <f t="shared" si="576"/>
        <v>169.69708936515627</v>
      </c>
      <c r="BW884" s="117">
        <f t="shared" si="577"/>
        <v>4.9191020513711147E-3</v>
      </c>
    </row>
    <row r="885" spans="1:75" ht="30" customHeight="1" x14ac:dyDescent="0.25">
      <c r="A885" s="108">
        <v>4.6314341250252404</v>
      </c>
      <c r="B885" s="108">
        <v>-74.113306441653194</v>
      </c>
      <c r="C885" s="119">
        <v>28</v>
      </c>
      <c r="D885" s="119">
        <v>27</v>
      </c>
      <c r="E885" s="119">
        <v>1850</v>
      </c>
      <c r="F885" s="16" t="s">
        <v>2207</v>
      </c>
      <c r="G885" s="14" t="s">
        <v>2208</v>
      </c>
      <c r="H885" s="16" t="s">
        <v>2209</v>
      </c>
      <c r="I885" s="14" t="s">
        <v>133</v>
      </c>
      <c r="J885" s="14" t="s">
        <v>41</v>
      </c>
      <c r="K885" s="14">
        <v>20</v>
      </c>
      <c r="L885" s="14"/>
      <c r="M885" s="14">
        <v>1984</v>
      </c>
      <c r="N885" s="15" t="s">
        <v>43</v>
      </c>
      <c r="O885" s="15" t="s">
        <v>44</v>
      </c>
      <c r="P885" s="25">
        <v>1.3557806644477E-2</v>
      </c>
      <c r="Q885" s="18">
        <v>1440</v>
      </c>
      <c r="R885" s="18">
        <v>1520.2493085110018</v>
      </c>
      <c r="S885" s="15" t="s">
        <v>45</v>
      </c>
      <c r="T885" s="15"/>
      <c r="U885" s="15"/>
      <c r="V885" s="14">
        <v>365</v>
      </c>
      <c r="W885" s="76"/>
      <c r="X885" s="14"/>
      <c r="Y885" s="14" t="e">
        <v>#VALUE!</v>
      </c>
      <c r="Z885" s="76" t="s">
        <v>2210</v>
      </c>
      <c r="AA885" s="76" t="s">
        <v>429</v>
      </c>
      <c r="AB885" s="19" t="s">
        <v>49</v>
      </c>
      <c r="AC885" s="19">
        <v>46.3856216091623</v>
      </c>
      <c r="AD885" s="19">
        <v>1074.85364414012</v>
      </c>
      <c r="AE885" s="19">
        <v>5.4109910208389103</v>
      </c>
      <c r="AF885" s="19">
        <v>1344</v>
      </c>
      <c r="AG885" s="19">
        <v>1920000</v>
      </c>
      <c r="AH885" s="23">
        <v>1440</v>
      </c>
      <c r="AI885" s="24">
        <v>8.7999999999999994E-8</v>
      </c>
      <c r="AJ885" s="21">
        <f t="shared" si="595"/>
        <v>7.0517709176181974E-5</v>
      </c>
      <c r="AK885" s="21">
        <f t="shared" si="596"/>
        <v>1.6340455092545478E-3</v>
      </c>
      <c r="AL885" s="21">
        <f t="shared" si="597"/>
        <v>8.2260553577895927E-6</v>
      </c>
      <c r="AM885" s="21">
        <f t="shared" si="598"/>
        <v>2.0432150706387866E-3</v>
      </c>
      <c r="AN885" s="21">
        <f t="shared" si="599"/>
        <v>2.9188786723411235</v>
      </c>
      <c r="AO885" s="86">
        <f t="shared" si="562"/>
        <v>1.3378193914896812E-4</v>
      </c>
      <c r="AP885" s="88">
        <f t="shared" si="563"/>
        <v>1.9319920322241638E-7</v>
      </c>
      <c r="AQ885" s="89">
        <f t="shared" si="564"/>
        <v>4.4768370116562953E-6</v>
      </c>
      <c r="AR885" s="89">
        <f t="shared" si="565"/>
        <v>2.253713796654683E-8</v>
      </c>
      <c r="AS885" s="89">
        <f t="shared" si="566"/>
        <v>5.5978495085994152E-6</v>
      </c>
      <c r="AT885" s="89">
        <f t="shared" si="567"/>
        <v>7.9969278694277356E-3</v>
      </c>
      <c r="AU885" s="91">
        <f t="shared" si="568"/>
        <v>3.6652586068210441E-7</v>
      </c>
      <c r="AV885" s="95">
        <f t="shared" si="578"/>
        <v>70.517709176181981</v>
      </c>
      <c r="AW885" s="96">
        <f t="shared" si="579"/>
        <v>1634.0455092545478</v>
      </c>
      <c r="AX885" s="96">
        <f t="shared" si="580"/>
        <v>8.2260553577895923</v>
      </c>
      <c r="AY885" s="96">
        <f t="shared" si="581"/>
        <v>2043.2150706387865</v>
      </c>
      <c r="AZ885" s="96">
        <f t="shared" si="582"/>
        <v>2918878.6723411237</v>
      </c>
      <c r="BA885" s="97">
        <f t="shared" si="583"/>
        <v>133.78193914896812</v>
      </c>
      <c r="BB885" s="102">
        <f t="shared" si="584"/>
        <v>0.19319920322241638</v>
      </c>
      <c r="BC885" s="98">
        <f t="shared" si="585"/>
        <v>4.4768370116562952</v>
      </c>
      <c r="BD885" s="98">
        <f t="shared" si="586"/>
        <v>2.2537137966546831E-2</v>
      </c>
      <c r="BE885" s="98">
        <f t="shared" si="587"/>
        <v>5.5978495085994151</v>
      </c>
      <c r="BF885" s="98">
        <f t="shared" si="588"/>
        <v>7996.9278694277355</v>
      </c>
      <c r="BG885" s="103">
        <f t="shared" si="589"/>
        <v>0.36652586068210441</v>
      </c>
      <c r="BH885">
        <v>0.1</v>
      </c>
      <c r="BI885">
        <f t="shared" si="569"/>
        <v>152.02493085110018</v>
      </c>
      <c r="BJ885">
        <v>0.1</v>
      </c>
      <c r="BK885">
        <f t="shared" si="570"/>
        <v>144</v>
      </c>
      <c r="BL885" s="114">
        <v>17.6498016718255</v>
      </c>
      <c r="BM885" s="114">
        <v>910.91550745517998</v>
      </c>
      <c r="BN885" s="114">
        <v>5.3109910208389097</v>
      </c>
      <c r="BO885" s="114">
        <v>537.6</v>
      </c>
      <c r="BP885" s="114">
        <v>384000</v>
      </c>
      <c r="BQ885" s="107">
        <f t="shared" si="571"/>
        <v>8.7999999999999994E-9</v>
      </c>
      <c r="BR885" s="107">
        <f t="shared" si="572"/>
        <v>2.7743269424982309E-5</v>
      </c>
      <c r="BS885" s="107">
        <f t="shared" si="573"/>
        <v>1.3944259739878276E-3</v>
      </c>
      <c r="BT885" s="107">
        <f t="shared" si="574"/>
        <v>8.1158269574099925E-6</v>
      </c>
      <c r="BU885" s="107">
        <f t="shared" si="575"/>
        <v>8.4243915520975678E-4</v>
      </c>
      <c r="BV885" s="107">
        <f t="shared" si="576"/>
        <v>0.65268111294290876</v>
      </c>
      <c r="BW885" s="117">
        <f t="shared" si="577"/>
        <v>1.8919623274504287E-5</v>
      </c>
    </row>
    <row r="886" spans="1:75" ht="30" customHeight="1" x14ac:dyDescent="0.25">
      <c r="A886" s="108">
        <v>4.6323727366505096</v>
      </c>
      <c r="B886" s="108">
        <v>-74.114461585431698</v>
      </c>
      <c r="C886" s="119">
        <v>27</v>
      </c>
      <c r="D886" s="119">
        <v>27</v>
      </c>
      <c r="E886" s="119">
        <v>1849</v>
      </c>
      <c r="F886" s="16" t="s">
        <v>2211</v>
      </c>
      <c r="G886" s="14" t="s">
        <v>2212</v>
      </c>
      <c r="H886" s="16" t="s">
        <v>2213</v>
      </c>
      <c r="I886" s="14" t="s">
        <v>133</v>
      </c>
      <c r="J886" s="14" t="s">
        <v>41</v>
      </c>
      <c r="K886" s="14">
        <v>300</v>
      </c>
      <c r="L886" s="14"/>
      <c r="M886" s="14">
        <v>1990</v>
      </c>
      <c r="N886" s="15" t="s">
        <v>43</v>
      </c>
      <c r="O886" s="15" t="s">
        <v>86</v>
      </c>
      <c r="P886" s="28">
        <v>4.2689148957375835E-3</v>
      </c>
      <c r="Q886" s="18">
        <v>125388</v>
      </c>
      <c r="R886" s="18">
        <v>127547.46749885923</v>
      </c>
      <c r="S886" s="15" t="s">
        <v>45</v>
      </c>
      <c r="T886" s="15"/>
      <c r="U886" s="15"/>
      <c r="V886" s="14">
        <v>365</v>
      </c>
      <c r="W886" s="76"/>
      <c r="X886" s="14"/>
      <c r="Y886" s="14">
        <v>8760</v>
      </c>
      <c r="Z886" s="76" t="s">
        <v>2214</v>
      </c>
      <c r="AA886" s="76" t="s">
        <v>429</v>
      </c>
      <c r="AB886" s="19" t="s">
        <v>49</v>
      </c>
      <c r="AC886" s="19">
        <v>589.42211574465</v>
      </c>
      <c r="AD886" s="19">
        <v>6395.3771199333296</v>
      </c>
      <c r="AE886" s="19">
        <v>22.425616220874101</v>
      </c>
      <c r="AF886" s="19">
        <v>1344</v>
      </c>
      <c r="AG886" s="19">
        <v>1920000</v>
      </c>
      <c r="AH886" s="23">
        <v>125388</v>
      </c>
      <c r="AI886" s="24">
        <v>8.7999999999999994E-8</v>
      </c>
      <c r="AJ886" s="21">
        <f t="shared" si="595"/>
        <v>7.5179298151049581E-2</v>
      </c>
      <c r="AK886" s="21">
        <f t="shared" si="596"/>
        <v>0.81571415534764435</v>
      </c>
      <c r="AL886" s="21">
        <f t="shared" si="597"/>
        <v>2.8603305560738297E-3</v>
      </c>
      <c r="AM886" s="21">
        <f t="shared" si="598"/>
        <v>0.17142379631846683</v>
      </c>
      <c r="AN886" s="21">
        <f t="shared" si="599"/>
        <v>244.89113759780972</v>
      </c>
      <c r="AO886" s="86">
        <f t="shared" si="562"/>
        <v>1.1224177139899611E-2</v>
      </c>
      <c r="AP886" s="88">
        <f t="shared" si="563"/>
        <v>2.0597067986588926E-4</v>
      </c>
      <c r="AQ886" s="89">
        <f t="shared" si="564"/>
        <v>2.2348333023223133E-3</v>
      </c>
      <c r="AR886" s="89">
        <f t="shared" si="565"/>
        <v>7.8365220714351492E-6</v>
      </c>
      <c r="AS886" s="89">
        <f t="shared" si="566"/>
        <v>4.6965423648895018E-4</v>
      </c>
      <c r="AT886" s="89">
        <f t="shared" si="567"/>
        <v>0.67093462355564304</v>
      </c>
      <c r="AU886" s="91">
        <f t="shared" si="568"/>
        <v>3.0751170246300304E-5</v>
      </c>
      <c r="AV886" s="95">
        <f t="shared" si="578"/>
        <v>75179.298151049588</v>
      </c>
      <c r="AW886" s="96">
        <f t="shared" si="579"/>
        <v>815714.15534764435</v>
      </c>
      <c r="AX886" s="96">
        <f t="shared" si="580"/>
        <v>2860.3305560738295</v>
      </c>
      <c r="AY886" s="96">
        <f t="shared" si="581"/>
        <v>171423.79631846683</v>
      </c>
      <c r="AZ886" s="96">
        <f t="shared" si="582"/>
        <v>244891137.5978097</v>
      </c>
      <c r="BA886" s="97">
        <f t="shared" si="583"/>
        <v>11224.177139899612</v>
      </c>
      <c r="BB886" s="102">
        <f t="shared" si="584"/>
        <v>205.97067986588925</v>
      </c>
      <c r="BC886" s="98">
        <f t="shared" si="585"/>
        <v>2234.8333023223131</v>
      </c>
      <c r="BD886" s="98">
        <f t="shared" si="586"/>
        <v>7.8365220714351489</v>
      </c>
      <c r="BE886" s="98">
        <f t="shared" si="587"/>
        <v>469.65423648895018</v>
      </c>
      <c r="BF886" s="98">
        <f t="shared" si="588"/>
        <v>670934.62355564302</v>
      </c>
      <c r="BG886" s="103">
        <f t="shared" si="589"/>
        <v>30.751170246300305</v>
      </c>
      <c r="BH886">
        <v>0.1</v>
      </c>
      <c r="BI886">
        <f t="shared" si="569"/>
        <v>12754.746749885924</v>
      </c>
      <c r="BJ886">
        <v>0.1</v>
      </c>
      <c r="BK886">
        <f t="shared" si="570"/>
        <v>12538.800000000001</v>
      </c>
      <c r="BL886" s="114">
        <v>491.49252207956101</v>
      </c>
      <c r="BM886" s="114">
        <v>4911.7599692228896</v>
      </c>
      <c r="BN886" s="114">
        <v>16.278520514623899</v>
      </c>
      <c r="BO886" s="114">
        <v>537.6</v>
      </c>
      <c r="BP886" s="114">
        <v>384000</v>
      </c>
      <c r="BQ886" s="107">
        <f t="shared" si="571"/>
        <v>8.7999999999999994E-9</v>
      </c>
      <c r="BR886" s="107">
        <f t="shared" si="572"/>
        <v>6.3137810853643103E-2</v>
      </c>
      <c r="BS886" s="107">
        <f t="shared" si="573"/>
        <v>0.63177074565695812</v>
      </c>
      <c r="BT886" s="107">
        <f t="shared" si="574"/>
        <v>2.0958937074051667E-3</v>
      </c>
      <c r="BU886" s="107">
        <f t="shared" si="575"/>
        <v>7.0679841896540668E-2</v>
      </c>
      <c r="BV886" s="107">
        <f t="shared" si="576"/>
        <v>54.759323075595717</v>
      </c>
      <c r="BW886" s="117">
        <f t="shared" si="577"/>
        <v>1.5873383537724089E-3</v>
      </c>
    </row>
    <row r="887" spans="1:75" ht="30" customHeight="1" x14ac:dyDescent="0.25">
      <c r="A887" s="108">
        <v>4.6687615134561602</v>
      </c>
      <c r="B887" s="108">
        <v>-74.138224716422798</v>
      </c>
      <c r="C887" s="119">
        <v>25</v>
      </c>
      <c r="D887" s="119">
        <v>32</v>
      </c>
      <c r="E887" s="119">
        <v>1912</v>
      </c>
      <c r="F887" s="16" t="s">
        <v>2215</v>
      </c>
      <c r="G887" s="14" t="s">
        <v>2216</v>
      </c>
      <c r="H887" s="16" t="s">
        <v>2217</v>
      </c>
      <c r="I887" s="14" t="s">
        <v>40</v>
      </c>
      <c r="J887" s="14" t="s">
        <v>53</v>
      </c>
      <c r="K887" s="14">
        <v>14.9</v>
      </c>
      <c r="L887" s="14"/>
      <c r="M887" s="14">
        <v>1985</v>
      </c>
      <c r="N887" s="15" t="s">
        <v>43</v>
      </c>
      <c r="O887" s="15" t="s">
        <v>123</v>
      </c>
      <c r="P887" s="22">
        <v>-7.2022874027276113E-2</v>
      </c>
      <c r="Q887" s="18">
        <v>168146</v>
      </c>
      <c r="R887" s="18">
        <v>126057.87835556909</v>
      </c>
      <c r="S887" s="15" t="s">
        <v>45</v>
      </c>
      <c r="T887" s="15"/>
      <c r="U887" s="15"/>
      <c r="V887" s="14">
        <v>365</v>
      </c>
      <c r="W887" s="76"/>
      <c r="X887" s="14"/>
      <c r="Y887" s="14">
        <v>8760</v>
      </c>
      <c r="Z887" s="76" t="s">
        <v>429</v>
      </c>
      <c r="AA887" s="76" t="s">
        <v>2218</v>
      </c>
      <c r="AB887" s="19" t="s">
        <v>49</v>
      </c>
      <c r="AC887" s="19">
        <v>196.35697419693699</v>
      </c>
      <c r="AD887" s="19">
        <v>1220.7279907421801</v>
      </c>
      <c r="AE887" s="19">
        <v>69.655897325915305</v>
      </c>
      <c r="AF887" s="19">
        <v>640</v>
      </c>
      <c r="AG887" s="19">
        <v>1920000</v>
      </c>
      <c r="AH887" s="20">
        <v>8608.3841463414628</v>
      </c>
      <c r="AI887" s="20">
        <v>1.0442E-8</v>
      </c>
      <c r="AJ887" s="21">
        <f t="shared" si="595"/>
        <v>2.4752343567585103E-2</v>
      </c>
      <c r="AK887" s="21">
        <f t="shared" si="596"/>
        <v>0.15388238056221601</v>
      </c>
      <c r="AL887" s="21">
        <f t="shared" si="597"/>
        <v>8.7806746318582433E-3</v>
      </c>
      <c r="AM887" s="21">
        <f t="shared" si="598"/>
        <v>8.0677042147564215E-2</v>
      </c>
      <c r="AN887" s="21">
        <f t="shared" si="599"/>
        <v>242.03112644269265</v>
      </c>
      <c r="AO887" s="86">
        <f t="shared" si="562"/>
        <v>6.7388964157004275E-5</v>
      </c>
      <c r="AP887" s="88">
        <f t="shared" si="563"/>
        <v>6.7814639911192067E-5</v>
      </c>
      <c r="AQ887" s="89">
        <f t="shared" si="564"/>
        <v>4.2159556318415342E-4</v>
      </c>
      <c r="AR887" s="89">
        <f t="shared" si="565"/>
        <v>2.4056642827008886E-5</v>
      </c>
      <c r="AS887" s="89">
        <f t="shared" si="566"/>
        <v>2.2103299218510745E-4</v>
      </c>
      <c r="AT887" s="89">
        <f t="shared" si="567"/>
        <v>0.66309897655532235</v>
      </c>
      <c r="AU887" s="91">
        <f t="shared" si="568"/>
        <v>1.8462729906028569E-7</v>
      </c>
      <c r="AV887" s="95">
        <f t="shared" si="578"/>
        <v>24752.343567585103</v>
      </c>
      <c r="AW887" s="96">
        <f t="shared" si="579"/>
        <v>153882.38056221601</v>
      </c>
      <c r="AX887" s="96">
        <f t="shared" si="580"/>
        <v>8780.6746318582427</v>
      </c>
      <c r="AY887" s="96">
        <f t="shared" si="581"/>
        <v>80677.042147564222</v>
      </c>
      <c r="AZ887" s="96">
        <f t="shared" si="582"/>
        <v>242031126.44269267</v>
      </c>
      <c r="BA887" s="97">
        <f t="shared" si="583"/>
        <v>67.388964157004281</v>
      </c>
      <c r="BB887" s="102">
        <f t="shared" si="584"/>
        <v>67.81463991119206</v>
      </c>
      <c r="BC887" s="98">
        <f t="shared" si="585"/>
        <v>421.59556318415343</v>
      </c>
      <c r="BD887" s="98">
        <f t="shared" si="586"/>
        <v>24.056642827008886</v>
      </c>
      <c r="BE887" s="98">
        <f t="shared" si="587"/>
        <v>221.03299218510745</v>
      </c>
      <c r="BF887" s="98">
        <f t="shared" si="588"/>
        <v>663098.9765553223</v>
      </c>
      <c r="BG887" s="103">
        <f t="shared" si="589"/>
        <v>0.18462729906028569</v>
      </c>
      <c r="BH887">
        <v>0.1</v>
      </c>
      <c r="BI887">
        <f t="shared" si="569"/>
        <v>12605.78783555691</v>
      </c>
      <c r="BJ887">
        <v>0.1</v>
      </c>
      <c r="BK887">
        <f t="shared" si="570"/>
        <v>860.83841463414637</v>
      </c>
      <c r="BL887" s="114">
        <v>187.562005220738</v>
      </c>
      <c r="BM887" s="114">
        <v>1012.03746873145</v>
      </c>
      <c r="BN887" s="114">
        <v>69.555897325915296</v>
      </c>
      <c r="BO887" s="114">
        <v>256</v>
      </c>
      <c r="BP887" s="114">
        <v>384000</v>
      </c>
      <c r="BQ887" s="107">
        <f t="shared" si="571"/>
        <v>1.0442E-9</v>
      </c>
      <c r="BR887" s="107">
        <f t="shared" si="572"/>
        <v>2.3772880396334347E-2</v>
      </c>
      <c r="BS887" s="107">
        <f t="shared" si="573"/>
        <v>0.12850001576560707</v>
      </c>
      <c r="BT887" s="107">
        <f t="shared" si="574"/>
        <v>8.8119256535349223E-3</v>
      </c>
      <c r="BU887" s="107">
        <f t="shared" si="575"/>
        <v>3.3263996633681521E-2</v>
      </c>
      <c r="BV887" s="107">
        <f t="shared" si="576"/>
        <v>54.119805139670767</v>
      </c>
      <c r="BW887" s="117">
        <f t="shared" si="577"/>
        <v>9.5302387065109839E-6</v>
      </c>
    </row>
    <row r="888" spans="1:75" ht="30" customHeight="1" x14ac:dyDescent="0.25">
      <c r="A888" s="108">
        <v>4.6687615134561602</v>
      </c>
      <c r="B888" s="108">
        <v>-74.138224716422798</v>
      </c>
      <c r="C888" s="119">
        <v>25</v>
      </c>
      <c r="D888" s="119">
        <v>32</v>
      </c>
      <c r="E888" s="119">
        <v>1912</v>
      </c>
      <c r="F888" s="16" t="s">
        <v>2215</v>
      </c>
      <c r="G888" s="14" t="s">
        <v>2216</v>
      </c>
      <c r="H888" s="16" t="s">
        <v>2217</v>
      </c>
      <c r="I888" s="14" t="s">
        <v>40</v>
      </c>
      <c r="J888" s="14" t="s">
        <v>53</v>
      </c>
      <c r="K888" s="14">
        <v>4.47</v>
      </c>
      <c r="L888" s="14"/>
      <c r="M888" s="14">
        <v>2007</v>
      </c>
      <c r="N888" s="15" t="s">
        <v>43</v>
      </c>
      <c r="O888" s="15" t="s">
        <v>123</v>
      </c>
      <c r="P888" s="22">
        <v>-7.2022874027276113E-2</v>
      </c>
      <c r="Q888" s="18">
        <v>16819</v>
      </c>
      <c r="R888" s="18">
        <v>12609.086484735388</v>
      </c>
      <c r="S888" s="15" t="s">
        <v>45</v>
      </c>
      <c r="T888" s="15"/>
      <c r="U888" s="15"/>
      <c r="V888" s="14">
        <v>365</v>
      </c>
      <c r="W888" s="76"/>
      <c r="X888" s="14"/>
      <c r="Y888" s="14">
        <v>8760</v>
      </c>
      <c r="Z888" s="76" t="s">
        <v>2219</v>
      </c>
      <c r="AA888" s="76" t="s">
        <v>2218</v>
      </c>
      <c r="AB888" s="19" t="s">
        <v>49</v>
      </c>
      <c r="AC888" s="19">
        <v>196.35697419693699</v>
      </c>
      <c r="AD888" s="19">
        <v>1220.7279907421801</v>
      </c>
      <c r="AE888" s="19">
        <v>69.655897325915305</v>
      </c>
      <c r="AF888" s="19">
        <v>640</v>
      </c>
      <c r="AG888" s="19">
        <v>1920000</v>
      </c>
      <c r="AH888" s="20">
        <v>8608.3841463414628</v>
      </c>
      <c r="AI888" s="20">
        <v>1.0442E-8</v>
      </c>
      <c r="AJ888" s="21">
        <f t="shared" si="595"/>
        <v>2.4758820695301338E-3</v>
      </c>
      <c r="AK888" s="21">
        <f t="shared" si="596"/>
        <v>1.5392264809605408E-2</v>
      </c>
      <c r="AL888" s="21">
        <f t="shared" si="597"/>
        <v>8.7829723355431445E-4</v>
      </c>
      <c r="AM888" s="21">
        <f t="shared" si="598"/>
        <v>8.0698153502306476E-3</v>
      </c>
      <c r="AN888" s="21">
        <f t="shared" si="599"/>
        <v>24.209446050691945</v>
      </c>
      <c r="AO888" s="86">
        <f t="shared" si="562"/>
        <v>6.7388964157004275E-5</v>
      </c>
      <c r="AP888" s="88">
        <f t="shared" si="563"/>
        <v>6.7832385466579011E-6</v>
      </c>
      <c r="AQ888" s="89">
        <f t="shared" si="564"/>
        <v>4.2170588519466868E-5</v>
      </c>
      <c r="AR888" s="89">
        <f t="shared" si="565"/>
        <v>2.4062937905597658E-6</v>
      </c>
      <c r="AS888" s="89">
        <f t="shared" si="566"/>
        <v>2.2109083151316844E-5</v>
      </c>
      <c r="AT888" s="89">
        <f t="shared" si="567"/>
        <v>6.6327249453950535E-2</v>
      </c>
      <c r="AU888" s="91">
        <f t="shared" si="568"/>
        <v>1.8462729906028569E-7</v>
      </c>
      <c r="AV888" s="95">
        <f t="shared" si="578"/>
        <v>2475.8820695301338</v>
      </c>
      <c r="AW888" s="96">
        <f t="shared" si="579"/>
        <v>15392.264809605407</v>
      </c>
      <c r="AX888" s="96">
        <f t="shared" si="580"/>
        <v>878.2972335543144</v>
      </c>
      <c r="AY888" s="96">
        <f t="shared" si="581"/>
        <v>8069.8153502306477</v>
      </c>
      <c r="AZ888" s="96">
        <f t="shared" si="582"/>
        <v>24209446.050691944</v>
      </c>
      <c r="BA888" s="97">
        <f t="shared" si="583"/>
        <v>67.388964157004281</v>
      </c>
      <c r="BB888" s="102">
        <f t="shared" si="584"/>
        <v>6.783238546657901</v>
      </c>
      <c r="BC888" s="98">
        <f t="shared" si="585"/>
        <v>42.170588519466868</v>
      </c>
      <c r="BD888" s="98">
        <f t="shared" si="586"/>
        <v>2.4062937905597659</v>
      </c>
      <c r="BE888" s="98">
        <f t="shared" si="587"/>
        <v>22.109083151316845</v>
      </c>
      <c r="BF888" s="98">
        <f t="shared" si="588"/>
        <v>66327.249453950528</v>
      </c>
      <c r="BG888" s="103">
        <f t="shared" si="589"/>
        <v>0.18462729906028569</v>
      </c>
      <c r="BH888">
        <v>0.1</v>
      </c>
      <c r="BI888">
        <f t="shared" si="569"/>
        <v>1260.908648473539</v>
      </c>
      <c r="BJ888">
        <v>0.1</v>
      </c>
      <c r="BK888">
        <f t="shared" si="570"/>
        <v>860.83841463414637</v>
      </c>
      <c r="BL888" s="114">
        <v>187.562005220738</v>
      </c>
      <c r="BM888" s="114">
        <v>1012.03746873145</v>
      </c>
      <c r="BN888" s="114">
        <v>69.555897325915296</v>
      </c>
      <c r="BO888" s="114">
        <v>256</v>
      </c>
      <c r="BP888" s="114">
        <v>384000</v>
      </c>
      <c r="BQ888" s="107">
        <f t="shared" si="571"/>
        <v>1.0442E-9</v>
      </c>
      <c r="BR888" s="107">
        <f t="shared" si="572"/>
        <v>2.3779101220721718E-3</v>
      </c>
      <c r="BS888" s="107">
        <f t="shared" si="573"/>
        <v>1.2853364130944209E-2</v>
      </c>
      <c r="BT888" s="107">
        <f t="shared" si="574"/>
        <v>8.8142315349044181E-4</v>
      </c>
      <c r="BU888" s="107">
        <f t="shared" si="575"/>
        <v>3.3272701068231742E-3</v>
      </c>
      <c r="BV888" s="107">
        <f t="shared" si="576"/>
        <v>5.4133967066961013</v>
      </c>
      <c r="BW888" s="117">
        <f t="shared" si="577"/>
        <v>9.5302387065109839E-6</v>
      </c>
    </row>
    <row r="889" spans="1:75" ht="30" customHeight="1" x14ac:dyDescent="0.25">
      <c r="A889" s="108">
        <v>4.6687615134561602</v>
      </c>
      <c r="B889" s="108">
        <v>-74.138224716422798</v>
      </c>
      <c r="C889" s="119">
        <v>25</v>
      </c>
      <c r="D889" s="119">
        <v>32</v>
      </c>
      <c r="E889" s="119">
        <v>1912</v>
      </c>
      <c r="F889" s="16" t="s">
        <v>2220</v>
      </c>
      <c r="G889" s="14" t="s">
        <v>2221</v>
      </c>
      <c r="H889" s="16" t="s">
        <v>2222</v>
      </c>
      <c r="I889" s="14" t="s">
        <v>40</v>
      </c>
      <c r="J889" s="14" t="s">
        <v>53</v>
      </c>
      <c r="K889" s="14">
        <v>11.92</v>
      </c>
      <c r="L889" s="14"/>
      <c r="M889" s="14">
        <v>1990</v>
      </c>
      <c r="N889" s="15" t="s">
        <v>43</v>
      </c>
      <c r="O889" s="15" t="s">
        <v>123</v>
      </c>
      <c r="P889" s="22">
        <v>-7.2022874027276113E-2</v>
      </c>
      <c r="Q889" s="18">
        <v>67265</v>
      </c>
      <c r="R889" s="18">
        <v>50428.099315995358</v>
      </c>
      <c r="S889" s="15" t="s">
        <v>45</v>
      </c>
      <c r="T889" s="15"/>
      <c r="U889" s="15"/>
      <c r="V889" s="14">
        <v>365</v>
      </c>
      <c r="W889" s="76"/>
      <c r="X889" s="14"/>
      <c r="Y889" s="14">
        <v>8760</v>
      </c>
      <c r="Z889" s="76" t="s">
        <v>429</v>
      </c>
      <c r="AA889" s="76" t="s">
        <v>2223</v>
      </c>
      <c r="AB889" s="19" t="s">
        <v>49</v>
      </c>
      <c r="AC889" s="19">
        <v>196.35697419693699</v>
      </c>
      <c r="AD889" s="19">
        <v>1220.7279907421801</v>
      </c>
      <c r="AE889" s="19">
        <v>69.655897325915305</v>
      </c>
      <c r="AF889" s="19">
        <v>640</v>
      </c>
      <c r="AG889" s="19">
        <v>1920000</v>
      </c>
      <c r="AH889" s="20">
        <v>8608.3841463414628</v>
      </c>
      <c r="AI889" s="20">
        <v>1.0442E-8</v>
      </c>
      <c r="AJ889" s="21">
        <f t="shared" si="595"/>
        <v>9.9019089961914757E-3</v>
      </c>
      <c r="AK889" s="21">
        <f t="shared" si="596"/>
        <v>6.1558992354962115E-2</v>
      </c>
      <c r="AL889" s="21">
        <f t="shared" si="597"/>
        <v>3.5126145082960323E-3</v>
      </c>
      <c r="AM889" s="21">
        <f t="shared" si="598"/>
        <v>3.2273983562237027E-2</v>
      </c>
      <c r="AN889" s="21">
        <f t="shared" si="599"/>
        <v>96.821950686711091</v>
      </c>
      <c r="AO889" s="86">
        <f t="shared" si="562"/>
        <v>6.7388964157004275E-5</v>
      </c>
      <c r="AP889" s="88">
        <f t="shared" si="563"/>
        <v>2.7128517797784865E-5</v>
      </c>
      <c r="AQ889" s="89">
        <f t="shared" si="564"/>
        <v>1.6865477357523869E-4</v>
      </c>
      <c r="AR889" s="89">
        <f t="shared" si="565"/>
        <v>9.6236013925918698E-6</v>
      </c>
      <c r="AS889" s="89">
        <f t="shared" si="566"/>
        <v>8.8421872773252134E-5</v>
      </c>
      <c r="AT889" s="89">
        <f t="shared" si="567"/>
        <v>0.26526561831975642</v>
      </c>
      <c r="AU889" s="91">
        <f t="shared" si="568"/>
        <v>1.8462729906028569E-7</v>
      </c>
      <c r="AV889" s="95">
        <f t="shared" si="578"/>
        <v>9901.908996191476</v>
      </c>
      <c r="AW889" s="96">
        <f t="shared" si="579"/>
        <v>61558.992354962116</v>
      </c>
      <c r="AX889" s="96">
        <f t="shared" si="580"/>
        <v>3512.6145082960325</v>
      </c>
      <c r="AY889" s="96">
        <f t="shared" si="581"/>
        <v>32273.983562237026</v>
      </c>
      <c r="AZ889" s="96">
        <f t="shared" si="582"/>
        <v>96821950.686711088</v>
      </c>
      <c r="BA889" s="97">
        <f t="shared" si="583"/>
        <v>67.388964157004281</v>
      </c>
      <c r="BB889" s="102">
        <f t="shared" si="584"/>
        <v>27.128517797784866</v>
      </c>
      <c r="BC889" s="98">
        <f t="shared" si="585"/>
        <v>168.65477357523869</v>
      </c>
      <c r="BD889" s="98">
        <f t="shared" si="586"/>
        <v>9.6236013925918691</v>
      </c>
      <c r="BE889" s="98">
        <f t="shared" si="587"/>
        <v>88.421872773252133</v>
      </c>
      <c r="BF889" s="98">
        <f t="shared" si="588"/>
        <v>265265.61831975641</v>
      </c>
      <c r="BG889" s="103">
        <f t="shared" si="589"/>
        <v>0.18462729906028569</v>
      </c>
      <c r="BH889">
        <v>0.1</v>
      </c>
      <c r="BI889">
        <f t="shared" si="569"/>
        <v>5042.809931599536</v>
      </c>
      <c r="BJ889">
        <v>0.1</v>
      </c>
      <c r="BK889">
        <f t="shared" si="570"/>
        <v>860.83841463414637</v>
      </c>
      <c r="BL889" s="114">
        <v>187.562005220738</v>
      </c>
      <c r="BM889" s="114">
        <v>1012.03746873145</v>
      </c>
      <c r="BN889" s="114">
        <v>69.555897325915296</v>
      </c>
      <c r="BO889" s="114">
        <v>256</v>
      </c>
      <c r="BP889" s="114">
        <v>384000</v>
      </c>
      <c r="BQ889" s="107">
        <f t="shared" si="571"/>
        <v>1.0442E-9</v>
      </c>
      <c r="BR889" s="107">
        <f t="shared" si="572"/>
        <v>9.5100852821918443E-3</v>
      </c>
      <c r="BS889" s="107">
        <f t="shared" si="573"/>
        <v>5.1405050137818084E-2</v>
      </c>
      <c r="BT889" s="107">
        <f t="shared" si="574"/>
        <v>3.5251161436193933E-3</v>
      </c>
      <c r="BU889" s="107">
        <f t="shared" si="575"/>
        <v>1.3306904318655142E-2</v>
      </c>
      <c r="BV889" s="107">
        <f t="shared" si="576"/>
        <v>21.650046344961847</v>
      </c>
      <c r="BW889" s="117">
        <f t="shared" si="577"/>
        <v>9.5302387065109839E-6</v>
      </c>
    </row>
    <row r="890" spans="1:75" ht="30" customHeight="1" x14ac:dyDescent="0.25">
      <c r="A890" s="108">
        <v>4.6687615134561602</v>
      </c>
      <c r="B890" s="108">
        <v>-74.138224716422798</v>
      </c>
      <c r="C890" s="119">
        <v>25</v>
      </c>
      <c r="D890" s="119">
        <v>32</v>
      </c>
      <c r="E890" s="119">
        <v>1912</v>
      </c>
      <c r="F890" s="16" t="s">
        <v>2220</v>
      </c>
      <c r="G890" s="14" t="s">
        <v>2221</v>
      </c>
      <c r="H890" s="16" t="s">
        <v>2222</v>
      </c>
      <c r="I890" s="14" t="s">
        <v>40</v>
      </c>
      <c r="J890" s="14" t="s">
        <v>53</v>
      </c>
      <c r="K890" s="14">
        <v>8.94</v>
      </c>
      <c r="L890" s="14"/>
      <c r="M890" s="14">
        <v>2004</v>
      </c>
      <c r="N890" s="15" t="s">
        <v>43</v>
      </c>
      <c r="O890" s="15" t="s">
        <v>123</v>
      </c>
      <c r="P890" s="22">
        <v>-7.2022874027276113E-2</v>
      </c>
      <c r="Q890" s="18">
        <v>52536</v>
      </c>
      <c r="R890" s="18">
        <v>39385.871191037419</v>
      </c>
      <c r="S890" s="15" t="s">
        <v>45</v>
      </c>
      <c r="T890" s="15"/>
      <c r="U890" s="15"/>
      <c r="V890" s="14">
        <v>365</v>
      </c>
      <c r="W890" s="76"/>
      <c r="X890" s="14"/>
      <c r="Y890" s="14">
        <v>8760</v>
      </c>
      <c r="Z890" s="76" t="s">
        <v>429</v>
      </c>
      <c r="AA890" s="76" t="s">
        <v>2223</v>
      </c>
      <c r="AB890" s="19" t="s">
        <v>49</v>
      </c>
      <c r="AC890" s="19">
        <v>196.35697419693699</v>
      </c>
      <c r="AD890" s="19">
        <v>1220.7279907421801</v>
      </c>
      <c r="AE890" s="19">
        <v>69.655897325915305</v>
      </c>
      <c r="AF890" s="19">
        <v>640</v>
      </c>
      <c r="AG890" s="19">
        <v>1920000</v>
      </c>
      <c r="AH890" s="20">
        <v>8608.3841463414628</v>
      </c>
      <c r="AI890" s="20">
        <v>1.0442E-8</v>
      </c>
      <c r="AJ890" s="21">
        <f t="shared" si="595"/>
        <v>7.7336904931824182E-3</v>
      </c>
      <c r="AK890" s="21">
        <f t="shared" si="596"/>
        <v>4.8079435402665419E-2</v>
      </c>
      <c r="AL890" s="21">
        <f t="shared" si="597"/>
        <v>2.7434581997746281E-3</v>
      </c>
      <c r="AM890" s="21">
        <f t="shared" si="598"/>
        <v>2.5206957562263946E-2</v>
      </c>
      <c r="AN890" s="21">
        <f t="shared" si="599"/>
        <v>75.620872686791841</v>
      </c>
      <c r="AO890" s="86">
        <f t="shared" si="562"/>
        <v>6.7388964157004275E-5</v>
      </c>
      <c r="AP890" s="88">
        <f t="shared" si="563"/>
        <v>2.1188193132006625E-5</v>
      </c>
      <c r="AQ890" s="89">
        <f t="shared" si="564"/>
        <v>1.3172448055524772E-4</v>
      </c>
      <c r="AR890" s="89">
        <f t="shared" si="565"/>
        <v>7.5163238349989807E-6</v>
      </c>
      <c r="AS890" s="89">
        <f t="shared" si="566"/>
        <v>6.9060157704832733E-5</v>
      </c>
      <c r="AT890" s="89">
        <f t="shared" si="567"/>
        <v>0.20718047311449819</v>
      </c>
      <c r="AU890" s="91">
        <f t="shared" si="568"/>
        <v>1.8462729906028569E-7</v>
      </c>
      <c r="AV890" s="95">
        <f t="shared" si="578"/>
        <v>7733.6904931824183</v>
      </c>
      <c r="AW890" s="96">
        <f t="shared" si="579"/>
        <v>48079.435402665418</v>
      </c>
      <c r="AX890" s="96">
        <f t="shared" si="580"/>
        <v>2743.4581997746282</v>
      </c>
      <c r="AY890" s="96">
        <f t="shared" si="581"/>
        <v>25206.957562263946</v>
      </c>
      <c r="AZ890" s="96">
        <f t="shared" si="582"/>
        <v>75620872.686791837</v>
      </c>
      <c r="BA890" s="97">
        <f t="shared" si="583"/>
        <v>67.388964157004281</v>
      </c>
      <c r="BB890" s="102">
        <f t="shared" si="584"/>
        <v>21.188193132006624</v>
      </c>
      <c r="BC890" s="98">
        <f t="shared" si="585"/>
        <v>131.72448055524771</v>
      </c>
      <c r="BD890" s="98">
        <f t="shared" si="586"/>
        <v>7.5163238349989809</v>
      </c>
      <c r="BE890" s="98">
        <f t="shared" si="587"/>
        <v>69.060157704832733</v>
      </c>
      <c r="BF890" s="98">
        <f t="shared" si="588"/>
        <v>207180.47311449819</v>
      </c>
      <c r="BG890" s="103">
        <f t="shared" si="589"/>
        <v>0.18462729906028569</v>
      </c>
      <c r="BH890">
        <v>0.1</v>
      </c>
      <c r="BI890">
        <f t="shared" si="569"/>
        <v>3938.5871191037422</v>
      </c>
      <c r="BJ890">
        <v>0.1</v>
      </c>
      <c r="BK890">
        <f t="shared" si="570"/>
        <v>860.83841463414637</v>
      </c>
      <c r="BL890" s="114">
        <v>187.562005220738</v>
      </c>
      <c r="BM890" s="114">
        <v>1012.03746873145</v>
      </c>
      <c r="BN890" s="114">
        <v>69.555897325915296</v>
      </c>
      <c r="BO890" s="114">
        <v>256</v>
      </c>
      <c r="BP890" s="114">
        <v>384000</v>
      </c>
      <c r="BQ890" s="107">
        <f t="shared" si="571"/>
        <v>1.0442E-9</v>
      </c>
      <c r="BR890" s="107">
        <f t="shared" si="572"/>
        <v>7.4276643185197458E-3</v>
      </c>
      <c r="BS890" s="107">
        <f t="shared" si="573"/>
        <v>4.0148899339038285E-2</v>
      </c>
      <c r="BT890" s="107">
        <f t="shared" si="574"/>
        <v>2.7532223551800855E-3</v>
      </c>
      <c r="BU890" s="107">
        <f t="shared" si="575"/>
        <v>1.0393094852967612E-2</v>
      </c>
      <c r="BV890" s="107">
        <f t="shared" si="576"/>
        <v>16.909341184552375</v>
      </c>
      <c r="BW890" s="117">
        <f t="shared" si="577"/>
        <v>9.5302387065109839E-6</v>
      </c>
    </row>
    <row r="891" spans="1:75" ht="30" customHeight="1" x14ac:dyDescent="0.25">
      <c r="A891" s="108">
        <v>4.6713744574631004</v>
      </c>
      <c r="B891" s="108">
        <v>-74.139317271838607</v>
      </c>
      <c r="C891" s="119">
        <v>25</v>
      </c>
      <c r="D891" s="119">
        <v>32</v>
      </c>
      <c r="E891" s="119">
        <v>1912</v>
      </c>
      <c r="F891" s="16" t="s">
        <v>2224</v>
      </c>
      <c r="G891" s="14" t="s">
        <v>2225</v>
      </c>
      <c r="H891" s="16" t="s">
        <v>2226</v>
      </c>
      <c r="I891" s="14" t="s">
        <v>40</v>
      </c>
      <c r="J891" s="14" t="s">
        <v>53</v>
      </c>
      <c r="K891" s="14">
        <v>7.45</v>
      </c>
      <c r="L891" s="14"/>
      <c r="M891" s="14">
        <v>2002</v>
      </c>
      <c r="N891" s="15" t="s">
        <v>43</v>
      </c>
      <c r="O891" s="15" t="s">
        <v>397</v>
      </c>
      <c r="P891" s="17">
        <v>2.6062713598948635E-2</v>
      </c>
      <c r="Q891" s="18">
        <v>1912.5</v>
      </c>
      <c r="R891" s="18">
        <v>2122.6432776417641</v>
      </c>
      <c r="S891" s="15" t="s">
        <v>45</v>
      </c>
      <c r="T891" s="15"/>
      <c r="U891" s="15"/>
      <c r="V891" s="14">
        <v>365</v>
      </c>
      <c r="W891" s="76" t="s">
        <v>2227</v>
      </c>
      <c r="X891" s="14"/>
      <c r="Y891" s="14">
        <v>1056</v>
      </c>
      <c r="Z891" s="76" t="s">
        <v>429</v>
      </c>
      <c r="AA891" s="76" t="s">
        <v>429</v>
      </c>
      <c r="AB891" s="19" t="s">
        <v>49</v>
      </c>
      <c r="AC891" s="19">
        <v>196.35697419693699</v>
      </c>
      <c r="AD891" s="19">
        <v>1220.7279907421801</v>
      </c>
      <c r="AE891" s="19">
        <v>0.1</v>
      </c>
      <c r="AF891" s="19">
        <v>640</v>
      </c>
      <c r="AG891" s="19">
        <v>1920000</v>
      </c>
      <c r="AH891" s="23">
        <v>1912.5</v>
      </c>
      <c r="AI891" s="24">
        <v>8.7999999999999994E-8</v>
      </c>
      <c r="AJ891" s="21">
        <f t="shared" si="595"/>
        <v>4.167958112972056E-4</v>
      </c>
      <c r="AK891" s="21">
        <f t="shared" si="596"/>
        <v>2.5911700633780262E-3</v>
      </c>
      <c r="AL891" s="21">
        <f t="shared" si="597"/>
        <v>2.1226432776417642E-7</v>
      </c>
      <c r="AM891" s="21">
        <f t="shared" si="598"/>
        <v>1.3584916976907291E-3</v>
      </c>
      <c r="AN891" s="21">
        <f t="shared" si="599"/>
        <v>4.0754750930721872</v>
      </c>
      <c r="AO891" s="86">
        <f t="shared" si="562"/>
        <v>1.8679260843247527E-4</v>
      </c>
      <c r="AP891" s="88">
        <f t="shared" si="563"/>
        <v>1.1419063323211112E-6</v>
      </c>
      <c r="AQ891" s="89">
        <f t="shared" si="564"/>
        <v>7.0990960640493867E-6</v>
      </c>
      <c r="AR891" s="89">
        <f t="shared" si="565"/>
        <v>5.8154610346349706E-10</v>
      </c>
      <c r="AS891" s="89">
        <f t="shared" si="566"/>
        <v>3.721895062166381E-6</v>
      </c>
      <c r="AT891" s="89">
        <f t="shared" si="567"/>
        <v>1.1165685186499142E-2</v>
      </c>
      <c r="AU891" s="91">
        <f t="shared" si="568"/>
        <v>5.117605710478774E-7</v>
      </c>
      <c r="AV891" s="95">
        <f t="shared" si="578"/>
        <v>416.7958112972056</v>
      </c>
      <c r="AW891" s="96">
        <f t="shared" si="579"/>
        <v>2591.170063378026</v>
      </c>
      <c r="AX891" s="96">
        <f t="shared" si="580"/>
        <v>0.21226432776417642</v>
      </c>
      <c r="AY891" s="96">
        <f t="shared" si="581"/>
        <v>1358.4916976907291</v>
      </c>
      <c r="AZ891" s="96">
        <f t="shared" si="582"/>
        <v>4075475.0930721872</v>
      </c>
      <c r="BA891" s="97">
        <f t="shared" si="583"/>
        <v>186.79260843247528</v>
      </c>
      <c r="BB891" s="102">
        <f t="shared" si="584"/>
        <v>1.1419063323211112</v>
      </c>
      <c r="BC891" s="98">
        <f t="shared" si="585"/>
        <v>7.0990960640493865</v>
      </c>
      <c r="BD891" s="98">
        <f t="shared" si="586"/>
        <v>5.8154610346349705E-4</v>
      </c>
      <c r="BE891" s="98">
        <f t="shared" si="587"/>
        <v>3.7218950621663809</v>
      </c>
      <c r="BF891" s="98">
        <f t="shared" si="588"/>
        <v>11165.685186499142</v>
      </c>
      <c r="BG891" s="103">
        <f t="shared" si="589"/>
        <v>0.51176057104787742</v>
      </c>
      <c r="BH891">
        <v>0.1</v>
      </c>
      <c r="BI891">
        <f t="shared" si="569"/>
        <v>212.26432776417641</v>
      </c>
      <c r="BJ891">
        <v>0.1</v>
      </c>
      <c r="BK891">
        <f t="shared" si="570"/>
        <v>191.25</v>
      </c>
      <c r="BL891" s="114">
        <v>187.562005220738</v>
      </c>
      <c r="BM891" s="114">
        <v>1012.03746873145</v>
      </c>
      <c r="BN891" s="114">
        <v>0</v>
      </c>
      <c r="BO891" s="114">
        <v>256</v>
      </c>
      <c r="BP891" s="114">
        <v>384000</v>
      </c>
      <c r="BQ891" s="107">
        <f t="shared" si="571"/>
        <v>8.7999999999999994E-9</v>
      </c>
      <c r="BR891" s="107">
        <f t="shared" si="572"/>
        <v>4.0030298321478493E-4</v>
      </c>
      <c r="BS891" s="107">
        <f t="shared" si="573"/>
        <v>2.1637655511887832E-3</v>
      </c>
      <c r="BT891" s="107">
        <f t="shared" si="574"/>
        <v>2.1226432776417643E-8</v>
      </c>
      <c r="BU891" s="107">
        <f t="shared" si="575"/>
        <v>5.6012047611035318E-4</v>
      </c>
      <c r="BV891" s="107">
        <f t="shared" si="576"/>
        <v>0.91130393487166939</v>
      </c>
      <c r="BW891" s="117">
        <f t="shared" si="577"/>
        <v>2.6416464019625352E-5</v>
      </c>
    </row>
    <row r="892" spans="1:75" ht="30" customHeight="1" x14ac:dyDescent="0.25">
      <c r="A892" s="108">
        <v>4.6716426299439302</v>
      </c>
      <c r="B892" s="108">
        <v>-74.138192625411804</v>
      </c>
      <c r="C892" s="119">
        <v>25</v>
      </c>
      <c r="D892" s="119">
        <v>32</v>
      </c>
      <c r="E892" s="119">
        <v>1912</v>
      </c>
      <c r="F892" s="16" t="s">
        <v>2228</v>
      </c>
      <c r="G892" s="14" t="s">
        <v>2229</v>
      </c>
      <c r="H892" s="16" t="s">
        <v>2230</v>
      </c>
      <c r="I892" s="14" t="s">
        <v>40</v>
      </c>
      <c r="J892" s="14" t="s">
        <v>53</v>
      </c>
      <c r="K892" s="14">
        <v>0.12</v>
      </c>
      <c r="L892" s="14"/>
      <c r="M892" s="14">
        <v>2001</v>
      </c>
      <c r="N892" s="15" t="s">
        <v>43</v>
      </c>
      <c r="O892" s="15" t="s">
        <v>123</v>
      </c>
      <c r="P892" s="25">
        <v>1.08600994019335E-3</v>
      </c>
      <c r="Q892" s="18">
        <v>1500</v>
      </c>
      <c r="R892" s="18">
        <v>1506.5302331682658</v>
      </c>
      <c r="S892" s="15" t="s">
        <v>45</v>
      </c>
      <c r="T892" s="15"/>
      <c r="U892" s="15"/>
      <c r="V892" s="14">
        <v>365</v>
      </c>
      <c r="W892" s="76"/>
      <c r="X892" s="14"/>
      <c r="Y892" s="14">
        <v>8760</v>
      </c>
      <c r="Z892" s="76" t="s">
        <v>2231</v>
      </c>
      <c r="AA892" s="76" t="s">
        <v>429</v>
      </c>
      <c r="AB892" s="19" t="s">
        <v>49</v>
      </c>
      <c r="AC892" s="19">
        <v>196.35697419693699</v>
      </c>
      <c r="AD892" s="19">
        <v>1220.7279907421801</v>
      </c>
      <c r="AE892" s="19">
        <v>69.655897325915305</v>
      </c>
      <c r="AF892" s="19">
        <v>640</v>
      </c>
      <c r="AG892" s="19">
        <v>1920000</v>
      </c>
      <c r="AH892" s="20">
        <v>54177.37142857143</v>
      </c>
      <c r="AI892" s="20">
        <v>8.9999999999999995E-9</v>
      </c>
      <c r="AJ892" s="21">
        <f t="shared" si="595"/>
        <v>2.9581771812112667E-4</v>
      </c>
      <c r="AK892" s="21">
        <f t="shared" si="596"/>
        <v>1.839063624527845E-3</v>
      </c>
      <c r="AL892" s="21">
        <f t="shared" si="597"/>
        <v>1.0493871523995597E-4</v>
      </c>
      <c r="AM892" s="21">
        <f t="shared" si="598"/>
        <v>9.6417934922769018E-4</v>
      </c>
      <c r="AN892" s="21">
        <f t="shared" si="599"/>
        <v>2.89253804768307</v>
      </c>
      <c r="AO892" s="86">
        <f t="shared" si="562"/>
        <v>4.8971908806437676E-4</v>
      </c>
      <c r="AP892" s="88">
        <f t="shared" si="563"/>
        <v>8.1045950170171688E-7</v>
      </c>
      <c r="AQ892" s="89">
        <f t="shared" si="564"/>
        <v>5.038530478158479E-6</v>
      </c>
      <c r="AR892" s="89">
        <f t="shared" si="565"/>
        <v>2.8750332942453689E-7</v>
      </c>
      <c r="AS892" s="89">
        <f t="shared" si="566"/>
        <v>2.6415872581580555E-6</v>
      </c>
      <c r="AT892" s="89">
        <f t="shared" si="567"/>
        <v>7.9247617744741643E-3</v>
      </c>
      <c r="AU892" s="91">
        <f t="shared" si="568"/>
        <v>1.341696131683224E-6</v>
      </c>
      <c r="AV892" s="95">
        <f t="shared" si="578"/>
        <v>295.81771812112669</v>
      </c>
      <c r="AW892" s="96">
        <f t="shared" si="579"/>
        <v>1839.0636245278449</v>
      </c>
      <c r="AX892" s="96">
        <f t="shared" si="580"/>
        <v>104.93871523995597</v>
      </c>
      <c r="AY892" s="96">
        <f t="shared" si="581"/>
        <v>964.17934922769018</v>
      </c>
      <c r="AZ892" s="96">
        <f t="shared" si="582"/>
        <v>2892538.0476830699</v>
      </c>
      <c r="BA892" s="97">
        <f t="shared" si="583"/>
        <v>489.71908806437676</v>
      </c>
      <c r="BB892" s="102">
        <f t="shared" si="584"/>
        <v>0.81045950170171688</v>
      </c>
      <c r="BC892" s="98">
        <f t="shared" si="585"/>
        <v>5.0385304781584788</v>
      </c>
      <c r="BD892" s="98">
        <f t="shared" si="586"/>
        <v>0.28750332942453688</v>
      </c>
      <c r="BE892" s="98">
        <f t="shared" si="587"/>
        <v>2.6415872581580553</v>
      </c>
      <c r="BF892" s="98">
        <f t="shared" si="588"/>
        <v>7924.7617744741647</v>
      </c>
      <c r="BG892" s="103">
        <f t="shared" si="589"/>
        <v>1.3416961316832241</v>
      </c>
      <c r="BH892">
        <v>0.1</v>
      </c>
      <c r="BI892">
        <f t="shared" si="569"/>
        <v>150.65302331682659</v>
      </c>
      <c r="BJ892">
        <v>0.1</v>
      </c>
      <c r="BK892">
        <f t="shared" si="570"/>
        <v>5417.7371428571432</v>
      </c>
      <c r="BL892" s="114">
        <v>187.562005220738</v>
      </c>
      <c r="BM892" s="114">
        <v>1012.03746873145</v>
      </c>
      <c r="BN892" s="114">
        <v>69.555897325915296</v>
      </c>
      <c r="BO892" s="114">
        <v>256</v>
      </c>
      <c r="BP892" s="114">
        <v>384000</v>
      </c>
      <c r="BQ892" s="107">
        <f t="shared" si="571"/>
        <v>8.9999999999999999E-10</v>
      </c>
      <c r="BR892" s="107">
        <f t="shared" si="572"/>
        <v>2.8411205641228879E-4</v>
      </c>
      <c r="BS892" s="107">
        <f t="shared" si="573"/>
        <v>1.5357164600806029E-3</v>
      </c>
      <c r="BT892" s="107">
        <f t="shared" si="574"/>
        <v>1.0531219930606499E-4</v>
      </c>
      <c r="BU892" s="107">
        <f t="shared" si="575"/>
        <v>3.9754132989050652E-4</v>
      </c>
      <c r="BV892" s="107">
        <f t="shared" si="576"/>
        <v>0.6467911702123873</v>
      </c>
      <c r="BW892" s="117">
        <f t="shared" si="577"/>
        <v>6.9256737609362589E-5</v>
      </c>
    </row>
    <row r="893" spans="1:75" ht="30" customHeight="1" x14ac:dyDescent="0.25">
      <c r="A893" s="108">
        <v>4.6703419854606496</v>
      </c>
      <c r="B893" s="108">
        <v>-74.138342302999604</v>
      </c>
      <c r="C893" s="119">
        <v>25</v>
      </c>
      <c r="D893" s="119">
        <v>32</v>
      </c>
      <c r="E893" s="119">
        <v>1912</v>
      </c>
      <c r="F893" s="16" t="s">
        <v>2232</v>
      </c>
      <c r="G893" s="14" t="s">
        <v>2233</v>
      </c>
      <c r="H893" s="16" t="s">
        <v>2234</v>
      </c>
      <c r="I893" s="14" t="s">
        <v>40</v>
      </c>
      <c r="J893" s="14" t="s">
        <v>53</v>
      </c>
      <c r="K893" s="27"/>
      <c r="L893" s="27"/>
      <c r="M893" s="14">
        <v>2003</v>
      </c>
      <c r="N893" s="15" t="s">
        <v>43</v>
      </c>
      <c r="O893" s="15" t="s">
        <v>123</v>
      </c>
      <c r="P893" s="28">
        <v>4.2689148957375835E-3</v>
      </c>
      <c r="Q893" s="18">
        <v>5586</v>
      </c>
      <c r="R893" s="18">
        <v>5682.2036674053943</v>
      </c>
      <c r="S893" s="15" t="s">
        <v>45</v>
      </c>
      <c r="T893" s="15"/>
      <c r="U893" s="15"/>
      <c r="V893" s="14">
        <v>365</v>
      </c>
      <c r="W893" s="76"/>
      <c r="X893" s="14"/>
      <c r="Y893" s="14">
        <v>8760</v>
      </c>
      <c r="Z893" s="76" t="s">
        <v>2235</v>
      </c>
      <c r="AA893" s="76" t="s">
        <v>429</v>
      </c>
      <c r="AB893" s="19" t="s">
        <v>49</v>
      </c>
      <c r="AC893" s="19">
        <v>196.35697419693699</v>
      </c>
      <c r="AD893" s="19">
        <v>1220.7279907421801</v>
      </c>
      <c r="AE893" s="19">
        <v>69.655897325915305</v>
      </c>
      <c r="AF893" s="19">
        <v>640</v>
      </c>
      <c r="AG893" s="19">
        <v>1920000</v>
      </c>
      <c r="AH893" s="23">
        <v>5586</v>
      </c>
      <c r="AI893" s="24">
        <v>8.7999999999999994E-8</v>
      </c>
      <c r="AJ893" s="21">
        <f t="shared" si="595"/>
        <v>1.1157403189024618E-3</v>
      </c>
      <c r="AK893" s="21">
        <f t="shared" si="596"/>
        <v>6.9364250658996334E-3</v>
      </c>
      <c r="AL893" s="21">
        <f t="shared" si="597"/>
        <v>3.9579899524172952E-4</v>
      </c>
      <c r="AM893" s="21">
        <f t="shared" si="598"/>
        <v>3.6366103471394528E-3</v>
      </c>
      <c r="AN893" s="21">
        <f t="shared" si="599"/>
        <v>10.909831041418357</v>
      </c>
      <c r="AO893" s="86">
        <f t="shared" si="562"/>
        <v>5.0003392273167469E-4</v>
      </c>
      <c r="AP893" s="88">
        <f t="shared" si="563"/>
        <v>3.0568227915135941E-6</v>
      </c>
      <c r="AQ893" s="89">
        <f t="shared" si="564"/>
        <v>1.9003904290135981E-5</v>
      </c>
      <c r="AR893" s="89">
        <f t="shared" si="565"/>
        <v>1.0843808088814506E-6</v>
      </c>
      <c r="AS893" s="89">
        <f t="shared" si="566"/>
        <v>9.9633160195601443E-6</v>
      </c>
      <c r="AT893" s="89">
        <f t="shared" si="567"/>
        <v>2.9889948058680432E-2</v>
      </c>
      <c r="AU893" s="91">
        <f t="shared" si="568"/>
        <v>1.3699559526895197E-6</v>
      </c>
      <c r="AV893" s="95">
        <f t="shared" si="578"/>
        <v>1115.7403189024617</v>
      </c>
      <c r="AW893" s="96">
        <f t="shared" si="579"/>
        <v>6936.4250658996334</v>
      </c>
      <c r="AX893" s="96">
        <f t="shared" si="580"/>
        <v>395.79899524172953</v>
      </c>
      <c r="AY893" s="96">
        <f t="shared" si="581"/>
        <v>3636.6103471394526</v>
      </c>
      <c r="AZ893" s="96">
        <f t="shared" si="582"/>
        <v>10909831.041418357</v>
      </c>
      <c r="BA893" s="97">
        <f t="shared" si="583"/>
        <v>500.03392273167469</v>
      </c>
      <c r="BB893" s="102">
        <f t="shared" si="584"/>
        <v>3.0568227915135942</v>
      </c>
      <c r="BC893" s="98">
        <f t="shared" si="585"/>
        <v>19.003904290135981</v>
      </c>
      <c r="BD893" s="98">
        <f t="shared" si="586"/>
        <v>1.0843808088814506</v>
      </c>
      <c r="BE893" s="98">
        <f t="shared" si="587"/>
        <v>9.9633160195601445</v>
      </c>
      <c r="BF893" s="98">
        <f t="shared" si="588"/>
        <v>29889.948058680431</v>
      </c>
      <c r="BG893" s="103">
        <f t="shared" si="589"/>
        <v>1.3699559526895198</v>
      </c>
      <c r="BH893">
        <v>0.1</v>
      </c>
      <c r="BI893">
        <f t="shared" si="569"/>
        <v>568.22036674053948</v>
      </c>
      <c r="BJ893">
        <v>0.1</v>
      </c>
      <c r="BK893">
        <f t="shared" si="570"/>
        <v>558.6</v>
      </c>
      <c r="BL893" s="114">
        <v>187.562005220738</v>
      </c>
      <c r="BM893" s="114">
        <v>1012.03746873145</v>
      </c>
      <c r="BN893" s="114">
        <v>69.555897325915296</v>
      </c>
      <c r="BO893" s="114">
        <v>256</v>
      </c>
      <c r="BP893" s="114">
        <v>384000</v>
      </c>
      <c r="BQ893" s="107">
        <f t="shared" si="571"/>
        <v>8.7999999999999994E-9</v>
      </c>
      <c r="BR893" s="107">
        <f t="shared" si="572"/>
        <v>1.071589891365747E-3</v>
      </c>
      <c r="BS893" s="107">
        <f t="shared" si="573"/>
        <v>5.7922858164043151E-3</v>
      </c>
      <c r="BT893" s="107">
        <f t="shared" si="574"/>
        <v>3.9720767094131976E-4</v>
      </c>
      <c r="BU893" s="107">
        <f t="shared" si="575"/>
        <v>1.4994128580470075E-3</v>
      </c>
      <c r="BV893" s="107">
        <f t="shared" si="576"/>
        <v>2.4395123831648773</v>
      </c>
      <c r="BW893" s="117">
        <f t="shared" si="577"/>
        <v>7.0715475517375479E-5</v>
      </c>
    </row>
    <row r="894" spans="1:75" ht="30" customHeight="1" x14ac:dyDescent="0.25">
      <c r="A894" s="108">
        <v>4.6703419854606496</v>
      </c>
      <c r="B894" s="108">
        <v>-74.138342302999604</v>
      </c>
      <c r="C894" s="119">
        <v>25</v>
      </c>
      <c r="D894" s="119">
        <v>32</v>
      </c>
      <c r="E894" s="119">
        <v>1912</v>
      </c>
      <c r="F894" s="16" t="s">
        <v>2232</v>
      </c>
      <c r="G894" s="14" t="s">
        <v>2233</v>
      </c>
      <c r="H894" s="16" t="s">
        <v>2234</v>
      </c>
      <c r="I894" s="14" t="s">
        <v>40</v>
      </c>
      <c r="J894" s="14" t="s">
        <v>53</v>
      </c>
      <c r="K894" s="27"/>
      <c r="L894" s="27"/>
      <c r="M894" s="14">
        <v>2003</v>
      </c>
      <c r="N894" s="15" t="s">
        <v>43</v>
      </c>
      <c r="O894" s="15" t="s">
        <v>123</v>
      </c>
      <c r="P894" s="28">
        <v>4.2689148957375835E-3</v>
      </c>
      <c r="Q894" s="18">
        <v>166.25</v>
      </c>
      <c r="R894" s="18">
        <v>169.11320438706531</v>
      </c>
      <c r="S894" s="15" t="s">
        <v>45</v>
      </c>
      <c r="T894" s="15"/>
      <c r="U894" s="15"/>
      <c r="V894" s="14">
        <v>365</v>
      </c>
      <c r="W894" s="76"/>
      <c r="X894" s="14"/>
      <c r="Y894" s="14">
        <v>8760</v>
      </c>
      <c r="Z894" s="76" t="s">
        <v>2235</v>
      </c>
      <c r="AA894" s="76" t="s">
        <v>429</v>
      </c>
      <c r="AB894" s="19" t="s">
        <v>49</v>
      </c>
      <c r="AC894" s="19">
        <v>196.35697419693699</v>
      </c>
      <c r="AD894" s="19">
        <v>1220.7279907421801</v>
      </c>
      <c r="AE894" s="19">
        <v>69.655897325915305</v>
      </c>
      <c r="AF894" s="19">
        <v>640</v>
      </c>
      <c r="AG894" s="19">
        <v>1920000</v>
      </c>
      <c r="AH894" s="20">
        <v>8608.3841463414628</v>
      </c>
      <c r="AI894" s="20">
        <v>1.0442E-8</v>
      </c>
      <c r="AJ894" s="21">
        <f t="shared" si="595"/>
        <v>3.3206557110192316E-5</v>
      </c>
      <c r="AK894" s="21">
        <f t="shared" si="596"/>
        <v>2.0644122219939386E-4</v>
      </c>
      <c r="AL894" s="21">
        <f t="shared" si="597"/>
        <v>1.1779732001241951E-5</v>
      </c>
      <c r="AM894" s="21">
        <f t="shared" si="598"/>
        <v>1.0823245080772179E-4</v>
      </c>
      <c r="AN894" s="21">
        <f t="shared" si="599"/>
        <v>0.32469735242316539</v>
      </c>
      <c r="AO894" s="86">
        <f t="shared" si="562"/>
        <v>9.1436836612437188E-5</v>
      </c>
      <c r="AP894" s="88">
        <f t="shared" si="563"/>
        <v>9.0976868795047444E-8</v>
      </c>
      <c r="AQ894" s="89">
        <f t="shared" si="564"/>
        <v>5.6559238958738046E-7</v>
      </c>
      <c r="AR894" s="89">
        <f t="shared" si="565"/>
        <v>3.2273238359566992E-8</v>
      </c>
      <c r="AS894" s="89">
        <f t="shared" si="566"/>
        <v>2.9652726248690899E-7</v>
      </c>
      <c r="AT894" s="89">
        <f t="shared" si="567"/>
        <v>8.8958178746072712E-4</v>
      </c>
      <c r="AU894" s="91">
        <f t="shared" si="568"/>
        <v>2.505118811299649E-7</v>
      </c>
      <c r="AV894" s="95">
        <f t="shared" si="578"/>
        <v>33.206557110192314</v>
      </c>
      <c r="AW894" s="96">
        <f t="shared" si="579"/>
        <v>206.44122219939388</v>
      </c>
      <c r="AX894" s="96">
        <f t="shared" si="580"/>
        <v>11.779732001241952</v>
      </c>
      <c r="AY894" s="96">
        <f t="shared" si="581"/>
        <v>108.23245080772179</v>
      </c>
      <c r="AZ894" s="96">
        <f t="shared" si="582"/>
        <v>324697.3524231654</v>
      </c>
      <c r="BA894" s="97">
        <f t="shared" si="583"/>
        <v>91.43683661243719</v>
      </c>
      <c r="BB894" s="102">
        <f t="shared" si="584"/>
        <v>9.0976868795047447E-2</v>
      </c>
      <c r="BC894" s="98">
        <f t="shared" si="585"/>
        <v>0.56559238958738045</v>
      </c>
      <c r="BD894" s="98">
        <f t="shared" si="586"/>
        <v>3.227323835956699E-2</v>
      </c>
      <c r="BE894" s="98">
        <f t="shared" si="587"/>
        <v>0.29652726248690897</v>
      </c>
      <c r="BF894" s="98">
        <f t="shared" si="588"/>
        <v>889.58178746072713</v>
      </c>
      <c r="BG894" s="103">
        <f t="shared" si="589"/>
        <v>0.25051188112996492</v>
      </c>
      <c r="BH894">
        <v>0.1</v>
      </c>
      <c r="BI894">
        <f t="shared" si="569"/>
        <v>16.911320438706532</v>
      </c>
      <c r="BJ894">
        <v>0.1</v>
      </c>
      <c r="BK894">
        <f t="shared" si="570"/>
        <v>860.83841463414637</v>
      </c>
      <c r="BL894" s="114">
        <v>187.562005220738</v>
      </c>
      <c r="BM894" s="114">
        <v>1012.03746873145</v>
      </c>
      <c r="BN894" s="114">
        <v>69.555897325915296</v>
      </c>
      <c r="BO894" s="114">
        <v>256</v>
      </c>
      <c r="BP894" s="114">
        <v>384000</v>
      </c>
      <c r="BQ894" s="107">
        <f t="shared" si="571"/>
        <v>1.0442E-9</v>
      </c>
      <c r="BR894" s="107">
        <f t="shared" si="572"/>
        <v>3.1892556290647233E-5</v>
      </c>
      <c r="BS894" s="107">
        <f t="shared" si="573"/>
        <v>1.7238945882155701E-4</v>
      </c>
      <c r="BT894" s="107">
        <f t="shared" si="574"/>
        <v>1.1821656873253566E-5</v>
      </c>
      <c r="BU894" s="107">
        <f t="shared" si="575"/>
        <v>4.4625382679970449E-5</v>
      </c>
      <c r="BV894" s="107">
        <f t="shared" si="576"/>
        <v>7.2604535213240395E-2</v>
      </c>
      <c r="BW894" s="117">
        <f t="shared" si="577"/>
        <v>1.2931121443780144E-5</v>
      </c>
    </row>
    <row r="895" spans="1:75" ht="45" customHeight="1" x14ac:dyDescent="0.25">
      <c r="A895" s="108">
        <v>4.6949715141759603</v>
      </c>
      <c r="B895" s="108">
        <v>-74.162945805655099</v>
      </c>
      <c r="C895" s="119">
        <v>22</v>
      </c>
      <c r="D895" s="119">
        <v>34</v>
      </c>
      <c r="E895" s="119">
        <v>1937</v>
      </c>
      <c r="F895" s="16" t="s">
        <v>869</v>
      </c>
      <c r="G895" s="14" t="s">
        <v>870</v>
      </c>
      <c r="H895" s="16" t="s">
        <v>871</v>
      </c>
      <c r="I895" s="14" t="s">
        <v>40</v>
      </c>
      <c r="J895" s="14" t="s">
        <v>53</v>
      </c>
      <c r="K895" s="14">
        <v>190</v>
      </c>
      <c r="L895" s="14"/>
      <c r="M895" s="14">
        <v>2006</v>
      </c>
      <c r="N895" s="15" t="s">
        <v>43</v>
      </c>
      <c r="O895" s="15" t="s">
        <v>123</v>
      </c>
      <c r="P895" s="17">
        <v>1.192780523187394E-2</v>
      </c>
      <c r="Q895" s="18">
        <v>60000</v>
      </c>
      <c r="R895" s="18">
        <v>62932.063232306748</v>
      </c>
      <c r="S895" s="15" t="s">
        <v>45</v>
      </c>
      <c r="T895" s="15"/>
      <c r="U895" s="15"/>
      <c r="V895" s="14">
        <v>365</v>
      </c>
      <c r="W895" s="76"/>
      <c r="X895" s="14"/>
      <c r="Y895" s="14">
        <v>0</v>
      </c>
      <c r="Z895" s="76" t="s">
        <v>872</v>
      </c>
      <c r="AA895" s="76" t="s">
        <v>873</v>
      </c>
      <c r="AB895" s="19" t="s">
        <v>49</v>
      </c>
      <c r="AC895" s="19">
        <v>196.35697419693699</v>
      </c>
      <c r="AD895" s="19">
        <v>1220.7279907421801</v>
      </c>
      <c r="AE895" s="19">
        <v>69.655897325915305</v>
      </c>
      <c r="AF895" s="19">
        <v>640</v>
      </c>
      <c r="AG895" s="19">
        <v>1920000</v>
      </c>
      <c r="AH895" s="23">
        <v>60000</v>
      </c>
      <c r="AI895" s="24">
        <v>8.7999999999999994E-8</v>
      </c>
      <c r="AJ895" s="21">
        <f t="shared" si="595"/>
        <v>1.2357149516266062E-2</v>
      </c>
      <c r="AK895" s="21">
        <f t="shared" si="596"/>
        <v>7.6822931102833641E-2</v>
      </c>
      <c r="AL895" s="21">
        <f t="shared" si="597"/>
        <v>4.3835893350175686E-3</v>
      </c>
      <c r="AM895" s="21">
        <f t="shared" si="598"/>
        <v>4.0276520468676323E-2</v>
      </c>
      <c r="AN895" s="21">
        <f t="shared" si="599"/>
        <v>120.82956140602896</v>
      </c>
      <c r="AO895" s="86">
        <f t="shared" si="562"/>
        <v>5.5380215644429938E-3</v>
      </c>
      <c r="AP895" s="88">
        <f t="shared" si="563"/>
        <v>3.3855204154153598E-5</v>
      </c>
      <c r="AQ895" s="89">
        <f t="shared" si="564"/>
        <v>2.1047378384337983E-4</v>
      </c>
      <c r="AR895" s="89">
        <f t="shared" si="565"/>
        <v>1.200983379456868E-5</v>
      </c>
      <c r="AS895" s="89">
        <f t="shared" si="566"/>
        <v>1.1034663142103102E-4</v>
      </c>
      <c r="AT895" s="89">
        <f t="shared" si="567"/>
        <v>0.33103989426309305</v>
      </c>
      <c r="AU895" s="91">
        <f t="shared" si="568"/>
        <v>1.5172661820391763E-5</v>
      </c>
      <c r="AV895" s="95">
        <f t="shared" si="578"/>
        <v>12357.149516266063</v>
      </c>
      <c r="AW895" s="96">
        <f t="shared" si="579"/>
        <v>76822.931102833638</v>
      </c>
      <c r="AX895" s="96">
        <f t="shared" si="580"/>
        <v>4383.5893350175684</v>
      </c>
      <c r="AY895" s="96">
        <f t="shared" si="581"/>
        <v>40276.520468676325</v>
      </c>
      <c r="AZ895" s="96">
        <f t="shared" si="582"/>
        <v>120829561.40602896</v>
      </c>
      <c r="BA895" s="97">
        <f t="shared" si="583"/>
        <v>5538.0215644429936</v>
      </c>
      <c r="BB895" s="102">
        <f t="shared" si="584"/>
        <v>33.855204154153597</v>
      </c>
      <c r="BC895" s="98">
        <f t="shared" si="585"/>
        <v>210.47378384337983</v>
      </c>
      <c r="BD895" s="98">
        <f t="shared" si="586"/>
        <v>12.00983379456868</v>
      </c>
      <c r="BE895" s="98">
        <f t="shared" si="587"/>
        <v>110.34663142103102</v>
      </c>
      <c r="BF895" s="98">
        <f t="shared" si="588"/>
        <v>331039.89426309307</v>
      </c>
      <c r="BG895" s="103">
        <f t="shared" si="589"/>
        <v>15.172661820391763</v>
      </c>
      <c r="BH895">
        <v>0.1</v>
      </c>
      <c r="BI895">
        <f t="shared" si="569"/>
        <v>6293.2063232306755</v>
      </c>
      <c r="BJ895">
        <v>0.1</v>
      </c>
      <c r="BK895">
        <f t="shared" si="570"/>
        <v>6000</v>
      </c>
      <c r="BL895" s="114">
        <v>187.562005220738</v>
      </c>
      <c r="BM895" s="114">
        <v>1012.03746873145</v>
      </c>
      <c r="BN895" s="114">
        <v>69.555897325915296</v>
      </c>
      <c r="BO895" s="114">
        <v>256</v>
      </c>
      <c r="BP895" s="114">
        <v>384000</v>
      </c>
      <c r="BQ895" s="107">
        <f t="shared" si="571"/>
        <v>8.7999999999999994E-9</v>
      </c>
      <c r="BR895" s="107">
        <f t="shared" si="572"/>
        <v>1.1868170651708287E-2</v>
      </c>
      <c r="BS895" s="107">
        <f t="shared" si="573"/>
        <v>6.4151255145698985E-2</v>
      </c>
      <c r="BT895" s="107">
        <f t="shared" si="574"/>
        <v>4.3991908293302328E-3</v>
      </c>
      <c r="BU895" s="107">
        <f t="shared" si="575"/>
        <v>1.6606434812470424E-2</v>
      </c>
      <c r="BV895" s="107">
        <f t="shared" si="576"/>
        <v>27.018311299536585</v>
      </c>
      <c r="BW895" s="117">
        <f t="shared" si="577"/>
        <v>7.831945205149949E-4</v>
      </c>
    </row>
    <row r="896" spans="1:75" ht="15" customHeight="1" x14ac:dyDescent="0.25">
      <c r="A896" s="108">
        <v>4.6779443716481</v>
      </c>
      <c r="B896" s="108">
        <v>-74.1223414262017</v>
      </c>
      <c r="C896" s="119">
        <v>27</v>
      </c>
      <c r="D896" s="119">
        <v>33</v>
      </c>
      <c r="E896" s="119">
        <v>1928</v>
      </c>
      <c r="F896" s="16" t="s">
        <v>2236</v>
      </c>
      <c r="G896" s="14" t="s">
        <v>2237</v>
      </c>
      <c r="H896" s="16" t="s">
        <v>2238</v>
      </c>
      <c r="I896" s="14" t="s">
        <v>40</v>
      </c>
      <c r="J896" s="14" t="s">
        <v>41</v>
      </c>
      <c r="K896" s="14">
        <v>73.760000000000005</v>
      </c>
      <c r="L896" s="14"/>
      <c r="M896" s="14">
        <v>1998</v>
      </c>
      <c r="N896" s="15" t="s">
        <v>43</v>
      </c>
      <c r="O896" s="15" t="s">
        <v>44</v>
      </c>
      <c r="P896" s="22">
        <v>1.192780523187394E-2</v>
      </c>
      <c r="Q896" s="18">
        <v>12156</v>
      </c>
      <c r="R896" s="18">
        <v>12750.036010865348</v>
      </c>
      <c r="S896" s="15" t="s">
        <v>45</v>
      </c>
      <c r="T896" s="15"/>
      <c r="U896" s="15"/>
      <c r="V896" s="14">
        <v>365</v>
      </c>
      <c r="W896" s="76" t="s">
        <v>76</v>
      </c>
      <c r="X896" s="14"/>
      <c r="Y896" s="14">
        <v>2920</v>
      </c>
      <c r="Z896" s="76" t="s">
        <v>2239</v>
      </c>
      <c r="AA896" s="76" t="s">
        <v>2240</v>
      </c>
      <c r="AB896" s="19" t="s">
        <v>49</v>
      </c>
      <c r="AC896" s="19">
        <v>46.3856216091623</v>
      </c>
      <c r="AD896" s="19">
        <v>1074.85364414012</v>
      </c>
      <c r="AE896" s="19">
        <v>5.4109910208389103</v>
      </c>
      <c r="AF896" s="19">
        <v>1344</v>
      </c>
      <c r="AG896" s="19">
        <v>1920000</v>
      </c>
      <c r="AH896" s="20">
        <v>8608.3841463414628</v>
      </c>
      <c r="AI896" s="20">
        <v>1.0442E-8</v>
      </c>
      <c r="AJ896" s="21">
        <f t="shared" si="595"/>
        <v>5.9141834590319315E-4</v>
      </c>
      <c r="AK896" s="21">
        <f t="shared" si="596"/>
        <v>1.3704422669196376E-2</v>
      </c>
      <c r="AL896" s="21">
        <f t="shared" si="597"/>
        <v>6.8990330370165159E-5</v>
      </c>
      <c r="AM896" s="21">
        <f t="shared" si="598"/>
        <v>1.7136048398603027E-2</v>
      </c>
      <c r="AN896" s="21">
        <f t="shared" si="599"/>
        <v>24.48006914086147</v>
      </c>
      <c r="AO896" s="86">
        <f t="shared" si="562"/>
        <v>9.4281405436559516E-5</v>
      </c>
      <c r="AP896" s="88">
        <f t="shared" si="563"/>
        <v>1.6203242353512141E-6</v>
      </c>
      <c r="AQ896" s="89">
        <f t="shared" si="564"/>
        <v>3.7546363477250349E-5</v>
      </c>
      <c r="AR896" s="89">
        <f t="shared" si="565"/>
        <v>1.8901460375387716E-7</v>
      </c>
      <c r="AS896" s="89">
        <f t="shared" si="566"/>
        <v>4.6948077804391854E-5</v>
      </c>
      <c r="AT896" s="89">
        <f t="shared" si="567"/>
        <v>6.7068682577702654E-2</v>
      </c>
      <c r="AU896" s="91">
        <f t="shared" si="568"/>
        <v>2.5830522037413568E-7</v>
      </c>
      <c r="AV896" s="95">
        <f t="shared" si="578"/>
        <v>591.4183459031932</v>
      </c>
      <c r="AW896" s="96">
        <f t="shared" si="579"/>
        <v>13704.422669196376</v>
      </c>
      <c r="AX896" s="96">
        <f t="shared" si="580"/>
        <v>68.990330370165154</v>
      </c>
      <c r="AY896" s="96">
        <f t="shared" si="581"/>
        <v>17136.048398603027</v>
      </c>
      <c r="AZ896" s="96">
        <f t="shared" si="582"/>
        <v>24480069.14086147</v>
      </c>
      <c r="BA896" s="97">
        <f t="shared" si="583"/>
        <v>94.28140543655951</v>
      </c>
      <c r="BB896" s="102">
        <f t="shared" si="584"/>
        <v>1.6203242353512142</v>
      </c>
      <c r="BC896" s="98">
        <f t="shared" si="585"/>
        <v>37.546363477250345</v>
      </c>
      <c r="BD896" s="98">
        <f t="shared" si="586"/>
        <v>0.18901460375387716</v>
      </c>
      <c r="BE896" s="98">
        <f t="shared" si="587"/>
        <v>46.948077804391858</v>
      </c>
      <c r="BF896" s="98">
        <f t="shared" si="588"/>
        <v>67068.682577702653</v>
      </c>
      <c r="BG896" s="103">
        <f t="shared" si="589"/>
        <v>0.25830522037413567</v>
      </c>
      <c r="BH896">
        <v>0.1</v>
      </c>
      <c r="BI896">
        <f t="shared" si="569"/>
        <v>1275.0036010865349</v>
      </c>
      <c r="BJ896">
        <v>0.1</v>
      </c>
      <c r="BK896">
        <f t="shared" si="570"/>
        <v>860.83841463414637</v>
      </c>
      <c r="BL896" s="114">
        <v>17.6498016718255</v>
      </c>
      <c r="BM896" s="114">
        <v>910.91550745517998</v>
      </c>
      <c r="BN896" s="114">
        <v>5.3109910208389097</v>
      </c>
      <c r="BO896" s="114">
        <v>537.6</v>
      </c>
      <c r="BP896" s="114">
        <v>384000</v>
      </c>
      <c r="BQ896" s="107">
        <f t="shared" si="571"/>
        <v>1.0442E-9</v>
      </c>
      <c r="BR896" s="107">
        <f t="shared" si="572"/>
        <v>2.3267741826774469E-4</v>
      </c>
      <c r="BS896" s="107">
        <f t="shared" si="573"/>
        <v>1.1694780114877535E-2</v>
      </c>
      <c r="BT896" s="107">
        <f t="shared" si="574"/>
        <v>6.8065866161306869E-5</v>
      </c>
      <c r="BU896" s="107">
        <f t="shared" si="575"/>
        <v>7.0653737553136656E-3</v>
      </c>
      <c r="BV896" s="107">
        <f t="shared" si="576"/>
        <v>5.4739098692861123</v>
      </c>
      <c r="BW896" s="117">
        <f t="shared" si="577"/>
        <v>1.3333404224797892E-5</v>
      </c>
    </row>
    <row r="897" spans="1:75" ht="60" customHeight="1" x14ac:dyDescent="0.25">
      <c r="A897" s="108">
        <v>4.6779443716481</v>
      </c>
      <c r="B897" s="108">
        <v>-74.1223414262017</v>
      </c>
      <c r="C897" s="119">
        <v>27</v>
      </c>
      <c r="D897" s="119">
        <v>33</v>
      </c>
      <c r="E897" s="119">
        <v>1928</v>
      </c>
      <c r="F897" s="16" t="s">
        <v>2236</v>
      </c>
      <c r="G897" s="14" t="s">
        <v>2237</v>
      </c>
      <c r="H897" s="16" t="s">
        <v>2238</v>
      </c>
      <c r="I897" s="14" t="s">
        <v>40</v>
      </c>
      <c r="J897" s="14" t="s">
        <v>53</v>
      </c>
      <c r="K897" s="14">
        <v>76</v>
      </c>
      <c r="L897" s="14"/>
      <c r="M897" s="14">
        <v>1994</v>
      </c>
      <c r="N897" s="15" t="s">
        <v>43</v>
      </c>
      <c r="O897" s="15" t="s">
        <v>123</v>
      </c>
      <c r="P897" s="22">
        <v>1.192780523187394E-2</v>
      </c>
      <c r="Q897" s="18">
        <v>31.3979634326381</v>
      </c>
      <c r="R897" s="18">
        <v>32.932310335140599</v>
      </c>
      <c r="S897" s="15" t="s">
        <v>45</v>
      </c>
      <c r="T897" s="15"/>
      <c r="U897" s="15"/>
      <c r="V897" s="14">
        <v>365</v>
      </c>
      <c r="W897" s="76" t="s">
        <v>76</v>
      </c>
      <c r="X897" s="14"/>
      <c r="Y897" s="14">
        <v>2920</v>
      </c>
      <c r="Z897" s="76" t="s">
        <v>2241</v>
      </c>
      <c r="AA897" s="76" t="s">
        <v>2242</v>
      </c>
      <c r="AB897" s="19" t="s">
        <v>49</v>
      </c>
      <c r="AC897" s="19">
        <v>196.35697419693699</v>
      </c>
      <c r="AD897" s="19">
        <v>1220.7279907421801</v>
      </c>
      <c r="AE897" s="19">
        <v>69.655897325915305</v>
      </c>
      <c r="AF897" s="19">
        <v>640</v>
      </c>
      <c r="AG897" s="19">
        <v>1920000</v>
      </c>
      <c r="AH897" s="20">
        <v>8608.3841463414628</v>
      </c>
      <c r="AI897" s="20">
        <v>1.0442E-8</v>
      </c>
      <c r="AJ897" s="21">
        <f t="shared" si="595"/>
        <v>6.4664888107227246E-6</v>
      </c>
      <c r="AK897" s="21">
        <f t="shared" si="596"/>
        <v>4.0201393025914111E-5</v>
      </c>
      <c r="AL897" s="21">
        <f t="shared" si="597"/>
        <v>2.2939296274097329E-6</v>
      </c>
      <c r="AM897" s="21">
        <f t="shared" si="598"/>
        <v>2.1076678614489983E-5</v>
      </c>
      <c r="AN897" s="21">
        <f t="shared" si="599"/>
        <v>6.3230035843469951E-2</v>
      </c>
      <c r="AO897" s="86">
        <f t="shared" si="562"/>
        <v>9.4281405436559516E-5</v>
      </c>
      <c r="AP897" s="88">
        <f t="shared" si="563"/>
        <v>1.7716407700610205E-8</v>
      </c>
      <c r="AQ897" s="89">
        <f t="shared" si="564"/>
        <v>1.1014080281072359E-7</v>
      </c>
      <c r="AR897" s="89">
        <f t="shared" si="565"/>
        <v>6.2847387052321448E-9</v>
      </c>
      <c r="AS897" s="89">
        <f t="shared" si="566"/>
        <v>5.7744324971205431E-8</v>
      </c>
      <c r="AT897" s="89">
        <f t="shared" si="567"/>
        <v>1.7323297491361631E-4</v>
      </c>
      <c r="AU897" s="91">
        <f t="shared" si="568"/>
        <v>2.5830522037413568E-7</v>
      </c>
      <c r="AV897" s="95">
        <f t="shared" si="578"/>
        <v>6.4664888107227245</v>
      </c>
      <c r="AW897" s="96">
        <f t="shared" si="579"/>
        <v>40.201393025914108</v>
      </c>
      <c r="AX897" s="96">
        <f t="shared" si="580"/>
        <v>2.2939296274097329</v>
      </c>
      <c r="AY897" s="96">
        <f t="shared" si="581"/>
        <v>21.076678614489982</v>
      </c>
      <c r="AZ897" s="96">
        <f t="shared" si="582"/>
        <v>63230.035843469952</v>
      </c>
      <c r="BA897" s="97">
        <f t="shared" si="583"/>
        <v>94.28140543655951</v>
      </c>
      <c r="BB897" s="102">
        <f t="shared" si="584"/>
        <v>1.7716407700610205E-2</v>
      </c>
      <c r="BC897" s="98">
        <f t="shared" si="585"/>
        <v>0.11014080281072358</v>
      </c>
      <c r="BD897" s="98">
        <f t="shared" si="586"/>
        <v>6.284738705232145E-3</v>
      </c>
      <c r="BE897" s="98">
        <f t="shared" si="587"/>
        <v>5.7744324971205428E-2</v>
      </c>
      <c r="BF897" s="98">
        <f t="shared" si="588"/>
        <v>173.23297491361632</v>
      </c>
      <c r="BG897" s="103">
        <f t="shared" si="589"/>
        <v>0.25830522037413567</v>
      </c>
      <c r="BH897">
        <v>0.1</v>
      </c>
      <c r="BI897">
        <f t="shared" si="569"/>
        <v>3.29323103351406</v>
      </c>
      <c r="BJ897">
        <v>0.1</v>
      </c>
      <c r="BK897">
        <f t="shared" si="570"/>
        <v>860.83841463414637</v>
      </c>
      <c r="BL897" s="114">
        <v>187.562005220738</v>
      </c>
      <c r="BM897" s="114">
        <v>1012.03746873145</v>
      </c>
      <c r="BN897" s="114">
        <v>69.555897325915296</v>
      </c>
      <c r="BO897" s="114">
        <v>256</v>
      </c>
      <c r="BP897" s="114">
        <v>384000</v>
      </c>
      <c r="BQ897" s="107">
        <f t="shared" si="571"/>
        <v>1.0442E-9</v>
      </c>
      <c r="BR897" s="107">
        <f t="shared" si="572"/>
        <v>6.2106064689107591E-6</v>
      </c>
      <c r="BS897" s="107">
        <f t="shared" si="573"/>
        <v>3.3570312720374883E-5</v>
      </c>
      <c r="BT897" s="107">
        <f t="shared" si="574"/>
        <v>2.3020938798751255E-6</v>
      </c>
      <c r="BU897" s="107">
        <f t="shared" si="575"/>
        <v>8.690137216473911E-6</v>
      </c>
      <c r="BV897" s="107">
        <f t="shared" si="576"/>
        <v>1.4138665836574707E-2</v>
      </c>
      <c r="BW897" s="117">
        <f t="shared" si="577"/>
        <v>1.3333404224797892E-5</v>
      </c>
    </row>
    <row r="898" spans="1:75" ht="60" customHeight="1" x14ac:dyDescent="0.25">
      <c r="A898" s="108">
        <v>4.6779443716481</v>
      </c>
      <c r="B898" s="108">
        <v>-74.1223414262017</v>
      </c>
      <c r="C898" s="119">
        <v>27</v>
      </c>
      <c r="D898" s="119">
        <v>33</v>
      </c>
      <c r="E898" s="119">
        <v>1928</v>
      </c>
      <c r="F898" s="16" t="s">
        <v>2236</v>
      </c>
      <c r="G898" s="14" t="s">
        <v>2237</v>
      </c>
      <c r="H898" s="16" t="s">
        <v>2238</v>
      </c>
      <c r="I898" s="14" t="s">
        <v>40</v>
      </c>
      <c r="J898" s="14" t="s">
        <v>53</v>
      </c>
      <c r="K898" s="14">
        <v>62</v>
      </c>
      <c r="L898" s="14"/>
      <c r="M898" s="14">
        <v>1990</v>
      </c>
      <c r="N898" s="15" t="s">
        <v>43</v>
      </c>
      <c r="O898" s="15" t="s">
        <v>123</v>
      </c>
      <c r="P898" s="22">
        <v>1.192780523187394E-2</v>
      </c>
      <c r="Q898" s="18">
        <v>59.355717908922301</v>
      </c>
      <c r="R898" s="18">
        <v>62.256296544054337</v>
      </c>
      <c r="S898" s="15" t="s">
        <v>45</v>
      </c>
      <c r="T898" s="15"/>
      <c r="U898" s="15"/>
      <c r="V898" s="14">
        <v>365</v>
      </c>
      <c r="W898" s="76" t="s">
        <v>76</v>
      </c>
      <c r="X898" s="14"/>
      <c r="Y898" s="14">
        <v>2920</v>
      </c>
      <c r="Z898" s="76" t="s">
        <v>2241</v>
      </c>
      <c r="AA898" s="76" t="s">
        <v>2240</v>
      </c>
      <c r="AB898" s="19" t="s">
        <v>49</v>
      </c>
      <c r="AC898" s="19">
        <v>196.35697419693699</v>
      </c>
      <c r="AD898" s="19">
        <v>1220.7279907421801</v>
      </c>
      <c r="AE898" s="19">
        <v>69.655897325915305</v>
      </c>
      <c r="AF898" s="19">
        <v>640</v>
      </c>
      <c r="AG898" s="19">
        <v>1920000</v>
      </c>
      <c r="AH898" s="20">
        <v>8608.3841463414628</v>
      </c>
      <c r="AI898" s="20">
        <v>1.0442E-8</v>
      </c>
      <c r="AJ898" s="21">
        <f t="shared" si="595"/>
        <v>1.2224458014097735E-5</v>
      </c>
      <c r="AK898" s="21">
        <f t="shared" si="596"/>
        <v>7.599800379127277E-5</v>
      </c>
      <c r="AL898" s="21">
        <f t="shared" si="597"/>
        <v>4.3365181999643847E-6</v>
      </c>
      <c r="AM898" s="21">
        <f t="shared" si="598"/>
        <v>3.9844029788194779E-5</v>
      </c>
      <c r="AN898" s="21">
        <f t="shared" si="599"/>
        <v>0.11953208936458433</v>
      </c>
      <c r="AO898" s="86">
        <f t="shared" si="562"/>
        <v>9.4281405436559516E-5</v>
      </c>
      <c r="AP898" s="88">
        <f t="shared" si="563"/>
        <v>3.3491665792048586E-8</v>
      </c>
      <c r="AQ898" s="89">
        <f t="shared" si="564"/>
        <v>2.0821370901718568E-7</v>
      </c>
      <c r="AR898" s="89">
        <f t="shared" si="565"/>
        <v>1.1880871780724342E-8</v>
      </c>
      <c r="AS898" s="89">
        <f t="shared" si="566"/>
        <v>1.0916172544710898E-7</v>
      </c>
      <c r="AT898" s="89">
        <f t="shared" si="567"/>
        <v>3.2748517634132693E-4</v>
      </c>
      <c r="AU898" s="91">
        <f t="shared" si="568"/>
        <v>2.5830522037413568E-7</v>
      </c>
      <c r="AV898" s="95">
        <f t="shared" si="578"/>
        <v>12.224458014097735</v>
      </c>
      <c r="AW898" s="96">
        <f t="shared" si="579"/>
        <v>75.998003791272765</v>
      </c>
      <c r="AX898" s="96">
        <f t="shared" si="580"/>
        <v>4.3365181999643845</v>
      </c>
      <c r="AY898" s="96">
        <f t="shared" si="581"/>
        <v>39.844029788194781</v>
      </c>
      <c r="AZ898" s="96">
        <f t="shared" si="582"/>
        <v>119532.08936458433</v>
      </c>
      <c r="BA898" s="97">
        <f t="shared" si="583"/>
        <v>94.28140543655951</v>
      </c>
      <c r="BB898" s="102">
        <f t="shared" si="584"/>
        <v>3.3491665792048583E-2</v>
      </c>
      <c r="BC898" s="98">
        <f t="shared" si="585"/>
        <v>0.20821370901718569</v>
      </c>
      <c r="BD898" s="98">
        <f t="shared" si="586"/>
        <v>1.1880871780724342E-2</v>
      </c>
      <c r="BE898" s="98">
        <f t="shared" si="587"/>
        <v>0.10916172544710898</v>
      </c>
      <c r="BF898" s="98">
        <f t="shared" si="588"/>
        <v>327.48517634132691</v>
      </c>
      <c r="BG898" s="103">
        <f t="shared" si="589"/>
        <v>0.25830522037413567</v>
      </c>
      <c r="BH898">
        <v>0.1</v>
      </c>
      <c r="BI898">
        <f t="shared" si="569"/>
        <v>6.2256296544054344</v>
      </c>
      <c r="BJ898">
        <v>0.1</v>
      </c>
      <c r="BK898">
        <f t="shared" si="570"/>
        <v>860.83841463414637</v>
      </c>
      <c r="BL898" s="114">
        <v>187.562005220738</v>
      </c>
      <c r="BM898" s="114">
        <v>1012.03746873145</v>
      </c>
      <c r="BN898" s="114">
        <v>69.555897325915296</v>
      </c>
      <c r="BO898" s="114">
        <v>256</v>
      </c>
      <c r="BP898" s="114">
        <v>384000</v>
      </c>
      <c r="BQ898" s="107">
        <f t="shared" si="571"/>
        <v>1.0442E-9</v>
      </c>
      <c r="BR898" s="107">
        <f t="shared" si="572"/>
        <v>1.1740729821629128E-5</v>
      </c>
      <c r="BS898" s="107">
        <f t="shared" si="573"/>
        <v>6.3462396732190133E-5</v>
      </c>
      <c r="BT898" s="107">
        <f t="shared" si="574"/>
        <v>4.3519521648873878E-6</v>
      </c>
      <c r="BU898" s="107">
        <f t="shared" si="575"/>
        <v>1.6428114336698356E-5</v>
      </c>
      <c r="BV898" s="107">
        <f t="shared" si="576"/>
        <v>2.6728187731179024E-2</v>
      </c>
      <c r="BW898" s="117">
        <f t="shared" si="577"/>
        <v>1.3333404224797892E-5</v>
      </c>
    </row>
    <row r="899" spans="1:75" ht="60" customHeight="1" x14ac:dyDescent="0.25">
      <c r="A899" s="108">
        <v>4.6779443716481</v>
      </c>
      <c r="B899" s="108">
        <v>-74.1223414262017</v>
      </c>
      <c r="C899" s="119">
        <v>27</v>
      </c>
      <c r="D899" s="119">
        <v>33</v>
      </c>
      <c r="E899" s="119">
        <v>1928</v>
      </c>
      <c r="F899" s="16" t="s">
        <v>2236</v>
      </c>
      <c r="G899" s="14" t="s">
        <v>2237</v>
      </c>
      <c r="H899" s="16" t="s">
        <v>2238</v>
      </c>
      <c r="I899" s="14" t="s">
        <v>40</v>
      </c>
      <c r="J899" s="14" t="s">
        <v>53</v>
      </c>
      <c r="K899" s="14">
        <v>64.599999999999994</v>
      </c>
      <c r="L899" s="14"/>
      <c r="M899" s="14">
        <v>1993</v>
      </c>
      <c r="N899" s="15" t="s">
        <v>43</v>
      </c>
      <c r="O899" s="15" t="s">
        <v>123</v>
      </c>
      <c r="P899" s="22">
        <v>1.192780523187394E-2</v>
      </c>
      <c r="Q899" s="18">
        <v>22.9125184540258</v>
      </c>
      <c r="R899" s="18">
        <v>24.032201002669115</v>
      </c>
      <c r="S899" s="15" t="s">
        <v>45</v>
      </c>
      <c r="T899" s="15"/>
      <c r="U899" s="15"/>
      <c r="V899" s="14">
        <v>365</v>
      </c>
      <c r="W899" s="76" t="s">
        <v>76</v>
      </c>
      <c r="X899" s="14"/>
      <c r="Y899" s="14">
        <v>2920</v>
      </c>
      <c r="Z899" s="76" t="s">
        <v>2241</v>
      </c>
      <c r="AA899" s="76" t="s">
        <v>2240</v>
      </c>
      <c r="AB899" s="19" t="s">
        <v>49</v>
      </c>
      <c r="AC899" s="19">
        <v>196.35697419693699</v>
      </c>
      <c r="AD899" s="19">
        <v>1220.7279907421801</v>
      </c>
      <c r="AE899" s="19">
        <v>69.655897325915305</v>
      </c>
      <c r="AF899" s="19">
        <v>640</v>
      </c>
      <c r="AG899" s="19">
        <v>1920000</v>
      </c>
      <c r="AH899" s="20">
        <v>8608.3841463414628</v>
      </c>
      <c r="AI899" s="20">
        <v>1.0442E-8</v>
      </c>
      <c r="AJ899" s="21">
        <f t="shared" si="595"/>
        <v>4.718890272176703E-6</v>
      </c>
      <c r="AK899" s="21">
        <f t="shared" si="596"/>
        <v>2.9336780443100474E-5</v>
      </c>
      <c r="AL899" s="21">
        <f t="shared" si="597"/>
        <v>1.6739845255576787E-6</v>
      </c>
      <c r="AM899" s="21">
        <f t="shared" si="598"/>
        <v>1.5380608641708232E-5</v>
      </c>
      <c r="AN899" s="21">
        <f t="shared" si="599"/>
        <v>4.6141825925124703E-2</v>
      </c>
      <c r="AO899" s="86">
        <f t="shared" si="562"/>
        <v>9.4281405436559516E-5</v>
      </c>
      <c r="AP899" s="88">
        <f t="shared" si="563"/>
        <v>1.2928466499114255E-8</v>
      </c>
      <c r="AQ899" s="89">
        <f t="shared" si="564"/>
        <v>8.0374740940001298E-8</v>
      </c>
      <c r="AR899" s="89">
        <f t="shared" si="565"/>
        <v>4.5862589741306265E-9</v>
      </c>
      <c r="AS899" s="89">
        <f t="shared" si="566"/>
        <v>4.2138653812899269E-8</v>
      </c>
      <c r="AT899" s="89">
        <f t="shared" si="567"/>
        <v>1.2641596143869781E-4</v>
      </c>
      <c r="AU899" s="91">
        <f t="shared" si="568"/>
        <v>2.5830522037413568E-7</v>
      </c>
      <c r="AV899" s="95">
        <f t="shared" si="578"/>
        <v>4.7188902721767034</v>
      </c>
      <c r="AW899" s="96">
        <f t="shared" si="579"/>
        <v>29.336780443100473</v>
      </c>
      <c r="AX899" s="96">
        <f t="shared" si="580"/>
        <v>1.6739845255576786</v>
      </c>
      <c r="AY899" s="96">
        <f t="shared" si="581"/>
        <v>15.380608641708232</v>
      </c>
      <c r="AZ899" s="96">
        <f t="shared" si="582"/>
        <v>46141.8259251247</v>
      </c>
      <c r="BA899" s="97">
        <f t="shared" si="583"/>
        <v>94.28140543655951</v>
      </c>
      <c r="BB899" s="102">
        <f t="shared" si="584"/>
        <v>1.2928466499114255E-2</v>
      </c>
      <c r="BC899" s="98">
        <f t="shared" si="585"/>
        <v>8.0374740940001299E-2</v>
      </c>
      <c r="BD899" s="98">
        <f t="shared" si="586"/>
        <v>4.5862589741306262E-3</v>
      </c>
      <c r="BE899" s="98">
        <f t="shared" si="587"/>
        <v>4.2138653812899267E-2</v>
      </c>
      <c r="BF899" s="98">
        <f t="shared" si="588"/>
        <v>126.41596143869781</v>
      </c>
      <c r="BG899" s="103">
        <f t="shared" si="589"/>
        <v>0.25830522037413567</v>
      </c>
      <c r="BH899">
        <v>0.1</v>
      </c>
      <c r="BI899">
        <f t="shared" si="569"/>
        <v>2.4032201002669118</v>
      </c>
      <c r="BJ899">
        <v>0.1</v>
      </c>
      <c r="BK899">
        <f t="shared" si="570"/>
        <v>860.83841463414637</v>
      </c>
      <c r="BL899" s="114">
        <v>187.562005220738</v>
      </c>
      <c r="BM899" s="114">
        <v>1012.03746873145</v>
      </c>
      <c r="BN899" s="114">
        <v>69.555897325915296</v>
      </c>
      <c r="BO899" s="114">
        <v>256</v>
      </c>
      <c r="BP899" s="114">
        <v>384000</v>
      </c>
      <c r="BQ899" s="107">
        <f t="shared" si="571"/>
        <v>1.0442E-9</v>
      </c>
      <c r="BR899" s="107">
        <f t="shared" si="572"/>
        <v>4.5321613178798933E-6</v>
      </c>
      <c r="BS899" s="107">
        <f t="shared" si="573"/>
        <v>2.449778028957909E-5</v>
      </c>
      <c r="BT899" s="107">
        <f t="shared" si="574"/>
        <v>1.6799423509968338E-6</v>
      </c>
      <c r="BU899" s="107">
        <f t="shared" si="575"/>
        <v>6.341587401605083E-6</v>
      </c>
      <c r="BV899" s="107">
        <f t="shared" si="576"/>
        <v>1.0317625937454097E-2</v>
      </c>
      <c r="BW899" s="117">
        <f t="shared" si="577"/>
        <v>1.3333404224797892E-5</v>
      </c>
    </row>
    <row r="900" spans="1:75" ht="30" customHeight="1" x14ac:dyDescent="0.25">
      <c r="A900" s="108">
        <v>4.6640976813087898</v>
      </c>
      <c r="B900" s="108">
        <v>-74.111871395669596</v>
      </c>
      <c r="C900" s="119">
        <v>28</v>
      </c>
      <c r="D900" s="119">
        <v>31</v>
      </c>
      <c r="E900" s="119">
        <v>1902</v>
      </c>
      <c r="F900" s="16" t="s">
        <v>2243</v>
      </c>
      <c r="G900" s="14" t="s">
        <v>2244</v>
      </c>
      <c r="H900" s="16" t="s">
        <v>2245</v>
      </c>
      <c r="I900" s="14" t="s">
        <v>40</v>
      </c>
      <c r="J900" s="14" t="s">
        <v>53</v>
      </c>
      <c r="K900" s="14">
        <v>209</v>
      </c>
      <c r="L900" s="14"/>
      <c r="M900" s="14">
        <v>1988</v>
      </c>
      <c r="N900" s="15" t="s">
        <v>43</v>
      </c>
      <c r="O900" s="15" t="s">
        <v>123</v>
      </c>
      <c r="P900" s="17">
        <v>9.3713787353998934E-3</v>
      </c>
      <c r="Q900" s="18">
        <v>6.1513419389029798</v>
      </c>
      <c r="R900" s="18">
        <v>6.386304492458132</v>
      </c>
      <c r="S900" s="15" t="s">
        <v>45</v>
      </c>
      <c r="T900" s="15"/>
      <c r="U900" s="15"/>
      <c r="V900" s="14">
        <v>365</v>
      </c>
      <c r="W900" s="76"/>
      <c r="X900" s="14"/>
      <c r="Y900" s="14">
        <v>8760</v>
      </c>
      <c r="Z900" s="76" t="s">
        <v>2246</v>
      </c>
      <c r="AA900" s="76" t="s">
        <v>429</v>
      </c>
      <c r="AB900" s="19" t="s">
        <v>49</v>
      </c>
      <c r="AC900" s="19">
        <v>196.35697419693699</v>
      </c>
      <c r="AD900" s="19">
        <v>1220.7279907421801</v>
      </c>
      <c r="AE900" s="19">
        <v>69.655897325915305</v>
      </c>
      <c r="AF900" s="19">
        <v>640</v>
      </c>
      <c r="AG900" s="19">
        <v>1920000</v>
      </c>
      <c r="AH900" s="20">
        <v>2.9803032786885244</v>
      </c>
      <c r="AI900" s="20">
        <v>1.362E-5</v>
      </c>
      <c r="AJ900" s="21">
        <f t="shared" si="595"/>
        <v>1.2539954264393841E-6</v>
      </c>
      <c r="AK900" s="21">
        <f t="shared" si="596"/>
        <v>7.7959406513461734E-6</v>
      </c>
      <c r="AL900" s="21">
        <f t="shared" si="597"/>
        <v>4.4484377001869531E-7</v>
      </c>
      <c r="AM900" s="21">
        <f t="shared" si="598"/>
        <v>4.0872348751732047E-6</v>
      </c>
      <c r="AN900" s="21">
        <f t="shared" si="599"/>
        <v>1.2261704625519614E-2</v>
      </c>
      <c r="AO900" s="86">
        <f t="shared" ref="AO900:AO963" si="600">AI900*AH900*EXP(P900*4)</f>
        <v>4.2142211312287903E-5</v>
      </c>
      <c r="AP900" s="88">
        <f t="shared" ref="AP900:AP963" si="601">AJ900/V900</f>
        <v>3.435603908053107E-9</v>
      </c>
      <c r="AQ900" s="89">
        <f t="shared" ref="AQ900:AQ963" si="602">AK900/V900</f>
        <v>2.1358741510537462E-8</v>
      </c>
      <c r="AR900" s="89">
        <f t="shared" ref="AR900:AR963" si="603">AL900/V900</f>
        <v>1.2187500548457406E-9</v>
      </c>
      <c r="AS900" s="89">
        <f t="shared" ref="AS900:AS963" si="604">AM900/V900</f>
        <v>1.1197903767597821E-8</v>
      </c>
      <c r="AT900" s="89">
        <f t="shared" ref="AT900:AT963" si="605">AN900/V900</f>
        <v>3.3593711302793462E-5</v>
      </c>
      <c r="AU900" s="91">
        <f t="shared" ref="AU900:AU963" si="606">AO900/V900</f>
        <v>1.1545811318435042E-7</v>
      </c>
      <c r="AV900" s="95">
        <f t="shared" si="578"/>
        <v>1.253995426439384</v>
      </c>
      <c r="AW900" s="96">
        <f t="shared" si="579"/>
        <v>7.7959406513461733</v>
      </c>
      <c r="AX900" s="96">
        <f t="shared" si="580"/>
        <v>0.44484377001869529</v>
      </c>
      <c r="AY900" s="96">
        <f t="shared" si="581"/>
        <v>4.0872348751732046</v>
      </c>
      <c r="AZ900" s="96">
        <f t="shared" si="582"/>
        <v>12261.704625519613</v>
      </c>
      <c r="BA900" s="97">
        <f t="shared" si="583"/>
        <v>42.142211312287905</v>
      </c>
      <c r="BB900" s="102">
        <f t="shared" si="584"/>
        <v>3.4356039080531068E-3</v>
      </c>
      <c r="BC900" s="98">
        <f t="shared" si="585"/>
        <v>2.1358741510537464E-2</v>
      </c>
      <c r="BD900" s="98">
        <f t="shared" si="586"/>
        <v>1.2187500548457406E-3</v>
      </c>
      <c r="BE900" s="98">
        <f t="shared" si="587"/>
        <v>1.1197903767597821E-2</v>
      </c>
      <c r="BF900" s="98">
        <f t="shared" si="588"/>
        <v>33.593711302793459</v>
      </c>
      <c r="BG900" s="103">
        <f t="shared" si="589"/>
        <v>0.11545811318435042</v>
      </c>
      <c r="BH900">
        <v>0.1</v>
      </c>
      <c r="BI900">
        <f t="shared" ref="BI900:BI963" si="607">R900*BH900</f>
        <v>0.63863044924581325</v>
      </c>
      <c r="BJ900">
        <v>0.1</v>
      </c>
      <c r="BK900">
        <f t="shared" ref="BK900:BK963" si="608">AH900*BJ900</f>
        <v>0.29803032786885247</v>
      </c>
      <c r="BL900" s="114">
        <v>187.562005220738</v>
      </c>
      <c r="BM900" s="114">
        <v>1012.03746873145</v>
      </c>
      <c r="BN900" s="114">
        <v>69.555897325915296</v>
      </c>
      <c r="BO900" s="114">
        <v>256</v>
      </c>
      <c r="BP900" s="114">
        <v>384000</v>
      </c>
      <c r="BQ900" s="107">
        <f t="shared" ref="BQ900:BQ963" si="609">AI900*0.1</f>
        <v>1.362E-6</v>
      </c>
      <c r="BR900" s="107">
        <f t="shared" ref="BR900:BR963" si="610">((((BI900/R900)^2)+((BL900/AC900)^2))^(1/2))*AJ900</f>
        <v>1.2043741720413669E-6</v>
      </c>
      <c r="BS900" s="107">
        <f t="shared" ref="BS900:BS963" si="611">((((BI900/R900)^2)+((BM900/AD900)^2))^(1/2))*AK900</f>
        <v>6.5100272880214014E-6</v>
      </c>
      <c r="BT900" s="107">
        <f t="shared" ref="BT900:BT963" si="612">((((BI900/R900)^2)+((BN900/AE900)^2))^(1/2))*AL900</f>
        <v>4.4642699942673544E-7</v>
      </c>
      <c r="BU900" s="107">
        <f t="shared" ref="BU900:BU963" si="613">((((BI900/R900)^2)+((BO900/AF900)^2))^(1/2))*AM900</f>
        <v>1.685210110704734E-6</v>
      </c>
      <c r="BV900" s="107">
        <f t="shared" ref="BV900:BV963" si="614">((((BI900/R900)^2)+((BP900/AG900)^2))^(1/2))*AN900</f>
        <v>2.7418005062685461E-3</v>
      </c>
      <c r="BW900" s="117">
        <f t="shared" ref="BW900:BW963" si="615">((((BK900/AH900)^2)+((BQ900/AI900)^2))^(1/2))*AO900</f>
        <v>5.9598086786230432E-6</v>
      </c>
    </row>
    <row r="901" spans="1:75" ht="30" customHeight="1" x14ac:dyDescent="0.25">
      <c r="A901" s="108">
        <v>4.6640976813087898</v>
      </c>
      <c r="B901" s="108">
        <v>-74.111871395669596</v>
      </c>
      <c r="C901" s="119">
        <v>28</v>
      </c>
      <c r="D901" s="119">
        <v>31</v>
      </c>
      <c r="E901" s="119">
        <v>1902</v>
      </c>
      <c r="F901" s="16" t="s">
        <v>2243</v>
      </c>
      <c r="G901" s="14" t="s">
        <v>2244</v>
      </c>
      <c r="H901" s="16" t="s">
        <v>2245</v>
      </c>
      <c r="I901" s="14" t="s">
        <v>40</v>
      </c>
      <c r="J901" s="14" t="s">
        <v>53</v>
      </c>
      <c r="K901" s="14">
        <v>209</v>
      </c>
      <c r="L901" s="14"/>
      <c r="M901" s="14">
        <v>1988</v>
      </c>
      <c r="N901" s="15" t="s">
        <v>43</v>
      </c>
      <c r="O901" s="15" t="s">
        <v>123</v>
      </c>
      <c r="P901" s="17">
        <v>9.3713787353998934E-3</v>
      </c>
      <c r="Q901" s="18">
        <v>6.1513419389029798</v>
      </c>
      <c r="R901" s="18">
        <v>6.386304492458132</v>
      </c>
      <c r="S901" s="15" t="s">
        <v>45</v>
      </c>
      <c r="T901" s="15"/>
      <c r="U901" s="15"/>
      <c r="V901" s="14">
        <v>365</v>
      </c>
      <c r="W901" s="76"/>
      <c r="X901" s="14"/>
      <c r="Y901" s="14">
        <v>8760</v>
      </c>
      <c r="Z901" s="76" t="s">
        <v>2246</v>
      </c>
      <c r="AA901" s="76" t="s">
        <v>429</v>
      </c>
      <c r="AB901" s="19" t="s">
        <v>49</v>
      </c>
      <c r="AC901" s="19">
        <v>196.35697419693699</v>
      </c>
      <c r="AD901" s="19">
        <v>1220.7279907421801</v>
      </c>
      <c r="AE901" s="19">
        <v>69.655897325915305</v>
      </c>
      <c r="AF901" s="19">
        <v>640</v>
      </c>
      <c r="AG901" s="19">
        <v>1920000</v>
      </c>
      <c r="AH901" s="20">
        <v>2.9803032786885244</v>
      </c>
      <c r="AI901" s="20">
        <v>1.362E-5</v>
      </c>
      <c r="AJ901" s="21">
        <f t="shared" si="595"/>
        <v>1.2539954264393841E-6</v>
      </c>
      <c r="AK901" s="21">
        <f t="shared" si="596"/>
        <v>7.7959406513461734E-6</v>
      </c>
      <c r="AL901" s="21">
        <f t="shared" si="597"/>
        <v>4.4484377001869531E-7</v>
      </c>
      <c r="AM901" s="21">
        <f t="shared" si="598"/>
        <v>4.0872348751732047E-6</v>
      </c>
      <c r="AN901" s="21">
        <f t="shared" si="599"/>
        <v>1.2261704625519614E-2</v>
      </c>
      <c r="AO901" s="86">
        <f t="shared" si="600"/>
        <v>4.2142211312287903E-5</v>
      </c>
      <c r="AP901" s="88">
        <f t="shared" si="601"/>
        <v>3.435603908053107E-9</v>
      </c>
      <c r="AQ901" s="89">
        <f t="shared" si="602"/>
        <v>2.1358741510537462E-8</v>
      </c>
      <c r="AR901" s="89">
        <f t="shared" si="603"/>
        <v>1.2187500548457406E-9</v>
      </c>
      <c r="AS901" s="89">
        <f t="shared" si="604"/>
        <v>1.1197903767597821E-8</v>
      </c>
      <c r="AT901" s="89">
        <f t="shared" si="605"/>
        <v>3.3593711302793462E-5</v>
      </c>
      <c r="AU901" s="91">
        <f t="shared" si="606"/>
        <v>1.1545811318435042E-7</v>
      </c>
      <c r="AV901" s="95">
        <f t="shared" ref="AV901:AV964" si="616">AJ901*1000000</f>
        <v>1.253995426439384</v>
      </c>
      <c r="AW901" s="96">
        <f t="shared" ref="AW901:AW964" si="617">AK901*1000000</f>
        <v>7.7959406513461733</v>
      </c>
      <c r="AX901" s="96">
        <f t="shared" ref="AX901:AX964" si="618">AL901*1000000</f>
        <v>0.44484377001869529</v>
      </c>
      <c r="AY901" s="96">
        <f t="shared" ref="AY901:AY964" si="619">AM901*1000000</f>
        <v>4.0872348751732046</v>
      </c>
      <c r="AZ901" s="96">
        <f t="shared" ref="AZ901:AZ964" si="620">AN901*1000000</f>
        <v>12261.704625519613</v>
      </c>
      <c r="BA901" s="97">
        <f t="shared" ref="BA901:BA964" si="621">AO901*1000000</f>
        <v>42.142211312287905</v>
      </c>
      <c r="BB901" s="102">
        <f t="shared" ref="BB901:BB964" si="622">AP901*1000000</f>
        <v>3.4356039080531068E-3</v>
      </c>
      <c r="BC901" s="98">
        <f t="shared" ref="BC901:BC964" si="623">AQ901*1000000</f>
        <v>2.1358741510537464E-2</v>
      </c>
      <c r="BD901" s="98">
        <f t="shared" ref="BD901:BD964" si="624">AR901*1000000</f>
        <v>1.2187500548457406E-3</v>
      </c>
      <c r="BE901" s="98">
        <f t="shared" ref="BE901:BE964" si="625">AS901*1000000</f>
        <v>1.1197903767597821E-2</v>
      </c>
      <c r="BF901" s="98">
        <f t="shared" ref="BF901:BF964" si="626">AT901*1000000</f>
        <v>33.593711302793459</v>
      </c>
      <c r="BG901" s="103">
        <f t="shared" ref="BG901:BG964" si="627">AU901*1000000</f>
        <v>0.11545811318435042</v>
      </c>
      <c r="BH901">
        <v>0.1</v>
      </c>
      <c r="BI901">
        <f t="shared" si="607"/>
        <v>0.63863044924581325</v>
      </c>
      <c r="BJ901">
        <v>0.1</v>
      </c>
      <c r="BK901">
        <f t="shared" si="608"/>
        <v>0.29803032786885247</v>
      </c>
      <c r="BL901" s="114">
        <v>187.562005220738</v>
      </c>
      <c r="BM901" s="114">
        <v>1012.03746873145</v>
      </c>
      <c r="BN901" s="114">
        <v>69.555897325915296</v>
      </c>
      <c r="BO901" s="114">
        <v>256</v>
      </c>
      <c r="BP901" s="114">
        <v>384000</v>
      </c>
      <c r="BQ901" s="107">
        <f t="shared" si="609"/>
        <v>1.362E-6</v>
      </c>
      <c r="BR901" s="107">
        <f t="shared" si="610"/>
        <v>1.2043741720413669E-6</v>
      </c>
      <c r="BS901" s="107">
        <f t="shared" si="611"/>
        <v>6.5100272880214014E-6</v>
      </c>
      <c r="BT901" s="107">
        <f t="shared" si="612"/>
        <v>4.4642699942673544E-7</v>
      </c>
      <c r="BU901" s="107">
        <f t="shared" si="613"/>
        <v>1.685210110704734E-6</v>
      </c>
      <c r="BV901" s="107">
        <f t="shared" si="614"/>
        <v>2.7418005062685461E-3</v>
      </c>
      <c r="BW901" s="117">
        <f t="shared" si="615"/>
        <v>5.9598086786230432E-6</v>
      </c>
    </row>
    <row r="902" spans="1:75" ht="30" customHeight="1" x14ac:dyDescent="0.25">
      <c r="A902" s="108">
        <v>4.6139820584904498</v>
      </c>
      <c r="B902" s="108">
        <v>-74.137586607594997</v>
      </c>
      <c r="C902" s="119">
        <v>25</v>
      </c>
      <c r="D902" s="119">
        <v>25</v>
      </c>
      <c r="E902" s="119">
        <v>1821</v>
      </c>
      <c r="F902" s="16" t="s">
        <v>2247</v>
      </c>
      <c r="G902" s="14" t="s">
        <v>2248</v>
      </c>
      <c r="H902" s="16" t="s">
        <v>2249</v>
      </c>
      <c r="I902" s="14" t="s">
        <v>195</v>
      </c>
      <c r="J902" s="14" t="s">
        <v>41</v>
      </c>
      <c r="K902" s="14">
        <v>10</v>
      </c>
      <c r="L902" s="14"/>
      <c r="M902" s="14">
        <v>1994</v>
      </c>
      <c r="N902" s="15" t="s">
        <v>43</v>
      </c>
      <c r="O902" s="15" t="s">
        <v>44</v>
      </c>
      <c r="P902" s="17">
        <v>3.567100458653237E-2</v>
      </c>
      <c r="Q902" s="18">
        <v>16056.95</v>
      </c>
      <c r="R902" s="18">
        <v>18519.528982831082</v>
      </c>
      <c r="S902" s="15" t="s">
        <v>45</v>
      </c>
      <c r="T902" s="15"/>
      <c r="U902" s="15"/>
      <c r="V902" s="14">
        <v>365</v>
      </c>
      <c r="W902" s="76"/>
      <c r="X902" s="14"/>
      <c r="Y902" s="14">
        <v>8760</v>
      </c>
      <c r="Z902" s="76" t="s">
        <v>2250</v>
      </c>
      <c r="AA902" s="76" t="s">
        <v>429</v>
      </c>
      <c r="AB902" s="19" t="s">
        <v>49</v>
      </c>
      <c r="AC902" s="19">
        <v>46.3856216091623</v>
      </c>
      <c r="AD902" s="19">
        <v>1074.85364414012</v>
      </c>
      <c r="AE902" s="19">
        <v>5.4109910208389103</v>
      </c>
      <c r="AF902" s="19">
        <v>1344</v>
      </c>
      <c r="AG902" s="19">
        <v>1920000</v>
      </c>
      <c r="AH902" s="20">
        <v>29509.162765957444</v>
      </c>
      <c r="AI902" s="20">
        <v>1.9976E-5</v>
      </c>
      <c r="AJ902" s="21">
        <f t="shared" si="595"/>
        <v>8.5903986377751688E-4</v>
      </c>
      <c r="AK902" s="21">
        <f t="shared" si="596"/>
        <v>1.9905783214954557E-2</v>
      </c>
      <c r="AL902" s="21">
        <f t="shared" si="597"/>
        <v>1.0020900503626493E-4</v>
      </c>
      <c r="AM902" s="21">
        <f t="shared" si="598"/>
        <v>2.4890246952924973E-2</v>
      </c>
      <c r="AN902" s="21">
        <f t="shared" si="599"/>
        <v>35.557495647035672</v>
      </c>
      <c r="AO902" s="86">
        <f t="shared" si="600"/>
        <v>0.67988005212584557</v>
      </c>
      <c r="AP902" s="88">
        <f t="shared" si="601"/>
        <v>2.3535338733630599E-6</v>
      </c>
      <c r="AQ902" s="89">
        <f t="shared" si="602"/>
        <v>5.4536392369738514E-5</v>
      </c>
      <c r="AR902" s="89">
        <f t="shared" si="603"/>
        <v>2.7454521927743818E-7</v>
      </c>
      <c r="AS902" s="89">
        <f t="shared" si="604"/>
        <v>6.8192457405273895E-5</v>
      </c>
      <c r="AT902" s="89">
        <f t="shared" si="605"/>
        <v>9.7417796293248413E-2</v>
      </c>
      <c r="AU902" s="91">
        <f t="shared" si="606"/>
        <v>1.8626850743173851E-3</v>
      </c>
      <c r="AV902" s="95">
        <f t="shared" si="616"/>
        <v>859.03986377751687</v>
      </c>
      <c r="AW902" s="96">
        <f t="shared" si="617"/>
        <v>19905.783214954557</v>
      </c>
      <c r="AX902" s="96">
        <f t="shared" si="618"/>
        <v>100.20900503626493</v>
      </c>
      <c r="AY902" s="96">
        <f t="shared" si="619"/>
        <v>24890.246952924972</v>
      </c>
      <c r="AZ902" s="96">
        <f t="shared" si="620"/>
        <v>35557495.647035673</v>
      </c>
      <c r="BA902" s="97">
        <f t="shared" si="621"/>
        <v>679880.05212584557</v>
      </c>
      <c r="BB902" s="102">
        <f t="shared" si="622"/>
        <v>2.3535338733630597</v>
      </c>
      <c r="BC902" s="98">
        <f t="shared" si="623"/>
        <v>54.536392369738515</v>
      </c>
      <c r="BD902" s="98">
        <f t="shared" si="624"/>
        <v>0.27454521927743819</v>
      </c>
      <c r="BE902" s="98">
        <f t="shared" si="625"/>
        <v>68.192457405273899</v>
      </c>
      <c r="BF902" s="98">
        <f t="shared" si="626"/>
        <v>97417.796293248408</v>
      </c>
      <c r="BG902" s="103">
        <f t="shared" si="627"/>
        <v>1862.6850743173852</v>
      </c>
      <c r="BH902">
        <v>0.1</v>
      </c>
      <c r="BI902">
        <f t="shared" si="607"/>
        <v>1851.9528982831082</v>
      </c>
      <c r="BJ902">
        <v>0.1</v>
      </c>
      <c r="BK902">
        <f t="shared" si="608"/>
        <v>2950.9162765957444</v>
      </c>
      <c r="BL902" s="114">
        <v>17.6498016718255</v>
      </c>
      <c r="BM902" s="114">
        <v>910.91550745517998</v>
      </c>
      <c r="BN902" s="114">
        <v>5.3109910208389097</v>
      </c>
      <c r="BO902" s="114">
        <v>537.6</v>
      </c>
      <c r="BP902" s="114">
        <v>384000</v>
      </c>
      <c r="BQ902" s="107">
        <f t="shared" si="609"/>
        <v>1.9976000000000002E-6</v>
      </c>
      <c r="BR902" s="107">
        <f t="shared" si="610"/>
        <v>3.3796580555440716E-4</v>
      </c>
      <c r="BS902" s="107">
        <f t="shared" si="611"/>
        <v>1.6986761378614466E-2</v>
      </c>
      <c r="BT902" s="107">
        <f t="shared" si="612"/>
        <v>9.8866213400621621E-5</v>
      </c>
      <c r="BU902" s="107">
        <f t="shared" si="613"/>
        <v>1.026251172346178E-2</v>
      </c>
      <c r="BV902" s="107">
        <f t="shared" si="614"/>
        <v>7.9508977376424639</v>
      </c>
      <c r="BW902" s="117">
        <f t="shared" si="615"/>
        <v>9.6149559050329778E-2</v>
      </c>
    </row>
    <row r="903" spans="1:75" ht="30" customHeight="1" x14ac:dyDescent="0.25">
      <c r="A903" s="108">
        <v>4.6742718188198804</v>
      </c>
      <c r="B903" s="108">
        <v>-74.118341765579103</v>
      </c>
      <c r="C903" s="119">
        <v>27</v>
      </c>
      <c r="D903" s="119">
        <v>32</v>
      </c>
      <c r="E903" s="119">
        <v>1914</v>
      </c>
      <c r="F903" s="16" t="s">
        <v>2251</v>
      </c>
      <c r="G903" s="14" t="s">
        <v>2252</v>
      </c>
      <c r="H903" s="16" t="s">
        <v>2253</v>
      </c>
      <c r="I903" s="14" t="s">
        <v>40</v>
      </c>
      <c r="J903" s="14" t="s">
        <v>41</v>
      </c>
      <c r="K903" s="14">
        <v>175</v>
      </c>
      <c r="L903" s="14"/>
      <c r="M903" s="14">
        <v>1974</v>
      </c>
      <c r="N903" s="15" t="s">
        <v>43</v>
      </c>
      <c r="O903" s="15" t="s">
        <v>86</v>
      </c>
      <c r="P903" s="28">
        <v>4.2689148957375835E-3</v>
      </c>
      <c r="Q903" s="18">
        <v>875000</v>
      </c>
      <c r="R903" s="18">
        <v>890069.49677402794</v>
      </c>
      <c r="S903" s="15" t="s">
        <v>45</v>
      </c>
      <c r="T903" s="15"/>
      <c r="U903" s="15"/>
      <c r="V903" s="14">
        <v>365</v>
      </c>
      <c r="W903" s="76" t="s">
        <v>76</v>
      </c>
      <c r="X903" s="14"/>
      <c r="Y903" s="14">
        <v>2920</v>
      </c>
      <c r="Z903" s="76" t="s">
        <v>2254</v>
      </c>
      <c r="AA903" s="76" t="s">
        <v>429</v>
      </c>
      <c r="AB903" s="19" t="s">
        <v>49</v>
      </c>
      <c r="AC903" s="19">
        <v>589.42211574465</v>
      </c>
      <c r="AD903" s="19">
        <v>6395.3771199333296</v>
      </c>
      <c r="AE903" s="19">
        <v>22.425616220874101</v>
      </c>
      <c r="AF903" s="19">
        <v>1344</v>
      </c>
      <c r="AG903" s="19">
        <v>1920000</v>
      </c>
      <c r="AH903" s="23">
        <v>875000</v>
      </c>
      <c r="AI903" s="24">
        <v>8.7999999999999994E-8</v>
      </c>
      <c r="AJ903" s="21">
        <f t="shared" si="595"/>
        <v>0.52462664594832353</v>
      </c>
      <c r="AK903" s="21">
        <f t="shared" si="596"/>
        <v>5.6923300948191908</v>
      </c>
      <c r="AL903" s="21">
        <f t="shared" si="597"/>
        <v>1.996035694456089E-2</v>
      </c>
      <c r="AM903" s="21">
        <f t="shared" si="598"/>
        <v>1.1962534036642936</v>
      </c>
      <c r="AN903" s="21">
        <f t="shared" si="599"/>
        <v>1708.9334338061335</v>
      </c>
      <c r="AO903" s="86">
        <f t="shared" si="600"/>
        <v>7.8326115716114461E-2</v>
      </c>
      <c r="AP903" s="88">
        <f t="shared" si="601"/>
        <v>1.4373332765707494E-3</v>
      </c>
      <c r="AQ903" s="89">
        <f t="shared" si="602"/>
        <v>1.5595424917312851E-2</v>
      </c>
      <c r="AR903" s="89">
        <f t="shared" si="603"/>
        <v>5.4685909437153124E-5</v>
      </c>
      <c r="AS903" s="89">
        <f t="shared" si="604"/>
        <v>3.2774065853816261E-3</v>
      </c>
      <c r="AT903" s="89">
        <f t="shared" si="605"/>
        <v>4.682009407688037</v>
      </c>
      <c r="AU903" s="91">
        <f t="shared" si="606"/>
        <v>2.1459209785236837E-4</v>
      </c>
      <c r="AV903" s="95">
        <f t="shared" si="616"/>
        <v>524626.64594832354</v>
      </c>
      <c r="AW903" s="96">
        <f t="shared" si="617"/>
        <v>5692330.0948191909</v>
      </c>
      <c r="AX903" s="96">
        <f t="shared" si="618"/>
        <v>19960.356944560888</v>
      </c>
      <c r="AY903" s="96">
        <f t="shared" si="619"/>
        <v>1196253.4036642935</v>
      </c>
      <c r="AZ903" s="96">
        <f t="shared" si="620"/>
        <v>1708933433.8061335</v>
      </c>
      <c r="BA903" s="97">
        <f t="shared" si="621"/>
        <v>78326.115716114466</v>
      </c>
      <c r="BB903" s="102">
        <f t="shared" si="622"/>
        <v>1437.3332765707494</v>
      </c>
      <c r="BC903" s="98">
        <f t="shared" si="623"/>
        <v>15595.42491731285</v>
      </c>
      <c r="BD903" s="98">
        <f t="shared" si="624"/>
        <v>54.685909437153121</v>
      </c>
      <c r="BE903" s="98">
        <f t="shared" si="625"/>
        <v>3277.406585381626</v>
      </c>
      <c r="BF903" s="98">
        <f t="shared" si="626"/>
        <v>4682009.4076880366</v>
      </c>
      <c r="BG903" s="103">
        <f t="shared" si="627"/>
        <v>214.59209785236837</v>
      </c>
      <c r="BH903">
        <v>0.1</v>
      </c>
      <c r="BI903">
        <f t="shared" si="607"/>
        <v>89006.949677402794</v>
      </c>
      <c r="BJ903">
        <v>0.1</v>
      </c>
      <c r="BK903">
        <f t="shared" si="608"/>
        <v>87500</v>
      </c>
      <c r="BL903" s="114">
        <v>491.49252207956101</v>
      </c>
      <c r="BM903" s="114">
        <v>4911.7599692228896</v>
      </c>
      <c r="BN903" s="114">
        <v>16.278520514623899</v>
      </c>
      <c r="BO903" s="114">
        <v>537.6</v>
      </c>
      <c r="BP903" s="114">
        <v>384000</v>
      </c>
      <c r="BQ903" s="107">
        <f t="shared" si="609"/>
        <v>8.7999999999999994E-9</v>
      </c>
      <c r="BR903" s="107">
        <f t="shared" si="610"/>
        <v>0.44059706269290294</v>
      </c>
      <c r="BS903" s="107">
        <f t="shared" si="611"/>
        <v>4.4087105819523265</v>
      </c>
      <c r="BT903" s="107">
        <f t="shared" si="612"/>
        <v>1.4625857290805507E-2</v>
      </c>
      <c r="BU903" s="107">
        <f t="shared" si="613"/>
        <v>0.49322791383125236</v>
      </c>
      <c r="BV903" s="107">
        <f t="shared" si="614"/>
        <v>382.12913270126518</v>
      </c>
      <c r="BW903" s="117">
        <f t="shared" si="615"/>
        <v>1.1076985513373352E-2</v>
      </c>
    </row>
    <row r="904" spans="1:75" ht="30" x14ac:dyDescent="0.25">
      <c r="A904" s="108">
        <v>4.6742718188198804</v>
      </c>
      <c r="B904" s="108">
        <v>-74.118341765579103</v>
      </c>
      <c r="C904" s="119">
        <v>27</v>
      </c>
      <c r="D904" s="119">
        <v>32</v>
      </c>
      <c r="E904" s="119">
        <v>1914</v>
      </c>
      <c r="F904" s="16" t="s">
        <v>2251</v>
      </c>
      <c r="G904" s="14" t="s">
        <v>2252</v>
      </c>
      <c r="H904" s="16" t="s">
        <v>2253</v>
      </c>
      <c r="I904" s="14" t="s">
        <v>40</v>
      </c>
      <c r="J904" s="14" t="s">
        <v>41</v>
      </c>
      <c r="K904" s="14">
        <v>150</v>
      </c>
      <c r="L904" s="14"/>
      <c r="M904" s="14">
        <v>1968</v>
      </c>
      <c r="N904" s="15" t="s">
        <v>102</v>
      </c>
      <c r="O904" s="15" t="s">
        <v>103</v>
      </c>
      <c r="P904" s="28">
        <v>4.2689148957375835E-3</v>
      </c>
      <c r="Q904" s="18">
        <v>94.636029829276595</v>
      </c>
      <c r="R904" s="18">
        <v>96.265878224955571</v>
      </c>
      <c r="S904" s="2" t="s">
        <v>45</v>
      </c>
      <c r="T904" s="2"/>
      <c r="U904" s="2"/>
      <c r="V904" s="14">
        <v>365</v>
      </c>
      <c r="W904" s="76" t="s">
        <v>76</v>
      </c>
      <c r="X904" s="14"/>
      <c r="Y904" s="14">
        <v>2920</v>
      </c>
      <c r="Z904" s="76" t="s">
        <v>2254</v>
      </c>
      <c r="AA904" s="76" t="s">
        <v>429</v>
      </c>
      <c r="AB904" s="19" t="s">
        <v>49</v>
      </c>
      <c r="AC904" s="19">
        <v>840000</v>
      </c>
      <c r="AD904" s="19">
        <v>2400000</v>
      </c>
      <c r="AE904" s="19">
        <v>1800000</v>
      </c>
      <c r="AF904" s="19">
        <v>600000</v>
      </c>
      <c r="AG904" s="19">
        <v>2676000000</v>
      </c>
      <c r="AH904" s="23">
        <v>94.636029829276595</v>
      </c>
      <c r="AI904" s="20">
        <v>9.1200000000000003E-2</v>
      </c>
      <c r="AJ904" s="21">
        <f t="shared" si="595"/>
        <v>8.0863337708962674E-2</v>
      </c>
      <c r="AK904" s="21">
        <f t="shared" si="596"/>
        <v>0.23103810773989339</v>
      </c>
      <c r="AL904" s="21">
        <f t="shared" si="597"/>
        <v>0.17327858080492001</v>
      </c>
      <c r="AM904" s="21">
        <f t="shared" si="598"/>
        <v>5.7759526934973347E-2</v>
      </c>
      <c r="AN904" s="21">
        <f t="shared" si="599"/>
        <v>257.6074901299811</v>
      </c>
      <c r="AO904" s="86">
        <f t="shared" si="600"/>
        <v>8.7794480941159492</v>
      </c>
      <c r="AP904" s="88">
        <f t="shared" si="601"/>
        <v>2.2154339098345938E-4</v>
      </c>
      <c r="AQ904" s="89">
        <f t="shared" si="602"/>
        <v>6.3298111709559832E-4</v>
      </c>
      <c r="AR904" s="89">
        <f t="shared" si="603"/>
        <v>4.7473583782169863E-4</v>
      </c>
      <c r="AS904" s="89">
        <f t="shared" si="604"/>
        <v>1.5824527927389958E-4</v>
      </c>
      <c r="AT904" s="89">
        <f t="shared" si="605"/>
        <v>0.70577394556159201</v>
      </c>
      <c r="AU904" s="91">
        <f t="shared" si="606"/>
        <v>2.4053282449632736E-2</v>
      </c>
      <c r="AV904" s="95">
        <f t="shared" si="616"/>
        <v>80863.337708962674</v>
      </c>
      <c r="AW904" s="96">
        <f t="shared" si="617"/>
        <v>231038.1077398934</v>
      </c>
      <c r="AX904" s="96">
        <f t="shared" si="618"/>
        <v>173278.58080492</v>
      </c>
      <c r="AY904" s="96">
        <f t="shared" si="619"/>
        <v>57759.52693497335</v>
      </c>
      <c r="AZ904" s="96">
        <f t="shared" si="620"/>
        <v>257607490.1299811</v>
      </c>
      <c r="BA904" s="97">
        <f t="shared" si="621"/>
        <v>8779448.0941159483</v>
      </c>
      <c r="BB904" s="102">
        <f t="shared" si="622"/>
        <v>221.54339098345937</v>
      </c>
      <c r="BC904" s="98">
        <f t="shared" si="623"/>
        <v>632.98111709559828</v>
      </c>
      <c r="BD904" s="98">
        <f t="shared" si="624"/>
        <v>474.73583782169862</v>
      </c>
      <c r="BE904" s="98">
        <f t="shared" si="625"/>
        <v>158.24527927389957</v>
      </c>
      <c r="BF904" s="98">
        <f t="shared" si="626"/>
        <v>705773.945561592</v>
      </c>
      <c r="BG904" s="103">
        <f t="shared" si="627"/>
        <v>24053.282449632738</v>
      </c>
      <c r="BH904">
        <v>0.1</v>
      </c>
      <c r="BI904">
        <f t="shared" si="607"/>
        <v>9.6265878224955586</v>
      </c>
      <c r="BJ904">
        <v>0.1</v>
      </c>
      <c r="BK904">
        <f t="shared" si="608"/>
        <v>9.4636029829276591</v>
      </c>
      <c r="BL904" s="114">
        <v>336000</v>
      </c>
      <c r="BM904" s="114">
        <v>480000</v>
      </c>
      <c r="BN904" s="114">
        <v>360000</v>
      </c>
      <c r="BO904" s="114">
        <v>120000</v>
      </c>
      <c r="BP904" s="114">
        <v>1070400000</v>
      </c>
      <c r="BQ904" s="107">
        <f t="shared" si="609"/>
        <v>9.1200000000000014E-3</v>
      </c>
      <c r="BR904" s="107">
        <f t="shared" si="610"/>
        <v>3.3340808261404474E-2</v>
      </c>
      <c r="BS904" s="107">
        <f t="shared" si="611"/>
        <v>5.1661691429932197E-2</v>
      </c>
      <c r="BT904" s="107">
        <f t="shared" si="612"/>
        <v>3.8746268572449137E-2</v>
      </c>
      <c r="BU904" s="107">
        <f t="shared" si="613"/>
        <v>1.2915422857483049E-2</v>
      </c>
      <c r="BV904" s="107">
        <f t="shared" si="614"/>
        <v>106.21428917561713</v>
      </c>
      <c r="BW904" s="117">
        <f t="shared" si="615"/>
        <v>1.2416014564849396</v>
      </c>
    </row>
    <row r="905" spans="1:75" ht="30" customHeight="1" x14ac:dyDescent="0.25">
      <c r="A905" s="108">
        <v>4.6822546196961801</v>
      </c>
      <c r="B905" s="108">
        <v>-74.0865461137126</v>
      </c>
      <c r="C905" s="119">
        <v>30</v>
      </c>
      <c r="D905" s="119">
        <v>33</v>
      </c>
      <c r="E905" s="119">
        <v>2423</v>
      </c>
      <c r="F905" s="16" t="s">
        <v>2255</v>
      </c>
      <c r="G905" s="14" t="s">
        <v>2256</v>
      </c>
      <c r="H905" s="16" t="s">
        <v>2257</v>
      </c>
      <c r="I905" s="14" t="s">
        <v>709</v>
      </c>
      <c r="J905" s="14" t="s">
        <v>53</v>
      </c>
      <c r="K905" s="27"/>
      <c r="L905" s="27"/>
      <c r="M905" s="14">
        <v>1993</v>
      </c>
      <c r="N905" s="15" t="s">
        <v>43</v>
      </c>
      <c r="O905" s="15" t="s">
        <v>123</v>
      </c>
      <c r="P905" s="28">
        <v>4.2689148957375835E-3</v>
      </c>
      <c r="Q905" s="18">
        <v>783.9</v>
      </c>
      <c r="R905" s="18">
        <v>797.40054688132636</v>
      </c>
      <c r="S905" s="15" t="s">
        <v>45</v>
      </c>
      <c r="T905" s="15"/>
      <c r="U905" s="15"/>
      <c r="V905" s="14">
        <v>365</v>
      </c>
      <c r="W905" s="76"/>
      <c r="X905" s="14"/>
      <c r="Y905" s="14">
        <v>8760</v>
      </c>
      <c r="Z905" s="76" t="s">
        <v>2258</v>
      </c>
      <c r="AA905" s="76" t="s">
        <v>429</v>
      </c>
      <c r="AB905" s="19" t="s">
        <v>49</v>
      </c>
      <c r="AC905" s="19">
        <v>196.35697419693699</v>
      </c>
      <c r="AD905" s="19">
        <v>1220.7279907421801</v>
      </c>
      <c r="AE905" s="19">
        <v>69.655897325915305</v>
      </c>
      <c r="AF905" s="19">
        <v>640</v>
      </c>
      <c r="AG905" s="19">
        <v>1920000</v>
      </c>
      <c r="AH905" s="20">
        <v>2.9803032786885244</v>
      </c>
      <c r="AI905" s="20">
        <v>1.362E-5</v>
      </c>
      <c r="AJ905" s="21">
        <f t="shared" si="595"/>
        <v>1.5657515860860002E-4</v>
      </c>
      <c r="AK905" s="21">
        <f t="shared" si="596"/>
        <v>9.7340916741115704E-4</v>
      </c>
      <c r="AL905" s="21">
        <f t="shared" si="597"/>
        <v>5.5543650621194385E-5</v>
      </c>
      <c r="AM905" s="21">
        <f t="shared" si="598"/>
        <v>5.1033635000404887E-4</v>
      </c>
      <c r="AN905" s="21">
        <f t="shared" si="599"/>
        <v>1.5310090500121467</v>
      </c>
      <c r="AO905" s="86">
        <f t="shared" si="600"/>
        <v>4.1290812889073531E-5</v>
      </c>
      <c r="AP905" s="88">
        <f t="shared" si="601"/>
        <v>4.2897303728383567E-7</v>
      </c>
      <c r="AQ905" s="89">
        <f t="shared" si="602"/>
        <v>2.6668744312634441E-6</v>
      </c>
      <c r="AR905" s="89">
        <f t="shared" si="603"/>
        <v>1.5217438526354627E-7</v>
      </c>
      <c r="AS905" s="89">
        <f t="shared" si="604"/>
        <v>1.3981817808330105E-6</v>
      </c>
      <c r="AT905" s="89">
        <f t="shared" si="605"/>
        <v>4.1945453424990318E-3</v>
      </c>
      <c r="AU905" s="91">
        <f t="shared" si="606"/>
        <v>1.1312551476458501E-7</v>
      </c>
      <c r="AV905" s="95">
        <f t="shared" si="616"/>
        <v>156.57515860860002</v>
      </c>
      <c r="AW905" s="96">
        <f t="shared" si="617"/>
        <v>973.409167411157</v>
      </c>
      <c r="AX905" s="96">
        <f t="shared" si="618"/>
        <v>55.543650621194388</v>
      </c>
      <c r="AY905" s="96">
        <f t="shared" si="619"/>
        <v>510.33635000404888</v>
      </c>
      <c r="AZ905" s="96">
        <f t="shared" si="620"/>
        <v>1531009.0500121468</v>
      </c>
      <c r="BA905" s="97">
        <f t="shared" si="621"/>
        <v>41.290812889073528</v>
      </c>
      <c r="BB905" s="102">
        <f t="shared" si="622"/>
        <v>0.42897303728383568</v>
      </c>
      <c r="BC905" s="98">
        <f t="shared" si="623"/>
        <v>2.666874431263444</v>
      </c>
      <c r="BD905" s="98">
        <f t="shared" si="624"/>
        <v>0.15217438526354626</v>
      </c>
      <c r="BE905" s="98">
        <f t="shared" si="625"/>
        <v>1.3981817808330106</v>
      </c>
      <c r="BF905" s="98">
        <f t="shared" si="626"/>
        <v>4194.5453424990319</v>
      </c>
      <c r="BG905" s="103">
        <f t="shared" si="627"/>
        <v>0.11312551476458502</v>
      </c>
      <c r="BH905">
        <v>0.1</v>
      </c>
      <c r="BI905">
        <f t="shared" si="607"/>
        <v>79.740054688132645</v>
      </c>
      <c r="BJ905">
        <v>0.1</v>
      </c>
      <c r="BK905">
        <f t="shared" si="608"/>
        <v>0.29803032786885247</v>
      </c>
      <c r="BL905" s="114">
        <v>187.562005220738</v>
      </c>
      <c r="BM905" s="114">
        <v>1012.03746873145</v>
      </c>
      <c r="BN905" s="114">
        <v>69.555897325915296</v>
      </c>
      <c r="BO905" s="114">
        <v>256</v>
      </c>
      <c r="BP905" s="114">
        <v>384000</v>
      </c>
      <c r="BQ905" s="107">
        <f t="shared" si="609"/>
        <v>1.362E-6</v>
      </c>
      <c r="BR905" s="107">
        <f t="shared" si="610"/>
        <v>1.503793977518097E-4</v>
      </c>
      <c r="BS905" s="107">
        <f t="shared" si="611"/>
        <v>8.1284870237725447E-4</v>
      </c>
      <c r="BT905" s="107">
        <f t="shared" si="612"/>
        <v>5.5741334273344187E-5</v>
      </c>
      <c r="BU905" s="107">
        <f t="shared" si="613"/>
        <v>2.1041706756588777E-4</v>
      </c>
      <c r="BV905" s="107">
        <f t="shared" si="614"/>
        <v>0.34234403099945354</v>
      </c>
      <c r="BW905" s="117">
        <f t="shared" si="615"/>
        <v>5.8394027589137601E-6</v>
      </c>
    </row>
    <row r="906" spans="1:75" ht="60" customHeight="1" x14ac:dyDescent="0.25">
      <c r="A906" s="108">
        <v>4.6842828496929299</v>
      </c>
      <c r="B906" s="108">
        <v>-74.083233978524305</v>
      </c>
      <c r="C906" s="119">
        <v>31</v>
      </c>
      <c r="D906" s="119">
        <v>33</v>
      </c>
      <c r="E906" s="119">
        <v>2424</v>
      </c>
      <c r="F906" s="16" t="s">
        <v>2259</v>
      </c>
      <c r="G906" s="14" t="s">
        <v>2260</v>
      </c>
      <c r="H906" s="16" t="s">
        <v>2261</v>
      </c>
      <c r="I906" s="14" t="s">
        <v>709</v>
      </c>
      <c r="J906" s="14" t="s">
        <v>41</v>
      </c>
      <c r="K906" s="14">
        <v>30</v>
      </c>
      <c r="L906" s="14"/>
      <c r="M906" s="14">
        <v>1974</v>
      </c>
      <c r="N906" s="15" t="s">
        <v>43</v>
      </c>
      <c r="O906" s="15" t="s">
        <v>44</v>
      </c>
      <c r="P906" s="25">
        <v>0.01</v>
      </c>
      <c r="Q906" s="18">
        <v>54066.6</v>
      </c>
      <c r="R906" s="18">
        <v>56273.099803950172</v>
      </c>
      <c r="S906" s="15" t="s">
        <v>45</v>
      </c>
      <c r="T906" s="15"/>
      <c r="U906" s="15"/>
      <c r="V906" s="14">
        <v>365</v>
      </c>
      <c r="W906" s="76"/>
      <c r="X906" s="14"/>
      <c r="Y906" s="14">
        <v>8760</v>
      </c>
      <c r="Z906" s="76" t="s">
        <v>2262</v>
      </c>
      <c r="AA906" s="76" t="s">
        <v>429</v>
      </c>
      <c r="AB906" s="19" t="s">
        <v>49</v>
      </c>
      <c r="AC906" s="19">
        <v>46.3856216091623</v>
      </c>
      <c r="AD906" s="19">
        <v>1074.85364414012</v>
      </c>
      <c r="AE906" s="19">
        <v>5.4109910208389103</v>
      </c>
      <c r="AF906" s="19">
        <v>1344</v>
      </c>
      <c r="AG906" s="19">
        <v>1920000</v>
      </c>
      <c r="AH906" s="23">
        <v>54066.6</v>
      </c>
      <c r="AI906" s="24">
        <v>8.7999999999999994E-8</v>
      </c>
      <c r="AJ906" s="21">
        <f t="shared" si="595"/>
        <v>2.610262714280658E-3</v>
      </c>
      <c r="AK906" s="21">
        <f t="shared" si="596"/>
        <v>6.0485346391336514E-2</v>
      </c>
      <c r="AL906" s="21">
        <f t="shared" si="597"/>
        <v>3.0449323775394622E-4</v>
      </c>
      <c r="AM906" s="21">
        <f t="shared" si="598"/>
        <v>7.5631046136509034E-2</v>
      </c>
      <c r="AN906" s="21">
        <f t="shared" si="599"/>
        <v>108.04435162358433</v>
      </c>
      <c r="AO906" s="86">
        <f t="shared" si="600"/>
        <v>4.9520327827476153E-3</v>
      </c>
      <c r="AP906" s="88">
        <f t="shared" si="601"/>
        <v>7.1514046966593372E-6</v>
      </c>
      <c r="AQ906" s="89">
        <f t="shared" si="602"/>
        <v>1.657132777844836E-4</v>
      </c>
      <c r="AR906" s="89">
        <f t="shared" si="603"/>
        <v>8.3422804864094855E-7</v>
      </c>
      <c r="AS906" s="89">
        <f t="shared" si="604"/>
        <v>2.072083455794768E-4</v>
      </c>
      <c r="AT906" s="89">
        <f t="shared" si="605"/>
        <v>0.29601192225639544</v>
      </c>
      <c r="AU906" s="91">
        <f t="shared" si="606"/>
        <v>1.3567213103418124E-5</v>
      </c>
      <c r="AV906" s="95">
        <f t="shared" si="616"/>
        <v>2610.2627142806577</v>
      </c>
      <c r="AW906" s="96">
        <f t="shared" si="617"/>
        <v>60485.346391336512</v>
      </c>
      <c r="AX906" s="96">
        <f t="shared" si="618"/>
        <v>304.49323775394623</v>
      </c>
      <c r="AY906" s="96">
        <f t="shared" si="619"/>
        <v>75631.04613650903</v>
      </c>
      <c r="AZ906" s="96">
        <f t="shared" si="620"/>
        <v>108044351.62358433</v>
      </c>
      <c r="BA906" s="97">
        <f t="shared" si="621"/>
        <v>4952.0327827476149</v>
      </c>
      <c r="BB906" s="102">
        <f t="shared" si="622"/>
        <v>7.1514046966593368</v>
      </c>
      <c r="BC906" s="98">
        <f t="shared" si="623"/>
        <v>165.71327778448361</v>
      </c>
      <c r="BD906" s="98">
        <f t="shared" si="624"/>
        <v>0.83422804864094857</v>
      </c>
      <c r="BE906" s="98">
        <f t="shared" si="625"/>
        <v>207.2083455794768</v>
      </c>
      <c r="BF906" s="98">
        <f t="shared" si="626"/>
        <v>296011.92225639545</v>
      </c>
      <c r="BG906" s="103">
        <f t="shared" si="627"/>
        <v>13.567213103418123</v>
      </c>
      <c r="BH906">
        <v>0.1</v>
      </c>
      <c r="BI906">
        <f t="shared" si="607"/>
        <v>5627.3099803950172</v>
      </c>
      <c r="BJ906">
        <v>0.1</v>
      </c>
      <c r="BK906">
        <f t="shared" si="608"/>
        <v>5406.66</v>
      </c>
      <c r="BL906" s="114">
        <v>17.6498016718255</v>
      </c>
      <c r="BM906" s="114">
        <v>910.91550745517998</v>
      </c>
      <c r="BN906" s="114">
        <v>5.3109910208389097</v>
      </c>
      <c r="BO906" s="114">
        <v>537.6</v>
      </c>
      <c r="BP906" s="114">
        <v>384000</v>
      </c>
      <c r="BQ906" s="107">
        <f t="shared" si="609"/>
        <v>8.7999999999999994E-9</v>
      </c>
      <c r="BR906" s="107">
        <f t="shared" si="610"/>
        <v>1.0269366744649375E-3</v>
      </c>
      <c r="BS906" s="107">
        <f t="shared" si="611"/>
        <v>5.1615660381581149E-2</v>
      </c>
      <c r="BT906" s="107">
        <f t="shared" si="612"/>
        <v>3.0041305581203411E-4</v>
      </c>
      <c r="BU906" s="107">
        <f t="shared" si="613"/>
        <v>3.1183479179678928E-2</v>
      </c>
      <c r="BV906" s="107">
        <f t="shared" si="614"/>
        <v>24.159451481522435</v>
      </c>
      <c r="BW906" s="117">
        <f t="shared" si="615"/>
        <v>7.0032319226778577E-4</v>
      </c>
    </row>
    <row r="907" spans="1:75" ht="15" customHeight="1" x14ac:dyDescent="0.25">
      <c r="A907" s="108">
        <v>4.6820000000000004</v>
      </c>
      <c r="B907" s="108">
        <v>-74.117055555555552</v>
      </c>
      <c r="C907" s="119">
        <v>27</v>
      </c>
      <c r="D907" s="119">
        <v>33</v>
      </c>
      <c r="E907" s="119">
        <v>1928</v>
      </c>
      <c r="F907" s="16" t="s">
        <v>2263</v>
      </c>
      <c r="G907" s="14" t="s">
        <v>2264</v>
      </c>
      <c r="H907" s="16" t="s">
        <v>2265</v>
      </c>
      <c r="I907" s="14" t="s">
        <v>709</v>
      </c>
      <c r="J907" s="14" t="s">
        <v>41</v>
      </c>
      <c r="K907" s="14">
        <v>30</v>
      </c>
      <c r="L907" s="14"/>
      <c r="M907" s="14">
        <v>2001</v>
      </c>
      <c r="N907" s="15" t="s">
        <v>43</v>
      </c>
      <c r="O907" s="15" t="s">
        <v>44</v>
      </c>
      <c r="P907" s="28">
        <v>4.2689148957375835E-3</v>
      </c>
      <c r="Q907" s="18">
        <v>11927.5</v>
      </c>
      <c r="R907" s="18">
        <v>12132.918768882535</v>
      </c>
      <c r="S907" s="15" t="s">
        <v>45</v>
      </c>
      <c r="T907" s="15"/>
      <c r="U907" s="15"/>
      <c r="V907" s="14">
        <v>365</v>
      </c>
      <c r="W907" s="76"/>
      <c r="X907" s="14"/>
      <c r="Y907" s="14">
        <v>8760</v>
      </c>
      <c r="Z907" s="76" t="s">
        <v>2266</v>
      </c>
      <c r="AA907" s="76" t="s">
        <v>429</v>
      </c>
      <c r="AB907" s="19" t="s">
        <v>49</v>
      </c>
      <c r="AC907" s="19">
        <v>46.3856216091623</v>
      </c>
      <c r="AD907" s="19">
        <v>1074.85364414012</v>
      </c>
      <c r="AE907" s="19">
        <v>5.4109910208389103</v>
      </c>
      <c r="AF907" s="19">
        <v>1344</v>
      </c>
      <c r="AG907" s="19">
        <v>1920000</v>
      </c>
      <c r="AH907" s="23">
        <v>11927.5</v>
      </c>
      <c r="AI907" s="24">
        <v>8.7999999999999994E-8</v>
      </c>
      <c r="AJ907" s="21">
        <f t="shared" si="595"/>
        <v>5.6279297902808853E-4</v>
      </c>
      <c r="AK907" s="21">
        <f t="shared" si="596"/>
        <v>1.3041111952789451E-2</v>
      </c>
      <c r="AL907" s="21">
        <f t="shared" si="597"/>
        <v>6.5651114514991279E-5</v>
      </c>
      <c r="AM907" s="21">
        <f t="shared" si="598"/>
        <v>1.6306642825378127E-2</v>
      </c>
      <c r="AN907" s="21">
        <f t="shared" si="599"/>
        <v>23.295204036254468</v>
      </c>
      <c r="AO907" s="86">
        <f t="shared" si="600"/>
        <v>1.0676968516616632E-3</v>
      </c>
      <c r="AP907" s="88">
        <f t="shared" si="601"/>
        <v>1.5418985726796945E-6</v>
      </c>
      <c r="AQ907" s="89">
        <f t="shared" si="602"/>
        <v>3.5729073843258768E-5</v>
      </c>
      <c r="AR907" s="89">
        <f t="shared" si="603"/>
        <v>1.7986606716435966E-7</v>
      </c>
      <c r="AS907" s="89">
        <f t="shared" si="604"/>
        <v>4.4675733768159252E-5</v>
      </c>
      <c r="AT907" s="89">
        <f t="shared" si="605"/>
        <v>6.3822476811656079E-2</v>
      </c>
      <c r="AU907" s="91">
        <f t="shared" si="606"/>
        <v>2.9251968538675704E-6</v>
      </c>
      <c r="AV907" s="95">
        <f t="shared" si="616"/>
        <v>562.79297902808855</v>
      </c>
      <c r="AW907" s="96">
        <f t="shared" si="617"/>
        <v>13041.111952789452</v>
      </c>
      <c r="AX907" s="96">
        <f t="shared" si="618"/>
        <v>65.651114514991278</v>
      </c>
      <c r="AY907" s="96">
        <f t="shared" si="619"/>
        <v>16306.642825378127</v>
      </c>
      <c r="AZ907" s="96">
        <f t="shared" si="620"/>
        <v>23295204.036254469</v>
      </c>
      <c r="BA907" s="97">
        <f t="shared" si="621"/>
        <v>1067.6968516616632</v>
      </c>
      <c r="BB907" s="102">
        <f t="shared" si="622"/>
        <v>1.5418985726796945</v>
      </c>
      <c r="BC907" s="98">
        <f t="shared" si="623"/>
        <v>35.729073843258767</v>
      </c>
      <c r="BD907" s="98">
        <f t="shared" si="624"/>
        <v>0.17986606716435966</v>
      </c>
      <c r="BE907" s="98">
        <f t="shared" si="625"/>
        <v>44.675733768159255</v>
      </c>
      <c r="BF907" s="98">
        <f t="shared" si="626"/>
        <v>63822.476811656081</v>
      </c>
      <c r="BG907" s="103">
        <f t="shared" si="627"/>
        <v>2.9251968538675706</v>
      </c>
      <c r="BH907">
        <v>0.1</v>
      </c>
      <c r="BI907">
        <f t="shared" si="607"/>
        <v>1213.2918768882535</v>
      </c>
      <c r="BJ907">
        <v>0.1</v>
      </c>
      <c r="BK907">
        <f t="shared" si="608"/>
        <v>1192.75</v>
      </c>
      <c r="BL907" s="114">
        <v>17.6498016718255</v>
      </c>
      <c r="BM907" s="114">
        <v>910.91550745517998</v>
      </c>
      <c r="BN907" s="114">
        <v>5.3109910208389097</v>
      </c>
      <c r="BO907" s="114">
        <v>537.6</v>
      </c>
      <c r="BP907" s="114">
        <v>384000</v>
      </c>
      <c r="BQ907" s="107">
        <f t="shared" si="609"/>
        <v>8.7999999999999994E-9</v>
      </c>
      <c r="BR907" s="107">
        <f t="shared" si="610"/>
        <v>2.2141554837885121E-4</v>
      </c>
      <c r="BS907" s="107">
        <f t="shared" si="611"/>
        <v>1.1128738541038966E-2</v>
      </c>
      <c r="BT907" s="107">
        <f t="shared" si="612"/>
        <v>6.4771395497628632E-5</v>
      </c>
      <c r="BU907" s="107">
        <f t="shared" si="613"/>
        <v>6.7234010768254431E-3</v>
      </c>
      <c r="BV907" s="107">
        <f t="shared" si="614"/>
        <v>5.2089659774792461</v>
      </c>
      <c r="BW907" s="117">
        <f t="shared" si="615"/>
        <v>1.5099513681229791E-4</v>
      </c>
    </row>
    <row r="908" spans="1:75" ht="30" x14ac:dyDescent="0.25">
      <c r="A908" s="108">
        <v>4.6879109791313898</v>
      </c>
      <c r="B908" s="108">
        <v>-74.161051873863897</v>
      </c>
      <c r="C908" s="119">
        <v>22</v>
      </c>
      <c r="D908" s="119">
        <v>34</v>
      </c>
      <c r="E908" s="119">
        <v>1937</v>
      </c>
      <c r="F908" s="16" t="s">
        <v>2267</v>
      </c>
      <c r="G908" s="14" t="s">
        <v>2268</v>
      </c>
      <c r="H908" s="16" t="s">
        <v>2269</v>
      </c>
      <c r="I908" s="14" t="s">
        <v>40</v>
      </c>
      <c r="J908" s="14" t="s">
        <v>41</v>
      </c>
      <c r="K908" s="14">
        <v>70</v>
      </c>
      <c r="L908" s="14"/>
      <c r="M908" s="27"/>
      <c r="N908" s="15" t="s">
        <v>102</v>
      </c>
      <c r="O908" s="15" t="s">
        <v>103</v>
      </c>
      <c r="P908" s="22">
        <v>-3.781810267385731E-2</v>
      </c>
      <c r="Q908" s="18">
        <v>2.0271037589430998</v>
      </c>
      <c r="R908" s="18">
        <v>1.7425257547578052</v>
      </c>
      <c r="S908" s="2" t="s">
        <v>45</v>
      </c>
      <c r="T908" s="2"/>
      <c r="U908" s="2"/>
      <c r="V908" s="14">
        <v>365</v>
      </c>
      <c r="W908" s="76"/>
      <c r="X908" s="14"/>
      <c r="Y908" s="14">
        <v>8760</v>
      </c>
      <c r="Z908" s="76" t="s">
        <v>2270</v>
      </c>
      <c r="AA908" s="76" t="s">
        <v>429</v>
      </c>
      <c r="AB908" s="19" t="s">
        <v>49</v>
      </c>
      <c r="AC908" s="19">
        <v>840000</v>
      </c>
      <c r="AD908" s="19">
        <v>2400000</v>
      </c>
      <c r="AE908" s="19">
        <v>1800000</v>
      </c>
      <c r="AF908" s="19">
        <v>600000</v>
      </c>
      <c r="AG908" s="19">
        <v>2676000000</v>
      </c>
      <c r="AH908" s="23">
        <v>2.0271037589430998</v>
      </c>
      <c r="AI908" s="20">
        <v>9.1200000000000003E-2</v>
      </c>
      <c r="AJ908" s="21">
        <f t="shared" si="595"/>
        <v>1.4637216339965565E-3</v>
      </c>
      <c r="AK908" s="21">
        <f t="shared" si="596"/>
        <v>4.1820618114187325E-3</v>
      </c>
      <c r="AL908" s="21">
        <f t="shared" si="597"/>
        <v>3.1365463585640496E-3</v>
      </c>
      <c r="AM908" s="21">
        <f t="shared" si="598"/>
        <v>1.0455154528546831E-3</v>
      </c>
      <c r="AN908" s="21">
        <f t="shared" si="599"/>
        <v>4.6629989197318871</v>
      </c>
      <c r="AO908" s="86">
        <f t="shared" si="600"/>
        <v>0.15891834883391184</v>
      </c>
      <c r="AP908" s="88">
        <f t="shared" si="601"/>
        <v>4.0101962575248128E-6</v>
      </c>
      <c r="AQ908" s="89">
        <f t="shared" si="602"/>
        <v>1.1457703592928034E-5</v>
      </c>
      <c r="AR908" s="89">
        <f t="shared" si="603"/>
        <v>8.5932776946960266E-6</v>
      </c>
      <c r="AS908" s="89">
        <f t="shared" si="604"/>
        <v>2.8644258982320084E-6</v>
      </c>
      <c r="AT908" s="89">
        <f t="shared" si="605"/>
        <v>1.277533950611476E-2</v>
      </c>
      <c r="AU908" s="91">
        <f t="shared" si="606"/>
        <v>4.3539273653126533E-4</v>
      </c>
      <c r="AV908" s="95">
        <f t="shared" si="616"/>
        <v>1463.7216339965564</v>
      </c>
      <c r="AW908" s="96">
        <f t="shared" si="617"/>
        <v>4182.0618114187328</v>
      </c>
      <c r="AX908" s="96">
        <f t="shared" si="618"/>
        <v>3136.5463585640496</v>
      </c>
      <c r="AY908" s="96">
        <f t="shared" si="619"/>
        <v>1045.5154528546832</v>
      </c>
      <c r="AZ908" s="96">
        <f t="shared" si="620"/>
        <v>4662998.9197318871</v>
      </c>
      <c r="BA908" s="97">
        <f t="shared" si="621"/>
        <v>158918.34883391185</v>
      </c>
      <c r="BB908" s="102">
        <f t="shared" si="622"/>
        <v>4.0101962575248127</v>
      </c>
      <c r="BC908" s="98">
        <f t="shared" si="623"/>
        <v>11.457703592928034</v>
      </c>
      <c r="BD908" s="98">
        <f t="shared" si="624"/>
        <v>8.5932776946960274</v>
      </c>
      <c r="BE908" s="98">
        <f t="shared" si="625"/>
        <v>2.8644258982320085</v>
      </c>
      <c r="BF908" s="98">
        <f t="shared" si="626"/>
        <v>12775.33950611476</v>
      </c>
      <c r="BG908" s="103">
        <f t="shared" si="627"/>
        <v>435.39273653126531</v>
      </c>
      <c r="BH908">
        <v>0.1</v>
      </c>
      <c r="BI908">
        <f t="shared" si="607"/>
        <v>0.17425257547578055</v>
      </c>
      <c r="BJ908">
        <v>0.1</v>
      </c>
      <c r="BK908">
        <f t="shared" si="608"/>
        <v>0.20271037589430999</v>
      </c>
      <c r="BL908" s="114">
        <v>336000</v>
      </c>
      <c r="BM908" s="114">
        <v>480000</v>
      </c>
      <c r="BN908" s="114">
        <v>360000</v>
      </c>
      <c r="BO908" s="114">
        <v>120000</v>
      </c>
      <c r="BP908" s="114">
        <v>1070400000</v>
      </c>
      <c r="BQ908" s="107">
        <f t="shared" si="609"/>
        <v>9.1200000000000014E-3</v>
      </c>
      <c r="BR908" s="107">
        <f t="shared" si="610"/>
        <v>6.0350789034694773E-4</v>
      </c>
      <c r="BS908" s="107">
        <f t="shared" si="611"/>
        <v>9.351374496438193E-4</v>
      </c>
      <c r="BT908" s="107">
        <f t="shared" si="612"/>
        <v>7.0135308723286453E-4</v>
      </c>
      <c r="BU908" s="107">
        <f t="shared" si="613"/>
        <v>2.3378436241095483E-4</v>
      </c>
      <c r="BV908" s="107">
        <f t="shared" si="614"/>
        <v>1.9226037078195621</v>
      </c>
      <c r="BW908" s="117">
        <f t="shared" si="615"/>
        <v>2.2474448423085672E-2</v>
      </c>
    </row>
    <row r="909" spans="1:75" ht="45" customHeight="1" x14ac:dyDescent="0.25">
      <c r="A909" s="108">
        <v>4.6446572083362199</v>
      </c>
      <c r="B909" s="108">
        <v>-74.114578256467993</v>
      </c>
      <c r="C909" s="119">
        <v>27</v>
      </c>
      <c r="D909" s="119">
        <v>29</v>
      </c>
      <c r="E909" s="119">
        <v>1875</v>
      </c>
      <c r="F909" s="16" t="s">
        <v>2271</v>
      </c>
      <c r="G909" s="14" t="s">
        <v>2272</v>
      </c>
      <c r="H909" s="16" t="s">
        <v>2273</v>
      </c>
      <c r="I909" s="14" t="s">
        <v>40</v>
      </c>
      <c r="J909" s="14" t="s">
        <v>53</v>
      </c>
      <c r="K909" s="27"/>
      <c r="L909" s="27"/>
      <c r="M909" s="14">
        <v>1993</v>
      </c>
      <c r="N909" s="15" t="s">
        <v>102</v>
      </c>
      <c r="O909" s="15" t="s">
        <v>627</v>
      </c>
      <c r="P909" s="17">
        <v>9.3713787353998934E-3</v>
      </c>
      <c r="Q909" s="18">
        <v>4.3532573721467198</v>
      </c>
      <c r="R909" s="18">
        <v>4.5195385638934429</v>
      </c>
      <c r="S909" s="2" t="s">
        <v>45</v>
      </c>
      <c r="T909" s="2"/>
      <c r="U909" s="2"/>
      <c r="V909" s="14">
        <v>365</v>
      </c>
      <c r="W909" s="76"/>
      <c r="X909" s="14"/>
      <c r="Y909" s="14">
        <v>8760</v>
      </c>
      <c r="Z909" s="76" t="s">
        <v>2274</v>
      </c>
      <c r="AA909" s="76" t="s">
        <v>2275</v>
      </c>
      <c r="AB909" s="19" t="s">
        <v>49</v>
      </c>
      <c r="AC909" s="19">
        <v>476000</v>
      </c>
      <c r="AD909" s="19">
        <v>2142000</v>
      </c>
      <c r="AE909" s="19">
        <v>1704000</v>
      </c>
      <c r="AF909" s="19">
        <v>595000</v>
      </c>
      <c r="AG909" s="19">
        <v>2676000000</v>
      </c>
      <c r="AH909" s="20">
        <v>2.9803032786885244</v>
      </c>
      <c r="AI909" s="20">
        <v>1.362E-5</v>
      </c>
      <c r="AJ909" s="21">
        <f t="shared" si="595"/>
        <v>2.1513003564132788E-3</v>
      </c>
      <c r="AK909" s="21">
        <f t="shared" si="596"/>
        <v>9.6808516038597546E-3</v>
      </c>
      <c r="AL909" s="21">
        <f t="shared" si="597"/>
        <v>7.7012937128744267E-3</v>
      </c>
      <c r="AM909" s="21">
        <f t="shared" si="598"/>
        <v>2.6891254455165985E-3</v>
      </c>
      <c r="AN909" s="21">
        <f t="shared" si="599"/>
        <v>12.094285196978854</v>
      </c>
      <c r="AO909" s="86">
        <f t="shared" si="600"/>
        <v>4.2142211312287903E-5</v>
      </c>
      <c r="AP909" s="88">
        <f t="shared" si="601"/>
        <v>5.8939735792144626E-6</v>
      </c>
      <c r="AQ909" s="89">
        <f t="shared" si="602"/>
        <v>2.652288110646508E-5</v>
      </c>
      <c r="AR909" s="89">
        <f t="shared" si="603"/>
        <v>2.109943482979295E-5</v>
      </c>
      <c r="AS909" s="89">
        <f t="shared" si="604"/>
        <v>7.3674669740180783E-6</v>
      </c>
      <c r="AT909" s="89">
        <f t="shared" si="605"/>
        <v>3.3135027936928366E-2</v>
      </c>
      <c r="AU909" s="91">
        <f t="shared" si="606"/>
        <v>1.1545811318435042E-7</v>
      </c>
      <c r="AV909" s="95">
        <f t="shared" si="616"/>
        <v>2151.3003564132787</v>
      </c>
      <c r="AW909" s="96">
        <f t="shared" si="617"/>
        <v>9680.8516038597554</v>
      </c>
      <c r="AX909" s="96">
        <f t="shared" si="618"/>
        <v>7701.293712874427</v>
      </c>
      <c r="AY909" s="96">
        <f t="shared" si="619"/>
        <v>2689.1254455165986</v>
      </c>
      <c r="AZ909" s="96">
        <f t="shared" si="620"/>
        <v>12094285.196978854</v>
      </c>
      <c r="BA909" s="97">
        <f t="shared" si="621"/>
        <v>42.142211312287905</v>
      </c>
      <c r="BB909" s="102">
        <f t="shared" si="622"/>
        <v>5.893973579214463</v>
      </c>
      <c r="BC909" s="98">
        <f t="shared" si="623"/>
        <v>26.522881106465078</v>
      </c>
      <c r="BD909" s="98">
        <f t="shared" si="624"/>
        <v>21.099434829792951</v>
      </c>
      <c r="BE909" s="98">
        <f t="shared" si="625"/>
        <v>7.367466974018078</v>
      </c>
      <c r="BF909" s="98">
        <f t="shared" si="626"/>
        <v>33135.027936928367</v>
      </c>
      <c r="BG909" s="103">
        <f t="shared" si="627"/>
        <v>0.11545811318435042</v>
      </c>
      <c r="BH909">
        <v>0.1</v>
      </c>
      <c r="BI909">
        <f t="shared" si="607"/>
        <v>0.45195385638934432</v>
      </c>
      <c r="BJ909">
        <v>0.1</v>
      </c>
      <c r="BK909">
        <f t="shared" si="608"/>
        <v>0.29803032786885247</v>
      </c>
      <c r="BL909" s="114">
        <v>190400</v>
      </c>
      <c r="BM909" s="114">
        <v>428400</v>
      </c>
      <c r="BN909" s="114">
        <v>340800</v>
      </c>
      <c r="BO909" s="114">
        <v>119000</v>
      </c>
      <c r="BP909" s="114">
        <v>1070400000</v>
      </c>
      <c r="BQ909" s="107">
        <f t="shared" si="609"/>
        <v>1.362E-6</v>
      </c>
      <c r="BR909" s="107">
        <f t="shared" si="610"/>
        <v>8.8700386019208697E-4</v>
      </c>
      <c r="BS909" s="107">
        <f t="shared" si="611"/>
        <v>2.1647042266318278E-3</v>
      </c>
      <c r="BT909" s="107">
        <f t="shared" si="612"/>
        <v>1.7220616256678966E-3</v>
      </c>
      <c r="BU909" s="107">
        <f t="shared" si="613"/>
        <v>6.0130672961995215E-4</v>
      </c>
      <c r="BV909" s="107">
        <f t="shared" si="614"/>
        <v>4.9866015333487921</v>
      </c>
      <c r="BW909" s="117">
        <f t="shared" si="615"/>
        <v>5.9598086786230432E-6</v>
      </c>
    </row>
    <row r="910" spans="1:75" ht="45" x14ac:dyDescent="0.25">
      <c r="A910" s="108">
        <v>4.6432794847284597</v>
      </c>
      <c r="B910" s="108">
        <v>-74.121361285738303</v>
      </c>
      <c r="C910" s="119">
        <v>27</v>
      </c>
      <c r="D910" s="119">
        <v>29</v>
      </c>
      <c r="E910" s="119">
        <v>1875</v>
      </c>
      <c r="F910" s="16" t="s">
        <v>2276</v>
      </c>
      <c r="G910" s="14" t="s">
        <v>2277</v>
      </c>
      <c r="H910" s="16" t="s">
        <v>2278</v>
      </c>
      <c r="I910" s="14" t="s">
        <v>40</v>
      </c>
      <c r="J910" s="14" t="s">
        <v>41</v>
      </c>
      <c r="K910" s="14">
        <v>15</v>
      </c>
      <c r="L910" s="14"/>
      <c r="M910" s="14">
        <v>1986</v>
      </c>
      <c r="N910" s="15" t="s">
        <v>102</v>
      </c>
      <c r="O910" s="15" t="s">
        <v>103</v>
      </c>
      <c r="P910" s="28">
        <v>4.2689148957375835E-3</v>
      </c>
      <c r="Q910" s="18">
        <v>4.9210735511223804</v>
      </c>
      <c r="R910" s="18">
        <v>5.0058256676976871</v>
      </c>
      <c r="S910" s="2" t="s">
        <v>45</v>
      </c>
      <c r="T910" s="2"/>
      <c r="U910" s="2"/>
      <c r="V910" s="14">
        <v>365</v>
      </c>
      <c r="W910" s="76"/>
      <c r="X910" s="14"/>
      <c r="Y910" s="14" t="e">
        <v>#VALUE!</v>
      </c>
      <c r="Z910" s="76" t="s">
        <v>2279</v>
      </c>
      <c r="AA910" s="76" t="s">
        <v>429</v>
      </c>
      <c r="AB910" s="19" t="s">
        <v>49</v>
      </c>
      <c r="AC910" s="19">
        <v>840000</v>
      </c>
      <c r="AD910" s="19">
        <v>2400000</v>
      </c>
      <c r="AE910" s="19">
        <v>1800000</v>
      </c>
      <c r="AF910" s="19">
        <v>600000</v>
      </c>
      <c r="AG910" s="19">
        <v>2676000000</v>
      </c>
      <c r="AH910" s="23">
        <v>4.9210735511223804</v>
      </c>
      <c r="AI910" s="20">
        <v>9.1200000000000003E-2</v>
      </c>
      <c r="AJ910" s="21">
        <f t="shared" si="595"/>
        <v>4.2048935608660571E-3</v>
      </c>
      <c r="AK910" s="21">
        <f t="shared" si="596"/>
        <v>1.2013981602474449E-2</v>
      </c>
      <c r="AL910" s="21">
        <f t="shared" si="597"/>
        <v>9.0104862018558357E-3</v>
      </c>
      <c r="AM910" s="21">
        <f t="shared" si="598"/>
        <v>3.0034954006186122E-3</v>
      </c>
      <c r="AN910" s="21">
        <f t="shared" si="599"/>
        <v>13.395589486759011</v>
      </c>
      <c r="AO910" s="86">
        <f t="shared" si="600"/>
        <v>0.4565313008940291</v>
      </c>
      <c r="AP910" s="88">
        <f t="shared" si="601"/>
        <v>1.1520256331139882E-5</v>
      </c>
      <c r="AQ910" s="89">
        <f t="shared" si="602"/>
        <v>3.2915018088971096E-5</v>
      </c>
      <c r="AR910" s="89">
        <f t="shared" si="603"/>
        <v>2.4686263566728318E-5</v>
      </c>
      <c r="AS910" s="89">
        <f t="shared" si="604"/>
        <v>8.2287545222427739E-6</v>
      </c>
      <c r="AT910" s="89">
        <f t="shared" si="605"/>
        <v>3.6700245169202769E-2</v>
      </c>
      <c r="AU910" s="91">
        <f t="shared" si="606"/>
        <v>1.2507706873809016E-3</v>
      </c>
      <c r="AV910" s="95">
        <f t="shared" si="616"/>
        <v>4204.8935608660568</v>
      </c>
      <c r="AW910" s="96">
        <f t="shared" si="617"/>
        <v>12013.981602474449</v>
      </c>
      <c r="AX910" s="96">
        <f t="shared" si="618"/>
        <v>9010.486201855836</v>
      </c>
      <c r="AY910" s="96">
        <f t="shared" si="619"/>
        <v>3003.4954006186122</v>
      </c>
      <c r="AZ910" s="96">
        <f t="shared" si="620"/>
        <v>13395589.486759011</v>
      </c>
      <c r="BA910" s="97">
        <f t="shared" si="621"/>
        <v>456531.30089402909</v>
      </c>
      <c r="BB910" s="102">
        <f t="shared" si="622"/>
        <v>11.520256331139882</v>
      </c>
      <c r="BC910" s="98">
        <f t="shared" si="623"/>
        <v>32.915018088971095</v>
      </c>
      <c r="BD910" s="98">
        <f t="shared" si="624"/>
        <v>24.686263566728318</v>
      </c>
      <c r="BE910" s="98">
        <f t="shared" si="625"/>
        <v>8.2287545222427738</v>
      </c>
      <c r="BF910" s="98">
        <f t="shared" si="626"/>
        <v>36700.245169202768</v>
      </c>
      <c r="BG910" s="103">
        <f t="shared" si="627"/>
        <v>1250.7706873809016</v>
      </c>
      <c r="BH910">
        <v>0.1</v>
      </c>
      <c r="BI910">
        <f t="shared" si="607"/>
        <v>0.50058256676976876</v>
      </c>
      <c r="BJ910">
        <v>0.1</v>
      </c>
      <c r="BK910">
        <f t="shared" si="608"/>
        <v>0.49210735511223808</v>
      </c>
      <c r="BL910" s="114">
        <v>336000</v>
      </c>
      <c r="BM910" s="114">
        <v>480000</v>
      </c>
      <c r="BN910" s="114">
        <v>360000</v>
      </c>
      <c r="BO910" s="114">
        <v>120000</v>
      </c>
      <c r="BP910" s="114">
        <v>1070400000</v>
      </c>
      <c r="BQ910" s="107">
        <f t="shared" si="609"/>
        <v>9.1200000000000014E-3</v>
      </c>
      <c r="BR910" s="107">
        <f t="shared" si="610"/>
        <v>1.7337220295930321E-3</v>
      </c>
      <c r="BS910" s="107">
        <f t="shared" si="611"/>
        <v>2.6864079543564728E-3</v>
      </c>
      <c r="BT910" s="107">
        <f t="shared" si="612"/>
        <v>2.0148059657673543E-3</v>
      </c>
      <c r="BU910" s="107">
        <f t="shared" si="613"/>
        <v>6.716019885891182E-4</v>
      </c>
      <c r="BV910" s="107">
        <f t="shared" si="614"/>
        <v>5.5231430371320878</v>
      </c>
      <c r="BW910" s="117">
        <f t="shared" si="615"/>
        <v>6.4563275737216833E-2</v>
      </c>
    </row>
    <row r="911" spans="1:75" ht="45" x14ac:dyDescent="0.25">
      <c r="A911" s="108">
        <v>4.6452307963420196</v>
      </c>
      <c r="B911" s="108">
        <v>-74.121377345135002</v>
      </c>
      <c r="C911" s="119">
        <v>27</v>
      </c>
      <c r="D911" s="119">
        <v>29</v>
      </c>
      <c r="E911" s="119">
        <v>1875</v>
      </c>
      <c r="F911" s="16" t="s">
        <v>2280</v>
      </c>
      <c r="G911" s="14" t="s">
        <v>2281</v>
      </c>
      <c r="H911" s="16" t="s">
        <v>2282</v>
      </c>
      <c r="I911" s="14" t="s">
        <v>40</v>
      </c>
      <c r="J911" s="14" t="s">
        <v>41</v>
      </c>
      <c r="K911" s="14">
        <v>5</v>
      </c>
      <c r="L911" s="14"/>
      <c r="M911" s="14">
        <v>1989</v>
      </c>
      <c r="N911" s="15" t="s">
        <v>102</v>
      </c>
      <c r="O911" s="15" t="s">
        <v>103</v>
      </c>
      <c r="P911" s="28">
        <v>4.2689148957375835E-3</v>
      </c>
      <c r="Q911" s="18">
        <v>4.9210735511223804</v>
      </c>
      <c r="R911" s="18">
        <v>5.0058256676976871</v>
      </c>
      <c r="S911" s="2" t="s">
        <v>45</v>
      </c>
      <c r="T911" s="2"/>
      <c r="U911" s="2"/>
      <c r="V911" s="14">
        <v>365</v>
      </c>
      <c r="W911" s="76"/>
      <c r="X911" s="14"/>
      <c r="Y911" s="14">
        <v>8760</v>
      </c>
      <c r="Z911" s="76" t="s">
        <v>2283</v>
      </c>
      <c r="AA911" s="76" t="s">
        <v>429</v>
      </c>
      <c r="AB911" s="19" t="s">
        <v>49</v>
      </c>
      <c r="AC911" s="19">
        <v>840000</v>
      </c>
      <c r="AD911" s="19">
        <v>2400000</v>
      </c>
      <c r="AE911" s="19">
        <v>1800000</v>
      </c>
      <c r="AF911" s="19">
        <v>600000</v>
      </c>
      <c r="AG911" s="19">
        <v>2676000000</v>
      </c>
      <c r="AH911" s="20">
        <v>175.774</v>
      </c>
      <c r="AI911" s="20">
        <v>7.2639999999999996E-5</v>
      </c>
      <c r="AJ911" s="21">
        <f t="shared" si="595"/>
        <v>4.2048935608660571E-3</v>
      </c>
      <c r="AK911" s="21">
        <f t="shared" si="596"/>
        <v>1.2013981602474449E-2</v>
      </c>
      <c r="AL911" s="21">
        <f t="shared" si="597"/>
        <v>9.0104862018558357E-3</v>
      </c>
      <c r="AM911" s="21">
        <f t="shared" si="598"/>
        <v>3.0034954006186122E-3</v>
      </c>
      <c r="AN911" s="21">
        <f t="shared" si="599"/>
        <v>13.395589486759011</v>
      </c>
      <c r="AO911" s="86">
        <f t="shared" si="600"/>
        <v>1.2988121303695529E-2</v>
      </c>
      <c r="AP911" s="88">
        <f t="shared" si="601"/>
        <v>1.1520256331139882E-5</v>
      </c>
      <c r="AQ911" s="89">
        <f t="shared" si="602"/>
        <v>3.2915018088971096E-5</v>
      </c>
      <c r="AR911" s="89">
        <f t="shared" si="603"/>
        <v>2.4686263566728318E-5</v>
      </c>
      <c r="AS911" s="89">
        <f t="shared" si="604"/>
        <v>8.2287545222427739E-6</v>
      </c>
      <c r="AT911" s="89">
        <f t="shared" si="605"/>
        <v>3.6700245169202769E-2</v>
      </c>
      <c r="AU911" s="91">
        <f t="shared" si="606"/>
        <v>3.5583893982727474E-5</v>
      </c>
      <c r="AV911" s="95">
        <f t="shared" si="616"/>
        <v>4204.8935608660568</v>
      </c>
      <c r="AW911" s="96">
        <f t="shared" si="617"/>
        <v>12013.981602474449</v>
      </c>
      <c r="AX911" s="96">
        <f t="shared" si="618"/>
        <v>9010.486201855836</v>
      </c>
      <c r="AY911" s="96">
        <f t="shared" si="619"/>
        <v>3003.4954006186122</v>
      </c>
      <c r="AZ911" s="96">
        <f t="shared" si="620"/>
        <v>13395589.486759011</v>
      </c>
      <c r="BA911" s="97">
        <f t="shared" si="621"/>
        <v>12988.121303695529</v>
      </c>
      <c r="BB911" s="102">
        <f t="shared" si="622"/>
        <v>11.520256331139882</v>
      </c>
      <c r="BC911" s="98">
        <f t="shared" si="623"/>
        <v>32.915018088971095</v>
      </c>
      <c r="BD911" s="98">
        <f t="shared" si="624"/>
        <v>24.686263566728318</v>
      </c>
      <c r="BE911" s="98">
        <f t="shared" si="625"/>
        <v>8.2287545222427738</v>
      </c>
      <c r="BF911" s="98">
        <f t="shared" si="626"/>
        <v>36700.245169202768</v>
      </c>
      <c r="BG911" s="103">
        <f t="shared" si="627"/>
        <v>35.583893982727474</v>
      </c>
      <c r="BH911">
        <v>0.1</v>
      </c>
      <c r="BI911">
        <f t="shared" si="607"/>
        <v>0.50058256676976876</v>
      </c>
      <c r="BJ911">
        <v>0.1</v>
      </c>
      <c r="BK911">
        <f t="shared" si="608"/>
        <v>17.577400000000001</v>
      </c>
      <c r="BL911" s="114">
        <v>336000</v>
      </c>
      <c r="BM911" s="114">
        <v>480000</v>
      </c>
      <c r="BN911" s="114">
        <v>360000</v>
      </c>
      <c r="BO911" s="114">
        <v>120000</v>
      </c>
      <c r="BP911" s="114">
        <v>1070400000</v>
      </c>
      <c r="BQ911" s="107">
        <f t="shared" si="609"/>
        <v>7.2640000000000002E-6</v>
      </c>
      <c r="BR911" s="107">
        <f t="shared" si="610"/>
        <v>1.7337220295930321E-3</v>
      </c>
      <c r="BS911" s="107">
        <f t="shared" si="611"/>
        <v>2.6864079543564728E-3</v>
      </c>
      <c r="BT911" s="107">
        <f t="shared" si="612"/>
        <v>2.0148059657673543E-3</v>
      </c>
      <c r="BU911" s="107">
        <f t="shared" si="613"/>
        <v>6.716019885891182E-4</v>
      </c>
      <c r="BV911" s="107">
        <f t="shared" si="614"/>
        <v>5.5231430371320878</v>
      </c>
      <c r="BW911" s="117">
        <f t="shared" si="615"/>
        <v>1.8367977297433144E-3</v>
      </c>
    </row>
    <row r="912" spans="1:75" ht="45" customHeight="1" x14ac:dyDescent="0.25">
      <c r="A912" s="108">
        <v>4.6431145705531804</v>
      </c>
      <c r="B912" s="108">
        <v>-74.122722781472305</v>
      </c>
      <c r="C912" s="119">
        <v>26</v>
      </c>
      <c r="D912" s="119">
        <v>29</v>
      </c>
      <c r="E912" s="119">
        <v>1874</v>
      </c>
      <c r="F912" s="16" t="s">
        <v>2284</v>
      </c>
      <c r="G912" s="14" t="s">
        <v>2285</v>
      </c>
      <c r="H912" s="16" t="s">
        <v>2286</v>
      </c>
      <c r="I912" s="14" t="s">
        <v>40</v>
      </c>
      <c r="J912" s="14" t="s">
        <v>41</v>
      </c>
      <c r="K912" s="14">
        <v>30</v>
      </c>
      <c r="L912" s="14"/>
      <c r="M912" s="14">
        <v>1996</v>
      </c>
      <c r="N912" s="15" t="s">
        <v>43</v>
      </c>
      <c r="O912" s="15" t="s">
        <v>44</v>
      </c>
      <c r="P912" s="17">
        <v>3.567100458653237E-2</v>
      </c>
      <c r="Q912" s="18">
        <v>62829.599999999999</v>
      </c>
      <c r="R912" s="18">
        <v>72465.480566339407</v>
      </c>
      <c r="S912" s="15" t="s">
        <v>45</v>
      </c>
      <c r="T912" s="15"/>
      <c r="U912" s="15"/>
      <c r="V912" s="14">
        <v>365</v>
      </c>
      <c r="W912" s="76"/>
      <c r="X912" s="14"/>
      <c r="Y912" s="14">
        <v>8760</v>
      </c>
      <c r="Z912" s="76" t="s">
        <v>2287</v>
      </c>
      <c r="AA912" s="76" t="s">
        <v>2288</v>
      </c>
      <c r="AB912" s="19" t="s">
        <v>49</v>
      </c>
      <c r="AC912" s="19">
        <v>46.3856216091623</v>
      </c>
      <c r="AD912" s="19">
        <v>1074.85364414012</v>
      </c>
      <c r="AE912" s="19">
        <v>5.4109910208389103</v>
      </c>
      <c r="AF912" s="19">
        <v>1344</v>
      </c>
      <c r="AG912" s="19">
        <v>1920000</v>
      </c>
      <c r="AH912" s="20">
        <v>29509.162765957444</v>
      </c>
      <c r="AI912" s="20">
        <v>1.9976E-5</v>
      </c>
      <c r="AJ912" s="21">
        <f t="shared" si="595"/>
        <v>3.3613563612763238E-3</v>
      </c>
      <c r="AK912" s="21">
        <f t="shared" si="596"/>
        <v>7.7889785861094948E-2</v>
      </c>
      <c r="AL912" s="21">
        <f t="shared" si="597"/>
        <v>3.9211006466523908E-4</v>
      </c>
      <c r="AM912" s="21">
        <f t="shared" si="598"/>
        <v>9.7393605881160167E-2</v>
      </c>
      <c r="AN912" s="21">
        <f t="shared" si="599"/>
        <v>139.13372268737169</v>
      </c>
      <c r="AO912" s="86">
        <f t="shared" si="600"/>
        <v>0.67988005212584557</v>
      </c>
      <c r="AP912" s="88">
        <f t="shared" si="601"/>
        <v>9.2091955103460933E-6</v>
      </c>
      <c r="AQ912" s="89">
        <f t="shared" si="602"/>
        <v>2.1339667359204095E-4</v>
      </c>
      <c r="AR912" s="89">
        <f t="shared" si="603"/>
        <v>1.0742741497677784E-6</v>
      </c>
      <c r="AS912" s="89">
        <f t="shared" si="604"/>
        <v>2.6683179693468538E-4</v>
      </c>
      <c r="AT912" s="89">
        <f t="shared" si="605"/>
        <v>0.38118828133526489</v>
      </c>
      <c r="AU912" s="91">
        <f t="shared" si="606"/>
        <v>1.8626850743173851E-3</v>
      </c>
      <c r="AV912" s="95">
        <f t="shared" si="616"/>
        <v>3361.3563612763237</v>
      </c>
      <c r="AW912" s="96">
        <f t="shared" si="617"/>
        <v>77889.785861094948</v>
      </c>
      <c r="AX912" s="96">
        <f t="shared" si="618"/>
        <v>392.11006466523907</v>
      </c>
      <c r="AY912" s="96">
        <f t="shared" si="619"/>
        <v>97393.605881160169</v>
      </c>
      <c r="AZ912" s="96">
        <f t="shared" si="620"/>
        <v>139133722.6873717</v>
      </c>
      <c r="BA912" s="97">
        <f t="shared" si="621"/>
        <v>679880.05212584557</v>
      </c>
      <c r="BB912" s="102">
        <f t="shared" si="622"/>
        <v>9.2091955103460936</v>
      </c>
      <c r="BC912" s="98">
        <f t="shared" si="623"/>
        <v>213.39667359204094</v>
      </c>
      <c r="BD912" s="98">
        <f t="shared" si="624"/>
        <v>1.0742741497677784</v>
      </c>
      <c r="BE912" s="98">
        <f t="shared" si="625"/>
        <v>266.83179693468537</v>
      </c>
      <c r="BF912" s="98">
        <f t="shared" si="626"/>
        <v>381188.28133526491</v>
      </c>
      <c r="BG912" s="103">
        <f t="shared" si="627"/>
        <v>1862.6850743173852</v>
      </c>
      <c r="BH912">
        <v>0.1</v>
      </c>
      <c r="BI912">
        <f t="shared" si="607"/>
        <v>7246.5480566339411</v>
      </c>
      <c r="BJ912">
        <v>0.1</v>
      </c>
      <c r="BK912">
        <f t="shared" si="608"/>
        <v>2950.9162765957444</v>
      </c>
      <c r="BL912" s="114">
        <v>17.6498016718255</v>
      </c>
      <c r="BM912" s="114">
        <v>910.91550745517998</v>
      </c>
      <c r="BN912" s="114">
        <v>5.3109910208389097</v>
      </c>
      <c r="BO912" s="114">
        <v>537.6</v>
      </c>
      <c r="BP912" s="114">
        <v>384000</v>
      </c>
      <c r="BQ912" s="107">
        <f t="shared" si="609"/>
        <v>1.9976000000000002E-6</v>
      </c>
      <c r="BR912" s="107">
        <f t="shared" si="610"/>
        <v>1.3224339850756949E-3</v>
      </c>
      <c r="BS912" s="107">
        <f t="shared" si="611"/>
        <v>6.6467879809913782E-2</v>
      </c>
      <c r="BT912" s="107">
        <f t="shared" si="612"/>
        <v>3.8685582513962462E-4</v>
      </c>
      <c r="BU912" s="107">
        <f t="shared" si="613"/>
        <v>4.0156412430780081E-2</v>
      </c>
      <c r="BV912" s="107">
        <f t="shared" si="614"/>
        <v>31.111246189156784</v>
      </c>
      <c r="BW912" s="117">
        <f t="shared" si="615"/>
        <v>9.6149559050329778E-2</v>
      </c>
    </row>
    <row r="913" spans="1:75" ht="30" x14ac:dyDescent="0.25">
      <c r="A913" s="108">
        <v>4.6444323452401797</v>
      </c>
      <c r="B913" s="108">
        <v>-74.119577047205695</v>
      </c>
      <c r="C913" s="119">
        <v>27</v>
      </c>
      <c r="D913" s="119">
        <v>29</v>
      </c>
      <c r="E913" s="119">
        <v>1875</v>
      </c>
      <c r="F913" s="16" t="s">
        <v>2289</v>
      </c>
      <c r="G913" s="14" t="s">
        <v>2290</v>
      </c>
      <c r="H913" s="16" t="s">
        <v>2291</v>
      </c>
      <c r="I913" s="14" t="s">
        <v>40</v>
      </c>
      <c r="J913" s="14" t="s">
        <v>41</v>
      </c>
      <c r="K913" s="14">
        <v>40</v>
      </c>
      <c r="L913" s="14"/>
      <c r="M913" s="14">
        <v>1992</v>
      </c>
      <c r="N913" s="15" t="s">
        <v>102</v>
      </c>
      <c r="O913" s="15" t="s">
        <v>103</v>
      </c>
      <c r="P913" s="28">
        <v>4.2689148957375835E-3</v>
      </c>
      <c r="Q913" s="18">
        <v>16.353105954499</v>
      </c>
      <c r="R913" s="18">
        <v>16.634743757272325</v>
      </c>
      <c r="S913" s="2" t="s">
        <v>45</v>
      </c>
      <c r="T913" s="2"/>
      <c r="U913" s="2"/>
      <c r="V913" s="14">
        <v>365</v>
      </c>
      <c r="W913" s="76"/>
      <c r="X913" s="14"/>
      <c r="Y913" s="14">
        <v>8760</v>
      </c>
      <c r="Z913" s="76" t="s">
        <v>2292</v>
      </c>
      <c r="AA913" s="76" t="s">
        <v>429</v>
      </c>
      <c r="AB913" s="19" t="s">
        <v>49</v>
      </c>
      <c r="AC913" s="19">
        <v>840000</v>
      </c>
      <c r="AD913" s="19">
        <v>2400000</v>
      </c>
      <c r="AE913" s="19">
        <v>1800000</v>
      </c>
      <c r="AF913" s="19">
        <v>600000</v>
      </c>
      <c r="AG913" s="19">
        <v>2676000000</v>
      </c>
      <c r="AH913" s="23">
        <v>16.353105954499</v>
      </c>
      <c r="AI913" s="20">
        <v>9.1200000000000003E-2</v>
      </c>
      <c r="AJ913" s="21">
        <f t="shared" si="595"/>
        <v>1.3973184756108753E-2</v>
      </c>
      <c r="AK913" s="21">
        <f t="shared" si="596"/>
        <v>3.9923385017453579E-2</v>
      </c>
      <c r="AL913" s="21">
        <f t="shared" si="597"/>
        <v>2.9942538763090186E-2</v>
      </c>
      <c r="AM913" s="21">
        <f t="shared" si="598"/>
        <v>9.9808462543633947E-3</v>
      </c>
      <c r="AN913" s="21">
        <f t="shared" si="599"/>
        <v>44.514574294460736</v>
      </c>
      <c r="AO913" s="86">
        <f t="shared" si="600"/>
        <v>1.5170886306632363</v>
      </c>
      <c r="AP913" s="88">
        <f t="shared" si="601"/>
        <v>3.8282697961941793E-5</v>
      </c>
      <c r="AQ913" s="89">
        <f t="shared" si="602"/>
        <v>1.093791370341194E-4</v>
      </c>
      <c r="AR913" s="89">
        <f t="shared" si="603"/>
        <v>8.2034352775589551E-5</v>
      </c>
      <c r="AS913" s="89">
        <f t="shared" si="604"/>
        <v>2.734478425852985E-5</v>
      </c>
      <c r="AT913" s="89">
        <f t="shared" si="605"/>
        <v>0.12195773779304311</v>
      </c>
      <c r="AU913" s="91">
        <f t="shared" si="606"/>
        <v>4.1564072072965376E-3</v>
      </c>
      <c r="AV913" s="95">
        <f t="shared" si="616"/>
        <v>13973.184756108752</v>
      </c>
      <c r="AW913" s="96">
        <f t="shared" si="617"/>
        <v>39923.385017453576</v>
      </c>
      <c r="AX913" s="96">
        <f t="shared" si="618"/>
        <v>29942.538763090186</v>
      </c>
      <c r="AY913" s="96">
        <f t="shared" si="619"/>
        <v>9980.8462543633941</v>
      </c>
      <c r="AZ913" s="96">
        <f t="shared" si="620"/>
        <v>44514574.294460736</v>
      </c>
      <c r="BA913" s="97">
        <f t="shared" si="621"/>
        <v>1517088.6306632364</v>
      </c>
      <c r="BB913" s="102">
        <f t="shared" si="622"/>
        <v>38.282697961941793</v>
      </c>
      <c r="BC913" s="98">
        <f t="shared" si="623"/>
        <v>109.3791370341194</v>
      </c>
      <c r="BD913" s="98">
        <f t="shared" si="624"/>
        <v>82.034352775589554</v>
      </c>
      <c r="BE913" s="98">
        <f t="shared" si="625"/>
        <v>27.344784258529849</v>
      </c>
      <c r="BF913" s="98">
        <f t="shared" si="626"/>
        <v>121957.73779304311</v>
      </c>
      <c r="BG913" s="103">
        <f t="shared" si="627"/>
        <v>4156.4072072965373</v>
      </c>
      <c r="BH913">
        <v>0.1</v>
      </c>
      <c r="BI913">
        <f t="shared" si="607"/>
        <v>1.6634743757272326</v>
      </c>
      <c r="BJ913">
        <v>0.1</v>
      </c>
      <c r="BK913">
        <f t="shared" si="608"/>
        <v>1.6353105954499001</v>
      </c>
      <c r="BL913" s="114">
        <v>336000</v>
      </c>
      <c r="BM913" s="114">
        <v>480000</v>
      </c>
      <c r="BN913" s="114">
        <v>360000</v>
      </c>
      <c r="BO913" s="114">
        <v>120000</v>
      </c>
      <c r="BP913" s="114">
        <v>1070400000</v>
      </c>
      <c r="BQ913" s="107">
        <f t="shared" si="609"/>
        <v>9.1200000000000014E-3</v>
      </c>
      <c r="BR913" s="107">
        <f t="shared" si="610"/>
        <v>5.7612916675706949E-3</v>
      </c>
      <c r="BS913" s="107">
        <f t="shared" si="611"/>
        <v>8.9271402790922841E-3</v>
      </c>
      <c r="BT913" s="107">
        <f t="shared" si="612"/>
        <v>6.6953552093192131E-3</v>
      </c>
      <c r="BU913" s="107">
        <f t="shared" si="613"/>
        <v>2.231785069773071E-3</v>
      </c>
      <c r="BV913" s="107">
        <f t="shared" si="614"/>
        <v>18.353829169546639</v>
      </c>
      <c r="BW913" s="117">
        <f t="shared" si="615"/>
        <v>0.21454873168059765</v>
      </c>
    </row>
    <row r="914" spans="1:75" ht="30" customHeight="1" x14ac:dyDescent="0.25">
      <c r="A914" s="108">
        <v>4.6442420886856297</v>
      </c>
      <c r="B914" s="108">
        <v>-74.122955278843904</v>
      </c>
      <c r="C914" s="119">
        <v>26</v>
      </c>
      <c r="D914" s="119">
        <v>29</v>
      </c>
      <c r="E914" s="119">
        <v>1874</v>
      </c>
      <c r="F914" s="16" t="s">
        <v>2293</v>
      </c>
      <c r="G914" s="14" t="s">
        <v>2294</v>
      </c>
      <c r="H914" s="16" t="s">
        <v>2295</v>
      </c>
      <c r="I914" s="14" t="s">
        <v>40</v>
      </c>
      <c r="J914" s="14" t="s">
        <v>41</v>
      </c>
      <c r="K914" s="14">
        <v>12</v>
      </c>
      <c r="L914" s="14"/>
      <c r="M914" s="14">
        <v>2000</v>
      </c>
      <c r="N914" s="15" t="s">
        <v>43</v>
      </c>
      <c r="O914" s="15" t="s">
        <v>44</v>
      </c>
      <c r="P914" s="28">
        <v>4.2689148957375835E-3</v>
      </c>
      <c r="Q914" s="18">
        <v>24323.8125</v>
      </c>
      <c r="R914" s="18">
        <v>24742.724058858072</v>
      </c>
      <c r="S914" s="15" t="s">
        <v>45</v>
      </c>
      <c r="T914" s="15"/>
      <c r="U914" s="15"/>
      <c r="V914" s="14">
        <v>365</v>
      </c>
      <c r="W914" s="76" t="s">
        <v>76</v>
      </c>
      <c r="X914" s="14"/>
      <c r="Y914" s="14">
        <v>2920</v>
      </c>
      <c r="Z914" s="76" t="s">
        <v>2296</v>
      </c>
      <c r="AA914" s="76" t="s">
        <v>2297</v>
      </c>
      <c r="AB914" s="19" t="s">
        <v>49</v>
      </c>
      <c r="AC914" s="19">
        <v>46.3856216091623</v>
      </c>
      <c r="AD914" s="19">
        <v>1074.85364414012</v>
      </c>
      <c r="AE914" s="19">
        <v>5.4109910208389103</v>
      </c>
      <c r="AF914" s="19">
        <v>1344</v>
      </c>
      <c r="AG914" s="19">
        <v>1920000</v>
      </c>
      <c r="AH914" s="23">
        <v>24323.8125</v>
      </c>
      <c r="AI914" s="24">
        <v>8.7999999999999994E-8</v>
      </c>
      <c r="AJ914" s="21">
        <f t="shared" si="595"/>
        <v>1.147706635774107E-3</v>
      </c>
      <c r="AK914" s="21">
        <f t="shared" si="596"/>
        <v>2.6594807120617018E-2</v>
      </c>
      <c r="AL914" s="21">
        <f t="shared" si="597"/>
        <v>1.3388265771357589E-4</v>
      </c>
      <c r="AM914" s="21">
        <f t="shared" si="598"/>
        <v>3.3254221135105247E-2</v>
      </c>
      <c r="AN914" s="21">
        <f t="shared" si="599"/>
        <v>47.506030193007497</v>
      </c>
      <c r="AO914" s="86">
        <f t="shared" si="600"/>
        <v>2.17735971717951E-3</v>
      </c>
      <c r="AP914" s="88">
        <f t="shared" si="601"/>
        <v>3.1444017418468688E-6</v>
      </c>
      <c r="AQ914" s="89">
        <f t="shared" si="602"/>
        <v>7.2862485261964436E-5</v>
      </c>
      <c r="AR914" s="89">
        <f t="shared" si="603"/>
        <v>3.6680180195500243E-7</v>
      </c>
      <c r="AS914" s="89">
        <f t="shared" si="604"/>
        <v>9.1107455164671911E-5</v>
      </c>
      <c r="AT914" s="89">
        <f t="shared" si="605"/>
        <v>0.13015350737810275</v>
      </c>
      <c r="AU914" s="91">
        <f t="shared" si="606"/>
        <v>5.9653690881630413E-6</v>
      </c>
      <c r="AV914" s="95">
        <f t="shared" si="616"/>
        <v>1147.7066357741071</v>
      </c>
      <c r="AW914" s="96">
        <f t="shared" si="617"/>
        <v>26594.807120617017</v>
      </c>
      <c r="AX914" s="96">
        <f t="shared" si="618"/>
        <v>133.8826577135759</v>
      </c>
      <c r="AY914" s="96">
        <f t="shared" si="619"/>
        <v>33254.221135105247</v>
      </c>
      <c r="AZ914" s="96">
        <f t="shared" si="620"/>
        <v>47506030.193007499</v>
      </c>
      <c r="BA914" s="97">
        <f t="shared" si="621"/>
        <v>2177.35971717951</v>
      </c>
      <c r="BB914" s="102">
        <f t="shared" si="622"/>
        <v>3.1444017418468686</v>
      </c>
      <c r="BC914" s="98">
        <f t="shared" si="623"/>
        <v>72.862485261964437</v>
      </c>
      <c r="BD914" s="98">
        <f t="shared" si="624"/>
        <v>0.36680180195500245</v>
      </c>
      <c r="BE914" s="98">
        <f t="shared" si="625"/>
        <v>91.107455164671904</v>
      </c>
      <c r="BF914" s="98">
        <f t="shared" si="626"/>
        <v>130153.50737810275</v>
      </c>
      <c r="BG914" s="103">
        <f t="shared" si="627"/>
        <v>5.9653690881630412</v>
      </c>
      <c r="BH914">
        <v>0.1</v>
      </c>
      <c r="BI914">
        <f t="shared" si="607"/>
        <v>2474.2724058858075</v>
      </c>
      <c r="BJ914">
        <v>0.1</v>
      </c>
      <c r="BK914">
        <f t="shared" si="608"/>
        <v>2432.3812499999999</v>
      </c>
      <c r="BL914" s="114">
        <v>17.6498016718255</v>
      </c>
      <c r="BM914" s="114">
        <v>910.91550745517998</v>
      </c>
      <c r="BN914" s="114">
        <v>5.3109910208389097</v>
      </c>
      <c r="BO914" s="114">
        <v>537.6</v>
      </c>
      <c r="BP914" s="114">
        <v>384000</v>
      </c>
      <c r="BQ914" s="107">
        <f t="shared" si="609"/>
        <v>8.7999999999999994E-9</v>
      </c>
      <c r="BR914" s="107">
        <f t="shared" si="610"/>
        <v>4.5153387410202113E-4</v>
      </c>
      <c r="BS914" s="107">
        <f t="shared" si="611"/>
        <v>2.2694894121463458E-2</v>
      </c>
      <c r="BT914" s="107">
        <f t="shared" si="612"/>
        <v>1.320886421670646E-4</v>
      </c>
      <c r="BU914" s="107">
        <f t="shared" si="613"/>
        <v>1.3711066623768618E-2</v>
      </c>
      <c r="BV914" s="107">
        <f t="shared" si="614"/>
        <v>10.622671285272222</v>
      </c>
      <c r="BW914" s="117">
        <f t="shared" si="615"/>
        <v>3.0792516422001098E-4</v>
      </c>
    </row>
    <row r="915" spans="1:75" ht="45" customHeight="1" x14ac:dyDescent="0.25">
      <c r="A915" s="108">
        <v>4.6434674702296403</v>
      </c>
      <c r="B915" s="108">
        <v>-74.114101892454798</v>
      </c>
      <c r="C915" s="119">
        <v>27</v>
      </c>
      <c r="D915" s="119">
        <v>29</v>
      </c>
      <c r="E915" s="119">
        <v>1875</v>
      </c>
      <c r="F915" s="16" t="s">
        <v>2298</v>
      </c>
      <c r="G915" s="14" t="s">
        <v>2299</v>
      </c>
      <c r="H915" s="16" t="s">
        <v>2300</v>
      </c>
      <c r="I915" s="14" t="s">
        <v>40</v>
      </c>
      <c r="J915" s="14" t="s">
        <v>41</v>
      </c>
      <c r="K915" s="14">
        <v>150</v>
      </c>
      <c r="L915" s="14"/>
      <c r="M915" s="14">
        <v>1975</v>
      </c>
      <c r="N915" s="15" t="s">
        <v>43</v>
      </c>
      <c r="O915" s="15" t="s">
        <v>86</v>
      </c>
      <c r="P915" s="17">
        <v>-2.0430414408795293E-3</v>
      </c>
      <c r="Q915" s="18">
        <v>156584</v>
      </c>
      <c r="R915" s="18">
        <v>155309.58405782361</v>
      </c>
      <c r="S915" s="15" t="s">
        <v>45</v>
      </c>
      <c r="T915" s="15"/>
      <c r="U915" s="15"/>
      <c r="V915" s="14">
        <v>365</v>
      </c>
      <c r="W915" s="76" t="s">
        <v>76</v>
      </c>
      <c r="X915" s="14"/>
      <c r="Y915" s="14">
        <v>2920</v>
      </c>
      <c r="Z915" s="76" t="s">
        <v>2162</v>
      </c>
      <c r="AA915" s="76" t="s">
        <v>429</v>
      </c>
      <c r="AB915" s="19" t="s">
        <v>49</v>
      </c>
      <c r="AC915" s="19">
        <v>589.42211574465</v>
      </c>
      <c r="AD915" s="19">
        <v>6395.3771199333296</v>
      </c>
      <c r="AE915" s="19">
        <v>22.425616220874101</v>
      </c>
      <c r="AF915" s="19">
        <v>1344</v>
      </c>
      <c r="AG915" s="19">
        <v>1920000</v>
      </c>
      <c r="AH915" s="23">
        <v>156584</v>
      </c>
      <c r="AI915" s="24">
        <v>8.7999999999999994E-8</v>
      </c>
      <c r="AJ915" s="21">
        <f t="shared" si="595"/>
        <v>9.1542903630783962E-2</v>
      </c>
      <c r="AK915" s="21">
        <f t="shared" si="596"/>
        <v>0.99326336038976726</v>
      </c>
      <c r="AL915" s="21">
        <f t="shared" si="597"/>
        <v>3.4829131275043389E-3</v>
      </c>
      <c r="AM915" s="21">
        <f t="shared" si="598"/>
        <v>0.2087360809737149</v>
      </c>
      <c r="AN915" s="21">
        <f t="shared" si="599"/>
        <v>298.1944013910213</v>
      </c>
      <c r="AO915" s="86">
        <f t="shared" si="600"/>
        <v>1.3667243397088477E-2</v>
      </c>
      <c r="AP915" s="88">
        <f t="shared" si="601"/>
        <v>2.5080247570077798E-4</v>
      </c>
      <c r="AQ915" s="89">
        <f t="shared" si="602"/>
        <v>2.7212694805199104E-3</v>
      </c>
      <c r="AR915" s="89">
        <f t="shared" si="603"/>
        <v>9.5422277465872305E-6</v>
      </c>
      <c r="AS915" s="89">
        <f t="shared" si="604"/>
        <v>5.7187967390058883E-4</v>
      </c>
      <c r="AT915" s="89">
        <f t="shared" si="605"/>
        <v>0.81697096271512681</v>
      </c>
      <c r="AU915" s="91">
        <f t="shared" si="606"/>
        <v>3.7444502457776648E-5</v>
      </c>
      <c r="AV915" s="95">
        <f t="shared" si="616"/>
        <v>91542.903630783956</v>
      </c>
      <c r="AW915" s="96">
        <f t="shared" si="617"/>
        <v>993263.36038976721</v>
      </c>
      <c r="AX915" s="96">
        <f t="shared" si="618"/>
        <v>3482.9131275043387</v>
      </c>
      <c r="AY915" s="96">
        <f t="shared" si="619"/>
        <v>208736.08097371491</v>
      </c>
      <c r="AZ915" s="96">
        <f t="shared" si="620"/>
        <v>298194401.39102131</v>
      </c>
      <c r="BA915" s="97">
        <f t="shared" si="621"/>
        <v>13667.243397088478</v>
      </c>
      <c r="BB915" s="102">
        <f t="shared" si="622"/>
        <v>250.80247570077799</v>
      </c>
      <c r="BC915" s="98">
        <f t="shared" si="623"/>
        <v>2721.2694805199103</v>
      </c>
      <c r="BD915" s="98">
        <f t="shared" si="624"/>
        <v>9.5422277465872298</v>
      </c>
      <c r="BE915" s="98">
        <f t="shared" si="625"/>
        <v>571.87967390058884</v>
      </c>
      <c r="BF915" s="98">
        <f t="shared" si="626"/>
        <v>816970.96271512681</v>
      </c>
      <c r="BG915" s="103">
        <f t="shared" si="627"/>
        <v>37.44450245777665</v>
      </c>
      <c r="BH915">
        <v>0.1</v>
      </c>
      <c r="BI915">
        <f t="shared" si="607"/>
        <v>15530.958405782361</v>
      </c>
      <c r="BJ915">
        <v>0.1</v>
      </c>
      <c r="BK915">
        <f t="shared" si="608"/>
        <v>15658.400000000001</v>
      </c>
      <c r="BL915" s="114">
        <v>491.49252207956101</v>
      </c>
      <c r="BM915" s="114">
        <v>4911.7599692228896</v>
      </c>
      <c r="BN915" s="114">
        <v>16.278520514623899</v>
      </c>
      <c r="BO915" s="114">
        <v>537.6</v>
      </c>
      <c r="BP915" s="114">
        <v>384000</v>
      </c>
      <c r="BQ915" s="107">
        <f t="shared" si="609"/>
        <v>8.7999999999999994E-9</v>
      </c>
      <c r="BR915" s="107">
        <f t="shared" si="610"/>
        <v>7.6880453483629971E-2</v>
      </c>
      <c r="BS915" s="107">
        <f t="shared" si="611"/>
        <v>0.76928263376739181</v>
      </c>
      <c r="BT915" s="107">
        <f t="shared" si="612"/>
        <v>2.5520881465515392E-3</v>
      </c>
      <c r="BU915" s="107">
        <f t="shared" si="613"/>
        <v>8.6064090973210758E-2</v>
      </c>
      <c r="BV915" s="107">
        <f t="shared" si="614"/>
        <v>66.678295202018148</v>
      </c>
      <c r="BW915" s="117">
        <f t="shared" si="615"/>
        <v>1.932840097241666E-3</v>
      </c>
    </row>
    <row r="916" spans="1:75" ht="30" x14ac:dyDescent="0.25">
      <c r="A916" s="108">
        <v>4.6430886756857399</v>
      </c>
      <c r="B916" s="108">
        <v>-74.123252347057402</v>
      </c>
      <c r="C916" s="119">
        <v>26</v>
      </c>
      <c r="D916" s="119">
        <v>29</v>
      </c>
      <c r="E916" s="119">
        <v>1874</v>
      </c>
      <c r="F916" s="16" t="s">
        <v>2301</v>
      </c>
      <c r="G916" s="14" t="s">
        <v>2302</v>
      </c>
      <c r="H916" s="16" t="s">
        <v>2303</v>
      </c>
      <c r="I916" s="14" t="s">
        <v>40</v>
      </c>
      <c r="J916" s="14" t="s">
        <v>41</v>
      </c>
      <c r="K916" s="14">
        <v>40</v>
      </c>
      <c r="L916" s="14"/>
      <c r="M916" s="14">
        <v>1991</v>
      </c>
      <c r="N916" s="15" t="s">
        <v>102</v>
      </c>
      <c r="O916" s="15" t="s">
        <v>103</v>
      </c>
      <c r="P916" s="28">
        <v>4.2689148957375835E-3</v>
      </c>
      <c r="Q916" s="18">
        <v>6.8137941477079096</v>
      </c>
      <c r="R916" s="18">
        <v>6.9311432321967956</v>
      </c>
      <c r="S916" s="2" t="s">
        <v>45</v>
      </c>
      <c r="T916" s="2"/>
      <c r="U916" s="2"/>
      <c r="V916" s="14">
        <v>365</v>
      </c>
      <c r="W916" s="76"/>
      <c r="X916" s="14"/>
      <c r="Y916" s="14">
        <v>8760</v>
      </c>
      <c r="Z916" s="76" t="s">
        <v>2304</v>
      </c>
      <c r="AA916" s="76" t="s">
        <v>429</v>
      </c>
      <c r="AB916" s="19" t="s">
        <v>49</v>
      </c>
      <c r="AC916" s="19">
        <v>840000</v>
      </c>
      <c r="AD916" s="19">
        <v>2400000</v>
      </c>
      <c r="AE916" s="19">
        <v>1800000</v>
      </c>
      <c r="AF916" s="19">
        <v>600000</v>
      </c>
      <c r="AG916" s="19">
        <v>2676000000</v>
      </c>
      <c r="AH916" s="20">
        <v>1159.0914634146341</v>
      </c>
      <c r="AI916" s="20">
        <v>1.4200000000000001E-4</v>
      </c>
      <c r="AJ916" s="21">
        <f t="shared" ref="AJ916:AJ947" si="628">AC916*R916/1000000000</f>
        <v>5.8221603150453083E-3</v>
      </c>
      <c r="AK916" s="21">
        <f t="shared" ref="AK916:AK947" si="629">AD916*R916/1000000000</f>
        <v>1.6634743757272308E-2</v>
      </c>
      <c r="AL916" s="21">
        <f t="shared" ref="AL916:AL947" si="630">AE916*R916/1000000000</f>
        <v>1.2476057817954233E-2</v>
      </c>
      <c r="AM916" s="21">
        <f t="shared" ref="AM916:AM947" si="631">AF916*R916/1000000000</f>
        <v>4.158685939318077E-3</v>
      </c>
      <c r="AN916" s="21">
        <f t="shared" ref="AN916:AN947" si="632">AG916*R916/1000000000</f>
        <v>18.547739289358624</v>
      </c>
      <c r="AO916" s="86">
        <f t="shared" si="600"/>
        <v>0.16742562021603197</v>
      </c>
      <c r="AP916" s="88">
        <f t="shared" si="601"/>
        <v>1.5951124150809062E-5</v>
      </c>
      <c r="AQ916" s="89">
        <f t="shared" si="602"/>
        <v>4.5574640430883036E-5</v>
      </c>
      <c r="AR916" s="89">
        <f t="shared" si="603"/>
        <v>3.4180980323162282E-5</v>
      </c>
      <c r="AS916" s="89">
        <f t="shared" si="604"/>
        <v>1.1393660107720759E-5</v>
      </c>
      <c r="AT916" s="89">
        <f t="shared" si="605"/>
        <v>5.0815724080434589E-2</v>
      </c>
      <c r="AU916" s="91">
        <f t="shared" si="606"/>
        <v>4.5870032935899167E-4</v>
      </c>
      <c r="AV916" s="95">
        <f t="shared" si="616"/>
        <v>5822.1603150453084</v>
      </c>
      <c r="AW916" s="96">
        <f t="shared" si="617"/>
        <v>16634.743757272307</v>
      </c>
      <c r="AX916" s="96">
        <f t="shared" si="618"/>
        <v>12476.057817954232</v>
      </c>
      <c r="AY916" s="96">
        <f t="shared" si="619"/>
        <v>4158.6859393180766</v>
      </c>
      <c r="AZ916" s="96">
        <f t="shared" si="620"/>
        <v>18547739.289358623</v>
      </c>
      <c r="BA916" s="97">
        <f t="shared" si="621"/>
        <v>167425.62021603197</v>
      </c>
      <c r="BB916" s="102">
        <f t="shared" si="622"/>
        <v>15.951124150809063</v>
      </c>
      <c r="BC916" s="98">
        <f t="shared" si="623"/>
        <v>45.574640430883036</v>
      </c>
      <c r="BD916" s="98">
        <f t="shared" si="624"/>
        <v>34.180980323162281</v>
      </c>
      <c r="BE916" s="98">
        <f t="shared" si="625"/>
        <v>11.393660107720759</v>
      </c>
      <c r="BF916" s="98">
        <f t="shared" si="626"/>
        <v>50815.724080434586</v>
      </c>
      <c r="BG916" s="103">
        <f t="shared" si="627"/>
        <v>458.70032935899167</v>
      </c>
      <c r="BH916">
        <v>0.1</v>
      </c>
      <c r="BI916">
        <f t="shared" si="607"/>
        <v>0.69311432321967958</v>
      </c>
      <c r="BJ916">
        <v>0.1</v>
      </c>
      <c r="BK916">
        <f t="shared" si="608"/>
        <v>115.90914634146341</v>
      </c>
      <c r="BL916" s="114">
        <v>336000</v>
      </c>
      <c r="BM916" s="114">
        <v>480000</v>
      </c>
      <c r="BN916" s="114">
        <v>360000</v>
      </c>
      <c r="BO916" s="114">
        <v>120000</v>
      </c>
      <c r="BP916" s="114">
        <v>1070400000</v>
      </c>
      <c r="BQ916" s="107">
        <f t="shared" si="609"/>
        <v>1.4200000000000001E-5</v>
      </c>
      <c r="BR916" s="107">
        <f t="shared" si="610"/>
        <v>2.4005381948211204E-3</v>
      </c>
      <c r="BS916" s="107">
        <f t="shared" si="611"/>
        <v>3.7196417829551145E-3</v>
      </c>
      <c r="BT916" s="107">
        <f t="shared" si="612"/>
        <v>2.7897313372163362E-3</v>
      </c>
      <c r="BU916" s="107">
        <f t="shared" si="613"/>
        <v>9.2991044573877862E-4</v>
      </c>
      <c r="BV916" s="107">
        <f t="shared" si="614"/>
        <v>7.6474288206444268</v>
      </c>
      <c r="BW916" s="117">
        <f t="shared" si="615"/>
        <v>2.367755827982395E-2</v>
      </c>
    </row>
    <row r="917" spans="1:75" ht="30" customHeight="1" x14ac:dyDescent="0.25">
      <c r="A917" s="108">
        <v>4.6454882041193697</v>
      </c>
      <c r="B917" s="108">
        <v>-74.117077064787196</v>
      </c>
      <c r="C917" s="119">
        <v>27</v>
      </c>
      <c r="D917" s="119">
        <v>29</v>
      </c>
      <c r="E917" s="119">
        <v>1875</v>
      </c>
      <c r="F917" s="16" t="s">
        <v>2305</v>
      </c>
      <c r="G917" s="14" t="s">
        <v>2306</v>
      </c>
      <c r="H917" s="16" t="s">
        <v>2307</v>
      </c>
      <c r="I917" s="14" t="s">
        <v>40</v>
      </c>
      <c r="J917" s="14" t="s">
        <v>53</v>
      </c>
      <c r="K917" s="27"/>
      <c r="L917" s="27"/>
      <c r="M917" s="14">
        <v>1997</v>
      </c>
      <c r="N917" s="15" t="s">
        <v>43</v>
      </c>
      <c r="O917" s="15" t="s">
        <v>120</v>
      </c>
      <c r="P917" s="22">
        <v>1.192780523187394E-2</v>
      </c>
      <c r="Q917" s="18">
        <v>24192</v>
      </c>
      <c r="R917" s="18">
        <v>25374.207895266081</v>
      </c>
      <c r="S917" s="15" t="s">
        <v>45</v>
      </c>
      <c r="T917" s="15"/>
      <c r="U917" s="15"/>
      <c r="V917" s="14">
        <v>365</v>
      </c>
      <c r="W917" s="76" t="s">
        <v>76</v>
      </c>
      <c r="X917" s="14"/>
      <c r="Y917" s="14">
        <v>2920</v>
      </c>
      <c r="Z917" s="76" t="s">
        <v>2308</v>
      </c>
      <c r="AA917" s="76" t="s">
        <v>2309</v>
      </c>
      <c r="AB917" s="19" t="s">
        <v>49</v>
      </c>
      <c r="AC917" s="19">
        <v>30.4</v>
      </c>
      <c r="AD917" s="19">
        <v>1504</v>
      </c>
      <c r="AE917" s="19">
        <v>9.6</v>
      </c>
      <c r="AF917" s="19">
        <v>640</v>
      </c>
      <c r="AG917" s="19">
        <v>1920000</v>
      </c>
      <c r="AH917" s="23">
        <v>24192</v>
      </c>
      <c r="AI917" s="24">
        <v>8.7999999999999994E-8</v>
      </c>
      <c r="AJ917" s="21">
        <f t="shared" si="628"/>
        <v>7.7137592001608885E-4</v>
      </c>
      <c r="AK917" s="21">
        <f t="shared" si="629"/>
        <v>3.8162808674480186E-2</v>
      </c>
      <c r="AL917" s="21">
        <f t="shared" si="630"/>
        <v>2.4359239579455438E-4</v>
      </c>
      <c r="AM917" s="21">
        <f t="shared" si="631"/>
        <v>1.6239493052970292E-2</v>
      </c>
      <c r="AN917" s="21">
        <f t="shared" si="632"/>
        <v>48.718479158910874</v>
      </c>
      <c r="AO917" s="86">
        <f t="shared" si="600"/>
        <v>2.2329302947834148E-3</v>
      </c>
      <c r="AP917" s="88">
        <f t="shared" si="601"/>
        <v>2.1133586849755859E-6</v>
      </c>
      <c r="AQ917" s="89">
        <f t="shared" si="602"/>
        <v>1.045556402040553E-4</v>
      </c>
      <c r="AR917" s="89">
        <f t="shared" si="603"/>
        <v>6.6737642683439552E-7</v>
      </c>
      <c r="AS917" s="89">
        <f t="shared" si="604"/>
        <v>4.4491761788959704E-5</v>
      </c>
      <c r="AT917" s="89">
        <f t="shared" si="605"/>
        <v>0.13347528536687911</v>
      </c>
      <c r="AU917" s="91">
        <f t="shared" si="606"/>
        <v>6.1176172459819588E-6</v>
      </c>
      <c r="AV917" s="95">
        <f t="shared" si="616"/>
        <v>771.3759200160888</v>
      </c>
      <c r="AW917" s="96">
        <f t="shared" si="617"/>
        <v>38162.808674480184</v>
      </c>
      <c r="AX917" s="96">
        <f t="shared" si="618"/>
        <v>243.59239579455439</v>
      </c>
      <c r="AY917" s="96">
        <f t="shared" si="619"/>
        <v>16239.493052970292</v>
      </c>
      <c r="AZ917" s="96">
        <f t="shared" si="620"/>
        <v>48718479.158910871</v>
      </c>
      <c r="BA917" s="97">
        <f t="shared" si="621"/>
        <v>2232.9302947834149</v>
      </c>
      <c r="BB917" s="102">
        <f t="shared" si="622"/>
        <v>2.1133586849755859</v>
      </c>
      <c r="BC917" s="98">
        <f t="shared" si="623"/>
        <v>104.55564020405529</v>
      </c>
      <c r="BD917" s="98">
        <f t="shared" si="624"/>
        <v>0.66737642683439558</v>
      </c>
      <c r="BE917" s="98">
        <f t="shared" si="625"/>
        <v>44.491761788959707</v>
      </c>
      <c r="BF917" s="98">
        <f t="shared" si="626"/>
        <v>133475.28536687911</v>
      </c>
      <c r="BG917" s="103">
        <f t="shared" si="627"/>
        <v>6.1176172459819584</v>
      </c>
      <c r="BH917">
        <v>0.1</v>
      </c>
      <c r="BI917">
        <f t="shared" si="607"/>
        <v>2537.4207895266081</v>
      </c>
      <c r="BJ917">
        <v>0.1</v>
      </c>
      <c r="BK917">
        <f t="shared" si="608"/>
        <v>2419.2000000000003</v>
      </c>
      <c r="BL917" s="114">
        <v>12.16</v>
      </c>
      <c r="BM917" s="114">
        <v>601.6</v>
      </c>
      <c r="BN917" s="114">
        <v>1.92</v>
      </c>
      <c r="BO917" s="114">
        <v>256</v>
      </c>
      <c r="BP917" s="114">
        <v>384000</v>
      </c>
      <c r="BQ917" s="107">
        <f t="shared" si="609"/>
        <v>8.7999999999999994E-9</v>
      </c>
      <c r="BR917" s="107">
        <f t="shared" si="610"/>
        <v>3.180464395284335E-4</v>
      </c>
      <c r="BS917" s="107">
        <f t="shared" si="611"/>
        <v>1.5734929113511972E-2</v>
      </c>
      <c r="BT917" s="107">
        <f t="shared" si="612"/>
        <v>5.4468915579865756E-5</v>
      </c>
      <c r="BU917" s="107">
        <f t="shared" si="613"/>
        <v>6.695714516388074E-3</v>
      </c>
      <c r="BV917" s="107">
        <f t="shared" si="614"/>
        <v>10.89378311597315</v>
      </c>
      <c r="BW917" s="117">
        <f t="shared" si="615"/>
        <v>3.1578403067164588E-4</v>
      </c>
    </row>
    <row r="918" spans="1:75" ht="30" customHeight="1" x14ac:dyDescent="0.25">
      <c r="A918" s="108">
        <v>4.6454882041193697</v>
      </c>
      <c r="B918" s="108">
        <v>-74.117077064787196</v>
      </c>
      <c r="C918" s="119">
        <v>27</v>
      </c>
      <c r="D918" s="119">
        <v>29</v>
      </c>
      <c r="E918" s="119">
        <v>1875</v>
      </c>
      <c r="F918" s="16" t="s">
        <v>2305</v>
      </c>
      <c r="G918" s="14" t="s">
        <v>2306</v>
      </c>
      <c r="H918" s="16" t="s">
        <v>2307</v>
      </c>
      <c r="I918" s="14" t="s">
        <v>40</v>
      </c>
      <c r="J918" s="14" t="s">
        <v>53</v>
      </c>
      <c r="K918" s="27"/>
      <c r="L918" s="27"/>
      <c r="M918" s="14">
        <v>1997</v>
      </c>
      <c r="N918" s="15" t="s">
        <v>43</v>
      </c>
      <c r="O918" s="15" t="s">
        <v>120</v>
      </c>
      <c r="P918" s="22">
        <v>1.192780523187394E-2</v>
      </c>
      <c r="Q918" s="18">
        <v>24192</v>
      </c>
      <c r="R918" s="18">
        <v>25374.207895266081</v>
      </c>
      <c r="S918" s="15" t="s">
        <v>45</v>
      </c>
      <c r="T918" s="15"/>
      <c r="U918" s="15"/>
      <c r="V918" s="14">
        <v>365</v>
      </c>
      <c r="W918" s="76" t="s">
        <v>76</v>
      </c>
      <c r="X918" s="14"/>
      <c r="Y918" s="14">
        <v>2920</v>
      </c>
      <c r="Z918" s="76" t="s">
        <v>2308</v>
      </c>
      <c r="AA918" s="76" t="s">
        <v>2309</v>
      </c>
      <c r="AB918" s="19" t="s">
        <v>49</v>
      </c>
      <c r="AC918" s="19">
        <v>30.4</v>
      </c>
      <c r="AD918" s="19">
        <v>1504</v>
      </c>
      <c r="AE918" s="19">
        <v>9.6</v>
      </c>
      <c r="AF918" s="19">
        <v>640</v>
      </c>
      <c r="AG918" s="19">
        <v>1920000</v>
      </c>
      <c r="AH918" s="23">
        <v>24192</v>
      </c>
      <c r="AI918" s="24">
        <v>8.7999999999999994E-8</v>
      </c>
      <c r="AJ918" s="21">
        <f t="shared" si="628"/>
        <v>7.7137592001608885E-4</v>
      </c>
      <c r="AK918" s="21">
        <f t="shared" si="629"/>
        <v>3.8162808674480186E-2</v>
      </c>
      <c r="AL918" s="21">
        <f t="shared" si="630"/>
        <v>2.4359239579455438E-4</v>
      </c>
      <c r="AM918" s="21">
        <f t="shared" si="631"/>
        <v>1.6239493052970292E-2</v>
      </c>
      <c r="AN918" s="21">
        <f t="shared" si="632"/>
        <v>48.718479158910874</v>
      </c>
      <c r="AO918" s="86">
        <f t="shared" si="600"/>
        <v>2.2329302947834148E-3</v>
      </c>
      <c r="AP918" s="88">
        <f t="shared" si="601"/>
        <v>2.1133586849755859E-6</v>
      </c>
      <c r="AQ918" s="89">
        <f t="shared" si="602"/>
        <v>1.045556402040553E-4</v>
      </c>
      <c r="AR918" s="89">
        <f t="shared" si="603"/>
        <v>6.6737642683439552E-7</v>
      </c>
      <c r="AS918" s="89">
        <f t="shared" si="604"/>
        <v>4.4491761788959704E-5</v>
      </c>
      <c r="AT918" s="89">
        <f t="shared" si="605"/>
        <v>0.13347528536687911</v>
      </c>
      <c r="AU918" s="91">
        <f t="shared" si="606"/>
        <v>6.1176172459819588E-6</v>
      </c>
      <c r="AV918" s="95">
        <f t="shared" si="616"/>
        <v>771.3759200160888</v>
      </c>
      <c r="AW918" s="96">
        <f t="shared" si="617"/>
        <v>38162.808674480184</v>
      </c>
      <c r="AX918" s="96">
        <f t="shared" si="618"/>
        <v>243.59239579455439</v>
      </c>
      <c r="AY918" s="96">
        <f t="shared" si="619"/>
        <v>16239.493052970292</v>
      </c>
      <c r="AZ918" s="96">
        <f t="shared" si="620"/>
        <v>48718479.158910871</v>
      </c>
      <c r="BA918" s="97">
        <f t="shared" si="621"/>
        <v>2232.9302947834149</v>
      </c>
      <c r="BB918" s="102">
        <f t="shared" si="622"/>
        <v>2.1133586849755859</v>
      </c>
      <c r="BC918" s="98">
        <f t="shared" si="623"/>
        <v>104.55564020405529</v>
      </c>
      <c r="BD918" s="98">
        <f t="shared" si="624"/>
        <v>0.66737642683439558</v>
      </c>
      <c r="BE918" s="98">
        <f t="shared" si="625"/>
        <v>44.491761788959707</v>
      </c>
      <c r="BF918" s="98">
        <f t="shared" si="626"/>
        <v>133475.28536687911</v>
      </c>
      <c r="BG918" s="103">
        <f t="shared" si="627"/>
        <v>6.1176172459819584</v>
      </c>
      <c r="BH918">
        <v>0.1</v>
      </c>
      <c r="BI918">
        <f t="shared" si="607"/>
        <v>2537.4207895266081</v>
      </c>
      <c r="BJ918">
        <v>0.1</v>
      </c>
      <c r="BK918">
        <f t="shared" si="608"/>
        <v>2419.2000000000003</v>
      </c>
      <c r="BL918" s="114">
        <v>12.16</v>
      </c>
      <c r="BM918" s="114">
        <v>601.6</v>
      </c>
      <c r="BN918" s="114">
        <v>1.92</v>
      </c>
      <c r="BO918" s="114">
        <v>256</v>
      </c>
      <c r="BP918" s="114">
        <v>384000</v>
      </c>
      <c r="BQ918" s="107">
        <f t="shared" si="609"/>
        <v>8.7999999999999994E-9</v>
      </c>
      <c r="BR918" s="107">
        <f t="shared" si="610"/>
        <v>3.180464395284335E-4</v>
      </c>
      <c r="BS918" s="107">
        <f t="shared" si="611"/>
        <v>1.5734929113511972E-2</v>
      </c>
      <c r="BT918" s="107">
        <f t="shared" si="612"/>
        <v>5.4468915579865756E-5</v>
      </c>
      <c r="BU918" s="107">
        <f t="shared" si="613"/>
        <v>6.695714516388074E-3</v>
      </c>
      <c r="BV918" s="107">
        <f t="shared" si="614"/>
        <v>10.89378311597315</v>
      </c>
      <c r="BW918" s="117">
        <f t="shared" si="615"/>
        <v>3.1578403067164588E-4</v>
      </c>
    </row>
    <row r="919" spans="1:75" ht="30" customHeight="1" x14ac:dyDescent="0.25">
      <c r="A919" s="108">
        <v>4.6454882041193697</v>
      </c>
      <c r="B919" s="108">
        <v>-74.117077064787196</v>
      </c>
      <c r="C919" s="119">
        <v>27</v>
      </c>
      <c r="D919" s="119">
        <v>29</v>
      </c>
      <c r="E919" s="119">
        <v>1875</v>
      </c>
      <c r="F919" s="16" t="s">
        <v>2305</v>
      </c>
      <c r="G919" s="14" t="s">
        <v>2306</v>
      </c>
      <c r="H919" s="16" t="s">
        <v>2307</v>
      </c>
      <c r="I919" s="14" t="s">
        <v>40</v>
      </c>
      <c r="J919" s="14" t="s">
        <v>53</v>
      </c>
      <c r="K919" s="27"/>
      <c r="L919" s="27"/>
      <c r="M919" s="14">
        <v>1997</v>
      </c>
      <c r="N919" s="15" t="s">
        <v>43</v>
      </c>
      <c r="O919" s="15" t="s">
        <v>120</v>
      </c>
      <c r="P919" s="22">
        <v>1.192780523187394E-2</v>
      </c>
      <c r="Q919" s="18">
        <v>24192</v>
      </c>
      <c r="R919" s="18">
        <v>25374.207895266081</v>
      </c>
      <c r="S919" s="15" t="s">
        <v>45</v>
      </c>
      <c r="T919" s="15"/>
      <c r="U919" s="15"/>
      <c r="V919" s="14">
        <v>365</v>
      </c>
      <c r="W919" s="76" t="s">
        <v>76</v>
      </c>
      <c r="X919" s="14"/>
      <c r="Y919" s="14">
        <v>2920</v>
      </c>
      <c r="Z919" s="76" t="s">
        <v>2308</v>
      </c>
      <c r="AA919" s="76" t="s">
        <v>2309</v>
      </c>
      <c r="AB919" s="19" t="s">
        <v>49</v>
      </c>
      <c r="AC919" s="19">
        <v>30.4</v>
      </c>
      <c r="AD919" s="19">
        <v>1504</v>
      </c>
      <c r="AE919" s="19">
        <v>9.6</v>
      </c>
      <c r="AF919" s="19">
        <v>640</v>
      </c>
      <c r="AG919" s="19">
        <v>1920000</v>
      </c>
      <c r="AH919" s="23">
        <v>24192</v>
      </c>
      <c r="AI919" s="24">
        <v>8.7999999999999994E-8</v>
      </c>
      <c r="AJ919" s="21">
        <f t="shared" si="628"/>
        <v>7.7137592001608885E-4</v>
      </c>
      <c r="AK919" s="21">
        <f t="shared" si="629"/>
        <v>3.8162808674480186E-2</v>
      </c>
      <c r="AL919" s="21">
        <f t="shared" si="630"/>
        <v>2.4359239579455438E-4</v>
      </c>
      <c r="AM919" s="21">
        <f t="shared" si="631"/>
        <v>1.6239493052970292E-2</v>
      </c>
      <c r="AN919" s="21">
        <f t="shared" si="632"/>
        <v>48.718479158910874</v>
      </c>
      <c r="AO919" s="86">
        <f t="shared" si="600"/>
        <v>2.2329302947834148E-3</v>
      </c>
      <c r="AP919" s="88">
        <f t="shared" si="601"/>
        <v>2.1133586849755859E-6</v>
      </c>
      <c r="AQ919" s="89">
        <f t="shared" si="602"/>
        <v>1.045556402040553E-4</v>
      </c>
      <c r="AR919" s="89">
        <f t="shared" si="603"/>
        <v>6.6737642683439552E-7</v>
      </c>
      <c r="AS919" s="89">
        <f t="shared" si="604"/>
        <v>4.4491761788959704E-5</v>
      </c>
      <c r="AT919" s="89">
        <f t="shared" si="605"/>
        <v>0.13347528536687911</v>
      </c>
      <c r="AU919" s="91">
        <f t="shared" si="606"/>
        <v>6.1176172459819588E-6</v>
      </c>
      <c r="AV919" s="95">
        <f t="shared" si="616"/>
        <v>771.3759200160888</v>
      </c>
      <c r="AW919" s="96">
        <f t="shared" si="617"/>
        <v>38162.808674480184</v>
      </c>
      <c r="AX919" s="96">
        <f t="shared" si="618"/>
        <v>243.59239579455439</v>
      </c>
      <c r="AY919" s="96">
        <f t="shared" si="619"/>
        <v>16239.493052970292</v>
      </c>
      <c r="AZ919" s="96">
        <f t="shared" si="620"/>
        <v>48718479.158910871</v>
      </c>
      <c r="BA919" s="97">
        <f t="shared" si="621"/>
        <v>2232.9302947834149</v>
      </c>
      <c r="BB919" s="102">
        <f t="shared" si="622"/>
        <v>2.1133586849755859</v>
      </c>
      <c r="BC919" s="98">
        <f t="shared" si="623"/>
        <v>104.55564020405529</v>
      </c>
      <c r="BD919" s="98">
        <f t="shared" si="624"/>
        <v>0.66737642683439558</v>
      </c>
      <c r="BE919" s="98">
        <f t="shared" si="625"/>
        <v>44.491761788959707</v>
      </c>
      <c r="BF919" s="98">
        <f t="shared" si="626"/>
        <v>133475.28536687911</v>
      </c>
      <c r="BG919" s="103">
        <f t="shared" si="627"/>
        <v>6.1176172459819584</v>
      </c>
      <c r="BH919">
        <v>0.1</v>
      </c>
      <c r="BI919">
        <f t="shared" si="607"/>
        <v>2537.4207895266081</v>
      </c>
      <c r="BJ919">
        <v>0.1</v>
      </c>
      <c r="BK919">
        <f t="shared" si="608"/>
        <v>2419.2000000000003</v>
      </c>
      <c r="BL919" s="114">
        <v>12.16</v>
      </c>
      <c r="BM919" s="114">
        <v>601.6</v>
      </c>
      <c r="BN919" s="114">
        <v>1.92</v>
      </c>
      <c r="BO919" s="114">
        <v>256</v>
      </c>
      <c r="BP919" s="114">
        <v>384000</v>
      </c>
      <c r="BQ919" s="107">
        <f t="shared" si="609"/>
        <v>8.7999999999999994E-9</v>
      </c>
      <c r="BR919" s="107">
        <f t="shared" si="610"/>
        <v>3.180464395284335E-4</v>
      </c>
      <c r="BS919" s="107">
        <f t="shared" si="611"/>
        <v>1.5734929113511972E-2</v>
      </c>
      <c r="BT919" s="107">
        <f t="shared" si="612"/>
        <v>5.4468915579865756E-5</v>
      </c>
      <c r="BU919" s="107">
        <f t="shared" si="613"/>
        <v>6.695714516388074E-3</v>
      </c>
      <c r="BV919" s="107">
        <f t="shared" si="614"/>
        <v>10.89378311597315</v>
      </c>
      <c r="BW919" s="117">
        <f t="shared" si="615"/>
        <v>3.1578403067164588E-4</v>
      </c>
    </row>
    <row r="920" spans="1:75" ht="30" customHeight="1" x14ac:dyDescent="0.25">
      <c r="A920" s="108">
        <v>4.6454882041193697</v>
      </c>
      <c r="B920" s="108">
        <v>-74.117077064787196</v>
      </c>
      <c r="C920" s="119">
        <v>27</v>
      </c>
      <c r="D920" s="119">
        <v>29</v>
      </c>
      <c r="E920" s="119">
        <v>1875</v>
      </c>
      <c r="F920" s="16" t="s">
        <v>2305</v>
      </c>
      <c r="G920" s="14" t="s">
        <v>2306</v>
      </c>
      <c r="H920" s="16" t="s">
        <v>2307</v>
      </c>
      <c r="I920" s="14" t="s">
        <v>40</v>
      </c>
      <c r="J920" s="14" t="s">
        <v>53</v>
      </c>
      <c r="K920" s="27"/>
      <c r="L920" s="27"/>
      <c r="M920" s="14">
        <v>1997</v>
      </c>
      <c r="N920" s="15" t="s">
        <v>43</v>
      </c>
      <c r="O920" s="15" t="s">
        <v>120</v>
      </c>
      <c r="P920" s="22">
        <v>1.192780523187394E-2</v>
      </c>
      <c r="Q920" s="18">
        <v>24192</v>
      </c>
      <c r="R920" s="18">
        <v>25374.207895266081</v>
      </c>
      <c r="S920" s="15" t="s">
        <v>45</v>
      </c>
      <c r="T920" s="15"/>
      <c r="U920" s="15"/>
      <c r="V920" s="14">
        <v>365</v>
      </c>
      <c r="W920" s="76" t="s">
        <v>76</v>
      </c>
      <c r="X920" s="14"/>
      <c r="Y920" s="14">
        <v>2920</v>
      </c>
      <c r="Z920" s="76" t="s">
        <v>2308</v>
      </c>
      <c r="AA920" s="76" t="s">
        <v>2309</v>
      </c>
      <c r="AB920" s="19" t="s">
        <v>49</v>
      </c>
      <c r="AC920" s="19">
        <v>30.4</v>
      </c>
      <c r="AD920" s="19">
        <v>1504</v>
      </c>
      <c r="AE920" s="19">
        <v>9.6</v>
      </c>
      <c r="AF920" s="19">
        <v>640</v>
      </c>
      <c r="AG920" s="19">
        <v>1920000</v>
      </c>
      <c r="AH920" s="23">
        <v>24192</v>
      </c>
      <c r="AI920" s="24">
        <v>8.7999999999999994E-8</v>
      </c>
      <c r="AJ920" s="21">
        <f t="shared" si="628"/>
        <v>7.7137592001608885E-4</v>
      </c>
      <c r="AK920" s="21">
        <f t="shared" si="629"/>
        <v>3.8162808674480186E-2</v>
      </c>
      <c r="AL920" s="21">
        <f t="shared" si="630"/>
        <v>2.4359239579455438E-4</v>
      </c>
      <c r="AM920" s="21">
        <f t="shared" si="631"/>
        <v>1.6239493052970292E-2</v>
      </c>
      <c r="AN920" s="21">
        <f t="shared" si="632"/>
        <v>48.718479158910874</v>
      </c>
      <c r="AO920" s="86">
        <f t="shared" si="600"/>
        <v>2.2329302947834148E-3</v>
      </c>
      <c r="AP920" s="88">
        <f t="shared" si="601"/>
        <v>2.1133586849755859E-6</v>
      </c>
      <c r="AQ920" s="89">
        <f t="shared" si="602"/>
        <v>1.045556402040553E-4</v>
      </c>
      <c r="AR920" s="89">
        <f t="shared" si="603"/>
        <v>6.6737642683439552E-7</v>
      </c>
      <c r="AS920" s="89">
        <f t="shared" si="604"/>
        <v>4.4491761788959704E-5</v>
      </c>
      <c r="AT920" s="89">
        <f t="shared" si="605"/>
        <v>0.13347528536687911</v>
      </c>
      <c r="AU920" s="91">
        <f t="shared" si="606"/>
        <v>6.1176172459819588E-6</v>
      </c>
      <c r="AV920" s="95">
        <f t="shared" si="616"/>
        <v>771.3759200160888</v>
      </c>
      <c r="AW920" s="96">
        <f t="shared" si="617"/>
        <v>38162.808674480184</v>
      </c>
      <c r="AX920" s="96">
        <f t="shared" si="618"/>
        <v>243.59239579455439</v>
      </c>
      <c r="AY920" s="96">
        <f t="shared" si="619"/>
        <v>16239.493052970292</v>
      </c>
      <c r="AZ920" s="96">
        <f t="shared" si="620"/>
        <v>48718479.158910871</v>
      </c>
      <c r="BA920" s="97">
        <f t="shared" si="621"/>
        <v>2232.9302947834149</v>
      </c>
      <c r="BB920" s="102">
        <f t="shared" si="622"/>
        <v>2.1133586849755859</v>
      </c>
      <c r="BC920" s="98">
        <f t="shared" si="623"/>
        <v>104.55564020405529</v>
      </c>
      <c r="BD920" s="98">
        <f t="shared" si="624"/>
        <v>0.66737642683439558</v>
      </c>
      <c r="BE920" s="98">
        <f t="shared" si="625"/>
        <v>44.491761788959707</v>
      </c>
      <c r="BF920" s="98">
        <f t="shared" si="626"/>
        <v>133475.28536687911</v>
      </c>
      <c r="BG920" s="103">
        <f t="shared" si="627"/>
        <v>6.1176172459819584</v>
      </c>
      <c r="BH920">
        <v>0.1</v>
      </c>
      <c r="BI920">
        <f t="shared" si="607"/>
        <v>2537.4207895266081</v>
      </c>
      <c r="BJ920">
        <v>0.1</v>
      </c>
      <c r="BK920">
        <f t="shared" si="608"/>
        <v>2419.2000000000003</v>
      </c>
      <c r="BL920" s="114">
        <v>12.16</v>
      </c>
      <c r="BM920" s="114">
        <v>601.6</v>
      </c>
      <c r="BN920" s="114">
        <v>1.92</v>
      </c>
      <c r="BO920" s="114">
        <v>256</v>
      </c>
      <c r="BP920" s="114">
        <v>384000</v>
      </c>
      <c r="BQ920" s="107">
        <f t="shared" si="609"/>
        <v>8.7999999999999994E-9</v>
      </c>
      <c r="BR920" s="107">
        <f t="shared" si="610"/>
        <v>3.180464395284335E-4</v>
      </c>
      <c r="BS920" s="107">
        <f t="shared" si="611"/>
        <v>1.5734929113511972E-2</v>
      </c>
      <c r="BT920" s="107">
        <f t="shared" si="612"/>
        <v>5.4468915579865756E-5</v>
      </c>
      <c r="BU920" s="107">
        <f t="shared" si="613"/>
        <v>6.695714516388074E-3</v>
      </c>
      <c r="BV920" s="107">
        <f t="shared" si="614"/>
        <v>10.89378311597315</v>
      </c>
      <c r="BW920" s="117">
        <f t="shared" si="615"/>
        <v>3.1578403067164588E-4</v>
      </c>
    </row>
    <row r="921" spans="1:75" ht="30" customHeight="1" x14ac:dyDescent="0.25">
      <c r="A921" s="108">
        <v>4.6454882041193697</v>
      </c>
      <c r="B921" s="108">
        <v>-74.117077064787196</v>
      </c>
      <c r="C921" s="119">
        <v>27</v>
      </c>
      <c r="D921" s="119">
        <v>29</v>
      </c>
      <c r="E921" s="119">
        <v>1875</v>
      </c>
      <c r="F921" s="16" t="s">
        <v>2305</v>
      </c>
      <c r="G921" s="14" t="s">
        <v>2306</v>
      </c>
      <c r="H921" s="16" t="s">
        <v>2307</v>
      </c>
      <c r="I921" s="14" t="s">
        <v>40</v>
      </c>
      <c r="J921" s="14" t="s">
        <v>53</v>
      </c>
      <c r="K921" s="27"/>
      <c r="L921" s="27"/>
      <c r="M921" s="14">
        <v>1997</v>
      </c>
      <c r="N921" s="15" t="s">
        <v>43</v>
      </c>
      <c r="O921" s="15" t="s">
        <v>120</v>
      </c>
      <c r="P921" s="22">
        <v>1.192780523187394E-2</v>
      </c>
      <c r="Q921" s="18">
        <v>24192</v>
      </c>
      <c r="R921" s="18">
        <v>25374.207895266081</v>
      </c>
      <c r="S921" s="15" t="s">
        <v>45</v>
      </c>
      <c r="T921" s="15"/>
      <c r="U921" s="15"/>
      <c r="V921" s="14">
        <v>365</v>
      </c>
      <c r="W921" s="76" t="s">
        <v>76</v>
      </c>
      <c r="X921" s="14"/>
      <c r="Y921" s="14">
        <v>2920</v>
      </c>
      <c r="Z921" s="76" t="s">
        <v>2308</v>
      </c>
      <c r="AA921" s="76" t="s">
        <v>2309</v>
      </c>
      <c r="AB921" s="19" t="s">
        <v>49</v>
      </c>
      <c r="AC921" s="19">
        <v>30.4</v>
      </c>
      <c r="AD921" s="19">
        <v>1504</v>
      </c>
      <c r="AE921" s="19">
        <v>9.6</v>
      </c>
      <c r="AF921" s="19">
        <v>640</v>
      </c>
      <c r="AG921" s="19">
        <v>1920000</v>
      </c>
      <c r="AH921" s="23">
        <v>24192</v>
      </c>
      <c r="AI921" s="24">
        <v>8.7999999999999994E-8</v>
      </c>
      <c r="AJ921" s="21">
        <f t="shared" si="628"/>
        <v>7.7137592001608885E-4</v>
      </c>
      <c r="AK921" s="21">
        <f t="shared" si="629"/>
        <v>3.8162808674480186E-2</v>
      </c>
      <c r="AL921" s="21">
        <f t="shared" si="630"/>
        <v>2.4359239579455438E-4</v>
      </c>
      <c r="AM921" s="21">
        <f t="shared" si="631"/>
        <v>1.6239493052970292E-2</v>
      </c>
      <c r="AN921" s="21">
        <f t="shared" si="632"/>
        <v>48.718479158910874</v>
      </c>
      <c r="AO921" s="86">
        <f t="shared" si="600"/>
        <v>2.2329302947834148E-3</v>
      </c>
      <c r="AP921" s="88">
        <f t="shared" si="601"/>
        <v>2.1133586849755859E-6</v>
      </c>
      <c r="AQ921" s="89">
        <f t="shared" si="602"/>
        <v>1.045556402040553E-4</v>
      </c>
      <c r="AR921" s="89">
        <f t="shared" si="603"/>
        <v>6.6737642683439552E-7</v>
      </c>
      <c r="AS921" s="89">
        <f t="shared" si="604"/>
        <v>4.4491761788959704E-5</v>
      </c>
      <c r="AT921" s="89">
        <f t="shared" si="605"/>
        <v>0.13347528536687911</v>
      </c>
      <c r="AU921" s="91">
        <f t="shared" si="606"/>
        <v>6.1176172459819588E-6</v>
      </c>
      <c r="AV921" s="95">
        <f t="shared" si="616"/>
        <v>771.3759200160888</v>
      </c>
      <c r="AW921" s="96">
        <f t="shared" si="617"/>
        <v>38162.808674480184</v>
      </c>
      <c r="AX921" s="96">
        <f t="shared" si="618"/>
        <v>243.59239579455439</v>
      </c>
      <c r="AY921" s="96">
        <f t="shared" si="619"/>
        <v>16239.493052970292</v>
      </c>
      <c r="AZ921" s="96">
        <f t="shared" si="620"/>
        <v>48718479.158910871</v>
      </c>
      <c r="BA921" s="97">
        <f t="shared" si="621"/>
        <v>2232.9302947834149</v>
      </c>
      <c r="BB921" s="102">
        <f t="shared" si="622"/>
        <v>2.1133586849755859</v>
      </c>
      <c r="BC921" s="98">
        <f t="shared" si="623"/>
        <v>104.55564020405529</v>
      </c>
      <c r="BD921" s="98">
        <f t="shared" si="624"/>
        <v>0.66737642683439558</v>
      </c>
      <c r="BE921" s="98">
        <f t="shared" si="625"/>
        <v>44.491761788959707</v>
      </c>
      <c r="BF921" s="98">
        <f t="shared" si="626"/>
        <v>133475.28536687911</v>
      </c>
      <c r="BG921" s="103">
        <f t="shared" si="627"/>
        <v>6.1176172459819584</v>
      </c>
      <c r="BH921">
        <v>0.1</v>
      </c>
      <c r="BI921">
        <f t="shared" si="607"/>
        <v>2537.4207895266081</v>
      </c>
      <c r="BJ921">
        <v>0.1</v>
      </c>
      <c r="BK921">
        <f t="shared" si="608"/>
        <v>2419.2000000000003</v>
      </c>
      <c r="BL921" s="114">
        <v>12.16</v>
      </c>
      <c r="BM921" s="114">
        <v>601.6</v>
      </c>
      <c r="BN921" s="114">
        <v>1.92</v>
      </c>
      <c r="BO921" s="114">
        <v>256</v>
      </c>
      <c r="BP921" s="114">
        <v>384000</v>
      </c>
      <c r="BQ921" s="107">
        <f t="shared" si="609"/>
        <v>8.7999999999999994E-9</v>
      </c>
      <c r="BR921" s="107">
        <f t="shared" si="610"/>
        <v>3.180464395284335E-4</v>
      </c>
      <c r="BS921" s="107">
        <f t="shared" si="611"/>
        <v>1.5734929113511972E-2</v>
      </c>
      <c r="BT921" s="107">
        <f t="shared" si="612"/>
        <v>5.4468915579865756E-5</v>
      </c>
      <c r="BU921" s="107">
        <f t="shared" si="613"/>
        <v>6.695714516388074E-3</v>
      </c>
      <c r="BV921" s="107">
        <f t="shared" si="614"/>
        <v>10.89378311597315</v>
      </c>
      <c r="BW921" s="117">
        <f t="shared" si="615"/>
        <v>3.1578403067164588E-4</v>
      </c>
    </row>
    <row r="922" spans="1:75" ht="30" customHeight="1" x14ac:dyDescent="0.25">
      <c r="A922" s="108">
        <v>4.6454882041193697</v>
      </c>
      <c r="B922" s="108">
        <v>-74.117077064787196</v>
      </c>
      <c r="C922" s="119">
        <v>27</v>
      </c>
      <c r="D922" s="119">
        <v>29</v>
      </c>
      <c r="E922" s="119">
        <v>1875</v>
      </c>
      <c r="F922" s="16" t="s">
        <v>2305</v>
      </c>
      <c r="G922" s="14" t="s">
        <v>2306</v>
      </c>
      <c r="H922" s="16" t="s">
        <v>2307</v>
      </c>
      <c r="I922" s="14" t="s">
        <v>40</v>
      </c>
      <c r="J922" s="14" t="s">
        <v>53</v>
      </c>
      <c r="K922" s="27"/>
      <c r="L922" s="27"/>
      <c r="M922" s="14">
        <v>1997</v>
      </c>
      <c r="N922" s="15" t="s">
        <v>43</v>
      </c>
      <c r="O922" s="15" t="s">
        <v>120</v>
      </c>
      <c r="P922" s="22">
        <v>1.192780523187394E-2</v>
      </c>
      <c r="Q922" s="18">
        <v>6720</v>
      </c>
      <c r="R922" s="18">
        <v>7048.3910820183555</v>
      </c>
      <c r="S922" s="15" t="s">
        <v>45</v>
      </c>
      <c r="T922" s="15"/>
      <c r="U922" s="15"/>
      <c r="V922" s="14">
        <v>365</v>
      </c>
      <c r="W922" s="76" t="s">
        <v>76</v>
      </c>
      <c r="X922" s="14"/>
      <c r="Y922" s="14">
        <v>2920</v>
      </c>
      <c r="Z922" s="76" t="s">
        <v>2308</v>
      </c>
      <c r="AA922" s="76" t="s">
        <v>2309</v>
      </c>
      <c r="AB922" s="19" t="s">
        <v>49</v>
      </c>
      <c r="AC922" s="19">
        <v>30.4</v>
      </c>
      <c r="AD922" s="19">
        <v>1504</v>
      </c>
      <c r="AE922" s="19">
        <v>9.6</v>
      </c>
      <c r="AF922" s="19">
        <v>640</v>
      </c>
      <c r="AG922" s="19">
        <v>1920000</v>
      </c>
      <c r="AH922" s="23">
        <v>6720</v>
      </c>
      <c r="AI922" s="24">
        <v>8.7999999999999994E-8</v>
      </c>
      <c r="AJ922" s="21">
        <f t="shared" si="628"/>
        <v>2.1427108889335799E-4</v>
      </c>
      <c r="AK922" s="21">
        <f t="shared" si="629"/>
        <v>1.0600780187355606E-2</v>
      </c>
      <c r="AL922" s="21">
        <f t="shared" si="630"/>
        <v>6.766455438737621E-5</v>
      </c>
      <c r="AM922" s="21">
        <f t="shared" si="631"/>
        <v>4.5109702924917474E-3</v>
      </c>
      <c r="AN922" s="21">
        <f t="shared" si="632"/>
        <v>13.532910877475242</v>
      </c>
      <c r="AO922" s="86">
        <f t="shared" si="600"/>
        <v>6.2025841521761522E-4</v>
      </c>
      <c r="AP922" s="88">
        <f t="shared" si="601"/>
        <v>5.8704407915988485E-7</v>
      </c>
      <c r="AQ922" s="89">
        <f t="shared" si="602"/>
        <v>2.9043233390015359E-5</v>
      </c>
      <c r="AR922" s="89">
        <f t="shared" si="603"/>
        <v>1.8538234078733208E-7</v>
      </c>
      <c r="AS922" s="89">
        <f t="shared" si="604"/>
        <v>1.2358822719155473E-5</v>
      </c>
      <c r="AT922" s="89">
        <f t="shared" si="605"/>
        <v>3.7076468157466416E-2</v>
      </c>
      <c r="AU922" s="91">
        <f t="shared" si="606"/>
        <v>1.6993381238838773E-6</v>
      </c>
      <c r="AV922" s="95">
        <f t="shared" si="616"/>
        <v>214.27108889335798</v>
      </c>
      <c r="AW922" s="96">
        <f t="shared" si="617"/>
        <v>10600.780187355605</v>
      </c>
      <c r="AX922" s="96">
        <f t="shared" si="618"/>
        <v>67.664554387376214</v>
      </c>
      <c r="AY922" s="96">
        <f t="shared" si="619"/>
        <v>4510.9702924917474</v>
      </c>
      <c r="AZ922" s="96">
        <f t="shared" si="620"/>
        <v>13532910.877475241</v>
      </c>
      <c r="BA922" s="97">
        <f t="shared" si="621"/>
        <v>620.25841521761527</v>
      </c>
      <c r="BB922" s="102">
        <f t="shared" si="622"/>
        <v>0.58704407915988488</v>
      </c>
      <c r="BC922" s="98">
        <f t="shared" si="623"/>
        <v>29.043233390015359</v>
      </c>
      <c r="BD922" s="98">
        <f t="shared" si="624"/>
        <v>0.18538234078733207</v>
      </c>
      <c r="BE922" s="98">
        <f t="shared" si="625"/>
        <v>12.358822719155473</v>
      </c>
      <c r="BF922" s="98">
        <f t="shared" si="626"/>
        <v>37076.468157466414</v>
      </c>
      <c r="BG922" s="103">
        <f t="shared" si="627"/>
        <v>1.6993381238838772</v>
      </c>
      <c r="BH922">
        <v>0.1</v>
      </c>
      <c r="BI922">
        <f t="shared" si="607"/>
        <v>704.83910820183564</v>
      </c>
      <c r="BJ922">
        <v>0.1</v>
      </c>
      <c r="BK922">
        <f t="shared" si="608"/>
        <v>672</v>
      </c>
      <c r="BL922" s="114">
        <v>12.16</v>
      </c>
      <c r="BM922" s="114">
        <v>601.6</v>
      </c>
      <c r="BN922" s="114">
        <v>1.92</v>
      </c>
      <c r="BO922" s="114">
        <v>256</v>
      </c>
      <c r="BP922" s="114">
        <v>384000</v>
      </c>
      <c r="BQ922" s="107">
        <f t="shared" si="609"/>
        <v>8.7999999999999994E-9</v>
      </c>
      <c r="BR922" s="107">
        <f t="shared" si="610"/>
        <v>8.8346233202342634E-5</v>
      </c>
      <c r="BS922" s="107">
        <f t="shared" si="611"/>
        <v>4.3708136426422141E-3</v>
      </c>
      <c r="BT922" s="107">
        <f t="shared" si="612"/>
        <v>1.5130254327740485E-5</v>
      </c>
      <c r="BU922" s="107">
        <f t="shared" si="613"/>
        <v>1.8599206989966871E-3</v>
      </c>
      <c r="BV922" s="107">
        <f t="shared" si="614"/>
        <v>3.0260508655480973</v>
      </c>
      <c r="BW922" s="117">
        <f t="shared" si="615"/>
        <v>8.771778629767942E-5</v>
      </c>
    </row>
    <row r="923" spans="1:75" ht="30" customHeight="1" x14ac:dyDescent="0.25">
      <c r="A923" s="108">
        <v>4.6454882041193697</v>
      </c>
      <c r="B923" s="108">
        <v>-74.117077064787196</v>
      </c>
      <c r="C923" s="119">
        <v>27</v>
      </c>
      <c r="D923" s="119">
        <v>29</v>
      </c>
      <c r="E923" s="119">
        <v>1875</v>
      </c>
      <c r="F923" s="16" t="s">
        <v>2305</v>
      </c>
      <c r="G923" s="14" t="s">
        <v>2306</v>
      </c>
      <c r="H923" s="16" t="s">
        <v>2307</v>
      </c>
      <c r="I923" s="14" t="s">
        <v>40</v>
      </c>
      <c r="J923" s="14" t="s">
        <v>53</v>
      </c>
      <c r="K923" s="27"/>
      <c r="L923" s="27"/>
      <c r="M923" s="14">
        <v>1997</v>
      </c>
      <c r="N923" s="15" t="s">
        <v>43</v>
      </c>
      <c r="O923" s="15" t="s">
        <v>120</v>
      </c>
      <c r="P923" s="22">
        <v>1.192780523187394E-2</v>
      </c>
      <c r="Q923" s="18">
        <v>6720</v>
      </c>
      <c r="R923" s="18">
        <v>7048.3910820183555</v>
      </c>
      <c r="S923" s="15" t="s">
        <v>45</v>
      </c>
      <c r="T923" s="15"/>
      <c r="U923" s="15"/>
      <c r="V923" s="14">
        <v>365</v>
      </c>
      <c r="W923" s="76" t="s">
        <v>76</v>
      </c>
      <c r="X923" s="14"/>
      <c r="Y923" s="14">
        <v>2920</v>
      </c>
      <c r="Z923" s="76" t="s">
        <v>2308</v>
      </c>
      <c r="AA923" s="76" t="s">
        <v>2309</v>
      </c>
      <c r="AB923" s="19" t="s">
        <v>49</v>
      </c>
      <c r="AC923" s="19">
        <v>30.4</v>
      </c>
      <c r="AD923" s="19">
        <v>1504</v>
      </c>
      <c r="AE923" s="19">
        <v>9.6</v>
      </c>
      <c r="AF923" s="19">
        <v>640</v>
      </c>
      <c r="AG923" s="19">
        <v>1920000</v>
      </c>
      <c r="AH923" s="23">
        <v>6720</v>
      </c>
      <c r="AI923" s="24">
        <v>8.7999999999999994E-8</v>
      </c>
      <c r="AJ923" s="21">
        <f t="shared" si="628"/>
        <v>2.1427108889335799E-4</v>
      </c>
      <c r="AK923" s="21">
        <f t="shared" si="629"/>
        <v>1.0600780187355606E-2</v>
      </c>
      <c r="AL923" s="21">
        <f t="shared" si="630"/>
        <v>6.766455438737621E-5</v>
      </c>
      <c r="AM923" s="21">
        <f t="shared" si="631"/>
        <v>4.5109702924917474E-3</v>
      </c>
      <c r="AN923" s="21">
        <f t="shared" si="632"/>
        <v>13.532910877475242</v>
      </c>
      <c r="AO923" s="86">
        <f t="shared" si="600"/>
        <v>6.2025841521761522E-4</v>
      </c>
      <c r="AP923" s="88">
        <f t="shared" si="601"/>
        <v>5.8704407915988485E-7</v>
      </c>
      <c r="AQ923" s="89">
        <f t="shared" si="602"/>
        <v>2.9043233390015359E-5</v>
      </c>
      <c r="AR923" s="89">
        <f t="shared" si="603"/>
        <v>1.8538234078733208E-7</v>
      </c>
      <c r="AS923" s="89">
        <f t="shared" si="604"/>
        <v>1.2358822719155473E-5</v>
      </c>
      <c r="AT923" s="89">
        <f t="shared" si="605"/>
        <v>3.7076468157466416E-2</v>
      </c>
      <c r="AU923" s="91">
        <f t="shared" si="606"/>
        <v>1.6993381238838773E-6</v>
      </c>
      <c r="AV923" s="95">
        <f t="shared" si="616"/>
        <v>214.27108889335798</v>
      </c>
      <c r="AW923" s="96">
        <f t="shared" si="617"/>
        <v>10600.780187355605</v>
      </c>
      <c r="AX923" s="96">
        <f t="shared" si="618"/>
        <v>67.664554387376214</v>
      </c>
      <c r="AY923" s="96">
        <f t="shared" si="619"/>
        <v>4510.9702924917474</v>
      </c>
      <c r="AZ923" s="96">
        <f t="shared" si="620"/>
        <v>13532910.877475241</v>
      </c>
      <c r="BA923" s="97">
        <f t="shared" si="621"/>
        <v>620.25841521761527</v>
      </c>
      <c r="BB923" s="102">
        <f t="shared" si="622"/>
        <v>0.58704407915988488</v>
      </c>
      <c r="BC923" s="98">
        <f t="shared" si="623"/>
        <v>29.043233390015359</v>
      </c>
      <c r="BD923" s="98">
        <f t="shared" si="624"/>
        <v>0.18538234078733207</v>
      </c>
      <c r="BE923" s="98">
        <f t="shared" si="625"/>
        <v>12.358822719155473</v>
      </c>
      <c r="BF923" s="98">
        <f t="shared" si="626"/>
        <v>37076.468157466414</v>
      </c>
      <c r="BG923" s="103">
        <f t="shared" si="627"/>
        <v>1.6993381238838772</v>
      </c>
      <c r="BH923">
        <v>0.1</v>
      </c>
      <c r="BI923">
        <f t="shared" si="607"/>
        <v>704.83910820183564</v>
      </c>
      <c r="BJ923">
        <v>0.1</v>
      </c>
      <c r="BK923">
        <f t="shared" si="608"/>
        <v>672</v>
      </c>
      <c r="BL923" s="114">
        <v>12.16</v>
      </c>
      <c r="BM923" s="114">
        <v>601.6</v>
      </c>
      <c r="BN923" s="114">
        <v>1.92</v>
      </c>
      <c r="BO923" s="114">
        <v>256</v>
      </c>
      <c r="BP923" s="114">
        <v>384000</v>
      </c>
      <c r="BQ923" s="107">
        <f t="shared" si="609"/>
        <v>8.7999999999999994E-9</v>
      </c>
      <c r="BR923" s="107">
        <f t="shared" si="610"/>
        <v>8.8346233202342634E-5</v>
      </c>
      <c r="BS923" s="107">
        <f t="shared" si="611"/>
        <v>4.3708136426422141E-3</v>
      </c>
      <c r="BT923" s="107">
        <f t="shared" si="612"/>
        <v>1.5130254327740485E-5</v>
      </c>
      <c r="BU923" s="107">
        <f t="shared" si="613"/>
        <v>1.8599206989966871E-3</v>
      </c>
      <c r="BV923" s="107">
        <f t="shared" si="614"/>
        <v>3.0260508655480973</v>
      </c>
      <c r="BW923" s="117">
        <f t="shared" si="615"/>
        <v>8.771778629767942E-5</v>
      </c>
    </row>
    <row r="924" spans="1:75" ht="30" customHeight="1" x14ac:dyDescent="0.25">
      <c r="A924" s="108">
        <v>4.6454882041193697</v>
      </c>
      <c r="B924" s="108">
        <v>-74.117077064787196</v>
      </c>
      <c r="C924" s="119">
        <v>27</v>
      </c>
      <c r="D924" s="119">
        <v>29</v>
      </c>
      <c r="E924" s="119">
        <v>1875</v>
      </c>
      <c r="F924" s="16" t="s">
        <v>2305</v>
      </c>
      <c r="G924" s="14" t="s">
        <v>2306</v>
      </c>
      <c r="H924" s="16" t="s">
        <v>2307</v>
      </c>
      <c r="I924" s="14" t="s">
        <v>40</v>
      </c>
      <c r="J924" s="14" t="s">
        <v>53</v>
      </c>
      <c r="K924" s="27"/>
      <c r="L924" s="27"/>
      <c r="M924" s="14">
        <v>1997</v>
      </c>
      <c r="N924" s="15" t="s">
        <v>43</v>
      </c>
      <c r="O924" s="15" t="s">
        <v>120</v>
      </c>
      <c r="P924" s="22">
        <v>1.192780523187394E-2</v>
      </c>
      <c r="Q924" s="18">
        <v>6720</v>
      </c>
      <c r="R924" s="18">
        <v>7048.3910820183555</v>
      </c>
      <c r="S924" s="15" t="s">
        <v>45</v>
      </c>
      <c r="T924" s="15"/>
      <c r="U924" s="15"/>
      <c r="V924" s="14">
        <v>365</v>
      </c>
      <c r="W924" s="76" t="s">
        <v>76</v>
      </c>
      <c r="X924" s="14"/>
      <c r="Y924" s="14">
        <v>2920</v>
      </c>
      <c r="Z924" s="76" t="s">
        <v>2308</v>
      </c>
      <c r="AA924" s="76" t="s">
        <v>2309</v>
      </c>
      <c r="AB924" s="19" t="s">
        <v>49</v>
      </c>
      <c r="AC924" s="19">
        <v>30.4</v>
      </c>
      <c r="AD924" s="19">
        <v>1504</v>
      </c>
      <c r="AE924" s="19">
        <v>9.6</v>
      </c>
      <c r="AF924" s="19">
        <v>640</v>
      </c>
      <c r="AG924" s="19">
        <v>1920000</v>
      </c>
      <c r="AH924" s="23">
        <v>6720</v>
      </c>
      <c r="AI924" s="24">
        <v>8.7999999999999994E-8</v>
      </c>
      <c r="AJ924" s="21">
        <f t="shared" si="628"/>
        <v>2.1427108889335799E-4</v>
      </c>
      <c r="AK924" s="21">
        <f t="shared" si="629"/>
        <v>1.0600780187355606E-2</v>
      </c>
      <c r="AL924" s="21">
        <f t="shared" si="630"/>
        <v>6.766455438737621E-5</v>
      </c>
      <c r="AM924" s="21">
        <f t="shared" si="631"/>
        <v>4.5109702924917474E-3</v>
      </c>
      <c r="AN924" s="21">
        <f t="shared" si="632"/>
        <v>13.532910877475242</v>
      </c>
      <c r="AO924" s="86">
        <f t="shared" si="600"/>
        <v>6.2025841521761522E-4</v>
      </c>
      <c r="AP924" s="88">
        <f t="shared" si="601"/>
        <v>5.8704407915988485E-7</v>
      </c>
      <c r="AQ924" s="89">
        <f t="shared" si="602"/>
        <v>2.9043233390015359E-5</v>
      </c>
      <c r="AR924" s="89">
        <f t="shared" si="603"/>
        <v>1.8538234078733208E-7</v>
      </c>
      <c r="AS924" s="89">
        <f t="shared" si="604"/>
        <v>1.2358822719155473E-5</v>
      </c>
      <c r="AT924" s="89">
        <f t="shared" si="605"/>
        <v>3.7076468157466416E-2</v>
      </c>
      <c r="AU924" s="91">
        <f t="shared" si="606"/>
        <v>1.6993381238838773E-6</v>
      </c>
      <c r="AV924" s="95">
        <f t="shared" si="616"/>
        <v>214.27108889335798</v>
      </c>
      <c r="AW924" s="96">
        <f t="shared" si="617"/>
        <v>10600.780187355605</v>
      </c>
      <c r="AX924" s="96">
        <f t="shared" si="618"/>
        <v>67.664554387376214</v>
      </c>
      <c r="AY924" s="96">
        <f t="shared" si="619"/>
        <v>4510.9702924917474</v>
      </c>
      <c r="AZ924" s="96">
        <f t="shared" si="620"/>
        <v>13532910.877475241</v>
      </c>
      <c r="BA924" s="97">
        <f t="shared" si="621"/>
        <v>620.25841521761527</v>
      </c>
      <c r="BB924" s="102">
        <f t="shared" si="622"/>
        <v>0.58704407915988488</v>
      </c>
      <c r="BC924" s="98">
        <f t="shared" si="623"/>
        <v>29.043233390015359</v>
      </c>
      <c r="BD924" s="98">
        <f t="shared" si="624"/>
        <v>0.18538234078733207</v>
      </c>
      <c r="BE924" s="98">
        <f t="shared" si="625"/>
        <v>12.358822719155473</v>
      </c>
      <c r="BF924" s="98">
        <f t="shared" si="626"/>
        <v>37076.468157466414</v>
      </c>
      <c r="BG924" s="103">
        <f t="shared" si="627"/>
        <v>1.6993381238838772</v>
      </c>
      <c r="BH924">
        <v>0.1</v>
      </c>
      <c r="BI924">
        <f t="shared" si="607"/>
        <v>704.83910820183564</v>
      </c>
      <c r="BJ924">
        <v>0.1</v>
      </c>
      <c r="BK924">
        <f t="shared" si="608"/>
        <v>672</v>
      </c>
      <c r="BL924" s="114">
        <v>12.16</v>
      </c>
      <c r="BM924" s="114">
        <v>601.6</v>
      </c>
      <c r="BN924" s="114">
        <v>1.92</v>
      </c>
      <c r="BO924" s="114">
        <v>256</v>
      </c>
      <c r="BP924" s="114">
        <v>384000</v>
      </c>
      <c r="BQ924" s="107">
        <f t="shared" si="609"/>
        <v>8.7999999999999994E-9</v>
      </c>
      <c r="BR924" s="107">
        <f t="shared" si="610"/>
        <v>8.8346233202342634E-5</v>
      </c>
      <c r="BS924" s="107">
        <f t="shared" si="611"/>
        <v>4.3708136426422141E-3</v>
      </c>
      <c r="BT924" s="107">
        <f t="shared" si="612"/>
        <v>1.5130254327740485E-5</v>
      </c>
      <c r="BU924" s="107">
        <f t="shared" si="613"/>
        <v>1.8599206989966871E-3</v>
      </c>
      <c r="BV924" s="107">
        <f t="shared" si="614"/>
        <v>3.0260508655480973</v>
      </c>
      <c r="BW924" s="117">
        <f t="shared" si="615"/>
        <v>8.771778629767942E-5</v>
      </c>
    </row>
    <row r="925" spans="1:75" ht="30" customHeight="1" x14ac:dyDescent="0.25">
      <c r="A925" s="108">
        <v>4.6454882041193697</v>
      </c>
      <c r="B925" s="108">
        <v>-74.117077064787196</v>
      </c>
      <c r="C925" s="119">
        <v>27</v>
      </c>
      <c r="D925" s="119">
        <v>29</v>
      </c>
      <c r="E925" s="119">
        <v>1875</v>
      </c>
      <c r="F925" s="16" t="s">
        <v>2305</v>
      </c>
      <c r="G925" s="14" t="s">
        <v>2306</v>
      </c>
      <c r="H925" s="16" t="s">
        <v>2307</v>
      </c>
      <c r="I925" s="14" t="s">
        <v>40</v>
      </c>
      <c r="J925" s="14" t="s">
        <v>53</v>
      </c>
      <c r="K925" s="27"/>
      <c r="L925" s="27"/>
      <c r="M925" s="14">
        <v>1997</v>
      </c>
      <c r="N925" s="15" t="s">
        <v>43</v>
      </c>
      <c r="O925" s="15" t="s">
        <v>120</v>
      </c>
      <c r="P925" s="22">
        <v>1.192780523187394E-2</v>
      </c>
      <c r="Q925" s="18">
        <v>6720</v>
      </c>
      <c r="R925" s="18">
        <v>7048.3910820183555</v>
      </c>
      <c r="S925" s="15" t="s">
        <v>45</v>
      </c>
      <c r="T925" s="15"/>
      <c r="U925" s="15"/>
      <c r="V925" s="14">
        <v>365</v>
      </c>
      <c r="W925" s="76" t="s">
        <v>76</v>
      </c>
      <c r="X925" s="14"/>
      <c r="Y925" s="14">
        <v>2920</v>
      </c>
      <c r="Z925" s="76" t="s">
        <v>2308</v>
      </c>
      <c r="AA925" s="76" t="s">
        <v>2309</v>
      </c>
      <c r="AB925" s="19" t="s">
        <v>49</v>
      </c>
      <c r="AC925" s="19">
        <v>30.4</v>
      </c>
      <c r="AD925" s="19">
        <v>1504</v>
      </c>
      <c r="AE925" s="19">
        <v>9.6</v>
      </c>
      <c r="AF925" s="19">
        <v>640</v>
      </c>
      <c r="AG925" s="19">
        <v>1920000</v>
      </c>
      <c r="AH925" s="23">
        <v>6720</v>
      </c>
      <c r="AI925" s="24">
        <v>8.7999999999999994E-8</v>
      </c>
      <c r="AJ925" s="21">
        <f t="shared" si="628"/>
        <v>2.1427108889335799E-4</v>
      </c>
      <c r="AK925" s="21">
        <f t="shared" si="629"/>
        <v>1.0600780187355606E-2</v>
      </c>
      <c r="AL925" s="21">
        <f t="shared" si="630"/>
        <v>6.766455438737621E-5</v>
      </c>
      <c r="AM925" s="21">
        <f t="shared" si="631"/>
        <v>4.5109702924917474E-3</v>
      </c>
      <c r="AN925" s="21">
        <f t="shared" si="632"/>
        <v>13.532910877475242</v>
      </c>
      <c r="AO925" s="86">
        <f t="shared" si="600"/>
        <v>6.2025841521761522E-4</v>
      </c>
      <c r="AP925" s="88">
        <f t="shared" si="601"/>
        <v>5.8704407915988485E-7</v>
      </c>
      <c r="AQ925" s="89">
        <f t="shared" si="602"/>
        <v>2.9043233390015359E-5</v>
      </c>
      <c r="AR925" s="89">
        <f t="shared" si="603"/>
        <v>1.8538234078733208E-7</v>
      </c>
      <c r="AS925" s="89">
        <f t="shared" si="604"/>
        <v>1.2358822719155473E-5</v>
      </c>
      <c r="AT925" s="89">
        <f t="shared" si="605"/>
        <v>3.7076468157466416E-2</v>
      </c>
      <c r="AU925" s="91">
        <f t="shared" si="606"/>
        <v>1.6993381238838773E-6</v>
      </c>
      <c r="AV925" s="95">
        <f t="shared" si="616"/>
        <v>214.27108889335798</v>
      </c>
      <c r="AW925" s="96">
        <f t="shared" si="617"/>
        <v>10600.780187355605</v>
      </c>
      <c r="AX925" s="96">
        <f t="shared" si="618"/>
        <v>67.664554387376214</v>
      </c>
      <c r="AY925" s="96">
        <f t="shared" si="619"/>
        <v>4510.9702924917474</v>
      </c>
      <c r="AZ925" s="96">
        <f t="shared" si="620"/>
        <v>13532910.877475241</v>
      </c>
      <c r="BA925" s="97">
        <f t="shared" si="621"/>
        <v>620.25841521761527</v>
      </c>
      <c r="BB925" s="102">
        <f t="shared" si="622"/>
        <v>0.58704407915988488</v>
      </c>
      <c r="BC925" s="98">
        <f t="shared" si="623"/>
        <v>29.043233390015359</v>
      </c>
      <c r="BD925" s="98">
        <f t="shared" si="624"/>
        <v>0.18538234078733207</v>
      </c>
      <c r="BE925" s="98">
        <f t="shared" si="625"/>
        <v>12.358822719155473</v>
      </c>
      <c r="BF925" s="98">
        <f t="shared" si="626"/>
        <v>37076.468157466414</v>
      </c>
      <c r="BG925" s="103">
        <f t="shared" si="627"/>
        <v>1.6993381238838772</v>
      </c>
      <c r="BH925">
        <v>0.1</v>
      </c>
      <c r="BI925">
        <f t="shared" si="607"/>
        <v>704.83910820183564</v>
      </c>
      <c r="BJ925">
        <v>0.1</v>
      </c>
      <c r="BK925">
        <f t="shared" si="608"/>
        <v>672</v>
      </c>
      <c r="BL925" s="114">
        <v>12.16</v>
      </c>
      <c r="BM925" s="114">
        <v>601.6</v>
      </c>
      <c r="BN925" s="114">
        <v>1.92</v>
      </c>
      <c r="BO925" s="114">
        <v>256</v>
      </c>
      <c r="BP925" s="114">
        <v>384000</v>
      </c>
      <c r="BQ925" s="107">
        <f t="shared" si="609"/>
        <v>8.7999999999999994E-9</v>
      </c>
      <c r="BR925" s="107">
        <f t="shared" si="610"/>
        <v>8.8346233202342634E-5</v>
      </c>
      <c r="BS925" s="107">
        <f t="shared" si="611"/>
        <v>4.3708136426422141E-3</v>
      </c>
      <c r="BT925" s="107">
        <f t="shared" si="612"/>
        <v>1.5130254327740485E-5</v>
      </c>
      <c r="BU925" s="107">
        <f t="shared" si="613"/>
        <v>1.8599206989966871E-3</v>
      </c>
      <c r="BV925" s="107">
        <f t="shared" si="614"/>
        <v>3.0260508655480973</v>
      </c>
      <c r="BW925" s="117">
        <f t="shared" si="615"/>
        <v>8.771778629767942E-5</v>
      </c>
    </row>
    <row r="926" spans="1:75" ht="30" customHeight="1" x14ac:dyDescent="0.25">
      <c r="A926" s="108">
        <v>4.6454882041193697</v>
      </c>
      <c r="B926" s="108">
        <v>-74.117077064787196</v>
      </c>
      <c r="C926" s="119">
        <v>27</v>
      </c>
      <c r="D926" s="119">
        <v>29</v>
      </c>
      <c r="E926" s="119">
        <v>1875</v>
      </c>
      <c r="F926" s="16" t="s">
        <v>2305</v>
      </c>
      <c r="G926" s="14" t="s">
        <v>2306</v>
      </c>
      <c r="H926" s="16" t="s">
        <v>2307</v>
      </c>
      <c r="I926" s="14" t="s">
        <v>40</v>
      </c>
      <c r="J926" s="14" t="s">
        <v>53</v>
      </c>
      <c r="K926" s="27"/>
      <c r="L926" s="27"/>
      <c r="M926" s="14">
        <v>1997</v>
      </c>
      <c r="N926" s="15" t="s">
        <v>43</v>
      </c>
      <c r="O926" s="15" t="s">
        <v>120</v>
      </c>
      <c r="P926" s="22">
        <v>1.192780523187394E-2</v>
      </c>
      <c r="Q926" s="18">
        <v>6720</v>
      </c>
      <c r="R926" s="18">
        <v>7048.3910820183555</v>
      </c>
      <c r="S926" s="15" t="s">
        <v>45</v>
      </c>
      <c r="T926" s="15"/>
      <c r="U926" s="15"/>
      <c r="V926" s="14">
        <v>365</v>
      </c>
      <c r="W926" s="76" t="s">
        <v>76</v>
      </c>
      <c r="X926" s="14"/>
      <c r="Y926" s="14">
        <v>2920</v>
      </c>
      <c r="Z926" s="76" t="s">
        <v>2308</v>
      </c>
      <c r="AA926" s="76" t="s">
        <v>2309</v>
      </c>
      <c r="AB926" s="19" t="s">
        <v>49</v>
      </c>
      <c r="AC926" s="19">
        <v>30.4</v>
      </c>
      <c r="AD926" s="19">
        <v>1504</v>
      </c>
      <c r="AE926" s="19">
        <v>9.6</v>
      </c>
      <c r="AF926" s="19">
        <v>640</v>
      </c>
      <c r="AG926" s="19">
        <v>1920000</v>
      </c>
      <c r="AH926" s="23">
        <v>6720</v>
      </c>
      <c r="AI926" s="24">
        <v>8.7999999999999994E-8</v>
      </c>
      <c r="AJ926" s="21">
        <f t="shared" si="628"/>
        <v>2.1427108889335799E-4</v>
      </c>
      <c r="AK926" s="21">
        <f t="shared" si="629"/>
        <v>1.0600780187355606E-2</v>
      </c>
      <c r="AL926" s="21">
        <f t="shared" si="630"/>
        <v>6.766455438737621E-5</v>
      </c>
      <c r="AM926" s="21">
        <f t="shared" si="631"/>
        <v>4.5109702924917474E-3</v>
      </c>
      <c r="AN926" s="21">
        <f t="shared" si="632"/>
        <v>13.532910877475242</v>
      </c>
      <c r="AO926" s="86">
        <f t="shared" si="600"/>
        <v>6.2025841521761522E-4</v>
      </c>
      <c r="AP926" s="88">
        <f t="shared" si="601"/>
        <v>5.8704407915988485E-7</v>
      </c>
      <c r="AQ926" s="89">
        <f t="shared" si="602"/>
        <v>2.9043233390015359E-5</v>
      </c>
      <c r="AR926" s="89">
        <f t="shared" si="603"/>
        <v>1.8538234078733208E-7</v>
      </c>
      <c r="AS926" s="89">
        <f t="shared" si="604"/>
        <v>1.2358822719155473E-5</v>
      </c>
      <c r="AT926" s="89">
        <f t="shared" si="605"/>
        <v>3.7076468157466416E-2</v>
      </c>
      <c r="AU926" s="91">
        <f t="shared" si="606"/>
        <v>1.6993381238838773E-6</v>
      </c>
      <c r="AV926" s="95">
        <f t="shared" si="616"/>
        <v>214.27108889335798</v>
      </c>
      <c r="AW926" s="96">
        <f t="shared" si="617"/>
        <v>10600.780187355605</v>
      </c>
      <c r="AX926" s="96">
        <f t="shared" si="618"/>
        <v>67.664554387376214</v>
      </c>
      <c r="AY926" s="96">
        <f t="shared" si="619"/>
        <v>4510.9702924917474</v>
      </c>
      <c r="AZ926" s="96">
        <f t="shared" si="620"/>
        <v>13532910.877475241</v>
      </c>
      <c r="BA926" s="97">
        <f t="shared" si="621"/>
        <v>620.25841521761527</v>
      </c>
      <c r="BB926" s="102">
        <f t="shared" si="622"/>
        <v>0.58704407915988488</v>
      </c>
      <c r="BC926" s="98">
        <f t="shared" si="623"/>
        <v>29.043233390015359</v>
      </c>
      <c r="BD926" s="98">
        <f t="shared" si="624"/>
        <v>0.18538234078733207</v>
      </c>
      <c r="BE926" s="98">
        <f t="shared" si="625"/>
        <v>12.358822719155473</v>
      </c>
      <c r="BF926" s="98">
        <f t="shared" si="626"/>
        <v>37076.468157466414</v>
      </c>
      <c r="BG926" s="103">
        <f t="shared" si="627"/>
        <v>1.6993381238838772</v>
      </c>
      <c r="BH926">
        <v>0.1</v>
      </c>
      <c r="BI926">
        <f t="shared" si="607"/>
        <v>704.83910820183564</v>
      </c>
      <c r="BJ926">
        <v>0.1</v>
      </c>
      <c r="BK926">
        <f t="shared" si="608"/>
        <v>672</v>
      </c>
      <c r="BL926" s="114">
        <v>12.16</v>
      </c>
      <c r="BM926" s="114">
        <v>601.6</v>
      </c>
      <c r="BN926" s="114">
        <v>1.92</v>
      </c>
      <c r="BO926" s="114">
        <v>256</v>
      </c>
      <c r="BP926" s="114">
        <v>384000</v>
      </c>
      <c r="BQ926" s="107">
        <f t="shared" si="609"/>
        <v>8.7999999999999994E-9</v>
      </c>
      <c r="BR926" s="107">
        <f t="shared" si="610"/>
        <v>8.8346233202342634E-5</v>
      </c>
      <c r="BS926" s="107">
        <f t="shared" si="611"/>
        <v>4.3708136426422141E-3</v>
      </c>
      <c r="BT926" s="107">
        <f t="shared" si="612"/>
        <v>1.5130254327740485E-5</v>
      </c>
      <c r="BU926" s="107">
        <f t="shared" si="613"/>
        <v>1.8599206989966871E-3</v>
      </c>
      <c r="BV926" s="107">
        <f t="shared" si="614"/>
        <v>3.0260508655480973</v>
      </c>
      <c r="BW926" s="117">
        <f t="shared" si="615"/>
        <v>8.771778629767942E-5</v>
      </c>
    </row>
    <row r="927" spans="1:75" ht="45" customHeight="1" x14ac:dyDescent="0.25">
      <c r="A927" s="108">
        <v>4.635472222222222</v>
      </c>
      <c r="B927" s="108">
        <v>-74.10200833333333</v>
      </c>
      <c r="C927" s="119">
        <v>29</v>
      </c>
      <c r="D927" s="119">
        <v>28</v>
      </c>
      <c r="E927" s="119">
        <v>2357</v>
      </c>
      <c r="F927" s="16" t="s">
        <v>2310</v>
      </c>
      <c r="G927" s="14" t="s">
        <v>2311</v>
      </c>
      <c r="H927" s="16" t="s">
        <v>2312</v>
      </c>
      <c r="I927" s="14" t="s">
        <v>40</v>
      </c>
      <c r="J927" s="14" t="s">
        <v>41</v>
      </c>
      <c r="K927" s="14">
        <v>200</v>
      </c>
      <c r="L927" s="14"/>
      <c r="M927" s="14">
        <v>1998</v>
      </c>
      <c r="N927" s="15" t="s">
        <v>43</v>
      </c>
      <c r="O927" s="15" t="s">
        <v>82</v>
      </c>
      <c r="P927" s="28">
        <v>4.2689148957375835E-3</v>
      </c>
      <c r="Q927" s="18">
        <v>133875</v>
      </c>
      <c r="R927" s="18">
        <v>136180.63300642627</v>
      </c>
      <c r="S927" s="15" t="s">
        <v>45</v>
      </c>
      <c r="T927" s="15"/>
      <c r="U927" s="15"/>
      <c r="V927" s="14">
        <v>365</v>
      </c>
      <c r="W927" s="76"/>
      <c r="X927" s="14"/>
      <c r="Y927" s="14">
        <v>8760</v>
      </c>
      <c r="Z927" s="76" t="s">
        <v>2313</v>
      </c>
      <c r="AA927" s="76" t="s">
        <v>429</v>
      </c>
      <c r="AB927" s="19" t="s">
        <v>49</v>
      </c>
      <c r="AC927" s="19">
        <v>237.18055687712899</v>
      </c>
      <c r="AD927" s="19">
        <v>787.65812200543303</v>
      </c>
      <c r="AE927" s="19">
        <v>0.50440070906507495</v>
      </c>
      <c r="AF927" s="19">
        <v>1344</v>
      </c>
      <c r="AG927" s="19">
        <v>1920000</v>
      </c>
      <c r="AH927" s="20">
        <v>1159.0914634146341</v>
      </c>
      <c r="AI927" s="20">
        <v>1.4200000000000001E-4</v>
      </c>
      <c r="AJ927" s="21">
        <f t="shared" si="628"/>
        <v>3.2299398372344121E-2</v>
      </c>
      <c r="AK927" s="21">
        <f t="shared" si="629"/>
        <v>0.1072637816473528</v>
      </c>
      <c r="AL927" s="21">
        <f t="shared" si="630"/>
        <v>6.868960784937216E-5</v>
      </c>
      <c r="AM927" s="21">
        <f t="shared" si="631"/>
        <v>0.18302677076063692</v>
      </c>
      <c r="AN927" s="21">
        <f t="shared" si="632"/>
        <v>261.46681537233843</v>
      </c>
      <c r="AO927" s="86">
        <f t="shared" si="600"/>
        <v>0.16742562021603197</v>
      </c>
      <c r="AP927" s="88">
        <f t="shared" si="601"/>
        <v>8.8491502389983893E-5</v>
      </c>
      <c r="AQ927" s="89">
        <f t="shared" si="602"/>
        <v>2.9387337437630903E-4</v>
      </c>
      <c r="AR927" s="89">
        <f t="shared" si="603"/>
        <v>1.8819070643663605E-7</v>
      </c>
      <c r="AS927" s="89">
        <f t="shared" si="604"/>
        <v>5.0144320756338886E-4</v>
      </c>
      <c r="AT927" s="89">
        <f t="shared" si="605"/>
        <v>0.71634743937626966</v>
      </c>
      <c r="AU927" s="91">
        <f t="shared" si="606"/>
        <v>4.5870032935899167E-4</v>
      </c>
      <c r="AV927" s="95">
        <f t="shared" si="616"/>
        <v>32299.39837234412</v>
      </c>
      <c r="AW927" s="96">
        <f t="shared" si="617"/>
        <v>107263.78164735279</v>
      </c>
      <c r="AX927" s="96">
        <f t="shared" si="618"/>
        <v>68.689607849372166</v>
      </c>
      <c r="AY927" s="96">
        <f t="shared" si="619"/>
        <v>183026.77076063692</v>
      </c>
      <c r="AZ927" s="96">
        <f t="shared" si="620"/>
        <v>261466815.37233844</v>
      </c>
      <c r="BA927" s="97">
        <f t="shared" si="621"/>
        <v>167425.62021603197</v>
      </c>
      <c r="BB927" s="102">
        <f t="shared" si="622"/>
        <v>88.491502389983893</v>
      </c>
      <c r="BC927" s="98">
        <f t="shared" si="623"/>
        <v>293.87337437630902</v>
      </c>
      <c r="BD927" s="98">
        <f t="shared" si="624"/>
        <v>0.18819070643663605</v>
      </c>
      <c r="BE927" s="98">
        <f t="shared" si="625"/>
        <v>501.44320756338885</v>
      </c>
      <c r="BF927" s="98">
        <f t="shared" si="626"/>
        <v>716347.4393762697</v>
      </c>
      <c r="BG927" s="103">
        <f t="shared" si="627"/>
        <v>458.70032935899167</v>
      </c>
      <c r="BH927">
        <v>0.1</v>
      </c>
      <c r="BI927">
        <f t="shared" si="607"/>
        <v>13618.063300642629</v>
      </c>
      <c r="BJ927">
        <v>0.1</v>
      </c>
      <c r="BK927">
        <f t="shared" si="608"/>
        <v>115.90914634146341</v>
      </c>
      <c r="BL927" s="114">
        <v>233.99671804194799</v>
      </c>
      <c r="BM927" s="114">
        <v>664.65923848889599</v>
      </c>
      <c r="BN927" s="114">
        <v>0.40440070906507503</v>
      </c>
      <c r="BO927" s="114">
        <v>537.6</v>
      </c>
      <c r="BP927" s="114">
        <v>384000</v>
      </c>
      <c r="BQ927" s="107">
        <f t="shared" si="609"/>
        <v>1.4200000000000001E-5</v>
      </c>
      <c r="BR927" s="107">
        <f t="shared" si="610"/>
        <v>3.2029097257134084E-2</v>
      </c>
      <c r="BS927" s="107">
        <f t="shared" si="611"/>
        <v>9.1147067654783018E-2</v>
      </c>
      <c r="BT927" s="107">
        <f t="shared" si="612"/>
        <v>5.5498267011211335E-5</v>
      </c>
      <c r="BU927" s="107">
        <f t="shared" si="613"/>
        <v>7.5463870816181611E-2</v>
      </c>
      <c r="BV927" s="107">
        <f t="shared" si="614"/>
        <v>58.465757303293579</v>
      </c>
      <c r="BW927" s="117">
        <f t="shared" si="615"/>
        <v>2.367755827982395E-2</v>
      </c>
    </row>
    <row r="928" spans="1:75" ht="45" customHeight="1" x14ac:dyDescent="0.25">
      <c r="A928" s="108">
        <v>4.635472222222222</v>
      </c>
      <c r="B928" s="108">
        <v>-74.10200833333333</v>
      </c>
      <c r="C928" s="119">
        <v>29</v>
      </c>
      <c r="D928" s="119">
        <v>28</v>
      </c>
      <c r="E928" s="119">
        <v>2357</v>
      </c>
      <c r="F928" s="16" t="s">
        <v>2314</v>
      </c>
      <c r="G928" s="14" t="s">
        <v>2311</v>
      </c>
      <c r="H928" s="16" t="s">
        <v>2312</v>
      </c>
      <c r="I928" s="14" t="s">
        <v>40</v>
      </c>
      <c r="J928" s="14" t="s">
        <v>41</v>
      </c>
      <c r="K928" s="14">
        <v>296.41925539482997</v>
      </c>
      <c r="L928" s="14"/>
      <c r="M928" s="14">
        <v>2006</v>
      </c>
      <c r="N928" s="15" t="s">
        <v>43</v>
      </c>
      <c r="O928" s="15" t="s">
        <v>82</v>
      </c>
      <c r="P928" s="28">
        <v>4.2689148957375835E-3</v>
      </c>
      <c r="Q928" s="18">
        <v>178500</v>
      </c>
      <c r="R928" s="18">
        <v>181574.1773419017</v>
      </c>
      <c r="S928" s="15" t="s">
        <v>45</v>
      </c>
      <c r="T928" s="15"/>
      <c r="U928" s="15"/>
      <c r="V928" s="14">
        <v>365</v>
      </c>
      <c r="W928" s="76"/>
      <c r="X928" s="14"/>
      <c r="Y928" s="14">
        <v>8760</v>
      </c>
      <c r="Z928" s="76" t="s">
        <v>2315</v>
      </c>
      <c r="AA928" s="76" t="s">
        <v>429</v>
      </c>
      <c r="AB928" s="19" t="s">
        <v>49</v>
      </c>
      <c r="AC928" s="19">
        <v>237.18055687712899</v>
      </c>
      <c r="AD928" s="19">
        <v>787.65812200543303</v>
      </c>
      <c r="AE928" s="19">
        <v>0.50440070906507495</v>
      </c>
      <c r="AF928" s="19">
        <v>1344</v>
      </c>
      <c r="AG928" s="19">
        <v>1920000</v>
      </c>
      <c r="AH928" s="20">
        <v>1159.0914634146341</v>
      </c>
      <c r="AI928" s="20">
        <v>1.4200000000000001E-4</v>
      </c>
      <c r="AJ928" s="21">
        <f t="shared" si="628"/>
        <v>4.3065864496458821E-2</v>
      </c>
      <c r="AK928" s="21">
        <f t="shared" si="629"/>
        <v>0.14301837552980376</v>
      </c>
      <c r="AL928" s="21">
        <f t="shared" si="630"/>
        <v>9.1586143799162872E-5</v>
      </c>
      <c r="AM928" s="21">
        <f t="shared" si="631"/>
        <v>0.24403569434751587</v>
      </c>
      <c r="AN928" s="21">
        <f t="shared" si="632"/>
        <v>348.62242049645124</v>
      </c>
      <c r="AO928" s="86">
        <f t="shared" si="600"/>
        <v>0.16742562021603197</v>
      </c>
      <c r="AP928" s="88">
        <f t="shared" si="601"/>
        <v>1.1798866985331184E-4</v>
      </c>
      <c r="AQ928" s="89">
        <f t="shared" si="602"/>
        <v>3.9183116583507878E-4</v>
      </c>
      <c r="AR928" s="89">
        <f t="shared" si="603"/>
        <v>2.5092094191551471E-7</v>
      </c>
      <c r="AS928" s="89">
        <f t="shared" si="604"/>
        <v>6.685909434178517E-4</v>
      </c>
      <c r="AT928" s="89">
        <f t="shared" si="605"/>
        <v>0.95512991916835954</v>
      </c>
      <c r="AU928" s="91">
        <f t="shared" si="606"/>
        <v>4.5870032935899167E-4</v>
      </c>
      <c r="AV928" s="95">
        <f t="shared" si="616"/>
        <v>43065.864496458824</v>
      </c>
      <c r="AW928" s="96">
        <f t="shared" si="617"/>
        <v>143018.37552980377</v>
      </c>
      <c r="AX928" s="96">
        <f t="shared" si="618"/>
        <v>91.586143799162869</v>
      </c>
      <c r="AY928" s="96">
        <f t="shared" si="619"/>
        <v>244035.69434751588</v>
      </c>
      <c r="AZ928" s="96">
        <f t="shared" si="620"/>
        <v>348622420.49645126</v>
      </c>
      <c r="BA928" s="97">
        <f t="shared" si="621"/>
        <v>167425.62021603197</v>
      </c>
      <c r="BB928" s="102">
        <f t="shared" si="622"/>
        <v>117.98866985331183</v>
      </c>
      <c r="BC928" s="98">
        <f t="shared" si="623"/>
        <v>391.83116583507876</v>
      </c>
      <c r="BD928" s="98">
        <f t="shared" si="624"/>
        <v>0.25092094191551473</v>
      </c>
      <c r="BE928" s="98">
        <f t="shared" si="625"/>
        <v>668.59094341785169</v>
      </c>
      <c r="BF928" s="98">
        <f t="shared" si="626"/>
        <v>955129.9191683596</v>
      </c>
      <c r="BG928" s="103">
        <f t="shared" si="627"/>
        <v>458.70032935899167</v>
      </c>
      <c r="BH928">
        <v>0.1</v>
      </c>
      <c r="BI928">
        <f t="shared" si="607"/>
        <v>18157.41773419017</v>
      </c>
      <c r="BJ928">
        <v>0.1</v>
      </c>
      <c r="BK928">
        <f t="shared" si="608"/>
        <v>115.90914634146341</v>
      </c>
      <c r="BL928" s="114">
        <v>233.99671804194799</v>
      </c>
      <c r="BM928" s="114">
        <v>664.65923848889599</v>
      </c>
      <c r="BN928" s="114">
        <v>0.40440070906507503</v>
      </c>
      <c r="BO928" s="114">
        <v>537.6</v>
      </c>
      <c r="BP928" s="114">
        <v>384000</v>
      </c>
      <c r="BQ928" s="107">
        <f t="shared" si="609"/>
        <v>1.4200000000000001E-5</v>
      </c>
      <c r="BR928" s="107">
        <f t="shared" si="610"/>
        <v>4.2705463009512099E-2</v>
      </c>
      <c r="BS928" s="107">
        <f t="shared" si="611"/>
        <v>0.12152942353971072</v>
      </c>
      <c r="BT928" s="107">
        <f t="shared" si="612"/>
        <v>7.3997689348281775E-5</v>
      </c>
      <c r="BU928" s="107">
        <f t="shared" si="613"/>
        <v>0.10061849442157549</v>
      </c>
      <c r="BV928" s="107">
        <f t="shared" si="614"/>
        <v>77.954343071058105</v>
      </c>
      <c r="BW928" s="117">
        <f t="shared" si="615"/>
        <v>2.367755827982395E-2</v>
      </c>
    </row>
    <row r="929" spans="1:75" ht="45" customHeight="1" x14ac:dyDescent="0.25">
      <c r="A929" s="108">
        <v>4.635472222222222</v>
      </c>
      <c r="B929" s="108">
        <v>-74.10200833333333</v>
      </c>
      <c r="C929" s="119">
        <v>29</v>
      </c>
      <c r="D929" s="119">
        <v>28</v>
      </c>
      <c r="E929" s="119">
        <v>2357</v>
      </c>
      <c r="F929" s="16" t="s">
        <v>2314</v>
      </c>
      <c r="G929" s="14" t="s">
        <v>2311</v>
      </c>
      <c r="H929" s="16" t="s">
        <v>2312</v>
      </c>
      <c r="I929" s="14" t="s">
        <v>40</v>
      </c>
      <c r="J929" s="14" t="s">
        <v>53</v>
      </c>
      <c r="K929" s="14">
        <v>1453.5935414488399</v>
      </c>
      <c r="L929" s="14"/>
      <c r="M929" s="14">
        <v>1980</v>
      </c>
      <c r="N929" s="15" t="s">
        <v>43</v>
      </c>
      <c r="O929" s="15" t="s">
        <v>123</v>
      </c>
      <c r="P929" s="28">
        <v>4.2689148957375835E-3</v>
      </c>
      <c r="Q929" s="18">
        <v>133875</v>
      </c>
      <c r="R929" s="18">
        <v>136180.63300642627</v>
      </c>
      <c r="S929" s="15" t="s">
        <v>45</v>
      </c>
      <c r="T929" s="15"/>
      <c r="U929" s="15"/>
      <c r="V929" s="14">
        <v>365</v>
      </c>
      <c r="W929" s="76"/>
      <c r="X929" s="14"/>
      <c r="Y929" s="14">
        <v>4392</v>
      </c>
      <c r="Z929" s="76" t="s">
        <v>2315</v>
      </c>
      <c r="AA929" s="76" t="s">
        <v>429</v>
      </c>
      <c r="AB929" s="19" t="s">
        <v>49</v>
      </c>
      <c r="AC929" s="19">
        <v>196.35697419693699</v>
      </c>
      <c r="AD929" s="19">
        <v>1220.7279907421801</v>
      </c>
      <c r="AE929" s="19">
        <v>69.655897325915305</v>
      </c>
      <c r="AF929" s="19">
        <v>640</v>
      </c>
      <c r="AG929" s="19">
        <v>1920000</v>
      </c>
      <c r="AH929" s="20">
        <v>1159.0914634146341</v>
      </c>
      <c r="AI929" s="20">
        <v>1.4200000000000001E-4</v>
      </c>
      <c r="AJ929" s="21">
        <f t="shared" si="628"/>
        <v>2.6740017041365388E-2</v>
      </c>
      <c r="AK929" s="21">
        <f t="shared" si="629"/>
        <v>0.16623951050793295</v>
      </c>
      <c r="AL929" s="21">
        <f t="shared" si="630"/>
        <v>9.4857841904737814E-3</v>
      </c>
      <c r="AM929" s="21">
        <f t="shared" si="631"/>
        <v>8.7155605124112814E-2</v>
      </c>
      <c r="AN929" s="21">
        <f t="shared" si="632"/>
        <v>261.46681537233843</v>
      </c>
      <c r="AO929" s="86">
        <f t="shared" si="600"/>
        <v>0.16742562021603197</v>
      </c>
      <c r="AP929" s="88">
        <f t="shared" si="601"/>
        <v>7.3260320661275039E-5</v>
      </c>
      <c r="AQ929" s="89">
        <f t="shared" si="602"/>
        <v>4.5545071372036426E-4</v>
      </c>
      <c r="AR929" s="89">
        <f t="shared" si="603"/>
        <v>2.5988449836914469E-5</v>
      </c>
      <c r="AS929" s="89">
        <f t="shared" si="604"/>
        <v>2.3878247979208989E-4</v>
      </c>
      <c r="AT929" s="89">
        <f t="shared" si="605"/>
        <v>0.71634743937626966</v>
      </c>
      <c r="AU929" s="91">
        <f t="shared" si="606"/>
        <v>4.5870032935899167E-4</v>
      </c>
      <c r="AV929" s="95">
        <f t="shared" si="616"/>
        <v>26740.017041365387</v>
      </c>
      <c r="AW929" s="96">
        <f t="shared" si="617"/>
        <v>166239.51050793295</v>
      </c>
      <c r="AX929" s="96">
        <f t="shared" si="618"/>
        <v>9485.7841904737816</v>
      </c>
      <c r="AY929" s="96">
        <f t="shared" si="619"/>
        <v>87155.605124112815</v>
      </c>
      <c r="AZ929" s="96">
        <f t="shared" si="620"/>
        <v>261466815.37233844</v>
      </c>
      <c r="BA929" s="97">
        <f t="shared" si="621"/>
        <v>167425.62021603197</v>
      </c>
      <c r="BB929" s="102">
        <f t="shared" si="622"/>
        <v>73.260320661275045</v>
      </c>
      <c r="BC929" s="98">
        <f t="shared" si="623"/>
        <v>455.45071372036426</v>
      </c>
      <c r="BD929" s="98">
        <f t="shared" si="624"/>
        <v>25.988449836914469</v>
      </c>
      <c r="BE929" s="98">
        <f t="shared" si="625"/>
        <v>238.7824797920899</v>
      </c>
      <c r="BF929" s="98">
        <f t="shared" si="626"/>
        <v>716347.4393762697</v>
      </c>
      <c r="BG929" s="103">
        <f t="shared" si="627"/>
        <v>458.70032935899167</v>
      </c>
      <c r="BH929">
        <v>0.1</v>
      </c>
      <c r="BI929">
        <f t="shared" si="607"/>
        <v>13618.063300642629</v>
      </c>
      <c r="BJ929">
        <v>0.1</v>
      </c>
      <c r="BK929">
        <f t="shared" si="608"/>
        <v>115.90914634146341</v>
      </c>
      <c r="BL929" s="114">
        <v>187.562005220738</v>
      </c>
      <c r="BM929" s="114">
        <v>1012.03746873145</v>
      </c>
      <c r="BN929" s="114">
        <v>69.555897325915296</v>
      </c>
      <c r="BO929" s="114">
        <v>256</v>
      </c>
      <c r="BP929" s="114">
        <v>384000</v>
      </c>
      <c r="BQ929" s="107">
        <f t="shared" si="609"/>
        <v>1.4200000000000001E-5</v>
      </c>
      <c r="BR929" s="107">
        <f t="shared" si="610"/>
        <v>2.5681900591942242E-2</v>
      </c>
      <c r="BS929" s="107">
        <f t="shared" si="611"/>
        <v>0.13881887999841169</v>
      </c>
      <c r="BT929" s="107">
        <f t="shared" si="612"/>
        <v>9.519544745304186E-3</v>
      </c>
      <c r="BU929" s="107">
        <f t="shared" si="613"/>
        <v>3.5935176579134101E-2</v>
      </c>
      <c r="BV929" s="107">
        <f t="shared" si="614"/>
        <v>58.465757303293579</v>
      </c>
      <c r="BW929" s="117">
        <f t="shared" si="615"/>
        <v>2.367755827982395E-2</v>
      </c>
    </row>
    <row r="930" spans="1:75" ht="30" x14ac:dyDescent="0.25">
      <c r="A930" s="108">
        <v>4.6419827276639998</v>
      </c>
      <c r="B930" s="108">
        <v>-74.121398895376501</v>
      </c>
      <c r="C930" s="119">
        <v>27</v>
      </c>
      <c r="D930" s="119">
        <v>29</v>
      </c>
      <c r="E930" s="119">
        <v>1875</v>
      </c>
      <c r="F930" s="16" t="s">
        <v>2316</v>
      </c>
      <c r="G930" s="14" t="s">
        <v>2317</v>
      </c>
      <c r="H930" s="16" t="s">
        <v>2318</v>
      </c>
      <c r="I930" s="14" t="s">
        <v>40</v>
      </c>
      <c r="J930" s="14" t="s">
        <v>41</v>
      </c>
      <c r="K930" s="14">
        <v>30</v>
      </c>
      <c r="L930" s="14"/>
      <c r="M930" s="14">
        <v>1990</v>
      </c>
      <c r="N930" s="15" t="s">
        <v>102</v>
      </c>
      <c r="O930" s="15" t="s">
        <v>103</v>
      </c>
      <c r="P930" s="28">
        <v>4.2689148957375835E-3</v>
      </c>
      <c r="Q930" s="18">
        <v>3.5488511185978702</v>
      </c>
      <c r="R930" s="18">
        <v>3.6099704334358318</v>
      </c>
      <c r="S930" s="2" t="s">
        <v>45</v>
      </c>
      <c r="T930" s="2"/>
      <c r="U930" s="2"/>
      <c r="V930" s="14">
        <v>365</v>
      </c>
      <c r="W930" s="76" t="s">
        <v>76</v>
      </c>
      <c r="X930" s="14"/>
      <c r="Y930" s="14">
        <v>2920</v>
      </c>
      <c r="Z930" s="76" t="s">
        <v>2319</v>
      </c>
      <c r="AA930" s="76" t="s">
        <v>429</v>
      </c>
      <c r="AB930" s="19" t="s">
        <v>49</v>
      </c>
      <c r="AC930" s="19">
        <v>840000</v>
      </c>
      <c r="AD930" s="19">
        <v>2400000</v>
      </c>
      <c r="AE930" s="19">
        <v>1800000</v>
      </c>
      <c r="AF930" s="19">
        <v>600000</v>
      </c>
      <c r="AG930" s="19">
        <v>2676000000</v>
      </c>
      <c r="AH930" s="23">
        <v>3.5488511185978702</v>
      </c>
      <c r="AI930" s="20">
        <v>9.1200000000000003E-2</v>
      </c>
      <c r="AJ930" s="21">
        <f t="shared" si="628"/>
        <v>3.0323751640860988E-3</v>
      </c>
      <c r="AK930" s="21">
        <f t="shared" si="629"/>
        <v>8.6639290402459965E-3</v>
      </c>
      <c r="AL930" s="21">
        <f t="shared" si="630"/>
        <v>6.497946780184497E-3</v>
      </c>
      <c r="AM930" s="21">
        <f t="shared" si="631"/>
        <v>2.1659822600614991E-3</v>
      </c>
      <c r="AN930" s="21">
        <f t="shared" si="632"/>
        <v>9.6602808798742874</v>
      </c>
      <c r="AO930" s="86">
        <f t="shared" si="600"/>
        <v>0.32922930352934787</v>
      </c>
      <c r="AP930" s="88">
        <f t="shared" si="601"/>
        <v>8.3078771618797235E-6</v>
      </c>
      <c r="AQ930" s="89">
        <f t="shared" si="602"/>
        <v>2.3736791891084923E-5</v>
      </c>
      <c r="AR930" s="89">
        <f t="shared" si="603"/>
        <v>1.7802593918313689E-5</v>
      </c>
      <c r="AS930" s="89">
        <f t="shared" si="604"/>
        <v>5.9341979727712308E-6</v>
      </c>
      <c r="AT930" s="89">
        <f t="shared" si="605"/>
        <v>2.6466522958559693E-2</v>
      </c>
      <c r="AU930" s="91">
        <f t="shared" si="606"/>
        <v>9.0199809186122706E-4</v>
      </c>
      <c r="AV930" s="95">
        <f t="shared" si="616"/>
        <v>3032.3751640860987</v>
      </c>
      <c r="AW930" s="96">
        <f t="shared" si="617"/>
        <v>8663.9290402459974</v>
      </c>
      <c r="AX930" s="96">
        <f t="shared" si="618"/>
        <v>6497.9467801844967</v>
      </c>
      <c r="AY930" s="96">
        <f t="shared" si="619"/>
        <v>2165.9822600614993</v>
      </c>
      <c r="AZ930" s="96">
        <f t="shared" si="620"/>
        <v>9660280.8798742872</v>
      </c>
      <c r="BA930" s="97">
        <f t="shared" si="621"/>
        <v>329229.30352934788</v>
      </c>
      <c r="BB930" s="102">
        <f t="shared" si="622"/>
        <v>8.3078771618797234</v>
      </c>
      <c r="BC930" s="98">
        <f t="shared" si="623"/>
        <v>23.736791891084923</v>
      </c>
      <c r="BD930" s="98">
        <f t="shared" si="624"/>
        <v>17.80259391831369</v>
      </c>
      <c r="BE930" s="98">
        <f t="shared" si="625"/>
        <v>5.9341979727712308</v>
      </c>
      <c r="BF930" s="98">
        <f t="shared" si="626"/>
        <v>26466.522958559694</v>
      </c>
      <c r="BG930" s="103">
        <f t="shared" si="627"/>
        <v>901.99809186122707</v>
      </c>
      <c r="BH930">
        <v>0.1</v>
      </c>
      <c r="BI930">
        <f t="shared" si="607"/>
        <v>0.36099704334358318</v>
      </c>
      <c r="BJ930">
        <v>0.1</v>
      </c>
      <c r="BK930">
        <f t="shared" si="608"/>
        <v>0.35488511185978705</v>
      </c>
      <c r="BL930" s="114">
        <v>336000</v>
      </c>
      <c r="BM930" s="114">
        <v>480000</v>
      </c>
      <c r="BN930" s="114">
        <v>360000</v>
      </c>
      <c r="BO930" s="114">
        <v>120000</v>
      </c>
      <c r="BP930" s="114">
        <v>1070400000</v>
      </c>
      <c r="BQ930" s="107">
        <f t="shared" si="609"/>
        <v>9.1200000000000014E-3</v>
      </c>
      <c r="BR930" s="107">
        <f t="shared" si="610"/>
        <v>1.2502803098026673E-3</v>
      </c>
      <c r="BS930" s="107">
        <f t="shared" si="611"/>
        <v>1.9373134286224561E-3</v>
      </c>
      <c r="BT930" s="107">
        <f t="shared" si="612"/>
        <v>1.4529850714668419E-3</v>
      </c>
      <c r="BU930" s="107">
        <f t="shared" si="613"/>
        <v>4.8432835715561402E-4</v>
      </c>
      <c r="BV930" s="107">
        <f t="shared" si="614"/>
        <v>3.9830358440856406</v>
      </c>
      <c r="BW930" s="117">
        <f t="shared" si="615"/>
        <v>4.6560054618185215E-2</v>
      </c>
    </row>
    <row r="931" spans="1:75" ht="30" x14ac:dyDescent="0.25">
      <c r="A931" s="108">
        <v>4.6419827276639998</v>
      </c>
      <c r="B931" s="108">
        <v>-74.121398895376501</v>
      </c>
      <c r="C931" s="119">
        <v>27</v>
      </c>
      <c r="D931" s="119">
        <v>29</v>
      </c>
      <c r="E931" s="119">
        <v>1875</v>
      </c>
      <c r="F931" s="16" t="s">
        <v>2316</v>
      </c>
      <c r="G931" s="14" t="s">
        <v>2317</v>
      </c>
      <c r="H931" s="16" t="s">
        <v>2318</v>
      </c>
      <c r="I931" s="14" t="s">
        <v>40</v>
      </c>
      <c r="J931" s="14" t="s">
        <v>41</v>
      </c>
      <c r="K931" s="14">
        <v>30</v>
      </c>
      <c r="L931" s="14"/>
      <c r="M931" s="14">
        <v>1996</v>
      </c>
      <c r="N931" s="15" t="s">
        <v>102</v>
      </c>
      <c r="O931" s="15" t="s">
        <v>103</v>
      </c>
      <c r="P931" s="28">
        <v>4.2689148957375835E-3</v>
      </c>
      <c r="Q931" s="18">
        <v>3.5488511185978702</v>
      </c>
      <c r="R931" s="18">
        <v>3.6099704334358318</v>
      </c>
      <c r="S931" s="2" t="s">
        <v>45</v>
      </c>
      <c r="T931" s="2"/>
      <c r="U931" s="2"/>
      <c r="V931" s="14">
        <v>365</v>
      </c>
      <c r="W931" s="76" t="s">
        <v>76</v>
      </c>
      <c r="X931" s="14"/>
      <c r="Y931" s="14">
        <v>2920</v>
      </c>
      <c r="Z931" s="76" t="s">
        <v>2319</v>
      </c>
      <c r="AA931" s="76" t="s">
        <v>429</v>
      </c>
      <c r="AB931" s="19" t="s">
        <v>49</v>
      </c>
      <c r="AC931" s="19">
        <v>840000</v>
      </c>
      <c r="AD931" s="19">
        <v>2400000</v>
      </c>
      <c r="AE931" s="19">
        <v>1800000</v>
      </c>
      <c r="AF931" s="19">
        <v>600000</v>
      </c>
      <c r="AG931" s="19">
        <v>2676000000</v>
      </c>
      <c r="AH931" s="23">
        <v>3.5488511185978702</v>
      </c>
      <c r="AI931" s="20">
        <v>9.1200000000000003E-2</v>
      </c>
      <c r="AJ931" s="21">
        <f t="shared" si="628"/>
        <v>3.0323751640860988E-3</v>
      </c>
      <c r="AK931" s="21">
        <f t="shared" si="629"/>
        <v>8.6639290402459965E-3</v>
      </c>
      <c r="AL931" s="21">
        <f t="shared" si="630"/>
        <v>6.497946780184497E-3</v>
      </c>
      <c r="AM931" s="21">
        <f t="shared" si="631"/>
        <v>2.1659822600614991E-3</v>
      </c>
      <c r="AN931" s="21">
        <f t="shared" si="632"/>
        <v>9.6602808798742874</v>
      </c>
      <c r="AO931" s="86">
        <f t="shared" si="600"/>
        <v>0.32922930352934787</v>
      </c>
      <c r="AP931" s="88">
        <f t="shared" si="601"/>
        <v>8.3078771618797235E-6</v>
      </c>
      <c r="AQ931" s="89">
        <f t="shared" si="602"/>
        <v>2.3736791891084923E-5</v>
      </c>
      <c r="AR931" s="89">
        <f t="shared" si="603"/>
        <v>1.7802593918313689E-5</v>
      </c>
      <c r="AS931" s="89">
        <f t="shared" si="604"/>
        <v>5.9341979727712308E-6</v>
      </c>
      <c r="AT931" s="89">
        <f t="shared" si="605"/>
        <v>2.6466522958559693E-2</v>
      </c>
      <c r="AU931" s="91">
        <f t="shared" si="606"/>
        <v>9.0199809186122706E-4</v>
      </c>
      <c r="AV931" s="95">
        <f t="shared" si="616"/>
        <v>3032.3751640860987</v>
      </c>
      <c r="AW931" s="96">
        <f t="shared" si="617"/>
        <v>8663.9290402459974</v>
      </c>
      <c r="AX931" s="96">
        <f t="shared" si="618"/>
        <v>6497.9467801844967</v>
      </c>
      <c r="AY931" s="96">
        <f t="shared" si="619"/>
        <v>2165.9822600614993</v>
      </c>
      <c r="AZ931" s="96">
        <f t="shared" si="620"/>
        <v>9660280.8798742872</v>
      </c>
      <c r="BA931" s="97">
        <f t="shared" si="621"/>
        <v>329229.30352934788</v>
      </c>
      <c r="BB931" s="102">
        <f t="shared" si="622"/>
        <v>8.3078771618797234</v>
      </c>
      <c r="BC931" s="98">
        <f t="shared" si="623"/>
        <v>23.736791891084923</v>
      </c>
      <c r="BD931" s="98">
        <f t="shared" si="624"/>
        <v>17.80259391831369</v>
      </c>
      <c r="BE931" s="98">
        <f t="shared" si="625"/>
        <v>5.9341979727712308</v>
      </c>
      <c r="BF931" s="98">
        <f t="shared" si="626"/>
        <v>26466.522958559694</v>
      </c>
      <c r="BG931" s="103">
        <f t="shared" si="627"/>
        <v>901.99809186122707</v>
      </c>
      <c r="BH931">
        <v>0.1</v>
      </c>
      <c r="BI931">
        <f t="shared" si="607"/>
        <v>0.36099704334358318</v>
      </c>
      <c r="BJ931">
        <v>0.1</v>
      </c>
      <c r="BK931">
        <f t="shared" si="608"/>
        <v>0.35488511185978705</v>
      </c>
      <c r="BL931" s="114">
        <v>336000</v>
      </c>
      <c r="BM931" s="114">
        <v>480000</v>
      </c>
      <c r="BN931" s="114">
        <v>360000</v>
      </c>
      <c r="BO931" s="114">
        <v>120000</v>
      </c>
      <c r="BP931" s="114">
        <v>1070400000</v>
      </c>
      <c r="BQ931" s="107">
        <f t="shared" si="609"/>
        <v>9.1200000000000014E-3</v>
      </c>
      <c r="BR931" s="107">
        <f t="shared" si="610"/>
        <v>1.2502803098026673E-3</v>
      </c>
      <c r="BS931" s="107">
        <f t="shared" si="611"/>
        <v>1.9373134286224561E-3</v>
      </c>
      <c r="BT931" s="107">
        <f t="shared" si="612"/>
        <v>1.4529850714668419E-3</v>
      </c>
      <c r="BU931" s="107">
        <f t="shared" si="613"/>
        <v>4.8432835715561402E-4</v>
      </c>
      <c r="BV931" s="107">
        <f t="shared" si="614"/>
        <v>3.9830358440856406</v>
      </c>
      <c r="BW931" s="117">
        <f t="shared" si="615"/>
        <v>4.6560054618185215E-2</v>
      </c>
    </row>
    <row r="932" spans="1:75" ht="15" customHeight="1" x14ac:dyDescent="0.25">
      <c r="A932" s="108">
        <v>4.6457854187116201</v>
      </c>
      <c r="B932" s="108">
        <v>-74.115974359792304</v>
      </c>
      <c r="C932" s="119">
        <v>27</v>
      </c>
      <c r="D932" s="119">
        <v>29</v>
      </c>
      <c r="E932" s="119">
        <v>1875</v>
      </c>
      <c r="F932" s="16" t="s">
        <v>2320</v>
      </c>
      <c r="G932" s="14" t="s">
        <v>2321</v>
      </c>
      <c r="H932" s="16" t="s">
        <v>2322</v>
      </c>
      <c r="I932" s="14" t="s">
        <v>40</v>
      </c>
      <c r="J932" s="14" t="s">
        <v>53</v>
      </c>
      <c r="K932" s="14">
        <v>74</v>
      </c>
      <c r="L932" s="14"/>
      <c r="M932" s="14">
        <v>1978</v>
      </c>
      <c r="N932" s="15" t="s">
        <v>43</v>
      </c>
      <c r="O932" s="15" t="s">
        <v>123</v>
      </c>
      <c r="P932" s="22">
        <v>1.08600994019335E-3</v>
      </c>
      <c r="Q932" s="18">
        <v>14476.875</v>
      </c>
      <c r="R932" s="18">
        <v>14539.899912865225</v>
      </c>
      <c r="S932" s="15" t="s">
        <v>45</v>
      </c>
      <c r="T932" s="15"/>
      <c r="U932" s="15"/>
      <c r="V932" s="14">
        <v>365</v>
      </c>
      <c r="W932" s="76"/>
      <c r="X932" s="14"/>
      <c r="Y932" s="14">
        <v>8760</v>
      </c>
      <c r="Z932" s="76" t="s">
        <v>2323</v>
      </c>
      <c r="AA932" s="76" t="s">
        <v>429</v>
      </c>
      <c r="AB932" s="19" t="s">
        <v>49</v>
      </c>
      <c r="AC932" s="19">
        <v>196.35697419693699</v>
      </c>
      <c r="AD932" s="19">
        <v>1220.7279907421801</v>
      </c>
      <c r="AE932" s="19">
        <v>69.655897325915305</v>
      </c>
      <c r="AF932" s="19">
        <v>640</v>
      </c>
      <c r="AG932" s="19">
        <v>1920000</v>
      </c>
      <c r="AH932" s="20">
        <v>8608.3841463414628</v>
      </c>
      <c r="AI932" s="20">
        <v>1.0442E-8</v>
      </c>
      <c r="AJ932" s="21">
        <f t="shared" si="628"/>
        <v>2.8550107520165235E-3</v>
      </c>
      <c r="AK932" s="21">
        <f t="shared" si="629"/>
        <v>1.7749262806224363E-2</v>
      </c>
      <c r="AL932" s="21">
        <f t="shared" si="630"/>
        <v>1.0127897754596249E-3</v>
      </c>
      <c r="AM932" s="21">
        <f t="shared" si="631"/>
        <v>9.3055359442337435E-3</v>
      </c>
      <c r="AN932" s="21">
        <f t="shared" si="632"/>
        <v>27.916607832701231</v>
      </c>
      <c r="AO932" s="86">
        <f t="shared" si="600"/>
        <v>9.0280076908621313E-5</v>
      </c>
      <c r="AP932" s="88">
        <f t="shared" si="601"/>
        <v>7.8219472657986939E-6</v>
      </c>
      <c r="AQ932" s="89">
        <f t="shared" si="602"/>
        <v>4.8628117277327026E-5</v>
      </c>
      <c r="AR932" s="89">
        <f t="shared" si="603"/>
        <v>2.7747665081085614E-6</v>
      </c>
      <c r="AS932" s="89">
        <f t="shared" si="604"/>
        <v>2.5494619025297927E-5</v>
      </c>
      <c r="AT932" s="89">
        <f t="shared" si="605"/>
        <v>7.648385707589378E-2</v>
      </c>
      <c r="AU932" s="91">
        <f t="shared" si="606"/>
        <v>2.4734267646197623E-7</v>
      </c>
      <c r="AV932" s="95">
        <f t="shared" si="616"/>
        <v>2855.0107520165234</v>
      </c>
      <c r="AW932" s="96">
        <f t="shared" si="617"/>
        <v>17749.262806224364</v>
      </c>
      <c r="AX932" s="96">
        <f t="shared" si="618"/>
        <v>1012.7897754596249</v>
      </c>
      <c r="AY932" s="96">
        <f t="shared" si="619"/>
        <v>9305.5359442337431</v>
      </c>
      <c r="AZ932" s="96">
        <f t="shared" si="620"/>
        <v>27916607.832701232</v>
      </c>
      <c r="BA932" s="97">
        <f t="shared" si="621"/>
        <v>90.280076908621311</v>
      </c>
      <c r="BB932" s="102">
        <f t="shared" si="622"/>
        <v>7.8219472657986939</v>
      </c>
      <c r="BC932" s="98">
        <f t="shared" si="623"/>
        <v>48.628117277327028</v>
      </c>
      <c r="BD932" s="98">
        <f t="shared" si="624"/>
        <v>2.7747665081085615</v>
      </c>
      <c r="BE932" s="98">
        <f t="shared" si="625"/>
        <v>25.494619025297926</v>
      </c>
      <c r="BF932" s="98">
        <f t="shared" si="626"/>
        <v>76483.857075893786</v>
      </c>
      <c r="BG932" s="103">
        <f t="shared" si="627"/>
        <v>0.24734267646197622</v>
      </c>
      <c r="BH932">
        <v>0.1</v>
      </c>
      <c r="BI932">
        <f t="shared" si="607"/>
        <v>1453.9899912865226</v>
      </c>
      <c r="BJ932">
        <v>0.1</v>
      </c>
      <c r="BK932">
        <f t="shared" si="608"/>
        <v>860.83841463414637</v>
      </c>
      <c r="BL932" s="114">
        <v>187.562005220738</v>
      </c>
      <c r="BM932" s="114">
        <v>1012.03746873145</v>
      </c>
      <c r="BN932" s="114">
        <v>69.555897325915296</v>
      </c>
      <c r="BO932" s="114">
        <v>256</v>
      </c>
      <c r="BP932" s="114">
        <v>384000</v>
      </c>
      <c r="BQ932" s="107">
        <f t="shared" si="609"/>
        <v>1.0442E-9</v>
      </c>
      <c r="BR932" s="107">
        <f t="shared" si="610"/>
        <v>2.7420364844491017E-3</v>
      </c>
      <c r="BS932" s="107">
        <f t="shared" si="611"/>
        <v>1.4821583485352919E-2</v>
      </c>
      <c r="BT932" s="107">
        <f t="shared" si="612"/>
        <v>1.0163943635526597E-3</v>
      </c>
      <c r="BU932" s="107">
        <f t="shared" si="613"/>
        <v>3.8367707601057502E-3</v>
      </c>
      <c r="BV932" s="107">
        <f t="shared" si="614"/>
        <v>6.2423432815123032</v>
      </c>
      <c r="BW932" s="117">
        <f t="shared" si="615"/>
        <v>1.2767530917625835E-5</v>
      </c>
    </row>
    <row r="933" spans="1:75" ht="15" customHeight="1" x14ac:dyDescent="0.25">
      <c r="A933" s="108">
        <v>4.6457854187116201</v>
      </c>
      <c r="B933" s="108">
        <v>-74.115974359792304</v>
      </c>
      <c r="C933" s="119">
        <v>27</v>
      </c>
      <c r="D933" s="119">
        <v>29</v>
      </c>
      <c r="E933" s="119">
        <v>1875</v>
      </c>
      <c r="F933" s="16" t="s">
        <v>2320</v>
      </c>
      <c r="G933" s="14" t="s">
        <v>2321</v>
      </c>
      <c r="H933" s="16" t="s">
        <v>2322</v>
      </c>
      <c r="I933" s="14" t="s">
        <v>40</v>
      </c>
      <c r="J933" s="14" t="s">
        <v>53</v>
      </c>
      <c r="K933" s="14">
        <v>74</v>
      </c>
      <c r="L933" s="14"/>
      <c r="M933" s="14">
        <v>1978</v>
      </c>
      <c r="N933" s="15" t="s">
        <v>43</v>
      </c>
      <c r="O933" s="15" t="s">
        <v>123</v>
      </c>
      <c r="P933" s="22">
        <v>1.08600994019335E-3</v>
      </c>
      <c r="Q933" s="18">
        <v>14476.875</v>
      </c>
      <c r="R933" s="18">
        <v>14539.899912865225</v>
      </c>
      <c r="S933" s="15" t="s">
        <v>45</v>
      </c>
      <c r="T933" s="15"/>
      <c r="U933" s="15"/>
      <c r="V933" s="14">
        <v>365</v>
      </c>
      <c r="W933" s="76"/>
      <c r="X933" s="14"/>
      <c r="Y933" s="14">
        <v>8760</v>
      </c>
      <c r="Z933" s="76" t="s">
        <v>2323</v>
      </c>
      <c r="AA933" s="76" t="s">
        <v>429</v>
      </c>
      <c r="AB933" s="19" t="s">
        <v>49</v>
      </c>
      <c r="AC933" s="19">
        <v>196.35697419693699</v>
      </c>
      <c r="AD933" s="19">
        <v>1220.7279907421801</v>
      </c>
      <c r="AE933" s="19">
        <v>69.655897325915305</v>
      </c>
      <c r="AF933" s="19">
        <v>640</v>
      </c>
      <c r="AG933" s="19">
        <v>1920000</v>
      </c>
      <c r="AH933" s="20">
        <v>8608.3841463414628</v>
      </c>
      <c r="AI933" s="20">
        <v>1.0442E-8</v>
      </c>
      <c r="AJ933" s="21">
        <f t="shared" si="628"/>
        <v>2.8550107520165235E-3</v>
      </c>
      <c r="AK933" s="21">
        <f t="shared" si="629"/>
        <v>1.7749262806224363E-2</v>
      </c>
      <c r="AL933" s="21">
        <f t="shared" si="630"/>
        <v>1.0127897754596249E-3</v>
      </c>
      <c r="AM933" s="21">
        <f t="shared" si="631"/>
        <v>9.3055359442337435E-3</v>
      </c>
      <c r="AN933" s="21">
        <f t="shared" si="632"/>
        <v>27.916607832701231</v>
      </c>
      <c r="AO933" s="86">
        <f t="shared" si="600"/>
        <v>9.0280076908621313E-5</v>
      </c>
      <c r="AP933" s="88">
        <f t="shared" si="601"/>
        <v>7.8219472657986939E-6</v>
      </c>
      <c r="AQ933" s="89">
        <f t="shared" si="602"/>
        <v>4.8628117277327026E-5</v>
      </c>
      <c r="AR933" s="89">
        <f t="shared" si="603"/>
        <v>2.7747665081085614E-6</v>
      </c>
      <c r="AS933" s="89">
        <f t="shared" si="604"/>
        <v>2.5494619025297927E-5</v>
      </c>
      <c r="AT933" s="89">
        <f t="shared" si="605"/>
        <v>7.648385707589378E-2</v>
      </c>
      <c r="AU933" s="91">
        <f t="shared" si="606"/>
        <v>2.4734267646197623E-7</v>
      </c>
      <c r="AV933" s="95">
        <f t="shared" si="616"/>
        <v>2855.0107520165234</v>
      </c>
      <c r="AW933" s="96">
        <f t="shared" si="617"/>
        <v>17749.262806224364</v>
      </c>
      <c r="AX933" s="96">
        <f t="shared" si="618"/>
        <v>1012.7897754596249</v>
      </c>
      <c r="AY933" s="96">
        <f t="shared" si="619"/>
        <v>9305.5359442337431</v>
      </c>
      <c r="AZ933" s="96">
        <f t="shared" si="620"/>
        <v>27916607.832701232</v>
      </c>
      <c r="BA933" s="97">
        <f t="shared" si="621"/>
        <v>90.280076908621311</v>
      </c>
      <c r="BB933" s="102">
        <f t="shared" si="622"/>
        <v>7.8219472657986939</v>
      </c>
      <c r="BC933" s="98">
        <f t="shared" si="623"/>
        <v>48.628117277327028</v>
      </c>
      <c r="BD933" s="98">
        <f t="shared" si="624"/>
        <v>2.7747665081085615</v>
      </c>
      <c r="BE933" s="98">
        <f t="shared" si="625"/>
        <v>25.494619025297926</v>
      </c>
      <c r="BF933" s="98">
        <f t="shared" si="626"/>
        <v>76483.857075893786</v>
      </c>
      <c r="BG933" s="103">
        <f t="shared" si="627"/>
        <v>0.24734267646197622</v>
      </c>
      <c r="BH933">
        <v>0.1</v>
      </c>
      <c r="BI933">
        <f t="shared" si="607"/>
        <v>1453.9899912865226</v>
      </c>
      <c r="BJ933">
        <v>0.1</v>
      </c>
      <c r="BK933">
        <f t="shared" si="608"/>
        <v>860.83841463414637</v>
      </c>
      <c r="BL933" s="114">
        <v>187.562005220738</v>
      </c>
      <c r="BM933" s="114">
        <v>1012.03746873145</v>
      </c>
      <c r="BN933" s="114">
        <v>69.555897325915296</v>
      </c>
      <c r="BO933" s="114">
        <v>256</v>
      </c>
      <c r="BP933" s="114">
        <v>384000</v>
      </c>
      <c r="BQ933" s="107">
        <f t="shared" si="609"/>
        <v>1.0442E-9</v>
      </c>
      <c r="BR933" s="107">
        <f t="shared" si="610"/>
        <v>2.7420364844491017E-3</v>
      </c>
      <c r="BS933" s="107">
        <f t="shared" si="611"/>
        <v>1.4821583485352919E-2</v>
      </c>
      <c r="BT933" s="107">
        <f t="shared" si="612"/>
        <v>1.0163943635526597E-3</v>
      </c>
      <c r="BU933" s="107">
        <f t="shared" si="613"/>
        <v>3.8367707601057502E-3</v>
      </c>
      <c r="BV933" s="107">
        <f t="shared" si="614"/>
        <v>6.2423432815123032</v>
      </c>
      <c r="BW933" s="117">
        <f t="shared" si="615"/>
        <v>1.2767530917625835E-5</v>
      </c>
    </row>
    <row r="934" spans="1:75" ht="15" customHeight="1" x14ac:dyDescent="0.25">
      <c r="A934" s="108">
        <v>4.6457854187116201</v>
      </c>
      <c r="B934" s="108">
        <v>-74.115974359792304</v>
      </c>
      <c r="C934" s="119">
        <v>27</v>
      </c>
      <c r="D934" s="119">
        <v>29</v>
      </c>
      <c r="E934" s="119">
        <v>1875</v>
      </c>
      <c r="F934" s="16" t="s">
        <v>2320</v>
      </c>
      <c r="G934" s="14" t="s">
        <v>2321</v>
      </c>
      <c r="H934" s="16" t="s">
        <v>2322</v>
      </c>
      <c r="I934" s="14" t="s">
        <v>40</v>
      </c>
      <c r="J934" s="14" t="s">
        <v>53</v>
      </c>
      <c r="K934" s="14">
        <v>74</v>
      </c>
      <c r="L934" s="14"/>
      <c r="M934" s="14">
        <v>1978</v>
      </c>
      <c r="N934" s="15" t="s">
        <v>43</v>
      </c>
      <c r="O934" s="15" t="s">
        <v>123</v>
      </c>
      <c r="P934" s="22">
        <v>1.08600994019335E-3</v>
      </c>
      <c r="Q934" s="18">
        <v>14476.875</v>
      </c>
      <c r="R934" s="18">
        <v>14539.899912865225</v>
      </c>
      <c r="S934" s="15" t="s">
        <v>45</v>
      </c>
      <c r="T934" s="15"/>
      <c r="U934" s="15"/>
      <c r="V934" s="14">
        <v>365</v>
      </c>
      <c r="W934" s="76"/>
      <c r="X934" s="14"/>
      <c r="Y934" s="14">
        <v>8760</v>
      </c>
      <c r="Z934" s="76" t="s">
        <v>2323</v>
      </c>
      <c r="AA934" s="76" t="s">
        <v>429</v>
      </c>
      <c r="AB934" s="19" t="s">
        <v>49</v>
      </c>
      <c r="AC934" s="19">
        <v>196.35697419693699</v>
      </c>
      <c r="AD934" s="19">
        <v>1220.7279907421801</v>
      </c>
      <c r="AE934" s="19">
        <v>69.655897325915305</v>
      </c>
      <c r="AF934" s="19">
        <v>640</v>
      </c>
      <c r="AG934" s="19">
        <v>1920000</v>
      </c>
      <c r="AH934" s="20">
        <v>8608.3841463414628</v>
      </c>
      <c r="AI934" s="20">
        <v>1.0442E-8</v>
      </c>
      <c r="AJ934" s="21">
        <f t="shared" si="628"/>
        <v>2.8550107520165235E-3</v>
      </c>
      <c r="AK934" s="21">
        <f t="shared" si="629"/>
        <v>1.7749262806224363E-2</v>
      </c>
      <c r="AL934" s="21">
        <f t="shared" si="630"/>
        <v>1.0127897754596249E-3</v>
      </c>
      <c r="AM934" s="21">
        <f t="shared" si="631"/>
        <v>9.3055359442337435E-3</v>
      </c>
      <c r="AN934" s="21">
        <f t="shared" si="632"/>
        <v>27.916607832701231</v>
      </c>
      <c r="AO934" s="86">
        <f t="shared" si="600"/>
        <v>9.0280076908621313E-5</v>
      </c>
      <c r="AP934" s="88">
        <f t="shared" si="601"/>
        <v>7.8219472657986939E-6</v>
      </c>
      <c r="AQ934" s="89">
        <f t="shared" si="602"/>
        <v>4.8628117277327026E-5</v>
      </c>
      <c r="AR934" s="89">
        <f t="shared" si="603"/>
        <v>2.7747665081085614E-6</v>
      </c>
      <c r="AS934" s="89">
        <f t="shared" si="604"/>
        <v>2.5494619025297927E-5</v>
      </c>
      <c r="AT934" s="89">
        <f t="shared" si="605"/>
        <v>7.648385707589378E-2</v>
      </c>
      <c r="AU934" s="91">
        <f t="shared" si="606"/>
        <v>2.4734267646197623E-7</v>
      </c>
      <c r="AV934" s="95">
        <f t="shared" si="616"/>
        <v>2855.0107520165234</v>
      </c>
      <c r="AW934" s="96">
        <f t="shared" si="617"/>
        <v>17749.262806224364</v>
      </c>
      <c r="AX934" s="96">
        <f t="shared" si="618"/>
        <v>1012.7897754596249</v>
      </c>
      <c r="AY934" s="96">
        <f t="shared" si="619"/>
        <v>9305.5359442337431</v>
      </c>
      <c r="AZ934" s="96">
        <f t="shared" si="620"/>
        <v>27916607.832701232</v>
      </c>
      <c r="BA934" s="97">
        <f t="shared" si="621"/>
        <v>90.280076908621311</v>
      </c>
      <c r="BB934" s="102">
        <f t="shared" si="622"/>
        <v>7.8219472657986939</v>
      </c>
      <c r="BC934" s="98">
        <f t="shared" si="623"/>
        <v>48.628117277327028</v>
      </c>
      <c r="BD934" s="98">
        <f t="shared" si="624"/>
        <v>2.7747665081085615</v>
      </c>
      <c r="BE934" s="98">
        <f t="shared" si="625"/>
        <v>25.494619025297926</v>
      </c>
      <c r="BF934" s="98">
        <f t="shared" si="626"/>
        <v>76483.857075893786</v>
      </c>
      <c r="BG934" s="103">
        <f t="shared" si="627"/>
        <v>0.24734267646197622</v>
      </c>
      <c r="BH934">
        <v>0.1</v>
      </c>
      <c r="BI934">
        <f t="shared" si="607"/>
        <v>1453.9899912865226</v>
      </c>
      <c r="BJ934">
        <v>0.1</v>
      </c>
      <c r="BK934">
        <f t="shared" si="608"/>
        <v>860.83841463414637</v>
      </c>
      <c r="BL934" s="114">
        <v>187.562005220738</v>
      </c>
      <c r="BM934" s="114">
        <v>1012.03746873145</v>
      </c>
      <c r="BN934" s="114">
        <v>69.555897325915296</v>
      </c>
      <c r="BO934" s="114">
        <v>256</v>
      </c>
      <c r="BP934" s="114">
        <v>384000</v>
      </c>
      <c r="BQ934" s="107">
        <f t="shared" si="609"/>
        <v>1.0442E-9</v>
      </c>
      <c r="BR934" s="107">
        <f t="shared" si="610"/>
        <v>2.7420364844491017E-3</v>
      </c>
      <c r="BS934" s="107">
        <f t="shared" si="611"/>
        <v>1.4821583485352919E-2</v>
      </c>
      <c r="BT934" s="107">
        <f t="shared" si="612"/>
        <v>1.0163943635526597E-3</v>
      </c>
      <c r="BU934" s="107">
        <f t="shared" si="613"/>
        <v>3.8367707601057502E-3</v>
      </c>
      <c r="BV934" s="107">
        <f t="shared" si="614"/>
        <v>6.2423432815123032</v>
      </c>
      <c r="BW934" s="117">
        <f t="shared" si="615"/>
        <v>1.2767530917625835E-5</v>
      </c>
    </row>
    <row r="935" spans="1:75" ht="30" customHeight="1" x14ac:dyDescent="0.25">
      <c r="A935" s="108">
        <v>4.6457854187116201</v>
      </c>
      <c r="B935" s="108">
        <v>-74.115974359792304</v>
      </c>
      <c r="C935" s="119">
        <v>27</v>
      </c>
      <c r="D935" s="119">
        <v>29</v>
      </c>
      <c r="E935" s="119">
        <v>1875</v>
      </c>
      <c r="F935" s="16" t="s">
        <v>2320</v>
      </c>
      <c r="G935" s="14" t="s">
        <v>2321</v>
      </c>
      <c r="H935" s="16" t="s">
        <v>2322</v>
      </c>
      <c r="I935" s="14" t="s">
        <v>40</v>
      </c>
      <c r="J935" s="14" t="s">
        <v>53</v>
      </c>
      <c r="K935" s="14">
        <v>6</v>
      </c>
      <c r="L935" s="14"/>
      <c r="M935" s="14">
        <v>1996</v>
      </c>
      <c r="N935" s="15" t="s">
        <v>43</v>
      </c>
      <c r="O935" s="15" t="s">
        <v>123</v>
      </c>
      <c r="P935" s="28">
        <v>4.2689148957375835E-3</v>
      </c>
      <c r="Q935" s="18">
        <v>6204.375</v>
      </c>
      <c r="R935" s="18">
        <v>6311.2284960541256</v>
      </c>
      <c r="S935" s="15" t="s">
        <v>45</v>
      </c>
      <c r="T935" s="15"/>
      <c r="U935" s="15"/>
      <c r="V935" s="14">
        <v>365</v>
      </c>
      <c r="W935" s="76"/>
      <c r="X935" s="14"/>
      <c r="Y935" s="14">
        <v>8760</v>
      </c>
      <c r="Z935" s="76" t="s">
        <v>429</v>
      </c>
      <c r="AA935" s="76" t="s">
        <v>429</v>
      </c>
      <c r="AB935" s="19" t="s">
        <v>49</v>
      </c>
      <c r="AC935" s="19">
        <v>196.35697419693699</v>
      </c>
      <c r="AD935" s="19">
        <v>1220.7279907421801</v>
      </c>
      <c r="AE935" s="19">
        <v>69.655897325915305</v>
      </c>
      <c r="AF935" s="19">
        <v>640</v>
      </c>
      <c r="AG935" s="19">
        <v>1920000</v>
      </c>
      <c r="AH935" s="20">
        <v>2.9803032786885244</v>
      </c>
      <c r="AI935" s="20">
        <v>1.362E-5</v>
      </c>
      <c r="AJ935" s="21">
        <f t="shared" si="628"/>
        <v>1.2392537309506733E-3</v>
      </c>
      <c r="AK935" s="21">
        <f t="shared" si="629"/>
        <v>7.7042932811029431E-3</v>
      </c>
      <c r="AL935" s="21">
        <f t="shared" si="630"/>
        <v>4.3961428412153707E-4</v>
      </c>
      <c r="AM935" s="21">
        <f t="shared" si="631"/>
        <v>4.0391862374746399E-3</v>
      </c>
      <c r="AN935" s="21">
        <f t="shared" si="632"/>
        <v>12.117558712423921</v>
      </c>
      <c r="AO935" s="86">
        <f t="shared" si="600"/>
        <v>4.1290812889073531E-5</v>
      </c>
      <c r="AP935" s="88">
        <f t="shared" si="601"/>
        <v>3.3952157012347215E-6</v>
      </c>
      <c r="AQ935" s="89">
        <f t="shared" si="602"/>
        <v>2.110765282493957E-5</v>
      </c>
      <c r="AR935" s="89">
        <f t="shared" si="603"/>
        <v>1.2044226962233893E-6</v>
      </c>
      <c r="AS935" s="89">
        <f t="shared" si="604"/>
        <v>1.1066263664314081E-5</v>
      </c>
      <c r="AT935" s="89">
        <f t="shared" si="605"/>
        <v>3.3198790992942248E-2</v>
      </c>
      <c r="AU935" s="91">
        <f t="shared" si="606"/>
        <v>1.1312551476458501E-7</v>
      </c>
      <c r="AV935" s="95">
        <f t="shared" si="616"/>
        <v>1239.2537309506733</v>
      </c>
      <c r="AW935" s="96">
        <f t="shared" si="617"/>
        <v>7704.2932811029432</v>
      </c>
      <c r="AX935" s="96">
        <f t="shared" si="618"/>
        <v>439.61428412153708</v>
      </c>
      <c r="AY935" s="96">
        <f t="shared" si="619"/>
        <v>4039.1862374746402</v>
      </c>
      <c r="AZ935" s="96">
        <f t="shared" si="620"/>
        <v>12117558.712423921</v>
      </c>
      <c r="BA935" s="97">
        <f t="shared" si="621"/>
        <v>41.290812889073528</v>
      </c>
      <c r="BB935" s="102">
        <f t="shared" si="622"/>
        <v>3.3952157012347217</v>
      </c>
      <c r="BC935" s="98">
        <f t="shared" si="623"/>
        <v>21.107652824939571</v>
      </c>
      <c r="BD935" s="98">
        <f t="shared" si="624"/>
        <v>1.2044226962233893</v>
      </c>
      <c r="BE935" s="98">
        <f t="shared" si="625"/>
        <v>11.06626366431408</v>
      </c>
      <c r="BF935" s="98">
        <f t="shared" si="626"/>
        <v>33198.790992942246</v>
      </c>
      <c r="BG935" s="103">
        <f t="shared" si="627"/>
        <v>0.11312551476458502</v>
      </c>
      <c r="BH935">
        <v>0.1</v>
      </c>
      <c r="BI935">
        <f t="shared" si="607"/>
        <v>631.12284960541263</v>
      </c>
      <c r="BJ935">
        <v>0.1</v>
      </c>
      <c r="BK935">
        <f t="shared" si="608"/>
        <v>0.29803032786885247</v>
      </c>
      <c r="BL935" s="114">
        <v>187.562005220738</v>
      </c>
      <c r="BM935" s="114">
        <v>1012.03746873145</v>
      </c>
      <c r="BN935" s="114">
        <v>69.555897325915296</v>
      </c>
      <c r="BO935" s="114">
        <v>256</v>
      </c>
      <c r="BP935" s="114">
        <v>384000</v>
      </c>
      <c r="BQ935" s="107">
        <f t="shared" si="609"/>
        <v>1.362E-6</v>
      </c>
      <c r="BR935" s="107">
        <f t="shared" si="610"/>
        <v>1.1902158131475754E-3</v>
      </c>
      <c r="BS935" s="107">
        <f t="shared" si="611"/>
        <v>6.4334968335398365E-3</v>
      </c>
      <c r="BT935" s="107">
        <f t="shared" si="612"/>
        <v>4.4117890143153442E-4</v>
      </c>
      <c r="BU935" s="107">
        <f t="shared" si="613"/>
        <v>1.6653991498649123E-3</v>
      </c>
      <c r="BV935" s="107">
        <f t="shared" si="614"/>
        <v>2.7095685002324719</v>
      </c>
      <c r="BW935" s="117">
        <f t="shared" si="615"/>
        <v>5.8394027589137601E-6</v>
      </c>
    </row>
    <row r="936" spans="1:75" ht="30" customHeight="1" x14ac:dyDescent="0.25">
      <c r="A936" s="108">
        <v>4.6941838539527696</v>
      </c>
      <c r="B936" s="108">
        <v>-74.1158637163701</v>
      </c>
      <c r="C936" s="119">
        <v>27</v>
      </c>
      <c r="D936" s="119">
        <v>34</v>
      </c>
      <c r="E936" s="119">
        <v>1942</v>
      </c>
      <c r="F936" s="16" t="s">
        <v>2324</v>
      </c>
      <c r="G936" s="14" t="s">
        <v>1590</v>
      </c>
      <c r="H936" s="16" t="s">
        <v>2325</v>
      </c>
      <c r="I936" s="14" t="s">
        <v>709</v>
      </c>
      <c r="J936" s="14" t="s">
        <v>53</v>
      </c>
      <c r="K936" s="27"/>
      <c r="L936" s="27"/>
      <c r="M936" s="14">
        <v>2002</v>
      </c>
      <c r="N936" s="15" t="s">
        <v>43</v>
      </c>
      <c r="O936" s="15" t="s">
        <v>397</v>
      </c>
      <c r="P936" s="17">
        <v>8.124879750918957E-3</v>
      </c>
      <c r="Q936" s="18">
        <v>2796.75</v>
      </c>
      <c r="R936" s="18">
        <v>2889.1361509862022</v>
      </c>
      <c r="S936" s="15" t="s">
        <v>45</v>
      </c>
      <c r="T936" s="15"/>
      <c r="U936" s="15"/>
      <c r="V936" s="14">
        <v>365</v>
      </c>
      <c r="W936" s="76"/>
      <c r="X936" s="14"/>
      <c r="Y936" s="14">
        <v>8760</v>
      </c>
      <c r="Z936" s="76" t="s">
        <v>2326</v>
      </c>
      <c r="AA936" s="76" t="s">
        <v>429</v>
      </c>
      <c r="AB936" s="19" t="s">
        <v>49</v>
      </c>
      <c r="AC936" s="19">
        <v>196.35697419693699</v>
      </c>
      <c r="AD936" s="19">
        <v>1220.7279907421801</v>
      </c>
      <c r="AE936" s="19">
        <v>0.1</v>
      </c>
      <c r="AF936" s="19">
        <v>640</v>
      </c>
      <c r="AG936" s="19">
        <v>1920000</v>
      </c>
      <c r="AH936" s="20">
        <v>95073.827203389839</v>
      </c>
      <c r="AI936" s="20">
        <v>2.5741799999999997E-6</v>
      </c>
      <c r="AJ936" s="21">
        <f t="shared" si="628"/>
        <v>5.6730203265063556E-4</v>
      </c>
      <c r="AK936" s="21">
        <f t="shared" si="629"/>
        <v>3.5268493685739824E-3</v>
      </c>
      <c r="AL936" s="21">
        <f t="shared" si="630"/>
        <v>2.8891361509862025E-7</v>
      </c>
      <c r="AM936" s="21">
        <f t="shared" si="631"/>
        <v>1.8490471366311694E-3</v>
      </c>
      <c r="AN936" s="21">
        <f t="shared" si="632"/>
        <v>5.5471414098935083</v>
      </c>
      <c r="AO936" s="86">
        <f t="shared" si="600"/>
        <v>0.25282164358422982</v>
      </c>
      <c r="AP936" s="88">
        <f t="shared" si="601"/>
        <v>1.5542521442483165E-6</v>
      </c>
      <c r="AQ936" s="89">
        <f t="shared" si="602"/>
        <v>9.6626010097917321E-6</v>
      </c>
      <c r="AR936" s="89">
        <f t="shared" si="603"/>
        <v>7.9154415095512397E-10</v>
      </c>
      <c r="AS936" s="89">
        <f t="shared" si="604"/>
        <v>5.0658825661127932E-6</v>
      </c>
      <c r="AT936" s="89">
        <f t="shared" si="605"/>
        <v>1.5197647698338378E-2</v>
      </c>
      <c r="AU936" s="91">
        <f t="shared" si="606"/>
        <v>6.92662037217068E-4</v>
      </c>
      <c r="AV936" s="95">
        <f t="shared" si="616"/>
        <v>567.30203265063551</v>
      </c>
      <c r="AW936" s="96">
        <f t="shared" si="617"/>
        <v>3526.8493685739822</v>
      </c>
      <c r="AX936" s="96">
        <f t="shared" si="618"/>
        <v>0.28891361509862024</v>
      </c>
      <c r="AY936" s="96">
        <f t="shared" si="619"/>
        <v>1849.0471366311695</v>
      </c>
      <c r="AZ936" s="96">
        <f t="shared" si="620"/>
        <v>5547141.4098935081</v>
      </c>
      <c r="BA936" s="97">
        <f t="shared" si="621"/>
        <v>252821.64358422981</v>
      </c>
      <c r="BB936" s="102">
        <f t="shared" si="622"/>
        <v>1.5542521442483166</v>
      </c>
      <c r="BC936" s="98">
        <f t="shared" si="623"/>
        <v>9.6626010097917323</v>
      </c>
      <c r="BD936" s="98">
        <f t="shared" si="624"/>
        <v>7.9154415095512398E-4</v>
      </c>
      <c r="BE936" s="98">
        <f t="shared" si="625"/>
        <v>5.0658825661127933</v>
      </c>
      <c r="BF936" s="98">
        <f t="shared" si="626"/>
        <v>15197.647698338378</v>
      </c>
      <c r="BG936" s="103">
        <f t="shared" si="627"/>
        <v>692.66203721706802</v>
      </c>
      <c r="BH936">
        <v>0.1</v>
      </c>
      <c r="BI936">
        <f t="shared" si="607"/>
        <v>288.91361509862026</v>
      </c>
      <c r="BJ936">
        <v>0.1</v>
      </c>
      <c r="BK936">
        <f t="shared" si="608"/>
        <v>9507.3827203389847</v>
      </c>
      <c r="BL936" s="114">
        <v>187.562005220738</v>
      </c>
      <c r="BM936" s="114">
        <v>1012.03746873145</v>
      </c>
      <c r="BN936" s="114">
        <v>0</v>
      </c>
      <c r="BO936" s="114">
        <v>256</v>
      </c>
      <c r="BP936" s="114">
        <v>384000</v>
      </c>
      <c r="BQ936" s="107">
        <f t="shared" si="609"/>
        <v>2.5741799999999998E-7</v>
      </c>
      <c r="BR936" s="107">
        <f t="shared" si="610"/>
        <v>5.4485359473041149E-4</v>
      </c>
      <c r="BS936" s="107">
        <f t="shared" si="611"/>
        <v>2.9451078012238392E-3</v>
      </c>
      <c r="BT936" s="107">
        <f t="shared" si="612"/>
        <v>2.8891361509862026E-8</v>
      </c>
      <c r="BU936" s="107">
        <f t="shared" si="613"/>
        <v>7.6238166510762026E-4</v>
      </c>
      <c r="BV936" s="107">
        <f t="shared" si="614"/>
        <v>1.2403785273325911</v>
      </c>
      <c r="BW936" s="117">
        <f t="shared" si="615"/>
        <v>3.5754379721827469E-2</v>
      </c>
    </row>
    <row r="937" spans="1:75" ht="30" customHeight="1" x14ac:dyDescent="0.25">
      <c r="A937" s="108">
        <v>4.6941838539527696</v>
      </c>
      <c r="B937" s="108">
        <v>-74.1158637163701</v>
      </c>
      <c r="C937" s="119">
        <v>27</v>
      </c>
      <c r="D937" s="119">
        <v>34</v>
      </c>
      <c r="E937" s="119">
        <v>1942</v>
      </c>
      <c r="F937" s="16" t="s">
        <v>2324</v>
      </c>
      <c r="G937" s="14" t="s">
        <v>1590</v>
      </c>
      <c r="H937" s="16" t="s">
        <v>2325</v>
      </c>
      <c r="I937" s="14" t="s">
        <v>709</v>
      </c>
      <c r="J937" s="14" t="s">
        <v>53</v>
      </c>
      <c r="K937" s="27"/>
      <c r="L937" s="27"/>
      <c r="M937" s="14">
        <v>2002</v>
      </c>
      <c r="N937" s="15" t="s">
        <v>43</v>
      </c>
      <c r="O937" s="15" t="s">
        <v>397</v>
      </c>
      <c r="P937" s="17">
        <v>8.124879750918957E-3</v>
      </c>
      <c r="Q937" s="18">
        <v>2796.75</v>
      </c>
      <c r="R937" s="18">
        <v>2889.1361509862022</v>
      </c>
      <c r="S937" s="15" t="s">
        <v>45</v>
      </c>
      <c r="T937" s="15"/>
      <c r="U937" s="15"/>
      <c r="V937" s="14">
        <v>365</v>
      </c>
      <c r="W937" s="76"/>
      <c r="X937" s="14"/>
      <c r="Y937" s="14">
        <v>8760</v>
      </c>
      <c r="Z937" s="76" t="s">
        <v>2326</v>
      </c>
      <c r="AA937" s="76" t="s">
        <v>429</v>
      </c>
      <c r="AB937" s="19" t="s">
        <v>49</v>
      </c>
      <c r="AC937" s="19">
        <v>196.35697419693699</v>
      </c>
      <c r="AD937" s="19">
        <v>1220.7279907421801</v>
      </c>
      <c r="AE937" s="19">
        <v>0.1</v>
      </c>
      <c r="AF937" s="19">
        <v>640</v>
      </c>
      <c r="AG937" s="19">
        <v>1920000</v>
      </c>
      <c r="AH937" s="20">
        <v>95073.827203389839</v>
      </c>
      <c r="AI937" s="20">
        <v>2.5741799999999997E-6</v>
      </c>
      <c r="AJ937" s="21">
        <f t="shared" si="628"/>
        <v>5.6730203265063556E-4</v>
      </c>
      <c r="AK937" s="21">
        <f t="shared" si="629"/>
        <v>3.5268493685739824E-3</v>
      </c>
      <c r="AL937" s="21">
        <f t="shared" si="630"/>
        <v>2.8891361509862025E-7</v>
      </c>
      <c r="AM937" s="21">
        <f t="shared" si="631"/>
        <v>1.8490471366311694E-3</v>
      </c>
      <c r="AN937" s="21">
        <f t="shared" si="632"/>
        <v>5.5471414098935083</v>
      </c>
      <c r="AO937" s="86">
        <f t="shared" si="600"/>
        <v>0.25282164358422982</v>
      </c>
      <c r="AP937" s="88">
        <f t="shared" si="601"/>
        <v>1.5542521442483165E-6</v>
      </c>
      <c r="AQ937" s="89">
        <f t="shared" si="602"/>
        <v>9.6626010097917321E-6</v>
      </c>
      <c r="AR937" s="89">
        <f t="shared" si="603"/>
        <v>7.9154415095512397E-10</v>
      </c>
      <c r="AS937" s="89">
        <f t="shared" si="604"/>
        <v>5.0658825661127932E-6</v>
      </c>
      <c r="AT937" s="89">
        <f t="shared" si="605"/>
        <v>1.5197647698338378E-2</v>
      </c>
      <c r="AU937" s="91">
        <f t="shared" si="606"/>
        <v>6.92662037217068E-4</v>
      </c>
      <c r="AV937" s="95">
        <f t="shared" si="616"/>
        <v>567.30203265063551</v>
      </c>
      <c r="AW937" s="96">
        <f t="shared" si="617"/>
        <v>3526.8493685739822</v>
      </c>
      <c r="AX937" s="96">
        <f t="shared" si="618"/>
        <v>0.28891361509862024</v>
      </c>
      <c r="AY937" s="96">
        <f t="shared" si="619"/>
        <v>1849.0471366311695</v>
      </c>
      <c r="AZ937" s="96">
        <f t="shared" si="620"/>
        <v>5547141.4098935081</v>
      </c>
      <c r="BA937" s="97">
        <f t="shared" si="621"/>
        <v>252821.64358422981</v>
      </c>
      <c r="BB937" s="102">
        <f t="shared" si="622"/>
        <v>1.5542521442483166</v>
      </c>
      <c r="BC937" s="98">
        <f t="shared" si="623"/>
        <v>9.6626010097917323</v>
      </c>
      <c r="BD937" s="98">
        <f t="shared" si="624"/>
        <v>7.9154415095512398E-4</v>
      </c>
      <c r="BE937" s="98">
        <f t="shared" si="625"/>
        <v>5.0658825661127933</v>
      </c>
      <c r="BF937" s="98">
        <f t="shared" si="626"/>
        <v>15197.647698338378</v>
      </c>
      <c r="BG937" s="103">
        <f t="shared" si="627"/>
        <v>692.66203721706802</v>
      </c>
      <c r="BH937">
        <v>0.1</v>
      </c>
      <c r="BI937">
        <f t="shared" si="607"/>
        <v>288.91361509862026</v>
      </c>
      <c r="BJ937">
        <v>0.1</v>
      </c>
      <c r="BK937">
        <f t="shared" si="608"/>
        <v>9507.3827203389847</v>
      </c>
      <c r="BL937" s="114">
        <v>187.562005220738</v>
      </c>
      <c r="BM937" s="114">
        <v>1012.03746873145</v>
      </c>
      <c r="BN937" s="114">
        <v>0</v>
      </c>
      <c r="BO937" s="114">
        <v>256</v>
      </c>
      <c r="BP937" s="114">
        <v>384000</v>
      </c>
      <c r="BQ937" s="107">
        <f t="shared" si="609"/>
        <v>2.5741799999999998E-7</v>
      </c>
      <c r="BR937" s="107">
        <f t="shared" si="610"/>
        <v>5.4485359473041149E-4</v>
      </c>
      <c r="BS937" s="107">
        <f t="shared" si="611"/>
        <v>2.9451078012238392E-3</v>
      </c>
      <c r="BT937" s="107">
        <f t="shared" si="612"/>
        <v>2.8891361509862026E-8</v>
      </c>
      <c r="BU937" s="107">
        <f t="shared" si="613"/>
        <v>7.6238166510762026E-4</v>
      </c>
      <c r="BV937" s="107">
        <f t="shared" si="614"/>
        <v>1.2403785273325911</v>
      </c>
      <c r="BW937" s="117">
        <f t="shared" si="615"/>
        <v>3.5754379721827469E-2</v>
      </c>
    </row>
    <row r="938" spans="1:75" ht="30" customHeight="1" x14ac:dyDescent="0.25">
      <c r="A938" s="108">
        <v>4.6941838539527696</v>
      </c>
      <c r="B938" s="108">
        <v>-74.1158637163701</v>
      </c>
      <c r="C938" s="119">
        <v>27</v>
      </c>
      <c r="D938" s="119">
        <v>34</v>
      </c>
      <c r="E938" s="119">
        <v>1942</v>
      </c>
      <c r="F938" s="16" t="s">
        <v>2324</v>
      </c>
      <c r="G938" s="14" t="s">
        <v>1590</v>
      </c>
      <c r="H938" s="16" t="s">
        <v>2325</v>
      </c>
      <c r="I938" s="14" t="s">
        <v>709</v>
      </c>
      <c r="J938" s="14" t="s">
        <v>53</v>
      </c>
      <c r="K938" s="27"/>
      <c r="L938" s="27"/>
      <c r="M938" s="14">
        <v>2002</v>
      </c>
      <c r="N938" s="15" t="s">
        <v>43</v>
      </c>
      <c r="O938" s="15" t="s">
        <v>397</v>
      </c>
      <c r="P938" s="17">
        <v>8.124879750918957E-3</v>
      </c>
      <c r="Q938" s="18">
        <v>2796.75</v>
      </c>
      <c r="R938" s="18">
        <v>2889.1361509862022</v>
      </c>
      <c r="S938" s="15" t="s">
        <v>45</v>
      </c>
      <c r="T938" s="15"/>
      <c r="U938" s="15"/>
      <c r="V938" s="14">
        <v>365</v>
      </c>
      <c r="W938" s="76"/>
      <c r="X938" s="14"/>
      <c r="Y938" s="14">
        <v>8760</v>
      </c>
      <c r="Z938" s="76" t="s">
        <v>2326</v>
      </c>
      <c r="AA938" s="76" t="s">
        <v>429</v>
      </c>
      <c r="AB938" s="19" t="s">
        <v>49</v>
      </c>
      <c r="AC938" s="19">
        <v>196.35697419693699</v>
      </c>
      <c r="AD938" s="19">
        <v>1220.7279907421801</v>
      </c>
      <c r="AE938" s="19">
        <v>0.1</v>
      </c>
      <c r="AF938" s="19">
        <v>640</v>
      </c>
      <c r="AG938" s="19">
        <v>1920000</v>
      </c>
      <c r="AH938" s="20">
        <v>95073.827203389839</v>
      </c>
      <c r="AI938" s="20">
        <v>2.5741799999999997E-6</v>
      </c>
      <c r="AJ938" s="21">
        <f t="shared" si="628"/>
        <v>5.6730203265063556E-4</v>
      </c>
      <c r="AK938" s="21">
        <f t="shared" si="629"/>
        <v>3.5268493685739824E-3</v>
      </c>
      <c r="AL938" s="21">
        <f t="shared" si="630"/>
        <v>2.8891361509862025E-7</v>
      </c>
      <c r="AM938" s="21">
        <f t="shared" si="631"/>
        <v>1.8490471366311694E-3</v>
      </c>
      <c r="AN938" s="21">
        <f t="shared" si="632"/>
        <v>5.5471414098935083</v>
      </c>
      <c r="AO938" s="86">
        <f t="shared" si="600"/>
        <v>0.25282164358422982</v>
      </c>
      <c r="AP938" s="88">
        <f t="shared" si="601"/>
        <v>1.5542521442483165E-6</v>
      </c>
      <c r="AQ938" s="89">
        <f t="shared" si="602"/>
        <v>9.6626010097917321E-6</v>
      </c>
      <c r="AR938" s="89">
        <f t="shared" si="603"/>
        <v>7.9154415095512397E-10</v>
      </c>
      <c r="AS938" s="89">
        <f t="shared" si="604"/>
        <v>5.0658825661127932E-6</v>
      </c>
      <c r="AT938" s="89">
        <f t="shared" si="605"/>
        <v>1.5197647698338378E-2</v>
      </c>
      <c r="AU938" s="91">
        <f t="shared" si="606"/>
        <v>6.92662037217068E-4</v>
      </c>
      <c r="AV938" s="95">
        <f t="shared" si="616"/>
        <v>567.30203265063551</v>
      </c>
      <c r="AW938" s="96">
        <f t="shared" si="617"/>
        <v>3526.8493685739822</v>
      </c>
      <c r="AX938" s="96">
        <f t="shared" si="618"/>
        <v>0.28891361509862024</v>
      </c>
      <c r="AY938" s="96">
        <f t="shared" si="619"/>
        <v>1849.0471366311695</v>
      </c>
      <c r="AZ938" s="96">
        <f t="shared" si="620"/>
        <v>5547141.4098935081</v>
      </c>
      <c r="BA938" s="97">
        <f t="shared" si="621"/>
        <v>252821.64358422981</v>
      </c>
      <c r="BB938" s="102">
        <f t="shared" si="622"/>
        <v>1.5542521442483166</v>
      </c>
      <c r="BC938" s="98">
        <f t="shared" si="623"/>
        <v>9.6626010097917323</v>
      </c>
      <c r="BD938" s="98">
        <f t="shared" si="624"/>
        <v>7.9154415095512398E-4</v>
      </c>
      <c r="BE938" s="98">
        <f t="shared" si="625"/>
        <v>5.0658825661127933</v>
      </c>
      <c r="BF938" s="98">
        <f t="shared" si="626"/>
        <v>15197.647698338378</v>
      </c>
      <c r="BG938" s="103">
        <f t="shared" si="627"/>
        <v>692.66203721706802</v>
      </c>
      <c r="BH938">
        <v>0.1</v>
      </c>
      <c r="BI938">
        <f t="shared" si="607"/>
        <v>288.91361509862026</v>
      </c>
      <c r="BJ938">
        <v>0.1</v>
      </c>
      <c r="BK938">
        <f t="shared" si="608"/>
        <v>9507.3827203389847</v>
      </c>
      <c r="BL938" s="114">
        <v>187.562005220738</v>
      </c>
      <c r="BM938" s="114">
        <v>1012.03746873145</v>
      </c>
      <c r="BN938" s="114">
        <v>0</v>
      </c>
      <c r="BO938" s="114">
        <v>256</v>
      </c>
      <c r="BP938" s="114">
        <v>384000</v>
      </c>
      <c r="BQ938" s="107">
        <f t="shared" si="609"/>
        <v>2.5741799999999998E-7</v>
      </c>
      <c r="BR938" s="107">
        <f t="shared" si="610"/>
        <v>5.4485359473041149E-4</v>
      </c>
      <c r="BS938" s="107">
        <f t="shared" si="611"/>
        <v>2.9451078012238392E-3</v>
      </c>
      <c r="BT938" s="107">
        <f t="shared" si="612"/>
        <v>2.8891361509862026E-8</v>
      </c>
      <c r="BU938" s="107">
        <f t="shared" si="613"/>
        <v>7.6238166510762026E-4</v>
      </c>
      <c r="BV938" s="107">
        <f t="shared" si="614"/>
        <v>1.2403785273325911</v>
      </c>
      <c r="BW938" s="117">
        <f t="shared" si="615"/>
        <v>3.5754379721827469E-2</v>
      </c>
    </row>
    <row r="939" spans="1:75" ht="30" customHeight="1" x14ac:dyDescent="0.25">
      <c r="A939" s="108">
        <v>4.6941838539527696</v>
      </c>
      <c r="B939" s="108">
        <v>-74.1158637163701</v>
      </c>
      <c r="C939" s="119">
        <v>27</v>
      </c>
      <c r="D939" s="119">
        <v>34</v>
      </c>
      <c r="E939" s="119">
        <v>1942</v>
      </c>
      <c r="F939" s="16" t="s">
        <v>2324</v>
      </c>
      <c r="G939" s="14" t="s">
        <v>1590</v>
      </c>
      <c r="H939" s="16" t="s">
        <v>2325</v>
      </c>
      <c r="I939" s="14" t="s">
        <v>709</v>
      </c>
      <c r="J939" s="14" t="s">
        <v>53</v>
      </c>
      <c r="K939" s="27"/>
      <c r="L939" s="27"/>
      <c r="M939" s="14">
        <v>2002</v>
      </c>
      <c r="N939" s="15" t="s">
        <v>43</v>
      </c>
      <c r="O939" s="15" t="s">
        <v>397</v>
      </c>
      <c r="P939" s="17">
        <v>8.124879750918957E-3</v>
      </c>
      <c r="Q939" s="18">
        <v>2796.75</v>
      </c>
      <c r="R939" s="18">
        <v>2889.1361509862022</v>
      </c>
      <c r="S939" s="15" t="s">
        <v>45</v>
      </c>
      <c r="T939" s="15"/>
      <c r="U939" s="15"/>
      <c r="V939" s="14">
        <v>365</v>
      </c>
      <c r="W939" s="76"/>
      <c r="X939" s="14"/>
      <c r="Y939" s="14">
        <v>8760</v>
      </c>
      <c r="Z939" s="76" t="s">
        <v>2326</v>
      </c>
      <c r="AA939" s="76" t="s">
        <v>429</v>
      </c>
      <c r="AB939" s="19" t="s">
        <v>49</v>
      </c>
      <c r="AC939" s="19">
        <v>196.35697419693699</v>
      </c>
      <c r="AD939" s="19">
        <v>1220.7279907421801</v>
      </c>
      <c r="AE939" s="19">
        <v>0.1</v>
      </c>
      <c r="AF939" s="19">
        <v>640</v>
      </c>
      <c r="AG939" s="19">
        <v>1920000</v>
      </c>
      <c r="AH939" s="20">
        <v>95073.827203389839</v>
      </c>
      <c r="AI939" s="20">
        <v>2.5741799999999997E-6</v>
      </c>
      <c r="AJ939" s="21">
        <f t="shared" si="628"/>
        <v>5.6730203265063556E-4</v>
      </c>
      <c r="AK939" s="21">
        <f t="shared" si="629"/>
        <v>3.5268493685739824E-3</v>
      </c>
      <c r="AL939" s="21">
        <f t="shared" si="630"/>
        <v>2.8891361509862025E-7</v>
      </c>
      <c r="AM939" s="21">
        <f t="shared" si="631"/>
        <v>1.8490471366311694E-3</v>
      </c>
      <c r="AN939" s="21">
        <f t="shared" si="632"/>
        <v>5.5471414098935083</v>
      </c>
      <c r="AO939" s="86">
        <f t="shared" si="600"/>
        <v>0.25282164358422982</v>
      </c>
      <c r="AP939" s="88">
        <f t="shared" si="601"/>
        <v>1.5542521442483165E-6</v>
      </c>
      <c r="AQ939" s="89">
        <f t="shared" si="602"/>
        <v>9.6626010097917321E-6</v>
      </c>
      <c r="AR939" s="89">
        <f t="shared" si="603"/>
        <v>7.9154415095512397E-10</v>
      </c>
      <c r="AS939" s="89">
        <f t="shared" si="604"/>
        <v>5.0658825661127932E-6</v>
      </c>
      <c r="AT939" s="89">
        <f t="shared" si="605"/>
        <v>1.5197647698338378E-2</v>
      </c>
      <c r="AU939" s="91">
        <f t="shared" si="606"/>
        <v>6.92662037217068E-4</v>
      </c>
      <c r="AV939" s="95">
        <f t="shared" si="616"/>
        <v>567.30203265063551</v>
      </c>
      <c r="AW939" s="96">
        <f t="shared" si="617"/>
        <v>3526.8493685739822</v>
      </c>
      <c r="AX939" s="96">
        <f t="shared" si="618"/>
        <v>0.28891361509862024</v>
      </c>
      <c r="AY939" s="96">
        <f t="shared" si="619"/>
        <v>1849.0471366311695</v>
      </c>
      <c r="AZ939" s="96">
        <f t="shared" si="620"/>
        <v>5547141.4098935081</v>
      </c>
      <c r="BA939" s="97">
        <f t="shared" si="621"/>
        <v>252821.64358422981</v>
      </c>
      <c r="BB939" s="102">
        <f t="shared" si="622"/>
        <v>1.5542521442483166</v>
      </c>
      <c r="BC939" s="98">
        <f t="shared" si="623"/>
        <v>9.6626010097917323</v>
      </c>
      <c r="BD939" s="98">
        <f t="shared" si="624"/>
        <v>7.9154415095512398E-4</v>
      </c>
      <c r="BE939" s="98">
        <f t="shared" si="625"/>
        <v>5.0658825661127933</v>
      </c>
      <c r="BF939" s="98">
        <f t="shared" si="626"/>
        <v>15197.647698338378</v>
      </c>
      <c r="BG939" s="103">
        <f t="shared" si="627"/>
        <v>692.66203721706802</v>
      </c>
      <c r="BH939">
        <v>0.1</v>
      </c>
      <c r="BI939">
        <f t="shared" si="607"/>
        <v>288.91361509862026</v>
      </c>
      <c r="BJ939">
        <v>0.1</v>
      </c>
      <c r="BK939">
        <f t="shared" si="608"/>
        <v>9507.3827203389847</v>
      </c>
      <c r="BL939" s="114">
        <v>187.562005220738</v>
      </c>
      <c r="BM939" s="114">
        <v>1012.03746873145</v>
      </c>
      <c r="BN939" s="114">
        <v>0</v>
      </c>
      <c r="BO939" s="114">
        <v>256</v>
      </c>
      <c r="BP939" s="114">
        <v>384000</v>
      </c>
      <c r="BQ939" s="107">
        <f t="shared" si="609"/>
        <v>2.5741799999999998E-7</v>
      </c>
      <c r="BR939" s="107">
        <f t="shared" si="610"/>
        <v>5.4485359473041149E-4</v>
      </c>
      <c r="BS939" s="107">
        <f t="shared" si="611"/>
        <v>2.9451078012238392E-3</v>
      </c>
      <c r="BT939" s="107">
        <f t="shared" si="612"/>
        <v>2.8891361509862026E-8</v>
      </c>
      <c r="BU939" s="107">
        <f t="shared" si="613"/>
        <v>7.6238166510762026E-4</v>
      </c>
      <c r="BV939" s="107">
        <f t="shared" si="614"/>
        <v>1.2403785273325911</v>
      </c>
      <c r="BW939" s="117">
        <f t="shared" si="615"/>
        <v>3.5754379721827469E-2</v>
      </c>
    </row>
    <row r="940" spans="1:75" ht="45" customHeight="1" x14ac:dyDescent="0.25">
      <c r="A940" s="108">
        <v>4.7084354326498099</v>
      </c>
      <c r="B940" s="108">
        <v>-74.135338223782497</v>
      </c>
      <c r="C940" s="119">
        <v>25</v>
      </c>
      <c r="D940" s="119">
        <v>36</v>
      </c>
      <c r="E940" s="119">
        <v>1968</v>
      </c>
      <c r="F940" s="16" t="s">
        <v>2327</v>
      </c>
      <c r="G940" s="14" t="s">
        <v>2328</v>
      </c>
      <c r="H940" s="16" t="s">
        <v>2329</v>
      </c>
      <c r="I940" s="14" t="s">
        <v>709</v>
      </c>
      <c r="J940" s="14" t="s">
        <v>53</v>
      </c>
      <c r="K940" s="14">
        <v>2</v>
      </c>
      <c r="L940" s="14"/>
      <c r="M940" s="14">
        <v>2006</v>
      </c>
      <c r="N940" s="15" t="s">
        <v>102</v>
      </c>
      <c r="O940" s="15" t="s">
        <v>627</v>
      </c>
      <c r="P940" s="17">
        <v>9.3713787353998934E-3</v>
      </c>
      <c r="Q940" s="18">
        <v>19.078623613582199</v>
      </c>
      <c r="R940" s="18">
        <v>19.807369010454796</v>
      </c>
      <c r="S940" s="2" t="s">
        <v>45</v>
      </c>
      <c r="T940" s="2"/>
      <c r="U940" s="2"/>
      <c r="V940" s="14">
        <v>365</v>
      </c>
      <c r="W940" s="76"/>
      <c r="X940" s="14"/>
      <c r="Y940" s="14">
        <v>8760</v>
      </c>
      <c r="Z940" s="76" t="s">
        <v>2330</v>
      </c>
      <c r="AA940" s="76" t="s">
        <v>429</v>
      </c>
      <c r="AB940" s="19" t="s">
        <v>49</v>
      </c>
      <c r="AC940" s="19">
        <v>476000</v>
      </c>
      <c r="AD940" s="19">
        <v>2142000</v>
      </c>
      <c r="AE940" s="19">
        <v>1704000</v>
      </c>
      <c r="AF940" s="19">
        <v>595000</v>
      </c>
      <c r="AG940" s="19">
        <v>2676000000</v>
      </c>
      <c r="AH940" s="20">
        <v>2.9803032786885244</v>
      </c>
      <c r="AI940" s="20">
        <v>1.362E-5</v>
      </c>
      <c r="AJ940" s="21">
        <f t="shared" si="628"/>
        <v>9.4283076489764823E-3</v>
      </c>
      <c r="AK940" s="21">
        <f t="shared" si="629"/>
        <v>4.2427384420394176E-2</v>
      </c>
      <c r="AL940" s="21">
        <f t="shared" si="630"/>
        <v>3.3751756793814973E-2</v>
      </c>
      <c r="AM940" s="21">
        <f t="shared" si="631"/>
        <v>1.1785384561220602E-2</v>
      </c>
      <c r="AN940" s="21">
        <f t="shared" si="632"/>
        <v>53.004519471977034</v>
      </c>
      <c r="AO940" s="86">
        <f t="shared" si="600"/>
        <v>4.2142211312287903E-5</v>
      </c>
      <c r="AP940" s="88">
        <f t="shared" si="601"/>
        <v>2.5830979860209541E-5</v>
      </c>
      <c r="AQ940" s="89">
        <f t="shared" si="602"/>
        <v>1.1623940937094294E-4</v>
      </c>
      <c r="AR940" s="89">
        <f t="shared" si="603"/>
        <v>9.2470566558397189E-5</v>
      </c>
      <c r="AS940" s="89">
        <f t="shared" si="604"/>
        <v>3.2288724825261924E-5</v>
      </c>
      <c r="AT940" s="89">
        <f t="shared" si="605"/>
        <v>0.14521786156706037</v>
      </c>
      <c r="AU940" s="91">
        <f t="shared" si="606"/>
        <v>1.1545811318435042E-7</v>
      </c>
      <c r="AV940" s="95">
        <f t="shared" si="616"/>
        <v>9428.3076489764826</v>
      </c>
      <c r="AW940" s="96">
        <f t="shared" si="617"/>
        <v>42427.384420394177</v>
      </c>
      <c r="AX940" s="96">
        <f t="shared" si="618"/>
        <v>33751.756793814973</v>
      </c>
      <c r="AY940" s="96">
        <f t="shared" si="619"/>
        <v>11785.384561220602</v>
      </c>
      <c r="AZ940" s="96">
        <f t="shared" si="620"/>
        <v>53004519.471977033</v>
      </c>
      <c r="BA940" s="97">
        <f t="shared" si="621"/>
        <v>42.142211312287905</v>
      </c>
      <c r="BB940" s="102">
        <f t="shared" si="622"/>
        <v>25.830979860209542</v>
      </c>
      <c r="BC940" s="98">
        <f t="shared" si="623"/>
        <v>116.23940937094294</v>
      </c>
      <c r="BD940" s="98">
        <f t="shared" si="624"/>
        <v>92.470566558397195</v>
      </c>
      <c r="BE940" s="98">
        <f t="shared" si="625"/>
        <v>32.288724825261923</v>
      </c>
      <c r="BF940" s="98">
        <f t="shared" si="626"/>
        <v>145217.86156706038</v>
      </c>
      <c r="BG940" s="103">
        <f t="shared" si="627"/>
        <v>0.11545811318435042</v>
      </c>
      <c r="BH940">
        <v>0.1</v>
      </c>
      <c r="BI940">
        <f t="shared" si="607"/>
        <v>1.9807369010454796</v>
      </c>
      <c r="BJ940">
        <v>0.1</v>
      </c>
      <c r="BK940">
        <f t="shared" si="608"/>
        <v>0.29803032786885247</v>
      </c>
      <c r="BL940" s="114">
        <v>190400</v>
      </c>
      <c r="BM940" s="114">
        <v>428400</v>
      </c>
      <c r="BN940" s="114">
        <v>340800</v>
      </c>
      <c r="BO940" s="114">
        <v>119000</v>
      </c>
      <c r="BP940" s="114">
        <v>1070400000</v>
      </c>
      <c r="BQ940" s="107">
        <f t="shared" si="609"/>
        <v>1.362E-6</v>
      </c>
      <c r="BR940" s="107">
        <f t="shared" si="610"/>
        <v>3.887390830754896E-3</v>
      </c>
      <c r="BS940" s="107">
        <f t="shared" si="611"/>
        <v>9.48705156715169E-3</v>
      </c>
      <c r="BT940" s="107">
        <f t="shared" si="612"/>
        <v>7.5471222551010643E-3</v>
      </c>
      <c r="BU940" s="107">
        <f t="shared" si="613"/>
        <v>2.6352921019865802E-3</v>
      </c>
      <c r="BV940" s="107">
        <f t="shared" si="614"/>
        <v>21.854323241806938</v>
      </c>
      <c r="BW940" s="117">
        <f t="shared" si="615"/>
        <v>5.9598086786230432E-6</v>
      </c>
    </row>
    <row r="941" spans="1:75" ht="30" customHeight="1" x14ac:dyDescent="0.25">
      <c r="A941" s="108">
        <v>4.6735977430883997</v>
      </c>
      <c r="B941" s="108">
        <v>-74.091217476089099</v>
      </c>
      <c r="C941" s="119">
        <v>30</v>
      </c>
      <c r="D941" s="119">
        <v>32</v>
      </c>
      <c r="E941" s="119">
        <v>2410</v>
      </c>
      <c r="F941" s="16" t="s">
        <v>2331</v>
      </c>
      <c r="G941" s="14" t="s">
        <v>2332</v>
      </c>
      <c r="H941" s="16" t="s">
        <v>2333</v>
      </c>
      <c r="I941" s="14" t="s">
        <v>709</v>
      </c>
      <c r="J941" s="14" t="s">
        <v>41</v>
      </c>
      <c r="K941" s="14">
        <v>40</v>
      </c>
      <c r="L941" s="14"/>
      <c r="M941" s="14">
        <v>1969</v>
      </c>
      <c r="N941" s="15" t="s">
        <v>43</v>
      </c>
      <c r="O941" s="15" t="s">
        <v>44</v>
      </c>
      <c r="P941" s="28">
        <v>4.2689148957375835E-3</v>
      </c>
      <c r="Q941" s="18">
        <v>6412.5</v>
      </c>
      <c r="R941" s="18">
        <v>6522.9378835010912</v>
      </c>
      <c r="S941" s="15" t="s">
        <v>45</v>
      </c>
      <c r="T941" s="15"/>
      <c r="U941" s="15"/>
      <c r="V941" s="14">
        <v>365</v>
      </c>
      <c r="W941" s="76" t="s">
        <v>76</v>
      </c>
      <c r="X941" s="14"/>
      <c r="Y941" s="14">
        <v>3168</v>
      </c>
      <c r="Z941" s="76" t="s">
        <v>2334</v>
      </c>
      <c r="AA941" s="76" t="s">
        <v>429</v>
      </c>
      <c r="AB941" s="19" t="s">
        <v>49</v>
      </c>
      <c r="AC941" s="19">
        <v>46.3856216091623</v>
      </c>
      <c r="AD941" s="19">
        <v>1074.85364414012</v>
      </c>
      <c r="AE941" s="19">
        <v>5.4109910208389103</v>
      </c>
      <c r="AF941" s="19">
        <v>1344</v>
      </c>
      <c r="AG941" s="19">
        <v>1920000</v>
      </c>
      <c r="AH941" s="23">
        <v>6412.5</v>
      </c>
      <c r="AI941" s="24">
        <v>8.7999999999999994E-8</v>
      </c>
      <c r="AJ941" s="21">
        <f t="shared" si="628"/>
        <v>3.0257052844415161E-4</v>
      </c>
      <c r="AK941" s="21">
        <f t="shared" si="629"/>
        <v>7.011203554580789E-3</v>
      </c>
      <c r="AL941" s="21">
        <f t="shared" si="630"/>
        <v>3.5295558317114377E-5</v>
      </c>
      <c r="AM941" s="21">
        <f t="shared" si="631"/>
        <v>8.7668285154254653E-3</v>
      </c>
      <c r="AN941" s="21">
        <f t="shared" si="632"/>
        <v>12.524040736322096</v>
      </c>
      <c r="AO941" s="86">
        <f t="shared" si="600"/>
        <v>5.7401853374809599E-4</v>
      </c>
      <c r="AP941" s="88">
        <f t="shared" si="601"/>
        <v>8.2896035190178525E-7</v>
      </c>
      <c r="AQ941" s="89">
        <f t="shared" si="602"/>
        <v>1.9208776861865174E-5</v>
      </c>
      <c r="AR941" s="89">
        <f t="shared" si="603"/>
        <v>9.6700159772916102E-8</v>
      </c>
      <c r="AS941" s="89">
        <f t="shared" si="604"/>
        <v>2.4018708261439632E-5</v>
      </c>
      <c r="AT941" s="89">
        <f t="shared" si="605"/>
        <v>3.4312440373485194E-2</v>
      </c>
      <c r="AU941" s="91">
        <f t="shared" si="606"/>
        <v>1.5726535171180711E-6</v>
      </c>
      <c r="AV941" s="95">
        <f t="shared" si="616"/>
        <v>302.57052844415159</v>
      </c>
      <c r="AW941" s="96">
        <f t="shared" si="617"/>
        <v>7011.2035545807894</v>
      </c>
      <c r="AX941" s="96">
        <f t="shared" si="618"/>
        <v>35.295558317114377</v>
      </c>
      <c r="AY941" s="96">
        <f t="shared" si="619"/>
        <v>8766.8285154254645</v>
      </c>
      <c r="AZ941" s="96">
        <f t="shared" si="620"/>
        <v>12524040.736322096</v>
      </c>
      <c r="BA941" s="97">
        <f t="shared" si="621"/>
        <v>574.01853374809605</v>
      </c>
      <c r="BB941" s="102">
        <f t="shared" si="622"/>
        <v>0.8289603519017853</v>
      </c>
      <c r="BC941" s="98">
        <f t="shared" si="623"/>
        <v>19.208776861865175</v>
      </c>
      <c r="BD941" s="98">
        <f t="shared" si="624"/>
        <v>9.67001597729161E-2</v>
      </c>
      <c r="BE941" s="98">
        <f t="shared" si="625"/>
        <v>24.018708261439631</v>
      </c>
      <c r="BF941" s="98">
        <f t="shared" si="626"/>
        <v>34312.440373485195</v>
      </c>
      <c r="BG941" s="103">
        <f t="shared" si="627"/>
        <v>1.5726535171180711</v>
      </c>
      <c r="BH941">
        <v>0.1</v>
      </c>
      <c r="BI941">
        <f t="shared" si="607"/>
        <v>652.29378835010914</v>
      </c>
      <c r="BJ941">
        <v>0.1</v>
      </c>
      <c r="BK941">
        <f t="shared" si="608"/>
        <v>641.25</v>
      </c>
      <c r="BL941" s="114">
        <v>17.6498016718255</v>
      </c>
      <c r="BM941" s="114">
        <v>910.91550745517998</v>
      </c>
      <c r="BN941" s="114">
        <v>5.3109910208389097</v>
      </c>
      <c r="BO941" s="114">
        <v>537.6</v>
      </c>
      <c r="BP941" s="114">
        <v>384000</v>
      </c>
      <c r="BQ941" s="107">
        <f t="shared" si="609"/>
        <v>8.7999999999999994E-9</v>
      </c>
      <c r="BR941" s="107">
        <f t="shared" si="610"/>
        <v>1.1903812232063581E-4</v>
      </c>
      <c r="BS941" s="107">
        <f t="shared" si="611"/>
        <v>5.9830673564797631E-3</v>
      </c>
      <c r="BT941" s="107">
        <f t="shared" si="612"/>
        <v>3.4822601016855478E-5</v>
      </c>
      <c r="BU941" s="107">
        <f t="shared" si="613"/>
        <v>3.6146559970776067E-3</v>
      </c>
      <c r="BV941" s="107">
        <f t="shared" si="614"/>
        <v>2.8004606439392727</v>
      </c>
      <c r="BW941" s="117">
        <f t="shared" si="615"/>
        <v>8.117847954800756E-5</v>
      </c>
    </row>
    <row r="942" spans="1:75" ht="30" customHeight="1" x14ac:dyDescent="0.25">
      <c r="A942" s="108">
        <v>4.6735977430883997</v>
      </c>
      <c r="B942" s="108">
        <v>-74.091217476089099</v>
      </c>
      <c r="C942" s="119">
        <v>30</v>
      </c>
      <c r="D942" s="119">
        <v>32</v>
      </c>
      <c r="E942" s="119">
        <v>2410</v>
      </c>
      <c r="F942" s="16" t="s">
        <v>2331</v>
      </c>
      <c r="G942" s="14" t="s">
        <v>2332</v>
      </c>
      <c r="H942" s="16" t="s">
        <v>2333</v>
      </c>
      <c r="I942" s="14" t="s">
        <v>709</v>
      </c>
      <c r="J942" s="14" t="s">
        <v>41</v>
      </c>
      <c r="K942" s="14">
        <v>12</v>
      </c>
      <c r="L942" s="14"/>
      <c r="M942" s="14">
        <v>1984</v>
      </c>
      <c r="N942" s="15" t="s">
        <v>43</v>
      </c>
      <c r="O942" s="15" t="s">
        <v>44</v>
      </c>
      <c r="P942" s="28">
        <v>4.2689148957375835E-3</v>
      </c>
      <c r="Q942" s="18">
        <v>1225</v>
      </c>
      <c r="R942" s="18">
        <v>1246.0972954836393</v>
      </c>
      <c r="S942" s="15" t="s">
        <v>45</v>
      </c>
      <c r="T942" s="15"/>
      <c r="U942" s="15"/>
      <c r="V942" s="14">
        <v>365</v>
      </c>
      <c r="W942" s="76"/>
      <c r="X942" s="14"/>
      <c r="Y942" s="14">
        <v>8760</v>
      </c>
      <c r="Z942" s="76" t="s">
        <v>2334</v>
      </c>
      <c r="AA942" s="76" t="s">
        <v>429</v>
      </c>
      <c r="AB942" s="19" t="s">
        <v>49</v>
      </c>
      <c r="AC942" s="19">
        <v>46.3856216091623</v>
      </c>
      <c r="AD942" s="19">
        <v>1074.85364414012</v>
      </c>
      <c r="AE942" s="19">
        <v>5.4109910208389103</v>
      </c>
      <c r="AF942" s="19">
        <v>1344</v>
      </c>
      <c r="AG942" s="19">
        <v>1920000</v>
      </c>
      <c r="AH942" s="23">
        <v>1225</v>
      </c>
      <c r="AI942" s="24">
        <v>8.7999999999999994E-8</v>
      </c>
      <c r="AJ942" s="21">
        <f t="shared" si="628"/>
        <v>5.7800997636504592E-5</v>
      </c>
      <c r="AK942" s="21">
        <f t="shared" si="629"/>
        <v>1.3393722190037376E-3</v>
      </c>
      <c r="AL942" s="21">
        <f t="shared" si="630"/>
        <v>6.742621276953622E-6</v>
      </c>
      <c r="AM942" s="21">
        <f t="shared" si="631"/>
        <v>1.6747547651300111E-3</v>
      </c>
      <c r="AN942" s="21">
        <f t="shared" si="632"/>
        <v>2.3925068073285876</v>
      </c>
      <c r="AO942" s="86">
        <f t="shared" si="600"/>
        <v>1.0965656200256023E-4</v>
      </c>
      <c r="AP942" s="88">
        <f t="shared" si="601"/>
        <v>1.5835889763425916E-7</v>
      </c>
      <c r="AQ942" s="89">
        <f t="shared" si="602"/>
        <v>3.6695129287773633E-6</v>
      </c>
      <c r="AR942" s="89">
        <f t="shared" si="603"/>
        <v>1.847293500535239E-8</v>
      </c>
      <c r="AS942" s="89">
        <f t="shared" si="604"/>
        <v>4.5883692195342773E-6</v>
      </c>
      <c r="AT942" s="89">
        <f t="shared" si="605"/>
        <v>6.5548131707632538E-3</v>
      </c>
      <c r="AU942" s="91">
        <f t="shared" si="606"/>
        <v>3.004289369933157E-7</v>
      </c>
      <c r="AV942" s="95">
        <f t="shared" si="616"/>
        <v>57.80099763650459</v>
      </c>
      <c r="AW942" s="96">
        <f t="shared" si="617"/>
        <v>1339.3722190037377</v>
      </c>
      <c r="AX942" s="96">
        <f t="shared" si="618"/>
        <v>6.7426212769536225</v>
      </c>
      <c r="AY942" s="96">
        <f t="shared" si="619"/>
        <v>1674.754765130011</v>
      </c>
      <c r="AZ942" s="96">
        <f t="shared" si="620"/>
        <v>2392506.8073285874</v>
      </c>
      <c r="BA942" s="97">
        <f t="shared" si="621"/>
        <v>109.65656200256024</v>
      </c>
      <c r="BB942" s="102">
        <f t="shared" si="622"/>
        <v>0.15835889763425917</v>
      </c>
      <c r="BC942" s="98">
        <f t="shared" si="623"/>
        <v>3.6695129287773631</v>
      </c>
      <c r="BD942" s="98">
        <f t="shared" si="624"/>
        <v>1.8472935005352391E-2</v>
      </c>
      <c r="BE942" s="98">
        <f t="shared" si="625"/>
        <v>4.5883692195342771</v>
      </c>
      <c r="BF942" s="98">
        <f t="shared" si="626"/>
        <v>6554.8131707632538</v>
      </c>
      <c r="BG942" s="103">
        <f t="shared" si="627"/>
        <v>0.30042893699331569</v>
      </c>
      <c r="BH942">
        <v>0.1</v>
      </c>
      <c r="BI942">
        <f t="shared" si="607"/>
        <v>124.60972954836393</v>
      </c>
      <c r="BJ942">
        <v>0.1</v>
      </c>
      <c r="BK942">
        <f t="shared" si="608"/>
        <v>122.5</v>
      </c>
      <c r="BL942" s="114">
        <v>17.6498016718255</v>
      </c>
      <c r="BM942" s="114">
        <v>910.91550745517998</v>
      </c>
      <c r="BN942" s="114">
        <v>5.3109910208389097</v>
      </c>
      <c r="BO942" s="114">
        <v>537.6</v>
      </c>
      <c r="BP942" s="114">
        <v>384000</v>
      </c>
      <c r="BQ942" s="107">
        <f t="shared" si="609"/>
        <v>8.7999999999999994E-9</v>
      </c>
      <c r="BR942" s="107">
        <f t="shared" si="610"/>
        <v>2.274022609633978E-5</v>
      </c>
      <c r="BS942" s="107">
        <f t="shared" si="611"/>
        <v>1.1429641343762512E-3</v>
      </c>
      <c r="BT942" s="107">
        <f t="shared" si="612"/>
        <v>6.6522707595552362E-6</v>
      </c>
      <c r="BU942" s="107">
        <f t="shared" si="613"/>
        <v>6.9051907936375331E-4</v>
      </c>
      <c r="BV942" s="107">
        <f t="shared" si="614"/>
        <v>0.53498078578177144</v>
      </c>
      <c r="BW942" s="117">
        <f t="shared" si="615"/>
        <v>1.5507779718722692E-5</v>
      </c>
    </row>
    <row r="943" spans="1:75" ht="45" customHeight="1" x14ac:dyDescent="0.25">
      <c r="A943" s="108">
        <v>4.6930317576656897</v>
      </c>
      <c r="B943" s="108">
        <v>-74.118450533995997</v>
      </c>
      <c r="C943" s="119">
        <v>27</v>
      </c>
      <c r="D943" s="119">
        <v>34</v>
      </c>
      <c r="E943" s="119">
        <v>1942</v>
      </c>
      <c r="F943" s="16" t="s">
        <v>2335</v>
      </c>
      <c r="G943" s="14" t="s">
        <v>2336</v>
      </c>
      <c r="H943" s="16" t="s">
        <v>2337</v>
      </c>
      <c r="I943" s="14" t="s">
        <v>709</v>
      </c>
      <c r="J943" s="14" t="s">
        <v>53</v>
      </c>
      <c r="K943" s="27"/>
      <c r="L943" s="27"/>
      <c r="M943" s="14">
        <v>1998</v>
      </c>
      <c r="N943" s="15" t="s">
        <v>43</v>
      </c>
      <c r="O943" s="15" t="s">
        <v>123</v>
      </c>
      <c r="P943" s="28">
        <v>4.2689148957375835E-3</v>
      </c>
      <c r="Q943" s="18">
        <v>72800</v>
      </c>
      <c r="R943" s="18">
        <v>74053.782131599131</v>
      </c>
      <c r="S943" s="15" t="s">
        <v>45</v>
      </c>
      <c r="T943" s="15"/>
      <c r="U943" s="15"/>
      <c r="V943" s="14">
        <v>365</v>
      </c>
      <c r="W943" s="76"/>
      <c r="X943" s="14"/>
      <c r="Y943" s="14">
        <v>8760</v>
      </c>
      <c r="Z943" s="76" t="s">
        <v>2338</v>
      </c>
      <c r="AA943" s="76" t="s">
        <v>2339</v>
      </c>
      <c r="AB943" s="19" t="s">
        <v>49</v>
      </c>
      <c r="AC943" s="19">
        <v>196.35697419693699</v>
      </c>
      <c r="AD943" s="19">
        <v>1220.7279907421801</v>
      </c>
      <c r="AE943" s="19">
        <v>69.655897325915305</v>
      </c>
      <c r="AF943" s="19">
        <v>640</v>
      </c>
      <c r="AG943" s="19">
        <v>1920000</v>
      </c>
      <c r="AH943" s="20">
        <v>8608.3841463414628</v>
      </c>
      <c r="AI943" s="20">
        <v>1.0442E-8</v>
      </c>
      <c r="AJ943" s="21">
        <f t="shared" si="628"/>
        <v>1.4540976587200004E-2</v>
      </c>
      <c r="AK943" s="21">
        <f t="shared" si="629"/>
        <v>9.0399524668366163E-2</v>
      </c>
      <c r="AL943" s="21">
        <f t="shared" si="630"/>
        <v>5.1582826447543707E-3</v>
      </c>
      <c r="AM943" s="21">
        <f t="shared" si="631"/>
        <v>4.7394420564223445E-2</v>
      </c>
      <c r="AN943" s="21">
        <f t="shared" si="632"/>
        <v>142.18326169267033</v>
      </c>
      <c r="AO943" s="86">
        <f t="shared" si="600"/>
        <v>9.1436836612437188E-5</v>
      </c>
      <c r="AP943" s="88">
        <f t="shared" si="601"/>
        <v>3.9838292019726041E-5</v>
      </c>
      <c r="AQ943" s="89">
        <f t="shared" si="602"/>
        <v>2.4766993059826344E-4</v>
      </c>
      <c r="AR943" s="89">
        <f t="shared" si="603"/>
        <v>1.4132281218505125E-5</v>
      </c>
      <c r="AS943" s="89">
        <f t="shared" si="604"/>
        <v>1.2984772757321491E-4</v>
      </c>
      <c r="AT943" s="89">
        <f t="shared" si="605"/>
        <v>0.38954318271964472</v>
      </c>
      <c r="AU943" s="91">
        <f t="shared" si="606"/>
        <v>2.505118811299649E-7</v>
      </c>
      <c r="AV943" s="95">
        <f t="shared" si="616"/>
        <v>14540.976587200004</v>
      </c>
      <c r="AW943" s="96">
        <f t="shared" si="617"/>
        <v>90399.524668366168</v>
      </c>
      <c r="AX943" s="96">
        <f t="shared" si="618"/>
        <v>5158.2826447543703</v>
      </c>
      <c r="AY943" s="96">
        <f t="shared" si="619"/>
        <v>47394.420564223445</v>
      </c>
      <c r="AZ943" s="96">
        <f t="shared" si="620"/>
        <v>142183261.69267032</v>
      </c>
      <c r="BA943" s="97">
        <f t="shared" si="621"/>
        <v>91.43683661243719</v>
      </c>
      <c r="BB943" s="102">
        <f t="shared" si="622"/>
        <v>39.83829201972604</v>
      </c>
      <c r="BC943" s="98">
        <f t="shared" si="623"/>
        <v>247.66993059826345</v>
      </c>
      <c r="BD943" s="98">
        <f t="shared" si="624"/>
        <v>14.132281218505126</v>
      </c>
      <c r="BE943" s="98">
        <f t="shared" si="625"/>
        <v>129.84772757321491</v>
      </c>
      <c r="BF943" s="98">
        <f t="shared" si="626"/>
        <v>389543.18271964474</v>
      </c>
      <c r="BG943" s="103">
        <f t="shared" si="627"/>
        <v>0.25051188112996492</v>
      </c>
      <c r="BH943">
        <v>0.1</v>
      </c>
      <c r="BI943">
        <f t="shared" si="607"/>
        <v>7405.3782131599137</v>
      </c>
      <c r="BJ943">
        <v>0.1</v>
      </c>
      <c r="BK943">
        <f t="shared" si="608"/>
        <v>860.83841463414637</v>
      </c>
      <c r="BL943" s="114">
        <v>187.562005220738</v>
      </c>
      <c r="BM943" s="114">
        <v>1012.03746873145</v>
      </c>
      <c r="BN943" s="114">
        <v>69.555897325915296</v>
      </c>
      <c r="BO943" s="114">
        <v>256</v>
      </c>
      <c r="BP943" s="114">
        <v>384000</v>
      </c>
      <c r="BQ943" s="107">
        <f t="shared" si="609"/>
        <v>1.0442E-9</v>
      </c>
      <c r="BR943" s="107">
        <f t="shared" si="610"/>
        <v>1.3965582544114999E-2</v>
      </c>
      <c r="BS943" s="107">
        <f t="shared" si="611"/>
        <v>7.5488436705018661E-2</v>
      </c>
      <c r="BT943" s="107">
        <f t="shared" si="612"/>
        <v>5.1766413255510358E-3</v>
      </c>
      <c r="BU943" s="107">
        <f t="shared" si="613"/>
        <v>1.9541220205123905E-2</v>
      </c>
      <c r="BV943" s="107">
        <f t="shared" si="614"/>
        <v>31.79314384074527</v>
      </c>
      <c r="BW943" s="117">
        <f t="shared" si="615"/>
        <v>1.2931121443780144E-5</v>
      </c>
    </row>
    <row r="944" spans="1:75" ht="45" customHeight="1" x14ac:dyDescent="0.25">
      <c r="A944" s="108">
        <v>4.6930317576656897</v>
      </c>
      <c r="B944" s="108">
        <v>-74.118450533995997</v>
      </c>
      <c r="C944" s="119">
        <v>27</v>
      </c>
      <c r="D944" s="119">
        <v>34</v>
      </c>
      <c r="E944" s="119">
        <v>1942</v>
      </c>
      <c r="F944" s="16" t="s">
        <v>2335</v>
      </c>
      <c r="G944" s="14" t="s">
        <v>2336</v>
      </c>
      <c r="H944" s="16" t="s">
        <v>2337</v>
      </c>
      <c r="I944" s="14" t="s">
        <v>709</v>
      </c>
      <c r="J944" s="14" t="s">
        <v>53</v>
      </c>
      <c r="K944" s="27"/>
      <c r="L944" s="27"/>
      <c r="M944" s="14">
        <v>1998</v>
      </c>
      <c r="N944" s="15" t="s">
        <v>43</v>
      </c>
      <c r="O944" s="15" t="s">
        <v>123</v>
      </c>
      <c r="P944" s="28">
        <v>4.2689148957375835E-3</v>
      </c>
      <c r="Q944" s="18">
        <v>72800</v>
      </c>
      <c r="R944" s="18">
        <v>74053.782131599131</v>
      </c>
      <c r="S944" s="15" t="s">
        <v>45</v>
      </c>
      <c r="T944" s="15"/>
      <c r="U944" s="15"/>
      <c r="V944" s="14">
        <v>365</v>
      </c>
      <c r="W944" s="76"/>
      <c r="X944" s="14"/>
      <c r="Y944" s="14">
        <v>8760</v>
      </c>
      <c r="Z944" s="76" t="s">
        <v>2338</v>
      </c>
      <c r="AA944" s="76" t="s">
        <v>2339</v>
      </c>
      <c r="AB944" s="19" t="s">
        <v>49</v>
      </c>
      <c r="AC944" s="19">
        <v>196.35697419693699</v>
      </c>
      <c r="AD944" s="19">
        <v>1220.7279907421801</v>
      </c>
      <c r="AE944" s="19">
        <v>69.655897325915305</v>
      </c>
      <c r="AF944" s="19">
        <v>640</v>
      </c>
      <c r="AG944" s="19">
        <v>1920000</v>
      </c>
      <c r="AH944" s="20">
        <v>2.9803032786885244</v>
      </c>
      <c r="AI944" s="20">
        <v>1.362E-5</v>
      </c>
      <c r="AJ944" s="21">
        <f t="shared" si="628"/>
        <v>1.4540976587200004E-2</v>
      </c>
      <c r="AK944" s="21">
        <f t="shared" si="629"/>
        <v>9.0399524668366163E-2</v>
      </c>
      <c r="AL944" s="21">
        <f t="shared" si="630"/>
        <v>5.1582826447543707E-3</v>
      </c>
      <c r="AM944" s="21">
        <f t="shared" si="631"/>
        <v>4.7394420564223445E-2</v>
      </c>
      <c r="AN944" s="21">
        <f t="shared" si="632"/>
        <v>142.18326169267033</v>
      </c>
      <c r="AO944" s="86">
        <f t="shared" si="600"/>
        <v>4.1290812889073531E-5</v>
      </c>
      <c r="AP944" s="88">
        <f t="shared" si="601"/>
        <v>3.9838292019726041E-5</v>
      </c>
      <c r="AQ944" s="89">
        <f t="shared" si="602"/>
        <v>2.4766993059826344E-4</v>
      </c>
      <c r="AR944" s="89">
        <f t="shared" si="603"/>
        <v>1.4132281218505125E-5</v>
      </c>
      <c r="AS944" s="89">
        <f t="shared" si="604"/>
        <v>1.2984772757321491E-4</v>
      </c>
      <c r="AT944" s="89">
        <f t="shared" si="605"/>
        <v>0.38954318271964472</v>
      </c>
      <c r="AU944" s="91">
        <f t="shared" si="606"/>
        <v>1.1312551476458501E-7</v>
      </c>
      <c r="AV944" s="95">
        <f t="shared" si="616"/>
        <v>14540.976587200004</v>
      </c>
      <c r="AW944" s="96">
        <f t="shared" si="617"/>
        <v>90399.524668366168</v>
      </c>
      <c r="AX944" s="96">
        <f t="shared" si="618"/>
        <v>5158.2826447543703</v>
      </c>
      <c r="AY944" s="96">
        <f t="shared" si="619"/>
        <v>47394.420564223445</v>
      </c>
      <c r="AZ944" s="96">
        <f t="shared" si="620"/>
        <v>142183261.69267032</v>
      </c>
      <c r="BA944" s="97">
        <f t="shared" si="621"/>
        <v>41.290812889073528</v>
      </c>
      <c r="BB944" s="102">
        <f t="shared" si="622"/>
        <v>39.83829201972604</v>
      </c>
      <c r="BC944" s="98">
        <f t="shared" si="623"/>
        <v>247.66993059826345</v>
      </c>
      <c r="BD944" s="98">
        <f t="shared" si="624"/>
        <v>14.132281218505126</v>
      </c>
      <c r="BE944" s="98">
        <f t="shared" si="625"/>
        <v>129.84772757321491</v>
      </c>
      <c r="BF944" s="98">
        <f t="shared" si="626"/>
        <v>389543.18271964474</v>
      </c>
      <c r="BG944" s="103">
        <f t="shared" si="627"/>
        <v>0.11312551476458502</v>
      </c>
      <c r="BH944">
        <v>0.1</v>
      </c>
      <c r="BI944">
        <f t="shared" si="607"/>
        <v>7405.3782131599137</v>
      </c>
      <c r="BJ944">
        <v>0.1</v>
      </c>
      <c r="BK944">
        <f t="shared" si="608"/>
        <v>0.29803032786885247</v>
      </c>
      <c r="BL944" s="114">
        <v>187.562005220738</v>
      </c>
      <c r="BM944" s="114">
        <v>1012.03746873145</v>
      </c>
      <c r="BN944" s="114">
        <v>69.555897325915296</v>
      </c>
      <c r="BO944" s="114">
        <v>256</v>
      </c>
      <c r="BP944" s="114">
        <v>384000</v>
      </c>
      <c r="BQ944" s="107">
        <f t="shared" si="609"/>
        <v>1.362E-6</v>
      </c>
      <c r="BR944" s="107">
        <f t="shared" si="610"/>
        <v>1.3965582544114999E-2</v>
      </c>
      <c r="BS944" s="107">
        <f t="shared" si="611"/>
        <v>7.5488436705018661E-2</v>
      </c>
      <c r="BT944" s="107">
        <f t="shared" si="612"/>
        <v>5.1766413255510358E-3</v>
      </c>
      <c r="BU944" s="107">
        <f t="shared" si="613"/>
        <v>1.9541220205123905E-2</v>
      </c>
      <c r="BV944" s="107">
        <f t="shared" si="614"/>
        <v>31.79314384074527</v>
      </c>
      <c r="BW944" s="117">
        <f t="shared" si="615"/>
        <v>5.8394027589137601E-6</v>
      </c>
    </row>
    <row r="945" spans="1:75" ht="45" customHeight="1" x14ac:dyDescent="0.25">
      <c r="A945" s="108">
        <v>4.6922365052266297</v>
      </c>
      <c r="B945" s="108">
        <v>-74.118418681926101</v>
      </c>
      <c r="C945" s="119">
        <v>27</v>
      </c>
      <c r="D945" s="119">
        <v>34</v>
      </c>
      <c r="E945" s="119">
        <v>1942</v>
      </c>
      <c r="F945" s="16" t="s">
        <v>2340</v>
      </c>
      <c r="G945" s="14" t="s">
        <v>2341</v>
      </c>
      <c r="H945" s="16" t="s">
        <v>2342</v>
      </c>
      <c r="I945" s="14" t="s">
        <v>709</v>
      </c>
      <c r="J945" s="14" t="s">
        <v>53</v>
      </c>
      <c r="K945" s="14">
        <v>1200</v>
      </c>
      <c r="L945" s="14"/>
      <c r="M945" s="14">
        <v>1999</v>
      </c>
      <c r="N945" s="15" t="s">
        <v>43</v>
      </c>
      <c r="O945" s="15" t="s">
        <v>123</v>
      </c>
      <c r="P945" s="28">
        <v>4.2689148957375835E-3</v>
      </c>
      <c r="Q945" s="18">
        <v>816192</v>
      </c>
      <c r="R945" s="18">
        <v>830248.68881255714</v>
      </c>
      <c r="S945" s="15" t="s">
        <v>45</v>
      </c>
      <c r="T945" s="15"/>
      <c r="U945" s="15"/>
      <c r="V945" s="14">
        <v>365</v>
      </c>
      <c r="W945" s="76"/>
      <c r="X945" s="14"/>
      <c r="Y945" s="14">
        <v>8760</v>
      </c>
      <c r="Z945" s="76" t="s">
        <v>2343</v>
      </c>
      <c r="AA945" s="76" t="s">
        <v>429</v>
      </c>
      <c r="AB945" s="19" t="s">
        <v>49</v>
      </c>
      <c r="AC945" s="19">
        <v>196.35697419693699</v>
      </c>
      <c r="AD945" s="19">
        <v>1220.7279907421801</v>
      </c>
      <c r="AE945" s="19">
        <v>69.655897325915305</v>
      </c>
      <c r="AF945" s="19">
        <v>640</v>
      </c>
      <c r="AG945" s="19">
        <v>1920000</v>
      </c>
      <c r="AH945">
        <v>18053</v>
      </c>
      <c r="AI945" s="24">
        <f>60/1000000</f>
        <v>6.0000000000000002E-5</v>
      </c>
      <c r="AJ945" s="21">
        <f t="shared" si="628"/>
        <v>0.16302512036620806</v>
      </c>
      <c r="AK945" s="21">
        <f t="shared" si="629"/>
        <v>1.0135078137104823</v>
      </c>
      <c r="AL945" s="21">
        <f t="shared" si="630"/>
        <v>5.7831717422903287E-2</v>
      </c>
      <c r="AM945" s="21">
        <f t="shared" si="631"/>
        <v>0.53135916084003654</v>
      </c>
      <c r="AN945" s="21">
        <f t="shared" si="632"/>
        <v>1594.0774825201097</v>
      </c>
      <c r="AO945" s="86">
        <f t="shared" si="600"/>
        <v>1.1018348314465047</v>
      </c>
      <c r="AP945" s="88">
        <f t="shared" si="601"/>
        <v>4.4664416538687141E-4</v>
      </c>
      <c r="AQ945" s="89">
        <f t="shared" si="602"/>
        <v>2.7767337361931021E-3</v>
      </c>
      <c r="AR945" s="89">
        <f t="shared" si="603"/>
        <v>1.5844306143261174E-4</v>
      </c>
      <c r="AS945" s="89">
        <f t="shared" si="604"/>
        <v>1.4557785228494153E-3</v>
      </c>
      <c r="AT945" s="89">
        <f t="shared" si="605"/>
        <v>4.3673355685482456</v>
      </c>
      <c r="AU945" s="91">
        <f t="shared" si="606"/>
        <v>3.0187255656068624E-3</v>
      </c>
      <c r="AV945" s="95">
        <f t="shared" si="616"/>
        <v>163025.12036620805</v>
      </c>
      <c r="AW945" s="96">
        <f t="shared" si="617"/>
        <v>1013507.8137104822</v>
      </c>
      <c r="AX945" s="96">
        <f t="shared" si="618"/>
        <v>57831.71742290329</v>
      </c>
      <c r="AY945" s="96">
        <f t="shared" si="619"/>
        <v>531359.16084003658</v>
      </c>
      <c r="AZ945" s="96">
        <f t="shared" si="620"/>
        <v>1594077482.5201097</v>
      </c>
      <c r="BA945" s="97">
        <f t="shared" si="621"/>
        <v>1101834.8314465047</v>
      </c>
      <c r="BB945" s="102">
        <f t="shared" si="622"/>
        <v>446.64416538687141</v>
      </c>
      <c r="BC945" s="98">
        <f t="shared" si="623"/>
        <v>2776.7337361931022</v>
      </c>
      <c r="BD945" s="98">
        <f t="shared" si="624"/>
        <v>158.44306143261173</v>
      </c>
      <c r="BE945" s="98">
        <f t="shared" si="625"/>
        <v>1455.7785228494154</v>
      </c>
      <c r="BF945" s="98">
        <f t="shared" si="626"/>
        <v>4367335.5685482454</v>
      </c>
      <c r="BG945" s="103">
        <f t="shared" si="627"/>
        <v>3018.7255656068623</v>
      </c>
      <c r="BH945">
        <v>0.1</v>
      </c>
      <c r="BI945">
        <f t="shared" si="607"/>
        <v>83024.868881255723</v>
      </c>
      <c r="BJ945">
        <v>0.1</v>
      </c>
      <c r="BK945">
        <f t="shared" si="608"/>
        <v>1805.3000000000002</v>
      </c>
      <c r="BL945" s="114">
        <v>187.562005220738</v>
      </c>
      <c r="BM945" s="114">
        <v>1012.03746873145</v>
      </c>
      <c r="BN945" s="114">
        <v>69.555897325915296</v>
      </c>
      <c r="BO945" s="114">
        <v>256</v>
      </c>
      <c r="BP945" s="114">
        <v>384000</v>
      </c>
      <c r="BQ945" s="107">
        <f t="shared" si="609"/>
        <v>6.0000000000000002E-6</v>
      </c>
      <c r="BR945" s="107">
        <f t="shared" si="610"/>
        <v>0.15657413115173502</v>
      </c>
      <c r="BS945" s="107">
        <f t="shared" si="611"/>
        <v>0.84633321608712342</v>
      </c>
      <c r="BT945" s="107">
        <f t="shared" si="612"/>
        <v>5.8037544461320749E-2</v>
      </c>
      <c r="BU945" s="107">
        <f t="shared" si="613"/>
        <v>0.21908499452830343</v>
      </c>
      <c r="BV945" s="107">
        <f t="shared" si="614"/>
        <v>356.44656123166982</v>
      </c>
      <c r="BW945" s="117">
        <f t="shared" si="615"/>
        <v>0.15582297621267205</v>
      </c>
    </row>
    <row r="946" spans="1:75" ht="45" customHeight="1" x14ac:dyDescent="0.25">
      <c r="A946" s="108">
        <v>4.6922365052266297</v>
      </c>
      <c r="B946" s="108">
        <v>-74.118418681926101</v>
      </c>
      <c r="C946" s="119">
        <v>27</v>
      </c>
      <c r="D946" s="119">
        <v>34</v>
      </c>
      <c r="E946" s="119">
        <v>1942</v>
      </c>
      <c r="F946" s="16" t="s">
        <v>2340</v>
      </c>
      <c r="G946" s="14" t="s">
        <v>2341</v>
      </c>
      <c r="H946" s="16" t="s">
        <v>2342</v>
      </c>
      <c r="I946" s="14" t="s">
        <v>709</v>
      </c>
      <c r="J946" s="14" t="s">
        <v>53</v>
      </c>
      <c r="K946" s="14">
        <v>1260</v>
      </c>
      <c r="L946" s="14"/>
      <c r="M946" s="14">
        <v>2001</v>
      </c>
      <c r="N946" s="15" t="s">
        <v>43</v>
      </c>
      <c r="O946" s="15" t="s">
        <v>123</v>
      </c>
      <c r="P946" s="28">
        <v>4.2689148957375835E-3</v>
      </c>
      <c r="Q946" s="18">
        <v>943488</v>
      </c>
      <c r="R946" s="18">
        <v>959737.01642552472</v>
      </c>
      <c r="S946" s="15" t="s">
        <v>45</v>
      </c>
      <c r="T946" s="15"/>
      <c r="U946" s="15"/>
      <c r="V946" s="14">
        <v>365</v>
      </c>
      <c r="W946" s="76"/>
      <c r="X946" s="14"/>
      <c r="Y946" s="14">
        <v>8760</v>
      </c>
      <c r="Z946" s="76" t="s">
        <v>2344</v>
      </c>
      <c r="AA946" s="76" t="s">
        <v>429</v>
      </c>
      <c r="AB946" s="19" t="s">
        <v>49</v>
      </c>
      <c r="AC946" s="19">
        <v>196.35697419693699</v>
      </c>
      <c r="AD946" s="19">
        <v>1220.7279907421801</v>
      </c>
      <c r="AE946" s="19">
        <v>69.655897325915305</v>
      </c>
      <c r="AF946" s="19">
        <v>640</v>
      </c>
      <c r="AG946" s="19">
        <v>1920000</v>
      </c>
      <c r="AH946">
        <v>18053</v>
      </c>
      <c r="AI946" s="24">
        <f>60/1000000</f>
        <v>6.0000000000000002E-5</v>
      </c>
      <c r="AJ946" s="21">
        <f t="shared" si="628"/>
        <v>0.18845105657011205</v>
      </c>
      <c r="AK946" s="21">
        <f t="shared" si="629"/>
        <v>1.1715778397020253</v>
      </c>
      <c r="AL946" s="21">
        <f t="shared" si="630"/>
        <v>6.6851343076016645E-2</v>
      </c>
      <c r="AM946" s="21">
        <f t="shared" si="631"/>
        <v>0.61423169051233573</v>
      </c>
      <c r="AN946" s="21">
        <f t="shared" si="632"/>
        <v>1842.6950715370076</v>
      </c>
      <c r="AO946" s="86">
        <f t="shared" si="600"/>
        <v>1.1018348314465047</v>
      </c>
      <c r="AP946" s="88">
        <f t="shared" si="601"/>
        <v>5.1630426457564946E-4</v>
      </c>
      <c r="AQ946" s="89">
        <f t="shared" si="602"/>
        <v>3.2098023005534939E-3</v>
      </c>
      <c r="AR946" s="89">
        <f t="shared" si="603"/>
        <v>1.8315436459182642E-4</v>
      </c>
      <c r="AS946" s="89">
        <f t="shared" si="604"/>
        <v>1.6828265493488649E-3</v>
      </c>
      <c r="AT946" s="89">
        <f t="shared" si="605"/>
        <v>5.0484796480465963</v>
      </c>
      <c r="AU946" s="91">
        <f t="shared" si="606"/>
        <v>3.0187255656068624E-3</v>
      </c>
      <c r="AV946" s="95">
        <f t="shared" si="616"/>
        <v>188451.05657011204</v>
      </c>
      <c r="AW946" s="96">
        <f t="shared" si="617"/>
        <v>1171577.8397020253</v>
      </c>
      <c r="AX946" s="96">
        <f t="shared" si="618"/>
        <v>66851.343076016652</v>
      </c>
      <c r="AY946" s="96">
        <f t="shared" si="619"/>
        <v>614231.69051233574</v>
      </c>
      <c r="AZ946" s="96">
        <f t="shared" si="620"/>
        <v>1842695071.5370076</v>
      </c>
      <c r="BA946" s="97">
        <f t="shared" si="621"/>
        <v>1101834.8314465047</v>
      </c>
      <c r="BB946" s="102">
        <f t="shared" si="622"/>
        <v>516.30426457564943</v>
      </c>
      <c r="BC946" s="98">
        <f t="shared" si="623"/>
        <v>3209.8023005534938</v>
      </c>
      <c r="BD946" s="98">
        <f t="shared" si="624"/>
        <v>183.15436459182641</v>
      </c>
      <c r="BE946" s="98">
        <f t="shared" si="625"/>
        <v>1682.826549348865</v>
      </c>
      <c r="BF946" s="98">
        <f t="shared" si="626"/>
        <v>5048479.648046596</v>
      </c>
      <c r="BG946" s="103">
        <f t="shared" si="627"/>
        <v>3018.7255656068623</v>
      </c>
      <c r="BH946">
        <v>0.1</v>
      </c>
      <c r="BI946">
        <f t="shared" si="607"/>
        <v>95973.701642552478</v>
      </c>
      <c r="BJ946">
        <v>0.1</v>
      </c>
      <c r="BK946">
        <f t="shared" si="608"/>
        <v>1805.3000000000002</v>
      </c>
      <c r="BL946" s="114">
        <v>187.562005220738</v>
      </c>
      <c r="BM946" s="114">
        <v>1012.03746873145</v>
      </c>
      <c r="BN946" s="114">
        <v>69.555897325915296</v>
      </c>
      <c r="BO946" s="114">
        <v>256</v>
      </c>
      <c r="BP946" s="114">
        <v>384000</v>
      </c>
      <c r="BQ946" s="107">
        <f t="shared" si="609"/>
        <v>6.0000000000000002E-6</v>
      </c>
      <c r="BR946" s="107">
        <f t="shared" si="610"/>
        <v>0.18099394977173039</v>
      </c>
      <c r="BS946" s="107">
        <f t="shared" si="611"/>
        <v>0.97833013969704163</v>
      </c>
      <c r="BT946" s="107">
        <f t="shared" si="612"/>
        <v>6.7089271579141421E-2</v>
      </c>
      <c r="BU946" s="107">
        <f t="shared" si="613"/>
        <v>0.25325421385840574</v>
      </c>
      <c r="BV946" s="107">
        <f t="shared" si="614"/>
        <v>412.03914417605876</v>
      </c>
      <c r="BW946" s="117">
        <f t="shared" si="615"/>
        <v>0.15582297621267205</v>
      </c>
    </row>
    <row r="947" spans="1:75" ht="45" customHeight="1" x14ac:dyDescent="0.25">
      <c r="A947" s="108">
        <v>4.6922365052266297</v>
      </c>
      <c r="B947" s="108">
        <v>-74.118418681926101</v>
      </c>
      <c r="C947" s="119">
        <v>27</v>
      </c>
      <c r="D947" s="119">
        <v>34</v>
      </c>
      <c r="E947" s="119">
        <v>1942</v>
      </c>
      <c r="F947" s="16" t="s">
        <v>2340</v>
      </c>
      <c r="G947" s="14" t="s">
        <v>2341</v>
      </c>
      <c r="H947" s="16" t="s">
        <v>2342</v>
      </c>
      <c r="I947" s="14" t="s">
        <v>709</v>
      </c>
      <c r="J947" s="14" t="s">
        <v>53</v>
      </c>
      <c r="K947" s="14">
        <v>1260</v>
      </c>
      <c r="L947" s="14"/>
      <c r="M947" s="14">
        <v>2003</v>
      </c>
      <c r="N947" s="15" t="s">
        <v>43</v>
      </c>
      <c r="O947" s="15" t="s">
        <v>123</v>
      </c>
      <c r="P947" s="28">
        <v>4.2689148957375835E-3</v>
      </c>
      <c r="Q947" s="18">
        <v>943488</v>
      </c>
      <c r="R947" s="18">
        <v>959737.01642552472</v>
      </c>
      <c r="S947" s="15" t="s">
        <v>45</v>
      </c>
      <c r="T947" s="15"/>
      <c r="U947" s="15"/>
      <c r="V947" s="14">
        <v>365</v>
      </c>
      <c r="W947" s="76"/>
      <c r="X947" s="14"/>
      <c r="Y947" s="14">
        <v>8760</v>
      </c>
      <c r="Z947" s="76" t="s">
        <v>2345</v>
      </c>
      <c r="AA947" s="76" t="s">
        <v>429</v>
      </c>
      <c r="AB947" s="19" t="s">
        <v>49</v>
      </c>
      <c r="AC947" s="19">
        <v>196.35697419693699</v>
      </c>
      <c r="AD947" s="19">
        <v>1220.7279907421801</v>
      </c>
      <c r="AE947" s="19">
        <v>69.655897325915305</v>
      </c>
      <c r="AF947" s="19">
        <v>640</v>
      </c>
      <c r="AG947" s="19">
        <v>1920000</v>
      </c>
      <c r="AH947">
        <v>18053</v>
      </c>
      <c r="AI947" s="24">
        <f>60/1000000</f>
        <v>6.0000000000000002E-5</v>
      </c>
      <c r="AJ947" s="21">
        <f t="shared" si="628"/>
        <v>0.18845105657011205</v>
      </c>
      <c r="AK947" s="21">
        <f t="shared" si="629"/>
        <v>1.1715778397020253</v>
      </c>
      <c r="AL947" s="21">
        <f t="shared" si="630"/>
        <v>6.6851343076016645E-2</v>
      </c>
      <c r="AM947" s="21">
        <f t="shared" si="631"/>
        <v>0.61423169051233573</v>
      </c>
      <c r="AN947" s="21">
        <f t="shared" si="632"/>
        <v>1842.6950715370076</v>
      </c>
      <c r="AO947" s="86">
        <f t="shared" si="600"/>
        <v>1.1018348314465047</v>
      </c>
      <c r="AP947" s="88">
        <f t="shared" si="601"/>
        <v>5.1630426457564946E-4</v>
      </c>
      <c r="AQ947" s="89">
        <f t="shared" si="602"/>
        <v>3.2098023005534939E-3</v>
      </c>
      <c r="AR947" s="89">
        <f t="shared" si="603"/>
        <v>1.8315436459182642E-4</v>
      </c>
      <c r="AS947" s="89">
        <f t="shared" si="604"/>
        <v>1.6828265493488649E-3</v>
      </c>
      <c r="AT947" s="89">
        <f t="shared" si="605"/>
        <v>5.0484796480465963</v>
      </c>
      <c r="AU947" s="91">
        <f t="shared" si="606"/>
        <v>3.0187255656068624E-3</v>
      </c>
      <c r="AV947" s="95">
        <f t="shared" si="616"/>
        <v>188451.05657011204</v>
      </c>
      <c r="AW947" s="96">
        <f t="shared" si="617"/>
        <v>1171577.8397020253</v>
      </c>
      <c r="AX947" s="96">
        <f t="shared" si="618"/>
        <v>66851.343076016652</v>
      </c>
      <c r="AY947" s="96">
        <f t="shared" si="619"/>
        <v>614231.69051233574</v>
      </c>
      <c r="AZ947" s="96">
        <f t="shared" si="620"/>
        <v>1842695071.5370076</v>
      </c>
      <c r="BA947" s="97">
        <f t="shared" si="621"/>
        <v>1101834.8314465047</v>
      </c>
      <c r="BB947" s="102">
        <f t="shared" si="622"/>
        <v>516.30426457564943</v>
      </c>
      <c r="BC947" s="98">
        <f t="shared" si="623"/>
        <v>3209.8023005534938</v>
      </c>
      <c r="BD947" s="98">
        <f t="shared" si="624"/>
        <v>183.15436459182641</v>
      </c>
      <c r="BE947" s="98">
        <f t="shared" si="625"/>
        <v>1682.826549348865</v>
      </c>
      <c r="BF947" s="98">
        <f t="shared" si="626"/>
        <v>5048479.648046596</v>
      </c>
      <c r="BG947" s="103">
        <f t="shared" si="627"/>
        <v>3018.7255656068623</v>
      </c>
      <c r="BH947">
        <v>0.1</v>
      </c>
      <c r="BI947">
        <f t="shared" si="607"/>
        <v>95973.701642552478</v>
      </c>
      <c r="BJ947">
        <v>0.1</v>
      </c>
      <c r="BK947">
        <f t="shared" si="608"/>
        <v>1805.3000000000002</v>
      </c>
      <c r="BL947" s="114">
        <v>187.562005220738</v>
      </c>
      <c r="BM947" s="114">
        <v>1012.03746873145</v>
      </c>
      <c r="BN947" s="114">
        <v>69.555897325915296</v>
      </c>
      <c r="BO947" s="114">
        <v>256</v>
      </c>
      <c r="BP947" s="114">
        <v>384000</v>
      </c>
      <c r="BQ947" s="107">
        <f t="shared" si="609"/>
        <v>6.0000000000000002E-6</v>
      </c>
      <c r="BR947" s="107">
        <f t="shared" si="610"/>
        <v>0.18099394977173039</v>
      </c>
      <c r="BS947" s="107">
        <f t="shared" si="611"/>
        <v>0.97833013969704163</v>
      </c>
      <c r="BT947" s="107">
        <f t="shared" si="612"/>
        <v>6.7089271579141421E-2</v>
      </c>
      <c r="BU947" s="107">
        <f t="shared" si="613"/>
        <v>0.25325421385840574</v>
      </c>
      <c r="BV947" s="107">
        <f t="shared" si="614"/>
        <v>412.03914417605876</v>
      </c>
      <c r="BW947" s="117">
        <f t="shared" si="615"/>
        <v>0.15582297621267205</v>
      </c>
    </row>
    <row r="948" spans="1:75" ht="45" customHeight="1" x14ac:dyDescent="0.25">
      <c r="A948" s="108">
        <v>4.6922365052266297</v>
      </c>
      <c r="B948" s="108">
        <v>-74.118418681926101</v>
      </c>
      <c r="C948" s="119">
        <v>27</v>
      </c>
      <c r="D948" s="119">
        <v>34</v>
      </c>
      <c r="E948" s="119">
        <v>1942</v>
      </c>
      <c r="F948" s="16" t="s">
        <v>2340</v>
      </c>
      <c r="G948" s="14" t="s">
        <v>2341</v>
      </c>
      <c r="H948" s="16" t="s">
        <v>2342</v>
      </c>
      <c r="I948" s="14" t="s">
        <v>709</v>
      </c>
      <c r="J948" s="14" t="s">
        <v>53</v>
      </c>
      <c r="K948" s="14">
        <v>1080</v>
      </c>
      <c r="L948" s="14"/>
      <c r="M948" s="14">
        <v>2007</v>
      </c>
      <c r="N948" s="15" t="s">
        <v>43</v>
      </c>
      <c r="O948" s="15" t="s">
        <v>123</v>
      </c>
      <c r="P948" s="28">
        <v>4.2689148957375835E-3</v>
      </c>
      <c r="Q948" s="18">
        <v>778752</v>
      </c>
      <c r="R948" s="18">
        <v>792163.88657344901</v>
      </c>
      <c r="S948" s="15" t="s">
        <v>45</v>
      </c>
      <c r="T948" s="15"/>
      <c r="U948" s="15"/>
      <c r="V948" s="14">
        <v>365</v>
      </c>
      <c r="W948" s="76"/>
      <c r="X948" s="14"/>
      <c r="Y948" s="14">
        <v>8760</v>
      </c>
      <c r="Z948" s="76" t="s">
        <v>2346</v>
      </c>
      <c r="AA948" s="76" t="s">
        <v>429</v>
      </c>
      <c r="AB948" s="19" t="s">
        <v>49</v>
      </c>
      <c r="AC948" s="19">
        <v>196.35697419693699</v>
      </c>
      <c r="AD948" s="19">
        <v>1220.7279907421801</v>
      </c>
      <c r="AE948" s="19">
        <v>69.655897325915305</v>
      </c>
      <c r="AF948" s="19">
        <v>640</v>
      </c>
      <c r="AG948" s="19">
        <v>1920000</v>
      </c>
      <c r="AH948">
        <v>18053</v>
      </c>
      <c r="AI948" s="24">
        <f>60/1000000</f>
        <v>6.0000000000000002E-5</v>
      </c>
      <c r="AJ948" s="21">
        <f t="shared" ref="AJ948:AJ961" si="633">AC948*R948/1000000000</f>
        <v>0.15554690383564806</v>
      </c>
      <c r="AK948" s="21">
        <f t="shared" ref="AK948:AK961" si="634">AD948*R948/1000000000</f>
        <v>0.96701662959532264</v>
      </c>
      <c r="AL948" s="21">
        <f t="shared" ref="AL948:AL961" si="635">AE948*R948/1000000000</f>
        <v>5.5178886348458175E-2</v>
      </c>
      <c r="AM948" s="21">
        <f t="shared" ref="AM948:AM961" si="636">AF948*R948/1000000000</f>
        <v>0.50698488740700731</v>
      </c>
      <c r="AN948" s="21">
        <f t="shared" ref="AN948:AN961" si="637">AG948*R948/1000000000</f>
        <v>1520.9546622210223</v>
      </c>
      <c r="AO948" s="86">
        <f t="shared" si="600"/>
        <v>1.1018348314465047</v>
      </c>
      <c r="AP948" s="88">
        <f t="shared" si="601"/>
        <v>4.2615590091958373E-4</v>
      </c>
      <c r="AQ948" s="89">
        <f t="shared" si="602"/>
        <v>2.6493606290282812E-3</v>
      </c>
      <c r="AR948" s="89">
        <f t="shared" si="603"/>
        <v>1.5117503109166624E-4</v>
      </c>
      <c r="AS948" s="89">
        <f t="shared" si="604"/>
        <v>1.3889996915260475E-3</v>
      </c>
      <c r="AT948" s="89">
        <f t="shared" si="605"/>
        <v>4.1669990745781433</v>
      </c>
      <c r="AU948" s="91">
        <f t="shared" si="606"/>
        <v>3.0187255656068624E-3</v>
      </c>
      <c r="AV948" s="95">
        <f t="shared" si="616"/>
        <v>155546.90383564806</v>
      </c>
      <c r="AW948" s="96">
        <f t="shared" si="617"/>
        <v>967016.62959532265</v>
      </c>
      <c r="AX948" s="96">
        <f t="shared" si="618"/>
        <v>55178.886348458174</v>
      </c>
      <c r="AY948" s="96">
        <f t="shared" si="619"/>
        <v>506984.88740700734</v>
      </c>
      <c r="AZ948" s="96">
        <f t="shared" si="620"/>
        <v>1520954662.2210224</v>
      </c>
      <c r="BA948" s="97">
        <f t="shared" si="621"/>
        <v>1101834.8314465047</v>
      </c>
      <c r="BB948" s="102">
        <f t="shared" si="622"/>
        <v>426.1559009195837</v>
      </c>
      <c r="BC948" s="98">
        <f t="shared" si="623"/>
        <v>2649.360629028281</v>
      </c>
      <c r="BD948" s="98">
        <f t="shared" si="624"/>
        <v>151.17503109166626</v>
      </c>
      <c r="BE948" s="98">
        <f t="shared" si="625"/>
        <v>1388.9996915260474</v>
      </c>
      <c r="BF948" s="98">
        <f t="shared" si="626"/>
        <v>4166999.0745781432</v>
      </c>
      <c r="BG948" s="103">
        <f t="shared" si="627"/>
        <v>3018.7255656068623</v>
      </c>
      <c r="BH948">
        <v>0.1</v>
      </c>
      <c r="BI948">
        <f t="shared" si="607"/>
        <v>79216.388657344913</v>
      </c>
      <c r="BJ948">
        <v>0.1</v>
      </c>
      <c r="BK948">
        <f t="shared" si="608"/>
        <v>1805.3000000000002</v>
      </c>
      <c r="BL948" s="114">
        <v>187.562005220738</v>
      </c>
      <c r="BM948" s="114">
        <v>1012.03746873145</v>
      </c>
      <c r="BN948" s="114">
        <v>69.555897325915296</v>
      </c>
      <c r="BO948" s="114">
        <v>256</v>
      </c>
      <c r="BP948" s="114">
        <v>384000</v>
      </c>
      <c r="BQ948" s="107">
        <f t="shared" si="609"/>
        <v>6.0000000000000002E-6</v>
      </c>
      <c r="BR948" s="107">
        <f t="shared" si="610"/>
        <v>0.14939183155761876</v>
      </c>
      <c r="BS948" s="107">
        <f t="shared" si="611"/>
        <v>0.80751059149597104</v>
      </c>
      <c r="BT948" s="107">
        <f t="shared" si="612"/>
        <v>5.5375271779608784E-2</v>
      </c>
      <c r="BU948" s="107">
        <f t="shared" si="613"/>
        <v>0.20903522413709685</v>
      </c>
      <c r="BV948" s="107">
        <f t="shared" si="614"/>
        <v>340.09580154214376</v>
      </c>
      <c r="BW948" s="117">
        <f t="shared" si="615"/>
        <v>0.15582297621267205</v>
      </c>
    </row>
    <row r="949" spans="1:75" ht="45" customHeight="1" x14ac:dyDescent="0.25">
      <c r="A949" s="108">
        <v>4.6864790002015004</v>
      </c>
      <c r="B949" s="108">
        <v>-74.115214756866294</v>
      </c>
      <c r="C949" s="119">
        <v>27</v>
      </c>
      <c r="D949" s="119">
        <v>33</v>
      </c>
      <c r="E949" s="119">
        <v>1928</v>
      </c>
      <c r="F949" s="16" t="s">
        <v>2347</v>
      </c>
      <c r="G949" s="14" t="s">
        <v>2348</v>
      </c>
      <c r="H949" s="16" t="s">
        <v>2349</v>
      </c>
      <c r="I949" s="14" t="s">
        <v>709</v>
      </c>
      <c r="J949" s="14" t="s">
        <v>41</v>
      </c>
      <c r="K949" s="14">
        <v>40</v>
      </c>
      <c r="L949" s="14"/>
      <c r="M949" s="14">
        <v>1993</v>
      </c>
      <c r="N949" s="15" t="s">
        <v>43</v>
      </c>
      <c r="O949" s="15" t="s">
        <v>44</v>
      </c>
      <c r="P949" s="22">
        <v>1.08600994019335E-3</v>
      </c>
      <c r="Q949" s="18">
        <v>14768</v>
      </c>
      <c r="R949" s="18">
        <v>14832.292322285966</v>
      </c>
      <c r="S949" s="15" t="s">
        <v>45</v>
      </c>
      <c r="T949" s="15"/>
      <c r="U949" s="15"/>
      <c r="V949" s="14">
        <v>365</v>
      </c>
      <c r="W949" s="76"/>
      <c r="X949" s="14"/>
      <c r="Y949" s="14">
        <v>8760</v>
      </c>
      <c r="Z949" s="76" t="s">
        <v>2350</v>
      </c>
      <c r="AA949" s="76" t="s">
        <v>2351</v>
      </c>
      <c r="AB949" s="19" t="s">
        <v>49</v>
      </c>
      <c r="AC949" s="19">
        <v>46.3856216091623</v>
      </c>
      <c r="AD949" s="19">
        <v>1074.85364414012</v>
      </c>
      <c r="AE949" s="19">
        <v>5.4109910208389103</v>
      </c>
      <c r="AF949" s="19">
        <v>1344</v>
      </c>
      <c r="AG949" s="19">
        <v>1920000</v>
      </c>
      <c r="AH949" s="20">
        <v>54177.37142857143</v>
      </c>
      <c r="AI949" s="20">
        <v>8.9999999999999995E-9</v>
      </c>
      <c r="AJ949" s="21">
        <f t="shared" si="633"/>
        <v>6.8800509925803994E-4</v>
      </c>
      <c r="AK949" s="21">
        <f t="shared" si="634"/>
        <v>1.5942543453560595E-2</v>
      </c>
      <c r="AL949" s="21">
        <f t="shared" si="635"/>
        <v>8.0257400574347266E-5</v>
      </c>
      <c r="AM949" s="21">
        <f t="shared" si="636"/>
        <v>1.9934600881152339E-2</v>
      </c>
      <c r="AN949" s="21">
        <f t="shared" si="637"/>
        <v>28.478001258789053</v>
      </c>
      <c r="AO949" s="86">
        <f t="shared" si="600"/>
        <v>4.8971908806437676E-4</v>
      </c>
      <c r="AP949" s="88">
        <f t="shared" si="601"/>
        <v>1.8849454774192875E-6</v>
      </c>
      <c r="AQ949" s="89">
        <f t="shared" si="602"/>
        <v>4.3678201242631769E-5</v>
      </c>
      <c r="AR949" s="89">
        <f t="shared" si="603"/>
        <v>2.1988328924478704E-7</v>
      </c>
      <c r="AS949" s="89">
        <f t="shared" si="604"/>
        <v>5.4615344879869419E-5</v>
      </c>
      <c r="AT949" s="89">
        <f t="shared" si="605"/>
        <v>7.8021921256956311E-2</v>
      </c>
      <c r="AU949" s="91">
        <f t="shared" si="606"/>
        <v>1.341696131683224E-6</v>
      </c>
      <c r="AV949" s="95">
        <f t="shared" si="616"/>
        <v>688.00509925803999</v>
      </c>
      <c r="AW949" s="96">
        <f t="shared" si="617"/>
        <v>15942.543453560595</v>
      </c>
      <c r="AX949" s="96">
        <f t="shared" si="618"/>
        <v>80.257400574347272</v>
      </c>
      <c r="AY949" s="96">
        <f t="shared" si="619"/>
        <v>19934.600881152339</v>
      </c>
      <c r="AZ949" s="96">
        <f t="shared" si="620"/>
        <v>28478001.258789055</v>
      </c>
      <c r="BA949" s="97">
        <f t="shared" si="621"/>
        <v>489.71908806437676</v>
      </c>
      <c r="BB949" s="102">
        <f t="shared" si="622"/>
        <v>1.8849454774192875</v>
      </c>
      <c r="BC949" s="98">
        <f t="shared" si="623"/>
        <v>43.678201242631772</v>
      </c>
      <c r="BD949" s="98">
        <f t="shared" si="624"/>
        <v>0.21988328924478703</v>
      </c>
      <c r="BE949" s="98">
        <f t="shared" si="625"/>
        <v>54.615344879869419</v>
      </c>
      <c r="BF949" s="98">
        <f t="shared" si="626"/>
        <v>78021.92125695631</v>
      </c>
      <c r="BG949" s="103">
        <f t="shared" si="627"/>
        <v>1.3416961316832241</v>
      </c>
      <c r="BH949">
        <v>0.1</v>
      </c>
      <c r="BI949">
        <f t="shared" si="607"/>
        <v>1483.2292322285966</v>
      </c>
      <c r="BJ949">
        <v>0.1</v>
      </c>
      <c r="BK949">
        <f t="shared" si="608"/>
        <v>5417.7371428571432</v>
      </c>
      <c r="BL949" s="114">
        <v>17.6498016718255</v>
      </c>
      <c r="BM949" s="114">
        <v>910.91550745517998</v>
      </c>
      <c r="BN949" s="114">
        <v>5.3109910208389097</v>
      </c>
      <c r="BO949" s="114">
        <v>537.6</v>
      </c>
      <c r="BP949" s="114">
        <v>384000</v>
      </c>
      <c r="BQ949" s="107">
        <f t="shared" si="609"/>
        <v>8.9999999999999999E-10</v>
      </c>
      <c r="BR949" s="107">
        <f t="shared" si="610"/>
        <v>2.7067684213605292E-4</v>
      </c>
      <c r="BS949" s="107">
        <f t="shared" si="611"/>
        <v>1.3604698618960834E-2</v>
      </c>
      <c r="BT949" s="107">
        <f t="shared" si="612"/>
        <v>7.9181958640254539E-5</v>
      </c>
      <c r="BU949" s="107">
        <f t="shared" si="613"/>
        <v>8.2192465037521992E-3</v>
      </c>
      <c r="BV949" s="107">
        <f t="shared" si="614"/>
        <v>6.3678746677976905</v>
      </c>
      <c r="BW949" s="117">
        <f t="shared" si="615"/>
        <v>6.9256737609362589E-5</v>
      </c>
    </row>
    <row r="950" spans="1:75" ht="45" customHeight="1" x14ac:dyDescent="0.25">
      <c r="A950" s="108">
        <v>4.6880880737562096</v>
      </c>
      <c r="B950" s="108">
        <v>-74.115791602307795</v>
      </c>
      <c r="C950" s="119">
        <v>27</v>
      </c>
      <c r="D950" s="119">
        <v>34</v>
      </c>
      <c r="E950" s="119">
        <v>1942</v>
      </c>
      <c r="F950" s="16" t="s">
        <v>2352</v>
      </c>
      <c r="G950" s="14" t="s">
        <v>2353</v>
      </c>
      <c r="H950" s="16" t="s">
        <v>2354</v>
      </c>
      <c r="I950" s="14" t="s">
        <v>709</v>
      </c>
      <c r="J950" s="14" t="s">
        <v>41</v>
      </c>
      <c r="K950" s="14">
        <v>20</v>
      </c>
      <c r="L950" s="14"/>
      <c r="M950" s="14">
        <v>2002</v>
      </c>
      <c r="N950" s="15" t="s">
        <v>43</v>
      </c>
      <c r="O950" s="15" t="s">
        <v>44</v>
      </c>
      <c r="P950" s="17">
        <v>-3.5232101069717393E-2</v>
      </c>
      <c r="Q950" s="18">
        <v>28032</v>
      </c>
      <c r="R950" s="18">
        <v>24347.235480990988</v>
      </c>
      <c r="S950" s="15" t="s">
        <v>45</v>
      </c>
      <c r="T950" s="15"/>
      <c r="U950" s="15"/>
      <c r="V950" s="14">
        <v>365</v>
      </c>
      <c r="W950" s="76"/>
      <c r="X950" s="14"/>
      <c r="Y950" s="14">
        <v>8760</v>
      </c>
      <c r="Z950" s="76" t="s">
        <v>2355</v>
      </c>
      <c r="AA950" s="76" t="s">
        <v>2356</v>
      </c>
      <c r="AB950" s="19" t="s">
        <v>49</v>
      </c>
      <c r="AC950" s="19">
        <v>46.3856216091623</v>
      </c>
      <c r="AD950" s="19">
        <v>1074.85364414012</v>
      </c>
      <c r="AE950" s="19">
        <v>5.4109910208389103</v>
      </c>
      <c r="AF950" s="19">
        <v>1344</v>
      </c>
      <c r="AG950" s="19">
        <v>1920000</v>
      </c>
      <c r="AH950" s="23">
        <v>28032</v>
      </c>
      <c r="AI950" s="24">
        <v>8.7999999999999994E-8</v>
      </c>
      <c r="AJ950" s="21">
        <f t="shared" si="633"/>
        <v>1.1293616522504188E-3</v>
      </c>
      <c r="AK950" s="21">
        <f t="shared" si="634"/>
        <v>2.616971478148079E-2</v>
      </c>
      <c r="AL950" s="21">
        <f t="shared" si="635"/>
        <v>1.3174267256989278E-4</v>
      </c>
      <c r="AM950" s="21">
        <f t="shared" si="636"/>
        <v>3.2722684486451888E-2</v>
      </c>
      <c r="AN950" s="21">
        <f t="shared" si="637"/>
        <v>46.746692123502697</v>
      </c>
      <c r="AO950" s="86">
        <f t="shared" si="600"/>
        <v>2.1425567223272066E-3</v>
      </c>
      <c r="AP950" s="88">
        <f t="shared" si="601"/>
        <v>3.0941415130148458E-6</v>
      </c>
      <c r="AQ950" s="89">
        <f t="shared" si="602"/>
        <v>7.1697848716385719E-5</v>
      </c>
      <c r="AR950" s="89">
        <f t="shared" si="603"/>
        <v>3.6093882895861036E-7</v>
      </c>
      <c r="AS950" s="89">
        <f t="shared" si="604"/>
        <v>8.9651190373840782E-5</v>
      </c>
      <c r="AT950" s="89">
        <f t="shared" si="605"/>
        <v>0.12807312910548685</v>
      </c>
      <c r="AU950" s="91">
        <f t="shared" si="606"/>
        <v>5.8700184173348126E-6</v>
      </c>
      <c r="AV950" s="95">
        <f t="shared" si="616"/>
        <v>1129.3616522504187</v>
      </c>
      <c r="AW950" s="96">
        <f t="shared" si="617"/>
        <v>26169.71478148079</v>
      </c>
      <c r="AX950" s="96">
        <f t="shared" si="618"/>
        <v>131.74267256989279</v>
      </c>
      <c r="AY950" s="96">
        <f t="shared" si="619"/>
        <v>32722.684486451886</v>
      </c>
      <c r="AZ950" s="96">
        <f t="shared" si="620"/>
        <v>46746692.123502694</v>
      </c>
      <c r="BA950" s="97">
        <f t="shared" si="621"/>
        <v>2142.5567223272064</v>
      </c>
      <c r="BB950" s="102">
        <f t="shared" si="622"/>
        <v>3.0941415130148457</v>
      </c>
      <c r="BC950" s="98">
        <f t="shared" si="623"/>
        <v>71.697848716385721</v>
      </c>
      <c r="BD950" s="98">
        <f t="shared" si="624"/>
        <v>0.36093882895861035</v>
      </c>
      <c r="BE950" s="98">
        <f t="shared" si="625"/>
        <v>89.651190373840777</v>
      </c>
      <c r="BF950" s="98">
        <f t="shared" si="626"/>
        <v>128073.12910548685</v>
      </c>
      <c r="BG950" s="103">
        <f t="shared" si="627"/>
        <v>5.8700184173348129</v>
      </c>
      <c r="BH950">
        <v>0.1</v>
      </c>
      <c r="BI950">
        <f t="shared" si="607"/>
        <v>2434.7235480990989</v>
      </c>
      <c r="BJ950">
        <v>0.1</v>
      </c>
      <c r="BK950">
        <f t="shared" si="608"/>
        <v>2803.2000000000003</v>
      </c>
      <c r="BL950" s="114">
        <v>17.6498016718255</v>
      </c>
      <c r="BM950" s="114">
        <v>910.91550745517998</v>
      </c>
      <c r="BN950" s="114">
        <v>5.3109910208389097</v>
      </c>
      <c r="BO950" s="114">
        <v>537.6</v>
      </c>
      <c r="BP950" s="114">
        <v>384000</v>
      </c>
      <c r="BQ950" s="107">
        <f t="shared" si="609"/>
        <v>8.7999999999999994E-9</v>
      </c>
      <c r="BR950" s="107">
        <f t="shared" si="610"/>
        <v>4.4431654066279979E-4</v>
      </c>
      <c r="BS950" s="107">
        <f t="shared" si="611"/>
        <v>2.2332138129860006E-2</v>
      </c>
      <c r="BT950" s="107">
        <f t="shared" si="612"/>
        <v>1.2997733263142989E-4</v>
      </c>
      <c r="BU950" s="107">
        <f t="shared" si="613"/>
        <v>1.3491908449140154E-2</v>
      </c>
      <c r="BV950" s="107">
        <f t="shared" si="614"/>
        <v>10.452878131140604</v>
      </c>
      <c r="BW950" s="117">
        <f t="shared" si="615"/>
        <v>3.0300327748687819E-4</v>
      </c>
    </row>
    <row r="951" spans="1:75" ht="30" x14ac:dyDescent="0.25">
      <c r="A951" s="108">
        <v>4.69107867293335</v>
      </c>
      <c r="B951" s="108">
        <v>-74.117870009426298</v>
      </c>
      <c r="C951" s="119">
        <v>27</v>
      </c>
      <c r="D951" s="119">
        <v>34</v>
      </c>
      <c r="E951" s="119">
        <v>1942</v>
      </c>
      <c r="F951" s="16" t="s">
        <v>2357</v>
      </c>
      <c r="G951" s="14" t="s">
        <v>2358</v>
      </c>
      <c r="H951" s="16" t="s">
        <v>2359</v>
      </c>
      <c r="I951" s="14" t="s">
        <v>709</v>
      </c>
      <c r="J951" s="14" t="s">
        <v>41</v>
      </c>
      <c r="K951" s="14">
        <v>30</v>
      </c>
      <c r="L951" s="14"/>
      <c r="M951" s="14">
        <v>1999</v>
      </c>
      <c r="N951" s="15" t="s">
        <v>102</v>
      </c>
      <c r="O951" s="15" t="s">
        <v>103</v>
      </c>
      <c r="P951" s="28">
        <v>4.2689148957375835E-3</v>
      </c>
      <c r="Q951" s="18">
        <v>6.8137941477079096</v>
      </c>
      <c r="R951" s="18">
        <v>6.9311432321967956</v>
      </c>
      <c r="S951" s="2" t="s">
        <v>45</v>
      </c>
      <c r="T951" s="2"/>
      <c r="U951" s="2"/>
      <c r="V951" s="14">
        <v>365</v>
      </c>
      <c r="W951" s="76"/>
      <c r="X951" s="14"/>
      <c r="Y951" s="14">
        <v>8760</v>
      </c>
      <c r="Z951" s="76" t="s">
        <v>2360</v>
      </c>
      <c r="AA951" s="76" t="s">
        <v>2361</v>
      </c>
      <c r="AB951" s="19" t="s">
        <v>49</v>
      </c>
      <c r="AC951" s="19">
        <v>840000</v>
      </c>
      <c r="AD951" s="19">
        <v>2400000</v>
      </c>
      <c r="AE951" s="19">
        <v>1800000</v>
      </c>
      <c r="AF951" s="19">
        <v>600000</v>
      </c>
      <c r="AG951" s="19">
        <v>2676000000</v>
      </c>
      <c r="AH951" s="20">
        <v>1159.0914634146341</v>
      </c>
      <c r="AI951" s="20">
        <v>1.4200000000000001E-4</v>
      </c>
      <c r="AJ951" s="21">
        <f t="shared" si="633"/>
        <v>5.8221603150453083E-3</v>
      </c>
      <c r="AK951" s="21">
        <f t="shared" si="634"/>
        <v>1.6634743757272308E-2</v>
      </c>
      <c r="AL951" s="21">
        <f t="shared" si="635"/>
        <v>1.2476057817954233E-2</v>
      </c>
      <c r="AM951" s="21">
        <f t="shared" si="636"/>
        <v>4.158685939318077E-3</v>
      </c>
      <c r="AN951" s="21">
        <f t="shared" si="637"/>
        <v>18.547739289358624</v>
      </c>
      <c r="AO951" s="86">
        <f t="shared" si="600"/>
        <v>0.16742562021603197</v>
      </c>
      <c r="AP951" s="88">
        <f t="shared" si="601"/>
        <v>1.5951124150809062E-5</v>
      </c>
      <c r="AQ951" s="89">
        <f t="shared" si="602"/>
        <v>4.5574640430883036E-5</v>
      </c>
      <c r="AR951" s="89">
        <f t="shared" si="603"/>
        <v>3.4180980323162282E-5</v>
      </c>
      <c r="AS951" s="89">
        <f t="shared" si="604"/>
        <v>1.1393660107720759E-5</v>
      </c>
      <c r="AT951" s="89">
        <f t="shared" si="605"/>
        <v>5.0815724080434589E-2</v>
      </c>
      <c r="AU951" s="91">
        <f t="shared" si="606"/>
        <v>4.5870032935899167E-4</v>
      </c>
      <c r="AV951" s="95">
        <f t="shared" si="616"/>
        <v>5822.1603150453084</v>
      </c>
      <c r="AW951" s="96">
        <f t="shared" si="617"/>
        <v>16634.743757272307</v>
      </c>
      <c r="AX951" s="96">
        <f t="shared" si="618"/>
        <v>12476.057817954232</v>
      </c>
      <c r="AY951" s="96">
        <f t="shared" si="619"/>
        <v>4158.6859393180766</v>
      </c>
      <c r="AZ951" s="96">
        <f t="shared" si="620"/>
        <v>18547739.289358623</v>
      </c>
      <c r="BA951" s="97">
        <f t="shared" si="621"/>
        <v>167425.62021603197</v>
      </c>
      <c r="BB951" s="102">
        <f t="shared" si="622"/>
        <v>15.951124150809063</v>
      </c>
      <c r="BC951" s="98">
        <f t="shared" si="623"/>
        <v>45.574640430883036</v>
      </c>
      <c r="BD951" s="98">
        <f t="shared" si="624"/>
        <v>34.180980323162281</v>
      </c>
      <c r="BE951" s="98">
        <f t="shared" si="625"/>
        <v>11.393660107720759</v>
      </c>
      <c r="BF951" s="98">
        <f t="shared" si="626"/>
        <v>50815.724080434586</v>
      </c>
      <c r="BG951" s="103">
        <f t="shared" si="627"/>
        <v>458.70032935899167</v>
      </c>
      <c r="BH951">
        <v>0.1</v>
      </c>
      <c r="BI951">
        <f t="shared" si="607"/>
        <v>0.69311432321967958</v>
      </c>
      <c r="BJ951">
        <v>0.1</v>
      </c>
      <c r="BK951">
        <f t="shared" si="608"/>
        <v>115.90914634146341</v>
      </c>
      <c r="BL951" s="114">
        <v>336000</v>
      </c>
      <c r="BM951" s="114">
        <v>480000</v>
      </c>
      <c r="BN951" s="114">
        <v>360000</v>
      </c>
      <c r="BO951" s="114">
        <v>120000</v>
      </c>
      <c r="BP951" s="114">
        <v>1070400000</v>
      </c>
      <c r="BQ951" s="107">
        <f t="shared" si="609"/>
        <v>1.4200000000000001E-5</v>
      </c>
      <c r="BR951" s="107">
        <f t="shared" si="610"/>
        <v>2.4005381948211204E-3</v>
      </c>
      <c r="BS951" s="107">
        <f t="shared" si="611"/>
        <v>3.7196417829551145E-3</v>
      </c>
      <c r="BT951" s="107">
        <f t="shared" si="612"/>
        <v>2.7897313372163362E-3</v>
      </c>
      <c r="BU951" s="107">
        <f t="shared" si="613"/>
        <v>9.2991044573877862E-4</v>
      </c>
      <c r="BV951" s="107">
        <f t="shared" si="614"/>
        <v>7.6474288206444268</v>
      </c>
      <c r="BW951" s="117">
        <f t="shared" si="615"/>
        <v>2.367755827982395E-2</v>
      </c>
    </row>
    <row r="952" spans="1:75" ht="45" customHeight="1" x14ac:dyDescent="0.25">
      <c r="A952" s="108">
        <v>4.6911666666666667</v>
      </c>
      <c r="B952" s="108">
        <v>-74.102416666666656</v>
      </c>
      <c r="C952" s="119">
        <v>29</v>
      </c>
      <c r="D952" s="119">
        <v>34</v>
      </c>
      <c r="E952" s="119">
        <v>2435</v>
      </c>
      <c r="F952" s="16" t="s">
        <v>2362</v>
      </c>
      <c r="G952" s="14" t="s">
        <v>2363</v>
      </c>
      <c r="H952" s="16" t="s">
        <v>2364</v>
      </c>
      <c r="I952" s="14" t="s">
        <v>709</v>
      </c>
      <c r="J952" s="14" t="s">
        <v>53</v>
      </c>
      <c r="K952" s="27"/>
      <c r="L952" s="27"/>
      <c r="M952" s="14">
        <v>1985</v>
      </c>
      <c r="N952" s="15" t="s">
        <v>43</v>
      </c>
      <c r="O952" s="15" t="s">
        <v>397</v>
      </c>
      <c r="P952" s="17">
        <v>3.0649504171061114E-2</v>
      </c>
      <c r="Q952" s="18">
        <v>12150</v>
      </c>
      <c r="R952" s="18">
        <v>13734.72347497882</v>
      </c>
      <c r="S952" s="15" t="s">
        <v>45</v>
      </c>
      <c r="T952" s="15"/>
      <c r="U952" s="15"/>
      <c r="V952" s="14">
        <v>365</v>
      </c>
      <c r="W952" s="76"/>
      <c r="X952" s="14"/>
      <c r="Y952" s="14">
        <v>8760</v>
      </c>
      <c r="Z952" s="76" t="s">
        <v>2365</v>
      </c>
      <c r="AA952" s="76" t="s">
        <v>2366</v>
      </c>
      <c r="AB952" s="19" t="s">
        <v>49</v>
      </c>
      <c r="AC952" s="19">
        <v>196.35697419693699</v>
      </c>
      <c r="AD952" s="19">
        <v>1220.7279907421801</v>
      </c>
      <c r="AE952" s="19">
        <v>0.1</v>
      </c>
      <c r="AF952" s="19">
        <v>640</v>
      </c>
      <c r="AG952" s="19">
        <v>1920000</v>
      </c>
      <c r="AH952" s="20">
        <v>95073.827203389839</v>
      </c>
      <c r="AI952" s="20">
        <v>2.5741799999999997E-6</v>
      </c>
      <c r="AJ952" s="21">
        <f t="shared" si="633"/>
        <v>2.6969087429784813E-3</v>
      </c>
      <c r="AK952" s="21">
        <f t="shared" si="634"/>
        <v>1.6766361391010346E-2</v>
      </c>
      <c r="AL952" s="21">
        <f t="shared" si="635"/>
        <v>1.3734723474978822E-6</v>
      </c>
      <c r="AM952" s="21">
        <f t="shared" si="636"/>
        <v>8.7902230239864463E-3</v>
      </c>
      <c r="AN952" s="21">
        <f t="shared" si="637"/>
        <v>26.370669071959334</v>
      </c>
      <c r="AO952" s="86">
        <f t="shared" si="600"/>
        <v>0.2766581896219405</v>
      </c>
      <c r="AP952" s="88">
        <f t="shared" si="601"/>
        <v>7.3887910766533738E-6</v>
      </c>
      <c r="AQ952" s="89">
        <f t="shared" si="602"/>
        <v>4.5935236687699577E-5</v>
      </c>
      <c r="AR952" s="89">
        <f t="shared" si="603"/>
        <v>3.7629379383503617E-9</v>
      </c>
      <c r="AS952" s="89">
        <f t="shared" si="604"/>
        <v>2.408280280544232E-5</v>
      </c>
      <c r="AT952" s="89">
        <f t="shared" si="605"/>
        <v>7.2248408416326945E-2</v>
      </c>
      <c r="AU952" s="91">
        <f t="shared" si="606"/>
        <v>7.5796764279983703E-4</v>
      </c>
      <c r="AV952" s="95">
        <f t="shared" si="616"/>
        <v>2696.9087429784813</v>
      </c>
      <c r="AW952" s="96">
        <f t="shared" si="617"/>
        <v>16766.361391010345</v>
      </c>
      <c r="AX952" s="96">
        <f t="shared" si="618"/>
        <v>1.3734723474978823</v>
      </c>
      <c r="AY952" s="96">
        <f t="shared" si="619"/>
        <v>8790.2230239864457</v>
      </c>
      <c r="AZ952" s="96">
        <f t="shared" si="620"/>
        <v>26370669.071959335</v>
      </c>
      <c r="BA952" s="97">
        <f t="shared" si="621"/>
        <v>276658.18962194049</v>
      </c>
      <c r="BB952" s="102">
        <f t="shared" si="622"/>
        <v>7.3887910766533738</v>
      </c>
      <c r="BC952" s="98">
        <f t="shared" si="623"/>
        <v>45.935236687699579</v>
      </c>
      <c r="BD952" s="98">
        <f t="shared" si="624"/>
        <v>3.7629379383503619E-3</v>
      </c>
      <c r="BE952" s="98">
        <f t="shared" si="625"/>
        <v>24.08280280544232</v>
      </c>
      <c r="BF952" s="98">
        <f t="shared" si="626"/>
        <v>72248.408416326944</v>
      </c>
      <c r="BG952" s="103">
        <f t="shared" si="627"/>
        <v>757.96764279983699</v>
      </c>
      <c r="BH952">
        <v>0.1</v>
      </c>
      <c r="BI952">
        <f t="shared" si="607"/>
        <v>1373.4723474978821</v>
      </c>
      <c r="BJ952">
        <v>0.1</v>
      </c>
      <c r="BK952">
        <f t="shared" si="608"/>
        <v>9507.3827203389847</v>
      </c>
      <c r="BL952" s="114">
        <v>187.562005220738</v>
      </c>
      <c r="BM952" s="114">
        <v>1012.03746873145</v>
      </c>
      <c r="BN952" s="114">
        <v>0</v>
      </c>
      <c r="BO952" s="114">
        <v>256</v>
      </c>
      <c r="BP952" s="114">
        <v>384000</v>
      </c>
      <c r="BQ952" s="107">
        <f t="shared" si="609"/>
        <v>2.5741799999999998E-7</v>
      </c>
      <c r="BR952" s="107">
        <f t="shared" si="610"/>
        <v>2.5901906545373185E-3</v>
      </c>
      <c r="BS952" s="107">
        <f t="shared" si="611"/>
        <v>1.400080824851563E-2</v>
      </c>
      <c r="BT952" s="107">
        <f t="shared" si="612"/>
        <v>1.3734723474978821E-7</v>
      </c>
      <c r="BU952" s="107">
        <f t="shared" si="613"/>
        <v>3.6243018000632408E-3</v>
      </c>
      <c r="BV952" s="107">
        <f t="shared" si="614"/>
        <v>5.8966608657052371</v>
      </c>
      <c r="BW952" s="117">
        <f t="shared" si="615"/>
        <v>3.9125376390493578E-2</v>
      </c>
    </row>
    <row r="953" spans="1:75" ht="45" customHeight="1" x14ac:dyDescent="0.25">
      <c r="A953" s="108">
        <v>4.6911666666666667</v>
      </c>
      <c r="B953" s="108">
        <v>-74.102416666666656</v>
      </c>
      <c r="C953" s="119">
        <v>29</v>
      </c>
      <c r="D953" s="119">
        <v>34</v>
      </c>
      <c r="E953" s="119">
        <v>2435</v>
      </c>
      <c r="F953" s="16" t="s">
        <v>2362</v>
      </c>
      <c r="G953" s="14" t="s">
        <v>2363</v>
      </c>
      <c r="H953" s="16" t="s">
        <v>2364</v>
      </c>
      <c r="I953" s="14" t="s">
        <v>709</v>
      </c>
      <c r="J953" s="14" t="s">
        <v>53</v>
      </c>
      <c r="K953" s="27"/>
      <c r="L953" s="27"/>
      <c r="M953" s="14">
        <v>1990</v>
      </c>
      <c r="N953" s="15" t="s">
        <v>43</v>
      </c>
      <c r="O953" s="15" t="s">
        <v>397</v>
      </c>
      <c r="P953" s="17">
        <v>3.0649504171061114E-2</v>
      </c>
      <c r="Q953" s="18">
        <v>10590</v>
      </c>
      <c r="R953" s="18">
        <v>11971.252806586477</v>
      </c>
      <c r="S953" s="15" t="s">
        <v>45</v>
      </c>
      <c r="T953" s="15"/>
      <c r="U953" s="15"/>
      <c r="V953" s="14">
        <v>365</v>
      </c>
      <c r="W953" s="76"/>
      <c r="X953" s="14"/>
      <c r="Y953" s="14">
        <v>8760</v>
      </c>
      <c r="Z953" s="76" t="s">
        <v>2365</v>
      </c>
      <c r="AA953" s="76" t="s">
        <v>2366</v>
      </c>
      <c r="AB953" s="19" t="s">
        <v>49</v>
      </c>
      <c r="AC953" s="19">
        <v>196.35697419693699</v>
      </c>
      <c r="AD953" s="19">
        <v>1220.7279907421801</v>
      </c>
      <c r="AE953" s="19">
        <v>0.1</v>
      </c>
      <c r="AF953" s="19">
        <v>640</v>
      </c>
      <c r="AG953" s="19">
        <v>1920000</v>
      </c>
      <c r="AH953" s="20">
        <v>95073.827203389839</v>
      </c>
      <c r="AI953" s="20">
        <v>2.5741799999999997E-6</v>
      </c>
      <c r="AJ953" s="21">
        <f t="shared" si="633"/>
        <v>2.3506389784479103E-3</v>
      </c>
      <c r="AK953" s="21">
        <f t="shared" si="634"/>
        <v>1.4613643385250995E-2</v>
      </c>
      <c r="AL953" s="21">
        <f t="shared" si="635"/>
        <v>1.1971252806586479E-6</v>
      </c>
      <c r="AM953" s="21">
        <f t="shared" si="636"/>
        <v>7.661601796215345E-3</v>
      </c>
      <c r="AN953" s="21">
        <f t="shared" si="637"/>
        <v>22.984805388646038</v>
      </c>
      <c r="AO953" s="86">
        <f t="shared" si="600"/>
        <v>0.2766581896219405</v>
      </c>
      <c r="AP953" s="88">
        <f t="shared" si="601"/>
        <v>6.4401067902682475E-6</v>
      </c>
      <c r="AQ953" s="89">
        <f t="shared" si="602"/>
        <v>4.0037379137673957E-5</v>
      </c>
      <c r="AR953" s="89">
        <f t="shared" si="603"/>
        <v>3.2797952894757475E-9</v>
      </c>
      <c r="AS953" s="89">
        <f t="shared" si="604"/>
        <v>2.099068985264478E-5</v>
      </c>
      <c r="AT953" s="89">
        <f t="shared" si="605"/>
        <v>6.2972069557934343E-2</v>
      </c>
      <c r="AU953" s="91">
        <f t="shared" si="606"/>
        <v>7.5796764279983703E-4</v>
      </c>
      <c r="AV953" s="95">
        <f t="shared" si="616"/>
        <v>2350.6389784479102</v>
      </c>
      <c r="AW953" s="96">
        <f t="shared" si="617"/>
        <v>14613.643385250994</v>
      </c>
      <c r="AX953" s="96">
        <f t="shared" si="618"/>
        <v>1.1971252806586479</v>
      </c>
      <c r="AY953" s="96">
        <f t="shared" si="619"/>
        <v>7661.6017962153446</v>
      </c>
      <c r="AZ953" s="96">
        <f t="shared" si="620"/>
        <v>22984805.388646036</v>
      </c>
      <c r="BA953" s="97">
        <f t="shared" si="621"/>
        <v>276658.18962194049</v>
      </c>
      <c r="BB953" s="102">
        <f t="shared" si="622"/>
        <v>6.4401067902682474</v>
      </c>
      <c r="BC953" s="98">
        <f t="shared" si="623"/>
        <v>40.037379137673959</v>
      </c>
      <c r="BD953" s="98">
        <f t="shared" si="624"/>
        <v>3.2797952894757475E-3</v>
      </c>
      <c r="BE953" s="98">
        <f t="shared" si="625"/>
        <v>20.990689852644781</v>
      </c>
      <c r="BF953" s="98">
        <f t="shared" si="626"/>
        <v>62972.069557934345</v>
      </c>
      <c r="BG953" s="103">
        <f t="shared" si="627"/>
        <v>757.96764279983699</v>
      </c>
      <c r="BH953">
        <v>0.1</v>
      </c>
      <c r="BI953">
        <f t="shared" si="607"/>
        <v>1197.1252806586479</v>
      </c>
      <c r="BJ953">
        <v>0.1</v>
      </c>
      <c r="BK953">
        <f t="shared" si="608"/>
        <v>9507.3827203389847</v>
      </c>
      <c r="BL953" s="114">
        <v>187.562005220738</v>
      </c>
      <c r="BM953" s="114">
        <v>1012.03746873145</v>
      </c>
      <c r="BN953" s="114">
        <v>0</v>
      </c>
      <c r="BO953" s="114">
        <v>256</v>
      </c>
      <c r="BP953" s="114">
        <v>384000</v>
      </c>
      <c r="BQ953" s="107">
        <f t="shared" si="609"/>
        <v>2.5741799999999998E-7</v>
      </c>
      <c r="BR953" s="107">
        <f t="shared" si="610"/>
        <v>2.2576229655596868E-3</v>
      </c>
      <c r="BS953" s="107">
        <f t="shared" si="611"/>
        <v>1.2203173609200044E-2</v>
      </c>
      <c r="BT953" s="107">
        <f t="shared" si="612"/>
        <v>1.197125280658648E-7</v>
      </c>
      <c r="BU953" s="107">
        <f t="shared" si="613"/>
        <v>3.1589593467217869E-3</v>
      </c>
      <c r="BV953" s="107">
        <f t="shared" si="614"/>
        <v>5.1395587298616014</v>
      </c>
      <c r="BW953" s="117">
        <f t="shared" si="615"/>
        <v>3.9125376390493578E-2</v>
      </c>
    </row>
    <row r="954" spans="1:75" ht="45" customHeight="1" x14ac:dyDescent="0.25">
      <c r="A954" s="108">
        <v>4.6911666666666667</v>
      </c>
      <c r="B954" s="108">
        <v>-74.102416666666656</v>
      </c>
      <c r="C954" s="119">
        <v>29</v>
      </c>
      <c r="D954" s="119">
        <v>34</v>
      </c>
      <c r="E954" s="119">
        <v>2435</v>
      </c>
      <c r="F954" s="16" t="s">
        <v>2362</v>
      </c>
      <c r="G954" s="14" t="s">
        <v>2363</v>
      </c>
      <c r="H954" s="16" t="s">
        <v>2364</v>
      </c>
      <c r="I954" s="14" t="s">
        <v>709</v>
      </c>
      <c r="J954" s="14" t="s">
        <v>53</v>
      </c>
      <c r="K954" s="27"/>
      <c r="L954" s="27"/>
      <c r="M954" s="14">
        <v>1990</v>
      </c>
      <c r="N954" s="15" t="s">
        <v>43</v>
      </c>
      <c r="O954" s="15" t="s">
        <v>397</v>
      </c>
      <c r="P954" s="17">
        <v>3.0649504171061114E-2</v>
      </c>
      <c r="Q954" s="18">
        <v>12150</v>
      </c>
      <c r="R954" s="18">
        <v>13734.72347497882</v>
      </c>
      <c r="S954" s="15" t="s">
        <v>45</v>
      </c>
      <c r="T954" s="15"/>
      <c r="U954" s="15"/>
      <c r="V954" s="14">
        <v>365</v>
      </c>
      <c r="W954" s="76"/>
      <c r="X954" s="14"/>
      <c r="Y954" s="14">
        <v>8760</v>
      </c>
      <c r="Z954" s="76" t="s">
        <v>2365</v>
      </c>
      <c r="AA954" s="76" t="s">
        <v>2366</v>
      </c>
      <c r="AB954" s="19" t="s">
        <v>49</v>
      </c>
      <c r="AC954" s="19">
        <v>196.35697419693699</v>
      </c>
      <c r="AD954" s="19">
        <v>1220.7279907421801</v>
      </c>
      <c r="AE954" s="19">
        <v>0.1</v>
      </c>
      <c r="AF954" s="19">
        <v>640</v>
      </c>
      <c r="AG954" s="19">
        <v>1920000</v>
      </c>
      <c r="AH954" s="20">
        <v>95073.827203389839</v>
      </c>
      <c r="AI954" s="20">
        <v>2.5741799999999997E-6</v>
      </c>
      <c r="AJ954" s="21">
        <f t="shared" si="633"/>
        <v>2.6969087429784813E-3</v>
      </c>
      <c r="AK954" s="21">
        <f t="shared" si="634"/>
        <v>1.6766361391010346E-2</v>
      </c>
      <c r="AL954" s="21">
        <f t="shared" si="635"/>
        <v>1.3734723474978822E-6</v>
      </c>
      <c r="AM954" s="21">
        <f t="shared" si="636"/>
        <v>8.7902230239864463E-3</v>
      </c>
      <c r="AN954" s="21">
        <f t="shared" si="637"/>
        <v>26.370669071959334</v>
      </c>
      <c r="AO954" s="86">
        <f t="shared" si="600"/>
        <v>0.2766581896219405</v>
      </c>
      <c r="AP954" s="88">
        <f t="shared" si="601"/>
        <v>7.3887910766533738E-6</v>
      </c>
      <c r="AQ954" s="89">
        <f t="shared" si="602"/>
        <v>4.5935236687699577E-5</v>
      </c>
      <c r="AR954" s="89">
        <f t="shared" si="603"/>
        <v>3.7629379383503617E-9</v>
      </c>
      <c r="AS954" s="89">
        <f t="shared" si="604"/>
        <v>2.408280280544232E-5</v>
      </c>
      <c r="AT954" s="89">
        <f t="shared" si="605"/>
        <v>7.2248408416326945E-2</v>
      </c>
      <c r="AU954" s="91">
        <f t="shared" si="606"/>
        <v>7.5796764279983703E-4</v>
      </c>
      <c r="AV954" s="95">
        <f t="shared" si="616"/>
        <v>2696.9087429784813</v>
      </c>
      <c r="AW954" s="96">
        <f t="shared" si="617"/>
        <v>16766.361391010345</v>
      </c>
      <c r="AX954" s="96">
        <f t="shared" si="618"/>
        <v>1.3734723474978823</v>
      </c>
      <c r="AY954" s="96">
        <f t="shared" si="619"/>
        <v>8790.2230239864457</v>
      </c>
      <c r="AZ954" s="96">
        <f t="shared" si="620"/>
        <v>26370669.071959335</v>
      </c>
      <c r="BA954" s="97">
        <f t="shared" si="621"/>
        <v>276658.18962194049</v>
      </c>
      <c r="BB954" s="102">
        <f t="shared" si="622"/>
        <v>7.3887910766533738</v>
      </c>
      <c r="BC954" s="98">
        <f t="shared" si="623"/>
        <v>45.935236687699579</v>
      </c>
      <c r="BD954" s="98">
        <f t="shared" si="624"/>
        <v>3.7629379383503619E-3</v>
      </c>
      <c r="BE954" s="98">
        <f t="shared" si="625"/>
        <v>24.08280280544232</v>
      </c>
      <c r="BF954" s="98">
        <f t="shared" si="626"/>
        <v>72248.408416326944</v>
      </c>
      <c r="BG954" s="103">
        <f t="shared" si="627"/>
        <v>757.96764279983699</v>
      </c>
      <c r="BH954">
        <v>0.1</v>
      </c>
      <c r="BI954">
        <f t="shared" si="607"/>
        <v>1373.4723474978821</v>
      </c>
      <c r="BJ954">
        <v>0.1</v>
      </c>
      <c r="BK954">
        <f t="shared" si="608"/>
        <v>9507.3827203389847</v>
      </c>
      <c r="BL954" s="114">
        <v>187.562005220738</v>
      </c>
      <c r="BM954" s="114">
        <v>1012.03746873145</v>
      </c>
      <c r="BN954" s="114">
        <v>0</v>
      </c>
      <c r="BO954" s="114">
        <v>256</v>
      </c>
      <c r="BP954" s="114">
        <v>384000</v>
      </c>
      <c r="BQ954" s="107">
        <f t="shared" si="609"/>
        <v>2.5741799999999998E-7</v>
      </c>
      <c r="BR954" s="107">
        <f t="shared" si="610"/>
        <v>2.5901906545373185E-3</v>
      </c>
      <c r="BS954" s="107">
        <f t="shared" si="611"/>
        <v>1.400080824851563E-2</v>
      </c>
      <c r="BT954" s="107">
        <f t="shared" si="612"/>
        <v>1.3734723474978821E-7</v>
      </c>
      <c r="BU954" s="107">
        <f t="shared" si="613"/>
        <v>3.6243018000632408E-3</v>
      </c>
      <c r="BV954" s="107">
        <f t="shared" si="614"/>
        <v>5.8966608657052371</v>
      </c>
      <c r="BW954" s="117">
        <f t="shared" si="615"/>
        <v>3.9125376390493578E-2</v>
      </c>
    </row>
    <row r="955" spans="1:75" ht="45" customHeight="1" x14ac:dyDescent="0.25">
      <c r="A955" s="108">
        <v>4.6911666666666667</v>
      </c>
      <c r="B955" s="108">
        <v>-74.102416666666656</v>
      </c>
      <c r="C955" s="119">
        <v>29</v>
      </c>
      <c r="D955" s="119">
        <v>34</v>
      </c>
      <c r="E955" s="119">
        <v>2435</v>
      </c>
      <c r="F955" s="16" t="s">
        <v>2362</v>
      </c>
      <c r="G955" s="14" t="s">
        <v>2363</v>
      </c>
      <c r="H955" s="16" t="s">
        <v>2364</v>
      </c>
      <c r="I955" s="14" t="s">
        <v>709</v>
      </c>
      <c r="J955" s="14" t="s">
        <v>53</v>
      </c>
      <c r="K955" s="27"/>
      <c r="L955" s="27"/>
      <c r="M955" s="14">
        <v>1990</v>
      </c>
      <c r="N955" s="15" t="s">
        <v>43</v>
      </c>
      <c r="O955" s="15" t="s">
        <v>397</v>
      </c>
      <c r="P955" s="17">
        <v>3.0649504171061114E-2</v>
      </c>
      <c r="Q955" s="18">
        <v>12150</v>
      </c>
      <c r="R955" s="18">
        <v>13734.72347497882</v>
      </c>
      <c r="S955" s="15" t="s">
        <v>45</v>
      </c>
      <c r="T955" s="15"/>
      <c r="U955" s="15"/>
      <c r="V955" s="14">
        <v>365</v>
      </c>
      <c r="W955" s="76"/>
      <c r="X955" s="14"/>
      <c r="Y955" s="14">
        <v>8760</v>
      </c>
      <c r="Z955" s="76" t="s">
        <v>2365</v>
      </c>
      <c r="AA955" s="76" t="s">
        <v>2366</v>
      </c>
      <c r="AB955" s="19" t="s">
        <v>49</v>
      </c>
      <c r="AC955" s="19">
        <v>196.35697419693699</v>
      </c>
      <c r="AD955" s="19">
        <v>1220.7279907421801</v>
      </c>
      <c r="AE955" s="19">
        <v>0.1</v>
      </c>
      <c r="AF955" s="19">
        <v>640</v>
      </c>
      <c r="AG955" s="19">
        <v>1920000</v>
      </c>
      <c r="AH955" s="20">
        <v>95073.827203389839</v>
      </c>
      <c r="AI955" s="20">
        <v>2.5741799999999997E-6</v>
      </c>
      <c r="AJ955" s="21">
        <f t="shared" si="633"/>
        <v>2.6969087429784813E-3</v>
      </c>
      <c r="AK955" s="21">
        <f t="shared" si="634"/>
        <v>1.6766361391010346E-2</v>
      </c>
      <c r="AL955" s="21">
        <f t="shared" si="635"/>
        <v>1.3734723474978822E-6</v>
      </c>
      <c r="AM955" s="21">
        <f t="shared" si="636"/>
        <v>8.7902230239864463E-3</v>
      </c>
      <c r="AN955" s="21">
        <f t="shared" si="637"/>
        <v>26.370669071959334</v>
      </c>
      <c r="AO955" s="86">
        <f t="shared" si="600"/>
        <v>0.2766581896219405</v>
      </c>
      <c r="AP955" s="88">
        <f t="shared" si="601"/>
        <v>7.3887910766533738E-6</v>
      </c>
      <c r="AQ955" s="89">
        <f t="shared" si="602"/>
        <v>4.5935236687699577E-5</v>
      </c>
      <c r="AR955" s="89">
        <f t="shared" si="603"/>
        <v>3.7629379383503617E-9</v>
      </c>
      <c r="AS955" s="89">
        <f t="shared" si="604"/>
        <v>2.408280280544232E-5</v>
      </c>
      <c r="AT955" s="89">
        <f t="shared" si="605"/>
        <v>7.2248408416326945E-2</v>
      </c>
      <c r="AU955" s="91">
        <f t="shared" si="606"/>
        <v>7.5796764279983703E-4</v>
      </c>
      <c r="AV955" s="95">
        <f t="shared" si="616"/>
        <v>2696.9087429784813</v>
      </c>
      <c r="AW955" s="96">
        <f t="shared" si="617"/>
        <v>16766.361391010345</v>
      </c>
      <c r="AX955" s="96">
        <f t="shared" si="618"/>
        <v>1.3734723474978823</v>
      </c>
      <c r="AY955" s="96">
        <f t="shared" si="619"/>
        <v>8790.2230239864457</v>
      </c>
      <c r="AZ955" s="96">
        <f t="shared" si="620"/>
        <v>26370669.071959335</v>
      </c>
      <c r="BA955" s="97">
        <f t="shared" si="621"/>
        <v>276658.18962194049</v>
      </c>
      <c r="BB955" s="102">
        <f t="shared" si="622"/>
        <v>7.3887910766533738</v>
      </c>
      <c r="BC955" s="98">
        <f t="shared" si="623"/>
        <v>45.935236687699579</v>
      </c>
      <c r="BD955" s="98">
        <f t="shared" si="624"/>
        <v>3.7629379383503619E-3</v>
      </c>
      <c r="BE955" s="98">
        <f t="shared" si="625"/>
        <v>24.08280280544232</v>
      </c>
      <c r="BF955" s="98">
        <f t="shared" si="626"/>
        <v>72248.408416326944</v>
      </c>
      <c r="BG955" s="103">
        <f t="shared" si="627"/>
        <v>757.96764279983699</v>
      </c>
      <c r="BH955">
        <v>0.1</v>
      </c>
      <c r="BI955">
        <f t="shared" si="607"/>
        <v>1373.4723474978821</v>
      </c>
      <c r="BJ955">
        <v>0.1</v>
      </c>
      <c r="BK955">
        <f t="shared" si="608"/>
        <v>9507.3827203389847</v>
      </c>
      <c r="BL955" s="114">
        <v>187.562005220738</v>
      </c>
      <c r="BM955" s="114">
        <v>1012.03746873145</v>
      </c>
      <c r="BN955" s="114">
        <v>0</v>
      </c>
      <c r="BO955" s="114">
        <v>256</v>
      </c>
      <c r="BP955" s="114">
        <v>384000</v>
      </c>
      <c r="BQ955" s="107">
        <f t="shared" si="609"/>
        <v>2.5741799999999998E-7</v>
      </c>
      <c r="BR955" s="107">
        <f t="shared" si="610"/>
        <v>2.5901906545373185E-3</v>
      </c>
      <c r="BS955" s="107">
        <f t="shared" si="611"/>
        <v>1.400080824851563E-2</v>
      </c>
      <c r="BT955" s="107">
        <f t="shared" si="612"/>
        <v>1.3734723474978821E-7</v>
      </c>
      <c r="BU955" s="107">
        <f t="shared" si="613"/>
        <v>3.6243018000632408E-3</v>
      </c>
      <c r="BV955" s="107">
        <f t="shared" si="614"/>
        <v>5.8966608657052371</v>
      </c>
      <c r="BW955" s="117">
        <f t="shared" si="615"/>
        <v>3.9125376390493578E-2</v>
      </c>
    </row>
    <row r="956" spans="1:75" ht="45" customHeight="1" x14ac:dyDescent="0.25">
      <c r="A956" s="108">
        <v>4.6911666666666667</v>
      </c>
      <c r="B956" s="108">
        <v>-74.102416666666656</v>
      </c>
      <c r="C956" s="119">
        <v>29</v>
      </c>
      <c r="D956" s="119">
        <v>34</v>
      </c>
      <c r="E956" s="119">
        <v>2435</v>
      </c>
      <c r="F956" s="16" t="s">
        <v>2362</v>
      </c>
      <c r="G956" s="14" t="s">
        <v>2363</v>
      </c>
      <c r="H956" s="16" t="s">
        <v>2364</v>
      </c>
      <c r="I956" s="14" t="s">
        <v>709</v>
      </c>
      <c r="J956" s="14" t="s">
        <v>53</v>
      </c>
      <c r="K956" s="27"/>
      <c r="L956" s="27"/>
      <c r="M956" s="14">
        <v>1990</v>
      </c>
      <c r="N956" s="15" t="s">
        <v>43</v>
      </c>
      <c r="O956" s="15" t="s">
        <v>397</v>
      </c>
      <c r="P956" s="17">
        <v>3.0649504171061114E-2</v>
      </c>
      <c r="Q956" s="18">
        <v>10590</v>
      </c>
      <c r="R956" s="18">
        <v>11971.252806586477</v>
      </c>
      <c r="S956" s="15" t="s">
        <v>45</v>
      </c>
      <c r="T956" s="15"/>
      <c r="U956" s="15"/>
      <c r="V956" s="14">
        <v>365</v>
      </c>
      <c r="W956" s="76"/>
      <c r="X956" s="14"/>
      <c r="Y956" s="14">
        <v>8760</v>
      </c>
      <c r="Z956" s="76" t="s">
        <v>2365</v>
      </c>
      <c r="AA956" s="76" t="s">
        <v>2366</v>
      </c>
      <c r="AB956" s="19" t="s">
        <v>49</v>
      </c>
      <c r="AC956" s="19">
        <v>196.35697419693699</v>
      </c>
      <c r="AD956" s="19">
        <v>1220.7279907421801</v>
      </c>
      <c r="AE956" s="19">
        <v>0.1</v>
      </c>
      <c r="AF956" s="19">
        <v>640</v>
      </c>
      <c r="AG956" s="19">
        <v>1920000</v>
      </c>
      <c r="AH956" s="20">
        <v>95073.827203389839</v>
      </c>
      <c r="AI956" s="20">
        <v>2.5741799999999997E-6</v>
      </c>
      <c r="AJ956" s="21">
        <f t="shared" si="633"/>
        <v>2.3506389784479103E-3</v>
      </c>
      <c r="AK956" s="21">
        <f t="shared" si="634"/>
        <v>1.4613643385250995E-2</v>
      </c>
      <c r="AL956" s="21">
        <f t="shared" si="635"/>
        <v>1.1971252806586479E-6</v>
      </c>
      <c r="AM956" s="21">
        <f t="shared" si="636"/>
        <v>7.661601796215345E-3</v>
      </c>
      <c r="AN956" s="21">
        <f t="shared" si="637"/>
        <v>22.984805388646038</v>
      </c>
      <c r="AO956" s="86">
        <f t="shared" si="600"/>
        <v>0.2766581896219405</v>
      </c>
      <c r="AP956" s="88">
        <f t="shared" si="601"/>
        <v>6.4401067902682475E-6</v>
      </c>
      <c r="AQ956" s="89">
        <f t="shared" si="602"/>
        <v>4.0037379137673957E-5</v>
      </c>
      <c r="AR956" s="89">
        <f t="shared" si="603"/>
        <v>3.2797952894757475E-9</v>
      </c>
      <c r="AS956" s="89">
        <f t="shared" si="604"/>
        <v>2.099068985264478E-5</v>
      </c>
      <c r="AT956" s="89">
        <f t="shared" si="605"/>
        <v>6.2972069557934343E-2</v>
      </c>
      <c r="AU956" s="91">
        <f t="shared" si="606"/>
        <v>7.5796764279983703E-4</v>
      </c>
      <c r="AV956" s="95">
        <f t="shared" si="616"/>
        <v>2350.6389784479102</v>
      </c>
      <c r="AW956" s="96">
        <f t="shared" si="617"/>
        <v>14613.643385250994</v>
      </c>
      <c r="AX956" s="96">
        <f t="shared" si="618"/>
        <v>1.1971252806586479</v>
      </c>
      <c r="AY956" s="96">
        <f t="shared" si="619"/>
        <v>7661.6017962153446</v>
      </c>
      <c r="AZ956" s="96">
        <f t="shared" si="620"/>
        <v>22984805.388646036</v>
      </c>
      <c r="BA956" s="97">
        <f t="shared" si="621"/>
        <v>276658.18962194049</v>
      </c>
      <c r="BB956" s="102">
        <f t="shared" si="622"/>
        <v>6.4401067902682474</v>
      </c>
      <c r="BC956" s="98">
        <f t="shared" si="623"/>
        <v>40.037379137673959</v>
      </c>
      <c r="BD956" s="98">
        <f t="shared" si="624"/>
        <v>3.2797952894757475E-3</v>
      </c>
      <c r="BE956" s="98">
        <f t="shared" si="625"/>
        <v>20.990689852644781</v>
      </c>
      <c r="BF956" s="98">
        <f t="shared" si="626"/>
        <v>62972.069557934345</v>
      </c>
      <c r="BG956" s="103">
        <f t="shared" si="627"/>
        <v>757.96764279983699</v>
      </c>
      <c r="BH956">
        <v>0.1</v>
      </c>
      <c r="BI956">
        <f t="shared" si="607"/>
        <v>1197.1252806586479</v>
      </c>
      <c r="BJ956">
        <v>0.1</v>
      </c>
      <c r="BK956">
        <f t="shared" si="608"/>
        <v>9507.3827203389847</v>
      </c>
      <c r="BL956" s="114">
        <v>187.562005220738</v>
      </c>
      <c r="BM956" s="114">
        <v>1012.03746873145</v>
      </c>
      <c r="BN956" s="114">
        <v>0</v>
      </c>
      <c r="BO956" s="114">
        <v>256</v>
      </c>
      <c r="BP956" s="114">
        <v>384000</v>
      </c>
      <c r="BQ956" s="107">
        <f t="shared" si="609"/>
        <v>2.5741799999999998E-7</v>
      </c>
      <c r="BR956" s="107">
        <f t="shared" si="610"/>
        <v>2.2576229655596868E-3</v>
      </c>
      <c r="BS956" s="107">
        <f t="shared" si="611"/>
        <v>1.2203173609200044E-2</v>
      </c>
      <c r="BT956" s="107">
        <f t="shared" si="612"/>
        <v>1.197125280658648E-7</v>
      </c>
      <c r="BU956" s="107">
        <f t="shared" si="613"/>
        <v>3.1589593467217869E-3</v>
      </c>
      <c r="BV956" s="107">
        <f t="shared" si="614"/>
        <v>5.1395587298616014</v>
      </c>
      <c r="BW956" s="117">
        <f t="shared" si="615"/>
        <v>3.9125376390493578E-2</v>
      </c>
    </row>
    <row r="957" spans="1:75" ht="45" customHeight="1" x14ac:dyDescent="0.25">
      <c r="A957" s="108">
        <v>4.6911666666666667</v>
      </c>
      <c r="B957" s="108">
        <v>-74.102416666666656</v>
      </c>
      <c r="C957" s="119">
        <v>29</v>
      </c>
      <c r="D957" s="119">
        <v>34</v>
      </c>
      <c r="E957" s="119">
        <v>2435</v>
      </c>
      <c r="F957" s="16" t="s">
        <v>2362</v>
      </c>
      <c r="G957" s="14" t="s">
        <v>2363</v>
      </c>
      <c r="H957" s="16" t="s">
        <v>2364</v>
      </c>
      <c r="I957" s="14" t="s">
        <v>709</v>
      </c>
      <c r="J957" s="14" t="s">
        <v>53</v>
      </c>
      <c r="K957" s="27"/>
      <c r="L957" s="27"/>
      <c r="M957" s="14">
        <v>1990</v>
      </c>
      <c r="N957" s="15" t="s">
        <v>43</v>
      </c>
      <c r="O957" s="15" t="s">
        <v>397</v>
      </c>
      <c r="P957" s="17">
        <v>3.0649504171061114E-2</v>
      </c>
      <c r="Q957" s="18">
        <v>13500</v>
      </c>
      <c r="R957" s="18">
        <v>15260.803861087577</v>
      </c>
      <c r="S957" s="15" t="s">
        <v>45</v>
      </c>
      <c r="T957" s="15"/>
      <c r="U957" s="15"/>
      <c r="V957" s="14">
        <v>365</v>
      </c>
      <c r="W957" s="76"/>
      <c r="X957" s="14"/>
      <c r="Y957" s="14">
        <v>8760</v>
      </c>
      <c r="Z957" s="76" t="s">
        <v>2365</v>
      </c>
      <c r="AA957" s="76" t="s">
        <v>2366</v>
      </c>
      <c r="AB957" s="19" t="s">
        <v>49</v>
      </c>
      <c r="AC957" s="19">
        <v>196.35697419693699</v>
      </c>
      <c r="AD957" s="19">
        <v>1220.7279907421801</v>
      </c>
      <c r="AE957" s="19">
        <v>0.1</v>
      </c>
      <c r="AF957" s="19">
        <v>640</v>
      </c>
      <c r="AG957" s="19">
        <v>1920000</v>
      </c>
      <c r="AH957" s="20">
        <v>95073.827203389839</v>
      </c>
      <c r="AI957" s="20">
        <v>2.5741799999999997E-6</v>
      </c>
      <c r="AJ957" s="21">
        <f t="shared" si="633"/>
        <v>2.9965652699760897E-3</v>
      </c>
      <c r="AK957" s="21">
        <f t="shared" si="634"/>
        <v>1.8629290434455943E-2</v>
      </c>
      <c r="AL957" s="21">
        <f t="shared" si="635"/>
        <v>1.5260803861087579E-6</v>
      </c>
      <c r="AM957" s="21">
        <f t="shared" si="636"/>
        <v>9.7669144710960491E-3</v>
      </c>
      <c r="AN957" s="21">
        <f t="shared" si="637"/>
        <v>29.300743413288146</v>
      </c>
      <c r="AO957" s="86">
        <f t="shared" si="600"/>
        <v>0.2766581896219405</v>
      </c>
      <c r="AP957" s="88">
        <f t="shared" si="601"/>
        <v>8.2097678629481918E-6</v>
      </c>
      <c r="AQ957" s="89">
        <f t="shared" si="602"/>
        <v>5.103915187522176E-5</v>
      </c>
      <c r="AR957" s="89">
        <f t="shared" si="603"/>
        <v>4.1810421537226243E-9</v>
      </c>
      <c r="AS957" s="89">
        <f t="shared" si="604"/>
        <v>2.6758669783824791E-5</v>
      </c>
      <c r="AT957" s="89">
        <f t="shared" si="605"/>
        <v>8.0276009351474373E-2</v>
      </c>
      <c r="AU957" s="91">
        <f t="shared" si="606"/>
        <v>7.5796764279983703E-4</v>
      </c>
      <c r="AV957" s="95">
        <f t="shared" si="616"/>
        <v>2996.5652699760899</v>
      </c>
      <c r="AW957" s="96">
        <f t="shared" si="617"/>
        <v>18629.290434455943</v>
      </c>
      <c r="AX957" s="96">
        <f t="shared" si="618"/>
        <v>1.526080386108758</v>
      </c>
      <c r="AY957" s="96">
        <f t="shared" si="619"/>
        <v>9766.91447109605</v>
      </c>
      <c r="AZ957" s="96">
        <f t="shared" si="620"/>
        <v>29300743.413288146</v>
      </c>
      <c r="BA957" s="97">
        <f t="shared" si="621"/>
        <v>276658.18962194049</v>
      </c>
      <c r="BB957" s="102">
        <f t="shared" si="622"/>
        <v>8.2097678629481923</v>
      </c>
      <c r="BC957" s="98">
        <f t="shared" si="623"/>
        <v>51.039151875221762</v>
      </c>
      <c r="BD957" s="98">
        <f t="shared" si="624"/>
        <v>4.1810421537226243E-3</v>
      </c>
      <c r="BE957" s="98">
        <f t="shared" si="625"/>
        <v>26.758669783824789</v>
      </c>
      <c r="BF957" s="98">
        <f t="shared" si="626"/>
        <v>80276.009351474378</v>
      </c>
      <c r="BG957" s="103">
        <f t="shared" si="627"/>
        <v>757.96764279983699</v>
      </c>
      <c r="BH957">
        <v>0.1</v>
      </c>
      <c r="BI957">
        <f t="shared" si="607"/>
        <v>1526.0803861087579</v>
      </c>
      <c r="BJ957">
        <v>0.1</v>
      </c>
      <c r="BK957">
        <f t="shared" si="608"/>
        <v>9507.3827203389847</v>
      </c>
      <c r="BL957" s="114">
        <v>187.562005220738</v>
      </c>
      <c r="BM957" s="114">
        <v>1012.03746873145</v>
      </c>
      <c r="BN957" s="114">
        <v>0</v>
      </c>
      <c r="BO957" s="114">
        <v>256</v>
      </c>
      <c r="BP957" s="114">
        <v>384000</v>
      </c>
      <c r="BQ957" s="107">
        <f t="shared" si="609"/>
        <v>2.5741799999999998E-7</v>
      </c>
      <c r="BR957" s="107">
        <f t="shared" si="610"/>
        <v>2.8779896161525756E-3</v>
      </c>
      <c r="BS957" s="107">
        <f t="shared" si="611"/>
        <v>1.5556453609461812E-2</v>
      </c>
      <c r="BT957" s="107">
        <f t="shared" si="612"/>
        <v>1.5260803861087579E-7</v>
      </c>
      <c r="BU957" s="107">
        <f t="shared" si="613"/>
        <v>4.0270020000702667E-3</v>
      </c>
      <c r="BV957" s="107">
        <f t="shared" si="614"/>
        <v>6.5518454063391518</v>
      </c>
      <c r="BW957" s="117">
        <f t="shared" si="615"/>
        <v>3.9125376390493578E-2</v>
      </c>
    </row>
    <row r="958" spans="1:75" ht="45" customHeight="1" x14ac:dyDescent="0.25">
      <c r="A958" s="108">
        <v>4.6911666666666667</v>
      </c>
      <c r="B958" s="108">
        <v>-74.102416666666656</v>
      </c>
      <c r="C958" s="119">
        <v>29</v>
      </c>
      <c r="D958" s="119">
        <v>34</v>
      </c>
      <c r="E958" s="119">
        <v>2435</v>
      </c>
      <c r="F958" s="16" t="s">
        <v>2362</v>
      </c>
      <c r="G958" s="14" t="s">
        <v>2363</v>
      </c>
      <c r="H958" s="16" t="s">
        <v>2364</v>
      </c>
      <c r="I958" s="14" t="s">
        <v>709</v>
      </c>
      <c r="J958" s="14" t="s">
        <v>53</v>
      </c>
      <c r="K958" s="27"/>
      <c r="L958" s="27"/>
      <c r="M958" s="14">
        <v>1990</v>
      </c>
      <c r="N958" s="15" t="s">
        <v>43</v>
      </c>
      <c r="O958" s="15" t="s">
        <v>397</v>
      </c>
      <c r="P958" s="17">
        <v>3.0649504171061114E-2</v>
      </c>
      <c r="Q958" s="18">
        <v>13500</v>
      </c>
      <c r="R958" s="18">
        <v>15260.803861087577</v>
      </c>
      <c r="S958" s="15" t="s">
        <v>45</v>
      </c>
      <c r="T958" s="15"/>
      <c r="U958" s="15"/>
      <c r="V958" s="14">
        <v>365</v>
      </c>
      <c r="W958" s="76"/>
      <c r="X958" s="14"/>
      <c r="Y958" s="14">
        <v>8760</v>
      </c>
      <c r="Z958" s="76" t="s">
        <v>2365</v>
      </c>
      <c r="AA958" s="76" t="s">
        <v>2366</v>
      </c>
      <c r="AB958" s="19" t="s">
        <v>49</v>
      </c>
      <c r="AC958" s="19">
        <v>196.35697419693699</v>
      </c>
      <c r="AD958" s="19">
        <v>1220.7279907421801</v>
      </c>
      <c r="AE958" s="19">
        <v>0.1</v>
      </c>
      <c r="AF958" s="19">
        <v>640</v>
      </c>
      <c r="AG958" s="19">
        <v>1920000</v>
      </c>
      <c r="AH958" s="20">
        <v>95073.827203389839</v>
      </c>
      <c r="AI958" s="20">
        <v>2.5741799999999997E-6</v>
      </c>
      <c r="AJ958" s="21">
        <f t="shared" si="633"/>
        <v>2.9965652699760897E-3</v>
      </c>
      <c r="AK958" s="21">
        <f t="shared" si="634"/>
        <v>1.8629290434455943E-2</v>
      </c>
      <c r="AL958" s="21">
        <f t="shared" si="635"/>
        <v>1.5260803861087579E-6</v>
      </c>
      <c r="AM958" s="21">
        <f t="shared" si="636"/>
        <v>9.7669144710960491E-3</v>
      </c>
      <c r="AN958" s="21">
        <f t="shared" si="637"/>
        <v>29.300743413288146</v>
      </c>
      <c r="AO958" s="86">
        <f t="shared" si="600"/>
        <v>0.2766581896219405</v>
      </c>
      <c r="AP958" s="88">
        <f t="shared" si="601"/>
        <v>8.2097678629481918E-6</v>
      </c>
      <c r="AQ958" s="89">
        <f t="shared" si="602"/>
        <v>5.103915187522176E-5</v>
      </c>
      <c r="AR958" s="89">
        <f t="shared" si="603"/>
        <v>4.1810421537226243E-9</v>
      </c>
      <c r="AS958" s="89">
        <f t="shared" si="604"/>
        <v>2.6758669783824791E-5</v>
      </c>
      <c r="AT958" s="89">
        <f t="shared" si="605"/>
        <v>8.0276009351474373E-2</v>
      </c>
      <c r="AU958" s="91">
        <f t="shared" si="606"/>
        <v>7.5796764279983703E-4</v>
      </c>
      <c r="AV958" s="95">
        <f t="shared" si="616"/>
        <v>2996.5652699760899</v>
      </c>
      <c r="AW958" s="96">
        <f t="shared" si="617"/>
        <v>18629.290434455943</v>
      </c>
      <c r="AX958" s="96">
        <f t="shared" si="618"/>
        <v>1.526080386108758</v>
      </c>
      <c r="AY958" s="96">
        <f t="shared" si="619"/>
        <v>9766.91447109605</v>
      </c>
      <c r="AZ958" s="96">
        <f t="shared" si="620"/>
        <v>29300743.413288146</v>
      </c>
      <c r="BA958" s="97">
        <f t="shared" si="621"/>
        <v>276658.18962194049</v>
      </c>
      <c r="BB958" s="102">
        <f t="shared" si="622"/>
        <v>8.2097678629481923</v>
      </c>
      <c r="BC958" s="98">
        <f t="shared" si="623"/>
        <v>51.039151875221762</v>
      </c>
      <c r="BD958" s="98">
        <f t="shared" si="624"/>
        <v>4.1810421537226243E-3</v>
      </c>
      <c r="BE958" s="98">
        <f t="shared" si="625"/>
        <v>26.758669783824789</v>
      </c>
      <c r="BF958" s="98">
        <f t="shared" si="626"/>
        <v>80276.009351474378</v>
      </c>
      <c r="BG958" s="103">
        <f t="shared" si="627"/>
        <v>757.96764279983699</v>
      </c>
      <c r="BH958">
        <v>0.1</v>
      </c>
      <c r="BI958">
        <f t="shared" si="607"/>
        <v>1526.0803861087579</v>
      </c>
      <c r="BJ958">
        <v>0.1</v>
      </c>
      <c r="BK958">
        <f t="shared" si="608"/>
        <v>9507.3827203389847</v>
      </c>
      <c r="BL958" s="114">
        <v>187.562005220738</v>
      </c>
      <c r="BM958" s="114">
        <v>1012.03746873145</v>
      </c>
      <c r="BN958" s="114">
        <v>0</v>
      </c>
      <c r="BO958" s="114">
        <v>256</v>
      </c>
      <c r="BP958" s="114">
        <v>384000</v>
      </c>
      <c r="BQ958" s="107">
        <f t="shared" si="609"/>
        <v>2.5741799999999998E-7</v>
      </c>
      <c r="BR958" s="107">
        <f t="shared" si="610"/>
        <v>2.8779896161525756E-3</v>
      </c>
      <c r="BS958" s="107">
        <f t="shared" si="611"/>
        <v>1.5556453609461812E-2</v>
      </c>
      <c r="BT958" s="107">
        <f t="shared" si="612"/>
        <v>1.5260803861087579E-7</v>
      </c>
      <c r="BU958" s="107">
        <f t="shared" si="613"/>
        <v>4.0270020000702667E-3</v>
      </c>
      <c r="BV958" s="107">
        <f t="shared" si="614"/>
        <v>6.5518454063391518</v>
      </c>
      <c r="BW958" s="117">
        <f t="shared" si="615"/>
        <v>3.9125376390493578E-2</v>
      </c>
    </row>
    <row r="959" spans="1:75" ht="45" customHeight="1" x14ac:dyDescent="0.25">
      <c r="A959" s="108">
        <v>4.6911666666666667</v>
      </c>
      <c r="B959" s="108">
        <v>-74.102416666666656</v>
      </c>
      <c r="C959" s="119">
        <v>29</v>
      </c>
      <c r="D959" s="119">
        <v>34</v>
      </c>
      <c r="E959" s="119">
        <v>2435</v>
      </c>
      <c r="F959" s="16" t="s">
        <v>2362</v>
      </c>
      <c r="G959" s="14" t="s">
        <v>2363</v>
      </c>
      <c r="H959" s="16" t="s">
        <v>2364</v>
      </c>
      <c r="I959" s="14" t="s">
        <v>709</v>
      </c>
      <c r="J959" s="14" t="s">
        <v>53</v>
      </c>
      <c r="K959" s="27"/>
      <c r="L959" s="27"/>
      <c r="M959" s="14">
        <v>1985</v>
      </c>
      <c r="N959" s="15" t="s">
        <v>43</v>
      </c>
      <c r="O959" s="15" t="s">
        <v>397</v>
      </c>
      <c r="P959" s="17">
        <v>3.0649504171061114E-2</v>
      </c>
      <c r="Q959" s="18">
        <v>12150</v>
      </c>
      <c r="R959" s="18">
        <v>13734.72347497882</v>
      </c>
      <c r="S959" s="15" t="s">
        <v>45</v>
      </c>
      <c r="T959" s="15"/>
      <c r="U959" s="15"/>
      <c r="V959" s="14">
        <v>365</v>
      </c>
      <c r="W959" s="76"/>
      <c r="X959" s="14"/>
      <c r="Y959" s="14">
        <v>8760</v>
      </c>
      <c r="Z959" s="76" t="s">
        <v>2365</v>
      </c>
      <c r="AA959" s="76" t="s">
        <v>2366</v>
      </c>
      <c r="AB959" s="19" t="s">
        <v>49</v>
      </c>
      <c r="AC959" s="19">
        <v>196.35697419693699</v>
      </c>
      <c r="AD959" s="19">
        <v>1220.7279907421801</v>
      </c>
      <c r="AE959" s="19">
        <v>0.1</v>
      </c>
      <c r="AF959" s="19">
        <v>640</v>
      </c>
      <c r="AG959" s="19">
        <v>1920000</v>
      </c>
      <c r="AH959" s="20">
        <v>95073.827203389839</v>
      </c>
      <c r="AI959" s="20">
        <v>2.5741799999999997E-6</v>
      </c>
      <c r="AJ959" s="21">
        <f t="shared" si="633"/>
        <v>2.6969087429784813E-3</v>
      </c>
      <c r="AK959" s="21">
        <f t="shared" si="634"/>
        <v>1.6766361391010346E-2</v>
      </c>
      <c r="AL959" s="21">
        <f t="shared" si="635"/>
        <v>1.3734723474978822E-6</v>
      </c>
      <c r="AM959" s="21">
        <f t="shared" si="636"/>
        <v>8.7902230239864463E-3</v>
      </c>
      <c r="AN959" s="21">
        <f t="shared" si="637"/>
        <v>26.370669071959334</v>
      </c>
      <c r="AO959" s="86">
        <f t="shared" si="600"/>
        <v>0.2766581896219405</v>
      </c>
      <c r="AP959" s="88">
        <f t="shared" si="601"/>
        <v>7.3887910766533738E-6</v>
      </c>
      <c r="AQ959" s="89">
        <f t="shared" si="602"/>
        <v>4.5935236687699577E-5</v>
      </c>
      <c r="AR959" s="89">
        <f t="shared" si="603"/>
        <v>3.7629379383503617E-9</v>
      </c>
      <c r="AS959" s="89">
        <f t="shared" si="604"/>
        <v>2.408280280544232E-5</v>
      </c>
      <c r="AT959" s="89">
        <f t="shared" si="605"/>
        <v>7.2248408416326945E-2</v>
      </c>
      <c r="AU959" s="91">
        <f t="shared" si="606"/>
        <v>7.5796764279983703E-4</v>
      </c>
      <c r="AV959" s="95">
        <f t="shared" si="616"/>
        <v>2696.9087429784813</v>
      </c>
      <c r="AW959" s="96">
        <f t="shared" si="617"/>
        <v>16766.361391010345</v>
      </c>
      <c r="AX959" s="96">
        <f t="shared" si="618"/>
        <v>1.3734723474978823</v>
      </c>
      <c r="AY959" s="96">
        <f t="shared" si="619"/>
        <v>8790.2230239864457</v>
      </c>
      <c r="AZ959" s="96">
        <f t="shared" si="620"/>
        <v>26370669.071959335</v>
      </c>
      <c r="BA959" s="97">
        <f t="shared" si="621"/>
        <v>276658.18962194049</v>
      </c>
      <c r="BB959" s="102">
        <f t="shared" si="622"/>
        <v>7.3887910766533738</v>
      </c>
      <c r="BC959" s="98">
        <f t="shared" si="623"/>
        <v>45.935236687699579</v>
      </c>
      <c r="BD959" s="98">
        <f t="shared" si="624"/>
        <v>3.7629379383503619E-3</v>
      </c>
      <c r="BE959" s="98">
        <f t="shared" si="625"/>
        <v>24.08280280544232</v>
      </c>
      <c r="BF959" s="98">
        <f t="shared" si="626"/>
        <v>72248.408416326944</v>
      </c>
      <c r="BG959" s="103">
        <f t="shared" si="627"/>
        <v>757.96764279983699</v>
      </c>
      <c r="BH959">
        <v>0.1</v>
      </c>
      <c r="BI959">
        <f t="shared" si="607"/>
        <v>1373.4723474978821</v>
      </c>
      <c r="BJ959">
        <v>0.1</v>
      </c>
      <c r="BK959">
        <f t="shared" si="608"/>
        <v>9507.3827203389847</v>
      </c>
      <c r="BL959" s="114">
        <v>187.562005220738</v>
      </c>
      <c r="BM959" s="114">
        <v>1012.03746873145</v>
      </c>
      <c r="BN959" s="114">
        <v>0</v>
      </c>
      <c r="BO959" s="114">
        <v>256</v>
      </c>
      <c r="BP959" s="114">
        <v>384000</v>
      </c>
      <c r="BQ959" s="107">
        <f t="shared" si="609"/>
        <v>2.5741799999999998E-7</v>
      </c>
      <c r="BR959" s="107">
        <f t="shared" si="610"/>
        <v>2.5901906545373185E-3</v>
      </c>
      <c r="BS959" s="107">
        <f t="shared" si="611"/>
        <v>1.400080824851563E-2</v>
      </c>
      <c r="BT959" s="107">
        <f t="shared" si="612"/>
        <v>1.3734723474978821E-7</v>
      </c>
      <c r="BU959" s="107">
        <f t="shared" si="613"/>
        <v>3.6243018000632408E-3</v>
      </c>
      <c r="BV959" s="107">
        <f t="shared" si="614"/>
        <v>5.8966608657052371</v>
      </c>
      <c r="BW959" s="117">
        <f t="shared" si="615"/>
        <v>3.9125376390493578E-2</v>
      </c>
    </row>
    <row r="960" spans="1:75" ht="45" customHeight="1" x14ac:dyDescent="0.25">
      <c r="A960" s="108">
        <v>4.6911666666666667</v>
      </c>
      <c r="B960" s="108">
        <v>-74.102416666666656</v>
      </c>
      <c r="C960" s="119">
        <v>29</v>
      </c>
      <c r="D960" s="119">
        <v>34</v>
      </c>
      <c r="E960" s="119">
        <v>2435</v>
      </c>
      <c r="F960" s="16" t="s">
        <v>2362</v>
      </c>
      <c r="G960" s="14" t="s">
        <v>2363</v>
      </c>
      <c r="H960" s="16" t="s">
        <v>2364</v>
      </c>
      <c r="I960" s="14" t="s">
        <v>709</v>
      </c>
      <c r="J960" s="14" t="s">
        <v>41</v>
      </c>
      <c r="K960" s="14">
        <v>40</v>
      </c>
      <c r="L960" s="14"/>
      <c r="M960" s="14">
        <v>1988</v>
      </c>
      <c r="N960" s="15" t="s">
        <v>43</v>
      </c>
      <c r="O960" s="15" t="s">
        <v>44</v>
      </c>
      <c r="P960" s="17">
        <v>3.0649504171061114E-2</v>
      </c>
      <c r="Q960" s="18">
        <v>84000</v>
      </c>
      <c r="R960" s="18">
        <v>94956.112913433812</v>
      </c>
      <c r="S960" s="15" t="s">
        <v>45</v>
      </c>
      <c r="T960" s="15"/>
      <c r="U960" s="15"/>
      <c r="V960" s="14">
        <v>365</v>
      </c>
      <c r="W960" s="76"/>
      <c r="X960" s="14"/>
      <c r="Y960" s="14">
        <v>8760</v>
      </c>
      <c r="Z960" s="76" t="s">
        <v>2367</v>
      </c>
      <c r="AA960" s="76" t="s">
        <v>2366</v>
      </c>
      <c r="AB960" s="19" t="s">
        <v>49</v>
      </c>
      <c r="AC960" s="19">
        <v>46.3856216091623</v>
      </c>
      <c r="AD960" s="19">
        <v>1074.85364414012</v>
      </c>
      <c r="AE960" s="19">
        <v>5.4109910208389103</v>
      </c>
      <c r="AF960" s="19">
        <v>1344</v>
      </c>
      <c r="AG960" s="19">
        <v>1920000</v>
      </c>
      <c r="AH960" s="20">
        <v>95073.827203389839</v>
      </c>
      <c r="AI960" s="20">
        <v>2.5741799999999997E-6</v>
      </c>
      <c r="AJ960" s="21">
        <f t="shared" si="633"/>
        <v>4.4045983230794304E-3</v>
      </c>
      <c r="AK960" s="21">
        <f t="shared" si="634"/>
        <v>0.10206392399838504</v>
      </c>
      <c r="AL960" s="21">
        <f t="shared" si="635"/>
        <v>5.1380667434835603E-4</v>
      </c>
      <c r="AM960" s="21">
        <f t="shared" si="636"/>
        <v>0.12762101575565504</v>
      </c>
      <c r="AN960" s="21">
        <f t="shared" si="637"/>
        <v>182.31573679379289</v>
      </c>
      <c r="AO960" s="86">
        <f t="shared" si="600"/>
        <v>0.2766581896219405</v>
      </c>
      <c r="AP960" s="88">
        <f t="shared" si="601"/>
        <v>1.2067392665971043E-5</v>
      </c>
      <c r="AQ960" s="89">
        <f t="shared" si="602"/>
        <v>2.7962718903667136E-4</v>
      </c>
      <c r="AR960" s="89">
        <f t="shared" si="603"/>
        <v>1.4076895187626193E-6</v>
      </c>
      <c r="AS960" s="89">
        <f t="shared" si="604"/>
        <v>3.4964661850864394E-4</v>
      </c>
      <c r="AT960" s="89">
        <f t="shared" si="605"/>
        <v>0.4994951692980627</v>
      </c>
      <c r="AU960" s="91">
        <f t="shared" si="606"/>
        <v>7.5796764279983703E-4</v>
      </c>
      <c r="AV960" s="95">
        <f t="shared" si="616"/>
        <v>4404.59832307943</v>
      </c>
      <c r="AW960" s="96">
        <f t="shared" si="617"/>
        <v>102063.92399838504</v>
      </c>
      <c r="AX960" s="96">
        <f t="shared" si="618"/>
        <v>513.80667434835607</v>
      </c>
      <c r="AY960" s="96">
        <f t="shared" si="619"/>
        <v>127621.01575565504</v>
      </c>
      <c r="AZ960" s="96">
        <f t="shared" si="620"/>
        <v>182315736.7937929</v>
      </c>
      <c r="BA960" s="97">
        <f t="shared" si="621"/>
        <v>276658.18962194049</v>
      </c>
      <c r="BB960" s="102">
        <f t="shared" si="622"/>
        <v>12.067392665971042</v>
      </c>
      <c r="BC960" s="98">
        <f t="shared" si="623"/>
        <v>279.62718903667138</v>
      </c>
      <c r="BD960" s="98">
        <f t="shared" si="624"/>
        <v>1.4076895187626193</v>
      </c>
      <c r="BE960" s="98">
        <f t="shared" si="625"/>
        <v>349.64661850864394</v>
      </c>
      <c r="BF960" s="98">
        <f t="shared" si="626"/>
        <v>499495.16929806268</v>
      </c>
      <c r="BG960" s="103">
        <f t="shared" si="627"/>
        <v>757.96764279983699</v>
      </c>
      <c r="BH960">
        <v>0.1</v>
      </c>
      <c r="BI960">
        <f t="shared" si="607"/>
        <v>9495.6112913433808</v>
      </c>
      <c r="BJ960">
        <v>0.1</v>
      </c>
      <c r="BK960">
        <f t="shared" si="608"/>
        <v>9507.3827203389847</v>
      </c>
      <c r="BL960" s="114">
        <v>17.6498016718255</v>
      </c>
      <c r="BM960" s="114">
        <v>910.91550745517998</v>
      </c>
      <c r="BN960" s="114">
        <v>5.3109910208389097</v>
      </c>
      <c r="BO960" s="114">
        <v>537.6</v>
      </c>
      <c r="BP960" s="114">
        <v>384000</v>
      </c>
      <c r="BQ960" s="107">
        <f t="shared" si="609"/>
        <v>2.5741799999999998E-7</v>
      </c>
      <c r="BR960" s="107">
        <f t="shared" si="610"/>
        <v>1.7328690822998464E-3</v>
      </c>
      <c r="BS960" s="107">
        <f t="shared" si="611"/>
        <v>8.7097076442745086E-2</v>
      </c>
      <c r="BT960" s="107">
        <f t="shared" si="612"/>
        <v>5.0692171122150933E-4</v>
      </c>
      <c r="BU960" s="107">
        <f t="shared" si="613"/>
        <v>5.2619492800918148E-2</v>
      </c>
      <c r="BV960" s="107">
        <f t="shared" si="614"/>
        <v>40.767038083888046</v>
      </c>
      <c r="BW960" s="117">
        <f t="shared" si="615"/>
        <v>3.9125376390493578E-2</v>
      </c>
    </row>
    <row r="961" spans="1:75" ht="45" customHeight="1" x14ac:dyDescent="0.25">
      <c r="A961" s="108">
        <v>4.6909430369757903</v>
      </c>
      <c r="B961" s="108">
        <v>-74.116464152895304</v>
      </c>
      <c r="C961" s="119">
        <v>27</v>
      </c>
      <c r="D961" s="119">
        <v>34</v>
      </c>
      <c r="E961" s="119">
        <v>1942</v>
      </c>
      <c r="F961" s="16" t="s">
        <v>2368</v>
      </c>
      <c r="G961" s="14" t="s">
        <v>2369</v>
      </c>
      <c r="H961" s="16" t="s">
        <v>2370</v>
      </c>
      <c r="I961" s="14" t="s">
        <v>709</v>
      </c>
      <c r="J961" s="14" t="s">
        <v>41</v>
      </c>
      <c r="K961" s="14">
        <v>300</v>
      </c>
      <c r="L961" s="14"/>
      <c r="M961" s="14">
        <v>1978</v>
      </c>
      <c r="N961" s="15" t="s">
        <v>43</v>
      </c>
      <c r="O961" s="15" t="s">
        <v>86</v>
      </c>
      <c r="P961" s="28">
        <v>4.2689148957375835E-3</v>
      </c>
      <c r="Q961" s="18">
        <v>80000</v>
      </c>
      <c r="R961" s="18">
        <v>81377.782562196851</v>
      </c>
      <c r="S961" s="15" t="s">
        <v>45</v>
      </c>
      <c r="T961" s="15"/>
      <c r="U961" s="15"/>
      <c r="V961" s="14">
        <v>365</v>
      </c>
      <c r="W961" s="76"/>
      <c r="X961" s="14"/>
      <c r="Y961" s="14">
        <v>8760</v>
      </c>
      <c r="Z961" s="76" t="s">
        <v>2371</v>
      </c>
      <c r="AA961" s="76" t="s">
        <v>429</v>
      </c>
      <c r="AB961" s="19" t="s">
        <v>49</v>
      </c>
      <c r="AC961" s="19">
        <v>589.42211574465</v>
      </c>
      <c r="AD961" s="19">
        <v>6395.3771199333296</v>
      </c>
      <c r="AE961" s="19">
        <v>22.425616220874101</v>
      </c>
      <c r="AF961" s="19">
        <v>1344</v>
      </c>
      <c r="AG961" s="19">
        <v>1920000</v>
      </c>
      <c r="AH961" s="20">
        <v>1159.0914634146341</v>
      </c>
      <c r="AI961" s="20">
        <v>1.4200000000000001E-4</v>
      </c>
      <c r="AJ961" s="21">
        <f t="shared" si="633"/>
        <v>4.7965864772418154E-2</v>
      </c>
      <c r="AK961" s="21">
        <f t="shared" si="634"/>
        <v>0.52044160866918321</v>
      </c>
      <c r="AL961" s="21">
        <f t="shared" si="635"/>
        <v>1.8249469206455674E-3</v>
      </c>
      <c r="AM961" s="21">
        <f t="shared" si="636"/>
        <v>0.10937173976359257</v>
      </c>
      <c r="AN961" s="21">
        <f t="shared" si="637"/>
        <v>156.24534251941796</v>
      </c>
      <c r="AO961" s="86">
        <f t="shared" si="600"/>
        <v>0.16742562021603197</v>
      </c>
      <c r="AP961" s="88">
        <f t="shared" si="601"/>
        <v>1.3141332814361139E-4</v>
      </c>
      <c r="AQ961" s="89">
        <f t="shared" si="602"/>
        <v>1.4258674210114609E-3</v>
      </c>
      <c r="AR961" s="89">
        <f t="shared" si="603"/>
        <v>4.9998545771111435E-6</v>
      </c>
      <c r="AS961" s="89">
        <f t="shared" si="604"/>
        <v>2.9964860209203445E-4</v>
      </c>
      <c r="AT961" s="89">
        <f t="shared" si="605"/>
        <v>0.42806943156004923</v>
      </c>
      <c r="AU961" s="91">
        <f t="shared" si="606"/>
        <v>4.5870032935899167E-4</v>
      </c>
      <c r="AV961" s="95">
        <f t="shared" si="616"/>
        <v>47965.864772418157</v>
      </c>
      <c r="AW961" s="96">
        <f t="shared" si="617"/>
        <v>520441.60866918322</v>
      </c>
      <c r="AX961" s="96">
        <f t="shared" si="618"/>
        <v>1824.9469206455674</v>
      </c>
      <c r="AY961" s="96">
        <f t="shared" si="619"/>
        <v>109371.73976359257</v>
      </c>
      <c r="AZ961" s="96">
        <f t="shared" si="620"/>
        <v>156245342.51941797</v>
      </c>
      <c r="BA961" s="97">
        <f t="shared" si="621"/>
        <v>167425.62021603197</v>
      </c>
      <c r="BB961" s="102">
        <f t="shared" si="622"/>
        <v>131.41332814361138</v>
      </c>
      <c r="BC961" s="98">
        <f t="shared" si="623"/>
        <v>1425.8674210114609</v>
      </c>
      <c r="BD961" s="98">
        <f t="shared" si="624"/>
        <v>4.9998545771111438</v>
      </c>
      <c r="BE961" s="98">
        <f t="shared" si="625"/>
        <v>299.64860209203442</v>
      </c>
      <c r="BF961" s="98">
        <f t="shared" si="626"/>
        <v>428069.43156004924</v>
      </c>
      <c r="BG961" s="103">
        <f t="shared" si="627"/>
        <v>458.70032935899167</v>
      </c>
      <c r="BH961">
        <v>0.1</v>
      </c>
      <c r="BI961">
        <f t="shared" si="607"/>
        <v>8137.7782562196853</v>
      </c>
      <c r="BJ961">
        <v>0.1</v>
      </c>
      <c r="BK961">
        <f t="shared" si="608"/>
        <v>115.90914634146341</v>
      </c>
      <c r="BL961" s="114">
        <v>491.49252207956101</v>
      </c>
      <c r="BM961" s="114">
        <v>4911.7599692228896</v>
      </c>
      <c r="BN961" s="114">
        <v>16.278520514623899</v>
      </c>
      <c r="BO961" s="114">
        <v>537.6</v>
      </c>
      <c r="BP961" s="114">
        <v>384000</v>
      </c>
      <c r="BQ961" s="107">
        <f t="shared" si="609"/>
        <v>1.4200000000000001E-5</v>
      </c>
      <c r="BR961" s="107">
        <f t="shared" si="610"/>
        <v>4.0283160017636842E-2</v>
      </c>
      <c r="BS961" s="107">
        <f t="shared" si="611"/>
        <v>0.40308211034992703</v>
      </c>
      <c r="BT961" s="107">
        <f t="shared" si="612"/>
        <v>1.3372212380165038E-3</v>
      </c>
      <c r="BU961" s="107">
        <f t="shared" si="613"/>
        <v>4.5095123550285943E-2</v>
      </c>
      <c r="BV961" s="107">
        <f t="shared" si="614"/>
        <v>34.937520704115684</v>
      </c>
      <c r="BW961" s="117">
        <f t="shared" si="615"/>
        <v>2.367755827982395E-2</v>
      </c>
    </row>
    <row r="962" spans="1:75" ht="45" customHeight="1" x14ac:dyDescent="0.25">
      <c r="A962" s="108">
        <v>4.6909430369757903</v>
      </c>
      <c r="B962" s="108">
        <v>-74.116464152895304</v>
      </c>
      <c r="C962" s="119">
        <v>27</v>
      </c>
      <c r="D962" s="119">
        <v>34</v>
      </c>
      <c r="E962" s="119">
        <v>1942</v>
      </c>
      <c r="F962" s="16" t="s">
        <v>2368</v>
      </c>
      <c r="G962" s="14" t="s">
        <v>2369</v>
      </c>
      <c r="H962" s="16" t="s">
        <v>2370</v>
      </c>
      <c r="I962" s="14" t="s">
        <v>709</v>
      </c>
      <c r="J962" s="14" t="s">
        <v>41</v>
      </c>
      <c r="K962" s="14">
        <v>400</v>
      </c>
      <c r="L962" s="14"/>
      <c r="M962" s="14">
        <v>2004</v>
      </c>
      <c r="N962" s="15" t="s">
        <v>150</v>
      </c>
      <c r="O962" s="15" t="s">
        <v>224</v>
      </c>
      <c r="P962" s="28">
        <v>4.2689148957375835E-3</v>
      </c>
      <c r="Q962" s="18">
        <v>1656000</v>
      </c>
      <c r="R962" s="18">
        <v>1684520.0990374747</v>
      </c>
      <c r="S962" s="15" t="s">
        <v>64</v>
      </c>
      <c r="T962" s="15">
        <f>((R962*6933000)/1000)/8460</f>
        <v>1380470.1946367391</v>
      </c>
      <c r="U962" s="15" t="s">
        <v>45</v>
      </c>
      <c r="V962" s="14">
        <v>365</v>
      </c>
      <c r="W962" s="76"/>
      <c r="X962" s="14"/>
      <c r="Y962" s="14">
        <v>8760</v>
      </c>
      <c r="Z962" s="76" t="s">
        <v>1669</v>
      </c>
      <c r="AA962" s="76" t="s">
        <v>429</v>
      </c>
      <c r="AB962" s="19" t="s">
        <v>226</v>
      </c>
      <c r="AC962" s="19">
        <v>5.8778764320498897</v>
      </c>
      <c r="AD962" s="19">
        <v>7.6168169581462903</v>
      </c>
      <c r="AE962" s="19">
        <v>22.1296397414769</v>
      </c>
      <c r="AF962" s="19">
        <v>0.3</v>
      </c>
      <c r="AG962" s="19">
        <v>2840</v>
      </c>
      <c r="AH962" s="20">
        <v>1159.0914634146341</v>
      </c>
      <c r="AI962" s="20">
        <v>1.4200000000000001E-4</v>
      </c>
      <c r="AJ962" s="21">
        <f>AC962*R962/1000000</f>
        <v>9.901400989446719</v>
      </c>
      <c r="AK962" s="21">
        <f>AD962*R962/1000000</f>
        <v>12.830681256686905</v>
      </c>
      <c r="AL962" s="21">
        <f>AE962*R962/1000000</f>
        <v>37.277822928976306</v>
      </c>
      <c r="AM962" s="21">
        <f>AF962*R962/1000000</f>
        <v>0.50535602971124238</v>
      </c>
      <c r="AN962" s="21">
        <f>AG962*R962/1000000</f>
        <v>4784.0370812664278</v>
      </c>
      <c r="AO962" s="86">
        <f t="shared" si="600"/>
        <v>0.16742562021603197</v>
      </c>
      <c r="AP962" s="88">
        <f t="shared" si="601"/>
        <v>2.7127125998484162E-2</v>
      </c>
      <c r="AQ962" s="89">
        <f t="shared" si="602"/>
        <v>3.5152551388183302E-2</v>
      </c>
      <c r="AR962" s="89">
        <f t="shared" si="603"/>
        <v>0.10213102172322276</v>
      </c>
      <c r="AS962" s="89">
        <f t="shared" si="604"/>
        <v>1.384537067702034E-3</v>
      </c>
      <c r="AT962" s="89">
        <f t="shared" si="605"/>
        <v>13.106950907579254</v>
      </c>
      <c r="AU962" s="91">
        <f t="shared" si="606"/>
        <v>4.5870032935899167E-4</v>
      </c>
      <c r="AV962" s="95">
        <f t="shared" si="616"/>
        <v>9901400.9894467182</v>
      </c>
      <c r="AW962" s="96">
        <f t="shared" si="617"/>
        <v>12830681.256686905</v>
      </c>
      <c r="AX962" s="96">
        <f t="shared" si="618"/>
        <v>37277822.928976305</v>
      </c>
      <c r="AY962" s="96">
        <f t="shared" si="619"/>
        <v>505356.02971124236</v>
      </c>
      <c r="AZ962" s="96">
        <f t="shared" si="620"/>
        <v>4784037081.266428</v>
      </c>
      <c r="BA962" s="97">
        <f t="shared" si="621"/>
        <v>167425.62021603197</v>
      </c>
      <c r="BB962" s="102">
        <f t="shared" si="622"/>
        <v>27127.125998484164</v>
      </c>
      <c r="BC962" s="98">
        <f t="shared" si="623"/>
        <v>35152.551388183303</v>
      </c>
      <c r="BD962" s="98">
        <f t="shared" si="624"/>
        <v>102131.02172322276</v>
      </c>
      <c r="BE962" s="98">
        <f t="shared" si="625"/>
        <v>1384.5370677020339</v>
      </c>
      <c r="BF962" s="98">
        <f t="shared" si="626"/>
        <v>13106950.907579254</v>
      </c>
      <c r="BG962" s="103">
        <f t="shared" si="627"/>
        <v>458.70032935899167</v>
      </c>
      <c r="BH962">
        <v>0.1</v>
      </c>
      <c r="BI962">
        <f t="shared" si="607"/>
        <v>168452.00990374747</v>
      </c>
      <c r="BJ962">
        <v>0.1</v>
      </c>
      <c r="BK962">
        <f t="shared" si="608"/>
        <v>115.90914634146341</v>
      </c>
      <c r="BL962" s="114">
        <v>4.1247646050424898</v>
      </c>
      <c r="BM962" s="114">
        <v>5.0304179232934398</v>
      </c>
      <c r="BN962" s="114">
        <v>17.597190734642901</v>
      </c>
      <c r="BO962" s="114">
        <v>0.12</v>
      </c>
      <c r="BP962" s="114">
        <v>2840</v>
      </c>
      <c r="BQ962" s="107">
        <f t="shared" si="609"/>
        <v>1.4200000000000001E-5</v>
      </c>
      <c r="BR962" s="107">
        <f t="shared" si="610"/>
        <v>7.0184428420947436</v>
      </c>
      <c r="BS962" s="107">
        <f t="shared" si="611"/>
        <v>8.5704276338725425</v>
      </c>
      <c r="BT962" s="107">
        <f t="shared" si="612"/>
        <v>29.876298734367211</v>
      </c>
      <c r="BU962" s="107">
        <f t="shared" si="613"/>
        <v>0.20836362890422294</v>
      </c>
      <c r="BV962" s="107">
        <f t="shared" si="614"/>
        <v>4807.8977633557806</v>
      </c>
      <c r="BW962" s="117">
        <f t="shared" si="615"/>
        <v>2.367755827982395E-2</v>
      </c>
    </row>
    <row r="963" spans="1:75" ht="45" customHeight="1" x14ac:dyDescent="0.25">
      <c r="A963" s="108">
        <v>4.6909430369757903</v>
      </c>
      <c r="B963" s="108">
        <v>-74.116464152895304</v>
      </c>
      <c r="C963" s="119">
        <v>27</v>
      </c>
      <c r="D963" s="119">
        <v>34</v>
      </c>
      <c r="E963" s="119">
        <v>1942</v>
      </c>
      <c r="F963" s="16" t="s">
        <v>2368</v>
      </c>
      <c r="G963" s="14" t="s">
        <v>2369</v>
      </c>
      <c r="H963" s="16" t="s">
        <v>2370</v>
      </c>
      <c r="I963" s="14" t="s">
        <v>709</v>
      </c>
      <c r="J963" s="14" t="s">
        <v>41</v>
      </c>
      <c r="K963" s="14">
        <v>150</v>
      </c>
      <c r="L963" s="14"/>
      <c r="M963" s="14">
        <v>1977</v>
      </c>
      <c r="N963" s="15" t="s">
        <v>43</v>
      </c>
      <c r="O963" s="15" t="s">
        <v>86</v>
      </c>
      <c r="P963" s="28">
        <v>4.2689148957375835E-3</v>
      </c>
      <c r="Q963" s="18">
        <v>331200</v>
      </c>
      <c r="R963" s="18">
        <v>336904.01980749494</v>
      </c>
      <c r="S963" s="15" t="s">
        <v>45</v>
      </c>
      <c r="T963" s="15"/>
      <c r="U963" s="15"/>
      <c r="V963" s="14">
        <v>365</v>
      </c>
      <c r="W963" s="76"/>
      <c r="X963" s="14"/>
      <c r="Y963" s="14">
        <v>8760</v>
      </c>
      <c r="Z963" s="76" t="s">
        <v>1669</v>
      </c>
      <c r="AA963" s="76" t="s">
        <v>429</v>
      </c>
      <c r="AB963" s="19" t="s">
        <v>49</v>
      </c>
      <c r="AC963" s="19">
        <v>589.42211574465</v>
      </c>
      <c r="AD963" s="19">
        <v>6395.3771199333296</v>
      </c>
      <c r="AE963" s="19">
        <v>22.425616220874101</v>
      </c>
      <c r="AF963" s="19">
        <v>1344</v>
      </c>
      <c r="AG963" s="19">
        <v>1920000</v>
      </c>
      <c r="AH963" s="20">
        <v>1159.0914634146341</v>
      </c>
      <c r="AI963" s="20">
        <v>1.4200000000000001E-4</v>
      </c>
      <c r="AJ963" s="21">
        <f t="shared" ref="AJ963:AJ983" si="638">AC963*R963/1000000000</f>
        <v>0.19857868015781113</v>
      </c>
      <c r="AK963" s="21">
        <f t="shared" ref="AK963:AK983" si="639">AD963*R963/1000000000</f>
        <v>2.1546282598904187</v>
      </c>
      <c r="AL963" s="21">
        <f t="shared" ref="AL963:AL983" si="640">AE963*R963/1000000000</f>
        <v>7.5552802514726484E-3</v>
      </c>
      <c r="AM963" s="21">
        <f t="shared" ref="AM963:AM983" si="641">AF963*R963/1000000000</f>
        <v>0.45279900262127321</v>
      </c>
      <c r="AN963" s="21">
        <f t="shared" ref="AN963:AN983" si="642">AG963*R963/1000000000</f>
        <v>646.85571803039022</v>
      </c>
      <c r="AO963" s="86">
        <f t="shared" si="600"/>
        <v>0.16742562021603197</v>
      </c>
      <c r="AP963" s="88">
        <f t="shared" si="601"/>
        <v>5.4405117851455105E-4</v>
      </c>
      <c r="AQ963" s="89">
        <f t="shared" si="602"/>
        <v>5.9030911229874484E-3</v>
      </c>
      <c r="AR963" s="89">
        <f t="shared" si="603"/>
        <v>2.0699397949240133E-5</v>
      </c>
      <c r="AS963" s="89">
        <f t="shared" si="604"/>
        <v>1.2405452126610225E-3</v>
      </c>
      <c r="AT963" s="89">
        <f t="shared" si="605"/>
        <v>1.7722074466586033</v>
      </c>
      <c r="AU963" s="91">
        <f t="shared" si="606"/>
        <v>4.5870032935899167E-4</v>
      </c>
      <c r="AV963" s="95">
        <f t="shared" si="616"/>
        <v>198578.68015781112</v>
      </c>
      <c r="AW963" s="96">
        <f t="shared" si="617"/>
        <v>2154628.2598904185</v>
      </c>
      <c r="AX963" s="96">
        <f t="shared" si="618"/>
        <v>7555.2802514726482</v>
      </c>
      <c r="AY963" s="96">
        <f t="shared" si="619"/>
        <v>452799.00262127322</v>
      </c>
      <c r="AZ963" s="96">
        <f t="shared" si="620"/>
        <v>646855718.03039026</v>
      </c>
      <c r="BA963" s="97">
        <f t="shared" si="621"/>
        <v>167425.62021603197</v>
      </c>
      <c r="BB963" s="102">
        <f t="shared" si="622"/>
        <v>544.05117851455111</v>
      </c>
      <c r="BC963" s="98">
        <f t="shared" si="623"/>
        <v>5903.0911229874482</v>
      </c>
      <c r="BD963" s="98">
        <f t="shared" si="624"/>
        <v>20.699397949240133</v>
      </c>
      <c r="BE963" s="98">
        <f t="shared" si="625"/>
        <v>1240.5452126610226</v>
      </c>
      <c r="BF963" s="98">
        <f t="shared" si="626"/>
        <v>1772207.4466586034</v>
      </c>
      <c r="BG963" s="103">
        <f t="shared" si="627"/>
        <v>458.70032935899167</v>
      </c>
      <c r="BH963">
        <v>0.1</v>
      </c>
      <c r="BI963">
        <f t="shared" si="607"/>
        <v>33690.401980749499</v>
      </c>
      <c r="BJ963">
        <v>0.1</v>
      </c>
      <c r="BK963">
        <f t="shared" si="608"/>
        <v>115.90914634146341</v>
      </c>
      <c r="BL963" s="114">
        <v>491.49252207956101</v>
      </c>
      <c r="BM963" s="114">
        <v>4911.7599692228896</v>
      </c>
      <c r="BN963" s="114">
        <v>16.278520514623899</v>
      </c>
      <c r="BO963" s="114">
        <v>537.6</v>
      </c>
      <c r="BP963" s="114">
        <v>384000</v>
      </c>
      <c r="BQ963" s="107">
        <f t="shared" si="609"/>
        <v>1.4200000000000001E-5</v>
      </c>
      <c r="BR963" s="107">
        <f t="shared" si="610"/>
        <v>0.16677228247301651</v>
      </c>
      <c r="BS963" s="107">
        <f t="shared" si="611"/>
        <v>1.6687599368486981</v>
      </c>
      <c r="BT963" s="107">
        <f t="shared" si="612"/>
        <v>5.5360959253883254E-3</v>
      </c>
      <c r="BU963" s="107">
        <f t="shared" si="613"/>
        <v>0.18669381149818376</v>
      </c>
      <c r="BV963" s="107">
        <f t="shared" si="614"/>
        <v>144.64133571503891</v>
      </c>
      <c r="BW963" s="117">
        <f t="shared" si="615"/>
        <v>2.367755827982395E-2</v>
      </c>
    </row>
    <row r="964" spans="1:75" ht="45" customHeight="1" x14ac:dyDescent="0.25">
      <c r="A964" s="108">
        <v>4.6909430369757903</v>
      </c>
      <c r="B964" s="108">
        <v>-74.116464152895304</v>
      </c>
      <c r="C964" s="119">
        <v>27</v>
      </c>
      <c r="D964" s="119">
        <v>34</v>
      </c>
      <c r="E964" s="119">
        <v>1942</v>
      </c>
      <c r="F964" s="16" t="s">
        <v>2368</v>
      </c>
      <c r="G964" s="14" t="s">
        <v>2369</v>
      </c>
      <c r="H964" s="16" t="s">
        <v>2370</v>
      </c>
      <c r="I964" s="14" t="s">
        <v>709</v>
      </c>
      <c r="J964" s="14" t="s">
        <v>41</v>
      </c>
      <c r="K964" s="14">
        <v>150</v>
      </c>
      <c r="L964" s="14"/>
      <c r="M964" s="14">
        <v>1971</v>
      </c>
      <c r="N964" s="15" t="s">
        <v>43</v>
      </c>
      <c r="O964" s="15" t="s">
        <v>86</v>
      </c>
      <c r="P964" s="28">
        <v>4.2689148957375835E-3</v>
      </c>
      <c r="Q964" s="18">
        <v>331200</v>
      </c>
      <c r="R964" s="18">
        <v>336904.01980749494</v>
      </c>
      <c r="S964" s="15" t="s">
        <v>45</v>
      </c>
      <c r="T964" s="15"/>
      <c r="U964" s="15"/>
      <c r="V964" s="14">
        <v>365</v>
      </c>
      <c r="W964" s="76"/>
      <c r="X964" s="14"/>
      <c r="Y964" s="14">
        <v>8760</v>
      </c>
      <c r="Z964" s="76" t="s">
        <v>1669</v>
      </c>
      <c r="AA964" s="76" t="s">
        <v>429</v>
      </c>
      <c r="AB964" s="19" t="s">
        <v>49</v>
      </c>
      <c r="AC964" s="19">
        <v>589.42211574465</v>
      </c>
      <c r="AD964" s="19">
        <v>6395.3771199333296</v>
      </c>
      <c r="AE964" s="19">
        <v>22.425616220874101</v>
      </c>
      <c r="AF964" s="19">
        <v>1344</v>
      </c>
      <c r="AG964" s="19">
        <v>1920000</v>
      </c>
      <c r="AH964" s="20">
        <v>1159.0914634146341</v>
      </c>
      <c r="AI964" s="20">
        <v>1.4200000000000001E-4</v>
      </c>
      <c r="AJ964" s="21">
        <f t="shared" si="638"/>
        <v>0.19857868015781113</v>
      </c>
      <c r="AK964" s="21">
        <f t="shared" si="639"/>
        <v>2.1546282598904187</v>
      </c>
      <c r="AL964" s="21">
        <f t="shared" si="640"/>
        <v>7.5552802514726484E-3</v>
      </c>
      <c r="AM964" s="21">
        <f t="shared" si="641"/>
        <v>0.45279900262127321</v>
      </c>
      <c r="AN964" s="21">
        <f t="shared" si="642"/>
        <v>646.85571803039022</v>
      </c>
      <c r="AO964" s="86">
        <f t="shared" ref="AO964:AO1027" si="643">AI964*AH964*EXP(P964*4)</f>
        <v>0.16742562021603197</v>
      </c>
      <c r="AP964" s="88">
        <f t="shared" ref="AP964:AP1027" si="644">AJ964/V964</f>
        <v>5.4405117851455105E-4</v>
      </c>
      <c r="AQ964" s="89">
        <f t="shared" ref="AQ964:AQ1027" si="645">AK964/V964</f>
        <v>5.9030911229874484E-3</v>
      </c>
      <c r="AR964" s="89">
        <f t="shared" ref="AR964:AR1027" si="646">AL964/V964</f>
        <v>2.0699397949240133E-5</v>
      </c>
      <c r="AS964" s="89">
        <f t="shared" ref="AS964:AS1027" si="647">AM964/V964</f>
        <v>1.2405452126610225E-3</v>
      </c>
      <c r="AT964" s="89">
        <f t="shared" ref="AT964:AT1027" si="648">AN964/V964</f>
        <v>1.7722074466586033</v>
      </c>
      <c r="AU964" s="91">
        <f t="shared" ref="AU964:AU1027" si="649">AO964/V964</f>
        <v>4.5870032935899167E-4</v>
      </c>
      <c r="AV964" s="95">
        <f t="shared" si="616"/>
        <v>198578.68015781112</v>
      </c>
      <c r="AW964" s="96">
        <f t="shared" si="617"/>
        <v>2154628.2598904185</v>
      </c>
      <c r="AX964" s="96">
        <f t="shared" si="618"/>
        <v>7555.2802514726482</v>
      </c>
      <c r="AY964" s="96">
        <f t="shared" si="619"/>
        <v>452799.00262127322</v>
      </c>
      <c r="AZ964" s="96">
        <f t="shared" si="620"/>
        <v>646855718.03039026</v>
      </c>
      <c r="BA964" s="97">
        <f t="shared" si="621"/>
        <v>167425.62021603197</v>
      </c>
      <c r="BB964" s="102">
        <f t="shared" si="622"/>
        <v>544.05117851455111</v>
      </c>
      <c r="BC964" s="98">
        <f t="shared" si="623"/>
        <v>5903.0911229874482</v>
      </c>
      <c r="BD964" s="98">
        <f t="shared" si="624"/>
        <v>20.699397949240133</v>
      </c>
      <c r="BE964" s="98">
        <f t="shared" si="625"/>
        <v>1240.5452126610226</v>
      </c>
      <c r="BF964" s="98">
        <f t="shared" si="626"/>
        <v>1772207.4466586034</v>
      </c>
      <c r="BG964" s="103">
        <f t="shared" si="627"/>
        <v>458.70032935899167</v>
      </c>
      <c r="BH964">
        <v>0.1</v>
      </c>
      <c r="BI964">
        <f t="shared" ref="BI964:BI1027" si="650">R964*BH964</f>
        <v>33690.401980749499</v>
      </c>
      <c r="BJ964">
        <v>0.1</v>
      </c>
      <c r="BK964">
        <f t="shared" ref="BK964:BK1027" si="651">AH964*BJ964</f>
        <v>115.90914634146341</v>
      </c>
      <c r="BL964" s="114">
        <v>491.49252207956101</v>
      </c>
      <c r="BM964" s="114">
        <v>4911.7599692228896</v>
      </c>
      <c r="BN964" s="114">
        <v>16.278520514623899</v>
      </c>
      <c r="BO964" s="114">
        <v>537.6</v>
      </c>
      <c r="BP964" s="114">
        <v>384000</v>
      </c>
      <c r="BQ964" s="107">
        <f t="shared" ref="BQ964:BQ1027" si="652">AI964*0.1</f>
        <v>1.4200000000000001E-5</v>
      </c>
      <c r="BR964" s="107">
        <f t="shared" ref="BR964:BR1027" si="653">((((BI964/R964)^2)+((BL964/AC964)^2))^(1/2))*AJ964</f>
        <v>0.16677228247301651</v>
      </c>
      <c r="BS964" s="107">
        <f t="shared" ref="BS964:BS1027" si="654">((((BI964/R964)^2)+((BM964/AD964)^2))^(1/2))*AK964</f>
        <v>1.6687599368486981</v>
      </c>
      <c r="BT964" s="107">
        <f t="shared" ref="BT964:BT1027" si="655">((((BI964/R964)^2)+((BN964/AE964)^2))^(1/2))*AL964</f>
        <v>5.5360959253883254E-3</v>
      </c>
      <c r="BU964" s="107">
        <f t="shared" ref="BU964:BU1027" si="656">((((BI964/R964)^2)+((BO964/AF964)^2))^(1/2))*AM964</f>
        <v>0.18669381149818376</v>
      </c>
      <c r="BV964" s="107">
        <f t="shared" ref="BV964:BV1027" si="657">((((BI964/R964)^2)+((BP964/AG964)^2))^(1/2))*AN964</f>
        <v>144.64133571503891</v>
      </c>
      <c r="BW964" s="117">
        <f t="shared" ref="BW964:BW1027" si="658">((((BK964/AH964)^2)+((BQ964/AI964)^2))^(1/2))*AO964</f>
        <v>2.367755827982395E-2</v>
      </c>
    </row>
    <row r="965" spans="1:75" ht="45" customHeight="1" x14ac:dyDescent="0.25">
      <c r="A965" s="108">
        <v>4.6987602465824798</v>
      </c>
      <c r="B965" s="108">
        <v>-74.103541317270199</v>
      </c>
      <c r="C965" s="119">
        <v>29</v>
      </c>
      <c r="D965" s="119">
        <v>35</v>
      </c>
      <c r="E965" s="119">
        <v>2448</v>
      </c>
      <c r="F965" s="16" t="s">
        <v>2372</v>
      </c>
      <c r="G965" s="14" t="s">
        <v>2373</v>
      </c>
      <c r="H965" s="16" t="s">
        <v>2374</v>
      </c>
      <c r="I965" s="14" t="s">
        <v>709</v>
      </c>
      <c r="J965" s="14" t="s">
        <v>53</v>
      </c>
      <c r="K965" s="27"/>
      <c r="L965" s="27"/>
      <c r="M965" s="14">
        <v>1999</v>
      </c>
      <c r="N965" s="15" t="s">
        <v>43</v>
      </c>
      <c r="O965" s="15" t="s">
        <v>123</v>
      </c>
      <c r="P965" s="28">
        <v>4.2689148957375835E-3</v>
      </c>
      <c r="Q965" s="18">
        <v>87.5</v>
      </c>
      <c r="R965" s="18">
        <v>89.006949677402801</v>
      </c>
      <c r="S965" s="15" t="s">
        <v>45</v>
      </c>
      <c r="T965" s="15"/>
      <c r="U965" s="15"/>
      <c r="V965" s="14">
        <v>365</v>
      </c>
      <c r="W965" s="76"/>
      <c r="X965" s="14"/>
      <c r="Y965" s="14">
        <v>8760</v>
      </c>
      <c r="Z965" s="76" t="s">
        <v>2375</v>
      </c>
      <c r="AA965" s="76" t="s">
        <v>429</v>
      </c>
      <c r="AB965" s="19" t="s">
        <v>49</v>
      </c>
      <c r="AC965" s="19">
        <v>196.35697419693699</v>
      </c>
      <c r="AD965" s="19">
        <v>1220.7279907421801</v>
      </c>
      <c r="AE965" s="19">
        <v>69.655897325915305</v>
      </c>
      <c r="AF965" s="19">
        <v>640</v>
      </c>
      <c r="AG965" s="19">
        <v>1920000</v>
      </c>
      <c r="AH965" s="23">
        <v>87.5</v>
      </c>
      <c r="AI965" s="24">
        <v>8.7999999999999994E-8</v>
      </c>
      <c r="AJ965" s="21">
        <f t="shared" si="638"/>
        <v>1.7477135321153851E-5</v>
      </c>
      <c r="AK965" s="21">
        <f t="shared" si="639"/>
        <v>1.0865327484178624E-4</v>
      </c>
      <c r="AL965" s="21">
        <f t="shared" si="640"/>
        <v>6.1998589480220799E-6</v>
      </c>
      <c r="AM965" s="21">
        <f t="shared" si="641"/>
        <v>5.6964447793537797E-5</v>
      </c>
      <c r="AN965" s="21">
        <f t="shared" si="642"/>
        <v>0.17089334338061338</v>
      </c>
      <c r="AO965" s="86">
        <f t="shared" si="643"/>
        <v>7.8326115716114451E-6</v>
      </c>
      <c r="AP965" s="88">
        <f t="shared" si="644"/>
        <v>4.7882562523709181E-8</v>
      </c>
      <c r="AQ965" s="89">
        <f t="shared" si="645"/>
        <v>2.9768020504598971E-7</v>
      </c>
      <c r="AR965" s="89">
        <f t="shared" si="646"/>
        <v>1.6985914926087889E-8</v>
      </c>
      <c r="AS965" s="89">
        <f t="shared" si="647"/>
        <v>1.5606698025626794E-7</v>
      </c>
      <c r="AT965" s="89">
        <f t="shared" si="648"/>
        <v>4.6820094076880378E-4</v>
      </c>
      <c r="AU965" s="91">
        <f t="shared" si="649"/>
        <v>2.1459209785236836E-8</v>
      </c>
      <c r="AV965" s="95">
        <f t="shared" ref="AV965:AV1028" si="659">AJ965*1000000</f>
        <v>17.477135321153852</v>
      </c>
      <c r="AW965" s="96">
        <f t="shared" ref="AW965:AW1028" si="660">AK965*1000000</f>
        <v>108.65327484178624</v>
      </c>
      <c r="AX965" s="96">
        <f t="shared" ref="AX965:AX1028" si="661">AL965*1000000</f>
        <v>6.1998589480220803</v>
      </c>
      <c r="AY965" s="96">
        <f t="shared" ref="AY965:AY1028" si="662">AM965*1000000</f>
        <v>56.964447793537794</v>
      </c>
      <c r="AZ965" s="96">
        <f t="shared" ref="AZ965:AZ1028" si="663">AN965*1000000</f>
        <v>170893.34338061337</v>
      </c>
      <c r="BA965" s="97">
        <f t="shared" ref="BA965:BA1028" si="664">AO965*1000000</f>
        <v>7.8326115716114453</v>
      </c>
      <c r="BB965" s="102">
        <f t="shared" ref="BB965:BB1028" si="665">AP965*1000000</f>
        <v>4.7882562523709184E-2</v>
      </c>
      <c r="BC965" s="98">
        <f t="shared" ref="BC965:BC1028" si="666">AQ965*1000000</f>
        <v>0.29768020504598969</v>
      </c>
      <c r="BD965" s="98">
        <f t="shared" ref="BD965:BD1028" si="667">AR965*1000000</f>
        <v>1.6985914926087888E-2</v>
      </c>
      <c r="BE965" s="98">
        <f t="shared" ref="BE965:BE1028" si="668">AS965*1000000</f>
        <v>0.15606698025626795</v>
      </c>
      <c r="BF965" s="98">
        <f t="shared" ref="BF965:BF1028" si="669">AT965*1000000</f>
        <v>468.20094076880378</v>
      </c>
      <c r="BG965" s="103">
        <f t="shared" ref="BG965:BG1028" si="670">AU965*1000000</f>
        <v>2.1459209785236837E-2</v>
      </c>
      <c r="BH965">
        <v>0.1</v>
      </c>
      <c r="BI965">
        <f t="shared" si="650"/>
        <v>8.9006949677402805</v>
      </c>
      <c r="BJ965">
        <v>0.1</v>
      </c>
      <c r="BK965">
        <f t="shared" si="651"/>
        <v>8.75</v>
      </c>
      <c r="BL965" s="114">
        <v>187.562005220738</v>
      </c>
      <c r="BM965" s="114">
        <v>1012.03746873145</v>
      </c>
      <c r="BN965" s="114">
        <v>69.555897325915296</v>
      </c>
      <c r="BO965" s="114">
        <v>256</v>
      </c>
      <c r="BP965" s="114">
        <v>384000</v>
      </c>
      <c r="BQ965" s="107">
        <f t="shared" si="652"/>
        <v>8.7999999999999994E-9</v>
      </c>
      <c r="BR965" s="107">
        <f t="shared" si="653"/>
        <v>1.6785555942445911E-5</v>
      </c>
      <c r="BS965" s="107">
        <f t="shared" si="654"/>
        <v>9.0731294116608952E-5</v>
      </c>
      <c r="BT965" s="107">
        <f t="shared" si="655"/>
        <v>6.2219246701334556E-6</v>
      </c>
      <c r="BU965" s="107">
        <f t="shared" si="656"/>
        <v>2.3487043515773925E-5</v>
      </c>
      <c r="BV965" s="107">
        <f t="shared" si="657"/>
        <v>3.8212913270126526E-2</v>
      </c>
      <c r="BW965" s="117">
        <f t="shared" si="658"/>
        <v>1.107698551337335E-6</v>
      </c>
    </row>
    <row r="966" spans="1:75" ht="30" customHeight="1" x14ac:dyDescent="0.25">
      <c r="A966" s="108">
        <v>4.6030632162435596</v>
      </c>
      <c r="B966" s="108">
        <v>-74.117990594764393</v>
      </c>
      <c r="C966" s="119">
        <v>27</v>
      </c>
      <c r="D966" s="119">
        <v>24</v>
      </c>
      <c r="E966" s="119">
        <v>1810</v>
      </c>
      <c r="F966" s="16" t="s">
        <v>2376</v>
      </c>
      <c r="G966" s="14" t="s">
        <v>2377</v>
      </c>
      <c r="H966" s="16" t="s">
        <v>2378</v>
      </c>
      <c r="I966" s="14" t="s">
        <v>133</v>
      </c>
      <c r="J966" s="14" t="s">
        <v>53</v>
      </c>
      <c r="K966" s="14">
        <v>2.93</v>
      </c>
      <c r="L966" s="14"/>
      <c r="M966" s="14">
        <v>2002</v>
      </c>
      <c r="N966" s="15" t="s">
        <v>43</v>
      </c>
      <c r="O966" s="15" t="s">
        <v>397</v>
      </c>
      <c r="P966" s="22">
        <v>-1.6452797611429655E-2</v>
      </c>
      <c r="Q966" s="18">
        <v>16140</v>
      </c>
      <c r="R966" s="18">
        <v>15112.00517128007</v>
      </c>
      <c r="S966" s="15" t="s">
        <v>45</v>
      </c>
      <c r="T966" s="15"/>
      <c r="U966" s="15"/>
      <c r="V966" s="14">
        <v>365</v>
      </c>
      <c r="W966" s="76" t="s">
        <v>76</v>
      </c>
      <c r="X966" s="14"/>
      <c r="Y966" s="14">
        <v>2920</v>
      </c>
      <c r="Z966" s="76" t="s">
        <v>2379</v>
      </c>
      <c r="AA966" s="76" t="s">
        <v>2380</v>
      </c>
      <c r="AB966" s="19" t="s">
        <v>49</v>
      </c>
      <c r="AC966" s="19">
        <v>196.35697419693699</v>
      </c>
      <c r="AD966" s="19">
        <v>1220.7279907421801</v>
      </c>
      <c r="AE966" s="19">
        <v>0.1</v>
      </c>
      <c r="AF966" s="19">
        <v>640</v>
      </c>
      <c r="AG966" s="19">
        <v>1920000</v>
      </c>
      <c r="AH966" s="23">
        <v>16140</v>
      </c>
      <c r="AI966" s="24">
        <v>8.7999999999999994E-8</v>
      </c>
      <c r="AJ966" s="21">
        <f t="shared" si="638"/>
        <v>2.967347609481019E-3</v>
      </c>
      <c r="AK966" s="21">
        <f t="shared" si="639"/>
        <v>1.8447647708822155E-2</v>
      </c>
      <c r="AL966" s="21">
        <f t="shared" si="640"/>
        <v>1.5112005171280071E-6</v>
      </c>
      <c r="AM966" s="21">
        <f t="shared" si="641"/>
        <v>9.6716833096192438E-3</v>
      </c>
      <c r="AN966" s="21">
        <f t="shared" si="642"/>
        <v>29.015049928857735</v>
      </c>
      <c r="AO966" s="86">
        <f t="shared" si="643"/>
        <v>1.3298564550726462E-3</v>
      </c>
      <c r="AP966" s="88">
        <f t="shared" si="644"/>
        <v>8.1297194780301891E-6</v>
      </c>
      <c r="AQ966" s="89">
        <f t="shared" si="645"/>
        <v>5.0541500572115493E-5</v>
      </c>
      <c r="AR966" s="89">
        <f t="shared" si="646"/>
        <v>4.1402753893918002E-9</v>
      </c>
      <c r="AS966" s="89">
        <f t="shared" si="647"/>
        <v>2.6497762492107516E-5</v>
      </c>
      <c r="AT966" s="89">
        <f t="shared" si="648"/>
        <v>7.9493287476322561E-2</v>
      </c>
      <c r="AU966" s="91">
        <f t="shared" si="649"/>
        <v>3.6434423426647838E-6</v>
      </c>
      <c r="AV966" s="95">
        <f t="shared" si="659"/>
        <v>2967.3476094810189</v>
      </c>
      <c r="AW966" s="96">
        <f t="shared" si="660"/>
        <v>18447.647708822155</v>
      </c>
      <c r="AX966" s="96">
        <f t="shared" si="661"/>
        <v>1.5112005171280072</v>
      </c>
      <c r="AY966" s="96">
        <f t="shared" si="662"/>
        <v>9671.683309619244</v>
      </c>
      <c r="AZ966" s="96">
        <f t="shared" si="663"/>
        <v>29015049.928857736</v>
      </c>
      <c r="BA966" s="97">
        <f t="shared" si="664"/>
        <v>1329.8564550726462</v>
      </c>
      <c r="BB966" s="102">
        <f t="shared" si="665"/>
        <v>8.1297194780301894</v>
      </c>
      <c r="BC966" s="98">
        <f t="shared" si="666"/>
        <v>50.541500572115496</v>
      </c>
      <c r="BD966" s="98">
        <f t="shared" si="667"/>
        <v>4.1402753893918006E-3</v>
      </c>
      <c r="BE966" s="98">
        <f t="shared" si="668"/>
        <v>26.497762492107515</v>
      </c>
      <c r="BF966" s="98">
        <f t="shared" si="669"/>
        <v>79493.287476322555</v>
      </c>
      <c r="BG966" s="103">
        <f t="shared" si="670"/>
        <v>3.643442342664784</v>
      </c>
      <c r="BH966">
        <v>0.1</v>
      </c>
      <c r="BI966">
        <f t="shared" si="650"/>
        <v>1511.200517128007</v>
      </c>
      <c r="BJ966">
        <v>0.1</v>
      </c>
      <c r="BK966">
        <f t="shared" si="651"/>
        <v>1614</v>
      </c>
      <c r="BL966" s="114">
        <v>187.562005220738</v>
      </c>
      <c r="BM966" s="114">
        <v>1012.03746873145</v>
      </c>
      <c r="BN966" s="114">
        <v>0</v>
      </c>
      <c r="BO966" s="114">
        <v>256</v>
      </c>
      <c r="BP966" s="114">
        <v>384000</v>
      </c>
      <c r="BQ966" s="107">
        <f t="shared" si="652"/>
        <v>8.7999999999999994E-9</v>
      </c>
      <c r="BR966" s="107">
        <f t="shared" si="653"/>
        <v>2.8499281137532783E-3</v>
      </c>
      <c r="BS966" s="107">
        <f t="shared" si="654"/>
        <v>1.5404772221232882E-2</v>
      </c>
      <c r="BT966" s="107">
        <f t="shared" si="655"/>
        <v>1.5112005171280072E-7</v>
      </c>
      <c r="BU966" s="107">
        <f t="shared" si="656"/>
        <v>3.9877371863083549E-3</v>
      </c>
      <c r="BV966" s="107">
        <f t="shared" si="657"/>
        <v>6.4879624011476338</v>
      </c>
      <c r="BW966" s="117">
        <f t="shared" si="658"/>
        <v>1.8807010347731432E-4</v>
      </c>
    </row>
    <row r="967" spans="1:75" ht="30" customHeight="1" x14ac:dyDescent="0.25">
      <c r="A967" s="108">
        <v>4.6291666666666673</v>
      </c>
      <c r="B967" s="108">
        <v>-74.113027777777774</v>
      </c>
      <c r="C967" s="119">
        <v>28</v>
      </c>
      <c r="D967" s="119">
        <v>27</v>
      </c>
      <c r="E967" s="119">
        <v>1850</v>
      </c>
      <c r="F967" s="16" t="s">
        <v>2381</v>
      </c>
      <c r="G967" s="14" t="s">
        <v>2382</v>
      </c>
      <c r="H967" s="16" t="s">
        <v>2383</v>
      </c>
      <c r="I967" s="14" t="s">
        <v>133</v>
      </c>
      <c r="J967" s="14" t="s">
        <v>41</v>
      </c>
      <c r="K967" s="14">
        <v>20</v>
      </c>
      <c r="L967" s="14"/>
      <c r="M967" s="14">
        <v>1998</v>
      </c>
      <c r="N967" s="15" t="s">
        <v>43</v>
      </c>
      <c r="O967" s="15" t="s">
        <v>44</v>
      </c>
      <c r="P967" s="28">
        <v>4.2689148957375835E-3</v>
      </c>
      <c r="Q967" s="18">
        <v>45936</v>
      </c>
      <c r="R967" s="18">
        <v>46727.122747213427</v>
      </c>
      <c r="S967" s="15" t="s">
        <v>45</v>
      </c>
      <c r="T967" s="15"/>
      <c r="U967" s="15"/>
      <c r="V967" s="14">
        <v>365</v>
      </c>
      <c r="W967" s="76"/>
      <c r="X967" s="14"/>
      <c r="Y967" s="14" t="e">
        <v>#VALUE!</v>
      </c>
      <c r="Z967" s="76" t="s">
        <v>2384</v>
      </c>
      <c r="AA967" s="76" t="s">
        <v>429</v>
      </c>
      <c r="AB967" s="19" t="s">
        <v>49</v>
      </c>
      <c r="AC967" s="19">
        <v>46.3856216091623</v>
      </c>
      <c r="AD967" s="19">
        <v>1074.85364414012</v>
      </c>
      <c r="AE967" s="19">
        <v>5.4109910208389103</v>
      </c>
      <c r="AF967" s="19">
        <v>1344</v>
      </c>
      <c r="AG967" s="19">
        <v>1920000</v>
      </c>
      <c r="AH967" s="23">
        <v>46927.023233048763</v>
      </c>
      <c r="AI967" s="24">
        <v>8.7999999999999994E-8</v>
      </c>
      <c r="AJ967" s="21">
        <f t="shared" si="638"/>
        <v>2.1674666346371226E-3</v>
      </c>
      <c r="AK967" s="21">
        <f t="shared" si="639"/>
        <v>5.0224818165025047E-2</v>
      </c>
      <c r="AL967" s="21">
        <f t="shared" si="640"/>
        <v>2.5284004161480947E-4</v>
      </c>
      <c r="AM967" s="21">
        <f t="shared" si="641"/>
        <v>6.2801252972254848E-2</v>
      </c>
      <c r="AN967" s="21">
        <f t="shared" si="642"/>
        <v>89.716075674649787</v>
      </c>
      <c r="AO967" s="86">
        <f t="shared" si="643"/>
        <v>4.2006988022452217E-3</v>
      </c>
      <c r="AP967" s="88">
        <f t="shared" si="644"/>
        <v>5.9382647524304727E-6</v>
      </c>
      <c r="AQ967" s="89">
        <f t="shared" si="645"/>
        <v>1.3760224154801384E-4</v>
      </c>
      <c r="AR967" s="89">
        <f t="shared" si="646"/>
        <v>6.9271244278029996E-7</v>
      </c>
      <c r="AS967" s="89">
        <f t="shared" si="647"/>
        <v>1.7205822732124616E-4</v>
      </c>
      <c r="AT967" s="89">
        <f t="shared" si="648"/>
        <v>0.24579746760178023</v>
      </c>
      <c r="AU967" s="91">
        <f t="shared" si="649"/>
        <v>1.1508763841767731E-5</v>
      </c>
      <c r="AV967" s="95">
        <f t="shared" si="659"/>
        <v>2167.4666346371228</v>
      </c>
      <c r="AW967" s="96">
        <f t="shared" si="660"/>
        <v>50224.818165025048</v>
      </c>
      <c r="AX967" s="96">
        <f t="shared" si="661"/>
        <v>252.84004161480948</v>
      </c>
      <c r="AY967" s="96">
        <f t="shared" si="662"/>
        <v>62801.25297225485</v>
      </c>
      <c r="AZ967" s="96">
        <f t="shared" si="663"/>
        <v>89716075.67464979</v>
      </c>
      <c r="BA967" s="97">
        <f t="shared" si="664"/>
        <v>4200.6988022452215</v>
      </c>
      <c r="BB967" s="102">
        <f t="shared" si="665"/>
        <v>5.9382647524304728</v>
      </c>
      <c r="BC967" s="98">
        <f t="shared" si="666"/>
        <v>137.60224154801384</v>
      </c>
      <c r="BD967" s="98">
        <f t="shared" si="667"/>
        <v>0.69271244278029998</v>
      </c>
      <c r="BE967" s="98">
        <f t="shared" si="668"/>
        <v>172.05822732124616</v>
      </c>
      <c r="BF967" s="98">
        <f t="shared" si="669"/>
        <v>245797.46760178023</v>
      </c>
      <c r="BG967" s="103">
        <f t="shared" si="670"/>
        <v>11.508763841767731</v>
      </c>
      <c r="BH967">
        <v>0.1</v>
      </c>
      <c r="BI967">
        <f t="shared" si="650"/>
        <v>4672.7122747213425</v>
      </c>
      <c r="BJ967">
        <v>0.1</v>
      </c>
      <c r="BK967">
        <f t="shared" si="651"/>
        <v>4692.7023233048767</v>
      </c>
      <c r="BL967" s="114">
        <v>17.6498016718255</v>
      </c>
      <c r="BM967" s="114">
        <v>910.91550745517998</v>
      </c>
      <c r="BN967" s="114">
        <v>5.3109910208389097</v>
      </c>
      <c r="BO967" s="114">
        <v>537.6</v>
      </c>
      <c r="BP967" s="114">
        <v>384000</v>
      </c>
      <c r="BQ967" s="107">
        <f t="shared" si="652"/>
        <v>8.7999999999999994E-9</v>
      </c>
      <c r="BR967" s="107">
        <f t="shared" si="653"/>
        <v>8.5273063343793004E-4</v>
      </c>
      <c r="BS967" s="107">
        <f t="shared" si="654"/>
        <v>4.2859755491189769E-2</v>
      </c>
      <c r="BT967" s="107">
        <f t="shared" si="655"/>
        <v>2.4945200784565663E-4</v>
      </c>
      <c r="BU967" s="107">
        <f t="shared" si="656"/>
        <v>2.5893619942574182E-2</v>
      </c>
      <c r="BV967" s="107">
        <f t="shared" si="657"/>
        <v>20.061124388303224</v>
      </c>
      <c r="BW967" s="117">
        <f t="shared" si="658"/>
        <v>5.9406852175796095E-4</v>
      </c>
    </row>
    <row r="968" spans="1:75" ht="45" customHeight="1" x14ac:dyDescent="0.25">
      <c r="A968" s="108">
        <v>4.6307216798414199</v>
      </c>
      <c r="B968" s="108">
        <v>-74.111333042120407</v>
      </c>
      <c r="C968" s="119">
        <v>28</v>
      </c>
      <c r="D968" s="119">
        <v>27</v>
      </c>
      <c r="E968" s="119">
        <v>1850</v>
      </c>
      <c r="F968" s="16" t="s">
        <v>2385</v>
      </c>
      <c r="G968" s="14" t="s">
        <v>2386</v>
      </c>
      <c r="H968" s="16" t="s">
        <v>2387</v>
      </c>
      <c r="I968" s="14" t="s">
        <v>133</v>
      </c>
      <c r="J968" s="14" t="s">
        <v>41</v>
      </c>
      <c r="K968" s="14">
        <v>8</v>
      </c>
      <c r="L968" s="14"/>
      <c r="M968" s="27"/>
      <c r="N968" s="15" t="s">
        <v>43</v>
      </c>
      <c r="O968" s="15" t="s">
        <v>44</v>
      </c>
      <c r="P968" s="28">
        <v>4.2689148957375835E-3</v>
      </c>
      <c r="Q968" s="18">
        <v>10200</v>
      </c>
      <c r="R968" s="18">
        <v>10375.667276680098</v>
      </c>
      <c r="S968" s="15" t="s">
        <v>45</v>
      </c>
      <c r="T968" s="15"/>
      <c r="U968" s="15"/>
      <c r="V968" s="14">
        <v>365</v>
      </c>
      <c r="W968" s="76" t="s">
        <v>76</v>
      </c>
      <c r="X968" s="14"/>
      <c r="Y968" s="14">
        <v>2920</v>
      </c>
      <c r="Z968" s="76" t="s">
        <v>2388</v>
      </c>
      <c r="AA968" s="76" t="s">
        <v>429</v>
      </c>
      <c r="AB968" s="19" t="s">
        <v>49</v>
      </c>
      <c r="AC968" s="19">
        <v>46.3856216091623</v>
      </c>
      <c r="AD968" s="19">
        <v>1074.85364414012</v>
      </c>
      <c r="AE968" s="19">
        <v>5.4109910208389103</v>
      </c>
      <c r="AF968" s="19">
        <v>1344</v>
      </c>
      <c r="AG968" s="19">
        <v>1920000</v>
      </c>
      <c r="AH968" s="23">
        <v>10200</v>
      </c>
      <c r="AI968" s="24">
        <v>8.7999999999999994E-8</v>
      </c>
      <c r="AJ968" s="21">
        <f t="shared" si="638"/>
        <v>4.8128177623865058E-4</v>
      </c>
      <c r="AK968" s="21">
        <f t="shared" si="639"/>
        <v>1.1152323782724998E-2</v>
      </c>
      <c r="AL968" s="21">
        <f t="shared" si="640"/>
        <v>5.6142642469328124E-5</v>
      </c>
      <c r="AM968" s="21">
        <f t="shared" si="641"/>
        <v>1.3944896819858051E-2</v>
      </c>
      <c r="AN968" s="21">
        <f t="shared" si="642"/>
        <v>19.92128117122579</v>
      </c>
      <c r="AO968" s="86">
        <f t="shared" si="643"/>
        <v>9.1305872034784855E-4</v>
      </c>
      <c r="AP968" s="88">
        <f t="shared" si="644"/>
        <v>1.3185802088730152E-6</v>
      </c>
      <c r="AQ968" s="89">
        <f t="shared" si="645"/>
        <v>3.0554311733493144E-5</v>
      </c>
      <c r="AR968" s="89">
        <f t="shared" si="646"/>
        <v>1.5381545882007705E-7</v>
      </c>
      <c r="AS968" s="89">
        <f t="shared" si="647"/>
        <v>3.8205196766734387E-5</v>
      </c>
      <c r="AT968" s="89">
        <f t="shared" si="648"/>
        <v>5.457885252390627E-2</v>
      </c>
      <c r="AU968" s="91">
        <f t="shared" si="649"/>
        <v>2.5015307406790373E-6</v>
      </c>
      <c r="AV968" s="95">
        <f t="shared" si="659"/>
        <v>481.28177623865059</v>
      </c>
      <c r="AW968" s="96">
        <f t="shared" si="660"/>
        <v>11152.323782724998</v>
      </c>
      <c r="AX968" s="96">
        <f t="shared" si="661"/>
        <v>56.142642469328123</v>
      </c>
      <c r="AY968" s="96">
        <f t="shared" si="662"/>
        <v>13944.896819858051</v>
      </c>
      <c r="AZ968" s="96">
        <f t="shared" si="663"/>
        <v>19921281.17122579</v>
      </c>
      <c r="BA968" s="97">
        <f t="shared" si="664"/>
        <v>913.05872034784852</v>
      </c>
      <c r="BB968" s="102">
        <f t="shared" si="665"/>
        <v>1.3185802088730152</v>
      </c>
      <c r="BC968" s="98">
        <f t="shared" si="666"/>
        <v>30.554311733493144</v>
      </c>
      <c r="BD968" s="98">
        <f t="shared" si="667"/>
        <v>0.15381545882007705</v>
      </c>
      <c r="BE968" s="98">
        <f t="shared" si="668"/>
        <v>38.205196766734389</v>
      </c>
      <c r="BF968" s="98">
        <f t="shared" si="669"/>
        <v>54578.852523906273</v>
      </c>
      <c r="BG968" s="103">
        <f t="shared" si="670"/>
        <v>2.5015307406790375</v>
      </c>
      <c r="BH968">
        <v>0.1</v>
      </c>
      <c r="BI968">
        <f t="shared" si="650"/>
        <v>1037.5667276680099</v>
      </c>
      <c r="BJ968">
        <v>0.1</v>
      </c>
      <c r="BK968">
        <f t="shared" si="651"/>
        <v>1020</v>
      </c>
      <c r="BL968" s="114">
        <v>17.6498016718255</v>
      </c>
      <c r="BM968" s="114">
        <v>910.91550745517998</v>
      </c>
      <c r="BN968" s="114">
        <v>5.3109910208389097</v>
      </c>
      <c r="BO968" s="114">
        <v>537.6</v>
      </c>
      <c r="BP968" s="114">
        <v>384000</v>
      </c>
      <c r="BQ968" s="107">
        <f t="shared" si="652"/>
        <v>8.7999999999999994E-9</v>
      </c>
      <c r="BR968" s="107">
        <f t="shared" si="653"/>
        <v>1.8934718872054353E-4</v>
      </c>
      <c r="BS968" s="107">
        <f t="shared" si="654"/>
        <v>9.5169258535818466E-3</v>
      </c>
      <c r="BT968" s="107">
        <f t="shared" si="655"/>
        <v>5.5390336120378299E-5</v>
      </c>
      <c r="BU968" s="107">
        <f t="shared" si="656"/>
        <v>5.7496282526614565E-3</v>
      </c>
      <c r="BV968" s="107">
        <f t="shared" si="657"/>
        <v>4.4545338897747495</v>
      </c>
      <c r="BW968" s="117">
        <f t="shared" si="658"/>
        <v>1.2912600255589508E-4</v>
      </c>
    </row>
    <row r="969" spans="1:75" ht="45" customHeight="1" x14ac:dyDescent="0.25">
      <c r="A969" s="108">
        <v>4.6636388888888893</v>
      </c>
      <c r="B969" s="108">
        <v>-74.075249999999997</v>
      </c>
      <c r="C969" s="119">
        <v>32</v>
      </c>
      <c r="D969" s="119">
        <v>31</v>
      </c>
      <c r="E969" s="119">
        <v>2399</v>
      </c>
      <c r="F969" s="16" t="s">
        <v>2389</v>
      </c>
      <c r="G969" s="14" t="s">
        <v>2390</v>
      </c>
      <c r="H969" s="16" t="s">
        <v>2391</v>
      </c>
      <c r="I969" s="14" t="s">
        <v>1400</v>
      </c>
      <c r="J969" s="14" t="s">
        <v>1459</v>
      </c>
      <c r="K969" s="27"/>
      <c r="L969" s="27"/>
      <c r="M969" s="14">
        <v>2000</v>
      </c>
      <c r="N969" s="15" t="s">
        <v>43</v>
      </c>
      <c r="O969" s="15" t="s">
        <v>120</v>
      </c>
      <c r="P969" s="28">
        <v>4.2689148957375835E-3</v>
      </c>
      <c r="Q969" s="18">
        <v>28392</v>
      </c>
      <c r="R969" s="18">
        <v>28880.975031323662</v>
      </c>
      <c r="S969" s="15" t="s">
        <v>45</v>
      </c>
      <c r="T969" s="15"/>
      <c r="U969" s="15"/>
      <c r="V969" s="14">
        <v>365</v>
      </c>
      <c r="W969" s="76"/>
      <c r="X969" s="14"/>
      <c r="Y969" s="14">
        <v>8760</v>
      </c>
      <c r="Z969" s="76" t="s">
        <v>2392</v>
      </c>
      <c r="AA969" s="76" t="s">
        <v>429</v>
      </c>
      <c r="AB969" s="19" t="s">
        <v>49</v>
      </c>
      <c r="AC969" s="19">
        <v>30.4</v>
      </c>
      <c r="AD969" s="19">
        <v>1504</v>
      </c>
      <c r="AE969" s="19">
        <v>9.6</v>
      </c>
      <c r="AF969" s="19">
        <v>640</v>
      </c>
      <c r="AG969" s="19">
        <v>1920000</v>
      </c>
      <c r="AH969" s="23">
        <v>28392</v>
      </c>
      <c r="AI969" s="24">
        <v>8.7999999999999994E-8</v>
      </c>
      <c r="AJ969" s="21">
        <f t="shared" si="638"/>
        <v>8.7798164095223932E-4</v>
      </c>
      <c r="AK969" s="21">
        <f t="shared" si="639"/>
        <v>4.343698644711079E-2</v>
      </c>
      <c r="AL969" s="21">
        <f t="shared" si="640"/>
        <v>2.7725736030070718E-4</v>
      </c>
      <c r="AM969" s="21">
        <f t="shared" si="641"/>
        <v>1.8483824020047144E-2</v>
      </c>
      <c r="AN969" s="21">
        <f t="shared" si="642"/>
        <v>55.451472060141434</v>
      </c>
      <c r="AO969" s="86">
        <f t="shared" si="643"/>
        <v>2.5415258027564817E-3</v>
      </c>
      <c r="AP969" s="88">
        <f t="shared" si="644"/>
        <v>2.4054291532938061E-6</v>
      </c>
      <c r="AQ969" s="89">
        <f t="shared" si="645"/>
        <v>1.1900544232085149E-4</v>
      </c>
      <c r="AR969" s="89">
        <f t="shared" si="646"/>
        <v>7.5960920630330729E-7</v>
      </c>
      <c r="AS969" s="89">
        <f t="shared" si="647"/>
        <v>5.0640613753553822E-5</v>
      </c>
      <c r="AT969" s="89">
        <f t="shared" si="648"/>
        <v>0.15192184126066147</v>
      </c>
      <c r="AU969" s="91">
        <f t="shared" si="649"/>
        <v>6.9630843911136482E-6</v>
      </c>
      <c r="AV969" s="95">
        <f t="shared" si="659"/>
        <v>877.98164095223933</v>
      </c>
      <c r="AW969" s="96">
        <f t="shared" si="660"/>
        <v>43436.986447110787</v>
      </c>
      <c r="AX969" s="96">
        <f t="shared" si="661"/>
        <v>277.25736030070715</v>
      </c>
      <c r="AY969" s="96">
        <f t="shared" si="662"/>
        <v>18483.824020047145</v>
      </c>
      <c r="AZ969" s="96">
        <f t="shared" si="663"/>
        <v>55451472.060141437</v>
      </c>
      <c r="BA969" s="97">
        <f t="shared" si="664"/>
        <v>2541.5258027564819</v>
      </c>
      <c r="BB969" s="102">
        <f t="shared" si="665"/>
        <v>2.4054291532938064</v>
      </c>
      <c r="BC969" s="98">
        <f t="shared" si="666"/>
        <v>119.00544232085149</v>
      </c>
      <c r="BD969" s="98">
        <f t="shared" si="667"/>
        <v>0.7596092063033073</v>
      </c>
      <c r="BE969" s="98">
        <f t="shared" si="668"/>
        <v>50.640613753553822</v>
      </c>
      <c r="BF969" s="98">
        <f t="shared" si="669"/>
        <v>151921.84126066146</v>
      </c>
      <c r="BG969" s="103">
        <f t="shared" si="670"/>
        <v>6.9630843911136484</v>
      </c>
      <c r="BH969">
        <v>0.1</v>
      </c>
      <c r="BI969">
        <f t="shared" si="650"/>
        <v>2888.0975031323665</v>
      </c>
      <c r="BJ969">
        <v>0.1</v>
      </c>
      <c r="BK969">
        <f t="shared" si="651"/>
        <v>2839.2000000000003</v>
      </c>
      <c r="BL969" s="114">
        <v>12.16</v>
      </c>
      <c r="BM969" s="114">
        <v>601.6</v>
      </c>
      <c r="BN969" s="114">
        <v>1.92</v>
      </c>
      <c r="BO969" s="114">
        <v>256</v>
      </c>
      <c r="BP969" s="114">
        <v>384000</v>
      </c>
      <c r="BQ969" s="107">
        <f t="shared" si="652"/>
        <v>8.7999999999999994E-9</v>
      </c>
      <c r="BR969" s="107">
        <f t="shared" si="653"/>
        <v>3.6200110429992035E-4</v>
      </c>
      <c r="BS969" s="107">
        <f t="shared" si="654"/>
        <v>1.7909528317996061E-2</v>
      </c>
      <c r="BT969" s="107">
        <f t="shared" si="655"/>
        <v>6.1996630489453283E-5</v>
      </c>
      <c r="BU969" s="107">
        <f t="shared" si="656"/>
        <v>7.6210758799983231E-3</v>
      </c>
      <c r="BV969" s="107">
        <f t="shared" si="657"/>
        <v>12.399326097890656</v>
      </c>
      <c r="BW969" s="117">
        <f t="shared" si="658"/>
        <v>3.5942602593793847E-4</v>
      </c>
    </row>
    <row r="970" spans="1:75" ht="45" customHeight="1" x14ac:dyDescent="0.25">
      <c r="A970" s="108">
        <v>4.6636388888888893</v>
      </c>
      <c r="B970" s="108">
        <v>-74.075249999999997</v>
      </c>
      <c r="C970" s="119">
        <v>32</v>
      </c>
      <c r="D970" s="119">
        <v>31</v>
      </c>
      <c r="E970" s="119">
        <v>2399</v>
      </c>
      <c r="F970" s="16" t="s">
        <v>2389</v>
      </c>
      <c r="G970" s="14" t="s">
        <v>2390</v>
      </c>
      <c r="H970" s="16" t="s">
        <v>2391</v>
      </c>
      <c r="I970" s="14" t="s">
        <v>1400</v>
      </c>
      <c r="J970" s="14" t="s">
        <v>1459</v>
      </c>
      <c r="K970" s="27"/>
      <c r="L970" s="27"/>
      <c r="M970" s="14">
        <v>2000</v>
      </c>
      <c r="N970" s="15" t="s">
        <v>43</v>
      </c>
      <c r="O970" s="15" t="s">
        <v>120</v>
      </c>
      <c r="P970" s="28">
        <v>4.2689148957375835E-3</v>
      </c>
      <c r="Q970" s="18">
        <v>28392</v>
      </c>
      <c r="R970" s="18">
        <v>28880.975031323662</v>
      </c>
      <c r="S970" s="15" t="s">
        <v>45</v>
      </c>
      <c r="T970" s="15"/>
      <c r="U970" s="15"/>
      <c r="V970" s="14">
        <v>365</v>
      </c>
      <c r="W970" s="76"/>
      <c r="X970" s="14"/>
      <c r="Y970" s="14">
        <v>8760</v>
      </c>
      <c r="Z970" s="76" t="s">
        <v>2392</v>
      </c>
      <c r="AA970" s="76" t="s">
        <v>429</v>
      </c>
      <c r="AB970" s="19" t="s">
        <v>49</v>
      </c>
      <c r="AC970" s="19">
        <v>30.4</v>
      </c>
      <c r="AD970" s="19">
        <v>1504</v>
      </c>
      <c r="AE970" s="19">
        <v>9.6</v>
      </c>
      <c r="AF970" s="19">
        <v>640</v>
      </c>
      <c r="AG970" s="19">
        <v>1920000</v>
      </c>
      <c r="AH970" s="23">
        <v>28392</v>
      </c>
      <c r="AI970" s="24">
        <v>8.7999999999999994E-8</v>
      </c>
      <c r="AJ970" s="21">
        <f t="shared" si="638"/>
        <v>8.7798164095223932E-4</v>
      </c>
      <c r="AK970" s="21">
        <f t="shared" si="639"/>
        <v>4.343698644711079E-2</v>
      </c>
      <c r="AL970" s="21">
        <f t="shared" si="640"/>
        <v>2.7725736030070718E-4</v>
      </c>
      <c r="AM970" s="21">
        <f t="shared" si="641"/>
        <v>1.8483824020047144E-2</v>
      </c>
      <c r="AN970" s="21">
        <f t="shared" si="642"/>
        <v>55.451472060141434</v>
      </c>
      <c r="AO970" s="86">
        <f t="shared" si="643"/>
        <v>2.5415258027564817E-3</v>
      </c>
      <c r="AP970" s="88">
        <f t="shared" si="644"/>
        <v>2.4054291532938061E-6</v>
      </c>
      <c r="AQ970" s="89">
        <f t="shared" si="645"/>
        <v>1.1900544232085149E-4</v>
      </c>
      <c r="AR970" s="89">
        <f t="shared" si="646"/>
        <v>7.5960920630330729E-7</v>
      </c>
      <c r="AS970" s="89">
        <f t="shared" si="647"/>
        <v>5.0640613753553822E-5</v>
      </c>
      <c r="AT970" s="89">
        <f t="shared" si="648"/>
        <v>0.15192184126066147</v>
      </c>
      <c r="AU970" s="91">
        <f t="shared" si="649"/>
        <v>6.9630843911136482E-6</v>
      </c>
      <c r="AV970" s="95">
        <f t="shared" si="659"/>
        <v>877.98164095223933</v>
      </c>
      <c r="AW970" s="96">
        <f t="shared" si="660"/>
        <v>43436.986447110787</v>
      </c>
      <c r="AX970" s="96">
        <f t="shared" si="661"/>
        <v>277.25736030070715</v>
      </c>
      <c r="AY970" s="96">
        <f t="shared" si="662"/>
        <v>18483.824020047145</v>
      </c>
      <c r="AZ970" s="96">
        <f t="shared" si="663"/>
        <v>55451472.060141437</v>
      </c>
      <c r="BA970" s="97">
        <f t="shared" si="664"/>
        <v>2541.5258027564819</v>
      </c>
      <c r="BB970" s="102">
        <f t="shared" si="665"/>
        <v>2.4054291532938064</v>
      </c>
      <c r="BC970" s="98">
        <f t="shared" si="666"/>
        <v>119.00544232085149</v>
      </c>
      <c r="BD970" s="98">
        <f t="shared" si="667"/>
        <v>0.7596092063033073</v>
      </c>
      <c r="BE970" s="98">
        <f t="shared" si="668"/>
        <v>50.640613753553822</v>
      </c>
      <c r="BF970" s="98">
        <f t="shared" si="669"/>
        <v>151921.84126066146</v>
      </c>
      <c r="BG970" s="103">
        <f t="shared" si="670"/>
        <v>6.9630843911136484</v>
      </c>
      <c r="BH970">
        <v>0.1</v>
      </c>
      <c r="BI970">
        <f t="shared" si="650"/>
        <v>2888.0975031323665</v>
      </c>
      <c r="BJ970">
        <v>0.1</v>
      </c>
      <c r="BK970">
        <f t="shared" si="651"/>
        <v>2839.2000000000003</v>
      </c>
      <c r="BL970" s="114">
        <v>12.16</v>
      </c>
      <c r="BM970" s="114">
        <v>601.6</v>
      </c>
      <c r="BN970" s="114">
        <v>1.92</v>
      </c>
      <c r="BO970" s="114">
        <v>256</v>
      </c>
      <c r="BP970" s="114">
        <v>384000</v>
      </c>
      <c r="BQ970" s="107">
        <f t="shared" si="652"/>
        <v>8.7999999999999994E-9</v>
      </c>
      <c r="BR970" s="107">
        <f t="shared" si="653"/>
        <v>3.6200110429992035E-4</v>
      </c>
      <c r="BS970" s="107">
        <f t="shared" si="654"/>
        <v>1.7909528317996061E-2</v>
      </c>
      <c r="BT970" s="107">
        <f t="shared" si="655"/>
        <v>6.1996630489453283E-5</v>
      </c>
      <c r="BU970" s="107">
        <f t="shared" si="656"/>
        <v>7.6210758799983231E-3</v>
      </c>
      <c r="BV970" s="107">
        <f t="shared" si="657"/>
        <v>12.399326097890656</v>
      </c>
      <c r="BW970" s="117">
        <f t="shared" si="658"/>
        <v>3.5942602593793847E-4</v>
      </c>
    </row>
    <row r="971" spans="1:75" ht="45" customHeight="1" x14ac:dyDescent="0.25">
      <c r="A971" s="108">
        <v>4.6636388888888893</v>
      </c>
      <c r="B971" s="108">
        <v>-74.075249999999997</v>
      </c>
      <c r="C971" s="119">
        <v>32</v>
      </c>
      <c r="D971" s="119">
        <v>31</v>
      </c>
      <c r="E971" s="119">
        <v>2399</v>
      </c>
      <c r="F971" s="16" t="s">
        <v>2389</v>
      </c>
      <c r="G971" s="14" t="s">
        <v>2390</v>
      </c>
      <c r="H971" s="16" t="s">
        <v>2391</v>
      </c>
      <c r="I971" s="14" t="s">
        <v>1400</v>
      </c>
      <c r="J971" s="14" t="s">
        <v>1459</v>
      </c>
      <c r="K971" s="27"/>
      <c r="L971" s="27"/>
      <c r="M971" s="14">
        <v>2000</v>
      </c>
      <c r="N971" s="15" t="s">
        <v>43</v>
      </c>
      <c r="O971" s="15" t="s">
        <v>120</v>
      </c>
      <c r="P971" s="28">
        <v>4.2689148957375835E-3</v>
      </c>
      <c r="Q971" s="18">
        <v>28392</v>
      </c>
      <c r="R971" s="18">
        <v>28880.975031323662</v>
      </c>
      <c r="S971" s="15" t="s">
        <v>45</v>
      </c>
      <c r="T971" s="15"/>
      <c r="U971" s="15"/>
      <c r="V971" s="14">
        <v>365</v>
      </c>
      <c r="W971" s="76"/>
      <c r="X971" s="14"/>
      <c r="Y971" s="14">
        <v>8760</v>
      </c>
      <c r="Z971" s="76" t="s">
        <v>2392</v>
      </c>
      <c r="AA971" s="76" t="s">
        <v>429</v>
      </c>
      <c r="AB971" s="19" t="s">
        <v>49</v>
      </c>
      <c r="AC971" s="19">
        <v>30.4</v>
      </c>
      <c r="AD971" s="19">
        <v>1504</v>
      </c>
      <c r="AE971" s="19">
        <v>9.6</v>
      </c>
      <c r="AF971" s="19">
        <v>640</v>
      </c>
      <c r="AG971" s="19">
        <v>1920000</v>
      </c>
      <c r="AH971" s="23">
        <v>28392</v>
      </c>
      <c r="AI971" s="24">
        <v>8.7999999999999994E-8</v>
      </c>
      <c r="AJ971" s="21">
        <f t="shared" si="638"/>
        <v>8.7798164095223932E-4</v>
      </c>
      <c r="AK971" s="21">
        <f t="shared" si="639"/>
        <v>4.343698644711079E-2</v>
      </c>
      <c r="AL971" s="21">
        <f t="shared" si="640"/>
        <v>2.7725736030070718E-4</v>
      </c>
      <c r="AM971" s="21">
        <f t="shared" si="641"/>
        <v>1.8483824020047144E-2</v>
      </c>
      <c r="AN971" s="21">
        <f t="shared" si="642"/>
        <v>55.451472060141434</v>
      </c>
      <c r="AO971" s="86">
        <f t="shared" si="643"/>
        <v>2.5415258027564817E-3</v>
      </c>
      <c r="AP971" s="88">
        <f t="shared" si="644"/>
        <v>2.4054291532938061E-6</v>
      </c>
      <c r="AQ971" s="89">
        <f t="shared" si="645"/>
        <v>1.1900544232085149E-4</v>
      </c>
      <c r="AR971" s="89">
        <f t="shared" si="646"/>
        <v>7.5960920630330729E-7</v>
      </c>
      <c r="AS971" s="89">
        <f t="shared" si="647"/>
        <v>5.0640613753553822E-5</v>
      </c>
      <c r="AT971" s="89">
        <f t="shared" si="648"/>
        <v>0.15192184126066147</v>
      </c>
      <c r="AU971" s="91">
        <f t="shared" si="649"/>
        <v>6.9630843911136482E-6</v>
      </c>
      <c r="AV971" s="95">
        <f t="shared" si="659"/>
        <v>877.98164095223933</v>
      </c>
      <c r="AW971" s="96">
        <f t="shared" si="660"/>
        <v>43436.986447110787</v>
      </c>
      <c r="AX971" s="96">
        <f t="shared" si="661"/>
        <v>277.25736030070715</v>
      </c>
      <c r="AY971" s="96">
        <f t="shared" si="662"/>
        <v>18483.824020047145</v>
      </c>
      <c r="AZ971" s="96">
        <f t="shared" si="663"/>
        <v>55451472.060141437</v>
      </c>
      <c r="BA971" s="97">
        <f t="shared" si="664"/>
        <v>2541.5258027564819</v>
      </c>
      <c r="BB971" s="102">
        <f t="shared" si="665"/>
        <v>2.4054291532938064</v>
      </c>
      <c r="BC971" s="98">
        <f t="shared" si="666"/>
        <v>119.00544232085149</v>
      </c>
      <c r="BD971" s="98">
        <f t="shared" si="667"/>
        <v>0.7596092063033073</v>
      </c>
      <c r="BE971" s="98">
        <f t="shared" si="668"/>
        <v>50.640613753553822</v>
      </c>
      <c r="BF971" s="98">
        <f t="shared" si="669"/>
        <v>151921.84126066146</v>
      </c>
      <c r="BG971" s="103">
        <f t="shared" si="670"/>
        <v>6.9630843911136484</v>
      </c>
      <c r="BH971">
        <v>0.1</v>
      </c>
      <c r="BI971">
        <f t="shared" si="650"/>
        <v>2888.0975031323665</v>
      </c>
      <c r="BJ971">
        <v>0.1</v>
      </c>
      <c r="BK971">
        <f t="shared" si="651"/>
        <v>2839.2000000000003</v>
      </c>
      <c r="BL971" s="114">
        <v>12.16</v>
      </c>
      <c r="BM971" s="114">
        <v>601.6</v>
      </c>
      <c r="BN971" s="114">
        <v>1.92</v>
      </c>
      <c r="BO971" s="114">
        <v>256</v>
      </c>
      <c r="BP971" s="114">
        <v>384000</v>
      </c>
      <c r="BQ971" s="107">
        <f t="shared" si="652"/>
        <v>8.7999999999999994E-9</v>
      </c>
      <c r="BR971" s="107">
        <f t="shared" si="653"/>
        <v>3.6200110429992035E-4</v>
      </c>
      <c r="BS971" s="107">
        <f t="shared" si="654"/>
        <v>1.7909528317996061E-2</v>
      </c>
      <c r="BT971" s="107">
        <f t="shared" si="655"/>
        <v>6.1996630489453283E-5</v>
      </c>
      <c r="BU971" s="107">
        <f t="shared" si="656"/>
        <v>7.6210758799983231E-3</v>
      </c>
      <c r="BV971" s="107">
        <f t="shared" si="657"/>
        <v>12.399326097890656</v>
      </c>
      <c r="BW971" s="117">
        <f t="shared" si="658"/>
        <v>3.5942602593793847E-4</v>
      </c>
    </row>
    <row r="972" spans="1:75" ht="30" customHeight="1" x14ac:dyDescent="0.25">
      <c r="A972" s="108">
        <v>4.65752196289134</v>
      </c>
      <c r="B972" s="108">
        <v>-74.064792506241801</v>
      </c>
      <c r="C972" s="119">
        <v>33</v>
      </c>
      <c r="D972" s="119">
        <v>30</v>
      </c>
      <c r="E972" s="119">
        <v>2387</v>
      </c>
      <c r="F972" s="16" t="s">
        <v>2393</v>
      </c>
      <c r="G972" s="14" t="s">
        <v>2394</v>
      </c>
      <c r="H972" s="16" t="s">
        <v>2395</v>
      </c>
      <c r="I972" s="14" t="s">
        <v>1400</v>
      </c>
      <c r="J972" s="14" t="s">
        <v>41</v>
      </c>
      <c r="K972" s="14">
        <v>10</v>
      </c>
      <c r="L972" s="14"/>
      <c r="M972" s="14">
        <v>1997</v>
      </c>
      <c r="N972" s="15" t="s">
        <v>43</v>
      </c>
      <c r="O972" s="15" t="s">
        <v>44</v>
      </c>
      <c r="P972" s="22">
        <v>-1.6452797611429655E-2</v>
      </c>
      <c r="Q972" s="18">
        <v>3627</v>
      </c>
      <c r="R972" s="18">
        <v>3395.987779196581</v>
      </c>
      <c r="S972" s="15" t="s">
        <v>45</v>
      </c>
      <c r="T972" s="15"/>
      <c r="U972" s="15"/>
      <c r="V972" s="14">
        <v>365</v>
      </c>
      <c r="W972" s="76" t="s">
        <v>76</v>
      </c>
      <c r="X972" s="14">
        <v>20</v>
      </c>
      <c r="Y972" s="14">
        <v>2760</v>
      </c>
      <c r="Z972" s="76" t="s">
        <v>2396</v>
      </c>
      <c r="AA972" s="76" t="s">
        <v>429</v>
      </c>
      <c r="AB972" s="19" t="s">
        <v>49</v>
      </c>
      <c r="AC972" s="19">
        <v>46.3856216091623</v>
      </c>
      <c r="AD972" s="19">
        <v>1074.85364414012</v>
      </c>
      <c r="AE972" s="19">
        <v>5.4109910208389103</v>
      </c>
      <c r="AF972" s="19">
        <v>1344</v>
      </c>
      <c r="AG972" s="19">
        <v>1920000</v>
      </c>
      <c r="AH972" s="23">
        <v>3627</v>
      </c>
      <c r="AI972" s="24">
        <v>8.7999999999999994E-8</v>
      </c>
      <c r="AJ972" s="21">
        <f t="shared" si="638"/>
        <v>1.5752500411515203E-4</v>
      </c>
      <c r="AK972" s="21">
        <f t="shared" si="639"/>
        <v>3.6501898399247585E-3</v>
      </c>
      <c r="AL972" s="21">
        <f t="shared" si="640"/>
        <v>1.837565938011137E-5</v>
      </c>
      <c r="AM972" s="21">
        <f t="shared" si="641"/>
        <v>4.5642075752402051E-3</v>
      </c>
      <c r="AN972" s="21">
        <f t="shared" si="642"/>
        <v>6.520296536057435</v>
      </c>
      <c r="AO972" s="86">
        <f t="shared" si="643"/>
        <v>2.9884692456929907E-4</v>
      </c>
      <c r="AP972" s="88">
        <f t="shared" si="644"/>
        <v>4.3157535374014256E-7</v>
      </c>
      <c r="AQ972" s="89">
        <f t="shared" si="645"/>
        <v>1.0000520109382901E-5</v>
      </c>
      <c r="AR972" s="89">
        <f t="shared" si="646"/>
        <v>5.0344272274277723E-8</v>
      </c>
      <c r="AS972" s="89">
        <f t="shared" si="647"/>
        <v>1.250467828832933E-5</v>
      </c>
      <c r="AT972" s="89">
        <f t="shared" si="648"/>
        <v>1.7863826126184753E-2</v>
      </c>
      <c r="AU972" s="91">
        <f t="shared" si="649"/>
        <v>8.1875869745013448E-7</v>
      </c>
      <c r="AV972" s="95">
        <f t="shared" si="659"/>
        <v>157.52500411515203</v>
      </c>
      <c r="AW972" s="96">
        <f t="shared" si="660"/>
        <v>3650.1898399247584</v>
      </c>
      <c r="AX972" s="96">
        <f t="shared" si="661"/>
        <v>18.375659380111369</v>
      </c>
      <c r="AY972" s="96">
        <f t="shared" si="662"/>
        <v>4564.2075752402052</v>
      </c>
      <c r="AZ972" s="96">
        <f t="shared" si="663"/>
        <v>6520296.536057435</v>
      </c>
      <c r="BA972" s="97">
        <f t="shared" si="664"/>
        <v>298.84692456929906</v>
      </c>
      <c r="BB972" s="102">
        <f t="shared" si="665"/>
        <v>0.43157535374014255</v>
      </c>
      <c r="BC972" s="98">
        <f t="shared" si="666"/>
        <v>10.000520109382901</v>
      </c>
      <c r="BD972" s="98">
        <f t="shared" si="667"/>
        <v>5.0344272274277721E-2</v>
      </c>
      <c r="BE972" s="98">
        <f t="shared" si="668"/>
        <v>12.50467828832933</v>
      </c>
      <c r="BF972" s="98">
        <f t="shared" si="669"/>
        <v>17863.826126184755</v>
      </c>
      <c r="BG972" s="103">
        <f t="shared" si="670"/>
        <v>0.81875869745013452</v>
      </c>
      <c r="BH972">
        <v>0.1</v>
      </c>
      <c r="BI972">
        <f t="shared" si="650"/>
        <v>339.59877791965812</v>
      </c>
      <c r="BJ972">
        <v>0.1</v>
      </c>
      <c r="BK972">
        <f t="shared" si="651"/>
        <v>362.70000000000005</v>
      </c>
      <c r="BL972" s="114">
        <v>17.6498016718255</v>
      </c>
      <c r="BM972" s="114">
        <v>910.91550745517998</v>
      </c>
      <c r="BN972" s="114">
        <v>5.3109910208389097</v>
      </c>
      <c r="BO972" s="114">
        <v>537.6</v>
      </c>
      <c r="BP972" s="114">
        <v>384000</v>
      </c>
      <c r="BQ972" s="107">
        <f t="shared" si="652"/>
        <v>8.7999999999999994E-9</v>
      </c>
      <c r="BR972" s="107">
        <f t="shared" si="653"/>
        <v>6.1973916642972949E-5</v>
      </c>
      <c r="BS972" s="107">
        <f t="shared" si="654"/>
        <v>3.1149190729085493E-3</v>
      </c>
      <c r="BT972" s="107">
        <f t="shared" si="655"/>
        <v>1.8129427200616975E-5</v>
      </c>
      <c r="BU972" s="107">
        <f t="shared" si="656"/>
        <v>1.8818709929959636E-3</v>
      </c>
      <c r="BV972" s="107">
        <f t="shared" si="657"/>
        <v>1.4579826288080835</v>
      </c>
      <c r="BW972" s="117">
        <f t="shared" si="658"/>
        <v>4.2263337379939211E-5</v>
      </c>
    </row>
    <row r="973" spans="1:75" ht="30" customHeight="1" x14ac:dyDescent="0.25">
      <c r="A973" s="108">
        <v>4.68372330904488</v>
      </c>
      <c r="B973" s="108">
        <v>-74.063794093177293</v>
      </c>
      <c r="C973" s="119">
        <v>33</v>
      </c>
      <c r="D973" s="119">
        <v>33</v>
      </c>
      <c r="E973" s="119">
        <v>2426</v>
      </c>
      <c r="F973" s="16" t="s">
        <v>2397</v>
      </c>
      <c r="G973" s="14" t="s">
        <v>2398</v>
      </c>
      <c r="H973" s="16" t="s">
        <v>2399</v>
      </c>
      <c r="I973" s="14" t="s">
        <v>1400</v>
      </c>
      <c r="J973" s="14" t="s">
        <v>53</v>
      </c>
      <c r="K973" s="14">
        <v>81.400000000000006</v>
      </c>
      <c r="L973" s="14"/>
      <c r="M973" s="14">
        <v>2007</v>
      </c>
      <c r="N973" s="15" t="s">
        <v>43</v>
      </c>
      <c r="O973" s="15" t="s">
        <v>397</v>
      </c>
      <c r="P973" s="25">
        <v>0.01</v>
      </c>
      <c r="Q973" s="18">
        <v>12218.266666666699</v>
      </c>
      <c r="R973" s="18">
        <v>12716.903588622417</v>
      </c>
      <c r="S973" s="15" t="s">
        <v>45</v>
      </c>
      <c r="T973" s="15"/>
      <c r="U973" s="15"/>
      <c r="V973" s="14">
        <v>365</v>
      </c>
      <c r="W973" s="76"/>
      <c r="X973" s="14"/>
      <c r="Y973" s="14">
        <v>8760</v>
      </c>
      <c r="Z973" s="76" t="s">
        <v>2400</v>
      </c>
      <c r="AA973" s="76" t="s">
        <v>429</v>
      </c>
      <c r="AB973" s="19" t="s">
        <v>49</v>
      </c>
      <c r="AC973" s="19">
        <v>196.35697419693699</v>
      </c>
      <c r="AD973" s="19">
        <v>1220.7279907421801</v>
      </c>
      <c r="AE973" s="19">
        <v>0.1</v>
      </c>
      <c r="AF973" s="19">
        <v>640</v>
      </c>
      <c r="AG973" s="19">
        <v>1920000</v>
      </c>
      <c r="AH973" s="23">
        <v>12218.266666666699</v>
      </c>
      <c r="AI973" s="24">
        <v>8.7999999999999994E-8</v>
      </c>
      <c r="AJ973" s="21">
        <f t="shared" si="638"/>
        <v>2.4970527098160675E-3</v>
      </c>
      <c r="AK973" s="21">
        <f t="shared" si="639"/>
        <v>1.5523880166201062E-2</v>
      </c>
      <c r="AL973" s="21">
        <f t="shared" si="640"/>
        <v>1.2716903588622416E-6</v>
      </c>
      <c r="AM973" s="21">
        <f t="shared" si="641"/>
        <v>8.1388182967183469E-3</v>
      </c>
      <c r="AN973" s="21">
        <f t="shared" si="642"/>
        <v>24.416454890155041</v>
      </c>
      <c r="AO973" s="86">
        <f t="shared" si="643"/>
        <v>1.1190875157987726E-3</v>
      </c>
      <c r="AP973" s="88">
        <f t="shared" si="644"/>
        <v>6.8412403008659386E-6</v>
      </c>
      <c r="AQ973" s="89">
        <f t="shared" si="645"/>
        <v>4.2531178537537154E-5</v>
      </c>
      <c r="AR973" s="89">
        <f t="shared" si="646"/>
        <v>3.4840831749650454E-9</v>
      </c>
      <c r="AS973" s="89">
        <f t="shared" si="647"/>
        <v>2.2298132319776293E-5</v>
      </c>
      <c r="AT973" s="89">
        <f t="shared" si="648"/>
        <v>6.6894396959328875E-2</v>
      </c>
      <c r="AU973" s="91">
        <f t="shared" si="649"/>
        <v>3.06599319396924E-6</v>
      </c>
      <c r="AV973" s="95">
        <f t="shared" si="659"/>
        <v>2497.0527098160674</v>
      </c>
      <c r="AW973" s="96">
        <f t="shared" si="660"/>
        <v>15523.880166201063</v>
      </c>
      <c r="AX973" s="96">
        <f t="shared" si="661"/>
        <v>1.2716903588622417</v>
      </c>
      <c r="AY973" s="96">
        <f t="shared" si="662"/>
        <v>8138.8182967183466</v>
      </c>
      <c r="AZ973" s="96">
        <f t="shared" si="663"/>
        <v>24416454.89015504</v>
      </c>
      <c r="BA973" s="97">
        <f t="shared" si="664"/>
        <v>1119.0875157987725</v>
      </c>
      <c r="BB973" s="102">
        <f t="shared" si="665"/>
        <v>6.8412403008659384</v>
      </c>
      <c r="BC973" s="98">
        <f t="shared" si="666"/>
        <v>42.531178537537151</v>
      </c>
      <c r="BD973" s="98">
        <f t="shared" si="667"/>
        <v>3.4840831749650453E-3</v>
      </c>
      <c r="BE973" s="98">
        <f t="shared" si="668"/>
        <v>22.298132319776293</v>
      </c>
      <c r="BF973" s="98">
        <f t="shared" si="669"/>
        <v>66894.396959328878</v>
      </c>
      <c r="BG973" s="103">
        <f t="shared" si="670"/>
        <v>3.06599319396924</v>
      </c>
      <c r="BH973">
        <v>0.1</v>
      </c>
      <c r="BI973">
        <f t="shared" si="650"/>
        <v>1271.6903588622417</v>
      </c>
      <c r="BJ973">
        <v>0.1</v>
      </c>
      <c r="BK973">
        <f t="shared" si="651"/>
        <v>1221.82666666667</v>
      </c>
      <c r="BL973" s="114">
        <v>187.562005220738</v>
      </c>
      <c r="BM973" s="114">
        <v>1012.03746873145</v>
      </c>
      <c r="BN973" s="114">
        <v>0</v>
      </c>
      <c r="BO973" s="114">
        <v>256</v>
      </c>
      <c r="BP973" s="114">
        <v>384000</v>
      </c>
      <c r="BQ973" s="107">
        <f t="shared" si="652"/>
        <v>8.7999999999999994E-9</v>
      </c>
      <c r="BR973" s="107">
        <f t="shared" si="653"/>
        <v>2.39824302905761E-3</v>
      </c>
      <c r="BS973" s="107">
        <f t="shared" si="654"/>
        <v>1.2963269991093674E-2</v>
      </c>
      <c r="BT973" s="107">
        <f t="shared" si="655"/>
        <v>1.2716903588622417E-7</v>
      </c>
      <c r="BU973" s="107">
        <f t="shared" si="656"/>
        <v>3.3557207505079366E-3</v>
      </c>
      <c r="BV973" s="107">
        <f t="shared" si="657"/>
        <v>5.4596852903943835</v>
      </c>
      <c r="BW973" s="117">
        <f t="shared" si="658"/>
        <v>1.5826287423250399E-4</v>
      </c>
    </row>
    <row r="974" spans="1:75" ht="15" customHeight="1" x14ac:dyDescent="0.25">
      <c r="A974" s="108">
        <v>4.6980658749725297</v>
      </c>
      <c r="B974" s="108">
        <v>-74.0728701313041</v>
      </c>
      <c r="C974" s="119">
        <v>32</v>
      </c>
      <c r="D974" s="119">
        <v>35</v>
      </c>
      <c r="E974" s="119">
        <v>2451</v>
      </c>
      <c r="F974" s="16" t="s">
        <v>2401</v>
      </c>
      <c r="G974" s="14" t="s">
        <v>2402</v>
      </c>
      <c r="H974" s="16" t="s">
        <v>2403</v>
      </c>
      <c r="I974" s="14" t="s">
        <v>1462</v>
      </c>
      <c r="J974" s="14" t="s">
        <v>41</v>
      </c>
      <c r="K974" s="14">
        <v>40</v>
      </c>
      <c r="L974" s="14"/>
      <c r="M974" s="14">
        <v>1990</v>
      </c>
      <c r="N974" s="15" t="s">
        <v>43</v>
      </c>
      <c r="O974" s="15" t="s">
        <v>44</v>
      </c>
      <c r="P974" s="28">
        <v>4.2689148957375835E-3</v>
      </c>
      <c r="Q974" s="18">
        <v>283699</v>
      </c>
      <c r="R974" s="18">
        <v>288584.94418890856</v>
      </c>
      <c r="S974" s="15" t="s">
        <v>45</v>
      </c>
      <c r="T974" s="15"/>
      <c r="U974" s="15"/>
      <c r="V974" s="14">
        <v>365</v>
      </c>
      <c r="W974" s="76"/>
      <c r="X974" s="14"/>
      <c r="Y974" s="14">
        <v>8760</v>
      </c>
      <c r="Z974" s="76" t="s">
        <v>838</v>
      </c>
      <c r="AA974" s="76" t="s">
        <v>429</v>
      </c>
      <c r="AB974" s="19" t="s">
        <v>49</v>
      </c>
      <c r="AC974" s="19">
        <v>46.3856216091623</v>
      </c>
      <c r="AD974" s="19">
        <v>1074.85364414012</v>
      </c>
      <c r="AE974" s="19">
        <v>5.4109910208389103</v>
      </c>
      <c r="AF974" s="19">
        <v>1344</v>
      </c>
      <c r="AG974" s="19">
        <v>1920000</v>
      </c>
      <c r="AH974" s="23">
        <v>283699</v>
      </c>
      <c r="AI974" s="24">
        <v>8.7999999999999994E-8</v>
      </c>
      <c r="AJ974" s="21">
        <f t="shared" si="638"/>
        <v>1.3386192023247933E-2</v>
      </c>
      <c r="AK974" s="21">
        <f t="shared" si="639"/>
        <v>0.31018657890542151</v>
      </c>
      <c r="AL974" s="21">
        <f t="shared" si="640"/>
        <v>1.5615305417554823E-3</v>
      </c>
      <c r="AM974" s="21">
        <f t="shared" si="641"/>
        <v>0.38785816498989306</v>
      </c>
      <c r="AN974" s="21">
        <f t="shared" si="642"/>
        <v>554.08309284270445</v>
      </c>
      <c r="AO974" s="86">
        <f t="shared" si="643"/>
        <v>2.5395475088623949E-2</v>
      </c>
      <c r="AP974" s="88">
        <f t="shared" si="644"/>
        <v>3.6674498693829953E-5</v>
      </c>
      <c r="AQ974" s="89">
        <f t="shared" si="645"/>
        <v>8.4982624357649733E-4</v>
      </c>
      <c r="AR974" s="89">
        <f t="shared" si="646"/>
        <v>4.2781658678232389E-6</v>
      </c>
      <c r="AS974" s="89">
        <f t="shared" si="647"/>
        <v>1.0626251095613509E-3</v>
      </c>
      <c r="AT974" s="89">
        <f t="shared" si="648"/>
        <v>1.5180358708019299</v>
      </c>
      <c r="AU974" s="91">
        <f t="shared" si="649"/>
        <v>6.9576644078421781E-5</v>
      </c>
      <c r="AV974" s="95">
        <f t="shared" si="659"/>
        <v>13386.192023247933</v>
      </c>
      <c r="AW974" s="96">
        <f t="shared" si="660"/>
        <v>310186.57890542148</v>
      </c>
      <c r="AX974" s="96">
        <f t="shared" si="661"/>
        <v>1561.5305417554823</v>
      </c>
      <c r="AY974" s="96">
        <f t="shared" si="662"/>
        <v>387858.16498989303</v>
      </c>
      <c r="AZ974" s="96">
        <f t="shared" si="663"/>
        <v>554083092.84270442</v>
      </c>
      <c r="BA974" s="97">
        <f t="shared" si="664"/>
        <v>25395.475088623949</v>
      </c>
      <c r="BB974" s="102">
        <f t="shared" si="665"/>
        <v>36.674498693829953</v>
      </c>
      <c r="BC974" s="98">
        <f t="shared" si="666"/>
        <v>849.82624357649729</v>
      </c>
      <c r="BD974" s="98">
        <f t="shared" si="667"/>
        <v>4.2781658678232386</v>
      </c>
      <c r="BE974" s="98">
        <f t="shared" si="668"/>
        <v>1062.6251095613509</v>
      </c>
      <c r="BF974" s="98">
        <f t="shared" si="669"/>
        <v>1518035.8708019299</v>
      </c>
      <c r="BG974" s="103">
        <f t="shared" si="670"/>
        <v>69.576644078421779</v>
      </c>
      <c r="BH974">
        <v>0.1</v>
      </c>
      <c r="BI974">
        <f t="shared" si="650"/>
        <v>28858.494418890856</v>
      </c>
      <c r="BJ974">
        <v>0.1</v>
      </c>
      <c r="BK974">
        <f t="shared" si="651"/>
        <v>28369.9</v>
      </c>
      <c r="BL974" s="114">
        <v>17.6498016718255</v>
      </c>
      <c r="BM974" s="114">
        <v>910.91550745517998</v>
      </c>
      <c r="BN974" s="114">
        <v>5.3109910208389097</v>
      </c>
      <c r="BO974" s="114">
        <v>537.6</v>
      </c>
      <c r="BP974" s="114">
        <v>384000</v>
      </c>
      <c r="BQ974" s="107">
        <f t="shared" si="652"/>
        <v>8.7999999999999994E-9</v>
      </c>
      <c r="BR974" s="107">
        <f t="shared" si="653"/>
        <v>5.2664321659636739E-3</v>
      </c>
      <c r="BS974" s="107">
        <f t="shared" si="654"/>
        <v>0.26470023017012906</v>
      </c>
      <c r="BT974" s="107">
        <f t="shared" si="655"/>
        <v>1.5406061732367846E-3</v>
      </c>
      <c r="BU974" s="107">
        <f t="shared" si="656"/>
        <v>0.15991801820115711</v>
      </c>
      <c r="BV974" s="107">
        <f t="shared" si="657"/>
        <v>123.89674607796144</v>
      </c>
      <c r="BW974" s="117">
        <f t="shared" si="658"/>
        <v>3.5914625293240075E-3</v>
      </c>
    </row>
    <row r="975" spans="1:75" ht="15" customHeight="1" x14ac:dyDescent="0.25">
      <c r="A975" s="108">
        <v>4.6980658749725297</v>
      </c>
      <c r="B975" s="108">
        <v>-74.0728701313041</v>
      </c>
      <c r="C975" s="119">
        <v>32</v>
      </c>
      <c r="D975" s="119">
        <v>35</v>
      </c>
      <c r="E975" s="119">
        <v>2451</v>
      </c>
      <c r="F975" s="16" t="s">
        <v>2401</v>
      </c>
      <c r="G975" s="14" t="s">
        <v>2402</v>
      </c>
      <c r="H975" s="16" t="s">
        <v>2403</v>
      </c>
      <c r="I975" s="14" t="s">
        <v>1462</v>
      </c>
      <c r="J975" s="14" t="s">
        <v>41</v>
      </c>
      <c r="K975" s="14">
        <v>50</v>
      </c>
      <c r="L975" s="14"/>
      <c r="M975" s="14">
        <v>2003</v>
      </c>
      <c r="N975" s="15" t="s">
        <v>43</v>
      </c>
      <c r="O975" s="15" t="s">
        <v>44</v>
      </c>
      <c r="P975" s="28">
        <v>4.2689148957375835E-3</v>
      </c>
      <c r="Q975" s="18">
        <v>101250</v>
      </c>
      <c r="R975" s="18">
        <v>102993.75605528038</v>
      </c>
      <c r="S975" s="15" t="s">
        <v>45</v>
      </c>
      <c r="T975" s="15"/>
      <c r="U975" s="15"/>
      <c r="V975" s="14">
        <v>365</v>
      </c>
      <c r="W975" s="76" t="s">
        <v>76</v>
      </c>
      <c r="X975" s="14"/>
      <c r="Y975" s="14">
        <v>2920</v>
      </c>
      <c r="Z975" s="76" t="s">
        <v>838</v>
      </c>
      <c r="AA975" s="76" t="s">
        <v>429</v>
      </c>
      <c r="AB975" s="19" t="s">
        <v>49</v>
      </c>
      <c r="AC975" s="19">
        <v>46.3856216091623</v>
      </c>
      <c r="AD975" s="19">
        <v>1074.85364414012</v>
      </c>
      <c r="AE975" s="19">
        <v>5.4109910208389103</v>
      </c>
      <c r="AF975" s="19">
        <v>1344</v>
      </c>
      <c r="AG975" s="19">
        <v>1920000</v>
      </c>
      <c r="AH975" s="23">
        <v>101250</v>
      </c>
      <c r="AI975" s="24">
        <v>8.7999999999999994E-8</v>
      </c>
      <c r="AJ975" s="21">
        <f t="shared" si="638"/>
        <v>4.7774293964866037E-3</v>
      </c>
      <c r="AK975" s="21">
        <f t="shared" si="639"/>
        <v>0.11070321401969667</v>
      </c>
      <c r="AL975" s="21">
        <f t="shared" si="640"/>
        <v>5.572982892175952E-4</v>
      </c>
      <c r="AM975" s="21">
        <f t="shared" si="641"/>
        <v>0.13842360813829682</v>
      </c>
      <c r="AN975" s="21">
        <f t="shared" si="642"/>
        <v>197.74801162613835</v>
      </c>
      <c r="AO975" s="86">
        <f t="shared" si="643"/>
        <v>9.0634505328646732E-3</v>
      </c>
      <c r="AP975" s="88">
        <f t="shared" si="644"/>
        <v>1.3088847661607133E-5</v>
      </c>
      <c r="AQ975" s="89">
        <f t="shared" si="645"/>
        <v>3.0329647676629224E-4</v>
      </c>
      <c r="AR975" s="89">
        <f t="shared" si="646"/>
        <v>1.5268446279934116E-6</v>
      </c>
      <c r="AS975" s="89">
        <f t="shared" si="647"/>
        <v>3.7924276202273101E-4</v>
      </c>
      <c r="AT975" s="89">
        <f t="shared" si="648"/>
        <v>0.54177537431818723</v>
      </c>
      <c r="AU975" s="91">
        <f t="shared" si="649"/>
        <v>2.4831371322916913E-5</v>
      </c>
      <c r="AV975" s="95">
        <f t="shared" si="659"/>
        <v>4777.4293964866038</v>
      </c>
      <c r="AW975" s="96">
        <f t="shared" si="660"/>
        <v>110703.21401969666</v>
      </c>
      <c r="AX975" s="96">
        <f t="shared" si="661"/>
        <v>557.2982892175952</v>
      </c>
      <c r="AY975" s="96">
        <f t="shared" si="662"/>
        <v>138423.60813829681</v>
      </c>
      <c r="AZ975" s="96">
        <f t="shared" si="663"/>
        <v>197748011.62613836</v>
      </c>
      <c r="BA975" s="97">
        <f t="shared" si="664"/>
        <v>9063.4505328646737</v>
      </c>
      <c r="BB975" s="102">
        <f t="shared" si="665"/>
        <v>13.088847661607133</v>
      </c>
      <c r="BC975" s="98">
        <f t="shared" si="666"/>
        <v>303.29647676629224</v>
      </c>
      <c r="BD975" s="98">
        <f t="shared" si="667"/>
        <v>1.5268446279934116</v>
      </c>
      <c r="BE975" s="98">
        <f t="shared" si="668"/>
        <v>379.24276202273103</v>
      </c>
      <c r="BF975" s="98">
        <f t="shared" si="669"/>
        <v>541775.37431818724</v>
      </c>
      <c r="BG975" s="103">
        <f t="shared" si="670"/>
        <v>24.831371322916912</v>
      </c>
      <c r="BH975">
        <v>0.1</v>
      </c>
      <c r="BI975">
        <f t="shared" si="650"/>
        <v>10299.375605528039</v>
      </c>
      <c r="BJ975">
        <v>0.1</v>
      </c>
      <c r="BK975">
        <f t="shared" si="651"/>
        <v>10125</v>
      </c>
      <c r="BL975" s="114">
        <v>17.6498016718255</v>
      </c>
      <c r="BM975" s="114">
        <v>910.91550745517998</v>
      </c>
      <c r="BN975" s="114">
        <v>5.3109910208389097</v>
      </c>
      <c r="BO975" s="114">
        <v>537.6</v>
      </c>
      <c r="BP975" s="114">
        <v>384000</v>
      </c>
      <c r="BQ975" s="107">
        <f t="shared" si="652"/>
        <v>8.7999999999999994E-9</v>
      </c>
      <c r="BR975" s="107">
        <f t="shared" si="653"/>
        <v>1.8795492997995124E-3</v>
      </c>
      <c r="BS975" s="107">
        <f t="shared" si="654"/>
        <v>9.4469484575996257E-2</v>
      </c>
      <c r="BT975" s="107">
        <f t="shared" si="655"/>
        <v>5.4983054237140209E-4</v>
      </c>
      <c r="BU975" s="107">
        <f t="shared" si="656"/>
        <v>5.7073515743330631E-2</v>
      </c>
      <c r="BV975" s="107">
        <f t="shared" si="657"/>
        <v>44.217799641146414</v>
      </c>
      <c r="BW975" s="117">
        <f t="shared" si="658"/>
        <v>1.2817654665474877E-3</v>
      </c>
    </row>
    <row r="976" spans="1:75" ht="15" customHeight="1" x14ac:dyDescent="0.25">
      <c r="A976" s="108">
        <v>4.6737267178584796</v>
      </c>
      <c r="B976" s="108">
        <v>-74.160765761123798</v>
      </c>
      <c r="C976" s="119">
        <v>22</v>
      </c>
      <c r="D976" s="119">
        <v>32</v>
      </c>
      <c r="E976" s="119">
        <v>1909</v>
      </c>
      <c r="F976" s="16" t="s">
        <v>2404</v>
      </c>
      <c r="G976" s="14" t="s">
        <v>274</v>
      </c>
      <c r="H976" s="16" t="s">
        <v>2405</v>
      </c>
      <c r="I976" s="14" t="s">
        <v>40</v>
      </c>
      <c r="J976" s="14" t="s">
        <v>41</v>
      </c>
      <c r="K976" s="14">
        <v>30</v>
      </c>
      <c r="L976" s="14"/>
      <c r="M976" s="14">
        <v>2001</v>
      </c>
      <c r="N976" s="15" t="s">
        <v>43</v>
      </c>
      <c r="O976" s="15" t="s">
        <v>44</v>
      </c>
      <c r="P976" s="28">
        <v>4.2689148957375835E-3</v>
      </c>
      <c r="Q976" s="18">
        <v>49943.25</v>
      </c>
      <c r="R976" s="18">
        <v>50803.386736867971</v>
      </c>
      <c r="S976" s="15" t="s">
        <v>45</v>
      </c>
      <c r="T976" s="15"/>
      <c r="U976" s="15"/>
      <c r="V976" s="14">
        <v>365</v>
      </c>
      <c r="W976" s="76"/>
      <c r="X976" s="14"/>
      <c r="Y976" s="14">
        <v>8760</v>
      </c>
      <c r="Z976" s="76" t="s">
        <v>2406</v>
      </c>
      <c r="AA976" s="76" t="s">
        <v>2407</v>
      </c>
      <c r="AB976" s="19" t="s">
        <v>49</v>
      </c>
      <c r="AC976" s="19">
        <v>46.3856216091623</v>
      </c>
      <c r="AD976" s="19">
        <v>1074.85364414012</v>
      </c>
      <c r="AE976" s="19">
        <v>5.4109910208389103</v>
      </c>
      <c r="AF976" s="19">
        <v>1344</v>
      </c>
      <c r="AG976" s="19">
        <v>1920000</v>
      </c>
      <c r="AH976" s="23">
        <v>49943.25</v>
      </c>
      <c r="AI976" s="24">
        <v>8.7999999999999994E-8</v>
      </c>
      <c r="AJ976" s="21">
        <f t="shared" si="638"/>
        <v>2.3565466736402921E-3</v>
      </c>
      <c r="AK976" s="21">
        <f t="shared" si="639"/>
        <v>5.4606205368782378E-2</v>
      </c>
      <c r="AL976" s="21">
        <f t="shared" si="640"/>
        <v>2.7489666946139919E-4</v>
      </c>
      <c r="AM976" s="21">
        <f t="shared" si="641"/>
        <v>6.8279751774350556E-2</v>
      </c>
      <c r="AN976" s="21">
        <f t="shared" si="642"/>
        <v>97.542502534786493</v>
      </c>
      <c r="AO976" s="86">
        <f t="shared" si="643"/>
        <v>4.4706980328443812E-3</v>
      </c>
      <c r="AP976" s="88">
        <f t="shared" si="644"/>
        <v>6.4562922565487454E-6</v>
      </c>
      <c r="AQ976" s="89">
        <f t="shared" si="645"/>
        <v>1.496060421062531E-4</v>
      </c>
      <c r="AR976" s="89">
        <f t="shared" si="646"/>
        <v>7.5314156016821696E-7</v>
      </c>
      <c r="AS976" s="89">
        <f t="shared" si="647"/>
        <v>1.8706781308041248E-4</v>
      </c>
      <c r="AT976" s="89">
        <f t="shared" si="648"/>
        <v>0.26723973297201781</v>
      </c>
      <c r="AU976" s="91">
        <f t="shared" si="649"/>
        <v>1.2248487761217482E-5</v>
      </c>
      <c r="AV976" s="95">
        <f t="shared" si="659"/>
        <v>2356.5466736402923</v>
      </c>
      <c r="AW976" s="96">
        <f t="shared" si="660"/>
        <v>54606.205368782379</v>
      </c>
      <c r="AX976" s="96">
        <f t="shared" si="661"/>
        <v>274.8966694613992</v>
      </c>
      <c r="AY976" s="96">
        <f t="shared" si="662"/>
        <v>68279.75177435056</v>
      </c>
      <c r="AZ976" s="96">
        <f t="shared" si="663"/>
        <v>97542502.534786493</v>
      </c>
      <c r="BA976" s="97">
        <f t="shared" si="664"/>
        <v>4470.6980328443815</v>
      </c>
      <c r="BB976" s="102">
        <f t="shared" si="665"/>
        <v>6.4562922565487453</v>
      </c>
      <c r="BC976" s="98">
        <f t="shared" si="666"/>
        <v>149.60604210625308</v>
      </c>
      <c r="BD976" s="98">
        <f t="shared" si="667"/>
        <v>0.75314156016821698</v>
      </c>
      <c r="BE976" s="98">
        <f t="shared" si="668"/>
        <v>187.06781308041246</v>
      </c>
      <c r="BF976" s="98">
        <f t="shared" si="669"/>
        <v>267239.73297201778</v>
      </c>
      <c r="BG976" s="103">
        <f t="shared" si="670"/>
        <v>12.248487761217483</v>
      </c>
      <c r="BH976">
        <v>0.1</v>
      </c>
      <c r="BI976">
        <f t="shared" si="650"/>
        <v>5080.3386736867978</v>
      </c>
      <c r="BJ976">
        <v>0.1</v>
      </c>
      <c r="BK976">
        <f t="shared" si="651"/>
        <v>4994.3250000000007</v>
      </c>
      <c r="BL976" s="114">
        <v>17.6498016718255</v>
      </c>
      <c r="BM976" s="114">
        <v>910.91550745517998</v>
      </c>
      <c r="BN976" s="114">
        <v>5.3109910208389097</v>
      </c>
      <c r="BO976" s="114">
        <v>537.6</v>
      </c>
      <c r="BP976" s="114">
        <v>384000</v>
      </c>
      <c r="BQ976" s="107">
        <f t="shared" si="652"/>
        <v>8.7999999999999994E-9</v>
      </c>
      <c r="BR976" s="107">
        <f t="shared" si="653"/>
        <v>9.2711901794777284E-4</v>
      </c>
      <c r="BS976" s="107">
        <f t="shared" si="654"/>
        <v>4.6598647758519754E-2</v>
      </c>
      <c r="BT976" s="107">
        <f t="shared" si="655"/>
        <v>2.7121307886706703E-4</v>
      </c>
      <c r="BU976" s="107">
        <f t="shared" si="656"/>
        <v>2.8152462865660227E-2</v>
      </c>
      <c r="BV976" s="107">
        <f t="shared" si="657"/>
        <v>21.811166636322817</v>
      </c>
      <c r="BW976" s="117">
        <f t="shared" si="658"/>
        <v>6.3225217913232424E-4</v>
      </c>
    </row>
    <row r="977" spans="1:75" ht="30" customHeight="1" x14ac:dyDescent="0.25">
      <c r="A977" s="108">
        <v>4.63486388888888</v>
      </c>
      <c r="B977" s="108">
        <v>-74.120233333333303</v>
      </c>
      <c r="C977" s="119">
        <v>27</v>
      </c>
      <c r="D977" s="119">
        <v>28</v>
      </c>
      <c r="E977" s="119">
        <v>1862</v>
      </c>
      <c r="F977" s="16" t="s">
        <v>2408</v>
      </c>
      <c r="G977" s="14" t="s">
        <v>2409</v>
      </c>
      <c r="H977" s="16" t="s">
        <v>2410</v>
      </c>
      <c r="I977" s="14" t="s">
        <v>133</v>
      </c>
      <c r="J977" s="14" t="s">
        <v>2411</v>
      </c>
      <c r="K977" s="14">
        <v>600</v>
      </c>
      <c r="L977" s="14"/>
      <c r="M977" s="27"/>
      <c r="N977" s="15" t="s">
        <v>43</v>
      </c>
      <c r="O977" s="15" t="s">
        <v>86</v>
      </c>
      <c r="P977" s="28">
        <v>4.2689148957375835E-3</v>
      </c>
      <c r="Q977" s="18">
        <v>3549000</v>
      </c>
      <c r="R977" s="18">
        <v>3610121.8789154575</v>
      </c>
      <c r="S977" s="15" t="s">
        <v>45</v>
      </c>
      <c r="T977" s="15"/>
      <c r="U977" s="15"/>
      <c r="V977" s="14">
        <v>365</v>
      </c>
      <c r="W977" s="76" t="s">
        <v>76</v>
      </c>
      <c r="X977" s="14"/>
      <c r="Y977" s="14">
        <v>2920</v>
      </c>
      <c r="Z977" s="76" t="s">
        <v>429</v>
      </c>
      <c r="AA977" s="76" t="s">
        <v>429</v>
      </c>
      <c r="AB977" s="19" t="s">
        <v>49</v>
      </c>
      <c r="AC977" s="19">
        <v>589.42211574465</v>
      </c>
      <c r="AD977" s="19">
        <v>6395.3771199333296</v>
      </c>
      <c r="AE977" s="19">
        <v>22.425616220874101</v>
      </c>
      <c r="AF977" s="19">
        <v>1344</v>
      </c>
      <c r="AG977" s="19">
        <v>1920000</v>
      </c>
      <c r="AH977" s="23">
        <f>Q977</f>
        <v>3549000</v>
      </c>
      <c r="AI977" s="24">
        <v>8.7999999999999994E-8</v>
      </c>
      <c r="AJ977" s="21">
        <f t="shared" si="638"/>
        <v>2.1278856759664002</v>
      </c>
      <c r="AK977" s="21">
        <f t="shared" si="639"/>
        <v>23.08809086458664</v>
      </c>
      <c r="AL977" s="21">
        <f t="shared" si="640"/>
        <v>8.0959207767138969E-2</v>
      </c>
      <c r="AM977" s="21">
        <f t="shared" si="641"/>
        <v>4.8520038052623748</v>
      </c>
      <c r="AN977" s="21">
        <f t="shared" si="642"/>
        <v>6931.4340075176788</v>
      </c>
      <c r="AO977" s="86">
        <f t="shared" si="643"/>
        <v>0.31769072534456022</v>
      </c>
      <c r="AP977" s="88">
        <f t="shared" si="644"/>
        <v>5.8298237697709593E-3</v>
      </c>
      <c r="AQ977" s="89">
        <f t="shared" si="645"/>
        <v>6.3255043464620936E-2</v>
      </c>
      <c r="AR977" s="89">
        <f t="shared" si="646"/>
        <v>2.2180604867709307E-4</v>
      </c>
      <c r="AS977" s="89">
        <f t="shared" si="647"/>
        <v>1.3293161110307877E-2</v>
      </c>
      <c r="AT977" s="89">
        <f t="shared" si="648"/>
        <v>18.990230157582683</v>
      </c>
      <c r="AU977" s="91">
        <f t="shared" si="649"/>
        <v>8.7038554888920611E-4</v>
      </c>
      <c r="AV977" s="95">
        <f t="shared" si="659"/>
        <v>2127885.6759664002</v>
      </c>
      <c r="AW977" s="96">
        <f t="shared" si="660"/>
        <v>23088090.86458664</v>
      </c>
      <c r="AX977" s="96">
        <f t="shared" si="661"/>
        <v>80959.207767138971</v>
      </c>
      <c r="AY977" s="96">
        <f t="shared" si="662"/>
        <v>4852003.8052623747</v>
      </c>
      <c r="AZ977" s="96">
        <f t="shared" si="663"/>
        <v>6931434007.5176792</v>
      </c>
      <c r="BA977" s="97">
        <f t="shared" si="664"/>
        <v>317690.72534456023</v>
      </c>
      <c r="BB977" s="102">
        <f t="shared" si="665"/>
        <v>5829.8237697709592</v>
      </c>
      <c r="BC977" s="98">
        <f t="shared" si="666"/>
        <v>63255.043464620932</v>
      </c>
      <c r="BD977" s="98">
        <f t="shared" si="667"/>
        <v>221.80604867709309</v>
      </c>
      <c r="BE977" s="98">
        <f t="shared" si="668"/>
        <v>13293.161110307878</v>
      </c>
      <c r="BF977" s="98">
        <f t="shared" si="669"/>
        <v>18990230.157582682</v>
      </c>
      <c r="BG977" s="103">
        <f t="shared" si="670"/>
        <v>870.38554888920612</v>
      </c>
      <c r="BH977">
        <v>0.1</v>
      </c>
      <c r="BI977">
        <f t="shared" si="650"/>
        <v>361012.18789154576</v>
      </c>
      <c r="BJ977">
        <v>0.1</v>
      </c>
      <c r="BK977">
        <f t="shared" si="651"/>
        <v>354900</v>
      </c>
      <c r="BL977" s="114">
        <v>491.49252207956101</v>
      </c>
      <c r="BM977" s="114">
        <v>4911.7599692228896</v>
      </c>
      <c r="BN977" s="114">
        <v>16.278520514623899</v>
      </c>
      <c r="BO977" s="114">
        <v>537.6</v>
      </c>
      <c r="BP977" s="114">
        <v>384000</v>
      </c>
      <c r="BQ977" s="107">
        <f t="shared" si="652"/>
        <v>8.7999999999999994E-9</v>
      </c>
      <c r="BR977" s="107">
        <f t="shared" si="653"/>
        <v>1.7870616862824145</v>
      </c>
      <c r="BS977" s="107">
        <f t="shared" si="654"/>
        <v>17.881730120398636</v>
      </c>
      <c r="BT977" s="107">
        <f t="shared" si="655"/>
        <v>5.9322477171507133E-2</v>
      </c>
      <c r="BU977" s="107">
        <f t="shared" si="656"/>
        <v>2.0005324184995597</v>
      </c>
      <c r="BV977" s="107">
        <f t="shared" si="657"/>
        <v>1549.9157622363321</v>
      </c>
      <c r="BW977" s="117">
        <f t="shared" si="658"/>
        <v>4.4928253242242311E-2</v>
      </c>
    </row>
    <row r="978" spans="1:75" ht="15" customHeight="1" x14ac:dyDescent="0.25">
      <c r="A978" s="108">
        <v>4.6297666666666597</v>
      </c>
      <c r="B978" s="108">
        <v>-74.112341666666595</v>
      </c>
      <c r="C978" s="119">
        <v>28</v>
      </c>
      <c r="D978" s="119">
        <v>27</v>
      </c>
      <c r="E978" s="119">
        <v>1850</v>
      </c>
      <c r="F978" s="16" t="s">
        <v>2412</v>
      </c>
      <c r="G978" s="14" t="s">
        <v>39</v>
      </c>
      <c r="H978" s="16" t="s">
        <v>2413</v>
      </c>
      <c r="I978" s="14" t="s">
        <v>133</v>
      </c>
      <c r="J978" s="14" t="s">
        <v>41</v>
      </c>
      <c r="K978" s="14">
        <v>20</v>
      </c>
      <c r="L978" s="14"/>
      <c r="M978" s="27"/>
      <c r="N978" s="15" t="s">
        <v>43</v>
      </c>
      <c r="O978" s="15" t="s">
        <v>44</v>
      </c>
      <c r="P978" s="28">
        <v>4.2689148957375835E-3</v>
      </c>
      <c r="Q978" s="18">
        <v>26460</v>
      </c>
      <c r="R978" s="18">
        <v>26915.701582446607</v>
      </c>
      <c r="S978" s="15" t="s">
        <v>45</v>
      </c>
      <c r="T978" s="15"/>
      <c r="U978" s="15"/>
      <c r="V978" s="14">
        <v>365</v>
      </c>
      <c r="W978" s="76" t="s">
        <v>76</v>
      </c>
      <c r="X978" s="14"/>
      <c r="Y978" s="14">
        <v>2920</v>
      </c>
      <c r="Z978" s="76" t="s">
        <v>429</v>
      </c>
      <c r="AA978" s="76" t="s">
        <v>429</v>
      </c>
      <c r="AB978" s="19" t="s">
        <v>49</v>
      </c>
      <c r="AC978" s="19">
        <v>46.3856216091623</v>
      </c>
      <c r="AD978" s="19">
        <v>1074.85364414012</v>
      </c>
      <c r="AE978" s="19">
        <v>5.4109910208389103</v>
      </c>
      <c r="AF978" s="19">
        <v>1344</v>
      </c>
      <c r="AG978" s="19">
        <v>1920000</v>
      </c>
      <c r="AH978" s="23">
        <f>Q978</f>
        <v>26460</v>
      </c>
      <c r="AI978" s="24">
        <v>8.7999999999999994E-8</v>
      </c>
      <c r="AJ978" s="21">
        <f t="shared" si="638"/>
        <v>1.2485015489484992E-3</v>
      </c>
      <c r="AK978" s="21">
        <f t="shared" si="639"/>
        <v>2.8930439930480729E-2</v>
      </c>
      <c r="AL978" s="21">
        <f t="shared" si="640"/>
        <v>1.4564061958219823E-4</v>
      </c>
      <c r="AM978" s="21">
        <f t="shared" si="641"/>
        <v>3.6174702926808237E-2</v>
      </c>
      <c r="AN978" s="21">
        <f t="shared" si="642"/>
        <v>51.678147038297489</v>
      </c>
      <c r="AO978" s="86">
        <f t="shared" si="643"/>
        <v>2.3685817392553013E-3</v>
      </c>
      <c r="AP978" s="88">
        <f t="shared" si="644"/>
        <v>3.420552188899998E-6</v>
      </c>
      <c r="AQ978" s="89">
        <f t="shared" si="645"/>
        <v>7.9261479261591038E-5</v>
      </c>
      <c r="AR978" s="89">
        <f t="shared" si="646"/>
        <v>3.9901539611561159E-7</v>
      </c>
      <c r="AS978" s="89">
        <f t="shared" si="647"/>
        <v>9.9108775141940381E-5</v>
      </c>
      <c r="AT978" s="89">
        <f t="shared" si="648"/>
        <v>0.14158396448848626</v>
      </c>
      <c r="AU978" s="91">
        <f t="shared" si="649"/>
        <v>6.4892650390556202E-6</v>
      </c>
      <c r="AV978" s="95">
        <f t="shared" si="659"/>
        <v>1248.5015489484992</v>
      </c>
      <c r="AW978" s="96">
        <f t="shared" si="660"/>
        <v>28930.43993048073</v>
      </c>
      <c r="AX978" s="96">
        <f t="shared" si="661"/>
        <v>145.64061958219824</v>
      </c>
      <c r="AY978" s="96">
        <f t="shared" si="662"/>
        <v>36174.702926808241</v>
      </c>
      <c r="AZ978" s="96">
        <f t="shared" si="663"/>
        <v>51678147.038297489</v>
      </c>
      <c r="BA978" s="97">
        <f t="shared" si="664"/>
        <v>2368.5817392553013</v>
      </c>
      <c r="BB978" s="102">
        <f t="shared" si="665"/>
        <v>3.4205521888999981</v>
      </c>
      <c r="BC978" s="98">
        <f t="shared" si="666"/>
        <v>79.261479261591035</v>
      </c>
      <c r="BD978" s="98">
        <f t="shared" si="667"/>
        <v>0.3990153961156116</v>
      </c>
      <c r="BE978" s="98">
        <f t="shared" si="668"/>
        <v>99.108775141940384</v>
      </c>
      <c r="BF978" s="98">
        <f t="shared" si="669"/>
        <v>141583.96448848626</v>
      </c>
      <c r="BG978" s="103">
        <f t="shared" si="670"/>
        <v>6.4892650390556206</v>
      </c>
      <c r="BH978">
        <v>0.1</v>
      </c>
      <c r="BI978">
        <f t="shared" si="650"/>
        <v>2691.5701582446609</v>
      </c>
      <c r="BJ978">
        <v>0.1</v>
      </c>
      <c r="BK978">
        <f t="shared" si="651"/>
        <v>2646</v>
      </c>
      <c r="BL978" s="114">
        <v>17.6498016718255</v>
      </c>
      <c r="BM978" s="114">
        <v>910.91550745517998</v>
      </c>
      <c r="BN978" s="114">
        <v>5.3109910208389097</v>
      </c>
      <c r="BO978" s="114">
        <v>537.6</v>
      </c>
      <c r="BP978" s="114">
        <v>384000</v>
      </c>
      <c r="BQ978" s="107">
        <f t="shared" si="652"/>
        <v>8.7999999999999994E-9</v>
      </c>
      <c r="BR978" s="107">
        <f t="shared" si="653"/>
        <v>4.9118888368093934E-4</v>
      </c>
      <c r="BS978" s="107">
        <f t="shared" si="654"/>
        <v>2.4688025302527023E-2</v>
      </c>
      <c r="BT978" s="107">
        <f t="shared" si="655"/>
        <v>1.4368904840639311E-4</v>
      </c>
      <c r="BU978" s="107">
        <f t="shared" si="656"/>
        <v>1.4915212114257071E-2</v>
      </c>
      <c r="BV978" s="107">
        <f t="shared" si="657"/>
        <v>11.555584972886262</v>
      </c>
      <c r="BW978" s="117">
        <f t="shared" si="658"/>
        <v>3.3496804192441017E-4</v>
      </c>
    </row>
    <row r="979" spans="1:75" ht="45" customHeight="1" x14ac:dyDescent="0.25">
      <c r="A979" s="108">
        <v>4.6098138888888798</v>
      </c>
      <c r="B979" s="108">
        <v>-74.139011111111103</v>
      </c>
      <c r="C979" s="119">
        <v>25</v>
      </c>
      <c r="D979" s="119">
        <v>25</v>
      </c>
      <c r="E979" s="119">
        <v>1821</v>
      </c>
      <c r="F979" s="16" t="s">
        <v>2414</v>
      </c>
      <c r="G979" s="14" t="s">
        <v>284</v>
      </c>
      <c r="H979" s="16" t="s">
        <v>2415</v>
      </c>
      <c r="I979" s="14" t="s">
        <v>195</v>
      </c>
      <c r="J979" s="14" t="s">
        <v>41</v>
      </c>
      <c r="K979" s="27"/>
      <c r="L979" s="27"/>
      <c r="M979" s="27"/>
      <c r="N979" s="15" t="s">
        <v>43</v>
      </c>
      <c r="O979" s="15" t="s">
        <v>44</v>
      </c>
      <c r="P979" s="28">
        <v>4.2689148957375835E-3</v>
      </c>
      <c r="Q979" s="18">
        <v>1040</v>
      </c>
      <c r="R979" s="18">
        <v>1057.911173308559</v>
      </c>
      <c r="S979" s="15" t="s">
        <v>45</v>
      </c>
      <c r="T979" s="15"/>
      <c r="U979" s="15"/>
      <c r="V979" s="14">
        <v>365</v>
      </c>
      <c r="W979" s="76" t="s">
        <v>76</v>
      </c>
      <c r="X979" s="14"/>
      <c r="Y979" s="14">
        <v>2920</v>
      </c>
      <c r="Z979" s="76" t="s">
        <v>429</v>
      </c>
      <c r="AA979" s="76" t="s">
        <v>429</v>
      </c>
      <c r="AB979" s="19" t="s">
        <v>49</v>
      </c>
      <c r="AC979" s="19">
        <v>46.3856216091623</v>
      </c>
      <c r="AD979" s="19">
        <v>1074.85364414012</v>
      </c>
      <c r="AE979" s="19">
        <v>5.4109910208389103</v>
      </c>
      <c r="AF979" s="19">
        <v>1344</v>
      </c>
      <c r="AG979" s="19">
        <v>1920000</v>
      </c>
      <c r="AH979" s="20">
        <v>1159.0914634146341</v>
      </c>
      <c r="AI979" s="20">
        <v>1.4200000000000001E-4</v>
      </c>
      <c r="AJ979" s="21">
        <f t="shared" si="638"/>
        <v>4.9071867381195736E-5</v>
      </c>
      <c r="AK979" s="21">
        <f t="shared" si="639"/>
        <v>1.1370996798072547E-3</v>
      </c>
      <c r="AL979" s="21">
        <f t="shared" si="640"/>
        <v>5.7243478596177696E-6</v>
      </c>
      <c r="AM979" s="21">
        <f t="shared" si="641"/>
        <v>1.4218326169267033E-3</v>
      </c>
      <c r="AN979" s="21">
        <f t="shared" si="642"/>
        <v>2.0311894527524332</v>
      </c>
      <c r="AO979" s="86">
        <f t="shared" si="643"/>
        <v>0.16742562021603197</v>
      </c>
      <c r="AP979" s="88">
        <f t="shared" si="644"/>
        <v>1.344434722772486E-7</v>
      </c>
      <c r="AQ979" s="89">
        <f t="shared" si="645"/>
        <v>3.1153415885130264E-6</v>
      </c>
      <c r="AR979" s="89">
        <f t="shared" si="646"/>
        <v>1.5683144820870603E-8</v>
      </c>
      <c r="AS979" s="89">
        <f t="shared" si="647"/>
        <v>3.8954318271964476E-6</v>
      </c>
      <c r="AT979" s="89">
        <f t="shared" si="648"/>
        <v>5.5649026102806386E-3</v>
      </c>
      <c r="AU979" s="91">
        <f t="shared" si="649"/>
        <v>4.5870032935899167E-4</v>
      </c>
      <c r="AV979" s="95">
        <f t="shared" si="659"/>
        <v>49.071867381195737</v>
      </c>
      <c r="AW979" s="96">
        <f t="shared" si="660"/>
        <v>1137.0996798072547</v>
      </c>
      <c r="AX979" s="96">
        <f t="shared" si="661"/>
        <v>5.7243478596177697</v>
      </c>
      <c r="AY979" s="96">
        <f t="shared" si="662"/>
        <v>1421.8326169267034</v>
      </c>
      <c r="AZ979" s="96">
        <f t="shared" si="663"/>
        <v>2031189.4527524333</v>
      </c>
      <c r="BA979" s="97">
        <f t="shared" si="664"/>
        <v>167425.62021603197</v>
      </c>
      <c r="BB979" s="102">
        <f t="shared" si="665"/>
        <v>0.13444347227724859</v>
      </c>
      <c r="BC979" s="98">
        <f t="shared" si="666"/>
        <v>3.1153415885130262</v>
      </c>
      <c r="BD979" s="98">
        <f t="shared" si="667"/>
        <v>1.5683144820870604E-2</v>
      </c>
      <c r="BE979" s="98">
        <f t="shared" si="668"/>
        <v>3.8954318271964476</v>
      </c>
      <c r="BF979" s="98">
        <f t="shared" si="669"/>
        <v>5564.9026102806383</v>
      </c>
      <c r="BG979" s="103">
        <f t="shared" si="670"/>
        <v>458.70032935899167</v>
      </c>
      <c r="BH979">
        <v>0.1</v>
      </c>
      <c r="BI979">
        <f t="shared" si="650"/>
        <v>105.79111733085591</v>
      </c>
      <c r="BJ979">
        <v>0.1</v>
      </c>
      <c r="BK979">
        <f t="shared" si="651"/>
        <v>115.90914634146341</v>
      </c>
      <c r="BL979" s="114">
        <v>17.6498016718255</v>
      </c>
      <c r="BM979" s="114">
        <v>910.91550745517998</v>
      </c>
      <c r="BN979" s="114">
        <v>5.3109910208389097</v>
      </c>
      <c r="BO979" s="114">
        <v>537.6</v>
      </c>
      <c r="BP979" s="114">
        <v>384000</v>
      </c>
      <c r="BQ979" s="107">
        <f t="shared" si="652"/>
        <v>1.4200000000000001E-5</v>
      </c>
      <c r="BR979" s="107">
        <f t="shared" si="653"/>
        <v>1.9305987869545611E-5</v>
      </c>
      <c r="BS979" s="107">
        <f t="shared" si="654"/>
        <v>9.7035322428677641E-4</v>
      </c>
      <c r="BT979" s="107">
        <f t="shared" si="655"/>
        <v>5.6476421142346502E-6</v>
      </c>
      <c r="BU979" s="107">
        <f t="shared" si="656"/>
        <v>5.8623660615371713E-4</v>
      </c>
      <c r="BV979" s="107">
        <f t="shared" si="657"/>
        <v>0.45418776915350384</v>
      </c>
      <c r="BW979" s="117">
        <f t="shared" si="658"/>
        <v>2.367755827982395E-2</v>
      </c>
    </row>
    <row r="980" spans="1:75" ht="15" customHeight="1" x14ac:dyDescent="0.25">
      <c r="A980" s="108">
        <v>4.6220694444444401</v>
      </c>
      <c r="B980" s="108">
        <v>-74.099755555555504</v>
      </c>
      <c r="C980" s="119">
        <v>29</v>
      </c>
      <c r="D980" s="119">
        <v>26</v>
      </c>
      <c r="E980" s="119">
        <v>2331</v>
      </c>
      <c r="F980" s="16" t="s">
        <v>2416</v>
      </c>
      <c r="G980" s="14" t="s">
        <v>2417</v>
      </c>
      <c r="H980" s="16" t="s">
        <v>2418</v>
      </c>
      <c r="I980" s="14" t="s">
        <v>133</v>
      </c>
      <c r="J980" s="14" t="s">
        <v>53</v>
      </c>
      <c r="K980" s="27"/>
      <c r="L980" s="27"/>
      <c r="M980" s="14">
        <v>1995</v>
      </c>
      <c r="N980" s="15" t="s">
        <v>43</v>
      </c>
      <c r="O980" s="15" t="s">
        <v>397</v>
      </c>
      <c r="P980" s="17">
        <v>8.124879750918957E-3</v>
      </c>
      <c r="Q980" s="18">
        <v>124800</v>
      </c>
      <c r="R980" s="18">
        <v>128922.56785307162</v>
      </c>
      <c r="S980" s="15" t="s">
        <v>45</v>
      </c>
      <c r="T980" s="15"/>
      <c r="U980" s="15"/>
      <c r="V980" s="14">
        <v>365</v>
      </c>
      <c r="W980" s="76" t="s">
        <v>76</v>
      </c>
      <c r="X980" s="14"/>
      <c r="Y980" s="14">
        <v>2920</v>
      </c>
      <c r="Z980" s="76" t="s">
        <v>429</v>
      </c>
      <c r="AA980" s="76" t="s">
        <v>429</v>
      </c>
      <c r="AB980" s="19" t="s">
        <v>49</v>
      </c>
      <c r="AC980" s="19">
        <v>196.35697419693699</v>
      </c>
      <c r="AD980" s="19">
        <v>1220.7279907421801</v>
      </c>
      <c r="AE980" s="19">
        <v>0.1</v>
      </c>
      <c r="AF980" s="19">
        <v>640</v>
      </c>
      <c r="AG980" s="19">
        <v>1920000</v>
      </c>
      <c r="AH980" s="23">
        <v>124800</v>
      </c>
      <c r="AI980" s="24">
        <v>8.7999999999999994E-8</v>
      </c>
      <c r="AJ980" s="21">
        <f t="shared" si="638"/>
        <v>2.5314845329328445E-2</v>
      </c>
      <c r="AK980" s="21">
        <f t="shared" si="639"/>
        <v>0.1573793872166025</v>
      </c>
      <c r="AL980" s="21">
        <f t="shared" si="640"/>
        <v>1.2892256785307163E-5</v>
      </c>
      <c r="AM980" s="21">
        <f t="shared" si="641"/>
        <v>8.2510443425965849E-2</v>
      </c>
      <c r="AN980" s="21">
        <f t="shared" si="642"/>
        <v>247.53133027789752</v>
      </c>
      <c r="AO980" s="86">
        <f t="shared" si="643"/>
        <v>1.1345185971070303E-2</v>
      </c>
      <c r="AP980" s="88">
        <f t="shared" si="644"/>
        <v>6.9355740628297111E-5</v>
      </c>
      <c r="AQ980" s="89">
        <f t="shared" si="645"/>
        <v>4.3117640333315753E-4</v>
      </c>
      <c r="AR980" s="89">
        <f t="shared" si="646"/>
        <v>3.5321251466594968E-8</v>
      </c>
      <c r="AS980" s="89">
        <f t="shared" si="647"/>
        <v>2.260560093862078E-4</v>
      </c>
      <c r="AT980" s="89">
        <f t="shared" si="648"/>
        <v>0.67816802815862331</v>
      </c>
      <c r="AU980" s="91">
        <f t="shared" si="649"/>
        <v>3.1082701290603569E-5</v>
      </c>
      <c r="AV980" s="95">
        <f t="shared" si="659"/>
        <v>25314.845329328444</v>
      </c>
      <c r="AW980" s="96">
        <f t="shared" si="660"/>
        <v>157379.38721660248</v>
      </c>
      <c r="AX980" s="96">
        <f t="shared" si="661"/>
        <v>12.892256785307163</v>
      </c>
      <c r="AY980" s="96">
        <f t="shared" si="662"/>
        <v>82510.443425965845</v>
      </c>
      <c r="AZ980" s="96">
        <f t="shared" si="663"/>
        <v>247531330.27789754</v>
      </c>
      <c r="BA980" s="97">
        <f t="shared" si="664"/>
        <v>11345.185971070303</v>
      </c>
      <c r="BB980" s="102">
        <f t="shared" si="665"/>
        <v>69.355740628297113</v>
      </c>
      <c r="BC980" s="98">
        <f t="shared" si="666"/>
        <v>431.17640333315751</v>
      </c>
      <c r="BD980" s="98">
        <f t="shared" si="667"/>
        <v>3.5321251466594969E-2</v>
      </c>
      <c r="BE980" s="98">
        <f t="shared" si="668"/>
        <v>226.05600938620779</v>
      </c>
      <c r="BF980" s="98">
        <f t="shared" si="669"/>
        <v>678168.02815862326</v>
      </c>
      <c r="BG980" s="103">
        <f t="shared" si="670"/>
        <v>31.08270129060357</v>
      </c>
      <c r="BH980">
        <v>0.1</v>
      </c>
      <c r="BI980">
        <f t="shared" si="650"/>
        <v>12892.256785307163</v>
      </c>
      <c r="BJ980">
        <v>0.1</v>
      </c>
      <c r="BK980">
        <f t="shared" si="651"/>
        <v>12480</v>
      </c>
      <c r="BL980" s="114">
        <v>187.562005220738</v>
      </c>
      <c r="BM980" s="114">
        <v>1012.03746873145</v>
      </c>
      <c r="BN980" s="114">
        <v>0</v>
      </c>
      <c r="BO980" s="114">
        <v>256</v>
      </c>
      <c r="BP980" s="114">
        <v>384000</v>
      </c>
      <c r="BQ980" s="107">
        <f t="shared" si="652"/>
        <v>8.7999999999999994E-9</v>
      </c>
      <c r="BR980" s="107">
        <f t="shared" si="653"/>
        <v>2.4313123669386025E-2</v>
      </c>
      <c r="BS980" s="107">
        <f t="shared" si="654"/>
        <v>0.1314202033048128</v>
      </c>
      <c r="BT980" s="107">
        <f t="shared" si="655"/>
        <v>1.2892256785307164E-6</v>
      </c>
      <c r="BU980" s="107">
        <f t="shared" si="656"/>
        <v>3.4019927346180756E-2</v>
      </c>
      <c r="BV980" s="107">
        <f t="shared" si="657"/>
        <v>55.349688106233081</v>
      </c>
      <c r="BW980" s="117">
        <f t="shared" si="658"/>
        <v>1.6044515867932598E-3</v>
      </c>
    </row>
    <row r="981" spans="1:75" ht="45" customHeight="1" x14ac:dyDescent="0.25">
      <c r="A981" s="108">
        <v>4.6323027777777703</v>
      </c>
      <c r="B981" s="108">
        <v>-74.114125000000001</v>
      </c>
      <c r="C981" s="119">
        <v>27</v>
      </c>
      <c r="D981" s="119">
        <v>27</v>
      </c>
      <c r="E981" s="119">
        <v>1849</v>
      </c>
      <c r="F981" s="16" t="s">
        <v>2419</v>
      </c>
      <c r="G981" s="14" t="s">
        <v>2420</v>
      </c>
      <c r="H981" s="16" t="s">
        <v>2213</v>
      </c>
      <c r="I981" s="14" t="s">
        <v>133</v>
      </c>
      <c r="J981" s="14" t="s">
        <v>41</v>
      </c>
      <c r="K981" s="14">
        <v>300</v>
      </c>
      <c r="L981" s="14"/>
      <c r="M981" s="27"/>
      <c r="N981" s="15" t="s">
        <v>43</v>
      </c>
      <c r="O981" s="15" t="s">
        <v>86</v>
      </c>
      <c r="P981" s="28">
        <v>4.2689148957375835E-3</v>
      </c>
      <c r="Q981" s="18">
        <v>139968</v>
      </c>
      <c r="R981" s="18">
        <v>142378.56837081959</v>
      </c>
      <c r="S981" s="15" t="s">
        <v>45</v>
      </c>
      <c r="T981" s="15"/>
      <c r="U981" s="15"/>
      <c r="V981" s="14">
        <v>365</v>
      </c>
      <c r="W981" s="76" t="s">
        <v>76</v>
      </c>
      <c r="X981" s="14"/>
      <c r="Y981" s="14">
        <v>2920</v>
      </c>
      <c r="Z981" s="76" t="s">
        <v>429</v>
      </c>
      <c r="AA981" s="76" t="s">
        <v>429</v>
      </c>
      <c r="AB981" s="19" t="s">
        <v>49</v>
      </c>
      <c r="AC981" s="19">
        <v>589.42211574465</v>
      </c>
      <c r="AD981" s="19">
        <v>6395.3771199333296</v>
      </c>
      <c r="AE981" s="19">
        <v>22.425616220874101</v>
      </c>
      <c r="AF981" s="19">
        <v>1344</v>
      </c>
      <c r="AG981" s="19">
        <v>1920000</v>
      </c>
      <c r="AH981" s="23">
        <v>139968</v>
      </c>
      <c r="AI981" s="24">
        <v>8.7999999999999994E-8</v>
      </c>
      <c r="AJ981" s="21">
        <f t="shared" si="638"/>
        <v>8.3921077005822797E-2</v>
      </c>
      <c r="AK981" s="21">
        <f t="shared" si="639"/>
        <v>0.91056463852760283</v>
      </c>
      <c r="AL981" s="21">
        <f t="shared" si="640"/>
        <v>3.1929271323614837E-3</v>
      </c>
      <c r="AM981" s="21">
        <f t="shared" si="641"/>
        <v>0.19135679589038151</v>
      </c>
      <c r="AN981" s="21">
        <f t="shared" si="642"/>
        <v>273.36685127197359</v>
      </c>
      <c r="AO981" s="86">
        <f t="shared" si="643"/>
        <v>1.2529314016632122E-2</v>
      </c>
      <c r="AP981" s="88">
        <f t="shared" si="644"/>
        <v>2.2992075892006245E-4</v>
      </c>
      <c r="AQ981" s="89">
        <f t="shared" si="645"/>
        <v>2.4946976398016515E-3</v>
      </c>
      <c r="AR981" s="89">
        <f t="shared" si="646"/>
        <v>8.7477455681136534E-6</v>
      </c>
      <c r="AS981" s="89">
        <f t="shared" si="647"/>
        <v>5.2426519422022334E-4</v>
      </c>
      <c r="AT981" s="89">
        <f t="shared" si="648"/>
        <v>0.7489502774574619</v>
      </c>
      <c r="AU981" s="91">
        <f t="shared" si="649"/>
        <v>3.4326887716800333E-5</v>
      </c>
      <c r="AV981" s="95">
        <f t="shared" si="659"/>
        <v>83921.077005822794</v>
      </c>
      <c r="AW981" s="96">
        <f t="shared" si="660"/>
        <v>910564.63852760289</v>
      </c>
      <c r="AX981" s="96">
        <f t="shared" si="661"/>
        <v>3192.9271323614835</v>
      </c>
      <c r="AY981" s="96">
        <f t="shared" si="662"/>
        <v>191356.7958903815</v>
      </c>
      <c r="AZ981" s="96">
        <f t="shared" si="663"/>
        <v>273366851.27197361</v>
      </c>
      <c r="BA981" s="97">
        <f t="shared" si="664"/>
        <v>12529.314016632123</v>
      </c>
      <c r="BB981" s="102">
        <f t="shared" si="665"/>
        <v>229.92075892006244</v>
      </c>
      <c r="BC981" s="98">
        <f t="shared" si="666"/>
        <v>2494.6976398016513</v>
      </c>
      <c r="BD981" s="98">
        <f t="shared" si="667"/>
        <v>8.747745568113654</v>
      </c>
      <c r="BE981" s="98">
        <f t="shared" si="668"/>
        <v>524.26519422022329</v>
      </c>
      <c r="BF981" s="98">
        <f t="shared" si="669"/>
        <v>748950.27745746193</v>
      </c>
      <c r="BG981" s="103">
        <f t="shared" si="670"/>
        <v>34.326887716800336</v>
      </c>
      <c r="BH981">
        <v>0.1</v>
      </c>
      <c r="BI981">
        <f t="shared" si="650"/>
        <v>14237.856837081959</v>
      </c>
      <c r="BJ981">
        <v>0.1</v>
      </c>
      <c r="BK981">
        <f t="shared" si="651"/>
        <v>13996.800000000001</v>
      </c>
      <c r="BL981" s="114">
        <v>491.49252207956101</v>
      </c>
      <c r="BM981" s="114">
        <v>4911.7599692228896</v>
      </c>
      <c r="BN981" s="114">
        <v>16.278520514623899</v>
      </c>
      <c r="BO981" s="114">
        <v>537.6</v>
      </c>
      <c r="BP981" s="114">
        <v>384000</v>
      </c>
      <c r="BQ981" s="107">
        <f t="shared" si="652"/>
        <v>8.7999999999999994E-9</v>
      </c>
      <c r="BR981" s="107">
        <f t="shared" si="653"/>
        <v>7.0479416766857414E-2</v>
      </c>
      <c r="BS981" s="107">
        <f t="shared" si="654"/>
        <v>0.70523246026823228</v>
      </c>
      <c r="BT981" s="107">
        <f t="shared" si="655"/>
        <v>2.3396022780336743E-3</v>
      </c>
      <c r="BU981" s="107">
        <f t="shared" si="656"/>
        <v>7.8898428163580253E-2</v>
      </c>
      <c r="BV981" s="107">
        <f t="shared" si="657"/>
        <v>61.126686223920785</v>
      </c>
      <c r="BW981" s="117">
        <f t="shared" si="658"/>
        <v>1.7719125809552469E-3</v>
      </c>
    </row>
    <row r="982" spans="1:75" ht="30" customHeight="1" x14ac:dyDescent="0.25">
      <c r="A982" s="108">
        <v>4.5963777777777697</v>
      </c>
      <c r="B982" s="108">
        <v>-74.158030555555499</v>
      </c>
      <c r="C982" s="119">
        <v>23</v>
      </c>
      <c r="D982" s="119">
        <v>24</v>
      </c>
      <c r="E982" s="119">
        <v>1806</v>
      </c>
      <c r="F982" s="16" t="s">
        <v>2421</v>
      </c>
      <c r="G982" s="14" t="s">
        <v>2422</v>
      </c>
      <c r="H982" s="16" t="s">
        <v>2423</v>
      </c>
      <c r="I982" s="14" t="s">
        <v>425</v>
      </c>
      <c r="J982" s="14" t="s">
        <v>41</v>
      </c>
      <c r="K982" s="27"/>
      <c r="L982" s="27"/>
      <c r="M982" s="27"/>
      <c r="N982" s="15" t="s">
        <v>43</v>
      </c>
      <c r="O982" s="15" t="s">
        <v>86</v>
      </c>
      <c r="P982" s="28">
        <v>4.2689148957375835E-3</v>
      </c>
      <c r="Q982" s="18">
        <v>12579840</v>
      </c>
      <c r="R982" s="18">
        <v>12796493.552340329</v>
      </c>
      <c r="S982" s="15" t="s">
        <v>45</v>
      </c>
      <c r="T982" s="15"/>
      <c r="U982" s="15"/>
      <c r="V982" s="14">
        <v>365</v>
      </c>
      <c r="W982" s="76" t="s">
        <v>76</v>
      </c>
      <c r="X982" s="14"/>
      <c r="Y982" s="14">
        <v>2920</v>
      </c>
      <c r="Z982" s="76" t="s">
        <v>429</v>
      </c>
      <c r="AA982" s="76" t="s">
        <v>429</v>
      </c>
      <c r="AB982" s="19" t="s">
        <v>49</v>
      </c>
      <c r="AC982" s="19">
        <v>589.42211574465</v>
      </c>
      <c r="AD982" s="19">
        <v>6395.3771199333296</v>
      </c>
      <c r="AE982" s="19">
        <v>22.425616220874101</v>
      </c>
      <c r="AF982" s="19">
        <v>1344</v>
      </c>
      <c r="AG982" s="19">
        <v>1920000</v>
      </c>
      <c r="AH982" s="23">
        <v>12851237.459683824</v>
      </c>
      <c r="AI982" s="24">
        <v>8.7999999999999994E-8</v>
      </c>
      <c r="AJ982" s="21">
        <f t="shared" si="638"/>
        <v>7.5425363037332085</v>
      </c>
      <c r="AK982" s="21">
        <f t="shared" si="639"/>
        <v>81.838402080011718</v>
      </c>
      <c r="AL982" s="21">
        <f t="shared" si="640"/>
        <v>0.28696925337767409</v>
      </c>
      <c r="AM982" s="21">
        <f t="shared" si="641"/>
        <v>17.198487334345401</v>
      </c>
      <c r="AN982" s="21">
        <f t="shared" si="642"/>
        <v>24569.267620493429</v>
      </c>
      <c r="AO982" s="86">
        <f t="shared" si="643"/>
        <v>1.15038572841424</v>
      </c>
      <c r="AP982" s="88">
        <f t="shared" si="644"/>
        <v>2.0664483023926598E-2</v>
      </c>
      <c r="AQ982" s="89">
        <f t="shared" si="645"/>
        <v>0.2242148002192102</v>
      </c>
      <c r="AR982" s="89">
        <f t="shared" si="646"/>
        <v>7.8621713254157285E-4</v>
      </c>
      <c r="AS982" s="89">
        <f t="shared" si="647"/>
        <v>4.7119143381768223E-2</v>
      </c>
      <c r="AT982" s="89">
        <f t="shared" si="648"/>
        <v>67.313061973954603</v>
      </c>
      <c r="AU982" s="91">
        <f t="shared" si="649"/>
        <v>3.1517417216828493E-3</v>
      </c>
      <c r="AV982" s="95">
        <f t="shared" si="659"/>
        <v>7542536.3037332082</v>
      </c>
      <c r="AW982" s="96">
        <f t="shared" si="660"/>
        <v>81838402.080011725</v>
      </c>
      <c r="AX982" s="96">
        <f t="shared" si="661"/>
        <v>286969.25337767409</v>
      </c>
      <c r="AY982" s="96">
        <f t="shared" si="662"/>
        <v>17198487.3343454</v>
      </c>
      <c r="AZ982" s="96">
        <f t="shared" si="663"/>
        <v>24569267620.493427</v>
      </c>
      <c r="BA982" s="97">
        <f t="shared" si="664"/>
        <v>1150385.7284142401</v>
      </c>
      <c r="BB982" s="102">
        <f t="shared" si="665"/>
        <v>20664.483023926598</v>
      </c>
      <c r="BC982" s="98">
        <f t="shared" si="666"/>
        <v>224214.80021921018</v>
      </c>
      <c r="BD982" s="98">
        <f t="shared" si="667"/>
        <v>786.21713254157282</v>
      </c>
      <c r="BE982" s="98">
        <f t="shared" si="668"/>
        <v>47119.143381768226</v>
      </c>
      <c r="BF982" s="98">
        <f t="shared" si="669"/>
        <v>67313061.973954603</v>
      </c>
      <c r="BG982" s="103">
        <f t="shared" si="670"/>
        <v>3151.7417216828494</v>
      </c>
      <c r="BH982">
        <v>0.1</v>
      </c>
      <c r="BI982">
        <f t="shared" si="650"/>
        <v>1279649.355234033</v>
      </c>
      <c r="BJ982">
        <v>0.1</v>
      </c>
      <c r="BK982">
        <f t="shared" si="651"/>
        <v>1285123.7459683826</v>
      </c>
      <c r="BL982" s="114">
        <v>491.49252207956101</v>
      </c>
      <c r="BM982" s="114">
        <v>4911.7599692228896</v>
      </c>
      <c r="BN982" s="114">
        <v>16.278520514623899</v>
      </c>
      <c r="BO982" s="114">
        <v>537.6</v>
      </c>
      <c r="BP982" s="114">
        <v>384000</v>
      </c>
      <c r="BQ982" s="107">
        <f t="shared" si="652"/>
        <v>8.7999999999999994E-9</v>
      </c>
      <c r="BR982" s="107">
        <f t="shared" si="653"/>
        <v>6.3344463464533574</v>
      </c>
      <c r="BS982" s="107">
        <f t="shared" si="654"/>
        <v>63.383855688305324</v>
      </c>
      <c r="BT982" s="107">
        <f t="shared" si="655"/>
        <v>0.21027536523561913</v>
      </c>
      <c r="BU982" s="107">
        <f t="shared" si="656"/>
        <v>7.0911179880353616</v>
      </c>
      <c r="BV982" s="107">
        <f t="shared" si="657"/>
        <v>5493.8552556807817</v>
      </c>
      <c r="BW982" s="117">
        <f t="shared" si="658"/>
        <v>0.16268910990838706</v>
      </c>
    </row>
    <row r="983" spans="1:75" ht="30" customHeight="1" x14ac:dyDescent="0.25">
      <c r="A983" s="108">
        <v>4.5963777777777697</v>
      </c>
      <c r="B983" s="108">
        <v>-74.158030555555499</v>
      </c>
      <c r="C983" s="119">
        <v>23</v>
      </c>
      <c r="D983" s="119">
        <v>24</v>
      </c>
      <c r="E983" s="119">
        <v>1806</v>
      </c>
      <c r="F983" s="16" t="s">
        <v>2421</v>
      </c>
      <c r="G983" s="14" t="s">
        <v>2422</v>
      </c>
      <c r="H983" s="16" t="s">
        <v>2423</v>
      </c>
      <c r="I983" s="14" t="s">
        <v>425</v>
      </c>
      <c r="J983" s="14" t="s">
        <v>41</v>
      </c>
      <c r="K983" s="27"/>
      <c r="L983" s="27"/>
      <c r="M983" s="27"/>
      <c r="N983" s="15" t="s">
        <v>43</v>
      </c>
      <c r="O983" s="15" t="s">
        <v>86</v>
      </c>
      <c r="P983" s="28">
        <v>4.2689148957375835E-3</v>
      </c>
      <c r="Q983" s="18">
        <v>12579840</v>
      </c>
      <c r="R983" s="18">
        <v>12796493.552340329</v>
      </c>
      <c r="S983" s="15" t="s">
        <v>45</v>
      </c>
      <c r="T983" s="15"/>
      <c r="U983" s="15"/>
      <c r="V983" s="14">
        <v>365</v>
      </c>
      <c r="W983" s="76" t="s">
        <v>76</v>
      </c>
      <c r="X983" s="14"/>
      <c r="Y983" s="14">
        <v>2920</v>
      </c>
      <c r="Z983" s="76" t="s">
        <v>429</v>
      </c>
      <c r="AA983" s="76" t="s">
        <v>429</v>
      </c>
      <c r="AB983" s="19" t="s">
        <v>49</v>
      </c>
      <c r="AC983" s="19">
        <v>589.42211574465</v>
      </c>
      <c r="AD983" s="19">
        <v>6395.3771199333296</v>
      </c>
      <c r="AE983" s="19">
        <v>22.425616220874101</v>
      </c>
      <c r="AF983" s="19">
        <v>1344</v>
      </c>
      <c r="AG983" s="19">
        <v>1920000</v>
      </c>
      <c r="AH983" s="23">
        <v>12851237.459683824</v>
      </c>
      <c r="AI983" s="24">
        <v>8.7999999999999994E-8</v>
      </c>
      <c r="AJ983" s="21">
        <f t="shared" si="638"/>
        <v>7.5425363037332085</v>
      </c>
      <c r="AK983" s="21">
        <f t="shared" si="639"/>
        <v>81.838402080011718</v>
      </c>
      <c r="AL983" s="21">
        <f t="shared" si="640"/>
        <v>0.28696925337767409</v>
      </c>
      <c r="AM983" s="21">
        <f t="shared" si="641"/>
        <v>17.198487334345401</v>
      </c>
      <c r="AN983" s="21">
        <f t="shared" si="642"/>
        <v>24569.267620493429</v>
      </c>
      <c r="AO983" s="86">
        <f t="shared" si="643"/>
        <v>1.15038572841424</v>
      </c>
      <c r="AP983" s="88">
        <f t="shared" si="644"/>
        <v>2.0664483023926598E-2</v>
      </c>
      <c r="AQ983" s="89">
        <f t="shared" si="645"/>
        <v>0.2242148002192102</v>
      </c>
      <c r="AR983" s="89">
        <f t="shared" si="646"/>
        <v>7.8621713254157285E-4</v>
      </c>
      <c r="AS983" s="89">
        <f t="shared" si="647"/>
        <v>4.7119143381768223E-2</v>
      </c>
      <c r="AT983" s="89">
        <f t="shared" si="648"/>
        <v>67.313061973954603</v>
      </c>
      <c r="AU983" s="91">
        <f t="shared" si="649"/>
        <v>3.1517417216828493E-3</v>
      </c>
      <c r="AV983" s="95">
        <f t="shared" si="659"/>
        <v>7542536.3037332082</v>
      </c>
      <c r="AW983" s="96">
        <f t="shared" si="660"/>
        <v>81838402.080011725</v>
      </c>
      <c r="AX983" s="96">
        <f t="shared" si="661"/>
        <v>286969.25337767409</v>
      </c>
      <c r="AY983" s="96">
        <f t="shared" si="662"/>
        <v>17198487.3343454</v>
      </c>
      <c r="AZ983" s="96">
        <f t="shared" si="663"/>
        <v>24569267620.493427</v>
      </c>
      <c r="BA983" s="97">
        <f t="shared" si="664"/>
        <v>1150385.7284142401</v>
      </c>
      <c r="BB983" s="102">
        <f t="shared" si="665"/>
        <v>20664.483023926598</v>
      </c>
      <c r="BC983" s="98">
        <f t="shared" si="666"/>
        <v>224214.80021921018</v>
      </c>
      <c r="BD983" s="98">
        <f t="shared" si="667"/>
        <v>786.21713254157282</v>
      </c>
      <c r="BE983" s="98">
        <f t="shared" si="668"/>
        <v>47119.143381768226</v>
      </c>
      <c r="BF983" s="98">
        <f t="shared" si="669"/>
        <v>67313061.973954603</v>
      </c>
      <c r="BG983" s="103">
        <f t="shared" si="670"/>
        <v>3151.7417216828494</v>
      </c>
      <c r="BH983">
        <v>0.1</v>
      </c>
      <c r="BI983">
        <f t="shared" si="650"/>
        <v>1279649.355234033</v>
      </c>
      <c r="BJ983">
        <v>0.1</v>
      </c>
      <c r="BK983">
        <f t="shared" si="651"/>
        <v>1285123.7459683826</v>
      </c>
      <c r="BL983" s="114">
        <v>491.49252207956101</v>
      </c>
      <c r="BM983" s="114">
        <v>4911.7599692228896</v>
      </c>
      <c r="BN983" s="114">
        <v>16.278520514623899</v>
      </c>
      <c r="BO983" s="114">
        <v>537.6</v>
      </c>
      <c r="BP983" s="114">
        <v>384000</v>
      </c>
      <c r="BQ983" s="107">
        <f t="shared" si="652"/>
        <v>8.7999999999999994E-9</v>
      </c>
      <c r="BR983" s="107">
        <f t="shared" si="653"/>
        <v>6.3344463464533574</v>
      </c>
      <c r="BS983" s="107">
        <f t="shared" si="654"/>
        <v>63.383855688305324</v>
      </c>
      <c r="BT983" s="107">
        <f t="shared" si="655"/>
        <v>0.21027536523561913</v>
      </c>
      <c r="BU983" s="107">
        <f t="shared" si="656"/>
        <v>7.0911179880353616</v>
      </c>
      <c r="BV983" s="107">
        <f t="shared" si="657"/>
        <v>5493.8552556807817</v>
      </c>
      <c r="BW983" s="117">
        <f t="shared" si="658"/>
        <v>0.16268910990838706</v>
      </c>
    </row>
    <row r="984" spans="1:75" ht="45" customHeight="1" x14ac:dyDescent="0.25">
      <c r="A984" s="108">
        <v>4.5935027777777702</v>
      </c>
      <c r="B984" s="108">
        <v>-74.096877777777706</v>
      </c>
      <c r="C984" s="119">
        <v>29</v>
      </c>
      <c r="D984" s="119">
        <v>23</v>
      </c>
      <c r="E984" s="119">
        <v>2292</v>
      </c>
      <c r="F984" s="16" t="s">
        <v>2424</v>
      </c>
      <c r="G984" s="14" t="s">
        <v>284</v>
      </c>
      <c r="H984" s="16" t="s">
        <v>2425</v>
      </c>
      <c r="I984" s="14" t="s">
        <v>1526</v>
      </c>
      <c r="J984" s="14" t="s">
        <v>41</v>
      </c>
      <c r="K984" s="27"/>
      <c r="L984" s="27"/>
      <c r="M984" s="14">
        <v>2004</v>
      </c>
      <c r="N984" s="15" t="s">
        <v>150</v>
      </c>
      <c r="O984" s="15" t="s">
        <v>224</v>
      </c>
      <c r="P984" s="28">
        <v>4.2689148957375835E-3</v>
      </c>
      <c r="Q984" s="18">
        <v>100800</v>
      </c>
      <c r="R984" s="18">
        <v>102536.00602836802</v>
      </c>
      <c r="S984" s="15" t="s">
        <v>64</v>
      </c>
      <c r="T984" s="15">
        <f>((R984*6933000)/1000)/8460</f>
        <v>84028.620543105862</v>
      </c>
      <c r="U984" s="15" t="s">
        <v>45</v>
      </c>
      <c r="V984" s="14">
        <v>365</v>
      </c>
      <c r="W984" s="76" t="s">
        <v>76</v>
      </c>
      <c r="X984" s="14"/>
      <c r="Y984" s="14">
        <v>2920</v>
      </c>
      <c r="Z984" s="76" t="s">
        <v>429</v>
      </c>
      <c r="AA984" s="76" t="s">
        <v>429</v>
      </c>
      <c r="AB984" s="19" t="s">
        <v>226</v>
      </c>
      <c r="AC984" s="19">
        <v>5.8778764320498897</v>
      </c>
      <c r="AD984" s="19">
        <v>7.6168169581462903</v>
      </c>
      <c r="AE984" s="19">
        <v>22.1296397414769</v>
      </c>
      <c r="AF984" s="19">
        <v>0.3</v>
      </c>
      <c r="AG984" s="19">
        <v>2840</v>
      </c>
      <c r="AH984" s="20">
        <v>1159.0914634146341</v>
      </c>
      <c r="AI984" s="20">
        <v>1.4200000000000001E-4</v>
      </c>
      <c r="AJ984" s="21">
        <f>AC984*R984/1000000</f>
        <v>0.60269397327066976</v>
      </c>
      <c r="AK984" s="21">
        <f>AD984*R984/1000000</f>
        <v>0.7809979895374638</v>
      </c>
      <c r="AL984" s="21">
        <f>AE984*R984/1000000</f>
        <v>2.2690848739376879</v>
      </c>
      <c r="AM984" s="21">
        <f>AF984*R984/1000000</f>
        <v>3.0760801808510405E-2</v>
      </c>
      <c r="AN984" s="21">
        <f>AG984*R984/1000000</f>
        <v>291.20225712056515</v>
      </c>
      <c r="AO984" s="86">
        <f t="shared" si="643"/>
        <v>0.16742562021603197</v>
      </c>
      <c r="AP984" s="88">
        <f t="shared" si="644"/>
        <v>1.6512163651251227E-3</v>
      </c>
      <c r="AQ984" s="89">
        <f t="shared" si="645"/>
        <v>2.1397205192807229E-3</v>
      </c>
      <c r="AR984" s="89">
        <f t="shared" si="646"/>
        <v>6.2166708875005146E-3</v>
      </c>
      <c r="AS984" s="89">
        <f t="shared" si="647"/>
        <v>8.4276169338384668E-5</v>
      </c>
      <c r="AT984" s="89">
        <f t="shared" si="648"/>
        <v>0.79781440307004148</v>
      </c>
      <c r="AU984" s="91">
        <f t="shared" si="649"/>
        <v>4.5870032935899167E-4</v>
      </c>
      <c r="AV984" s="95">
        <f t="shared" si="659"/>
        <v>602693.97327066981</v>
      </c>
      <c r="AW984" s="96">
        <f t="shared" si="660"/>
        <v>780997.98953746376</v>
      </c>
      <c r="AX984" s="96">
        <f t="shared" si="661"/>
        <v>2269084.8739376878</v>
      </c>
      <c r="AY984" s="96">
        <f t="shared" si="662"/>
        <v>30760.801808510405</v>
      </c>
      <c r="AZ984" s="96">
        <f t="shared" si="663"/>
        <v>291202257.12056518</v>
      </c>
      <c r="BA984" s="97">
        <f t="shared" si="664"/>
        <v>167425.62021603197</v>
      </c>
      <c r="BB984" s="102">
        <f t="shared" si="665"/>
        <v>1651.2163651251226</v>
      </c>
      <c r="BC984" s="98">
        <f t="shared" si="666"/>
        <v>2139.7205192807228</v>
      </c>
      <c r="BD984" s="98">
        <f t="shared" si="667"/>
        <v>6216.6708875005143</v>
      </c>
      <c r="BE984" s="98">
        <f t="shared" si="668"/>
        <v>84.276169338384662</v>
      </c>
      <c r="BF984" s="98">
        <f t="shared" si="669"/>
        <v>797814.40307004144</v>
      </c>
      <c r="BG984" s="103">
        <f t="shared" si="670"/>
        <v>458.70032935899167</v>
      </c>
      <c r="BH984">
        <v>0.1</v>
      </c>
      <c r="BI984">
        <f t="shared" si="650"/>
        <v>10253.600602836803</v>
      </c>
      <c r="BJ984">
        <v>0.1</v>
      </c>
      <c r="BK984">
        <f t="shared" si="651"/>
        <v>115.90914634146341</v>
      </c>
      <c r="BL984" s="114">
        <v>4.1247646050424898</v>
      </c>
      <c r="BM984" s="114">
        <v>5.0304179232934398</v>
      </c>
      <c r="BN984" s="114">
        <v>17.597190734642901</v>
      </c>
      <c r="BO984" s="114">
        <v>0.12</v>
      </c>
      <c r="BP984" s="114">
        <v>2840</v>
      </c>
      <c r="BQ984" s="107">
        <f t="shared" si="652"/>
        <v>1.4200000000000001E-5</v>
      </c>
      <c r="BR984" s="107">
        <f t="shared" si="653"/>
        <v>0.4272095643014191</v>
      </c>
      <c r="BS984" s="107">
        <f t="shared" si="654"/>
        <v>0.52167820380093743</v>
      </c>
      <c r="BT984" s="107">
        <f t="shared" si="655"/>
        <v>1.8185573142658298</v>
      </c>
      <c r="BU984" s="107">
        <f t="shared" si="656"/>
        <v>1.2683003498517918E-2</v>
      </c>
      <c r="BV984" s="107">
        <f t="shared" si="657"/>
        <v>292.65464646513448</v>
      </c>
      <c r="BW984" s="117">
        <f t="shared" si="658"/>
        <v>2.367755827982395E-2</v>
      </c>
    </row>
    <row r="985" spans="1:75" ht="15" customHeight="1" x14ac:dyDescent="0.25">
      <c r="A985" s="108">
        <v>4.5824083333333299</v>
      </c>
      <c r="B985" s="108">
        <v>-74.142508333333296</v>
      </c>
      <c r="C985" s="119">
        <v>24</v>
      </c>
      <c r="D985" s="119">
        <v>22</v>
      </c>
      <c r="E985" s="119">
        <v>1781</v>
      </c>
      <c r="F985" s="16" t="s">
        <v>2426</v>
      </c>
      <c r="G985" s="14" t="s">
        <v>2427</v>
      </c>
      <c r="H985" s="16" t="s">
        <v>2428</v>
      </c>
      <c r="I985" s="14" t="s">
        <v>1481</v>
      </c>
      <c r="J985" s="14" t="s">
        <v>41</v>
      </c>
      <c r="K985" s="27"/>
      <c r="L985" s="27"/>
      <c r="M985" s="27"/>
      <c r="N985" s="15" t="s">
        <v>43</v>
      </c>
      <c r="O985" s="15" t="s">
        <v>86</v>
      </c>
      <c r="P985" s="17">
        <v>-7.2022874027276113E-2</v>
      </c>
      <c r="Q985" s="18">
        <v>3351065.6045217402</v>
      </c>
      <c r="R985" s="18">
        <v>2512270.4098600806</v>
      </c>
      <c r="S985" s="15" t="s">
        <v>45</v>
      </c>
      <c r="T985" s="15"/>
      <c r="U985" s="15"/>
      <c r="V985" s="14">
        <v>365</v>
      </c>
      <c r="W985" s="76" t="s">
        <v>76</v>
      </c>
      <c r="X985" s="14"/>
      <c r="Y985" s="14">
        <v>2920</v>
      </c>
      <c r="Z985" s="76" t="s">
        <v>2429</v>
      </c>
      <c r="AA985" s="76" t="s">
        <v>429</v>
      </c>
      <c r="AB985" s="19" t="s">
        <v>49</v>
      </c>
      <c r="AC985" s="19">
        <v>589.42211574465</v>
      </c>
      <c r="AD985" s="19">
        <v>6395.3771199333296</v>
      </c>
      <c r="AE985" s="19">
        <v>22.425616220874101</v>
      </c>
      <c r="AF985" s="19">
        <v>1344</v>
      </c>
      <c r="AG985" s="19">
        <v>1920000</v>
      </c>
      <c r="AH985" s="20">
        <v>8608.3841463414628</v>
      </c>
      <c r="AI985" s="20">
        <v>1.0442E-8</v>
      </c>
      <c r="AJ985" s="21">
        <f t="shared" ref="AJ985:AJ1020" si="671">AC985*R985/1000000000</f>
        <v>1.4807877403024077</v>
      </c>
      <c r="AK985" s="21">
        <f t="shared" ref="AK985:AK1020" si="672">AD985*R985/1000000000</f>
        <v>16.066916698304688</v>
      </c>
      <c r="AL985" s="21">
        <f t="shared" ref="AL985:AL1020" si="673">AE985*R985/1000000000</f>
        <v>5.633921205458025E-2</v>
      </c>
      <c r="AM985" s="21">
        <f t="shared" ref="AM985:AM1020" si="674">AF985*R985/1000000000</f>
        <v>3.3764914308519485</v>
      </c>
      <c r="AN985" s="21">
        <f t="shared" ref="AN985:AN1020" si="675">AG985*R985/1000000000</f>
        <v>4823.5591869313548</v>
      </c>
      <c r="AO985" s="86">
        <f t="shared" si="643"/>
        <v>6.7388964157004275E-5</v>
      </c>
      <c r="AP985" s="88">
        <f t="shared" si="644"/>
        <v>4.0569527131572814E-3</v>
      </c>
      <c r="AQ985" s="89">
        <f t="shared" si="645"/>
        <v>4.4018949858369009E-2</v>
      </c>
      <c r="AR985" s="89">
        <f t="shared" si="646"/>
        <v>1.5435400562898699E-4</v>
      </c>
      <c r="AS985" s="89">
        <f t="shared" si="647"/>
        <v>9.2506614543889001E-3</v>
      </c>
      <c r="AT985" s="89">
        <f t="shared" si="648"/>
        <v>13.215230649126999</v>
      </c>
      <c r="AU985" s="91">
        <f t="shared" si="649"/>
        <v>1.8462729906028569E-7</v>
      </c>
      <c r="AV985" s="95">
        <f t="shared" si="659"/>
        <v>1480787.7403024076</v>
      </c>
      <c r="AW985" s="96">
        <f t="shared" si="660"/>
        <v>16066916.698304689</v>
      </c>
      <c r="AX985" s="96">
        <f t="shared" si="661"/>
        <v>56339.212054580246</v>
      </c>
      <c r="AY985" s="96">
        <f t="shared" si="662"/>
        <v>3376491.4308519484</v>
      </c>
      <c r="AZ985" s="96">
        <f t="shared" si="663"/>
        <v>4823559186.9313545</v>
      </c>
      <c r="BA985" s="97">
        <f t="shared" si="664"/>
        <v>67.388964157004281</v>
      </c>
      <c r="BB985" s="102">
        <f t="shared" si="665"/>
        <v>4056.9527131572813</v>
      </c>
      <c r="BC985" s="98">
        <f t="shared" si="666"/>
        <v>44018.949858369007</v>
      </c>
      <c r="BD985" s="98">
        <f t="shared" si="667"/>
        <v>154.35400562898698</v>
      </c>
      <c r="BE985" s="98">
        <f t="shared" si="668"/>
        <v>9250.6614543889009</v>
      </c>
      <c r="BF985" s="98">
        <f t="shared" si="669"/>
        <v>13215230.649126999</v>
      </c>
      <c r="BG985" s="103">
        <f t="shared" si="670"/>
        <v>0.18462729906028569</v>
      </c>
      <c r="BH985">
        <v>0.1</v>
      </c>
      <c r="BI985">
        <f t="shared" si="650"/>
        <v>251227.04098600807</v>
      </c>
      <c r="BJ985">
        <v>0.1</v>
      </c>
      <c r="BK985">
        <f t="shared" si="651"/>
        <v>860.83841463414637</v>
      </c>
      <c r="BL985" s="114">
        <v>491.49252207956101</v>
      </c>
      <c r="BM985" s="114">
        <v>4911.7599692228896</v>
      </c>
      <c r="BN985" s="114">
        <v>16.278520514623899</v>
      </c>
      <c r="BO985" s="114">
        <v>537.6</v>
      </c>
      <c r="BP985" s="114">
        <v>384000</v>
      </c>
      <c r="BQ985" s="107">
        <f t="shared" si="652"/>
        <v>1.0442E-9</v>
      </c>
      <c r="BR985" s="107">
        <f t="shared" si="653"/>
        <v>1.2436095914830207</v>
      </c>
      <c r="BS985" s="107">
        <f t="shared" si="654"/>
        <v>12.443829589508788</v>
      </c>
      <c r="BT985" s="107">
        <f t="shared" si="655"/>
        <v>4.1282291578020047E-2</v>
      </c>
      <c r="BU985" s="107">
        <f t="shared" si="656"/>
        <v>1.3921630813395496</v>
      </c>
      <c r="BV985" s="107">
        <f t="shared" si="657"/>
        <v>1078.5806235472126</v>
      </c>
      <c r="BW985" s="117">
        <f t="shared" si="658"/>
        <v>9.5302387065109839E-6</v>
      </c>
    </row>
    <row r="986" spans="1:75" ht="15" customHeight="1" x14ac:dyDescent="0.25">
      <c r="A986" s="108">
        <v>4.5824083333333299</v>
      </c>
      <c r="B986" s="108">
        <v>-74.142508333333296</v>
      </c>
      <c r="C986" s="119">
        <v>24</v>
      </c>
      <c r="D986" s="119">
        <v>22</v>
      </c>
      <c r="E986" s="119">
        <v>1781</v>
      </c>
      <c r="F986" s="16" t="s">
        <v>2426</v>
      </c>
      <c r="G986" s="14" t="s">
        <v>2427</v>
      </c>
      <c r="H986" s="16" t="s">
        <v>2428</v>
      </c>
      <c r="I986" s="14" t="s">
        <v>1481</v>
      </c>
      <c r="J986" s="14" t="s">
        <v>41</v>
      </c>
      <c r="K986" s="27"/>
      <c r="L986" s="27"/>
      <c r="M986" s="27"/>
      <c r="N986" s="15" t="s">
        <v>43</v>
      </c>
      <c r="O986" s="15" t="s">
        <v>86</v>
      </c>
      <c r="P986" s="17">
        <v>-7.2022874027276113E-2</v>
      </c>
      <c r="Q986" s="18">
        <v>8306.1607391304406</v>
      </c>
      <c r="R986" s="18">
        <v>6227.0705223740615</v>
      </c>
      <c r="S986" s="15" t="s">
        <v>45</v>
      </c>
      <c r="T986" s="15"/>
      <c r="U986" s="15"/>
      <c r="V986" s="14">
        <v>365</v>
      </c>
      <c r="W986" s="76" t="s">
        <v>76</v>
      </c>
      <c r="X986" s="14"/>
      <c r="Y986" s="14">
        <v>2920</v>
      </c>
      <c r="Z986" s="76" t="s">
        <v>2429</v>
      </c>
      <c r="AA986" s="76" t="s">
        <v>429</v>
      </c>
      <c r="AB986" s="19" t="s">
        <v>49</v>
      </c>
      <c r="AC986" s="19">
        <v>589.42211574465</v>
      </c>
      <c r="AD986" s="19">
        <v>6395.3771199333296</v>
      </c>
      <c r="AE986" s="19">
        <v>22.425616220874101</v>
      </c>
      <c r="AF986" s="19">
        <v>1344</v>
      </c>
      <c r="AG986" s="19">
        <v>1920000</v>
      </c>
      <c r="AH986" s="20">
        <v>8608.3841463414628</v>
      </c>
      <c r="AI986" s="20">
        <v>1.0442E-8</v>
      </c>
      <c r="AJ986" s="21">
        <f t="shared" si="671"/>
        <v>3.6703730821888623E-3</v>
      </c>
      <c r="AK986" s="21">
        <f t="shared" si="672"/>
        <v>3.982446434300236E-2</v>
      </c>
      <c r="AL986" s="21">
        <f t="shared" si="673"/>
        <v>1.396458937150787E-4</v>
      </c>
      <c r="AM986" s="21">
        <f t="shared" si="674"/>
        <v>8.3691827820707391E-3</v>
      </c>
      <c r="AN986" s="21">
        <f t="shared" si="675"/>
        <v>11.955975402958199</v>
      </c>
      <c r="AO986" s="86">
        <f t="shared" si="643"/>
        <v>6.7388964157004275E-5</v>
      </c>
      <c r="AP986" s="88">
        <f t="shared" si="644"/>
        <v>1.005581666353113E-5</v>
      </c>
      <c r="AQ986" s="89">
        <f t="shared" si="645"/>
        <v>1.0910812148767769E-4</v>
      </c>
      <c r="AR986" s="89">
        <f t="shared" si="646"/>
        <v>3.8259148963035259E-7</v>
      </c>
      <c r="AS986" s="89">
        <f t="shared" si="647"/>
        <v>2.2929267896084216E-5</v>
      </c>
      <c r="AT986" s="89">
        <f t="shared" si="648"/>
        <v>3.2756096994406021E-2</v>
      </c>
      <c r="AU986" s="91">
        <f t="shared" si="649"/>
        <v>1.8462729906028569E-7</v>
      </c>
      <c r="AV986" s="95">
        <f t="shared" si="659"/>
        <v>3670.3730821888621</v>
      </c>
      <c r="AW986" s="96">
        <f t="shared" si="660"/>
        <v>39824.464343002357</v>
      </c>
      <c r="AX986" s="96">
        <f t="shared" si="661"/>
        <v>139.6458937150787</v>
      </c>
      <c r="AY986" s="96">
        <f t="shared" si="662"/>
        <v>8369.1827820707385</v>
      </c>
      <c r="AZ986" s="96">
        <f t="shared" si="663"/>
        <v>11955975.402958199</v>
      </c>
      <c r="BA986" s="97">
        <f t="shared" si="664"/>
        <v>67.388964157004281</v>
      </c>
      <c r="BB986" s="102">
        <f t="shared" si="665"/>
        <v>10.055816663531131</v>
      </c>
      <c r="BC986" s="98">
        <f t="shared" si="666"/>
        <v>109.10812148767769</v>
      </c>
      <c r="BD986" s="98">
        <f t="shared" si="667"/>
        <v>0.38259148963035261</v>
      </c>
      <c r="BE986" s="98">
        <f t="shared" si="668"/>
        <v>22.929267896084216</v>
      </c>
      <c r="BF986" s="98">
        <f t="shared" si="669"/>
        <v>32756.09699440602</v>
      </c>
      <c r="BG986" s="103">
        <f t="shared" si="670"/>
        <v>0.18462729906028569</v>
      </c>
      <c r="BH986">
        <v>0.1</v>
      </c>
      <c r="BI986">
        <f t="shared" si="650"/>
        <v>622.70705223740617</v>
      </c>
      <c r="BJ986">
        <v>0.1</v>
      </c>
      <c r="BK986">
        <f t="shared" si="651"/>
        <v>860.83841463414637</v>
      </c>
      <c r="BL986" s="114">
        <v>491.49252207956101</v>
      </c>
      <c r="BM986" s="114">
        <v>4911.7599692228896</v>
      </c>
      <c r="BN986" s="114">
        <v>16.278520514623899</v>
      </c>
      <c r="BO986" s="114">
        <v>537.6</v>
      </c>
      <c r="BP986" s="114">
        <v>384000</v>
      </c>
      <c r="BQ986" s="107">
        <f t="shared" si="652"/>
        <v>1.0442E-9</v>
      </c>
      <c r="BR986" s="107">
        <f t="shared" si="653"/>
        <v>3.0824884925093983E-3</v>
      </c>
      <c r="BS986" s="107">
        <f t="shared" si="654"/>
        <v>3.0844054094715054E-2</v>
      </c>
      <c r="BT986" s="107">
        <f t="shared" si="655"/>
        <v>1.0232486915923069E-4</v>
      </c>
      <c r="BU986" s="107">
        <f t="shared" si="656"/>
        <v>3.4507024610578333E-3</v>
      </c>
      <c r="BV986" s="107">
        <f t="shared" si="657"/>
        <v>2.6734373738329977</v>
      </c>
      <c r="BW986" s="117">
        <f t="shared" si="658"/>
        <v>9.5302387065109839E-6</v>
      </c>
    </row>
    <row r="987" spans="1:75" ht="15" customHeight="1" x14ac:dyDescent="0.25">
      <c r="A987" s="108">
        <v>4.5824083333333299</v>
      </c>
      <c r="B987" s="108">
        <v>-74.142508333333296</v>
      </c>
      <c r="C987" s="119">
        <v>24</v>
      </c>
      <c r="D987" s="119">
        <v>22</v>
      </c>
      <c r="E987" s="119">
        <v>1781</v>
      </c>
      <c r="F987" s="16" t="s">
        <v>2426</v>
      </c>
      <c r="G987" s="14" t="s">
        <v>2427</v>
      </c>
      <c r="H987" s="16" t="s">
        <v>2428</v>
      </c>
      <c r="I987" s="14" t="s">
        <v>1481</v>
      </c>
      <c r="J987" s="14" t="s">
        <v>41</v>
      </c>
      <c r="K987" s="27"/>
      <c r="L987" s="27"/>
      <c r="M987" s="27"/>
      <c r="N987" s="15" t="s">
        <v>43</v>
      </c>
      <c r="O987" s="15" t="s">
        <v>86</v>
      </c>
      <c r="P987" s="17">
        <v>-7.2022874027276113E-2</v>
      </c>
      <c r="Q987" s="18">
        <v>8306.1607391304406</v>
      </c>
      <c r="R987" s="18">
        <v>6227.0705223740615</v>
      </c>
      <c r="S987" s="15" t="s">
        <v>45</v>
      </c>
      <c r="T987" s="15"/>
      <c r="U987" s="15"/>
      <c r="V987" s="14">
        <v>365</v>
      </c>
      <c r="W987" s="76" t="s">
        <v>76</v>
      </c>
      <c r="X987" s="14"/>
      <c r="Y987" s="14">
        <v>2920</v>
      </c>
      <c r="Z987" s="76" t="s">
        <v>2429</v>
      </c>
      <c r="AA987" s="76" t="s">
        <v>429</v>
      </c>
      <c r="AB987" s="19" t="s">
        <v>49</v>
      </c>
      <c r="AC987" s="19">
        <v>589.42211574465</v>
      </c>
      <c r="AD987" s="19">
        <v>6395.3771199333296</v>
      </c>
      <c r="AE987" s="19">
        <v>22.425616220874101</v>
      </c>
      <c r="AF987" s="19">
        <v>1344</v>
      </c>
      <c r="AG987" s="19">
        <v>1920000</v>
      </c>
      <c r="AH987" s="20">
        <v>8608.3841463414628</v>
      </c>
      <c r="AI987" s="20">
        <v>1.0442E-8</v>
      </c>
      <c r="AJ987" s="21">
        <f t="shared" si="671"/>
        <v>3.6703730821888623E-3</v>
      </c>
      <c r="AK987" s="21">
        <f t="shared" si="672"/>
        <v>3.982446434300236E-2</v>
      </c>
      <c r="AL987" s="21">
        <f t="shared" si="673"/>
        <v>1.396458937150787E-4</v>
      </c>
      <c r="AM987" s="21">
        <f t="shared" si="674"/>
        <v>8.3691827820707391E-3</v>
      </c>
      <c r="AN987" s="21">
        <f t="shared" si="675"/>
        <v>11.955975402958199</v>
      </c>
      <c r="AO987" s="86">
        <f t="shared" si="643"/>
        <v>6.7388964157004275E-5</v>
      </c>
      <c r="AP987" s="88">
        <f t="shared" si="644"/>
        <v>1.005581666353113E-5</v>
      </c>
      <c r="AQ987" s="89">
        <f t="shared" si="645"/>
        <v>1.0910812148767769E-4</v>
      </c>
      <c r="AR987" s="89">
        <f t="shared" si="646"/>
        <v>3.8259148963035259E-7</v>
      </c>
      <c r="AS987" s="89">
        <f t="shared" si="647"/>
        <v>2.2929267896084216E-5</v>
      </c>
      <c r="AT987" s="89">
        <f t="shared" si="648"/>
        <v>3.2756096994406021E-2</v>
      </c>
      <c r="AU987" s="91">
        <f t="shared" si="649"/>
        <v>1.8462729906028569E-7</v>
      </c>
      <c r="AV987" s="95">
        <f t="shared" si="659"/>
        <v>3670.3730821888621</v>
      </c>
      <c r="AW987" s="96">
        <f t="shared" si="660"/>
        <v>39824.464343002357</v>
      </c>
      <c r="AX987" s="96">
        <f t="shared" si="661"/>
        <v>139.6458937150787</v>
      </c>
      <c r="AY987" s="96">
        <f t="shared" si="662"/>
        <v>8369.1827820707385</v>
      </c>
      <c r="AZ987" s="96">
        <f t="shared" si="663"/>
        <v>11955975.402958199</v>
      </c>
      <c r="BA987" s="97">
        <f t="shared" si="664"/>
        <v>67.388964157004281</v>
      </c>
      <c r="BB987" s="102">
        <f t="shared" si="665"/>
        <v>10.055816663531131</v>
      </c>
      <c r="BC987" s="98">
        <f t="shared" si="666"/>
        <v>109.10812148767769</v>
      </c>
      <c r="BD987" s="98">
        <f t="shared" si="667"/>
        <v>0.38259148963035261</v>
      </c>
      <c r="BE987" s="98">
        <f t="shared" si="668"/>
        <v>22.929267896084216</v>
      </c>
      <c r="BF987" s="98">
        <f t="shared" si="669"/>
        <v>32756.09699440602</v>
      </c>
      <c r="BG987" s="103">
        <f t="shared" si="670"/>
        <v>0.18462729906028569</v>
      </c>
      <c r="BH987">
        <v>0.1</v>
      </c>
      <c r="BI987">
        <f t="shared" si="650"/>
        <v>622.70705223740617</v>
      </c>
      <c r="BJ987">
        <v>0.1</v>
      </c>
      <c r="BK987">
        <f t="shared" si="651"/>
        <v>860.83841463414637</v>
      </c>
      <c r="BL987" s="114">
        <v>491.49252207956101</v>
      </c>
      <c r="BM987" s="114">
        <v>4911.7599692228896</v>
      </c>
      <c r="BN987" s="114">
        <v>16.278520514623899</v>
      </c>
      <c r="BO987" s="114">
        <v>537.6</v>
      </c>
      <c r="BP987" s="114">
        <v>384000</v>
      </c>
      <c r="BQ987" s="107">
        <f t="shared" si="652"/>
        <v>1.0442E-9</v>
      </c>
      <c r="BR987" s="107">
        <f t="shared" si="653"/>
        <v>3.0824884925093983E-3</v>
      </c>
      <c r="BS987" s="107">
        <f t="shared" si="654"/>
        <v>3.0844054094715054E-2</v>
      </c>
      <c r="BT987" s="107">
        <f t="shared" si="655"/>
        <v>1.0232486915923069E-4</v>
      </c>
      <c r="BU987" s="107">
        <f t="shared" si="656"/>
        <v>3.4507024610578333E-3</v>
      </c>
      <c r="BV987" s="107">
        <f t="shared" si="657"/>
        <v>2.6734373738329977</v>
      </c>
      <c r="BW987" s="117">
        <f t="shared" si="658"/>
        <v>9.5302387065109839E-6</v>
      </c>
    </row>
    <row r="988" spans="1:75" ht="15" customHeight="1" x14ac:dyDescent="0.25">
      <c r="A988" s="108">
        <v>4.5824083333333299</v>
      </c>
      <c r="B988" s="108">
        <v>-74.142508333333296</v>
      </c>
      <c r="C988" s="119">
        <v>24</v>
      </c>
      <c r="D988" s="119">
        <v>22</v>
      </c>
      <c r="E988" s="119">
        <v>1781</v>
      </c>
      <c r="F988" s="16" t="s">
        <v>2426</v>
      </c>
      <c r="G988" s="14" t="s">
        <v>2427</v>
      </c>
      <c r="H988" s="16" t="s">
        <v>2428</v>
      </c>
      <c r="I988" s="14" t="s">
        <v>1481</v>
      </c>
      <c r="J988" s="14" t="s">
        <v>41</v>
      </c>
      <c r="K988" s="27"/>
      <c r="L988" s="27"/>
      <c r="M988" s="27"/>
      <c r="N988" s="15" t="s">
        <v>43</v>
      </c>
      <c r="O988" s="15" t="s">
        <v>86</v>
      </c>
      <c r="P988" s="17">
        <v>-7.2022874027276113E-2</v>
      </c>
      <c r="Q988" s="18">
        <v>617.776695652174</v>
      </c>
      <c r="R988" s="18">
        <v>463.14286127191355</v>
      </c>
      <c r="S988" s="15" t="s">
        <v>45</v>
      </c>
      <c r="T988" s="15"/>
      <c r="U988" s="15"/>
      <c r="V988" s="14">
        <v>365</v>
      </c>
      <c r="W988" s="76" t="s">
        <v>76</v>
      </c>
      <c r="X988" s="14"/>
      <c r="Y988" s="14">
        <v>2920</v>
      </c>
      <c r="Z988" s="76" t="s">
        <v>2429</v>
      </c>
      <c r="AA988" s="76" t="s">
        <v>429</v>
      </c>
      <c r="AB988" s="19" t="s">
        <v>49</v>
      </c>
      <c r="AC988" s="19">
        <v>589.42211574465</v>
      </c>
      <c r="AD988" s="19">
        <v>6395.3771199333296</v>
      </c>
      <c r="AE988" s="19">
        <v>22.425616220874101</v>
      </c>
      <c r="AF988" s="19">
        <v>1344</v>
      </c>
      <c r="AG988" s="19">
        <v>1920000</v>
      </c>
      <c r="AH988" s="20">
        <v>8608.3841463414628</v>
      </c>
      <c r="AI988" s="20">
        <v>1.0442E-8</v>
      </c>
      <c r="AJ988" s="21">
        <f t="shared" si="671"/>
        <v>2.7298664518292219E-4</v>
      </c>
      <c r="AK988" s="21">
        <f t="shared" si="672"/>
        <v>2.9619732582388519E-3</v>
      </c>
      <c r="AL988" s="21">
        <f t="shared" si="673"/>
        <v>1.0386264062321468E-5</v>
      </c>
      <c r="AM988" s="21">
        <f t="shared" si="674"/>
        <v>6.2246400554945183E-4</v>
      </c>
      <c r="AN988" s="21">
        <f t="shared" si="675"/>
        <v>0.88923429364207396</v>
      </c>
      <c r="AO988" s="86">
        <f t="shared" si="643"/>
        <v>6.7388964157004275E-5</v>
      </c>
      <c r="AP988" s="88">
        <f t="shared" si="644"/>
        <v>7.4790861693951284E-7</v>
      </c>
      <c r="AQ988" s="89">
        <f t="shared" si="645"/>
        <v>8.1149952280516481E-6</v>
      </c>
      <c r="AR988" s="89">
        <f t="shared" si="646"/>
        <v>2.8455517978962926E-8</v>
      </c>
      <c r="AS988" s="89">
        <f t="shared" si="647"/>
        <v>1.7053808371217858E-6</v>
      </c>
      <c r="AT988" s="89">
        <f t="shared" si="648"/>
        <v>2.4362583387454082E-3</v>
      </c>
      <c r="AU988" s="91">
        <f t="shared" si="649"/>
        <v>1.8462729906028569E-7</v>
      </c>
      <c r="AV988" s="95">
        <f t="shared" si="659"/>
        <v>272.98664518292219</v>
      </c>
      <c r="AW988" s="96">
        <f t="shared" si="660"/>
        <v>2961.9732582388519</v>
      </c>
      <c r="AX988" s="96">
        <f t="shared" si="661"/>
        <v>10.386264062321468</v>
      </c>
      <c r="AY988" s="96">
        <f t="shared" si="662"/>
        <v>622.46400554945183</v>
      </c>
      <c r="AZ988" s="96">
        <f t="shared" si="663"/>
        <v>889234.29364207399</v>
      </c>
      <c r="BA988" s="97">
        <f t="shared" si="664"/>
        <v>67.388964157004281</v>
      </c>
      <c r="BB988" s="102">
        <f t="shared" si="665"/>
        <v>0.74790861693951283</v>
      </c>
      <c r="BC988" s="98">
        <f t="shared" si="666"/>
        <v>8.1149952280516473</v>
      </c>
      <c r="BD988" s="98">
        <f t="shared" si="667"/>
        <v>2.8455517978962928E-2</v>
      </c>
      <c r="BE988" s="98">
        <f t="shared" si="668"/>
        <v>1.7053808371217858</v>
      </c>
      <c r="BF988" s="98">
        <f t="shared" si="669"/>
        <v>2436.2583387454083</v>
      </c>
      <c r="BG988" s="103">
        <f t="shared" si="670"/>
        <v>0.18462729906028569</v>
      </c>
      <c r="BH988">
        <v>0.1</v>
      </c>
      <c r="BI988">
        <f t="shared" si="650"/>
        <v>46.314286127191359</v>
      </c>
      <c r="BJ988">
        <v>0.1</v>
      </c>
      <c r="BK988">
        <f t="shared" si="651"/>
        <v>860.83841463414637</v>
      </c>
      <c r="BL988" s="114">
        <v>491.49252207956101</v>
      </c>
      <c r="BM988" s="114">
        <v>4911.7599692228896</v>
      </c>
      <c r="BN988" s="114">
        <v>16.278520514623899</v>
      </c>
      <c r="BO988" s="114">
        <v>537.6</v>
      </c>
      <c r="BP988" s="114">
        <v>384000</v>
      </c>
      <c r="BQ988" s="107">
        <f t="shared" si="652"/>
        <v>1.0442E-9</v>
      </c>
      <c r="BR988" s="107">
        <f t="shared" si="653"/>
        <v>2.292623048235958E-4</v>
      </c>
      <c r="BS988" s="107">
        <f t="shared" si="654"/>
        <v>2.2940487690519679E-3</v>
      </c>
      <c r="BT988" s="107">
        <f t="shared" si="655"/>
        <v>7.6104859438162473E-6</v>
      </c>
      <c r="BU988" s="107">
        <f t="shared" si="656"/>
        <v>2.5664848430254479E-4</v>
      </c>
      <c r="BV988" s="107">
        <f t="shared" si="657"/>
        <v>0.19883883285076867</v>
      </c>
      <c r="BW988" s="117">
        <f t="shared" si="658"/>
        <v>9.5302387065109839E-6</v>
      </c>
    </row>
    <row r="989" spans="1:75" ht="45" customHeight="1" x14ac:dyDescent="0.25">
      <c r="A989" s="108">
        <v>4.66853823371284</v>
      </c>
      <c r="B989" s="108">
        <v>-74.108794660103001</v>
      </c>
      <c r="C989" s="119">
        <v>28</v>
      </c>
      <c r="D989" s="119">
        <v>31</v>
      </c>
      <c r="E989" s="119">
        <v>1902</v>
      </c>
      <c r="F989" s="16" t="s">
        <v>2430</v>
      </c>
      <c r="G989" s="14" t="s">
        <v>2431</v>
      </c>
      <c r="H989" s="16" t="s">
        <v>2432</v>
      </c>
      <c r="I989" s="14" t="s">
        <v>709</v>
      </c>
      <c r="J989" s="14" t="s">
        <v>41</v>
      </c>
      <c r="K989" s="14">
        <v>30</v>
      </c>
      <c r="L989" s="14"/>
      <c r="M989" s="14">
        <v>1993</v>
      </c>
      <c r="N989" s="15" t="s">
        <v>43</v>
      </c>
      <c r="O989" s="15" t="s">
        <v>44</v>
      </c>
      <c r="P989" s="28">
        <v>4.2689148957375835E-3</v>
      </c>
      <c r="Q989" s="18">
        <v>39282.75</v>
      </c>
      <c r="R989" s="18">
        <v>39959.288599314226</v>
      </c>
      <c r="S989" s="15" t="s">
        <v>45</v>
      </c>
      <c r="T989" s="15"/>
      <c r="U989" s="15"/>
      <c r="V989" s="14">
        <v>365</v>
      </c>
      <c r="W989" s="76"/>
      <c r="X989" s="14"/>
      <c r="Y989" s="14">
        <v>8760</v>
      </c>
      <c r="Z989" s="76" t="s">
        <v>2433</v>
      </c>
      <c r="AA989" s="76" t="s">
        <v>429</v>
      </c>
      <c r="AB989" s="19" t="s">
        <v>49</v>
      </c>
      <c r="AC989" s="19">
        <v>46.3856216091623</v>
      </c>
      <c r="AD989" s="19">
        <v>1074.85364414012</v>
      </c>
      <c r="AE989" s="19">
        <v>5.4109910208389103</v>
      </c>
      <c r="AF989" s="19">
        <v>1344</v>
      </c>
      <c r="AG989" s="19">
        <v>1920000</v>
      </c>
      <c r="AH989" s="23">
        <v>39282.75</v>
      </c>
      <c r="AI989" s="24">
        <v>8.7999999999999994E-8</v>
      </c>
      <c r="AJ989" s="21">
        <f t="shared" si="671"/>
        <v>1.8535364407391026E-3</v>
      </c>
      <c r="AK989" s="21">
        <f t="shared" si="672"/>
        <v>4.2950386968219643E-2</v>
      </c>
      <c r="AL989" s="21">
        <f t="shared" si="673"/>
        <v>2.1621935180999991E-4</v>
      </c>
      <c r="AM989" s="21">
        <f t="shared" si="674"/>
        <v>5.3705283877478319E-2</v>
      </c>
      <c r="AN989" s="21">
        <f t="shared" si="675"/>
        <v>76.721834110683318</v>
      </c>
      <c r="AO989" s="86">
        <f t="shared" si="643"/>
        <v>3.5164173967396515E-3</v>
      </c>
      <c r="AP989" s="88">
        <f t="shared" si="644"/>
        <v>5.0781820294221992E-6</v>
      </c>
      <c r="AQ989" s="89">
        <f t="shared" si="645"/>
        <v>1.1767229306361546E-4</v>
      </c>
      <c r="AR989" s="89">
        <f t="shared" si="646"/>
        <v>5.9238178578082168E-7</v>
      </c>
      <c r="AS989" s="89">
        <f t="shared" si="647"/>
        <v>1.4713776404788582E-4</v>
      </c>
      <c r="AT989" s="89">
        <f t="shared" si="648"/>
        <v>0.21019680578269404</v>
      </c>
      <c r="AU989" s="91">
        <f t="shared" si="649"/>
        <v>9.6340202650401406E-6</v>
      </c>
      <c r="AV989" s="95">
        <f t="shared" si="659"/>
        <v>1853.5364407391025</v>
      </c>
      <c r="AW989" s="96">
        <f t="shared" si="660"/>
        <v>42950.386968219645</v>
      </c>
      <c r="AX989" s="96">
        <f t="shared" si="661"/>
        <v>216.21935180999992</v>
      </c>
      <c r="AY989" s="96">
        <f t="shared" si="662"/>
        <v>53705.283877478316</v>
      </c>
      <c r="AZ989" s="96">
        <f t="shared" si="663"/>
        <v>76721834.110683322</v>
      </c>
      <c r="BA989" s="97">
        <f t="shared" si="664"/>
        <v>3516.4173967396514</v>
      </c>
      <c r="BB989" s="102">
        <f t="shared" si="665"/>
        <v>5.0781820294221989</v>
      </c>
      <c r="BC989" s="98">
        <f t="shared" si="666"/>
        <v>117.67229306361546</v>
      </c>
      <c r="BD989" s="98">
        <f t="shared" si="667"/>
        <v>0.59238178578082168</v>
      </c>
      <c r="BE989" s="98">
        <f t="shared" si="668"/>
        <v>147.13776404788581</v>
      </c>
      <c r="BF989" s="98">
        <f t="shared" si="669"/>
        <v>210196.80578269405</v>
      </c>
      <c r="BG989" s="103">
        <f t="shared" si="670"/>
        <v>9.6340202650401405</v>
      </c>
      <c r="BH989">
        <v>0.1</v>
      </c>
      <c r="BI989">
        <f t="shared" si="650"/>
        <v>3995.9288599314227</v>
      </c>
      <c r="BJ989">
        <v>0.1</v>
      </c>
      <c r="BK989">
        <f t="shared" si="651"/>
        <v>3928.2750000000001</v>
      </c>
      <c r="BL989" s="114">
        <v>17.6498016718255</v>
      </c>
      <c r="BM989" s="114">
        <v>910.91550745517998</v>
      </c>
      <c r="BN989" s="114">
        <v>5.3109910208389097</v>
      </c>
      <c r="BO989" s="114">
        <v>537.6</v>
      </c>
      <c r="BP989" s="114">
        <v>384000</v>
      </c>
      <c r="BQ989" s="107">
        <f t="shared" si="652"/>
        <v>8.7999999999999994E-9</v>
      </c>
      <c r="BR989" s="107">
        <f t="shared" si="653"/>
        <v>7.2922336055999308E-4</v>
      </c>
      <c r="BS989" s="107">
        <f t="shared" si="654"/>
        <v>3.6652060693607082E-2</v>
      </c>
      <c r="BT989" s="107">
        <f t="shared" si="655"/>
        <v>2.133220319836069E-4</v>
      </c>
      <c r="BU989" s="107">
        <f t="shared" si="656"/>
        <v>2.2143255808062434E-2</v>
      </c>
      <c r="BV989" s="107">
        <f t="shared" si="657"/>
        <v>17.155523642995004</v>
      </c>
      <c r="BW989" s="117">
        <f t="shared" si="658"/>
        <v>4.9729651734339083E-4</v>
      </c>
    </row>
    <row r="990" spans="1:75" ht="30" customHeight="1" x14ac:dyDescent="0.25">
      <c r="A990" s="108">
        <v>4.6338699642766796</v>
      </c>
      <c r="B990" s="108">
        <v>-74.154945536036195</v>
      </c>
      <c r="C990" s="119">
        <v>23</v>
      </c>
      <c r="D990" s="119">
        <v>28</v>
      </c>
      <c r="E990" s="119">
        <v>1858</v>
      </c>
      <c r="F990" s="16" t="s">
        <v>2434</v>
      </c>
      <c r="G990" s="14" t="s">
        <v>2435</v>
      </c>
      <c r="H990" s="16" t="s">
        <v>2436</v>
      </c>
      <c r="I990" s="14" t="s">
        <v>195</v>
      </c>
      <c r="J990" s="14" t="s">
        <v>41</v>
      </c>
      <c r="K990" s="14">
        <v>40</v>
      </c>
      <c r="L990" s="14"/>
      <c r="M990" s="14">
        <v>2002</v>
      </c>
      <c r="N990" s="15" t="s">
        <v>43</v>
      </c>
      <c r="O990" s="15" t="s">
        <v>44</v>
      </c>
      <c r="P990" s="25">
        <v>0.01</v>
      </c>
      <c r="Q990" s="18">
        <v>39900</v>
      </c>
      <c r="R990" s="18">
        <v>41528.349890276288</v>
      </c>
      <c r="S990" s="15" t="s">
        <v>45</v>
      </c>
      <c r="T990" s="15"/>
      <c r="U990" s="15"/>
      <c r="V990" s="14">
        <v>365</v>
      </c>
      <c r="W990" s="76"/>
      <c r="X990" s="14"/>
      <c r="Y990" s="14">
        <v>8760</v>
      </c>
      <c r="Z990" s="76" t="s">
        <v>2437</v>
      </c>
      <c r="AA990" s="76" t="s">
        <v>429</v>
      </c>
      <c r="AB990" s="19" t="s">
        <v>49</v>
      </c>
      <c r="AC990" s="19">
        <v>46.3856216091623</v>
      </c>
      <c r="AD990" s="19">
        <v>1074.85364414012</v>
      </c>
      <c r="AE990" s="19">
        <v>5.4109910208389103</v>
      </c>
      <c r="AF990" s="19">
        <v>1344</v>
      </c>
      <c r="AG990" s="19">
        <v>1920000</v>
      </c>
      <c r="AH990" s="23">
        <v>39900</v>
      </c>
      <c r="AI990" s="24">
        <v>8.7999999999999994E-8</v>
      </c>
      <c r="AJ990" s="21">
        <f t="shared" si="671"/>
        <v>1.9263183240632526E-3</v>
      </c>
      <c r="AK990" s="21">
        <f t="shared" si="672"/>
        <v>4.463689821468942E-2</v>
      </c>
      <c r="AL990" s="21">
        <f t="shared" si="673"/>
        <v>2.2470952836654154E-4</v>
      </c>
      <c r="AM990" s="21">
        <f t="shared" si="674"/>
        <v>5.5814102252531327E-2</v>
      </c>
      <c r="AN990" s="21">
        <f t="shared" si="675"/>
        <v>79.734431789330472</v>
      </c>
      <c r="AO990" s="86">
        <f t="shared" si="643"/>
        <v>3.6544947903443133E-3</v>
      </c>
      <c r="AP990" s="88">
        <f t="shared" si="644"/>
        <v>5.2775844494883635E-6</v>
      </c>
      <c r="AQ990" s="89">
        <f t="shared" si="645"/>
        <v>1.2229287182106689E-4</v>
      </c>
      <c r="AR990" s="89">
        <f t="shared" si="646"/>
        <v>6.156425434699768E-7</v>
      </c>
      <c r="AS990" s="89">
        <f t="shared" si="647"/>
        <v>1.5291534863707212E-4</v>
      </c>
      <c r="AT990" s="89">
        <f t="shared" si="648"/>
        <v>0.21845049805296018</v>
      </c>
      <c r="AU990" s="91">
        <f t="shared" si="649"/>
        <v>1.0012314494094009E-5</v>
      </c>
      <c r="AV990" s="95">
        <f t="shared" si="659"/>
        <v>1926.3183240632525</v>
      </c>
      <c r="AW990" s="96">
        <f t="shared" si="660"/>
        <v>44636.89821468942</v>
      </c>
      <c r="AX990" s="96">
        <f t="shared" si="661"/>
        <v>224.70952836654155</v>
      </c>
      <c r="AY990" s="96">
        <f t="shared" si="662"/>
        <v>55814.102252531324</v>
      </c>
      <c r="AZ990" s="96">
        <f t="shared" si="663"/>
        <v>79734431.789330468</v>
      </c>
      <c r="BA990" s="97">
        <f t="shared" si="664"/>
        <v>3654.4947903443135</v>
      </c>
      <c r="BB990" s="102">
        <f t="shared" si="665"/>
        <v>5.2775844494883639</v>
      </c>
      <c r="BC990" s="98">
        <f t="shared" si="666"/>
        <v>122.2928718210669</v>
      </c>
      <c r="BD990" s="98">
        <f t="shared" si="667"/>
        <v>0.61564254346997682</v>
      </c>
      <c r="BE990" s="98">
        <f t="shared" si="668"/>
        <v>152.91534863707213</v>
      </c>
      <c r="BF990" s="98">
        <f t="shared" si="669"/>
        <v>218450.49805296017</v>
      </c>
      <c r="BG990" s="103">
        <f t="shared" si="670"/>
        <v>10.012314494094008</v>
      </c>
      <c r="BH990">
        <v>0.1</v>
      </c>
      <c r="BI990">
        <f t="shared" si="650"/>
        <v>4152.8349890276286</v>
      </c>
      <c r="BJ990">
        <v>0.1</v>
      </c>
      <c r="BK990">
        <f t="shared" si="651"/>
        <v>3990</v>
      </c>
      <c r="BL990" s="114">
        <v>17.6498016718255</v>
      </c>
      <c r="BM990" s="114">
        <v>910.91550745517998</v>
      </c>
      <c r="BN990" s="114">
        <v>5.3109910208389097</v>
      </c>
      <c r="BO990" s="114">
        <v>537.6</v>
      </c>
      <c r="BP990" s="114">
        <v>384000</v>
      </c>
      <c r="BQ990" s="107">
        <f t="shared" si="652"/>
        <v>8.7999999999999994E-9</v>
      </c>
      <c r="BR990" s="107">
        <f t="shared" si="653"/>
        <v>7.5785740755200063E-4</v>
      </c>
      <c r="BS990" s="107">
        <f t="shared" si="654"/>
        <v>3.8091258729513008E-2</v>
      </c>
      <c r="BT990" s="107">
        <f t="shared" si="655"/>
        <v>2.2169844093951091E-4</v>
      </c>
      <c r="BU990" s="107">
        <f t="shared" si="656"/>
        <v>2.3012743898621128E-2</v>
      </c>
      <c r="BV990" s="107">
        <f t="shared" si="657"/>
        <v>17.829160962826311</v>
      </c>
      <c r="BW990" s="117">
        <f t="shared" si="658"/>
        <v>5.1682360961267492E-4</v>
      </c>
    </row>
    <row r="991" spans="1:75" ht="30" customHeight="1" x14ac:dyDescent="0.25">
      <c r="A991" s="108">
        <v>4.6254166666666672</v>
      </c>
      <c r="B991" s="108">
        <v>-74.152333333333345</v>
      </c>
      <c r="C991" s="119">
        <v>23</v>
      </c>
      <c r="D991" s="119">
        <v>27</v>
      </c>
      <c r="E991" s="119">
        <v>1845</v>
      </c>
      <c r="F991" s="16" t="s">
        <v>2438</v>
      </c>
      <c r="G991" s="14" t="s">
        <v>2439</v>
      </c>
      <c r="H991" s="16" t="s">
        <v>2440</v>
      </c>
      <c r="I991" s="14" t="s">
        <v>195</v>
      </c>
      <c r="J991" s="14" t="s">
        <v>41</v>
      </c>
      <c r="K991" s="14">
        <v>30</v>
      </c>
      <c r="L991" s="14"/>
      <c r="M991" s="14">
        <v>2007</v>
      </c>
      <c r="N991" s="15" t="s">
        <v>43</v>
      </c>
      <c r="O991" s="15" t="s">
        <v>44</v>
      </c>
      <c r="P991" s="17">
        <v>3.567100458653237E-2</v>
      </c>
      <c r="Q991" s="18">
        <v>65000</v>
      </c>
      <c r="R991" s="18">
        <v>74968.744617378776</v>
      </c>
      <c r="S991" s="15" t="s">
        <v>45</v>
      </c>
      <c r="T991" s="15"/>
      <c r="U991" s="15"/>
      <c r="V991" s="14">
        <v>365</v>
      </c>
      <c r="W991" s="76"/>
      <c r="X991" s="14"/>
      <c r="Y991" s="14">
        <v>8760</v>
      </c>
      <c r="Z991" s="76" t="s">
        <v>2441</v>
      </c>
      <c r="AA991" s="76" t="s">
        <v>2442</v>
      </c>
      <c r="AB991" s="19" t="s">
        <v>49</v>
      </c>
      <c r="AC991" s="19">
        <v>46.3856216091623</v>
      </c>
      <c r="AD991" s="19">
        <v>1074.85364414012</v>
      </c>
      <c r="AE991" s="19">
        <v>5.4109910208389103</v>
      </c>
      <c r="AF991" s="19">
        <v>1344</v>
      </c>
      <c r="AG991" s="19">
        <v>1920000</v>
      </c>
      <c r="AH991" s="20">
        <v>29509.162765957444</v>
      </c>
      <c r="AI991" s="20">
        <v>1.9976E-5</v>
      </c>
      <c r="AJ991" s="21">
        <f t="shared" si="671"/>
        <v>3.4774718203356551E-3</v>
      </c>
      <c r="AK991" s="21">
        <f t="shared" si="672"/>
        <v>8.0580428348599589E-2</v>
      </c>
      <c r="AL991" s="21">
        <f t="shared" si="673"/>
        <v>4.0565520396820191E-4</v>
      </c>
      <c r="AM991" s="21">
        <f t="shared" si="674"/>
        <v>0.10075799276575707</v>
      </c>
      <c r="AN991" s="21">
        <f t="shared" si="675"/>
        <v>143.93998966536725</v>
      </c>
      <c r="AO991" s="86">
        <f t="shared" si="643"/>
        <v>0.67988005212584557</v>
      </c>
      <c r="AP991" s="88">
        <f t="shared" si="644"/>
        <v>9.5273200557141231E-6</v>
      </c>
      <c r="AQ991" s="89">
        <f t="shared" si="645"/>
        <v>2.2076829684547833E-4</v>
      </c>
      <c r="AR991" s="89">
        <f t="shared" si="646"/>
        <v>1.1113841204608271E-6</v>
      </c>
      <c r="AS991" s="89">
        <f t="shared" si="647"/>
        <v>2.7604929524864953E-4</v>
      </c>
      <c r="AT991" s="89">
        <f t="shared" si="648"/>
        <v>0.39435613606949932</v>
      </c>
      <c r="AU991" s="91">
        <f t="shared" si="649"/>
        <v>1.8626850743173851E-3</v>
      </c>
      <c r="AV991" s="95">
        <f t="shared" si="659"/>
        <v>3477.4718203356551</v>
      </c>
      <c r="AW991" s="96">
        <f t="shared" si="660"/>
        <v>80580.428348599584</v>
      </c>
      <c r="AX991" s="96">
        <f t="shared" si="661"/>
        <v>405.65520396820193</v>
      </c>
      <c r="AY991" s="96">
        <f t="shared" si="662"/>
        <v>100757.99276575708</v>
      </c>
      <c r="AZ991" s="96">
        <f t="shared" si="663"/>
        <v>143939989.66536725</v>
      </c>
      <c r="BA991" s="97">
        <f t="shared" si="664"/>
        <v>679880.05212584557</v>
      </c>
      <c r="BB991" s="102">
        <f t="shared" si="665"/>
        <v>9.5273200557141227</v>
      </c>
      <c r="BC991" s="98">
        <f t="shared" si="666"/>
        <v>220.76829684547832</v>
      </c>
      <c r="BD991" s="98">
        <f t="shared" si="667"/>
        <v>1.111384120460827</v>
      </c>
      <c r="BE991" s="98">
        <f t="shared" si="668"/>
        <v>276.04929524864951</v>
      </c>
      <c r="BF991" s="98">
        <f t="shared" si="669"/>
        <v>394356.13606949931</v>
      </c>
      <c r="BG991" s="103">
        <f t="shared" si="670"/>
        <v>1862.6850743173852</v>
      </c>
      <c r="BH991">
        <v>0.1</v>
      </c>
      <c r="BI991">
        <f t="shared" si="650"/>
        <v>7496.8744617378779</v>
      </c>
      <c r="BJ991">
        <v>0.1</v>
      </c>
      <c r="BK991">
        <f t="shared" si="651"/>
        <v>2950.9162765957444</v>
      </c>
      <c r="BL991" s="114">
        <v>17.6498016718255</v>
      </c>
      <c r="BM991" s="114">
        <v>910.91550745517998</v>
      </c>
      <c r="BN991" s="114">
        <v>5.3109910208389097</v>
      </c>
      <c r="BO991" s="114">
        <v>537.6</v>
      </c>
      <c r="BP991" s="114">
        <v>384000</v>
      </c>
      <c r="BQ991" s="107">
        <f t="shared" si="652"/>
        <v>1.9976000000000002E-6</v>
      </c>
      <c r="BR991" s="107">
        <f t="shared" si="653"/>
        <v>1.3681164455912529E-3</v>
      </c>
      <c r="BS991" s="107">
        <f t="shared" si="654"/>
        <v>6.8763961375599994E-2</v>
      </c>
      <c r="BT991" s="107">
        <f t="shared" si="655"/>
        <v>4.0021946079675183E-4</v>
      </c>
      <c r="BU991" s="107">
        <f t="shared" si="656"/>
        <v>4.1543584679843662E-2</v>
      </c>
      <c r="BV991" s="107">
        <f t="shared" si="657"/>
        <v>32.185960157237844</v>
      </c>
      <c r="BW991" s="117">
        <f t="shared" si="658"/>
        <v>9.6149559050329778E-2</v>
      </c>
    </row>
    <row r="992" spans="1:75" ht="30" customHeight="1" x14ac:dyDescent="0.25">
      <c r="A992" s="108">
        <v>4.6254166666666672</v>
      </c>
      <c r="B992" s="108">
        <v>-74.152333333333345</v>
      </c>
      <c r="C992" s="119">
        <v>23</v>
      </c>
      <c r="D992" s="119">
        <v>27</v>
      </c>
      <c r="E992" s="119">
        <v>1845</v>
      </c>
      <c r="F992" s="16" t="s">
        <v>2438</v>
      </c>
      <c r="G992" s="14" t="s">
        <v>2439</v>
      </c>
      <c r="H992" s="16" t="s">
        <v>2440</v>
      </c>
      <c r="I992" s="14" t="s">
        <v>195</v>
      </c>
      <c r="J992" s="14" t="s">
        <v>53</v>
      </c>
      <c r="K992" s="14">
        <v>0.12</v>
      </c>
      <c r="L992" s="14"/>
      <c r="M992" s="27"/>
      <c r="N992" s="15" t="s">
        <v>43</v>
      </c>
      <c r="O992" s="15" t="s">
        <v>397</v>
      </c>
      <c r="P992" s="17">
        <v>3.567100458653237E-2</v>
      </c>
      <c r="Q992" s="18">
        <v>18750</v>
      </c>
      <c r="R992" s="18">
        <v>21625.599408859263</v>
      </c>
      <c r="S992" s="15" t="s">
        <v>45</v>
      </c>
      <c r="T992" s="15"/>
      <c r="U992" s="15"/>
      <c r="V992" s="14">
        <v>365</v>
      </c>
      <c r="W992" s="76"/>
      <c r="X992" s="14"/>
      <c r="Y992" s="14">
        <v>8760</v>
      </c>
      <c r="Z992" s="76" t="s">
        <v>2441</v>
      </c>
      <c r="AA992" s="76" t="s">
        <v>2442</v>
      </c>
      <c r="AB992" s="19" t="s">
        <v>49</v>
      </c>
      <c r="AC992" s="19">
        <v>196.35697419693699</v>
      </c>
      <c r="AD992" s="19">
        <v>1220.7279907421801</v>
      </c>
      <c r="AE992" s="19">
        <v>0.1</v>
      </c>
      <c r="AF992" s="19">
        <v>640</v>
      </c>
      <c r="AG992" s="19">
        <v>1920000</v>
      </c>
      <c r="AH992" s="23">
        <v>18750</v>
      </c>
      <c r="AI992" s="24">
        <v>8.7999999999999994E-8</v>
      </c>
      <c r="AJ992" s="21">
        <f t="shared" si="671"/>
        <v>4.2463372651186746E-3</v>
      </c>
      <c r="AK992" s="21">
        <f t="shared" si="672"/>
        <v>2.6398974514972046E-2</v>
      </c>
      <c r="AL992" s="21">
        <f t="shared" si="673"/>
        <v>2.1625599408859268E-6</v>
      </c>
      <c r="AM992" s="21">
        <f t="shared" si="674"/>
        <v>1.384038362166993E-2</v>
      </c>
      <c r="AN992" s="21">
        <f t="shared" si="675"/>
        <v>41.521150865009787</v>
      </c>
      <c r="AO992" s="86">
        <f t="shared" si="643"/>
        <v>1.9030527479796152E-3</v>
      </c>
      <c r="AP992" s="88">
        <f t="shared" si="644"/>
        <v>1.1633800726352533E-5</v>
      </c>
      <c r="AQ992" s="89">
        <f t="shared" si="645"/>
        <v>7.2325957575265876E-5</v>
      </c>
      <c r="AR992" s="89">
        <f t="shared" si="646"/>
        <v>5.924821755851854E-9</v>
      </c>
      <c r="AS992" s="89">
        <f t="shared" si="647"/>
        <v>3.7918859237451865E-5</v>
      </c>
      <c r="AT992" s="89">
        <f t="shared" si="648"/>
        <v>0.11375657771235557</v>
      </c>
      <c r="AU992" s="91">
        <f t="shared" si="649"/>
        <v>5.213843145149631E-6</v>
      </c>
      <c r="AV992" s="95">
        <f t="shared" si="659"/>
        <v>4246.3372651186746</v>
      </c>
      <c r="AW992" s="96">
        <f t="shared" si="660"/>
        <v>26398.974514972047</v>
      </c>
      <c r="AX992" s="96">
        <f t="shared" si="661"/>
        <v>2.1625599408859268</v>
      </c>
      <c r="AY992" s="96">
        <f t="shared" si="662"/>
        <v>13840.383621669931</v>
      </c>
      <c r="AZ992" s="96">
        <f t="shared" si="663"/>
        <v>41521150.865009785</v>
      </c>
      <c r="BA992" s="97">
        <f t="shared" si="664"/>
        <v>1903.0527479796153</v>
      </c>
      <c r="BB992" s="102">
        <f t="shared" si="665"/>
        <v>11.633800726352533</v>
      </c>
      <c r="BC992" s="98">
        <f t="shared" si="666"/>
        <v>72.325957575265875</v>
      </c>
      <c r="BD992" s="98">
        <f t="shared" si="667"/>
        <v>5.9248217558518545E-3</v>
      </c>
      <c r="BE992" s="98">
        <f t="shared" si="668"/>
        <v>37.918859237451862</v>
      </c>
      <c r="BF992" s="98">
        <f t="shared" si="669"/>
        <v>113756.57771235557</v>
      </c>
      <c r="BG992" s="103">
        <f t="shared" si="670"/>
        <v>5.2138431451496308</v>
      </c>
      <c r="BH992">
        <v>0.1</v>
      </c>
      <c r="BI992">
        <f t="shared" si="650"/>
        <v>2162.5599408859266</v>
      </c>
      <c r="BJ992">
        <v>0.1</v>
      </c>
      <c r="BK992">
        <f t="shared" si="651"/>
        <v>1875</v>
      </c>
      <c r="BL992" s="114">
        <v>187.562005220738</v>
      </c>
      <c r="BM992" s="114">
        <v>1012.03746873145</v>
      </c>
      <c r="BN992" s="114">
        <v>0</v>
      </c>
      <c r="BO992" s="114">
        <v>256</v>
      </c>
      <c r="BP992" s="114">
        <v>384000</v>
      </c>
      <c r="BQ992" s="107">
        <f t="shared" si="652"/>
        <v>8.7999999999999994E-9</v>
      </c>
      <c r="BR992" s="107">
        <f t="shared" si="653"/>
        <v>4.0783074802808435E-3</v>
      </c>
      <c r="BS992" s="107">
        <f t="shared" si="654"/>
        <v>2.2044555256917429E-2</v>
      </c>
      <c r="BT992" s="107">
        <f t="shared" si="655"/>
        <v>2.1625599408859272E-7</v>
      </c>
      <c r="BU992" s="107">
        <f t="shared" si="656"/>
        <v>5.7065363571213827E-3</v>
      </c>
      <c r="BV992" s="107">
        <f t="shared" si="657"/>
        <v>9.2844115838186081</v>
      </c>
      <c r="BW992" s="117">
        <f t="shared" si="658"/>
        <v>2.6913230061041601E-4</v>
      </c>
    </row>
    <row r="993" spans="1:75" ht="30" customHeight="1" x14ac:dyDescent="0.25">
      <c r="A993" s="108">
        <v>4.6254166666666672</v>
      </c>
      <c r="B993" s="108">
        <v>-74.152333333333345</v>
      </c>
      <c r="C993" s="119">
        <v>23</v>
      </c>
      <c r="D993" s="119">
        <v>27</v>
      </c>
      <c r="E993" s="119">
        <v>1845</v>
      </c>
      <c r="F993" s="16" t="s">
        <v>2438</v>
      </c>
      <c r="G993" s="14" t="s">
        <v>2439</v>
      </c>
      <c r="H993" s="16" t="s">
        <v>2440</v>
      </c>
      <c r="I993" s="14" t="s">
        <v>195</v>
      </c>
      <c r="J993" s="14" t="s">
        <v>53</v>
      </c>
      <c r="K993" s="14">
        <v>0.12</v>
      </c>
      <c r="L993" s="14"/>
      <c r="M993" s="27"/>
      <c r="N993" s="15" t="s">
        <v>43</v>
      </c>
      <c r="O993" s="15" t="s">
        <v>397</v>
      </c>
      <c r="P993" s="17">
        <v>3.567100458653237E-2</v>
      </c>
      <c r="Q993" s="18">
        <v>18750</v>
      </c>
      <c r="R993" s="18">
        <v>21625.599408859263</v>
      </c>
      <c r="S993" s="15" t="s">
        <v>45</v>
      </c>
      <c r="T993" s="15"/>
      <c r="U993" s="15"/>
      <c r="V993" s="14">
        <v>365</v>
      </c>
      <c r="W993" s="76"/>
      <c r="X993" s="14"/>
      <c r="Y993" s="14">
        <v>8760</v>
      </c>
      <c r="Z993" s="76" t="s">
        <v>2441</v>
      </c>
      <c r="AA993" s="76" t="s">
        <v>2442</v>
      </c>
      <c r="AB993" s="19" t="s">
        <v>49</v>
      </c>
      <c r="AC993" s="19">
        <v>196.35697419693699</v>
      </c>
      <c r="AD993" s="19">
        <v>1220.7279907421801</v>
      </c>
      <c r="AE993" s="19">
        <v>0.1</v>
      </c>
      <c r="AF993" s="19">
        <v>640</v>
      </c>
      <c r="AG993" s="19">
        <v>1920000</v>
      </c>
      <c r="AH993" s="23">
        <v>18750</v>
      </c>
      <c r="AI993" s="24">
        <v>8.7999999999999994E-8</v>
      </c>
      <c r="AJ993" s="21">
        <f t="shared" si="671"/>
        <v>4.2463372651186746E-3</v>
      </c>
      <c r="AK993" s="21">
        <f t="shared" si="672"/>
        <v>2.6398974514972046E-2</v>
      </c>
      <c r="AL993" s="21">
        <f t="shared" si="673"/>
        <v>2.1625599408859268E-6</v>
      </c>
      <c r="AM993" s="21">
        <f t="shared" si="674"/>
        <v>1.384038362166993E-2</v>
      </c>
      <c r="AN993" s="21">
        <f t="shared" si="675"/>
        <v>41.521150865009787</v>
      </c>
      <c r="AO993" s="86">
        <f t="shared" si="643"/>
        <v>1.9030527479796152E-3</v>
      </c>
      <c r="AP993" s="88">
        <f t="shared" si="644"/>
        <v>1.1633800726352533E-5</v>
      </c>
      <c r="AQ993" s="89">
        <f t="shared" si="645"/>
        <v>7.2325957575265876E-5</v>
      </c>
      <c r="AR993" s="89">
        <f t="shared" si="646"/>
        <v>5.924821755851854E-9</v>
      </c>
      <c r="AS993" s="89">
        <f t="shared" si="647"/>
        <v>3.7918859237451865E-5</v>
      </c>
      <c r="AT993" s="89">
        <f t="shared" si="648"/>
        <v>0.11375657771235557</v>
      </c>
      <c r="AU993" s="91">
        <f t="shared" si="649"/>
        <v>5.213843145149631E-6</v>
      </c>
      <c r="AV993" s="95">
        <f t="shared" si="659"/>
        <v>4246.3372651186746</v>
      </c>
      <c r="AW993" s="96">
        <f t="shared" si="660"/>
        <v>26398.974514972047</v>
      </c>
      <c r="AX993" s="96">
        <f t="shared" si="661"/>
        <v>2.1625599408859268</v>
      </c>
      <c r="AY993" s="96">
        <f t="shared" si="662"/>
        <v>13840.383621669931</v>
      </c>
      <c r="AZ993" s="96">
        <f t="shared" si="663"/>
        <v>41521150.865009785</v>
      </c>
      <c r="BA993" s="97">
        <f t="shared" si="664"/>
        <v>1903.0527479796153</v>
      </c>
      <c r="BB993" s="102">
        <f t="shared" si="665"/>
        <v>11.633800726352533</v>
      </c>
      <c r="BC993" s="98">
        <f t="shared" si="666"/>
        <v>72.325957575265875</v>
      </c>
      <c r="BD993" s="98">
        <f t="shared" si="667"/>
        <v>5.9248217558518545E-3</v>
      </c>
      <c r="BE993" s="98">
        <f t="shared" si="668"/>
        <v>37.918859237451862</v>
      </c>
      <c r="BF993" s="98">
        <f t="shared" si="669"/>
        <v>113756.57771235557</v>
      </c>
      <c r="BG993" s="103">
        <f t="shared" si="670"/>
        <v>5.2138431451496308</v>
      </c>
      <c r="BH993">
        <v>0.1</v>
      </c>
      <c r="BI993">
        <f t="shared" si="650"/>
        <v>2162.5599408859266</v>
      </c>
      <c r="BJ993">
        <v>0.1</v>
      </c>
      <c r="BK993">
        <f t="shared" si="651"/>
        <v>1875</v>
      </c>
      <c r="BL993" s="114">
        <v>187.562005220738</v>
      </c>
      <c r="BM993" s="114">
        <v>1012.03746873145</v>
      </c>
      <c r="BN993" s="114">
        <v>0</v>
      </c>
      <c r="BO993" s="114">
        <v>256</v>
      </c>
      <c r="BP993" s="114">
        <v>384000</v>
      </c>
      <c r="BQ993" s="107">
        <f t="shared" si="652"/>
        <v>8.7999999999999994E-9</v>
      </c>
      <c r="BR993" s="107">
        <f t="shared" si="653"/>
        <v>4.0783074802808435E-3</v>
      </c>
      <c r="BS993" s="107">
        <f t="shared" si="654"/>
        <v>2.2044555256917429E-2</v>
      </c>
      <c r="BT993" s="107">
        <f t="shared" si="655"/>
        <v>2.1625599408859272E-7</v>
      </c>
      <c r="BU993" s="107">
        <f t="shared" si="656"/>
        <v>5.7065363571213827E-3</v>
      </c>
      <c r="BV993" s="107">
        <f t="shared" si="657"/>
        <v>9.2844115838186081</v>
      </c>
      <c r="BW993" s="117">
        <f t="shared" si="658"/>
        <v>2.6913230061041601E-4</v>
      </c>
    </row>
    <row r="994" spans="1:75" ht="30" customHeight="1" x14ac:dyDescent="0.25">
      <c r="A994" s="108">
        <v>4.5948333333333329</v>
      </c>
      <c r="B994" s="108">
        <v>-74.147833333333338</v>
      </c>
      <c r="C994" s="119">
        <v>24</v>
      </c>
      <c r="D994" s="119">
        <v>23</v>
      </c>
      <c r="E994" s="119">
        <v>1794</v>
      </c>
      <c r="F994" s="16" t="s">
        <v>2443</v>
      </c>
      <c r="G994" s="14" t="s">
        <v>2444</v>
      </c>
      <c r="H994" s="16" t="s">
        <v>2445</v>
      </c>
      <c r="I994" s="14" t="s">
        <v>195</v>
      </c>
      <c r="J994" s="14" t="s">
        <v>53</v>
      </c>
      <c r="K994" s="14">
        <v>0.18</v>
      </c>
      <c r="L994" s="14"/>
      <c r="M994" s="14">
        <v>2001</v>
      </c>
      <c r="N994" s="15" t="s">
        <v>43</v>
      </c>
      <c r="O994" s="15" t="s">
        <v>123</v>
      </c>
      <c r="P994" s="28">
        <v>4.2689148957375835E-3</v>
      </c>
      <c r="Q994" s="18">
        <v>350000</v>
      </c>
      <c r="R994" s="18">
        <v>356027.79870961118</v>
      </c>
      <c r="S994" s="15" t="s">
        <v>45</v>
      </c>
      <c r="T994" s="15"/>
      <c r="U994" s="15"/>
      <c r="V994" s="14">
        <v>365</v>
      </c>
      <c r="W994" s="76"/>
      <c r="X994" s="14">
        <v>17</v>
      </c>
      <c r="Y994" s="14">
        <v>8352</v>
      </c>
      <c r="Z994" s="76" t="s">
        <v>2446</v>
      </c>
      <c r="AA994" s="76" t="s">
        <v>429</v>
      </c>
      <c r="AB994" s="19" t="s">
        <v>49</v>
      </c>
      <c r="AC994" s="19">
        <v>196.35697419693699</v>
      </c>
      <c r="AD994" s="19">
        <v>1220.7279907421801</v>
      </c>
      <c r="AE994" s="19">
        <v>69.655897325915305</v>
      </c>
      <c r="AF994" s="19">
        <v>640</v>
      </c>
      <c r="AG994" s="19">
        <v>1920000</v>
      </c>
      <c r="AH994" s="23">
        <v>350000</v>
      </c>
      <c r="AI994" s="24">
        <v>8.7999999999999994E-8</v>
      </c>
      <c r="AJ994" s="21">
        <f t="shared" si="671"/>
        <v>6.9908541284615391E-2</v>
      </c>
      <c r="AK994" s="21">
        <f t="shared" si="672"/>
        <v>0.43461309936714498</v>
      </c>
      <c r="AL994" s="21">
        <f t="shared" si="673"/>
        <v>2.479943579208832E-2</v>
      </c>
      <c r="AM994" s="21">
        <f t="shared" si="674"/>
        <v>0.22785779117415114</v>
      </c>
      <c r="AN994" s="21">
        <f t="shared" si="675"/>
        <v>683.57337352245349</v>
      </c>
      <c r="AO994" s="86">
        <f t="shared" si="643"/>
        <v>3.1330446286445782E-2</v>
      </c>
      <c r="AP994" s="88">
        <f t="shared" si="644"/>
        <v>1.9153025009483669E-4</v>
      </c>
      <c r="AQ994" s="89">
        <f t="shared" si="645"/>
        <v>1.1907208201839589E-3</v>
      </c>
      <c r="AR994" s="89">
        <f t="shared" si="646"/>
        <v>6.7943659704351568E-5</v>
      </c>
      <c r="AS994" s="89">
        <f t="shared" si="647"/>
        <v>6.242679210250716E-4</v>
      </c>
      <c r="AT994" s="89">
        <f t="shared" si="648"/>
        <v>1.872803763075215</v>
      </c>
      <c r="AU994" s="91">
        <f t="shared" si="649"/>
        <v>8.5836839140947344E-5</v>
      </c>
      <c r="AV994" s="95">
        <f t="shared" si="659"/>
        <v>69908.541284615392</v>
      </c>
      <c r="AW994" s="96">
        <f t="shared" si="660"/>
        <v>434613.09936714498</v>
      </c>
      <c r="AX994" s="96">
        <f t="shared" si="661"/>
        <v>24799.435792088319</v>
      </c>
      <c r="AY994" s="96">
        <f t="shared" si="662"/>
        <v>227857.79117415115</v>
      </c>
      <c r="AZ994" s="96">
        <f t="shared" si="663"/>
        <v>683573373.52245355</v>
      </c>
      <c r="BA994" s="97">
        <f t="shared" si="664"/>
        <v>31330.446286445782</v>
      </c>
      <c r="BB994" s="102">
        <f t="shared" si="665"/>
        <v>191.5302500948367</v>
      </c>
      <c r="BC994" s="98">
        <f t="shared" si="666"/>
        <v>1190.7208201839589</v>
      </c>
      <c r="BD994" s="98">
        <f t="shared" si="667"/>
        <v>67.943659704351575</v>
      </c>
      <c r="BE994" s="98">
        <f t="shared" si="668"/>
        <v>624.26792102507159</v>
      </c>
      <c r="BF994" s="98">
        <f t="shared" si="669"/>
        <v>1872803.763075215</v>
      </c>
      <c r="BG994" s="103">
        <f t="shared" si="670"/>
        <v>85.836839140947347</v>
      </c>
      <c r="BH994">
        <v>0.1</v>
      </c>
      <c r="BI994">
        <f t="shared" si="650"/>
        <v>35602.779870961116</v>
      </c>
      <c r="BJ994">
        <v>0.1</v>
      </c>
      <c r="BK994">
        <f t="shared" si="651"/>
        <v>35000</v>
      </c>
      <c r="BL994" s="114">
        <v>187.562005220738</v>
      </c>
      <c r="BM994" s="114">
        <v>1012.03746873145</v>
      </c>
      <c r="BN994" s="114">
        <v>69.555897325915296</v>
      </c>
      <c r="BO994" s="114">
        <v>256</v>
      </c>
      <c r="BP994" s="114">
        <v>384000</v>
      </c>
      <c r="BQ994" s="107">
        <f t="shared" si="652"/>
        <v>8.7999999999999994E-9</v>
      </c>
      <c r="BR994" s="107">
        <f t="shared" si="653"/>
        <v>6.714222376978364E-2</v>
      </c>
      <c r="BS994" s="107">
        <f t="shared" si="654"/>
        <v>0.36292517646643585</v>
      </c>
      <c r="BT994" s="107">
        <f t="shared" si="655"/>
        <v>2.4887698680533824E-2</v>
      </c>
      <c r="BU994" s="107">
        <f t="shared" si="656"/>
        <v>9.3948174063095691E-2</v>
      </c>
      <c r="BV994" s="107">
        <f t="shared" si="657"/>
        <v>152.85165308050608</v>
      </c>
      <c r="BW994" s="117">
        <f t="shared" si="658"/>
        <v>4.43079420534934E-3</v>
      </c>
    </row>
    <row r="995" spans="1:75" ht="45" customHeight="1" x14ac:dyDescent="0.25">
      <c r="A995" s="108">
        <v>4.5947222222222219</v>
      </c>
      <c r="B995" s="108">
        <v>-74.148361111111114</v>
      </c>
      <c r="C995" s="119">
        <v>24</v>
      </c>
      <c r="D995" s="119">
        <v>23</v>
      </c>
      <c r="E995" s="119">
        <v>1794</v>
      </c>
      <c r="F995" s="16" t="s">
        <v>2447</v>
      </c>
      <c r="G995" s="14" t="s">
        <v>2448</v>
      </c>
      <c r="H995" s="16" t="s">
        <v>2449</v>
      </c>
      <c r="I995" s="14" t="s">
        <v>195</v>
      </c>
      <c r="J995" s="14" t="s">
        <v>41</v>
      </c>
      <c r="K995" s="14">
        <v>200</v>
      </c>
      <c r="L995" s="14"/>
      <c r="M995" s="14">
        <v>1966</v>
      </c>
      <c r="N995" s="15" t="s">
        <v>43</v>
      </c>
      <c r="O995" s="15" t="s">
        <v>86</v>
      </c>
      <c r="P995" s="28">
        <v>4.2689148957375835E-3</v>
      </c>
      <c r="Q995" s="18">
        <v>385560</v>
      </c>
      <c r="R995" s="18">
        <v>392200.22305850772</v>
      </c>
      <c r="S995" s="15" t="s">
        <v>45</v>
      </c>
      <c r="T995" s="15"/>
      <c r="U995" s="15"/>
      <c r="V995" s="14">
        <v>365</v>
      </c>
      <c r="W995" s="76"/>
      <c r="X995" s="14"/>
      <c r="Y995" s="14">
        <v>8760</v>
      </c>
      <c r="Z995" s="76" t="s">
        <v>2450</v>
      </c>
      <c r="AA995" s="76" t="s">
        <v>429</v>
      </c>
      <c r="AB995" s="19" t="s">
        <v>49</v>
      </c>
      <c r="AC995" s="19">
        <v>589.42211574465</v>
      </c>
      <c r="AD995" s="19">
        <v>6395.3771199333296</v>
      </c>
      <c r="AE995" s="19">
        <v>22.425616220874101</v>
      </c>
      <c r="AF995" s="19">
        <v>1344</v>
      </c>
      <c r="AG995" s="19">
        <v>1920000</v>
      </c>
      <c r="AH995" s="23">
        <v>385560</v>
      </c>
      <c r="AI995" s="24">
        <v>8.7999999999999994E-8</v>
      </c>
      <c r="AJ995" s="21">
        <f t="shared" si="671"/>
        <v>0.23117148527066927</v>
      </c>
      <c r="AK995" s="21">
        <f t="shared" si="672"/>
        <v>2.5082683329811286</v>
      </c>
      <c r="AL995" s="21">
        <f t="shared" si="673"/>
        <v>8.7953316840513104E-3</v>
      </c>
      <c r="AM995" s="21">
        <f t="shared" si="674"/>
        <v>0.52711709979063437</v>
      </c>
      <c r="AN995" s="21">
        <f t="shared" si="675"/>
        <v>753.02442827233483</v>
      </c>
      <c r="AO995" s="86">
        <f t="shared" si="643"/>
        <v>3.4513619629148673E-2</v>
      </c>
      <c r="AP995" s="88">
        <f t="shared" si="644"/>
        <v>6.3334653498813497E-4</v>
      </c>
      <c r="AQ995" s="89">
        <f t="shared" si="645"/>
        <v>6.8719680355647361E-3</v>
      </c>
      <c r="AR995" s="89">
        <f t="shared" si="646"/>
        <v>2.4096799134387151E-5</v>
      </c>
      <c r="AS995" s="89">
        <f t="shared" si="647"/>
        <v>1.4441564377825598E-3</v>
      </c>
      <c r="AT995" s="89">
        <f t="shared" si="648"/>
        <v>2.0630806254036571</v>
      </c>
      <c r="AU995" s="91">
        <f t="shared" si="649"/>
        <v>9.4557861997667591E-5</v>
      </c>
      <c r="AV995" s="95">
        <f t="shared" si="659"/>
        <v>231171.48527066928</v>
      </c>
      <c r="AW995" s="96">
        <f t="shared" si="660"/>
        <v>2508268.3329811287</v>
      </c>
      <c r="AX995" s="96">
        <f t="shared" si="661"/>
        <v>8795.3316840513107</v>
      </c>
      <c r="AY995" s="96">
        <f t="shared" si="662"/>
        <v>527117.09979063435</v>
      </c>
      <c r="AZ995" s="96">
        <f t="shared" si="663"/>
        <v>753024428.27233481</v>
      </c>
      <c r="BA995" s="97">
        <f t="shared" si="664"/>
        <v>34513.61962914867</v>
      </c>
      <c r="BB995" s="102">
        <f t="shared" si="665"/>
        <v>633.34653498813498</v>
      </c>
      <c r="BC995" s="98">
        <f t="shared" si="666"/>
        <v>6871.9680355647361</v>
      </c>
      <c r="BD995" s="98">
        <f t="shared" si="667"/>
        <v>24.096799134387151</v>
      </c>
      <c r="BE995" s="98">
        <f t="shared" si="668"/>
        <v>1444.1564377825598</v>
      </c>
      <c r="BF995" s="98">
        <f t="shared" si="669"/>
        <v>2063080.6254036571</v>
      </c>
      <c r="BG995" s="103">
        <f t="shared" si="670"/>
        <v>94.557861997667587</v>
      </c>
      <c r="BH995">
        <v>0.1</v>
      </c>
      <c r="BI995">
        <f t="shared" si="650"/>
        <v>39220.022305850776</v>
      </c>
      <c r="BJ995">
        <v>0.1</v>
      </c>
      <c r="BK995">
        <f t="shared" si="651"/>
        <v>38556</v>
      </c>
      <c r="BL995" s="114">
        <v>491.49252207956101</v>
      </c>
      <c r="BM995" s="114">
        <v>4911.7599692228896</v>
      </c>
      <c r="BN995" s="114">
        <v>16.278520514623899</v>
      </c>
      <c r="BO995" s="114">
        <v>537.6</v>
      </c>
      <c r="BP995" s="114">
        <v>384000</v>
      </c>
      <c r="BQ995" s="107">
        <f t="shared" si="652"/>
        <v>8.7999999999999994E-9</v>
      </c>
      <c r="BR995" s="107">
        <f t="shared" si="653"/>
        <v>0.19414468970500076</v>
      </c>
      <c r="BS995" s="107">
        <f t="shared" si="654"/>
        <v>1.9426542308314734</v>
      </c>
      <c r="BT995" s="107">
        <f t="shared" si="655"/>
        <v>6.4447377566205387E-3</v>
      </c>
      <c r="BU995" s="107">
        <f t="shared" si="656"/>
        <v>0.21733594795060307</v>
      </c>
      <c r="BV995" s="107">
        <f t="shared" si="657"/>
        <v>168.38138103348552</v>
      </c>
      <c r="BW995" s="117">
        <f t="shared" si="658"/>
        <v>4.8809628966128334E-3</v>
      </c>
    </row>
    <row r="996" spans="1:75" ht="45" customHeight="1" x14ac:dyDescent="0.25">
      <c r="A996" s="108">
        <v>4.5947222222222219</v>
      </c>
      <c r="B996" s="108">
        <v>-74.148361111111114</v>
      </c>
      <c r="C996" s="119">
        <v>24</v>
      </c>
      <c r="D996" s="119">
        <v>23</v>
      </c>
      <c r="E996" s="119">
        <v>1794</v>
      </c>
      <c r="F996" s="16" t="s">
        <v>2447</v>
      </c>
      <c r="G996" s="14" t="s">
        <v>2448</v>
      </c>
      <c r="H996" s="16" t="s">
        <v>2449</v>
      </c>
      <c r="I996" s="14" t="s">
        <v>195</v>
      </c>
      <c r="J996" s="14" t="s">
        <v>41</v>
      </c>
      <c r="K996" s="14">
        <v>250</v>
      </c>
      <c r="L996" s="14"/>
      <c r="M996" s="14">
        <v>1990</v>
      </c>
      <c r="N996" s="15" t="s">
        <v>43</v>
      </c>
      <c r="O996" s="15" t="s">
        <v>86</v>
      </c>
      <c r="P996" s="28">
        <v>4.2689148957375835E-3</v>
      </c>
      <c r="Q996" s="18">
        <v>385560</v>
      </c>
      <c r="R996" s="18">
        <v>392200.22305850772</v>
      </c>
      <c r="S996" s="15" t="s">
        <v>45</v>
      </c>
      <c r="T996" s="15"/>
      <c r="U996" s="15"/>
      <c r="V996" s="14">
        <v>365</v>
      </c>
      <c r="W996" s="76"/>
      <c r="X996" s="14"/>
      <c r="Y996" s="14">
        <v>8760</v>
      </c>
      <c r="Z996" s="76" t="s">
        <v>2450</v>
      </c>
      <c r="AA996" s="76" t="s">
        <v>429</v>
      </c>
      <c r="AB996" s="19" t="s">
        <v>49</v>
      </c>
      <c r="AC996" s="19">
        <v>589.42211574465</v>
      </c>
      <c r="AD996" s="19">
        <v>6395.3771199333296</v>
      </c>
      <c r="AE996" s="19">
        <v>22.425616220874101</v>
      </c>
      <c r="AF996" s="19">
        <v>1344</v>
      </c>
      <c r="AG996" s="19">
        <v>1920000</v>
      </c>
      <c r="AH996" s="23">
        <v>385560</v>
      </c>
      <c r="AI996" s="24">
        <v>8.7999999999999994E-8</v>
      </c>
      <c r="AJ996" s="21">
        <f t="shared" si="671"/>
        <v>0.23117148527066927</v>
      </c>
      <c r="AK996" s="21">
        <f t="shared" si="672"/>
        <v>2.5082683329811286</v>
      </c>
      <c r="AL996" s="21">
        <f t="shared" si="673"/>
        <v>8.7953316840513104E-3</v>
      </c>
      <c r="AM996" s="21">
        <f t="shared" si="674"/>
        <v>0.52711709979063437</v>
      </c>
      <c r="AN996" s="21">
        <f t="shared" si="675"/>
        <v>753.02442827233483</v>
      </c>
      <c r="AO996" s="86">
        <f t="shared" si="643"/>
        <v>3.4513619629148673E-2</v>
      </c>
      <c r="AP996" s="88">
        <f t="shared" si="644"/>
        <v>6.3334653498813497E-4</v>
      </c>
      <c r="AQ996" s="89">
        <f t="shared" si="645"/>
        <v>6.8719680355647361E-3</v>
      </c>
      <c r="AR996" s="89">
        <f t="shared" si="646"/>
        <v>2.4096799134387151E-5</v>
      </c>
      <c r="AS996" s="89">
        <f t="shared" si="647"/>
        <v>1.4441564377825598E-3</v>
      </c>
      <c r="AT996" s="89">
        <f t="shared" si="648"/>
        <v>2.0630806254036571</v>
      </c>
      <c r="AU996" s="91">
        <f t="shared" si="649"/>
        <v>9.4557861997667591E-5</v>
      </c>
      <c r="AV996" s="95">
        <f t="shared" si="659"/>
        <v>231171.48527066928</v>
      </c>
      <c r="AW996" s="96">
        <f t="shared" si="660"/>
        <v>2508268.3329811287</v>
      </c>
      <c r="AX996" s="96">
        <f t="shared" si="661"/>
        <v>8795.3316840513107</v>
      </c>
      <c r="AY996" s="96">
        <f t="shared" si="662"/>
        <v>527117.09979063435</v>
      </c>
      <c r="AZ996" s="96">
        <f t="shared" si="663"/>
        <v>753024428.27233481</v>
      </c>
      <c r="BA996" s="97">
        <f t="shared" si="664"/>
        <v>34513.61962914867</v>
      </c>
      <c r="BB996" s="102">
        <f t="shared" si="665"/>
        <v>633.34653498813498</v>
      </c>
      <c r="BC996" s="98">
        <f t="shared" si="666"/>
        <v>6871.9680355647361</v>
      </c>
      <c r="BD996" s="98">
        <f t="shared" si="667"/>
        <v>24.096799134387151</v>
      </c>
      <c r="BE996" s="98">
        <f t="shared" si="668"/>
        <v>1444.1564377825598</v>
      </c>
      <c r="BF996" s="98">
        <f t="shared" si="669"/>
        <v>2063080.6254036571</v>
      </c>
      <c r="BG996" s="103">
        <f t="shared" si="670"/>
        <v>94.557861997667587</v>
      </c>
      <c r="BH996">
        <v>0.1</v>
      </c>
      <c r="BI996">
        <f t="shared" si="650"/>
        <v>39220.022305850776</v>
      </c>
      <c r="BJ996">
        <v>0.1</v>
      </c>
      <c r="BK996">
        <f t="shared" si="651"/>
        <v>38556</v>
      </c>
      <c r="BL996" s="114">
        <v>491.49252207956101</v>
      </c>
      <c r="BM996" s="114">
        <v>4911.7599692228896</v>
      </c>
      <c r="BN996" s="114">
        <v>16.278520514623899</v>
      </c>
      <c r="BO996" s="114">
        <v>537.6</v>
      </c>
      <c r="BP996" s="114">
        <v>384000</v>
      </c>
      <c r="BQ996" s="107">
        <f t="shared" si="652"/>
        <v>8.7999999999999994E-9</v>
      </c>
      <c r="BR996" s="107">
        <f t="shared" si="653"/>
        <v>0.19414468970500076</v>
      </c>
      <c r="BS996" s="107">
        <f t="shared" si="654"/>
        <v>1.9426542308314734</v>
      </c>
      <c r="BT996" s="107">
        <f t="shared" si="655"/>
        <v>6.4447377566205387E-3</v>
      </c>
      <c r="BU996" s="107">
        <f t="shared" si="656"/>
        <v>0.21733594795060307</v>
      </c>
      <c r="BV996" s="107">
        <f t="shared" si="657"/>
        <v>168.38138103348552</v>
      </c>
      <c r="BW996" s="117">
        <f t="shared" si="658"/>
        <v>4.8809628966128334E-3</v>
      </c>
    </row>
    <row r="997" spans="1:75" ht="45" customHeight="1" x14ac:dyDescent="0.25">
      <c r="A997" s="108">
        <v>4.5947222222222219</v>
      </c>
      <c r="B997" s="108">
        <v>-74.148361111111114</v>
      </c>
      <c r="C997" s="119">
        <v>24</v>
      </c>
      <c r="D997" s="119">
        <v>23</v>
      </c>
      <c r="E997" s="119">
        <v>1794</v>
      </c>
      <c r="F997" s="16" t="s">
        <v>2447</v>
      </c>
      <c r="G997" s="14" t="s">
        <v>2448</v>
      </c>
      <c r="H997" s="16" t="s">
        <v>2449</v>
      </c>
      <c r="I997" s="14" t="s">
        <v>195</v>
      </c>
      <c r="J997" s="14" t="s">
        <v>41</v>
      </c>
      <c r="K997" s="14">
        <v>300</v>
      </c>
      <c r="L997" s="14"/>
      <c r="M997" s="14">
        <v>1989</v>
      </c>
      <c r="N997" s="15" t="s">
        <v>43</v>
      </c>
      <c r="O997" s="15" t="s">
        <v>86</v>
      </c>
      <c r="P997" s="28">
        <v>4.2689148957375835E-3</v>
      </c>
      <c r="Q997" s="18">
        <v>771120</v>
      </c>
      <c r="R997" s="18">
        <v>784400.44611701544</v>
      </c>
      <c r="S997" s="15" t="s">
        <v>45</v>
      </c>
      <c r="T997" s="15"/>
      <c r="U997" s="15"/>
      <c r="V997" s="14">
        <v>365</v>
      </c>
      <c r="W997" s="76"/>
      <c r="X997" s="14"/>
      <c r="Y997" s="14">
        <v>8760</v>
      </c>
      <c r="Z997" s="76" t="s">
        <v>2450</v>
      </c>
      <c r="AA997" s="76" t="s">
        <v>429</v>
      </c>
      <c r="AB997" s="19" t="s">
        <v>49</v>
      </c>
      <c r="AC997" s="19">
        <v>589.42211574465</v>
      </c>
      <c r="AD997" s="19">
        <v>6395.3771199333296</v>
      </c>
      <c r="AE997" s="19">
        <v>22.425616220874101</v>
      </c>
      <c r="AF997" s="19">
        <v>1344</v>
      </c>
      <c r="AG997" s="19">
        <v>1920000</v>
      </c>
      <c r="AH997" s="23">
        <v>771120</v>
      </c>
      <c r="AI997" s="24">
        <v>8.7999999999999994E-8</v>
      </c>
      <c r="AJ997" s="21">
        <f t="shared" si="671"/>
        <v>0.46234297054133855</v>
      </c>
      <c r="AK997" s="21">
        <f t="shared" si="672"/>
        <v>5.0165366659622572</v>
      </c>
      <c r="AL997" s="21">
        <f t="shared" si="673"/>
        <v>1.7590663368102621E-2</v>
      </c>
      <c r="AM997" s="21">
        <f t="shared" si="674"/>
        <v>1.0542341995812687</v>
      </c>
      <c r="AN997" s="21">
        <f t="shared" si="675"/>
        <v>1506.0488565446697</v>
      </c>
      <c r="AO997" s="86">
        <f t="shared" si="643"/>
        <v>6.9027239258297346E-2</v>
      </c>
      <c r="AP997" s="88">
        <f t="shared" si="644"/>
        <v>1.2666930699762699E-3</v>
      </c>
      <c r="AQ997" s="89">
        <f t="shared" si="645"/>
        <v>1.3743936071129472E-2</v>
      </c>
      <c r="AR997" s="89">
        <f t="shared" si="646"/>
        <v>4.8193598268774301E-5</v>
      </c>
      <c r="AS997" s="89">
        <f t="shared" si="647"/>
        <v>2.8883128755651196E-3</v>
      </c>
      <c r="AT997" s="89">
        <f t="shared" si="648"/>
        <v>4.1261612508073142</v>
      </c>
      <c r="AU997" s="91">
        <f t="shared" si="649"/>
        <v>1.8911572399533518E-4</v>
      </c>
      <c r="AV997" s="95">
        <f t="shared" si="659"/>
        <v>462342.97054133855</v>
      </c>
      <c r="AW997" s="96">
        <f t="shared" si="660"/>
        <v>5016536.6659622574</v>
      </c>
      <c r="AX997" s="96">
        <f t="shared" si="661"/>
        <v>17590.663368102621</v>
      </c>
      <c r="AY997" s="96">
        <f t="shared" si="662"/>
        <v>1054234.1995812687</v>
      </c>
      <c r="AZ997" s="96">
        <f t="shared" si="663"/>
        <v>1506048856.5446696</v>
      </c>
      <c r="BA997" s="97">
        <f t="shared" si="664"/>
        <v>69027.239258297341</v>
      </c>
      <c r="BB997" s="102">
        <f t="shared" si="665"/>
        <v>1266.69306997627</v>
      </c>
      <c r="BC997" s="98">
        <f t="shared" si="666"/>
        <v>13743.936071129472</v>
      </c>
      <c r="BD997" s="98">
        <f t="shared" si="667"/>
        <v>48.193598268774302</v>
      </c>
      <c r="BE997" s="98">
        <f t="shared" si="668"/>
        <v>2888.3128755651196</v>
      </c>
      <c r="BF997" s="98">
        <f t="shared" si="669"/>
        <v>4126161.2508073142</v>
      </c>
      <c r="BG997" s="103">
        <f t="shared" si="670"/>
        <v>189.11572399533517</v>
      </c>
      <c r="BH997">
        <v>0.1</v>
      </c>
      <c r="BI997">
        <f t="shared" si="650"/>
        <v>78440.044611701553</v>
      </c>
      <c r="BJ997">
        <v>0.1</v>
      </c>
      <c r="BK997">
        <f t="shared" si="651"/>
        <v>77112</v>
      </c>
      <c r="BL997" s="114">
        <v>491.49252207956101</v>
      </c>
      <c r="BM997" s="114">
        <v>4911.7599692228896</v>
      </c>
      <c r="BN997" s="114">
        <v>16.278520514623899</v>
      </c>
      <c r="BO997" s="114">
        <v>537.6</v>
      </c>
      <c r="BP997" s="114">
        <v>384000</v>
      </c>
      <c r="BQ997" s="107">
        <f t="shared" si="652"/>
        <v>8.7999999999999994E-9</v>
      </c>
      <c r="BR997" s="107">
        <f t="shared" si="653"/>
        <v>0.38828937941000152</v>
      </c>
      <c r="BS997" s="107">
        <f t="shared" si="654"/>
        <v>3.8853084616629467</v>
      </c>
      <c r="BT997" s="107">
        <f t="shared" si="655"/>
        <v>1.2889475513241077E-2</v>
      </c>
      <c r="BU997" s="107">
        <f t="shared" si="656"/>
        <v>0.43467189590120614</v>
      </c>
      <c r="BV997" s="107">
        <f t="shared" si="657"/>
        <v>336.76276206697105</v>
      </c>
      <c r="BW997" s="117">
        <f t="shared" si="658"/>
        <v>9.7619257932256669E-3</v>
      </c>
    </row>
    <row r="998" spans="1:75" ht="30" customHeight="1" x14ac:dyDescent="0.25">
      <c r="A998" s="108">
        <v>4.614694444444444</v>
      </c>
      <c r="B998" s="108">
        <v>-74.104611111111112</v>
      </c>
      <c r="C998" s="119">
        <v>28</v>
      </c>
      <c r="D998" s="119">
        <v>26</v>
      </c>
      <c r="E998" s="119">
        <v>1837</v>
      </c>
      <c r="F998" s="16" t="s">
        <v>2451</v>
      </c>
      <c r="G998" s="14" t="s">
        <v>2452</v>
      </c>
      <c r="H998" s="16" t="s">
        <v>2453</v>
      </c>
      <c r="I998" s="14" t="s">
        <v>133</v>
      </c>
      <c r="J998" s="14" t="s">
        <v>41</v>
      </c>
      <c r="K998" s="14">
        <v>9.51</v>
      </c>
      <c r="L998" s="14"/>
      <c r="M998" s="14">
        <v>1990</v>
      </c>
      <c r="N998" s="15" t="s">
        <v>894</v>
      </c>
      <c r="O998" s="15" t="s">
        <v>164</v>
      </c>
      <c r="P998" s="22">
        <v>8.4286353981658756E-3</v>
      </c>
      <c r="Q998" s="18">
        <v>108.831434303668</v>
      </c>
      <c r="R998" s="18">
        <v>112.56318996315902</v>
      </c>
      <c r="S998" s="2" t="s">
        <v>45</v>
      </c>
      <c r="T998" s="2"/>
      <c r="U998" s="2"/>
      <c r="V998" s="14">
        <v>365</v>
      </c>
      <c r="W998" s="76"/>
      <c r="X998" s="14">
        <v>24</v>
      </c>
      <c r="Y998" s="14">
        <v>8184</v>
      </c>
      <c r="Z998" s="76" t="s">
        <v>2454</v>
      </c>
      <c r="AA998" s="76" t="s">
        <v>429</v>
      </c>
      <c r="AB998" s="19" t="s">
        <v>49</v>
      </c>
      <c r="AC998" s="19">
        <v>6028806.2199999997</v>
      </c>
      <c r="AD998" s="19">
        <v>4168764.2439999999</v>
      </c>
      <c r="AE998" s="19">
        <v>26460000</v>
      </c>
      <c r="AF998" s="19">
        <v>600000</v>
      </c>
      <c r="AG998" s="19">
        <v>2640000</v>
      </c>
      <c r="AH998" s="23">
        <v>108.831434303668</v>
      </c>
      <c r="AI998" s="20">
        <v>9.1200000000000003E-2</v>
      </c>
      <c r="AJ998" s="21">
        <f t="shared" si="671"/>
        <v>0.67862165979293465</v>
      </c>
      <c r="AK998" s="21">
        <f t="shared" si="672"/>
        <v>0.46924940150899697</v>
      </c>
      <c r="AL998" s="21">
        <f t="shared" si="673"/>
        <v>2.9784220064251876</v>
      </c>
      <c r="AM998" s="21">
        <f t="shared" si="674"/>
        <v>6.7537913977895409E-2</v>
      </c>
      <c r="AN998" s="21">
        <f t="shared" si="675"/>
        <v>0.29716682150273976</v>
      </c>
      <c r="AO998" s="86">
        <f t="shared" si="643"/>
        <v>10.265762924640104</v>
      </c>
      <c r="AP998" s="88">
        <f t="shared" si="644"/>
        <v>1.8592374240902318E-3</v>
      </c>
      <c r="AQ998" s="89">
        <f t="shared" si="645"/>
        <v>1.2856147986547862E-3</v>
      </c>
      <c r="AR998" s="89">
        <f t="shared" si="646"/>
        <v>8.1600602915758557E-3</v>
      </c>
      <c r="AS998" s="89">
        <f t="shared" si="647"/>
        <v>1.8503538076135729E-4</v>
      </c>
      <c r="AT998" s="89">
        <f t="shared" si="648"/>
        <v>8.1415567534997191E-4</v>
      </c>
      <c r="AU998" s="91">
        <f t="shared" si="649"/>
        <v>2.8125377875726311E-2</v>
      </c>
      <c r="AV998" s="95">
        <f t="shared" si="659"/>
        <v>678621.65979293466</v>
      </c>
      <c r="AW998" s="96">
        <f t="shared" si="660"/>
        <v>469249.40150899696</v>
      </c>
      <c r="AX998" s="96">
        <f t="shared" si="661"/>
        <v>2978422.0064251875</v>
      </c>
      <c r="AY998" s="96">
        <f t="shared" si="662"/>
        <v>67537.913977895412</v>
      </c>
      <c r="AZ998" s="96">
        <f t="shared" si="663"/>
        <v>297166.82150273974</v>
      </c>
      <c r="BA998" s="97">
        <f t="shared" si="664"/>
        <v>10265762.924640104</v>
      </c>
      <c r="BB998" s="102">
        <f t="shared" si="665"/>
        <v>1859.2374240902318</v>
      </c>
      <c r="BC998" s="98">
        <f t="shared" si="666"/>
        <v>1285.6147986547862</v>
      </c>
      <c r="BD998" s="98">
        <f t="shared" si="667"/>
        <v>8160.0602915758554</v>
      </c>
      <c r="BE998" s="98">
        <f t="shared" si="668"/>
        <v>185.03538076135729</v>
      </c>
      <c r="BF998" s="98">
        <f t="shared" si="669"/>
        <v>814.15567534997194</v>
      </c>
      <c r="BG998" s="103">
        <f t="shared" si="670"/>
        <v>28125.37787572631</v>
      </c>
      <c r="BH998">
        <v>0.1</v>
      </c>
      <c r="BI998">
        <f t="shared" si="650"/>
        <v>11.256318996315903</v>
      </c>
      <c r="BJ998">
        <v>0.1</v>
      </c>
      <c r="BK998">
        <f t="shared" si="651"/>
        <v>10.8831434303668</v>
      </c>
      <c r="BL998" s="114">
        <v>2023172.2660000001</v>
      </c>
      <c r="BM998" s="114">
        <v>598737.96600000001</v>
      </c>
      <c r="BN998">
        <f>AE998*0.1</f>
        <v>2646000</v>
      </c>
      <c r="BO998">
        <f>AF998*0.1</f>
        <v>60000</v>
      </c>
      <c r="BP998">
        <f>AG998*0.1</f>
        <v>264000</v>
      </c>
      <c r="BQ998" s="107">
        <f t="shared" si="652"/>
        <v>9.1200000000000014E-3</v>
      </c>
      <c r="BR998" s="107">
        <f t="shared" si="653"/>
        <v>0.23763076007751111</v>
      </c>
      <c r="BS998" s="107">
        <f t="shared" si="654"/>
        <v>8.2122782064047231E-2</v>
      </c>
      <c r="BT998" s="107">
        <f t="shared" si="655"/>
        <v>0.42121247959569869</v>
      </c>
      <c r="BU998" s="107">
        <f t="shared" si="656"/>
        <v>9.5513033921927129E-3</v>
      </c>
      <c r="BV998" s="107">
        <f t="shared" si="657"/>
        <v>4.2025734925647935E-2</v>
      </c>
      <c r="BW998" s="117">
        <f t="shared" si="658"/>
        <v>1.4517981156132926</v>
      </c>
    </row>
    <row r="999" spans="1:75" ht="30" customHeight="1" x14ac:dyDescent="0.25">
      <c r="A999" s="108">
        <v>4.61685020863729</v>
      </c>
      <c r="B999" s="108">
        <v>-74.102926171376197</v>
      </c>
      <c r="C999" s="119">
        <v>29</v>
      </c>
      <c r="D999" s="119">
        <v>26</v>
      </c>
      <c r="E999" s="119">
        <v>2331</v>
      </c>
      <c r="F999" s="16" t="s">
        <v>2455</v>
      </c>
      <c r="G999" s="14" t="s">
        <v>2456</v>
      </c>
      <c r="H999" s="16" t="s">
        <v>2457</v>
      </c>
      <c r="I999" s="14" t="s">
        <v>133</v>
      </c>
      <c r="J999" s="14" t="s">
        <v>53</v>
      </c>
      <c r="K999" s="14">
        <v>0.12</v>
      </c>
      <c r="L999" s="14"/>
      <c r="M999" s="14">
        <v>2008</v>
      </c>
      <c r="N999" s="15" t="s">
        <v>43</v>
      </c>
      <c r="O999" s="15" t="s">
        <v>123</v>
      </c>
      <c r="P999" s="17">
        <v>-7.2022874027276113E-2</v>
      </c>
      <c r="Q999" s="18">
        <v>8125</v>
      </c>
      <c r="R999" s="18">
        <v>6091.2555852592322</v>
      </c>
      <c r="S999" s="15" t="s">
        <v>45</v>
      </c>
      <c r="T999" s="15"/>
      <c r="U999" s="15"/>
      <c r="V999" s="14">
        <v>365</v>
      </c>
      <c r="W999" s="76"/>
      <c r="X999" s="14"/>
      <c r="Y999" s="14">
        <v>8760</v>
      </c>
      <c r="Z999" s="76" t="s">
        <v>2458</v>
      </c>
      <c r="AA999" s="76" t="s">
        <v>429</v>
      </c>
      <c r="AB999" s="19" t="s">
        <v>49</v>
      </c>
      <c r="AC999" s="19">
        <v>196.35697419693699</v>
      </c>
      <c r="AD999" s="19">
        <v>1220.7279907421801</v>
      </c>
      <c r="AE999" s="19">
        <v>69.655897325915305</v>
      </c>
      <c r="AF999" s="19">
        <v>640</v>
      </c>
      <c r="AG999" s="19">
        <v>1920000</v>
      </c>
      <c r="AH999" s="20">
        <v>30259</v>
      </c>
      <c r="AI999" s="20">
        <v>7.6726E-6</v>
      </c>
      <c r="AJ999" s="21">
        <f t="shared" si="671"/>
        <v>1.1960605157816954E-3</v>
      </c>
      <c r="AK999" s="21">
        <f t="shared" si="672"/>
        <v>7.4357661916905843E-3</v>
      </c>
      <c r="AL999" s="21">
        <f t="shared" si="673"/>
        <v>4.2429187363272522E-4</v>
      </c>
      <c r="AM999" s="21">
        <f t="shared" si="674"/>
        <v>3.8984035745659087E-3</v>
      </c>
      <c r="AN999" s="21">
        <f t="shared" si="675"/>
        <v>11.695210723697725</v>
      </c>
      <c r="AO999" s="86">
        <f t="shared" si="643"/>
        <v>0.17405262669699639</v>
      </c>
      <c r="AP999" s="88">
        <f t="shared" si="644"/>
        <v>3.2768781254293026E-6</v>
      </c>
      <c r="AQ999" s="89">
        <f t="shared" si="645"/>
        <v>2.0371962169015301E-5</v>
      </c>
      <c r="AR999" s="89">
        <f t="shared" si="646"/>
        <v>1.1624434894047267E-6</v>
      </c>
      <c r="AS999" s="89">
        <f t="shared" si="647"/>
        <v>1.0680557738536736E-5</v>
      </c>
      <c r="AT999" s="89">
        <f t="shared" si="648"/>
        <v>3.2041673215610203E-2</v>
      </c>
      <c r="AU999" s="91">
        <f t="shared" si="649"/>
        <v>4.7685651149862026E-4</v>
      </c>
      <c r="AV999" s="95">
        <f t="shared" si="659"/>
        <v>1196.0605157816954</v>
      </c>
      <c r="AW999" s="96">
        <f t="shared" si="660"/>
        <v>7435.7661916905845</v>
      </c>
      <c r="AX999" s="96">
        <f t="shared" si="661"/>
        <v>424.29187363272524</v>
      </c>
      <c r="AY999" s="96">
        <f t="shared" si="662"/>
        <v>3898.4035745659085</v>
      </c>
      <c r="AZ999" s="96">
        <f t="shared" si="663"/>
        <v>11695210.723697726</v>
      </c>
      <c r="BA999" s="97">
        <f t="shared" si="664"/>
        <v>174052.62669699639</v>
      </c>
      <c r="BB999" s="102">
        <f t="shared" si="665"/>
        <v>3.2768781254293025</v>
      </c>
      <c r="BC999" s="98">
        <f t="shared" si="666"/>
        <v>20.371962169015301</v>
      </c>
      <c r="BD999" s="98">
        <f t="shared" si="667"/>
        <v>1.1624434894047266</v>
      </c>
      <c r="BE999" s="98">
        <f t="shared" si="668"/>
        <v>10.680557738536736</v>
      </c>
      <c r="BF999" s="98">
        <f t="shared" si="669"/>
        <v>32041.673215610204</v>
      </c>
      <c r="BG999" s="103">
        <f t="shared" si="670"/>
        <v>476.85651149862025</v>
      </c>
      <c r="BH999">
        <v>0.1</v>
      </c>
      <c r="BI999">
        <f t="shared" si="650"/>
        <v>609.12555852592322</v>
      </c>
      <c r="BJ999">
        <v>0.1</v>
      </c>
      <c r="BK999">
        <f t="shared" si="651"/>
        <v>3025.9</v>
      </c>
      <c r="BL999" s="114">
        <v>187.562005220738</v>
      </c>
      <c r="BM999" s="114">
        <v>1012.03746873145</v>
      </c>
      <c r="BN999" s="114">
        <v>69.555897325915296</v>
      </c>
      <c r="BO999" s="114">
        <v>256</v>
      </c>
      <c r="BP999" s="114">
        <v>384000</v>
      </c>
      <c r="BQ999" s="107">
        <f t="shared" si="652"/>
        <v>7.6726E-7</v>
      </c>
      <c r="BR999" s="107">
        <f t="shared" si="653"/>
        <v>1.1487317760768413E-3</v>
      </c>
      <c r="BS999" s="107">
        <f t="shared" si="654"/>
        <v>6.2092623559023546E-3</v>
      </c>
      <c r="BT999" s="107">
        <f t="shared" si="655"/>
        <v>4.2580195743562878E-4</v>
      </c>
      <c r="BU999" s="107">
        <f t="shared" si="656"/>
        <v>1.6073529709220698E-3</v>
      </c>
      <c r="BV999" s="107">
        <f t="shared" si="657"/>
        <v>2.6151286189372627</v>
      </c>
      <c r="BW999" s="117">
        <f t="shared" si="658"/>
        <v>2.4614758524155379E-2</v>
      </c>
    </row>
    <row r="1000" spans="1:75" ht="30" customHeight="1" x14ac:dyDescent="0.25">
      <c r="A1000" s="108">
        <v>4.61685020863729</v>
      </c>
      <c r="B1000" s="108">
        <v>-74.102926171376197</v>
      </c>
      <c r="C1000" s="119">
        <v>29</v>
      </c>
      <c r="D1000" s="119">
        <v>26</v>
      </c>
      <c r="E1000" s="119">
        <v>2331</v>
      </c>
      <c r="F1000" s="16" t="s">
        <v>2455</v>
      </c>
      <c r="G1000" s="14" t="s">
        <v>2456</v>
      </c>
      <c r="H1000" s="16" t="s">
        <v>2457</v>
      </c>
      <c r="I1000" s="14" t="s">
        <v>133</v>
      </c>
      <c r="J1000" s="14" t="s">
        <v>53</v>
      </c>
      <c r="K1000" s="14">
        <v>0.12</v>
      </c>
      <c r="L1000" s="14"/>
      <c r="M1000" s="14">
        <v>2008</v>
      </c>
      <c r="N1000" s="15" t="s">
        <v>43</v>
      </c>
      <c r="O1000" s="15" t="s">
        <v>123</v>
      </c>
      <c r="P1000" s="17">
        <v>-7.2022874027276113E-2</v>
      </c>
      <c r="Q1000" s="18">
        <v>8125</v>
      </c>
      <c r="R1000" s="18">
        <v>6091.2555852592322</v>
      </c>
      <c r="S1000" s="15" t="s">
        <v>45</v>
      </c>
      <c r="T1000" s="15"/>
      <c r="U1000" s="15"/>
      <c r="V1000" s="14">
        <v>365</v>
      </c>
      <c r="W1000" s="76"/>
      <c r="X1000" s="14"/>
      <c r="Y1000" s="14">
        <v>8760</v>
      </c>
      <c r="Z1000" s="76" t="s">
        <v>2458</v>
      </c>
      <c r="AA1000" s="76" t="s">
        <v>429</v>
      </c>
      <c r="AB1000" s="19" t="s">
        <v>49</v>
      </c>
      <c r="AC1000" s="19">
        <v>196.35697419693699</v>
      </c>
      <c r="AD1000" s="19">
        <v>1220.7279907421801</v>
      </c>
      <c r="AE1000" s="19">
        <v>69.655897325915305</v>
      </c>
      <c r="AF1000" s="19">
        <v>640</v>
      </c>
      <c r="AG1000" s="19">
        <v>1920000</v>
      </c>
      <c r="AH1000" s="20">
        <v>30259</v>
      </c>
      <c r="AI1000" s="20">
        <v>7.6726E-6</v>
      </c>
      <c r="AJ1000" s="21">
        <f t="shared" si="671"/>
        <v>1.1960605157816954E-3</v>
      </c>
      <c r="AK1000" s="21">
        <f t="shared" si="672"/>
        <v>7.4357661916905843E-3</v>
      </c>
      <c r="AL1000" s="21">
        <f t="shared" si="673"/>
        <v>4.2429187363272522E-4</v>
      </c>
      <c r="AM1000" s="21">
        <f t="shared" si="674"/>
        <v>3.8984035745659087E-3</v>
      </c>
      <c r="AN1000" s="21">
        <f t="shared" si="675"/>
        <v>11.695210723697725</v>
      </c>
      <c r="AO1000" s="86">
        <f t="shared" si="643"/>
        <v>0.17405262669699639</v>
      </c>
      <c r="AP1000" s="88">
        <f t="shared" si="644"/>
        <v>3.2768781254293026E-6</v>
      </c>
      <c r="AQ1000" s="89">
        <f t="shared" si="645"/>
        <v>2.0371962169015301E-5</v>
      </c>
      <c r="AR1000" s="89">
        <f t="shared" si="646"/>
        <v>1.1624434894047267E-6</v>
      </c>
      <c r="AS1000" s="89">
        <f t="shared" si="647"/>
        <v>1.0680557738536736E-5</v>
      </c>
      <c r="AT1000" s="89">
        <f t="shared" si="648"/>
        <v>3.2041673215610203E-2</v>
      </c>
      <c r="AU1000" s="91">
        <f t="shared" si="649"/>
        <v>4.7685651149862026E-4</v>
      </c>
      <c r="AV1000" s="95">
        <f t="shared" si="659"/>
        <v>1196.0605157816954</v>
      </c>
      <c r="AW1000" s="96">
        <f t="shared" si="660"/>
        <v>7435.7661916905845</v>
      </c>
      <c r="AX1000" s="96">
        <f t="shared" si="661"/>
        <v>424.29187363272524</v>
      </c>
      <c r="AY1000" s="96">
        <f t="shared" si="662"/>
        <v>3898.4035745659085</v>
      </c>
      <c r="AZ1000" s="96">
        <f t="shared" si="663"/>
        <v>11695210.723697726</v>
      </c>
      <c r="BA1000" s="97">
        <f t="shared" si="664"/>
        <v>174052.62669699639</v>
      </c>
      <c r="BB1000" s="102">
        <f t="shared" si="665"/>
        <v>3.2768781254293025</v>
      </c>
      <c r="BC1000" s="98">
        <f t="shared" si="666"/>
        <v>20.371962169015301</v>
      </c>
      <c r="BD1000" s="98">
        <f t="shared" si="667"/>
        <v>1.1624434894047266</v>
      </c>
      <c r="BE1000" s="98">
        <f t="shared" si="668"/>
        <v>10.680557738536736</v>
      </c>
      <c r="BF1000" s="98">
        <f t="shared" si="669"/>
        <v>32041.673215610204</v>
      </c>
      <c r="BG1000" s="103">
        <f t="shared" si="670"/>
        <v>476.85651149862025</v>
      </c>
      <c r="BH1000">
        <v>0.1</v>
      </c>
      <c r="BI1000">
        <f t="shared" si="650"/>
        <v>609.12555852592322</v>
      </c>
      <c r="BJ1000">
        <v>0.1</v>
      </c>
      <c r="BK1000">
        <f t="shared" si="651"/>
        <v>3025.9</v>
      </c>
      <c r="BL1000" s="114">
        <v>187.562005220738</v>
      </c>
      <c r="BM1000" s="114">
        <v>1012.03746873145</v>
      </c>
      <c r="BN1000" s="114">
        <v>69.555897325915296</v>
      </c>
      <c r="BO1000" s="114">
        <v>256</v>
      </c>
      <c r="BP1000" s="114">
        <v>384000</v>
      </c>
      <c r="BQ1000" s="107">
        <f t="shared" si="652"/>
        <v>7.6726E-7</v>
      </c>
      <c r="BR1000" s="107">
        <f t="shared" si="653"/>
        <v>1.1487317760768413E-3</v>
      </c>
      <c r="BS1000" s="107">
        <f t="shared" si="654"/>
        <v>6.2092623559023546E-3</v>
      </c>
      <c r="BT1000" s="107">
        <f t="shared" si="655"/>
        <v>4.2580195743562878E-4</v>
      </c>
      <c r="BU1000" s="107">
        <f t="shared" si="656"/>
        <v>1.6073529709220698E-3</v>
      </c>
      <c r="BV1000" s="107">
        <f t="shared" si="657"/>
        <v>2.6151286189372627</v>
      </c>
      <c r="BW1000" s="117">
        <f t="shared" si="658"/>
        <v>2.4614758524155379E-2</v>
      </c>
    </row>
    <row r="1001" spans="1:75" ht="30" customHeight="1" x14ac:dyDescent="0.25">
      <c r="A1001" s="108">
        <v>4.61685020863729</v>
      </c>
      <c r="B1001" s="108">
        <v>-74.102926171376197</v>
      </c>
      <c r="C1001" s="119">
        <v>29</v>
      </c>
      <c r="D1001" s="119">
        <v>26</v>
      </c>
      <c r="E1001" s="119">
        <v>2331</v>
      </c>
      <c r="F1001" s="16" t="s">
        <v>2455</v>
      </c>
      <c r="G1001" s="14" t="s">
        <v>2456</v>
      </c>
      <c r="H1001" s="16" t="s">
        <v>2457</v>
      </c>
      <c r="I1001" s="14" t="s">
        <v>133</v>
      </c>
      <c r="J1001" s="14" t="s">
        <v>53</v>
      </c>
      <c r="K1001" s="14">
        <v>0.12</v>
      </c>
      <c r="L1001" s="14"/>
      <c r="M1001" s="14">
        <v>2008</v>
      </c>
      <c r="N1001" s="15" t="s">
        <v>43</v>
      </c>
      <c r="O1001" s="15" t="s">
        <v>123</v>
      </c>
      <c r="P1001" s="17">
        <v>-7.2022874027276113E-2</v>
      </c>
      <c r="Q1001" s="18">
        <v>8125</v>
      </c>
      <c r="R1001" s="18">
        <v>6091.2555852592322</v>
      </c>
      <c r="S1001" s="15" t="s">
        <v>45</v>
      </c>
      <c r="T1001" s="15"/>
      <c r="U1001" s="15"/>
      <c r="V1001" s="14">
        <v>365</v>
      </c>
      <c r="W1001" s="76"/>
      <c r="X1001" s="14"/>
      <c r="Y1001" s="14">
        <v>8760</v>
      </c>
      <c r="Z1001" s="76" t="s">
        <v>2458</v>
      </c>
      <c r="AA1001" s="76" t="s">
        <v>429</v>
      </c>
      <c r="AB1001" s="19" t="s">
        <v>49</v>
      </c>
      <c r="AC1001" s="19">
        <v>196.35697419693699</v>
      </c>
      <c r="AD1001" s="19">
        <v>1220.7279907421801</v>
      </c>
      <c r="AE1001" s="19">
        <v>69.655897325915305</v>
      </c>
      <c r="AF1001" s="19">
        <v>640</v>
      </c>
      <c r="AG1001" s="19">
        <v>1920000</v>
      </c>
      <c r="AH1001" s="20">
        <v>30259</v>
      </c>
      <c r="AI1001" s="20">
        <v>7.6726E-6</v>
      </c>
      <c r="AJ1001" s="21">
        <f t="shared" si="671"/>
        <v>1.1960605157816954E-3</v>
      </c>
      <c r="AK1001" s="21">
        <f t="shared" si="672"/>
        <v>7.4357661916905843E-3</v>
      </c>
      <c r="AL1001" s="21">
        <f t="shared" si="673"/>
        <v>4.2429187363272522E-4</v>
      </c>
      <c r="AM1001" s="21">
        <f t="shared" si="674"/>
        <v>3.8984035745659087E-3</v>
      </c>
      <c r="AN1001" s="21">
        <f t="shared" si="675"/>
        <v>11.695210723697725</v>
      </c>
      <c r="AO1001" s="86">
        <f t="shared" si="643"/>
        <v>0.17405262669699639</v>
      </c>
      <c r="AP1001" s="88">
        <f t="shared" si="644"/>
        <v>3.2768781254293026E-6</v>
      </c>
      <c r="AQ1001" s="89">
        <f t="shared" si="645"/>
        <v>2.0371962169015301E-5</v>
      </c>
      <c r="AR1001" s="89">
        <f t="shared" si="646"/>
        <v>1.1624434894047267E-6</v>
      </c>
      <c r="AS1001" s="89">
        <f t="shared" si="647"/>
        <v>1.0680557738536736E-5</v>
      </c>
      <c r="AT1001" s="89">
        <f t="shared" si="648"/>
        <v>3.2041673215610203E-2</v>
      </c>
      <c r="AU1001" s="91">
        <f t="shared" si="649"/>
        <v>4.7685651149862026E-4</v>
      </c>
      <c r="AV1001" s="95">
        <f t="shared" si="659"/>
        <v>1196.0605157816954</v>
      </c>
      <c r="AW1001" s="96">
        <f t="shared" si="660"/>
        <v>7435.7661916905845</v>
      </c>
      <c r="AX1001" s="96">
        <f t="shared" si="661"/>
        <v>424.29187363272524</v>
      </c>
      <c r="AY1001" s="96">
        <f t="shared" si="662"/>
        <v>3898.4035745659085</v>
      </c>
      <c r="AZ1001" s="96">
        <f t="shared" si="663"/>
        <v>11695210.723697726</v>
      </c>
      <c r="BA1001" s="97">
        <f t="shared" si="664"/>
        <v>174052.62669699639</v>
      </c>
      <c r="BB1001" s="102">
        <f t="shared" si="665"/>
        <v>3.2768781254293025</v>
      </c>
      <c r="BC1001" s="98">
        <f t="shared" si="666"/>
        <v>20.371962169015301</v>
      </c>
      <c r="BD1001" s="98">
        <f t="shared" si="667"/>
        <v>1.1624434894047266</v>
      </c>
      <c r="BE1001" s="98">
        <f t="shared" si="668"/>
        <v>10.680557738536736</v>
      </c>
      <c r="BF1001" s="98">
        <f t="shared" si="669"/>
        <v>32041.673215610204</v>
      </c>
      <c r="BG1001" s="103">
        <f t="shared" si="670"/>
        <v>476.85651149862025</v>
      </c>
      <c r="BH1001">
        <v>0.1</v>
      </c>
      <c r="BI1001">
        <f t="shared" si="650"/>
        <v>609.12555852592322</v>
      </c>
      <c r="BJ1001">
        <v>0.1</v>
      </c>
      <c r="BK1001">
        <f t="shared" si="651"/>
        <v>3025.9</v>
      </c>
      <c r="BL1001" s="114">
        <v>187.562005220738</v>
      </c>
      <c r="BM1001" s="114">
        <v>1012.03746873145</v>
      </c>
      <c r="BN1001" s="114">
        <v>69.555897325915296</v>
      </c>
      <c r="BO1001" s="114">
        <v>256</v>
      </c>
      <c r="BP1001" s="114">
        <v>384000</v>
      </c>
      <c r="BQ1001" s="107">
        <f t="shared" si="652"/>
        <v>7.6726E-7</v>
      </c>
      <c r="BR1001" s="107">
        <f t="shared" si="653"/>
        <v>1.1487317760768413E-3</v>
      </c>
      <c r="BS1001" s="107">
        <f t="shared" si="654"/>
        <v>6.2092623559023546E-3</v>
      </c>
      <c r="BT1001" s="107">
        <f t="shared" si="655"/>
        <v>4.2580195743562878E-4</v>
      </c>
      <c r="BU1001" s="107">
        <f t="shared" si="656"/>
        <v>1.6073529709220698E-3</v>
      </c>
      <c r="BV1001" s="107">
        <f t="shared" si="657"/>
        <v>2.6151286189372627</v>
      </c>
      <c r="BW1001" s="117">
        <f t="shared" si="658"/>
        <v>2.4614758524155379E-2</v>
      </c>
    </row>
    <row r="1002" spans="1:75" ht="30" customHeight="1" x14ac:dyDescent="0.25">
      <c r="A1002" s="108">
        <v>4.61893516972588</v>
      </c>
      <c r="B1002" s="108">
        <v>-74.102099269460894</v>
      </c>
      <c r="C1002" s="119">
        <v>29</v>
      </c>
      <c r="D1002" s="119">
        <v>26</v>
      </c>
      <c r="E1002" s="119">
        <v>2331</v>
      </c>
      <c r="F1002" s="16" t="s">
        <v>2459</v>
      </c>
      <c r="G1002" s="14" t="s">
        <v>2460</v>
      </c>
      <c r="H1002" s="16" t="s">
        <v>2461</v>
      </c>
      <c r="I1002" s="14" t="s">
        <v>133</v>
      </c>
      <c r="J1002" s="14" t="s">
        <v>53</v>
      </c>
      <c r="K1002" s="14">
        <v>0.19</v>
      </c>
      <c r="L1002" s="14"/>
      <c r="M1002" s="14">
        <v>2005</v>
      </c>
      <c r="N1002" s="15" t="s">
        <v>43</v>
      </c>
      <c r="O1002" s="15" t="s">
        <v>397</v>
      </c>
      <c r="P1002" s="22">
        <v>1.192780523187394E-2</v>
      </c>
      <c r="Q1002" s="18">
        <v>1875</v>
      </c>
      <c r="R1002" s="18">
        <v>1966.6269760095859</v>
      </c>
      <c r="S1002" s="15" t="s">
        <v>45</v>
      </c>
      <c r="T1002" s="15"/>
      <c r="U1002" s="15"/>
      <c r="V1002" s="14">
        <v>365</v>
      </c>
      <c r="W1002" s="76"/>
      <c r="X1002" s="14"/>
      <c r="Y1002" s="14">
        <v>8760</v>
      </c>
      <c r="Z1002" s="76" t="s">
        <v>2462</v>
      </c>
      <c r="AA1002" s="76" t="s">
        <v>429</v>
      </c>
      <c r="AB1002" s="19" t="s">
        <v>49</v>
      </c>
      <c r="AC1002" s="19">
        <v>196.35697419693699</v>
      </c>
      <c r="AD1002" s="19">
        <v>1220.7279907421801</v>
      </c>
      <c r="AE1002" s="19">
        <v>0.1</v>
      </c>
      <c r="AF1002" s="19">
        <v>640</v>
      </c>
      <c r="AG1002" s="19">
        <v>1920000</v>
      </c>
      <c r="AH1002" s="23">
        <v>1875</v>
      </c>
      <c r="AI1002" s="24">
        <v>8.7999999999999994E-8</v>
      </c>
      <c r="AJ1002" s="21">
        <f t="shared" si="671"/>
        <v>3.8616092238331445E-4</v>
      </c>
      <c r="AK1002" s="21">
        <f t="shared" si="672"/>
        <v>2.4007165969635513E-3</v>
      </c>
      <c r="AL1002" s="21">
        <f t="shared" si="673"/>
        <v>1.966626976009586E-7</v>
      </c>
      <c r="AM1002" s="21">
        <f t="shared" si="674"/>
        <v>1.2586412646461351E-3</v>
      </c>
      <c r="AN1002" s="21">
        <f t="shared" si="675"/>
        <v>3.7759237939384049</v>
      </c>
      <c r="AO1002" s="86">
        <f t="shared" si="643"/>
        <v>1.7306317388884356E-4</v>
      </c>
      <c r="AP1002" s="88">
        <f t="shared" si="644"/>
        <v>1.0579751298172999E-6</v>
      </c>
      <c r="AQ1002" s="89">
        <f t="shared" si="645"/>
        <v>6.5773057451056196E-6</v>
      </c>
      <c r="AR1002" s="89">
        <f t="shared" si="646"/>
        <v>5.3880191123550299E-10</v>
      </c>
      <c r="AS1002" s="89">
        <f t="shared" si="647"/>
        <v>3.4483322319072195E-6</v>
      </c>
      <c r="AT1002" s="89">
        <f t="shared" si="648"/>
        <v>1.0344996695721658E-2</v>
      </c>
      <c r="AU1002" s="91">
        <f t="shared" si="649"/>
        <v>4.741456818872426E-7</v>
      </c>
      <c r="AV1002" s="95">
        <f t="shared" si="659"/>
        <v>386.16092238331447</v>
      </c>
      <c r="AW1002" s="96">
        <f t="shared" si="660"/>
        <v>2400.7165969635512</v>
      </c>
      <c r="AX1002" s="96">
        <f t="shared" si="661"/>
        <v>0.19666269760095861</v>
      </c>
      <c r="AY1002" s="96">
        <f t="shared" si="662"/>
        <v>1258.6412646461351</v>
      </c>
      <c r="AZ1002" s="96">
        <f t="shared" si="663"/>
        <v>3775923.7939384049</v>
      </c>
      <c r="BA1002" s="97">
        <f t="shared" si="664"/>
        <v>173.06317388884355</v>
      </c>
      <c r="BB1002" s="102">
        <f t="shared" si="665"/>
        <v>1.0579751298172999</v>
      </c>
      <c r="BC1002" s="98">
        <f t="shared" si="666"/>
        <v>6.5773057451056198</v>
      </c>
      <c r="BD1002" s="98">
        <f t="shared" si="667"/>
        <v>5.3880191123550295E-4</v>
      </c>
      <c r="BE1002" s="98">
        <f t="shared" si="668"/>
        <v>3.4483322319072194</v>
      </c>
      <c r="BF1002" s="98">
        <f t="shared" si="669"/>
        <v>10344.996695721658</v>
      </c>
      <c r="BG1002" s="103">
        <f t="shared" si="670"/>
        <v>0.4741456818872426</v>
      </c>
      <c r="BH1002">
        <v>0.1</v>
      </c>
      <c r="BI1002">
        <f t="shared" si="650"/>
        <v>196.66269760095861</v>
      </c>
      <c r="BJ1002">
        <v>0.1</v>
      </c>
      <c r="BK1002">
        <f t="shared" si="651"/>
        <v>187.5</v>
      </c>
      <c r="BL1002" s="114">
        <v>187.562005220738</v>
      </c>
      <c r="BM1002" s="114">
        <v>1012.03746873145</v>
      </c>
      <c r="BN1002" s="114">
        <v>0</v>
      </c>
      <c r="BO1002" s="114">
        <v>256</v>
      </c>
      <c r="BP1002" s="114">
        <v>384000</v>
      </c>
      <c r="BQ1002" s="107">
        <f t="shared" si="652"/>
        <v>8.7999999999999994E-9</v>
      </c>
      <c r="BR1002" s="107">
        <f t="shared" si="653"/>
        <v>3.7088033286588397E-4</v>
      </c>
      <c r="BS1002" s="107">
        <f t="shared" si="654"/>
        <v>2.0047267233030933E-3</v>
      </c>
      <c r="BT1002" s="107">
        <f t="shared" si="655"/>
        <v>1.9666269760095863E-8</v>
      </c>
      <c r="BU1002" s="107">
        <f t="shared" si="656"/>
        <v>5.1895108788970075E-4</v>
      </c>
      <c r="BV1002" s="107">
        <f t="shared" si="657"/>
        <v>0.84432222811051827</v>
      </c>
      <c r="BW1002" s="117">
        <f t="shared" si="658"/>
        <v>2.4474828766093591E-5</v>
      </c>
    </row>
    <row r="1003" spans="1:75" ht="30" customHeight="1" x14ac:dyDescent="0.25">
      <c r="A1003" s="108">
        <v>4.61893516972588</v>
      </c>
      <c r="B1003" s="108">
        <v>-74.102099269460894</v>
      </c>
      <c r="C1003" s="119">
        <v>29</v>
      </c>
      <c r="D1003" s="119">
        <v>26</v>
      </c>
      <c r="E1003" s="119">
        <v>2331</v>
      </c>
      <c r="F1003" s="16" t="s">
        <v>2459</v>
      </c>
      <c r="G1003" s="14" t="s">
        <v>2460</v>
      </c>
      <c r="H1003" s="16" t="s">
        <v>2461</v>
      </c>
      <c r="I1003" s="14" t="s">
        <v>133</v>
      </c>
      <c r="J1003" s="14" t="s">
        <v>53</v>
      </c>
      <c r="K1003" s="14">
        <v>0.19</v>
      </c>
      <c r="L1003" s="14"/>
      <c r="M1003" s="14">
        <v>2005</v>
      </c>
      <c r="N1003" s="15" t="s">
        <v>43</v>
      </c>
      <c r="O1003" s="15" t="s">
        <v>397</v>
      </c>
      <c r="P1003" s="22">
        <v>1.192780523187394E-2</v>
      </c>
      <c r="Q1003" s="18">
        <v>1875</v>
      </c>
      <c r="R1003" s="18">
        <v>1966.6269760095859</v>
      </c>
      <c r="S1003" s="15" t="s">
        <v>45</v>
      </c>
      <c r="T1003" s="15"/>
      <c r="U1003" s="15"/>
      <c r="V1003" s="14">
        <v>365</v>
      </c>
      <c r="W1003" s="76"/>
      <c r="X1003" s="14"/>
      <c r="Y1003" s="14">
        <v>8760</v>
      </c>
      <c r="Z1003" s="76" t="s">
        <v>2462</v>
      </c>
      <c r="AA1003" s="76" t="s">
        <v>429</v>
      </c>
      <c r="AB1003" s="19" t="s">
        <v>49</v>
      </c>
      <c r="AC1003" s="19">
        <v>196.35697419693699</v>
      </c>
      <c r="AD1003" s="19">
        <v>1220.7279907421801</v>
      </c>
      <c r="AE1003" s="19">
        <v>0.1</v>
      </c>
      <c r="AF1003" s="19">
        <v>640</v>
      </c>
      <c r="AG1003" s="19">
        <v>1920000</v>
      </c>
      <c r="AH1003" s="23">
        <v>1875</v>
      </c>
      <c r="AI1003" s="24">
        <v>8.7999999999999994E-8</v>
      </c>
      <c r="AJ1003" s="21">
        <f t="shared" si="671"/>
        <v>3.8616092238331445E-4</v>
      </c>
      <c r="AK1003" s="21">
        <f t="shared" si="672"/>
        <v>2.4007165969635513E-3</v>
      </c>
      <c r="AL1003" s="21">
        <f t="shared" si="673"/>
        <v>1.966626976009586E-7</v>
      </c>
      <c r="AM1003" s="21">
        <f t="shared" si="674"/>
        <v>1.2586412646461351E-3</v>
      </c>
      <c r="AN1003" s="21">
        <f t="shared" si="675"/>
        <v>3.7759237939384049</v>
      </c>
      <c r="AO1003" s="86">
        <f t="shared" si="643"/>
        <v>1.7306317388884356E-4</v>
      </c>
      <c r="AP1003" s="88">
        <f t="shared" si="644"/>
        <v>1.0579751298172999E-6</v>
      </c>
      <c r="AQ1003" s="89">
        <f t="shared" si="645"/>
        <v>6.5773057451056196E-6</v>
      </c>
      <c r="AR1003" s="89">
        <f t="shared" si="646"/>
        <v>5.3880191123550299E-10</v>
      </c>
      <c r="AS1003" s="89">
        <f t="shared" si="647"/>
        <v>3.4483322319072195E-6</v>
      </c>
      <c r="AT1003" s="89">
        <f t="shared" si="648"/>
        <v>1.0344996695721658E-2</v>
      </c>
      <c r="AU1003" s="91">
        <f t="shared" si="649"/>
        <v>4.741456818872426E-7</v>
      </c>
      <c r="AV1003" s="95">
        <f t="shared" si="659"/>
        <v>386.16092238331447</v>
      </c>
      <c r="AW1003" s="96">
        <f t="shared" si="660"/>
        <v>2400.7165969635512</v>
      </c>
      <c r="AX1003" s="96">
        <f t="shared" si="661"/>
        <v>0.19666269760095861</v>
      </c>
      <c r="AY1003" s="96">
        <f t="shared" si="662"/>
        <v>1258.6412646461351</v>
      </c>
      <c r="AZ1003" s="96">
        <f t="shared" si="663"/>
        <v>3775923.7939384049</v>
      </c>
      <c r="BA1003" s="97">
        <f t="shared" si="664"/>
        <v>173.06317388884355</v>
      </c>
      <c r="BB1003" s="102">
        <f t="shared" si="665"/>
        <v>1.0579751298172999</v>
      </c>
      <c r="BC1003" s="98">
        <f t="shared" si="666"/>
        <v>6.5773057451056198</v>
      </c>
      <c r="BD1003" s="98">
        <f t="shared" si="667"/>
        <v>5.3880191123550295E-4</v>
      </c>
      <c r="BE1003" s="98">
        <f t="shared" si="668"/>
        <v>3.4483322319072194</v>
      </c>
      <c r="BF1003" s="98">
        <f t="shared" si="669"/>
        <v>10344.996695721658</v>
      </c>
      <c r="BG1003" s="103">
        <f t="shared" si="670"/>
        <v>0.4741456818872426</v>
      </c>
      <c r="BH1003">
        <v>0.1</v>
      </c>
      <c r="BI1003">
        <f t="shared" si="650"/>
        <v>196.66269760095861</v>
      </c>
      <c r="BJ1003">
        <v>0.1</v>
      </c>
      <c r="BK1003">
        <f t="shared" si="651"/>
        <v>187.5</v>
      </c>
      <c r="BL1003" s="114">
        <v>187.562005220738</v>
      </c>
      <c r="BM1003" s="114">
        <v>1012.03746873145</v>
      </c>
      <c r="BN1003" s="114">
        <v>0</v>
      </c>
      <c r="BO1003" s="114">
        <v>256</v>
      </c>
      <c r="BP1003" s="114">
        <v>384000</v>
      </c>
      <c r="BQ1003" s="107">
        <f t="shared" si="652"/>
        <v>8.7999999999999994E-9</v>
      </c>
      <c r="BR1003" s="107">
        <f t="shared" si="653"/>
        <v>3.7088033286588397E-4</v>
      </c>
      <c r="BS1003" s="107">
        <f t="shared" si="654"/>
        <v>2.0047267233030933E-3</v>
      </c>
      <c r="BT1003" s="107">
        <f t="shared" si="655"/>
        <v>1.9666269760095863E-8</v>
      </c>
      <c r="BU1003" s="107">
        <f t="shared" si="656"/>
        <v>5.1895108788970075E-4</v>
      </c>
      <c r="BV1003" s="107">
        <f t="shared" si="657"/>
        <v>0.84432222811051827</v>
      </c>
      <c r="BW1003" s="117">
        <f t="shared" si="658"/>
        <v>2.4474828766093591E-5</v>
      </c>
    </row>
    <row r="1004" spans="1:75" ht="30" customHeight="1" x14ac:dyDescent="0.25">
      <c r="A1004" s="108">
        <v>4.6189332498693698</v>
      </c>
      <c r="B1004" s="108">
        <v>-74.103880136394594</v>
      </c>
      <c r="C1004" s="119">
        <v>29</v>
      </c>
      <c r="D1004" s="119">
        <v>26</v>
      </c>
      <c r="E1004" s="119">
        <v>2331</v>
      </c>
      <c r="F1004" s="16" t="s">
        <v>2463</v>
      </c>
      <c r="G1004" s="14" t="s">
        <v>2464</v>
      </c>
      <c r="H1004" s="16" t="s">
        <v>2465</v>
      </c>
      <c r="I1004" s="14" t="s">
        <v>133</v>
      </c>
      <c r="J1004" s="14" t="s">
        <v>41</v>
      </c>
      <c r="K1004" s="14">
        <v>30</v>
      </c>
      <c r="L1004" s="14"/>
      <c r="M1004" s="14">
        <v>1972</v>
      </c>
      <c r="N1004" s="15" t="s">
        <v>43</v>
      </c>
      <c r="O1004" s="15" t="s">
        <v>44</v>
      </c>
      <c r="P1004" s="17">
        <v>-8.4851358602175367E-2</v>
      </c>
      <c r="Q1004" s="18">
        <v>8750</v>
      </c>
      <c r="R1004" s="18">
        <v>6231.6943739636881</v>
      </c>
      <c r="S1004" s="15" t="s">
        <v>45</v>
      </c>
      <c r="T1004" s="15"/>
      <c r="U1004" s="15"/>
      <c r="V1004" s="14">
        <v>365</v>
      </c>
      <c r="W1004" s="76"/>
      <c r="X1004" s="14">
        <v>45</v>
      </c>
      <c r="Y1004" s="14">
        <v>7680</v>
      </c>
      <c r="Z1004" s="76" t="s">
        <v>2466</v>
      </c>
      <c r="AA1004" s="76" t="s">
        <v>429</v>
      </c>
      <c r="AB1004" s="19" t="s">
        <v>49</v>
      </c>
      <c r="AC1004" s="19">
        <v>46.3856216091623</v>
      </c>
      <c r="AD1004" s="19">
        <v>1074.85364414012</v>
      </c>
      <c r="AE1004" s="19">
        <v>5.4109910208389103</v>
      </c>
      <c r="AF1004" s="19">
        <v>1344</v>
      </c>
      <c r="AG1004" s="19">
        <v>1920000</v>
      </c>
      <c r="AH1004" s="20">
        <v>30259</v>
      </c>
      <c r="AI1004" s="20">
        <v>7.6726E-6</v>
      </c>
      <c r="AJ1004" s="21">
        <f t="shared" si="671"/>
        <v>2.890610172146252E-4</v>
      </c>
      <c r="AK1004" s="21">
        <f t="shared" si="672"/>
        <v>6.6981594070223529E-3</v>
      </c>
      <c r="AL1004" s="21">
        <f t="shared" si="673"/>
        <v>3.3719642302129866E-5</v>
      </c>
      <c r="AM1004" s="21">
        <f t="shared" si="674"/>
        <v>8.3753972386071962E-3</v>
      </c>
      <c r="AN1004" s="21">
        <f t="shared" si="675"/>
        <v>11.96485319801028</v>
      </c>
      <c r="AO1004" s="86">
        <f t="shared" si="643"/>
        <v>0.16534658192661889</v>
      </c>
      <c r="AP1004" s="88">
        <f t="shared" si="644"/>
        <v>7.9194799236883617E-7</v>
      </c>
      <c r="AQ1004" s="89">
        <f t="shared" si="645"/>
        <v>1.835112166307494E-5</v>
      </c>
      <c r="AR1004" s="89">
        <f t="shared" si="646"/>
        <v>9.2382581649670859E-8</v>
      </c>
      <c r="AS1004" s="89">
        <f t="shared" si="647"/>
        <v>2.2946293804403278E-5</v>
      </c>
      <c r="AT1004" s="89">
        <f t="shared" si="648"/>
        <v>3.2780419720576111E-2</v>
      </c>
      <c r="AU1004" s="91">
        <f t="shared" si="649"/>
        <v>4.5300433404553121E-4</v>
      </c>
      <c r="AV1004" s="95">
        <f t="shared" si="659"/>
        <v>289.06101721462517</v>
      </c>
      <c r="AW1004" s="96">
        <f t="shared" si="660"/>
        <v>6698.1594070223528</v>
      </c>
      <c r="AX1004" s="96">
        <f t="shared" si="661"/>
        <v>33.719642302129863</v>
      </c>
      <c r="AY1004" s="96">
        <f t="shared" si="662"/>
        <v>8375.3972386071964</v>
      </c>
      <c r="AZ1004" s="96">
        <f t="shared" si="663"/>
        <v>11964853.198010281</v>
      </c>
      <c r="BA1004" s="97">
        <f t="shared" si="664"/>
        <v>165346.58192661888</v>
      </c>
      <c r="BB1004" s="102">
        <f t="shared" si="665"/>
        <v>0.79194799236883617</v>
      </c>
      <c r="BC1004" s="98">
        <f t="shared" si="666"/>
        <v>18.351121663074942</v>
      </c>
      <c r="BD1004" s="98">
        <f t="shared" si="667"/>
        <v>9.2382581649670864E-2</v>
      </c>
      <c r="BE1004" s="98">
        <f t="shared" si="668"/>
        <v>22.946293804403279</v>
      </c>
      <c r="BF1004" s="98">
        <f t="shared" si="669"/>
        <v>32780.419720576108</v>
      </c>
      <c r="BG1004" s="103">
        <f t="shared" si="670"/>
        <v>453.00433404553121</v>
      </c>
      <c r="BH1004">
        <v>0.1</v>
      </c>
      <c r="BI1004">
        <f t="shared" si="650"/>
        <v>623.16943739636883</v>
      </c>
      <c r="BJ1004">
        <v>0.1</v>
      </c>
      <c r="BK1004">
        <f t="shared" si="651"/>
        <v>3025.9</v>
      </c>
      <c r="BL1004" s="114">
        <v>17.6498016718255</v>
      </c>
      <c r="BM1004" s="114">
        <v>910.91550745517998</v>
      </c>
      <c r="BN1004" s="114">
        <v>5.3109910208389097</v>
      </c>
      <c r="BO1004" s="114">
        <v>537.6</v>
      </c>
      <c r="BP1004" s="114">
        <v>384000</v>
      </c>
      <c r="BQ1004" s="107">
        <f t="shared" si="652"/>
        <v>7.6726E-7</v>
      </c>
      <c r="BR1004" s="107">
        <f t="shared" si="653"/>
        <v>1.1372317357628313E-4</v>
      </c>
      <c r="BS1004" s="107">
        <f t="shared" si="654"/>
        <v>5.7159285969482125E-3</v>
      </c>
      <c r="BT1004" s="107">
        <f t="shared" si="655"/>
        <v>3.3267802134434373E-5</v>
      </c>
      <c r="BU1004" s="107">
        <f t="shared" si="656"/>
        <v>3.4532647471283958E-3</v>
      </c>
      <c r="BV1004" s="107">
        <f t="shared" si="657"/>
        <v>2.6754225091556738</v>
      </c>
      <c r="BW1004" s="117">
        <f t="shared" si="658"/>
        <v>2.3383537865265855E-2</v>
      </c>
    </row>
    <row r="1005" spans="1:75" ht="15" customHeight="1" x14ac:dyDescent="0.25">
      <c r="A1005" s="108">
        <v>4.6188320370553502</v>
      </c>
      <c r="B1005" s="108">
        <v>-74.104129955119802</v>
      </c>
      <c r="C1005" s="119">
        <v>29</v>
      </c>
      <c r="D1005" s="119">
        <v>26</v>
      </c>
      <c r="E1005" s="119">
        <v>2331</v>
      </c>
      <c r="F1005" s="16" t="s">
        <v>2467</v>
      </c>
      <c r="G1005" s="14" t="s">
        <v>2468</v>
      </c>
      <c r="H1005" s="16" t="s">
        <v>2469</v>
      </c>
      <c r="I1005" s="14" t="s">
        <v>133</v>
      </c>
      <c r="J1005" s="14" t="s">
        <v>53</v>
      </c>
      <c r="K1005" s="27"/>
      <c r="L1005" s="27"/>
      <c r="M1005" s="27"/>
      <c r="N1005" s="15" t="s">
        <v>43</v>
      </c>
      <c r="O1005" s="15" t="s">
        <v>120</v>
      </c>
      <c r="P1005" s="22">
        <v>1.192780523187394E-2</v>
      </c>
      <c r="Q1005" s="5">
        <v>12864</v>
      </c>
      <c r="R1005" s="18">
        <v>13492.634357006567</v>
      </c>
      <c r="S1005" s="15" t="s">
        <v>45</v>
      </c>
      <c r="T1005" s="15"/>
      <c r="U1005" s="15"/>
      <c r="V1005" s="14">
        <v>365</v>
      </c>
      <c r="W1005" s="76"/>
      <c r="X1005" s="14"/>
      <c r="Y1005" s="14">
        <v>8760</v>
      </c>
      <c r="Z1005" s="76" t="s">
        <v>2470</v>
      </c>
      <c r="AA1005" s="76" t="s">
        <v>2471</v>
      </c>
      <c r="AB1005" s="19" t="s">
        <v>49</v>
      </c>
      <c r="AC1005" s="19">
        <v>30.4</v>
      </c>
      <c r="AD1005" s="19">
        <v>1504</v>
      </c>
      <c r="AE1005" s="19">
        <v>9.6</v>
      </c>
      <c r="AF1005" s="19">
        <v>640</v>
      </c>
      <c r="AG1005" s="19">
        <v>1920000</v>
      </c>
      <c r="AH1005" s="20">
        <v>26143.981481481482</v>
      </c>
      <c r="AI1005" s="20">
        <v>2.9999999999999997E-8</v>
      </c>
      <c r="AJ1005" s="21">
        <f t="shared" si="671"/>
        <v>4.1017608445299966E-4</v>
      </c>
      <c r="AK1005" s="21">
        <f t="shared" si="672"/>
        <v>2.0292922072937876E-2</v>
      </c>
      <c r="AL1005" s="21">
        <f t="shared" si="673"/>
        <v>1.2952928982726305E-4</v>
      </c>
      <c r="AM1005" s="21">
        <f t="shared" si="674"/>
        <v>8.6352859884842037E-3</v>
      </c>
      <c r="AN1005" s="21">
        <f t="shared" si="675"/>
        <v>25.905857965452611</v>
      </c>
      <c r="AO1005" s="86">
        <f t="shared" si="643"/>
        <v>8.2264734786842452E-4</v>
      </c>
      <c r="AP1005" s="88">
        <f t="shared" si="644"/>
        <v>1.1237700943917799E-6</v>
      </c>
      <c r="AQ1005" s="89">
        <f t="shared" si="645"/>
        <v>5.559704677517226E-5</v>
      </c>
      <c r="AR1005" s="89">
        <f t="shared" si="646"/>
        <v>3.5487476665003572E-7</v>
      </c>
      <c r="AS1005" s="89">
        <f t="shared" si="647"/>
        <v>2.365831777666905E-5</v>
      </c>
      <c r="AT1005" s="89">
        <f t="shared" si="648"/>
        <v>7.0974953330007154E-2</v>
      </c>
      <c r="AU1005" s="91">
        <f t="shared" si="649"/>
        <v>2.2538283503244509E-6</v>
      </c>
      <c r="AV1005" s="95">
        <f t="shared" si="659"/>
        <v>410.17608445299965</v>
      </c>
      <c r="AW1005" s="96">
        <f t="shared" si="660"/>
        <v>20292.922072937876</v>
      </c>
      <c r="AX1005" s="96">
        <f t="shared" si="661"/>
        <v>129.52928982726306</v>
      </c>
      <c r="AY1005" s="96">
        <f t="shared" si="662"/>
        <v>8635.2859884842037</v>
      </c>
      <c r="AZ1005" s="96">
        <f t="shared" si="663"/>
        <v>25905857.965452611</v>
      </c>
      <c r="BA1005" s="97">
        <f t="shared" si="664"/>
        <v>822.6473478684245</v>
      </c>
      <c r="BB1005" s="102">
        <f t="shared" si="665"/>
        <v>1.1237700943917799</v>
      </c>
      <c r="BC1005" s="98">
        <f t="shared" si="666"/>
        <v>55.597046775172259</v>
      </c>
      <c r="BD1005" s="98">
        <f t="shared" si="667"/>
        <v>0.3548747666500357</v>
      </c>
      <c r="BE1005" s="98">
        <f t="shared" si="668"/>
        <v>23.658317776669051</v>
      </c>
      <c r="BF1005" s="98">
        <f t="shared" si="669"/>
        <v>70974.953330007149</v>
      </c>
      <c r="BG1005" s="103">
        <f t="shared" si="670"/>
        <v>2.2538283503244507</v>
      </c>
      <c r="BH1005">
        <v>0.1</v>
      </c>
      <c r="BI1005">
        <f t="shared" si="650"/>
        <v>1349.2634357006568</v>
      </c>
      <c r="BJ1005">
        <v>0.1</v>
      </c>
      <c r="BK1005">
        <f t="shared" si="651"/>
        <v>2614.3981481481483</v>
      </c>
      <c r="BL1005" s="114">
        <v>12.16</v>
      </c>
      <c r="BM1005" s="114">
        <v>601.6</v>
      </c>
      <c r="BN1005" s="114">
        <v>1.92</v>
      </c>
      <c r="BO1005" s="114">
        <v>256</v>
      </c>
      <c r="BP1005" s="114">
        <v>384000</v>
      </c>
      <c r="BQ1005" s="107">
        <f t="shared" si="652"/>
        <v>3E-9</v>
      </c>
      <c r="BR1005" s="107">
        <f t="shared" si="653"/>
        <v>1.6911993213019878E-4</v>
      </c>
      <c r="BS1005" s="107">
        <f t="shared" si="654"/>
        <v>8.3669861159150968E-3</v>
      </c>
      <c r="BT1005" s="107">
        <f t="shared" si="655"/>
        <v>2.8963629713103219E-5</v>
      </c>
      <c r="BU1005" s="107">
        <f t="shared" si="656"/>
        <v>3.5604196237936587E-3</v>
      </c>
      <c r="BV1005" s="107">
        <f t="shared" si="657"/>
        <v>5.7927259426206446</v>
      </c>
      <c r="BW1005" s="117">
        <f t="shared" si="658"/>
        <v>1.1633990364057837E-4</v>
      </c>
    </row>
    <row r="1006" spans="1:75" ht="15" customHeight="1" x14ac:dyDescent="0.25">
      <c r="A1006" s="108">
        <v>4.6188320370553502</v>
      </c>
      <c r="B1006" s="108">
        <v>-74.104129955119802</v>
      </c>
      <c r="C1006" s="119">
        <v>29</v>
      </c>
      <c r="D1006" s="119">
        <v>26</v>
      </c>
      <c r="E1006" s="119">
        <v>2331</v>
      </c>
      <c r="F1006" s="16" t="s">
        <v>2467</v>
      </c>
      <c r="G1006" s="14" t="s">
        <v>2468</v>
      </c>
      <c r="H1006" s="16" t="s">
        <v>2469</v>
      </c>
      <c r="I1006" s="14" t="s">
        <v>133</v>
      </c>
      <c r="J1006" s="14" t="s">
        <v>53</v>
      </c>
      <c r="K1006" s="27"/>
      <c r="L1006" s="27"/>
      <c r="M1006" s="27"/>
      <c r="N1006" s="15" t="s">
        <v>43</v>
      </c>
      <c r="O1006" s="15" t="s">
        <v>120</v>
      </c>
      <c r="P1006" s="22">
        <v>1.192780523187394E-2</v>
      </c>
      <c r="Q1006" s="30">
        <v>12864</v>
      </c>
      <c r="R1006" s="18">
        <v>13492.634357006567</v>
      </c>
      <c r="S1006" s="15" t="s">
        <v>45</v>
      </c>
      <c r="T1006" s="15"/>
      <c r="U1006" s="15"/>
      <c r="V1006" s="14">
        <v>365</v>
      </c>
      <c r="W1006" s="76"/>
      <c r="X1006" s="14"/>
      <c r="Y1006" s="14">
        <v>8760</v>
      </c>
      <c r="Z1006" s="76" t="s">
        <v>2470</v>
      </c>
      <c r="AA1006" s="76" t="s">
        <v>2472</v>
      </c>
      <c r="AB1006" s="19" t="s">
        <v>49</v>
      </c>
      <c r="AC1006" s="19">
        <v>30.4</v>
      </c>
      <c r="AD1006" s="19">
        <v>1504</v>
      </c>
      <c r="AE1006" s="19">
        <v>9.6</v>
      </c>
      <c r="AF1006" s="19">
        <v>640</v>
      </c>
      <c r="AG1006" s="19">
        <v>1920000</v>
      </c>
      <c r="AH1006" s="20">
        <v>26143.981481481482</v>
      </c>
      <c r="AI1006" s="20">
        <v>2.9999999999999997E-8</v>
      </c>
      <c r="AJ1006" s="21">
        <f t="shared" si="671"/>
        <v>4.1017608445299966E-4</v>
      </c>
      <c r="AK1006" s="21">
        <f t="shared" si="672"/>
        <v>2.0292922072937876E-2</v>
      </c>
      <c r="AL1006" s="21">
        <f t="shared" si="673"/>
        <v>1.2952928982726305E-4</v>
      </c>
      <c r="AM1006" s="21">
        <f t="shared" si="674"/>
        <v>8.6352859884842037E-3</v>
      </c>
      <c r="AN1006" s="21">
        <f t="shared" si="675"/>
        <v>25.905857965452611</v>
      </c>
      <c r="AO1006" s="86">
        <f t="shared" si="643"/>
        <v>8.2264734786842452E-4</v>
      </c>
      <c r="AP1006" s="88">
        <f t="shared" si="644"/>
        <v>1.1237700943917799E-6</v>
      </c>
      <c r="AQ1006" s="89">
        <f t="shared" si="645"/>
        <v>5.559704677517226E-5</v>
      </c>
      <c r="AR1006" s="89">
        <f t="shared" si="646"/>
        <v>3.5487476665003572E-7</v>
      </c>
      <c r="AS1006" s="89">
        <f t="shared" si="647"/>
        <v>2.365831777666905E-5</v>
      </c>
      <c r="AT1006" s="89">
        <f t="shared" si="648"/>
        <v>7.0974953330007154E-2</v>
      </c>
      <c r="AU1006" s="91">
        <f t="shared" si="649"/>
        <v>2.2538283503244509E-6</v>
      </c>
      <c r="AV1006" s="95">
        <f t="shared" si="659"/>
        <v>410.17608445299965</v>
      </c>
      <c r="AW1006" s="96">
        <f t="shared" si="660"/>
        <v>20292.922072937876</v>
      </c>
      <c r="AX1006" s="96">
        <f t="shared" si="661"/>
        <v>129.52928982726306</v>
      </c>
      <c r="AY1006" s="96">
        <f t="shared" si="662"/>
        <v>8635.2859884842037</v>
      </c>
      <c r="AZ1006" s="96">
        <f t="shared" si="663"/>
        <v>25905857.965452611</v>
      </c>
      <c r="BA1006" s="97">
        <f t="shared" si="664"/>
        <v>822.6473478684245</v>
      </c>
      <c r="BB1006" s="102">
        <f t="shared" si="665"/>
        <v>1.1237700943917799</v>
      </c>
      <c r="BC1006" s="98">
        <f t="shared" si="666"/>
        <v>55.597046775172259</v>
      </c>
      <c r="BD1006" s="98">
        <f t="shared" si="667"/>
        <v>0.3548747666500357</v>
      </c>
      <c r="BE1006" s="98">
        <f t="shared" si="668"/>
        <v>23.658317776669051</v>
      </c>
      <c r="BF1006" s="98">
        <f t="shared" si="669"/>
        <v>70974.953330007149</v>
      </c>
      <c r="BG1006" s="103">
        <f t="shared" si="670"/>
        <v>2.2538283503244507</v>
      </c>
      <c r="BH1006">
        <v>0.1</v>
      </c>
      <c r="BI1006">
        <f t="shared" si="650"/>
        <v>1349.2634357006568</v>
      </c>
      <c r="BJ1006">
        <v>0.1</v>
      </c>
      <c r="BK1006">
        <f t="shared" si="651"/>
        <v>2614.3981481481483</v>
      </c>
      <c r="BL1006" s="114">
        <v>12.16</v>
      </c>
      <c r="BM1006" s="114">
        <v>601.6</v>
      </c>
      <c r="BN1006" s="114">
        <v>1.92</v>
      </c>
      <c r="BO1006" s="114">
        <v>256</v>
      </c>
      <c r="BP1006" s="114">
        <v>384000</v>
      </c>
      <c r="BQ1006" s="107">
        <f t="shared" si="652"/>
        <v>3E-9</v>
      </c>
      <c r="BR1006" s="107">
        <f t="shared" si="653"/>
        <v>1.6911993213019878E-4</v>
      </c>
      <c r="BS1006" s="107">
        <f t="shared" si="654"/>
        <v>8.3669861159150968E-3</v>
      </c>
      <c r="BT1006" s="107">
        <f t="shared" si="655"/>
        <v>2.8963629713103219E-5</v>
      </c>
      <c r="BU1006" s="107">
        <f t="shared" si="656"/>
        <v>3.5604196237936587E-3</v>
      </c>
      <c r="BV1006" s="107">
        <f t="shared" si="657"/>
        <v>5.7927259426206446</v>
      </c>
      <c r="BW1006" s="117">
        <f t="shared" si="658"/>
        <v>1.1633990364057837E-4</v>
      </c>
    </row>
    <row r="1007" spans="1:75" ht="15" customHeight="1" x14ac:dyDescent="0.25">
      <c r="A1007" s="108">
        <v>4.6188320370553502</v>
      </c>
      <c r="B1007" s="108">
        <v>-74.104129955119802</v>
      </c>
      <c r="C1007" s="119">
        <v>29</v>
      </c>
      <c r="D1007" s="119">
        <v>26</v>
      </c>
      <c r="E1007" s="119">
        <v>2331</v>
      </c>
      <c r="F1007" s="16" t="s">
        <v>2467</v>
      </c>
      <c r="G1007" s="14" t="s">
        <v>2468</v>
      </c>
      <c r="H1007" s="16" t="s">
        <v>2469</v>
      </c>
      <c r="I1007" s="14" t="s">
        <v>133</v>
      </c>
      <c r="J1007" s="14" t="s">
        <v>53</v>
      </c>
      <c r="K1007" s="27"/>
      <c r="L1007" s="27"/>
      <c r="M1007" s="27"/>
      <c r="N1007" s="15" t="s">
        <v>43</v>
      </c>
      <c r="O1007" s="15" t="s">
        <v>120</v>
      </c>
      <c r="P1007" s="22">
        <v>1.192780523187394E-2</v>
      </c>
      <c r="Q1007" s="30">
        <v>12864</v>
      </c>
      <c r="R1007" s="18">
        <v>13492.634357006567</v>
      </c>
      <c r="S1007" s="15" t="s">
        <v>45</v>
      </c>
      <c r="T1007" s="15"/>
      <c r="U1007" s="15"/>
      <c r="V1007" s="14">
        <v>365</v>
      </c>
      <c r="W1007" s="76"/>
      <c r="X1007" s="14"/>
      <c r="Y1007" s="14">
        <v>8760</v>
      </c>
      <c r="Z1007" s="76" t="s">
        <v>2470</v>
      </c>
      <c r="AA1007" s="76" t="s">
        <v>2472</v>
      </c>
      <c r="AB1007" s="19" t="s">
        <v>49</v>
      </c>
      <c r="AC1007" s="19">
        <v>30.4</v>
      </c>
      <c r="AD1007" s="19">
        <v>1504</v>
      </c>
      <c r="AE1007" s="19">
        <v>9.6</v>
      </c>
      <c r="AF1007" s="19">
        <v>640</v>
      </c>
      <c r="AG1007" s="19">
        <v>1920000</v>
      </c>
      <c r="AH1007" s="20">
        <v>26143.981481481482</v>
      </c>
      <c r="AI1007" s="20">
        <v>2.9999999999999997E-8</v>
      </c>
      <c r="AJ1007" s="21">
        <f t="shared" si="671"/>
        <v>4.1017608445299966E-4</v>
      </c>
      <c r="AK1007" s="21">
        <f t="shared" si="672"/>
        <v>2.0292922072937876E-2</v>
      </c>
      <c r="AL1007" s="21">
        <f t="shared" si="673"/>
        <v>1.2952928982726305E-4</v>
      </c>
      <c r="AM1007" s="21">
        <f t="shared" si="674"/>
        <v>8.6352859884842037E-3</v>
      </c>
      <c r="AN1007" s="21">
        <f t="shared" si="675"/>
        <v>25.905857965452611</v>
      </c>
      <c r="AO1007" s="86">
        <f t="shared" si="643"/>
        <v>8.2264734786842452E-4</v>
      </c>
      <c r="AP1007" s="88">
        <f t="shared" si="644"/>
        <v>1.1237700943917799E-6</v>
      </c>
      <c r="AQ1007" s="89">
        <f t="shared" si="645"/>
        <v>5.559704677517226E-5</v>
      </c>
      <c r="AR1007" s="89">
        <f t="shared" si="646"/>
        <v>3.5487476665003572E-7</v>
      </c>
      <c r="AS1007" s="89">
        <f t="shared" si="647"/>
        <v>2.365831777666905E-5</v>
      </c>
      <c r="AT1007" s="89">
        <f t="shared" si="648"/>
        <v>7.0974953330007154E-2</v>
      </c>
      <c r="AU1007" s="91">
        <f t="shared" si="649"/>
        <v>2.2538283503244509E-6</v>
      </c>
      <c r="AV1007" s="95">
        <f t="shared" si="659"/>
        <v>410.17608445299965</v>
      </c>
      <c r="AW1007" s="96">
        <f t="shared" si="660"/>
        <v>20292.922072937876</v>
      </c>
      <c r="AX1007" s="96">
        <f t="shared" si="661"/>
        <v>129.52928982726306</v>
      </c>
      <c r="AY1007" s="96">
        <f t="shared" si="662"/>
        <v>8635.2859884842037</v>
      </c>
      <c r="AZ1007" s="96">
        <f t="shared" si="663"/>
        <v>25905857.965452611</v>
      </c>
      <c r="BA1007" s="97">
        <f t="shared" si="664"/>
        <v>822.6473478684245</v>
      </c>
      <c r="BB1007" s="102">
        <f t="shared" si="665"/>
        <v>1.1237700943917799</v>
      </c>
      <c r="BC1007" s="98">
        <f t="shared" si="666"/>
        <v>55.597046775172259</v>
      </c>
      <c r="BD1007" s="98">
        <f t="shared" si="667"/>
        <v>0.3548747666500357</v>
      </c>
      <c r="BE1007" s="98">
        <f t="shared" si="668"/>
        <v>23.658317776669051</v>
      </c>
      <c r="BF1007" s="98">
        <f t="shared" si="669"/>
        <v>70974.953330007149</v>
      </c>
      <c r="BG1007" s="103">
        <f t="shared" si="670"/>
        <v>2.2538283503244507</v>
      </c>
      <c r="BH1007">
        <v>0.1</v>
      </c>
      <c r="BI1007">
        <f t="shared" si="650"/>
        <v>1349.2634357006568</v>
      </c>
      <c r="BJ1007">
        <v>0.1</v>
      </c>
      <c r="BK1007">
        <f t="shared" si="651"/>
        <v>2614.3981481481483</v>
      </c>
      <c r="BL1007" s="114">
        <v>12.16</v>
      </c>
      <c r="BM1007" s="114">
        <v>601.6</v>
      </c>
      <c r="BN1007" s="114">
        <v>1.92</v>
      </c>
      <c r="BO1007" s="114">
        <v>256</v>
      </c>
      <c r="BP1007" s="114">
        <v>384000</v>
      </c>
      <c r="BQ1007" s="107">
        <f t="shared" si="652"/>
        <v>3E-9</v>
      </c>
      <c r="BR1007" s="107">
        <f t="shared" si="653"/>
        <v>1.6911993213019878E-4</v>
      </c>
      <c r="BS1007" s="107">
        <f t="shared" si="654"/>
        <v>8.3669861159150968E-3</v>
      </c>
      <c r="BT1007" s="107">
        <f t="shared" si="655"/>
        <v>2.8963629713103219E-5</v>
      </c>
      <c r="BU1007" s="107">
        <f t="shared" si="656"/>
        <v>3.5604196237936587E-3</v>
      </c>
      <c r="BV1007" s="107">
        <f t="shared" si="657"/>
        <v>5.7927259426206446</v>
      </c>
      <c r="BW1007" s="117">
        <f t="shared" si="658"/>
        <v>1.1633990364057837E-4</v>
      </c>
    </row>
    <row r="1008" spans="1:75" ht="30" customHeight="1" x14ac:dyDescent="0.25">
      <c r="A1008" s="108">
        <v>4.6030632162435596</v>
      </c>
      <c r="B1008" s="108">
        <v>-74.117990594764393</v>
      </c>
      <c r="C1008" s="119">
        <v>27</v>
      </c>
      <c r="D1008" s="119">
        <v>24</v>
      </c>
      <c r="E1008" s="119">
        <v>1810</v>
      </c>
      <c r="F1008" s="16" t="s">
        <v>2376</v>
      </c>
      <c r="G1008" s="14" t="s">
        <v>2377</v>
      </c>
      <c r="H1008" s="16" t="s">
        <v>2378</v>
      </c>
      <c r="I1008" s="14" t="s">
        <v>133</v>
      </c>
      <c r="J1008" s="14" t="s">
        <v>53</v>
      </c>
      <c r="K1008" s="14">
        <v>2.93</v>
      </c>
      <c r="L1008" s="14"/>
      <c r="M1008" s="14">
        <v>2007</v>
      </c>
      <c r="N1008" s="15" t="s">
        <v>43</v>
      </c>
      <c r="O1008" s="15" t="s">
        <v>397</v>
      </c>
      <c r="P1008" s="22">
        <v>-1.6452797611429655E-2</v>
      </c>
      <c r="Q1008" s="18">
        <v>16140</v>
      </c>
      <c r="R1008" s="18">
        <v>15112.00517128007</v>
      </c>
      <c r="S1008" s="15" t="s">
        <v>45</v>
      </c>
      <c r="T1008" s="15"/>
      <c r="U1008" s="15"/>
      <c r="V1008" s="14">
        <v>365</v>
      </c>
      <c r="W1008" s="76" t="s">
        <v>76</v>
      </c>
      <c r="X1008" s="14"/>
      <c r="Y1008" s="14">
        <v>2920</v>
      </c>
      <c r="Z1008" s="76" t="s">
        <v>2379</v>
      </c>
      <c r="AA1008" s="76" t="s">
        <v>2380</v>
      </c>
      <c r="AB1008" s="19" t="s">
        <v>49</v>
      </c>
      <c r="AC1008" s="19">
        <v>196.35697419693699</v>
      </c>
      <c r="AD1008" s="19">
        <v>1220.7279907421801</v>
      </c>
      <c r="AE1008" s="19">
        <v>0.1</v>
      </c>
      <c r="AF1008" s="19">
        <v>640</v>
      </c>
      <c r="AG1008" s="19">
        <v>1920000</v>
      </c>
      <c r="AH1008" s="23">
        <v>16140</v>
      </c>
      <c r="AI1008" s="24">
        <v>8.7999999999999994E-8</v>
      </c>
      <c r="AJ1008" s="21">
        <f t="shared" si="671"/>
        <v>2.967347609481019E-3</v>
      </c>
      <c r="AK1008" s="21">
        <f t="shared" si="672"/>
        <v>1.8447647708822155E-2</v>
      </c>
      <c r="AL1008" s="21">
        <f t="shared" si="673"/>
        <v>1.5112005171280071E-6</v>
      </c>
      <c r="AM1008" s="21">
        <f t="shared" si="674"/>
        <v>9.6716833096192438E-3</v>
      </c>
      <c r="AN1008" s="21">
        <f t="shared" si="675"/>
        <v>29.015049928857735</v>
      </c>
      <c r="AO1008" s="86">
        <f t="shared" si="643"/>
        <v>1.3298564550726462E-3</v>
      </c>
      <c r="AP1008" s="88">
        <f t="shared" si="644"/>
        <v>8.1297194780301891E-6</v>
      </c>
      <c r="AQ1008" s="89">
        <f t="shared" si="645"/>
        <v>5.0541500572115493E-5</v>
      </c>
      <c r="AR1008" s="89">
        <f t="shared" si="646"/>
        <v>4.1402753893918002E-9</v>
      </c>
      <c r="AS1008" s="89">
        <f t="shared" si="647"/>
        <v>2.6497762492107516E-5</v>
      </c>
      <c r="AT1008" s="89">
        <f t="shared" si="648"/>
        <v>7.9493287476322561E-2</v>
      </c>
      <c r="AU1008" s="91">
        <f t="shared" si="649"/>
        <v>3.6434423426647838E-6</v>
      </c>
      <c r="AV1008" s="95">
        <f t="shared" si="659"/>
        <v>2967.3476094810189</v>
      </c>
      <c r="AW1008" s="96">
        <f t="shared" si="660"/>
        <v>18447.647708822155</v>
      </c>
      <c r="AX1008" s="96">
        <f t="shared" si="661"/>
        <v>1.5112005171280072</v>
      </c>
      <c r="AY1008" s="96">
        <f t="shared" si="662"/>
        <v>9671.683309619244</v>
      </c>
      <c r="AZ1008" s="96">
        <f t="shared" si="663"/>
        <v>29015049.928857736</v>
      </c>
      <c r="BA1008" s="97">
        <f t="shared" si="664"/>
        <v>1329.8564550726462</v>
      </c>
      <c r="BB1008" s="102">
        <f t="shared" si="665"/>
        <v>8.1297194780301894</v>
      </c>
      <c r="BC1008" s="98">
        <f t="shared" si="666"/>
        <v>50.541500572115496</v>
      </c>
      <c r="BD1008" s="98">
        <f t="shared" si="667"/>
        <v>4.1402753893918006E-3</v>
      </c>
      <c r="BE1008" s="98">
        <f t="shared" si="668"/>
        <v>26.497762492107515</v>
      </c>
      <c r="BF1008" s="98">
        <f t="shared" si="669"/>
        <v>79493.287476322555</v>
      </c>
      <c r="BG1008" s="103">
        <f t="shared" si="670"/>
        <v>3.643442342664784</v>
      </c>
      <c r="BH1008">
        <v>0.1</v>
      </c>
      <c r="BI1008">
        <f t="shared" si="650"/>
        <v>1511.200517128007</v>
      </c>
      <c r="BJ1008">
        <v>0.1</v>
      </c>
      <c r="BK1008">
        <f t="shared" si="651"/>
        <v>1614</v>
      </c>
      <c r="BL1008" s="114">
        <v>187.562005220738</v>
      </c>
      <c r="BM1008" s="114">
        <v>1012.03746873145</v>
      </c>
      <c r="BN1008" s="114">
        <v>0</v>
      </c>
      <c r="BO1008" s="114">
        <v>256</v>
      </c>
      <c r="BP1008" s="114">
        <v>384000</v>
      </c>
      <c r="BQ1008" s="107">
        <f t="shared" si="652"/>
        <v>8.7999999999999994E-9</v>
      </c>
      <c r="BR1008" s="107">
        <f t="shared" si="653"/>
        <v>2.8499281137532783E-3</v>
      </c>
      <c r="BS1008" s="107">
        <f t="shared" si="654"/>
        <v>1.5404772221232882E-2</v>
      </c>
      <c r="BT1008" s="107">
        <f t="shared" si="655"/>
        <v>1.5112005171280072E-7</v>
      </c>
      <c r="BU1008" s="107">
        <f t="shared" si="656"/>
        <v>3.9877371863083549E-3</v>
      </c>
      <c r="BV1008" s="107">
        <f t="shared" si="657"/>
        <v>6.4879624011476338</v>
      </c>
      <c r="BW1008" s="117">
        <f t="shared" si="658"/>
        <v>1.8807010347731432E-4</v>
      </c>
    </row>
    <row r="1009" spans="1:75" ht="60" customHeight="1" x14ac:dyDescent="0.25">
      <c r="A1009" s="108">
        <v>4.63609860407393</v>
      </c>
      <c r="B1009" s="108">
        <v>-74.117925178616304</v>
      </c>
      <c r="C1009" s="119">
        <v>27</v>
      </c>
      <c r="D1009" s="119">
        <v>28</v>
      </c>
      <c r="E1009" s="119">
        <v>1862</v>
      </c>
      <c r="F1009" s="16" t="s">
        <v>2473</v>
      </c>
      <c r="G1009" s="14" t="s">
        <v>2474</v>
      </c>
      <c r="H1009" s="16" t="s">
        <v>2475</v>
      </c>
      <c r="I1009" s="14" t="s">
        <v>133</v>
      </c>
      <c r="J1009" s="14" t="s">
        <v>53</v>
      </c>
      <c r="K1009" s="27"/>
      <c r="L1009" s="27"/>
      <c r="M1009" s="27"/>
      <c r="N1009" s="15" t="s">
        <v>43</v>
      </c>
      <c r="O1009" s="15" t="s">
        <v>120</v>
      </c>
      <c r="P1009" s="17">
        <v>-1.5549305289660951E-2</v>
      </c>
      <c r="Q1009" s="18">
        <v>9562.5</v>
      </c>
      <c r="R1009" s="18">
        <v>8985.8577288978031</v>
      </c>
      <c r="S1009" s="15" t="s">
        <v>45</v>
      </c>
      <c r="T1009" s="15"/>
      <c r="U1009" s="15"/>
      <c r="V1009" s="14">
        <v>365</v>
      </c>
      <c r="W1009" s="76" t="s">
        <v>76</v>
      </c>
      <c r="X1009" s="14"/>
      <c r="Y1009" s="14">
        <v>2920</v>
      </c>
      <c r="Z1009" s="76" t="s">
        <v>2476</v>
      </c>
      <c r="AA1009" s="76" t="s">
        <v>429</v>
      </c>
      <c r="AB1009" s="19" t="s">
        <v>49</v>
      </c>
      <c r="AC1009" s="19">
        <v>30.4</v>
      </c>
      <c r="AD1009" s="19">
        <v>1504</v>
      </c>
      <c r="AE1009" s="19">
        <v>9.6</v>
      </c>
      <c r="AF1009" s="19">
        <v>640</v>
      </c>
      <c r="AG1009" s="19">
        <v>1920000</v>
      </c>
      <c r="AH1009" s="23">
        <v>9562.5</v>
      </c>
      <c r="AI1009" s="24">
        <v>8.7999999999999994E-8</v>
      </c>
      <c r="AJ1009" s="21">
        <f t="shared" si="671"/>
        <v>2.7317007495849318E-4</v>
      </c>
      <c r="AK1009" s="21">
        <f t="shared" si="672"/>
        <v>1.3514730024262296E-2</v>
      </c>
      <c r="AL1009" s="21">
        <f t="shared" si="673"/>
        <v>8.6264234197418904E-5</v>
      </c>
      <c r="AM1009" s="21">
        <f t="shared" si="674"/>
        <v>5.7509489464945942E-3</v>
      </c>
      <c r="AN1009" s="21">
        <f t="shared" si="675"/>
        <v>17.252846839483784</v>
      </c>
      <c r="AO1009" s="86">
        <f t="shared" si="643"/>
        <v>7.907554801430066E-4</v>
      </c>
      <c r="AP1009" s="88">
        <f t="shared" si="644"/>
        <v>7.4841116426984432E-7</v>
      </c>
      <c r="AQ1009" s="89">
        <f t="shared" si="645"/>
        <v>3.7026657600718617E-5</v>
      </c>
      <c r="AR1009" s="89">
        <f t="shared" si="646"/>
        <v>2.3634036766416138E-7</v>
      </c>
      <c r="AS1009" s="89">
        <f t="shared" si="647"/>
        <v>1.5756024510944093E-5</v>
      </c>
      <c r="AT1009" s="89">
        <f t="shared" si="648"/>
        <v>4.7268073532832286E-2</v>
      </c>
      <c r="AU1009" s="91">
        <f t="shared" si="649"/>
        <v>2.1664533702548125E-6</v>
      </c>
      <c r="AV1009" s="95">
        <f t="shared" si="659"/>
        <v>273.17007495849316</v>
      </c>
      <c r="AW1009" s="96">
        <f t="shared" si="660"/>
        <v>13514.730024262297</v>
      </c>
      <c r="AX1009" s="96">
        <f t="shared" si="661"/>
        <v>86.264234197418901</v>
      </c>
      <c r="AY1009" s="96">
        <f t="shared" si="662"/>
        <v>5750.9489464945946</v>
      </c>
      <c r="AZ1009" s="96">
        <f t="shared" si="663"/>
        <v>17252846.839483783</v>
      </c>
      <c r="BA1009" s="97">
        <f t="shared" si="664"/>
        <v>790.75548014300659</v>
      </c>
      <c r="BB1009" s="102">
        <f t="shared" si="665"/>
        <v>0.74841116426984433</v>
      </c>
      <c r="BC1009" s="98">
        <f t="shared" si="666"/>
        <v>37.026657600718615</v>
      </c>
      <c r="BD1009" s="98">
        <f t="shared" si="667"/>
        <v>0.23634036766416139</v>
      </c>
      <c r="BE1009" s="98">
        <f t="shared" si="668"/>
        <v>15.756024510944092</v>
      </c>
      <c r="BF1009" s="98">
        <f t="shared" si="669"/>
        <v>47268.073532832284</v>
      </c>
      <c r="BG1009" s="103">
        <f t="shared" si="670"/>
        <v>2.1664533702548123</v>
      </c>
      <c r="BH1009">
        <v>0.1</v>
      </c>
      <c r="BI1009">
        <f t="shared" si="650"/>
        <v>898.5857728897804</v>
      </c>
      <c r="BJ1009">
        <v>0.1</v>
      </c>
      <c r="BK1009">
        <f t="shared" si="651"/>
        <v>956.25</v>
      </c>
      <c r="BL1009" s="114">
        <v>12.16</v>
      </c>
      <c r="BM1009" s="114">
        <v>601.6</v>
      </c>
      <c r="BN1009" s="114">
        <v>1.92</v>
      </c>
      <c r="BO1009" s="114">
        <v>256</v>
      </c>
      <c r="BP1009" s="114">
        <v>384000</v>
      </c>
      <c r="BQ1009" s="107">
        <f t="shared" si="652"/>
        <v>8.7999999999999994E-9</v>
      </c>
      <c r="BR1009" s="107">
        <f t="shared" si="653"/>
        <v>1.1263090728117614E-4</v>
      </c>
      <c r="BS1009" s="107">
        <f t="shared" si="654"/>
        <v>5.5722659391739789E-3</v>
      </c>
      <c r="BT1009" s="107">
        <f t="shared" si="655"/>
        <v>1.928926916923907E-5</v>
      </c>
      <c r="BU1009" s="107">
        <f t="shared" si="656"/>
        <v>2.3711769953931824E-3</v>
      </c>
      <c r="BV1009" s="107">
        <f t="shared" si="657"/>
        <v>3.8578538338478148</v>
      </c>
      <c r="BW1009" s="117">
        <f t="shared" si="658"/>
        <v>1.1182971245390887E-4</v>
      </c>
    </row>
    <row r="1010" spans="1:75" ht="30" customHeight="1" x14ac:dyDescent="0.25">
      <c r="A1010" s="108">
        <v>4.6153697573906003</v>
      </c>
      <c r="B1010" s="108">
        <v>-74.106691888764601</v>
      </c>
      <c r="C1010" s="119">
        <v>28</v>
      </c>
      <c r="D1010" s="119">
        <v>26</v>
      </c>
      <c r="E1010" s="119">
        <v>1837</v>
      </c>
      <c r="F1010" s="16" t="s">
        <v>2477</v>
      </c>
      <c r="G1010" s="14" t="s">
        <v>2478</v>
      </c>
      <c r="H1010" s="16" t="s">
        <v>2479</v>
      </c>
      <c r="I1010" s="14" t="s">
        <v>133</v>
      </c>
      <c r="J1010" s="14" t="s">
        <v>41</v>
      </c>
      <c r="K1010" s="14">
        <v>80</v>
      </c>
      <c r="L1010" s="14"/>
      <c r="M1010" s="14">
        <v>1983</v>
      </c>
      <c r="N1010" s="15" t="s">
        <v>43</v>
      </c>
      <c r="O1010" s="15" t="s">
        <v>44</v>
      </c>
      <c r="P1010" s="22">
        <v>8.4286353981658756E-3</v>
      </c>
      <c r="Q1010" s="18">
        <v>3857.1428571428601</v>
      </c>
      <c r="R1010" s="18">
        <v>3989.4016551519485</v>
      </c>
      <c r="S1010" s="15" t="s">
        <v>45</v>
      </c>
      <c r="T1010" s="15"/>
      <c r="U1010" s="15"/>
      <c r="V1010" s="14">
        <v>365</v>
      </c>
      <c r="W1010" s="76" t="s">
        <v>76</v>
      </c>
      <c r="X1010" s="14"/>
      <c r="Y1010" s="14">
        <v>2920</v>
      </c>
      <c r="Z1010" s="76" t="s">
        <v>2480</v>
      </c>
      <c r="AA1010" s="76" t="s">
        <v>2481</v>
      </c>
      <c r="AB1010" s="19" t="s">
        <v>49</v>
      </c>
      <c r="AC1010" s="19">
        <v>46.3856216091623</v>
      </c>
      <c r="AD1010" s="19">
        <v>1074.85364414012</v>
      </c>
      <c r="AE1010" s="19">
        <v>5.4109910208389103</v>
      </c>
      <c r="AF1010" s="19">
        <v>1344</v>
      </c>
      <c r="AG1010" s="19">
        <v>1920000</v>
      </c>
      <c r="AH1010" s="23">
        <v>3857.1428571428601</v>
      </c>
      <c r="AI1010" s="24">
        <v>8.7999999999999994E-8</v>
      </c>
      <c r="AJ1010" s="21">
        <f t="shared" si="671"/>
        <v>1.8505087562284406E-4</v>
      </c>
      <c r="AK1010" s="21">
        <f t="shared" si="672"/>
        <v>4.2880229069786986E-3</v>
      </c>
      <c r="AL1010" s="21">
        <f t="shared" si="673"/>
        <v>2.1586616534547078E-5</v>
      </c>
      <c r="AM1010" s="21">
        <f t="shared" si="674"/>
        <v>5.361755824524219E-3</v>
      </c>
      <c r="AN1010" s="21">
        <f t="shared" si="675"/>
        <v>7.6596511778917407</v>
      </c>
      <c r="AO1010" s="86">
        <f t="shared" si="643"/>
        <v>3.5106734565337148E-4</v>
      </c>
      <c r="AP1010" s="88">
        <f t="shared" si="644"/>
        <v>5.0698870033655908E-7</v>
      </c>
      <c r="AQ1010" s="89">
        <f t="shared" si="645"/>
        <v>1.1748007964325202E-5</v>
      </c>
      <c r="AR1010" s="89">
        <f t="shared" si="646"/>
        <v>5.9141415163142678E-8</v>
      </c>
      <c r="AS1010" s="89">
        <f t="shared" si="647"/>
        <v>1.468974198499786E-5</v>
      </c>
      <c r="AT1010" s="89">
        <f t="shared" si="648"/>
        <v>2.0985345692854086E-2</v>
      </c>
      <c r="AU1010" s="91">
        <f t="shared" si="649"/>
        <v>9.6182834425581216E-7</v>
      </c>
      <c r="AV1010" s="95">
        <f t="shared" si="659"/>
        <v>185.05087562284405</v>
      </c>
      <c r="AW1010" s="96">
        <f t="shared" si="660"/>
        <v>4288.0229069786983</v>
      </c>
      <c r="AX1010" s="96">
        <f t="shared" si="661"/>
        <v>21.58661653454708</v>
      </c>
      <c r="AY1010" s="96">
        <f t="shared" si="662"/>
        <v>5361.755824524219</v>
      </c>
      <c r="AZ1010" s="96">
        <f t="shared" si="663"/>
        <v>7659651.1778917406</v>
      </c>
      <c r="BA1010" s="97">
        <f t="shared" si="664"/>
        <v>351.06734565337149</v>
      </c>
      <c r="BB1010" s="102">
        <f t="shared" si="665"/>
        <v>0.50698870033655907</v>
      </c>
      <c r="BC1010" s="98">
        <f t="shared" si="666"/>
        <v>11.748007964325202</v>
      </c>
      <c r="BD1010" s="98">
        <f t="shared" si="667"/>
        <v>5.9141415163142676E-2</v>
      </c>
      <c r="BE1010" s="98">
        <f t="shared" si="668"/>
        <v>14.689741984997859</v>
      </c>
      <c r="BF1010" s="98">
        <f t="shared" si="669"/>
        <v>20985.345692854087</v>
      </c>
      <c r="BG1010" s="103">
        <f t="shared" si="670"/>
        <v>0.96182834425581221</v>
      </c>
      <c r="BH1010">
        <v>0.1</v>
      </c>
      <c r="BI1010">
        <f t="shared" si="650"/>
        <v>398.94016551519485</v>
      </c>
      <c r="BJ1010">
        <v>0.1</v>
      </c>
      <c r="BK1010">
        <f t="shared" si="651"/>
        <v>385.71428571428601</v>
      </c>
      <c r="BL1010" s="114">
        <v>17.6498016718255</v>
      </c>
      <c r="BM1010" s="114">
        <v>910.91550745517998</v>
      </c>
      <c r="BN1010" s="114">
        <v>5.3109910208389097</v>
      </c>
      <c r="BO1010" s="114">
        <v>537.6</v>
      </c>
      <c r="BP1010" s="114">
        <v>384000</v>
      </c>
      <c r="BQ1010" s="107">
        <f t="shared" si="652"/>
        <v>8.7999999999999994E-9</v>
      </c>
      <c r="BR1010" s="107">
        <f t="shared" si="653"/>
        <v>7.2803220066421033E-5</v>
      </c>
      <c r="BS1010" s="107">
        <f t="shared" si="654"/>
        <v>3.6592190882576217E-3</v>
      </c>
      <c r="BT1010" s="107">
        <f t="shared" si="655"/>
        <v>2.1297357818586975E-5</v>
      </c>
      <c r="BU1010" s="107">
        <f t="shared" si="656"/>
        <v>2.210708560328407E-3</v>
      </c>
      <c r="BV1010" s="107">
        <f t="shared" si="657"/>
        <v>1.7127500717702269</v>
      </c>
      <c r="BW1010" s="117">
        <f t="shared" si="658"/>
        <v>4.9648420152932129E-5</v>
      </c>
    </row>
    <row r="1011" spans="1:75" ht="60" customHeight="1" x14ac:dyDescent="0.25">
      <c r="A1011" s="108">
        <v>4.6133563188979503</v>
      </c>
      <c r="B1011" s="108">
        <v>-74.100771343784302</v>
      </c>
      <c r="C1011" s="119">
        <v>29</v>
      </c>
      <c r="D1011" s="119">
        <v>25</v>
      </c>
      <c r="E1011" s="119">
        <v>2318</v>
      </c>
      <c r="F1011" s="16" t="s">
        <v>2482</v>
      </c>
      <c r="G1011" s="14" t="s">
        <v>2483</v>
      </c>
      <c r="H1011" s="16" t="s">
        <v>2484</v>
      </c>
      <c r="I1011" s="14" t="s">
        <v>133</v>
      </c>
      <c r="J1011" s="14" t="s">
        <v>53</v>
      </c>
      <c r="K1011" s="14">
        <v>2</v>
      </c>
      <c r="L1011" s="14"/>
      <c r="M1011" s="14">
        <v>2006</v>
      </c>
      <c r="N1011" s="15" t="s">
        <v>54</v>
      </c>
      <c r="O1011" s="15" t="s">
        <v>54</v>
      </c>
      <c r="P1011" s="22">
        <v>-1.6452797611429655E-2</v>
      </c>
      <c r="Q1011" s="18">
        <v>1.6621918476934301</v>
      </c>
      <c r="R1011" s="18">
        <v>1.5563229118960775</v>
      </c>
      <c r="S1011" s="15" t="s">
        <v>45</v>
      </c>
      <c r="T1011" s="15"/>
      <c r="U1011" s="15"/>
      <c r="V1011" s="14">
        <v>365</v>
      </c>
      <c r="W1011" s="76" t="s">
        <v>76</v>
      </c>
      <c r="X1011" s="14"/>
      <c r="Y1011" s="14">
        <v>2920</v>
      </c>
      <c r="Z1011" s="76" t="s">
        <v>2485</v>
      </c>
      <c r="AA1011" s="76" t="s">
        <v>429</v>
      </c>
      <c r="AB1011" s="19" t="s">
        <v>49</v>
      </c>
      <c r="AC1011" s="19">
        <v>24000</v>
      </c>
      <c r="AD1011" s="19">
        <v>2261000</v>
      </c>
      <c r="AE1011" s="19">
        <v>1200</v>
      </c>
      <c r="AF1011" s="19">
        <v>381000</v>
      </c>
      <c r="AG1011" s="19">
        <v>1500000000</v>
      </c>
      <c r="AH1011" s="23">
        <v>1.6621918476934301</v>
      </c>
      <c r="AI1011" s="20">
        <v>2.4E-2</v>
      </c>
      <c r="AJ1011" s="21">
        <f t="shared" si="671"/>
        <v>3.7351749885505859E-5</v>
      </c>
      <c r="AK1011" s="21">
        <f t="shared" si="672"/>
        <v>3.5188461037970313E-3</v>
      </c>
      <c r="AL1011" s="21">
        <f t="shared" si="673"/>
        <v>1.867587494275293E-6</v>
      </c>
      <c r="AM1011" s="21">
        <f t="shared" si="674"/>
        <v>5.9295902943240551E-4</v>
      </c>
      <c r="AN1011" s="21">
        <f t="shared" si="675"/>
        <v>2.3344843678441163</v>
      </c>
      <c r="AO1011" s="86">
        <f t="shared" si="643"/>
        <v>3.735174988550586E-2</v>
      </c>
      <c r="AP1011" s="88">
        <f t="shared" si="644"/>
        <v>1.0233356133015304E-7</v>
      </c>
      <c r="AQ1011" s="89">
        <f t="shared" si="645"/>
        <v>9.6406742569781677E-6</v>
      </c>
      <c r="AR1011" s="89">
        <f t="shared" si="646"/>
        <v>5.1166780665076518E-9</v>
      </c>
      <c r="AS1011" s="89">
        <f t="shared" si="647"/>
        <v>1.6245452861161795E-6</v>
      </c>
      <c r="AT1011" s="89">
        <f t="shared" si="648"/>
        <v>6.3958475831345655E-3</v>
      </c>
      <c r="AU1011" s="91">
        <f t="shared" si="649"/>
        <v>1.0233356133015304E-4</v>
      </c>
      <c r="AV1011" s="95">
        <f t="shared" si="659"/>
        <v>37.351749885505861</v>
      </c>
      <c r="AW1011" s="96">
        <f t="shared" si="660"/>
        <v>3518.8461037970314</v>
      </c>
      <c r="AX1011" s="96">
        <f t="shared" si="661"/>
        <v>1.867587494275293</v>
      </c>
      <c r="AY1011" s="96">
        <f t="shared" si="662"/>
        <v>592.95902943240549</v>
      </c>
      <c r="AZ1011" s="96">
        <f t="shared" si="663"/>
        <v>2334484.3678441164</v>
      </c>
      <c r="BA1011" s="97">
        <f t="shared" si="664"/>
        <v>37351.749885505858</v>
      </c>
      <c r="BB1011" s="102">
        <f t="shared" si="665"/>
        <v>0.10233356133015303</v>
      </c>
      <c r="BC1011" s="98">
        <f t="shared" si="666"/>
        <v>9.6406742569781674</v>
      </c>
      <c r="BD1011" s="98">
        <f t="shared" si="667"/>
        <v>5.1166780665076522E-3</v>
      </c>
      <c r="BE1011" s="98">
        <f t="shared" si="668"/>
        <v>1.6245452861161795</v>
      </c>
      <c r="BF1011" s="98">
        <f t="shared" si="669"/>
        <v>6395.8475831345659</v>
      </c>
      <c r="BG1011" s="103">
        <f t="shared" si="670"/>
        <v>102.33356133015303</v>
      </c>
      <c r="BH1011">
        <v>0.1</v>
      </c>
      <c r="BI1011">
        <f t="shared" si="650"/>
        <v>0.15563229118960775</v>
      </c>
      <c r="BJ1011">
        <v>0.1</v>
      </c>
      <c r="BK1011">
        <f t="shared" si="651"/>
        <v>0.16621918476934303</v>
      </c>
      <c r="BL1011" s="114">
        <v>0</v>
      </c>
      <c r="BM1011" s="114">
        <v>0</v>
      </c>
      <c r="BN1011" s="114">
        <v>0</v>
      </c>
      <c r="BO1011" s="114">
        <v>0</v>
      </c>
      <c r="BP1011" s="114">
        <v>0</v>
      </c>
      <c r="BQ1011" s="107">
        <f t="shared" si="652"/>
        <v>2.4000000000000002E-3</v>
      </c>
      <c r="BR1011" s="107">
        <f t="shared" si="653"/>
        <v>3.735174988550586E-6</v>
      </c>
      <c r="BS1011" s="107">
        <f t="shared" si="654"/>
        <v>3.5188461037970317E-4</v>
      </c>
      <c r="BT1011" s="107">
        <f t="shared" si="655"/>
        <v>1.8675874942752932E-7</v>
      </c>
      <c r="BU1011" s="107">
        <f t="shared" si="656"/>
        <v>5.9295902943240557E-5</v>
      </c>
      <c r="BV1011" s="107">
        <f t="shared" si="657"/>
        <v>0.23344843678441163</v>
      </c>
      <c r="BW1011" s="117">
        <f t="shared" si="658"/>
        <v>5.2823351266450096E-3</v>
      </c>
    </row>
    <row r="1012" spans="1:75" ht="60" customHeight="1" x14ac:dyDescent="0.25">
      <c r="A1012" s="108">
        <v>4.6147555451202003</v>
      </c>
      <c r="B1012" s="108">
        <v>-74.096247004719402</v>
      </c>
      <c r="C1012" s="119">
        <v>29</v>
      </c>
      <c r="D1012" s="119">
        <v>26</v>
      </c>
      <c r="E1012" s="119">
        <v>2331</v>
      </c>
      <c r="F1012" s="16" t="s">
        <v>2486</v>
      </c>
      <c r="G1012" s="14" t="s">
        <v>2487</v>
      </c>
      <c r="H1012" s="16" t="s">
        <v>2488</v>
      </c>
      <c r="I1012" s="14" t="s">
        <v>133</v>
      </c>
      <c r="J1012" s="14" t="s">
        <v>53</v>
      </c>
      <c r="K1012" s="14">
        <v>8.7999999999999995E-2</v>
      </c>
      <c r="L1012" s="14"/>
      <c r="M1012" s="14">
        <v>2008</v>
      </c>
      <c r="N1012" s="15" t="s">
        <v>43</v>
      </c>
      <c r="O1012" s="15" t="s">
        <v>397</v>
      </c>
      <c r="P1012" s="22">
        <v>8.124879750918957E-3</v>
      </c>
      <c r="Q1012" s="18">
        <v>2665</v>
      </c>
      <c r="R1012" s="18">
        <v>2753.0340010291334</v>
      </c>
      <c r="S1012" s="15" t="s">
        <v>45</v>
      </c>
      <c r="T1012" s="15"/>
      <c r="U1012" s="15"/>
      <c r="V1012" s="14">
        <v>365</v>
      </c>
      <c r="W1012" s="76" t="s">
        <v>76</v>
      </c>
      <c r="X1012" s="14"/>
      <c r="Y1012" s="14">
        <v>2920</v>
      </c>
      <c r="Z1012" s="76" t="s">
        <v>2489</v>
      </c>
      <c r="AA1012" s="76" t="s">
        <v>429</v>
      </c>
      <c r="AB1012" s="19" t="s">
        <v>49</v>
      </c>
      <c r="AC1012" s="19">
        <v>196.35697419693699</v>
      </c>
      <c r="AD1012" s="19">
        <v>1220.7279907421801</v>
      </c>
      <c r="AE1012" s="19">
        <v>0.1</v>
      </c>
      <c r="AF1012" s="19">
        <v>640</v>
      </c>
      <c r="AG1012" s="19">
        <v>1920000</v>
      </c>
      <c r="AH1012" s="20">
        <v>95073.827203389839</v>
      </c>
      <c r="AI1012" s="20">
        <v>2.5741799999999997E-6</v>
      </c>
      <c r="AJ1012" s="21">
        <f t="shared" si="671"/>
        <v>5.405774263033677E-4</v>
      </c>
      <c r="AK1012" s="21">
        <f t="shared" si="672"/>
        <v>3.3607056645211988E-3</v>
      </c>
      <c r="AL1012" s="21">
        <f t="shared" si="673"/>
        <v>2.7530340010291337E-7</v>
      </c>
      <c r="AM1012" s="21">
        <f t="shared" si="674"/>
        <v>1.7619417606586454E-3</v>
      </c>
      <c r="AN1012" s="21">
        <f t="shared" si="675"/>
        <v>5.2858252819759359</v>
      </c>
      <c r="AO1012" s="86">
        <f t="shared" si="643"/>
        <v>0.25282164358422982</v>
      </c>
      <c r="AP1012" s="88">
        <f t="shared" si="644"/>
        <v>1.4810340446667608E-6</v>
      </c>
      <c r="AQ1012" s="89">
        <f t="shared" si="645"/>
        <v>9.2074127795101341E-6</v>
      </c>
      <c r="AR1012" s="89">
        <f t="shared" si="646"/>
        <v>7.5425589069291331E-10</v>
      </c>
      <c r="AS1012" s="89">
        <f t="shared" si="647"/>
        <v>4.8272377004346449E-6</v>
      </c>
      <c r="AT1012" s="89">
        <f t="shared" si="648"/>
        <v>1.4481713101303934E-2</v>
      </c>
      <c r="AU1012" s="91">
        <f t="shared" si="649"/>
        <v>6.92662037217068E-4</v>
      </c>
      <c r="AV1012" s="95">
        <f t="shared" si="659"/>
        <v>540.5774263033677</v>
      </c>
      <c r="AW1012" s="96">
        <f t="shared" si="660"/>
        <v>3360.7056645211987</v>
      </c>
      <c r="AX1012" s="96">
        <f t="shared" si="661"/>
        <v>0.27530340010291338</v>
      </c>
      <c r="AY1012" s="96">
        <f t="shared" si="662"/>
        <v>1761.9417606586453</v>
      </c>
      <c r="AZ1012" s="96">
        <f t="shared" si="663"/>
        <v>5285825.2819759361</v>
      </c>
      <c r="BA1012" s="97">
        <f t="shared" si="664"/>
        <v>252821.64358422981</v>
      </c>
      <c r="BB1012" s="102">
        <f t="shared" si="665"/>
        <v>1.4810340446667607</v>
      </c>
      <c r="BC1012" s="98">
        <f t="shared" si="666"/>
        <v>9.2074127795101344</v>
      </c>
      <c r="BD1012" s="98">
        <f t="shared" si="667"/>
        <v>7.5425589069291331E-4</v>
      </c>
      <c r="BE1012" s="98">
        <f t="shared" si="668"/>
        <v>4.8272377004346447</v>
      </c>
      <c r="BF1012" s="98">
        <f t="shared" si="669"/>
        <v>14481.713101303934</v>
      </c>
      <c r="BG1012" s="103">
        <f t="shared" si="670"/>
        <v>692.66203721706802</v>
      </c>
      <c r="BH1012">
        <v>0.1</v>
      </c>
      <c r="BI1012">
        <f t="shared" si="650"/>
        <v>275.30340010291337</v>
      </c>
      <c r="BJ1012">
        <v>0.1</v>
      </c>
      <c r="BK1012">
        <f t="shared" si="651"/>
        <v>9507.3827203389847</v>
      </c>
      <c r="BL1012" s="114">
        <v>187.562005220738</v>
      </c>
      <c r="BM1012" s="114">
        <v>1012.03746873145</v>
      </c>
      <c r="BN1012" s="114">
        <v>0</v>
      </c>
      <c r="BO1012" s="114">
        <v>256</v>
      </c>
      <c r="BP1012" s="114">
        <v>384000</v>
      </c>
      <c r="BQ1012" s="107">
        <f t="shared" si="652"/>
        <v>2.5741799999999998E-7</v>
      </c>
      <c r="BR1012" s="107">
        <f t="shared" si="653"/>
        <v>5.1918649502334722E-4</v>
      </c>
      <c r="BS1012" s="107">
        <f t="shared" si="654"/>
        <v>2.8063689247381893E-3</v>
      </c>
      <c r="BT1012" s="107">
        <f t="shared" si="655"/>
        <v>2.7530340010291339E-8</v>
      </c>
      <c r="BU1012" s="107">
        <f t="shared" si="656"/>
        <v>7.2646719853823474E-4</v>
      </c>
      <c r="BV1012" s="107">
        <f t="shared" si="657"/>
        <v>1.1819464647685187</v>
      </c>
      <c r="BW1012" s="117">
        <f t="shared" si="658"/>
        <v>3.5754379721827469E-2</v>
      </c>
    </row>
    <row r="1013" spans="1:75" ht="30" x14ac:dyDescent="0.25">
      <c r="A1013" s="108">
        <v>4.6143415078268699</v>
      </c>
      <c r="B1013" s="108">
        <v>-74.098559359243495</v>
      </c>
      <c r="C1013" s="119">
        <v>29</v>
      </c>
      <c r="D1013" s="119">
        <v>26</v>
      </c>
      <c r="E1013" s="119">
        <v>2331</v>
      </c>
      <c r="F1013" s="16" t="s">
        <v>2490</v>
      </c>
      <c r="G1013" s="14" t="s">
        <v>2491</v>
      </c>
      <c r="H1013" s="16" t="s">
        <v>2492</v>
      </c>
      <c r="I1013" s="14" t="s">
        <v>133</v>
      </c>
      <c r="J1013" s="14" t="s">
        <v>41</v>
      </c>
      <c r="K1013" s="14">
        <v>80</v>
      </c>
      <c r="L1013" s="14"/>
      <c r="M1013" s="14">
        <v>1973</v>
      </c>
      <c r="N1013" s="15" t="s">
        <v>102</v>
      </c>
      <c r="O1013" s="15" t="s">
        <v>103</v>
      </c>
      <c r="P1013" s="28">
        <v>4.2689148957375835E-3</v>
      </c>
      <c r="Q1013" s="18">
        <v>9.4484612181549803</v>
      </c>
      <c r="R1013" s="18">
        <v>9.6111852819795693</v>
      </c>
      <c r="S1013" s="2" t="s">
        <v>45</v>
      </c>
      <c r="T1013" s="2"/>
      <c r="U1013" s="2"/>
      <c r="V1013" s="14">
        <v>365</v>
      </c>
      <c r="W1013" s="76"/>
      <c r="X1013" s="14"/>
      <c r="Y1013" s="14">
        <v>8760</v>
      </c>
      <c r="Z1013" s="76" t="s">
        <v>2493</v>
      </c>
      <c r="AA1013" s="76" t="s">
        <v>429</v>
      </c>
      <c r="AB1013" s="19" t="s">
        <v>49</v>
      </c>
      <c r="AC1013" s="19">
        <v>840000</v>
      </c>
      <c r="AD1013" s="19">
        <v>2400000</v>
      </c>
      <c r="AE1013" s="19">
        <v>1800000</v>
      </c>
      <c r="AF1013" s="19">
        <v>600000</v>
      </c>
      <c r="AG1013" s="19">
        <v>2676000000</v>
      </c>
      <c r="AH1013" s="23">
        <v>9.4484612181549803</v>
      </c>
      <c r="AI1013" s="20">
        <v>9.1200000000000003E-2</v>
      </c>
      <c r="AJ1013" s="21">
        <f t="shared" si="671"/>
        <v>8.0733956368628391E-3</v>
      </c>
      <c r="AK1013" s="21">
        <f t="shared" si="672"/>
        <v>2.3066844676750964E-2</v>
      </c>
      <c r="AL1013" s="21">
        <f t="shared" si="673"/>
        <v>1.7300133507563226E-2</v>
      </c>
      <c r="AM1013" s="21">
        <f t="shared" si="674"/>
        <v>5.766711169187741E-3</v>
      </c>
      <c r="AN1013" s="21">
        <f t="shared" si="675"/>
        <v>25.719531814577326</v>
      </c>
      <c r="AO1013" s="86">
        <f t="shared" si="643"/>
        <v>0.87654009771653674</v>
      </c>
      <c r="AP1013" s="88">
        <f t="shared" si="644"/>
        <v>2.2118892155788601E-5</v>
      </c>
      <c r="AQ1013" s="89">
        <f t="shared" si="645"/>
        <v>6.3196834730824564E-5</v>
      </c>
      <c r="AR1013" s="89">
        <f t="shared" si="646"/>
        <v>4.739762604811843E-5</v>
      </c>
      <c r="AS1013" s="89">
        <f t="shared" si="647"/>
        <v>1.5799208682706141E-5</v>
      </c>
      <c r="AT1013" s="89">
        <f t="shared" si="648"/>
        <v>7.0464470724869388E-2</v>
      </c>
      <c r="AU1013" s="91">
        <f t="shared" si="649"/>
        <v>2.4014797197713334E-3</v>
      </c>
      <c r="AV1013" s="95">
        <f t="shared" si="659"/>
        <v>8073.3956368628387</v>
      </c>
      <c r="AW1013" s="96">
        <f t="shared" si="660"/>
        <v>23066.844676750963</v>
      </c>
      <c r="AX1013" s="96">
        <f t="shared" si="661"/>
        <v>17300.133507563227</v>
      </c>
      <c r="AY1013" s="96">
        <f t="shared" si="662"/>
        <v>5766.7111691877408</v>
      </c>
      <c r="AZ1013" s="96">
        <f t="shared" si="663"/>
        <v>25719531.814577326</v>
      </c>
      <c r="BA1013" s="97">
        <f t="shared" si="664"/>
        <v>876540.09771653672</v>
      </c>
      <c r="BB1013" s="102">
        <f t="shared" si="665"/>
        <v>22.1188921557886</v>
      </c>
      <c r="BC1013" s="98">
        <f t="shared" si="666"/>
        <v>63.196834730824563</v>
      </c>
      <c r="BD1013" s="98">
        <f t="shared" si="667"/>
        <v>47.397626048118433</v>
      </c>
      <c r="BE1013" s="98">
        <f t="shared" si="668"/>
        <v>15.799208682706141</v>
      </c>
      <c r="BF1013" s="98">
        <f t="shared" si="669"/>
        <v>70464.470724869389</v>
      </c>
      <c r="BG1013" s="103">
        <f t="shared" si="670"/>
        <v>2401.4797197713333</v>
      </c>
      <c r="BH1013">
        <v>0.1</v>
      </c>
      <c r="BI1013">
        <f t="shared" si="650"/>
        <v>0.96111852819795696</v>
      </c>
      <c r="BJ1013">
        <v>0.1</v>
      </c>
      <c r="BK1013">
        <f t="shared" si="651"/>
        <v>0.9448461218154981</v>
      </c>
      <c r="BL1013" s="114">
        <v>336000</v>
      </c>
      <c r="BM1013" s="114">
        <v>480000</v>
      </c>
      <c r="BN1013" s="114">
        <v>360000</v>
      </c>
      <c r="BO1013" s="114">
        <v>120000</v>
      </c>
      <c r="BP1013" s="114">
        <v>1070400000</v>
      </c>
      <c r="BQ1013" s="107">
        <f t="shared" si="652"/>
        <v>9.1200000000000014E-3</v>
      </c>
      <c r="BR1013" s="107">
        <f t="shared" si="653"/>
        <v>3.3287462968186253E-3</v>
      </c>
      <c r="BS1013" s="107">
        <f t="shared" si="654"/>
        <v>5.1579032723644324E-3</v>
      </c>
      <c r="BT1013" s="107">
        <f t="shared" si="655"/>
        <v>3.8684274542733249E-3</v>
      </c>
      <c r="BU1013" s="107">
        <f t="shared" si="656"/>
        <v>1.2894758180911081E-3</v>
      </c>
      <c r="BV1013" s="107">
        <f t="shared" si="657"/>
        <v>10.60443463129362</v>
      </c>
      <c r="BW1013" s="117">
        <f t="shared" si="658"/>
        <v>0.12396148941545646</v>
      </c>
    </row>
    <row r="1014" spans="1:75" ht="60" customHeight="1" x14ac:dyDescent="0.25">
      <c r="A1014" s="108">
        <v>4.6134488799367004</v>
      </c>
      <c r="B1014" s="108">
        <v>-74.098360116715497</v>
      </c>
      <c r="C1014" s="119">
        <v>29</v>
      </c>
      <c r="D1014" s="119">
        <v>25</v>
      </c>
      <c r="E1014" s="119">
        <v>2318</v>
      </c>
      <c r="F1014" s="16" t="s">
        <v>2494</v>
      </c>
      <c r="G1014" s="14" t="s">
        <v>2495</v>
      </c>
      <c r="H1014" s="16" t="s">
        <v>2496</v>
      </c>
      <c r="I1014" s="14" t="s">
        <v>133</v>
      </c>
      <c r="J1014" s="14" t="s">
        <v>41</v>
      </c>
      <c r="K1014" s="14">
        <v>50</v>
      </c>
      <c r="L1014" s="14"/>
      <c r="M1014" s="27"/>
      <c r="N1014" s="15" t="s">
        <v>43</v>
      </c>
      <c r="O1014" s="15" t="s">
        <v>44</v>
      </c>
      <c r="P1014" s="28">
        <v>4.2689148957375835E-3</v>
      </c>
      <c r="Q1014" s="18">
        <v>20160</v>
      </c>
      <c r="R1014" s="18">
        <v>20507.201205673606</v>
      </c>
      <c r="S1014" s="15" t="s">
        <v>45</v>
      </c>
      <c r="T1014" s="15"/>
      <c r="U1014" s="15"/>
      <c r="V1014" s="14">
        <v>365</v>
      </c>
      <c r="W1014" s="76"/>
      <c r="X1014" s="14"/>
      <c r="Y1014" s="14">
        <v>8760</v>
      </c>
      <c r="Z1014" s="76" t="s">
        <v>2497</v>
      </c>
      <c r="AA1014" s="76" t="s">
        <v>429</v>
      </c>
      <c r="AB1014" s="19" t="s">
        <v>49</v>
      </c>
      <c r="AC1014" s="19">
        <v>46.3856216091623</v>
      </c>
      <c r="AD1014" s="19">
        <v>1074.85364414012</v>
      </c>
      <c r="AE1014" s="19">
        <v>5.4109910208389103</v>
      </c>
      <c r="AF1014" s="19">
        <v>1344</v>
      </c>
      <c r="AG1014" s="19">
        <v>1920000</v>
      </c>
      <c r="AH1014" s="23">
        <f>Q1014</f>
        <v>20160</v>
      </c>
      <c r="AI1014" s="24">
        <v>8.7999999999999994E-8</v>
      </c>
      <c r="AJ1014" s="21">
        <f t="shared" si="671"/>
        <v>9.5123927538933275E-4</v>
      </c>
      <c r="AK1014" s="21">
        <f t="shared" si="672"/>
        <v>2.2042239947032936E-2</v>
      </c>
      <c r="AL1014" s="21">
        <f t="shared" si="673"/>
        <v>1.1096428158643676E-4</v>
      </c>
      <c r="AM1014" s="21">
        <f t="shared" si="674"/>
        <v>2.7561678420425326E-2</v>
      </c>
      <c r="AN1014" s="21">
        <f t="shared" si="675"/>
        <v>39.373826314893329</v>
      </c>
      <c r="AO1014" s="86">
        <f t="shared" si="643"/>
        <v>1.8046337060992771E-3</v>
      </c>
      <c r="AP1014" s="88">
        <f t="shared" si="644"/>
        <v>2.606135001066665E-6</v>
      </c>
      <c r="AQ1014" s="89">
        <f t="shared" si="645"/>
        <v>6.0389698485021742E-5</v>
      </c>
      <c r="AR1014" s="89">
        <f t="shared" si="646"/>
        <v>3.0401173037379935E-7</v>
      </c>
      <c r="AS1014" s="89">
        <f t="shared" si="647"/>
        <v>7.5511447727192671E-5</v>
      </c>
      <c r="AT1014" s="89">
        <f t="shared" si="648"/>
        <v>0.1078734967531324</v>
      </c>
      <c r="AU1014" s="91">
        <f t="shared" si="649"/>
        <v>4.9442019345185676E-6</v>
      </c>
      <c r="AV1014" s="95">
        <f t="shared" si="659"/>
        <v>951.23927538933276</v>
      </c>
      <c r="AW1014" s="96">
        <f t="shared" si="660"/>
        <v>22042.239947032936</v>
      </c>
      <c r="AX1014" s="96">
        <f t="shared" si="661"/>
        <v>110.96428158643675</v>
      </c>
      <c r="AY1014" s="96">
        <f t="shared" si="662"/>
        <v>27561.678420425327</v>
      </c>
      <c r="AZ1014" s="96">
        <f t="shared" si="663"/>
        <v>39373826.314893328</v>
      </c>
      <c r="BA1014" s="97">
        <f t="shared" si="664"/>
        <v>1804.6337060992771</v>
      </c>
      <c r="BB1014" s="102">
        <f t="shared" si="665"/>
        <v>2.6061350010666651</v>
      </c>
      <c r="BC1014" s="98">
        <f t="shared" si="666"/>
        <v>60.389698485021739</v>
      </c>
      <c r="BD1014" s="98">
        <f t="shared" si="667"/>
        <v>0.30401173037379936</v>
      </c>
      <c r="BE1014" s="98">
        <f t="shared" si="668"/>
        <v>75.511447727192675</v>
      </c>
      <c r="BF1014" s="98">
        <f t="shared" si="669"/>
        <v>107873.49675313241</v>
      </c>
      <c r="BG1014" s="103">
        <f t="shared" si="670"/>
        <v>4.9442019345185679</v>
      </c>
      <c r="BH1014">
        <v>0.1</v>
      </c>
      <c r="BI1014">
        <f t="shared" si="650"/>
        <v>2050.7201205673605</v>
      </c>
      <c r="BJ1014">
        <v>0.1</v>
      </c>
      <c r="BK1014">
        <f t="shared" si="651"/>
        <v>2016</v>
      </c>
      <c r="BL1014" s="114">
        <v>17.6498016718255</v>
      </c>
      <c r="BM1014" s="114">
        <v>910.91550745517998</v>
      </c>
      <c r="BN1014" s="114">
        <v>5.3109910208389097</v>
      </c>
      <c r="BO1014" s="114">
        <v>537.6</v>
      </c>
      <c r="BP1014" s="114">
        <v>384000</v>
      </c>
      <c r="BQ1014" s="107">
        <f t="shared" si="652"/>
        <v>8.7999999999999994E-9</v>
      </c>
      <c r="BR1014" s="107">
        <f t="shared" si="653"/>
        <v>3.7423914947119183E-4</v>
      </c>
      <c r="BS1014" s="107">
        <f t="shared" si="654"/>
        <v>1.880992404002059E-2</v>
      </c>
      <c r="BT1014" s="107">
        <f t="shared" si="655"/>
        <v>1.0947737021439475E-4</v>
      </c>
      <c r="BU1014" s="107">
        <f t="shared" si="656"/>
        <v>1.1363971134672055E-2</v>
      </c>
      <c r="BV1014" s="107">
        <f t="shared" si="657"/>
        <v>8.8042552174371522</v>
      </c>
      <c r="BW1014" s="117">
        <f t="shared" si="658"/>
        <v>2.55213746228122E-4</v>
      </c>
    </row>
    <row r="1015" spans="1:75" ht="30" x14ac:dyDescent="0.25">
      <c r="A1015" s="108">
        <v>4.6144112722446398</v>
      </c>
      <c r="B1015" s="108">
        <v>-74.097520488670995</v>
      </c>
      <c r="C1015" s="119">
        <v>29</v>
      </c>
      <c r="D1015" s="119">
        <v>26</v>
      </c>
      <c r="E1015" s="119">
        <v>2331</v>
      </c>
      <c r="F1015" s="16" t="s">
        <v>2498</v>
      </c>
      <c r="G1015" s="14" t="s">
        <v>2499</v>
      </c>
      <c r="H1015" s="16" t="s">
        <v>2500</v>
      </c>
      <c r="I1015" s="14" t="s">
        <v>133</v>
      </c>
      <c r="J1015" s="14" t="s">
        <v>41</v>
      </c>
      <c r="K1015" s="14">
        <v>60</v>
      </c>
      <c r="L1015" s="14"/>
      <c r="M1015" s="14">
        <v>1993</v>
      </c>
      <c r="N1015" s="15" t="s">
        <v>102</v>
      </c>
      <c r="O1015" s="15" t="s">
        <v>103</v>
      </c>
      <c r="P1015" s="17">
        <v>-8.4851358602175367E-2</v>
      </c>
      <c r="Q1015" s="18">
        <v>1.8965060377787</v>
      </c>
      <c r="R1015" s="18">
        <v>1.3506795435215646</v>
      </c>
      <c r="S1015" s="2" t="s">
        <v>45</v>
      </c>
      <c r="T1015" s="2"/>
      <c r="U1015" s="2"/>
      <c r="V1015" s="14">
        <v>365</v>
      </c>
      <c r="W1015" s="76" t="s">
        <v>76</v>
      </c>
      <c r="X1015" s="14"/>
      <c r="Y1015" s="14">
        <v>2920</v>
      </c>
      <c r="Z1015" s="76" t="s">
        <v>2501</v>
      </c>
      <c r="AA1015" s="76" t="s">
        <v>429</v>
      </c>
      <c r="AB1015" s="19" t="s">
        <v>49</v>
      </c>
      <c r="AC1015" s="19">
        <v>840000</v>
      </c>
      <c r="AD1015" s="19">
        <v>2400000</v>
      </c>
      <c r="AE1015" s="19">
        <v>1800000</v>
      </c>
      <c r="AF1015" s="19">
        <v>600000</v>
      </c>
      <c r="AG1015" s="19">
        <v>2676000000</v>
      </c>
      <c r="AH1015" s="20">
        <v>30259</v>
      </c>
      <c r="AI1015" s="20">
        <v>7.6726E-6</v>
      </c>
      <c r="AJ1015" s="21">
        <f t="shared" si="671"/>
        <v>1.1345708165581142E-3</v>
      </c>
      <c r="AK1015" s="21">
        <f t="shared" si="672"/>
        <v>3.2416309044517549E-3</v>
      </c>
      <c r="AL1015" s="21">
        <f t="shared" si="673"/>
        <v>2.4312231783388165E-3</v>
      </c>
      <c r="AM1015" s="21">
        <f t="shared" si="674"/>
        <v>8.1040772611293873E-4</v>
      </c>
      <c r="AN1015" s="21">
        <f t="shared" si="675"/>
        <v>3.6144184584637071</v>
      </c>
      <c r="AO1015" s="86">
        <f t="shared" si="643"/>
        <v>0.16534658192661889</v>
      </c>
      <c r="AP1015" s="88">
        <f t="shared" si="644"/>
        <v>3.1084131960496278E-6</v>
      </c>
      <c r="AQ1015" s="89">
        <f t="shared" si="645"/>
        <v>8.8811805601417946E-6</v>
      </c>
      <c r="AR1015" s="89">
        <f t="shared" si="646"/>
        <v>6.6608854201063468E-6</v>
      </c>
      <c r="AS1015" s="89">
        <f t="shared" si="647"/>
        <v>2.2202951400354486E-6</v>
      </c>
      <c r="AT1015" s="89">
        <f t="shared" si="648"/>
        <v>9.902516324558101E-3</v>
      </c>
      <c r="AU1015" s="91">
        <f t="shared" si="649"/>
        <v>4.5300433404553121E-4</v>
      </c>
      <c r="AV1015" s="95">
        <f t="shared" si="659"/>
        <v>1134.5708165581143</v>
      </c>
      <c r="AW1015" s="96">
        <f t="shared" si="660"/>
        <v>3241.6309044517548</v>
      </c>
      <c r="AX1015" s="96">
        <f t="shared" si="661"/>
        <v>2431.2231783388165</v>
      </c>
      <c r="AY1015" s="96">
        <f t="shared" si="662"/>
        <v>810.40772611293869</v>
      </c>
      <c r="AZ1015" s="96">
        <f t="shared" si="663"/>
        <v>3614418.458463707</v>
      </c>
      <c r="BA1015" s="97">
        <f t="shared" si="664"/>
        <v>165346.58192661888</v>
      </c>
      <c r="BB1015" s="102">
        <f t="shared" si="665"/>
        <v>3.1084131960496277</v>
      </c>
      <c r="BC1015" s="98">
        <f t="shared" si="666"/>
        <v>8.8811805601417948</v>
      </c>
      <c r="BD1015" s="98">
        <f t="shared" si="667"/>
        <v>6.6608854201063465</v>
      </c>
      <c r="BE1015" s="98">
        <f t="shared" si="668"/>
        <v>2.2202951400354487</v>
      </c>
      <c r="BF1015" s="98">
        <f t="shared" si="669"/>
        <v>9902.5163245581007</v>
      </c>
      <c r="BG1015" s="103">
        <f t="shared" si="670"/>
        <v>453.00433404553121</v>
      </c>
      <c r="BH1015">
        <v>0.1</v>
      </c>
      <c r="BI1015">
        <f t="shared" si="650"/>
        <v>0.13506795435215646</v>
      </c>
      <c r="BJ1015">
        <v>0.1</v>
      </c>
      <c r="BK1015">
        <f t="shared" si="651"/>
        <v>3025.9</v>
      </c>
      <c r="BL1015" s="114">
        <v>336000</v>
      </c>
      <c r="BM1015" s="114">
        <v>480000</v>
      </c>
      <c r="BN1015" s="114">
        <v>360000</v>
      </c>
      <c r="BO1015" s="114">
        <v>120000</v>
      </c>
      <c r="BP1015" s="114">
        <v>1070400000</v>
      </c>
      <c r="BQ1015" s="107">
        <f t="shared" si="652"/>
        <v>7.6726E-7</v>
      </c>
      <c r="BR1015" s="107">
        <f t="shared" si="653"/>
        <v>4.6779553164123843E-4</v>
      </c>
      <c r="BS1015" s="107">
        <f t="shared" si="654"/>
        <v>7.2485070603182499E-4</v>
      </c>
      <c r="BT1015" s="107">
        <f t="shared" si="655"/>
        <v>5.4363802952386885E-4</v>
      </c>
      <c r="BU1015" s="107">
        <f t="shared" si="656"/>
        <v>1.8121267650795625E-4</v>
      </c>
      <c r="BV1015" s="107">
        <f t="shared" si="657"/>
        <v>1.4902629079428027</v>
      </c>
      <c r="BW1015" s="117">
        <f t="shared" si="658"/>
        <v>2.3383537865265855E-2</v>
      </c>
    </row>
    <row r="1016" spans="1:75" ht="30" x14ac:dyDescent="0.25">
      <c r="A1016" s="108">
        <v>4.6084455470569203</v>
      </c>
      <c r="B1016" s="108">
        <v>-74.099436380402594</v>
      </c>
      <c r="C1016" s="119">
        <v>29</v>
      </c>
      <c r="D1016" s="119">
        <v>25</v>
      </c>
      <c r="E1016" s="119">
        <v>2318</v>
      </c>
      <c r="F1016" s="16" t="s">
        <v>2502</v>
      </c>
      <c r="G1016" s="14" t="s">
        <v>2503</v>
      </c>
      <c r="H1016" s="16" t="s">
        <v>2504</v>
      </c>
      <c r="I1016" s="14" t="s">
        <v>133</v>
      </c>
      <c r="J1016" s="14" t="s">
        <v>41</v>
      </c>
      <c r="K1016" s="14">
        <v>30</v>
      </c>
      <c r="L1016" s="14"/>
      <c r="M1016" s="14">
        <v>1994</v>
      </c>
      <c r="N1016" s="15" t="s">
        <v>102</v>
      </c>
      <c r="O1016" s="15" t="s">
        <v>103</v>
      </c>
      <c r="P1016" s="28">
        <v>4.2689148957375835E-3</v>
      </c>
      <c r="Q1016" s="18">
        <v>9.4636029829276591</v>
      </c>
      <c r="R1016" s="18">
        <v>9.6265878224955568</v>
      </c>
      <c r="S1016" s="2" t="s">
        <v>45</v>
      </c>
      <c r="T1016" s="2"/>
      <c r="U1016" s="2"/>
      <c r="V1016" s="14">
        <v>365</v>
      </c>
      <c r="W1016" s="76" t="s">
        <v>76</v>
      </c>
      <c r="X1016" s="14"/>
      <c r="Y1016" s="14">
        <v>2920</v>
      </c>
      <c r="Z1016" s="76" t="s">
        <v>2505</v>
      </c>
      <c r="AA1016" s="76" t="s">
        <v>429</v>
      </c>
      <c r="AB1016" s="19" t="s">
        <v>49</v>
      </c>
      <c r="AC1016" s="19">
        <v>840000</v>
      </c>
      <c r="AD1016" s="19">
        <v>2400000</v>
      </c>
      <c r="AE1016" s="19">
        <v>1800000</v>
      </c>
      <c r="AF1016" s="19">
        <v>600000</v>
      </c>
      <c r="AG1016" s="19">
        <v>2676000000</v>
      </c>
      <c r="AH1016" s="23">
        <v>9.4636029829276591</v>
      </c>
      <c r="AI1016" s="20">
        <v>9.1200000000000003E-2</v>
      </c>
      <c r="AJ1016" s="21">
        <f t="shared" si="671"/>
        <v>8.0863337708962681E-3</v>
      </c>
      <c r="AK1016" s="21">
        <f t="shared" si="672"/>
        <v>2.3103810773989333E-2</v>
      </c>
      <c r="AL1016" s="21">
        <f t="shared" si="673"/>
        <v>1.7327858080492E-2</v>
      </c>
      <c r="AM1016" s="21">
        <f t="shared" si="674"/>
        <v>5.7759526934973333E-3</v>
      </c>
      <c r="AN1016" s="21">
        <f t="shared" si="675"/>
        <v>25.760749012998112</v>
      </c>
      <c r="AO1016" s="86">
        <f t="shared" si="643"/>
        <v>0.87794480941159481</v>
      </c>
      <c r="AP1016" s="88">
        <f t="shared" si="644"/>
        <v>2.2154339098345938E-5</v>
      </c>
      <c r="AQ1016" s="89">
        <f t="shared" si="645"/>
        <v>6.3298111709559818E-5</v>
      </c>
      <c r="AR1016" s="89">
        <f t="shared" si="646"/>
        <v>4.747358378216986E-5</v>
      </c>
      <c r="AS1016" s="89">
        <f t="shared" si="647"/>
        <v>1.5824527927389955E-5</v>
      </c>
      <c r="AT1016" s="89">
        <f t="shared" si="648"/>
        <v>7.0577394556159204E-2</v>
      </c>
      <c r="AU1016" s="91">
        <f t="shared" si="649"/>
        <v>2.4053282449632736E-3</v>
      </c>
      <c r="AV1016" s="95">
        <f t="shared" si="659"/>
        <v>8086.3337708962681</v>
      </c>
      <c r="AW1016" s="96">
        <f t="shared" si="660"/>
        <v>23103.810773989335</v>
      </c>
      <c r="AX1016" s="96">
        <f t="shared" si="661"/>
        <v>17327.858080491998</v>
      </c>
      <c r="AY1016" s="96">
        <f t="shared" si="662"/>
        <v>5775.9526934973337</v>
      </c>
      <c r="AZ1016" s="96">
        <f t="shared" si="663"/>
        <v>25760749.012998112</v>
      </c>
      <c r="BA1016" s="97">
        <f t="shared" si="664"/>
        <v>877944.80941159476</v>
      </c>
      <c r="BB1016" s="102">
        <f t="shared" si="665"/>
        <v>22.15433909834594</v>
      </c>
      <c r="BC1016" s="98">
        <f t="shared" si="666"/>
        <v>63.298111709559819</v>
      </c>
      <c r="BD1016" s="98">
        <f t="shared" si="667"/>
        <v>47.473583782169861</v>
      </c>
      <c r="BE1016" s="98">
        <f t="shared" si="668"/>
        <v>15.824527927389955</v>
      </c>
      <c r="BF1016" s="98">
        <f t="shared" si="669"/>
        <v>70577.394556159197</v>
      </c>
      <c r="BG1016" s="103">
        <f t="shared" si="670"/>
        <v>2405.3282449632734</v>
      </c>
      <c r="BH1016">
        <v>0.1</v>
      </c>
      <c r="BI1016">
        <f t="shared" si="650"/>
        <v>0.9626587822495557</v>
      </c>
      <c r="BJ1016">
        <v>0.1</v>
      </c>
      <c r="BK1016">
        <f t="shared" si="651"/>
        <v>0.94636029829276591</v>
      </c>
      <c r="BL1016" s="114">
        <v>336000</v>
      </c>
      <c r="BM1016" s="114">
        <v>480000</v>
      </c>
      <c r="BN1016" s="114">
        <v>360000</v>
      </c>
      <c r="BO1016" s="114">
        <v>120000</v>
      </c>
      <c r="BP1016" s="114">
        <v>1070400000</v>
      </c>
      <c r="BQ1016" s="107">
        <f t="shared" si="652"/>
        <v>9.1200000000000014E-3</v>
      </c>
      <c r="BR1016" s="107">
        <f t="shared" si="653"/>
        <v>3.3340808261404478E-3</v>
      </c>
      <c r="BS1016" s="107">
        <f t="shared" si="654"/>
        <v>5.1661691429932188E-3</v>
      </c>
      <c r="BT1016" s="107">
        <f t="shared" si="655"/>
        <v>3.8746268572449139E-3</v>
      </c>
      <c r="BU1016" s="107">
        <f t="shared" si="656"/>
        <v>1.2915422857483047E-3</v>
      </c>
      <c r="BV1016" s="107">
        <f t="shared" si="657"/>
        <v>10.621428917561714</v>
      </c>
      <c r="BW1016" s="117">
        <f t="shared" si="658"/>
        <v>0.12416014564849397</v>
      </c>
    </row>
    <row r="1017" spans="1:75" ht="30" x14ac:dyDescent="0.25">
      <c r="A1017" s="108">
        <v>4.6136653577417599</v>
      </c>
      <c r="B1017" s="108">
        <v>-74.097740234225697</v>
      </c>
      <c r="C1017" s="119">
        <v>29</v>
      </c>
      <c r="D1017" s="119">
        <v>25</v>
      </c>
      <c r="E1017" s="119">
        <v>2318</v>
      </c>
      <c r="F1017" s="16" t="s">
        <v>2506</v>
      </c>
      <c r="G1017" s="14" t="s">
        <v>2507</v>
      </c>
      <c r="H1017" s="16" t="s">
        <v>2508</v>
      </c>
      <c r="I1017" s="14" t="s">
        <v>133</v>
      </c>
      <c r="J1017" s="14" t="s">
        <v>41</v>
      </c>
      <c r="K1017" s="14">
        <v>30</v>
      </c>
      <c r="L1017" s="14"/>
      <c r="M1017" s="14">
        <v>1982</v>
      </c>
      <c r="N1017" s="15" t="s">
        <v>102</v>
      </c>
      <c r="O1017" s="15" t="s">
        <v>103</v>
      </c>
      <c r="P1017" s="17">
        <v>-8.4851358602175367E-2</v>
      </c>
      <c r="Q1017" s="18">
        <v>3.1703069992807702</v>
      </c>
      <c r="R1017" s="18">
        <v>2.2578724904177916</v>
      </c>
      <c r="S1017" s="2" t="s">
        <v>45</v>
      </c>
      <c r="T1017" s="2"/>
      <c r="U1017" s="2"/>
      <c r="V1017" s="14">
        <v>365</v>
      </c>
      <c r="W1017" s="76"/>
      <c r="X1017" s="14"/>
      <c r="Y1017" s="14">
        <v>8760</v>
      </c>
      <c r="Z1017" s="76" t="s">
        <v>2509</v>
      </c>
      <c r="AA1017" s="76" t="s">
        <v>429</v>
      </c>
      <c r="AB1017" s="19" t="s">
        <v>49</v>
      </c>
      <c r="AC1017" s="19">
        <v>840000</v>
      </c>
      <c r="AD1017" s="19">
        <v>2400000</v>
      </c>
      <c r="AE1017" s="19">
        <v>1800000</v>
      </c>
      <c r="AF1017" s="19">
        <v>600000</v>
      </c>
      <c r="AG1017" s="19">
        <v>2676000000</v>
      </c>
      <c r="AH1017" s="20">
        <v>30259</v>
      </c>
      <c r="AI1017" s="20">
        <v>7.6726E-6</v>
      </c>
      <c r="AJ1017" s="21">
        <f t="shared" si="671"/>
        <v>1.896612891950945E-3</v>
      </c>
      <c r="AK1017" s="21">
        <f t="shared" si="672"/>
        <v>5.4188939770027002E-3</v>
      </c>
      <c r="AL1017" s="21">
        <f t="shared" si="673"/>
        <v>4.0641704827520247E-3</v>
      </c>
      <c r="AM1017" s="21">
        <f t="shared" si="674"/>
        <v>1.3547234942506751E-3</v>
      </c>
      <c r="AN1017" s="21">
        <f t="shared" si="675"/>
        <v>6.0420667843580107</v>
      </c>
      <c r="AO1017" s="86">
        <f t="shared" si="643"/>
        <v>0.16534658192661889</v>
      </c>
      <c r="AP1017" s="88">
        <f t="shared" si="644"/>
        <v>5.1961997039751914E-6</v>
      </c>
      <c r="AQ1017" s="89">
        <f t="shared" si="645"/>
        <v>1.4846284868500548E-5</v>
      </c>
      <c r="AR1017" s="89">
        <f t="shared" si="646"/>
        <v>1.113471365137541E-5</v>
      </c>
      <c r="AS1017" s="89">
        <f t="shared" si="647"/>
        <v>3.7115712171251371E-6</v>
      </c>
      <c r="AT1017" s="89">
        <f t="shared" si="648"/>
        <v>1.6553607628378111E-2</v>
      </c>
      <c r="AU1017" s="91">
        <f t="shared" si="649"/>
        <v>4.5300433404553121E-4</v>
      </c>
      <c r="AV1017" s="95">
        <f t="shared" si="659"/>
        <v>1896.6128919509449</v>
      </c>
      <c r="AW1017" s="96">
        <f t="shared" si="660"/>
        <v>5418.8939770027</v>
      </c>
      <c r="AX1017" s="96">
        <f t="shared" si="661"/>
        <v>4064.1704827520248</v>
      </c>
      <c r="AY1017" s="96">
        <f t="shared" si="662"/>
        <v>1354.723494250675</v>
      </c>
      <c r="AZ1017" s="96">
        <f t="shared" si="663"/>
        <v>6042066.7843580106</v>
      </c>
      <c r="BA1017" s="97">
        <f t="shared" si="664"/>
        <v>165346.58192661888</v>
      </c>
      <c r="BB1017" s="102">
        <f t="shared" si="665"/>
        <v>5.196199703975191</v>
      </c>
      <c r="BC1017" s="98">
        <f t="shared" si="666"/>
        <v>14.846284868500549</v>
      </c>
      <c r="BD1017" s="98">
        <f t="shared" si="667"/>
        <v>11.13471365137541</v>
      </c>
      <c r="BE1017" s="98">
        <f t="shared" si="668"/>
        <v>3.7115712171251372</v>
      </c>
      <c r="BF1017" s="98">
        <f t="shared" si="669"/>
        <v>16553.607628378111</v>
      </c>
      <c r="BG1017" s="103">
        <f t="shared" si="670"/>
        <v>453.00433404553121</v>
      </c>
      <c r="BH1017">
        <v>0.1</v>
      </c>
      <c r="BI1017">
        <f t="shared" si="650"/>
        <v>0.22578724904177916</v>
      </c>
      <c r="BJ1017">
        <v>0.1</v>
      </c>
      <c r="BK1017">
        <f t="shared" si="651"/>
        <v>3025.9</v>
      </c>
      <c r="BL1017" s="114">
        <v>336000</v>
      </c>
      <c r="BM1017" s="114">
        <v>480000</v>
      </c>
      <c r="BN1017" s="114">
        <v>360000</v>
      </c>
      <c r="BO1017" s="114">
        <v>120000</v>
      </c>
      <c r="BP1017" s="114">
        <v>1070400000</v>
      </c>
      <c r="BQ1017" s="107">
        <f t="shared" si="652"/>
        <v>7.6726E-7</v>
      </c>
      <c r="BR1017" s="107">
        <f t="shared" si="653"/>
        <v>7.8199352844219227E-4</v>
      </c>
      <c r="BS1017" s="107">
        <f t="shared" si="654"/>
        <v>1.2117015295442222E-3</v>
      </c>
      <c r="BT1017" s="107">
        <f t="shared" si="655"/>
        <v>9.0877614715816643E-4</v>
      </c>
      <c r="BU1017" s="107">
        <f t="shared" si="656"/>
        <v>3.0292538238605555E-4</v>
      </c>
      <c r="BV1017" s="107">
        <f t="shared" si="657"/>
        <v>2.4912079548944126</v>
      </c>
      <c r="BW1017" s="117">
        <f t="shared" si="658"/>
        <v>2.3383537865265855E-2</v>
      </c>
    </row>
    <row r="1018" spans="1:75" ht="60" customHeight="1" x14ac:dyDescent="0.25">
      <c r="A1018" s="108">
        <v>4.6119939072346003</v>
      </c>
      <c r="B1018" s="108">
        <v>-74.096201271917906</v>
      </c>
      <c r="C1018" s="119">
        <v>29</v>
      </c>
      <c r="D1018" s="119">
        <v>25</v>
      </c>
      <c r="E1018" s="119">
        <v>2318</v>
      </c>
      <c r="F1018" s="16" t="s">
        <v>2510</v>
      </c>
      <c r="G1018" s="14" t="s">
        <v>2511</v>
      </c>
      <c r="H1018" s="16" t="s">
        <v>2512</v>
      </c>
      <c r="I1018" s="14" t="s">
        <v>133</v>
      </c>
      <c r="J1018" s="14" t="s">
        <v>41</v>
      </c>
      <c r="K1018" s="14">
        <v>30</v>
      </c>
      <c r="L1018" s="14"/>
      <c r="M1018" s="14">
        <v>1988</v>
      </c>
      <c r="N1018" s="15" t="s">
        <v>43</v>
      </c>
      <c r="O1018" s="15" t="s">
        <v>44</v>
      </c>
      <c r="P1018" s="17">
        <v>-7.2022874027276113E-2</v>
      </c>
      <c r="Q1018" s="18">
        <v>11040</v>
      </c>
      <c r="R1018" s="18">
        <v>8276.6106660014684</v>
      </c>
      <c r="S1018" s="15" t="s">
        <v>45</v>
      </c>
      <c r="T1018" s="15"/>
      <c r="U1018" s="15"/>
      <c r="V1018" s="14">
        <v>365</v>
      </c>
      <c r="W1018" s="76"/>
      <c r="X1018" s="14"/>
      <c r="Y1018" s="14">
        <v>8760</v>
      </c>
      <c r="Z1018" s="76" t="s">
        <v>2513</v>
      </c>
      <c r="AA1018" s="76" t="s">
        <v>429</v>
      </c>
      <c r="AB1018" s="19" t="s">
        <v>49</v>
      </c>
      <c r="AC1018" s="19">
        <v>46.3856216091623</v>
      </c>
      <c r="AD1018" s="19">
        <v>1074.85364414012</v>
      </c>
      <c r="AE1018" s="19">
        <v>5.4109910208389103</v>
      </c>
      <c r="AF1018" s="19">
        <v>1344</v>
      </c>
      <c r="AG1018" s="19">
        <v>1920000</v>
      </c>
      <c r="AH1018" s="20">
        <v>30259</v>
      </c>
      <c r="AI1018" s="20">
        <v>7.6726E-6</v>
      </c>
      <c r="AJ1018" s="21">
        <f t="shared" si="671"/>
        <v>3.8391573055950089E-4</v>
      </c>
      <c r="AK1018" s="21">
        <f t="shared" si="672"/>
        <v>8.8961451354806625E-3</v>
      </c>
      <c r="AL1018" s="21">
        <f t="shared" si="673"/>
        <v>4.4784665996713497E-5</v>
      </c>
      <c r="AM1018" s="21">
        <f t="shared" si="674"/>
        <v>1.1123764735105972E-2</v>
      </c>
      <c r="AN1018" s="21">
        <f t="shared" si="675"/>
        <v>15.89109247872282</v>
      </c>
      <c r="AO1018" s="86">
        <f t="shared" si="643"/>
        <v>0.17405262669699639</v>
      </c>
      <c r="AP1018" s="88">
        <f t="shared" si="644"/>
        <v>1.0518239193410983E-6</v>
      </c>
      <c r="AQ1018" s="89">
        <f t="shared" si="645"/>
        <v>2.4373000371179899E-5</v>
      </c>
      <c r="AR1018" s="89">
        <f t="shared" si="646"/>
        <v>1.2269771505948903E-7</v>
      </c>
      <c r="AS1018" s="89">
        <f t="shared" si="647"/>
        <v>3.0476067767413623E-5</v>
      </c>
      <c r="AT1018" s="89">
        <f t="shared" si="648"/>
        <v>4.3537239667733756E-2</v>
      </c>
      <c r="AU1018" s="91">
        <f t="shared" si="649"/>
        <v>4.7685651149862026E-4</v>
      </c>
      <c r="AV1018" s="95">
        <f t="shared" si="659"/>
        <v>383.9157305595009</v>
      </c>
      <c r="AW1018" s="96">
        <f t="shared" si="660"/>
        <v>8896.1451354806632</v>
      </c>
      <c r="AX1018" s="96">
        <f t="shared" si="661"/>
        <v>44.7846659967135</v>
      </c>
      <c r="AY1018" s="96">
        <f t="shared" si="662"/>
        <v>11123.764735105971</v>
      </c>
      <c r="AZ1018" s="96">
        <f t="shared" si="663"/>
        <v>15891092.47872282</v>
      </c>
      <c r="BA1018" s="97">
        <f t="shared" si="664"/>
        <v>174052.62669699639</v>
      </c>
      <c r="BB1018" s="102">
        <f t="shared" si="665"/>
        <v>1.0518239193410983</v>
      </c>
      <c r="BC1018" s="98">
        <f t="shared" si="666"/>
        <v>24.373000371179899</v>
      </c>
      <c r="BD1018" s="98">
        <f t="shared" si="667"/>
        <v>0.12269771505948904</v>
      </c>
      <c r="BE1018" s="98">
        <f t="shared" si="668"/>
        <v>30.476067767413625</v>
      </c>
      <c r="BF1018" s="98">
        <f t="shared" si="669"/>
        <v>43537.239667733753</v>
      </c>
      <c r="BG1018" s="103">
        <f t="shared" si="670"/>
        <v>476.85651149862025</v>
      </c>
      <c r="BH1018">
        <v>0.1</v>
      </c>
      <c r="BI1018">
        <f t="shared" si="650"/>
        <v>827.66106660014691</v>
      </c>
      <c r="BJ1018">
        <v>0.1</v>
      </c>
      <c r="BK1018">
        <f t="shared" si="651"/>
        <v>3025.9</v>
      </c>
      <c r="BL1018" s="114">
        <v>17.6498016718255</v>
      </c>
      <c r="BM1018" s="114">
        <v>910.91550745517998</v>
      </c>
      <c r="BN1018" s="114">
        <v>5.3109910208389097</v>
      </c>
      <c r="BO1018" s="114">
        <v>537.6</v>
      </c>
      <c r="BP1018" s="114">
        <v>384000</v>
      </c>
      <c r="BQ1018" s="107">
        <f t="shared" si="652"/>
        <v>7.6726E-7</v>
      </c>
      <c r="BR1018" s="107">
        <f t="shared" si="653"/>
        <v>1.5104117354110887E-4</v>
      </c>
      <c r="BS1018" s="107">
        <f t="shared" si="654"/>
        <v>7.5915975259090978E-3</v>
      </c>
      <c r="BT1018" s="107">
        <f t="shared" si="655"/>
        <v>4.4184555508801721E-5</v>
      </c>
      <c r="BU1018" s="107">
        <f t="shared" si="656"/>
        <v>4.5864456957362791E-3</v>
      </c>
      <c r="BV1018" s="107">
        <f t="shared" si="657"/>
        <v>3.5533563019159859</v>
      </c>
      <c r="BW1018" s="117">
        <f t="shared" si="658"/>
        <v>2.4614758524155379E-2</v>
      </c>
    </row>
    <row r="1019" spans="1:75" ht="60" customHeight="1" x14ac:dyDescent="0.25">
      <c r="A1019" s="108">
        <v>4.6145436818358796</v>
      </c>
      <c r="B1019" s="108">
        <v>-74.098378539221699</v>
      </c>
      <c r="C1019" s="119">
        <v>29</v>
      </c>
      <c r="D1019" s="119">
        <v>26</v>
      </c>
      <c r="E1019" s="119">
        <v>2331</v>
      </c>
      <c r="F1019" s="16" t="s">
        <v>2514</v>
      </c>
      <c r="G1019" s="14" t="s">
        <v>2515</v>
      </c>
      <c r="H1019" s="16" t="s">
        <v>2516</v>
      </c>
      <c r="I1019" s="14" t="s">
        <v>133</v>
      </c>
      <c r="J1019" s="14" t="s">
        <v>41</v>
      </c>
      <c r="K1019" s="14">
        <v>40</v>
      </c>
      <c r="L1019" s="14"/>
      <c r="M1019" s="14">
        <v>1995</v>
      </c>
      <c r="N1019" s="15" t="s">
        <v>43</v>
      </c>
      <c r="O1019" s="15" t="s">
        <v>44</v>
      </c>
      <c r="P1019" s="17">
        <v>-8.4851358602175367E-2</v>
      </c>
      <c r="Q1019" s="18">
        <v>23198.5</v>
      </c>
      <c r="R1019" s="18">
        <v>16521.824221073901</v>
      </c>
      <c r="S1019" s="15" t="s">
        <v>45</v>
      </c>
      <c r="T1019" s="15"/>
      <c r="U1019" s="15"/>
      <c r="V1019" s="14">
        <v>365</v>
      </c>
      <c r="W1019" s="76"/>
      <c r="X1019" s="14"/>
      <c r="Y1019" s="14">
        <v>8760</v>
      </c>
      <c r="Z1019" s="76" t="s">
        <v>2517</v>
      </c>
      <c r="AA1019" s="76" t="s">
        <v>429</v>
      </c>
      <c r="AB1019" s="19" t="s">
        <v>49</v>
      </c>
      <c r="AC1019" s="19">
        <v>46.3856216091623</v>
      </c>
      <c r="AD1019" s="19">
        <v>1074.85364414012</v>
      </c>
      <c r="AE1019" s="19">
        <v>5.4109910208389103</v>
      </c>
      <c r="AF1019" s="19">
        <v>1344</v>
      </c>
      <c r="AG1019" s="19">
        <v>1920000</v>
      </c>
      <c r="AH1019" s="20">
        <v>30259</v>
      </c>
      <c r="AI1019" s="20">
        <v>7.6726E-6</v>
      </c>
      <c r="AJ1019" s="21">
        <f t="shared" si="671"/>
        <v>7.6637508661182667E-4</v>
      </c>
      <c r="AK1019" s="21">
        <f t="shared" si="672"/>
        <v>1.7758542971863779E-2</v>
      </c>
      <c r="AL1019" s="21">
        <f t="shared" si="673"/>
        <v>8.9399442508109706E-5</v>
      </c>
      <c r="AM1019" s="21">
        <f t="shared" si="674"/>
        <v>2.2205331753123326E-2</v>
      </c>
      <c r="AN1019" s="21">
        <f t="shared" si="675"/>
        <v>31.721902504461891</v>
      </c>
      <c r="AO1019" s="86">
        <f t="shared" si="643"/>
        <v>0.16534658192661889</v>
      </c>
      <c r="AP1019" s="88">
        <f t="shared" si="644"/>
        <v>2.099657771539251E-6</v>
      </c>
      <c r="AQ1019" s="89">
        <f t="shared" si="645"/>
        <v>4.8653542388667891E-5</v>
      </c>
      <c r="AR1019" s="89">
        <f t="shared" si="646"/>
        <v>2.4492997947427316E-7</v>
      </c>
      <c r="AS1019" s="89">
        <f t="shared" si="647"/>
        <v>6.0836525351022808E-5</v>
      </c>
      <c r="AT1019" s="89">
        <f t="shared" si="648"/>
        <v>8.6909321930032576E-2</v>
      </c>
      <c r="AU1019" s="91">
        <f t="shared" si="649"/>
        <v>4.5300433404553121E-4</v>
      </c>
      <c r="AV1019" s="95">
        <f t="shared" si="659"/>
        <v>766.37508661182665</v>
      </c>
      <c r="AW1019" s="96">
        <f t="shared" si="660"/>
        <v>17758.542971863779</v>
      </c>
      <c r="AX1019" s="96">
        <f t="shared" si="661"/>
        <v>89.399442508109701</v>
      </c>
      <c r="AY1019" s="96">
        <f t="shared" si="662"/>
        <v>22205.331753123326</v>
      </c>
      <c r="AZ1019" s="96">
        <f t="shared" si="663"/>
        <v>31721902.504461892</v>
      </c>
      <c r="BA1019" s="97">
        <f t="shared" si="664"/>
        <v>165346.58192661888</v>
      </c>
      <c r="BB1019" s="102">
        <f t="shared" si="665"/>
        <v>2.0996577715392513</v>
      </c>
      <c r="BC1019" s="98">
        <f t="shared" si="666"/>
        <v>48.653542388667894</v>
      </c>
      <c r="BD1019" s="98">
        <f t="shared" si="667"/>
        <v>0.24492997947427317</v>
      </c>
      <c r="BE1019" s="98">
        <f t="shared" si="668"/>
        <v>60.836525351022807</v>
      </c>
      <c r="BF1019" s="98">
        <f t="shared" si="669"/>
        <v>86909.321930032573</v>
      </c>
      <c r="BG1019" s="103">
        <f t="shared" si="670"/>
        <v>453.00433404553121</v>
      </c>
      <c r="BH1019">
        <v>0.1</v>
      </c>
      <c r="BI1019">
        <f t="shared" si="650"/>
        <v>1652.1824221073903</v>
      </c>
      <c r="BJ1019">
        <v>0.1</v>
      </c>
      <c r="BK1019">
        <f t="shared" si="651"/>
        <v>3025.9</v>
      </c>
      <c r="BL1019" s="114">
        <v>17.6498016718255</v>
      </c>
      <c r="BM1019" s="114">
        <v>910.91550745517998</v>
      </c>
      <c r="BN1019" s="114">
        <v>5.3109910208389097</v>
      </c>
      <c r="BO1019" s="114">
        <v>537.6</v>
      </c>
      <c r="BP1019" s="114">
        <v>384000</v>
      </c>
      <c r="BQ1019" s="107">
        <f t="shared" si="652"/>
        <v>7.6726E-7</v>
      </c>
      <c r="BR1019" s="107">
        <f t="shared" si="653"/>
        <v>3.0150937625250337E-4</v>
      </c>
      <c r="BS1019" s="107">
        <f t="shared" si="654"/>
        <v>1.5154396520720356E-2</v>
      </c>
      <c r="BT1019" s="107">
        <f t="shared" si="655"/>
        <v>8.8201498036077254E-5</v>
      </c>
      <c r="BU1019" s="107">
        <f t="shared" si="656"/>
        <v>9.1554928270009273E-3</v>
      </c>
      <c r="BV1019" s="107">
        <f t="shared" si="657"/>
        <v>7.0932330375597621</v>
      </c>
      <c r="BW1019" s="117">
        <f t="shared" si="658"/>
        <v>2.3383537865265855E-2</v>
      </c>
    </row>
    <row r="1020" spans="1:75" ht="30" x14ac:dyDescent="0.25">
      <c r="A1020" s="108">
        <v>4.6088348819678897</v>
      </c>
      <c r="B1020" s="108">
        <v>-74.099949205645302</v>
      </c>
      <c r="C1020" s="119">
        <v>29</v>
      </c>
      <c r="D1020" s="119">
        <v>25</v>
      </c>
      <c r="E1020" s="119">
        <v>2318</v>
      </c>
      <c r="F1020" s="16" t="s">
        <v>2518</v>
      </c>
      <c r="G1020" s="14" t="s">
        <v>2519</v>
      </c>
      <c r="H1020" s="16" t="s">
        <v>2520</v>
      </c>
      <c r="I1020" s="14" t="s">
        <v>133</v>
      </c>
      <c r="J1020" s="14" t="s">
        <v>41</v>
      </c>
      <c r="K1020" s="14">
        <v>20</v>
      </c>
      <c r="L1020" s="14"/>
      <c r="M1020" s="14">
        <v>1984</v>
      </c>
      <c r="N1020" s="15" t="s">
        <v>102</v>
      </c>
      <c r="O1020" s="15" t="s">
        <v>103</v>
      </c>
      <c r="P1020" s="17">
        <v>-8.4851358602175367E-2</v>
      </c>
      <c r="Q1020" s="18">
        <v>2.22583942158459</v>
      </c>
      <c r="R1020" s="18">
        <v>1.5852286858097462</v>
      </c>
      <c r="S1020" s="2" t="s">
        <v>45</v>
      </c>
      <c r="T1020" s="2"/>
      <c r="U1020" s="2"/>
      <c r="V1020" s="14">
        <v>365</v>
      </c>
      <c r="W1020" s="76" t="s">
        <v>76</v>
      </c>
      <c r="X1020" s="14"/>
      <c r="Y1020" s="14">
        <v>2920</v>
      </c>
      <c r="Z1020" s="76" t="s">
        <v>2521</v>
      </c>
      <c r="AA1020" s="76" t="s">
        <v>429</v>
      </c>
      <c r="AB1020" s="19" t="s">
        <v>49</v>
      </c>
      <c r="AC1020" s="19">
        <v>840000</v>
      </c>
      <c r="AD1020" s="19">
        <v>2400000</v>
      </c>
      <c r="AE1020" s="19">
        <v>1800000</v>
      </c>
      <c r="AF1020" s="19">
        <v>600000</v>
      </c>
      <c r="AG1020" s="19">
        <v>2676000000</v>
      </c>
      <c r="AH1020" s="20">
        <v>30259</v>
      </c>
      <c r="AI1020" s="20">
        <v>7.6726E-6</v>
      </c>
      <c r="AJ1020" s="21">
        <f t="shared" si="671"/>
        <v>1.3315920960801867E-3</v>
      </c>
      <c r="AK1020" s="21">
        <f t="shared" si="672"/>
        <v>3.8045488459433909E-3</v>
      </c>
      <c r="AL1020" s="21">
        <f t="shared" si="673"/>
        <v>2.8534116344575431E-3</v>
      </c>
      <c r="AM1020" s="21">
        <f t="shared" si="674"/>
        <v>9.5113721148584773E-4</v>
      </c>
      <c r="AN1020" s="21">
        <f t="shared" si="675"/>
        <v>4.2420719632268806</v>
      </c>
      <c r="AO1020" s="86">
        <f t="shared" si="643"/>
        <v>0.16534658192661889</v>
      </c>
      <c r="AP1020" s="88">
        <f t="shared" si="644"/>
        <v>3.648197523507361E-6</v>
      </c>
      <c r="AQ1020" s="89">
        <f t="shared" si="645"/>
        <v>1.0423421495735318E-5</v>
      </c>
      <c r="AR1020" s="89">
        <f t="shared" si="646"/>
        <v>7.8175661218014877E-6</v>
      </c>
      <c r="AS1020" s="89">
        <f t="shared" si="647"/>
        <v>2.6058553739338294E-6</v>
      </c>
      <c r="AT1020" s="89">
        <f t="shared" si="648"/>
        <v>1.1622114967744878E-2</v>
      </c>
      <c r="AU1020" s="91">
        <f t="shared" si="649"/>
        <v>4.5300433404553121E-4</v>
      </c>
      <c r="AV1020" s="95">
        <f t="shared" si="659"/>
        <v>1331.5920960801868</v>
      </c>
      <c r="AW1020" s="96">
        <f t="shared" si="660"/>
        <v>3804.5488459433909</v>
      </c>
      <c r="AX1020" s="96">
        <f t="shared" si="661"/>
        <v>2853.4116344575432</v>
      </c>
      <c r="AY1020" s="96">
        <f t="shared" si="662"/>
        <v>951.13721148584773</v>
      </c>
      <c r="AZ1020" s="96">
        <f t="shared" si="663"/>
        <v>4242071.9632268809</v>
      </c>
      <c r="BA1020" s="97">
        <f t="shared" si="664"/>
        <v>165346.58192661888</v>
      </c>
      <c r="BB1020" s="102">
        <f t="shared" si="665"/>
        <v>3.6481975235073612</v>
      </c>
      <c r="BC1020" s="98">
        <f t="shared" si="666"/>
        <v>10.423421495735317</v>
      </c>
      <c r="BD1020" s="98">
        <f t="shared" si="667"/>
        <v>7.8175661218014874</v>
      </c>
      <c r="BE1020" s="98">
        <f t="shared" si="668"/>
        <v>2.6058553739338293</v>
      </c>
      <c r="BF1020" s="98">
        <f t="shared" si="669"/>
        <v>11622.114967744878</v>
      </c>
      <c r="BG1020" s="103">
        <f t="shared" si="670"/>
        <v>453.00433404553121</v>
      </c>
      <c r="BH1020">
        <v>0.1</v>
      </c>
      <c r="BI1020">
        <f t="shared" si="650"/>
        <v>0.15852286858097464</v>
      </c>
      <c r="BJ1020">
        <v>0.1</v>
      </c>
      <c r="BK1020">
        <f t="shared" si="651"/>
        <v>3025.9</v>
      </c>
      <c r="BL1020" s="114">
        <v>336000</v>
      </c>
      <c r="BM1020" s="114">
        <v>480000</v>
      </c>
      <c r="BN1020" s="114">
        <v>360000</v>
      </c>
      <c r="BO1020" s="114">
        <v>120000</v>
      </c>
      <c r="BP1020" s="114">
        <v>1070400000</v>
      </c>
      <c r="BQ1020" s="107">
        <f t="shared" si="652"/>
        <v>7.6726E-7</v>
      </c>
      <c r="BR1020" s="107">
        <f t="shared" si="653"/>
        <v>5.4902948623762311E-4</v>
      </c>
      <c r="BS1020" s="107">
        <f t="shared" si="654"/>
        <v>8.5072298432477982E-4</v>
      </c>
      <c r="BT1020" s="107">
        <f t="shared" si="655"/>
        <v>6.3804223824358481E-4</v>
      </c>
      <c r="BU1020" s="107">
        <f t="shared" si="656"/>
        <v>2.1268074608119496E-4</v>
      </c>
      <c r="BV1020" s="107">
        <f t="shared" si="657"/>
        <v>1.7490510775855708</v>
      </c>
      <c r="BW1020" s="117">
        <f t="shared" si="658"/>
        <v>2.3383537865265855E-2</v>
      </c>
    </row>
    <row r="1021" spans="1:75" ht="30" customHeight="1" x14ac:dyDescent="0.25">
      <c r="A1021" s="108">
        <v>4.6103789877949604</v>
      </c>
      <c r="B1021" s="108">
        <v>-74.097126933022295</v>
      </c>
      <c r="C1021" s="119">
        <v>29</v>
      </c>
      <c r="D1021" s="119">
        <v>25</v>
      </c>
      <c r="E1021" s="119">
        <v>2318</v>
      </c>
      <c r="F1021" s="16" t="s">
        <v>2522</v>
      </c>
      <c r="G1021" s="14" t="s">
        <v>2523</v>
      </c>
      <c r="H1021" s="16" t="s">
        <v>2524</v>
      </c>
      <c r="I1021" s="14" t="s">
        <v>133</v>
      </c>
      <c r="J1021" s="14" t="s">
        <v>53</v>
      </c>
      <c r="K1021" s="27"/>
      <c r="L1021" s="27"/>
      <c r="M1021" s="14">
        <v>1978</v>
      </c>
      <c r="N1021" s="15" t="s">
        <v>62</v>
      </c>
      <c r="O1021" s="15" t="s">
        <v>63</v>
      </c>
      <c r="P1021" s="17">
        <v>-1.5549305289660951E-2</v>
      </c>
      <c r="Q1021" s="18">
        <v>3000</v>
      </c>
      <c r="R1021" s="18">
        <v>2819.0926208306832</v>
      </c>
      <c r="S1021" s="15" t="s">
        <v>64</v>
      </c>
      <c r="T1021" s="15">
        <f t="shared" ref="T1021:T1022" si="676">((R1021*6933000)/1000)/8460</f>
        <v>2310.2563995530882</v>
      </c>
      <c r="U1021" s="15" t="s">
        <v>45</v>
      </c>
      <c r="V1021" s="14">
        <v>365</v>
      </c>
      <c r="W1021" s="76"/>
      <c r="X1021" s="14"/>
      <c r="Y1021" s="14">
        <v>8760</v>
      </c>
      <c r="Z1021" s="76" t="s">
        <v>2525</v>
      </c>
      <c r="AA1021" s="76" t="s">
        <v>2526</v>
      </c>
      <c r="AB1021" s="19" t="s">
        <v>226</v>
      </c>
      <c r="AC1021" s="19">
        <v>12.7152226842523</v>
      </c>
      <c r="AD1021" s="19">
        <v>4.5638248573294096</v>
      </c>
      <c r="AE1021" s="19">
        <v>12.0799261022882</v>
      </c>
      <c r="AF1021" s="19">
        <v>6.25</v>
      </c>
      <c r="AG1021" s="19">
        <v>2343</v>
      </c>
      <c r="AH1021" s="20">
        <v>26143.981481481482</v>
      </c>
      <c r="AI1021" s="20">
        <v>2.9999999999999997E-8</v>
      </c>
      <c r="AJ1021" s="21">
        <f>AC1021*R1021/1000000</f>
        <v>3.5845390441394571E-2</v>
      </c>
      <c r="AK1021" s="21">
        <f>AD1021*R1021/1000000</f>
        <v>1.2865844978060984E-2</v>
      </c>
      <c r="AL1021" s="21">
        <f>AE1021*R1021/1000000</f>
        <v>3.4054430535140623E-2</v>
      </c>
      <c r="AM1021" s="21">
        <f>AF1021*R1021/1000000</f>
        <v>1.761932888019177E-2</v>
      </c>
      <c r="AN1021" s="21">
        <f>AG1021*R1021/1000000</f>
        <v>6.6051340106062906</v>
      </c>
      <c r="AO1021" s="86">
        <f t="shared" si="643"/>
        <v>7.3702305273578477E-4</v>
      </c>
      <c r="AP1021" s="88">
        <f t="shared" si="644"/>
        <v>9.820654915450567E-5</v>
      </c>
      <c r="AQ1021" s="89">
        <f t="shared" si="645"/>
        <v>3.5248890350852011E-5</v>
      </c>
      <c r="AR1021" s="89">
        <f t="shared" si="646"/>
        <v>9.3299809685316775E-5</v>
      </c>
      <c r="AS1021" s="89">
        <f t="shared" si="647"/>
        <v>4.8272133918333618E-5</v>
      </c>
      <c r="AT1021" s="89">
        <f t="shared" si="648"/>
        <v>1.8096257563304907E-2</v>
      </c>
      <c r="AU1021" s="91">
        <f t="shared" si="649"/>
        <v>2.0192412403720132E-6</v>
      </c>
      <c r="AV1021" s="95">
        <f t="shared" si="659"/>
        <v>35845.390441394571</v>
      </c>
      <c r="AW1021" s="96">
        <f t="shared" si="660"/>
        <v>12865.844978060984</v>
      </c>
      <c r="AX1021" s="96">
        <f t="shared" si="661"/>
        <v>34054.430535140622</v>
      </c>
      <c r="AY1021" s="96">
        <f t="shared" si="662"/>
        <v>17619.32888019177</v>
      </c>
      <c r="AZ1021" s="96">
        <f t="shared" si="663"/>
        <v>6605134.0106062908</v>
      </c>
      <c r="BA1021" s="97">
        <f t="shared" si="664"/>
        <v>737.02305273578474</v>
      </c>
      <c r="BB1021" s="102">
        <f t="shared" si="665"/>
        <v>98.206549154505666</v>
      </c>
      <c r="BC1021" s="98">
        <f t="shared" si="666"/>
        <v>35.248890350852008</v>
      </c>
      <c r="BD1021" s="98">
        <f t="shared" si="667"/>
        <v>93.299809685316774</v>
      </c>
      <c r="BE1021" s="98">
        <f t="shared" si="668"/>
        <v>48.272133918333616</v>
      </c>
      <c r="BF1021" s="98">
        <f t="shared" si="669"/>
        <v>18096.257563304905</v>
      </c>
      <c r="BG1021" s="103">
        <f t="shared" si="670"/>
        <v>2.019241240372013</v>
      </c>
      <c r="BH1021">
        <v>0.1</v>
      </c>
      <c r="BI1021">
        <f t="shared" si="650"/>
        <v>281.90926208306831</v>
      </c>
      <c r="BJ1021">
        <v>0.1</v>
      </c>
      <c r="BK1021">
        <f t="shared" si="651"/>
        <v>2614.3981481481483</v>
      </c>
      <c r="BL1021" s="114">
        <v>8.7974410932361504</v>
      </c>
      <c r="BM1021" s="114">
        <v>3.6268345072346699</v>
      </c>
      <c r="BN1021" s="114">
        <v>10.053852918428399</v>
      </c>
      <c r="BO1021" s="114">
        <v>12.5</v>
      </c>
      <c r="BP1021" s="114">
        <v>2343</v>
      </c>
      <c r="BQ1021" s="107">
        <f t="shared" si="652"/>
        <v>3E-9</v>
      </c>
      <c r="BR1021" s="107">
        <f t="shared" si="653"/>
        <v>2.5058504817735427E-2</v>
      </c>
      <c r="BS1021" s="107">
        <f t="shared" si="654"/>
        <v>1.0305013103153238E-2</v>
      </c>
      <c r="BT1021" s="107">
        <f t="shared" si="655"/>
        <v>2.8546595225433253E-2</v>
      </c>
      <c r="BU1021" s="107">
        <f t="shared" si="656"/>
        <v>3.5282678586741723E-2</v>
      </c>
      <c r="BV1021" s="107">
        <f t="shared" si="657"/>
        <v>6.6380775267428609</v>
      </c>
      <c r="BW1021" s="117">
        <f t="shared" si="658"/>
        <v>1.0423079969605678E-4</v>
      </c>
    </row>
    <row r="1022" spans="1:75" ht="30" customHeight="1" x14ac:dyDescent="0.25">
      <c r="A1022" s="108">
        <v>4.6149042723203104</v>
      </c>
      <c r="B1022" s="108">
        <v>-74.098924444206702</v>
      </c>
      <c r="C1022" s="119">
        <v>29</v>
      </c>
      <c r="D1022" s="119">
        <v>26</v>
      </c>
      <c r="E1022" s="119">
        <v>2331</v>
      </c>
      <c r="F1022" s="16" t="s">
        <v>2527</v>
      </c>
      <c r="G1022" s="14" t="s">
        <v>2528</v>
      </c>
      <c r="H1022" s="16" t="s">
        <v>2529</v>
      </c>
      <c r="I1022" s="14" t="s">
        <v>133</v>
      </c>
      <c r="J1022" s="14" t="s">
        <v>53</v>
      </c>
      <c r="K1022" s="27"/>
      <c r="L1022" s="27"/>
      <c r="M1022" s="14">
        <v>2007</v>
      </c>
      <c r="N1022" s="15" t="s">
        <v>62</v>
      </c>
      <c r="O1022" s="15" t="s">
        <v>63</v>
      </c>
      <c r="P1022" s="17">
        <v>-1.5549305289660951E-2</v>
      </c>
      <c r="Q1022" s="18">
        <v>75000</v>
      </c>
      <c r="R1022" s="18">
        <v>70477.315520767079</v>
      </c>
      <c r="S1022" s="15" t="s">
        <v>64</v>
      </c>
      <c r="T1022" s="15">
        <f t="shared" si="676"/>
        <v>57756.409988827203</v>
      </c>
      <c r="U1022" s="15" t="s">
        <v>45</v>
      </c>
      <c r="V1022" s="14">
        <v>365</v>
      </c>
      <c r="W1022" s="76"/>
      <c r="X1022" s="14"/>
      <c r="Y1022" s="14">
        <v>8760</v>
      </c>
      <c r="Z1022" s="76" t="s">
        <v>2525</v>
      </c>
      <c r="AA1022" s="76" t="s">
        <v>2530</v>
      </c>
      <c r="AB1022" s="19" t="s">
        <v>226</v>
      </c>
      <c r="AC1022" s="19">
        <v>12.7152226842523</v>
      </c>
      <c r="AD1022" s="19">
        <v>4.5638248573294096</v>
      </c>
      <c r="AE1022" s="19">
        <v>12.0799261022882</v>
      </c>
      <c r="AF1022" s="19">
        <v>6.25</v>
      </c>
      <c r="AG1022" s="19">
        <v>2343</v>
      </c>
      <c r="AH1022" s="20">
        <v>26143.981481481482</v>
      </c>
      <c r="AI1022" s="20">
        <v>2.9999999999999997E-8</v>
      </c>
      <c r="AJ1022" s="21">
        <f>AC1022*R1022/1000000</f>
        <v>0.89613476103486422</v>
      </c>
      <c r="AK1022" s="21">
        <f>AD1022*R1022/1000000</f>
        <v>0.32164612445152457</v>
      </c>
      <c r="AL1022" s="21">
        <f>AE1022*R1022/1000000</f>
        <v>0.85136076337851552</v>
      </c>
      <c r="AM1022" s="21">
        <f>AF1022*R1022/1000000</f>
        <v>0.44048322200479423</v>
      </c>
      <c r="AN1022" s="21">
        <f>AG1022*R1022/1000000</f>
        <v>165.12835026515725</v>
      </c>
      <c r="AO1022" s="86">
        <f t="shared" si="643"/>
        <v>7.3702305273578477E-4</v>
      </c>
      <c r="AP1022" s="88">
        <f t="shared" si="644"/>
        <v>2.4551637288626419E-3</v>
      </c>
      <c r="AQ1022" s="89">
        <f t="shared" si="645"/>
        <v>8.8122225877130015E-4</v>
      </c>
      <c r="AR1022" s="89">
        <f t="shared" si="646"/>
        <v>2.3324952421329192E-3</v>
      </c>
      <c r="AS1022" s="89">
        <f t="shared" si="647"/>
        <v>1.2068033479583403E-3</v>
      </c>
      <c r="AT1022" s="89">
        <f t="shared" si="648"/>
        <v>0.45240643908262262</v>
      </c>
      <c r="AU1022" s="91">
        <f t="shared" si="649"/>
        <v>2.0192412403720132E-6</v>
      </c>
      <c r="AV1022" s="95">
        <f t="shared" si="659"/>
        <v>896134.76103486423</v>
      </c>
      <c r="AW1022" s="96">
        <f t="shared" si="660"/>
        <v>321646.12445152458</v>
      </c>
      <c r="AX1022" s="96">
        <f t="shared" si="661"/>
        <v>851360.76337851549</v>
      </c>
      <c r="AY1022" s="96">
        <f t="shared" si="662"/>
        <v>440483.22200479422</v>
      </c>
      <c r="AZ1022" s="96">
        <f t="shared" si="663"/>
        <v>165128350.26515725</v>
      </c>
      <c r="BA1022" s="97">
        <f t="shared" si="664"/>
        <v>737.02305273578474</v>
      </c>
      <c r="BB1022" s="102">
        <f t="shared" si="665"/>
        <v>2455.1637288626421</v>
      </c>
      <c r="BC1022" s="98">
        <f t="shared" si="666"/>
        <v>881.22225877130018</v>
      </c>
      <c r="BD1022" s="98">
        <f t="shared" si="667"/>
        <v>2332.495242132919</v>
      </c>
      <c r="BE1022" s="98">
        <f t="shared" si="668"/>
        <v>1206.8033479583403</v>
      </c>
      <c r="BF1022" s="98">
        <f t="shared" si="669"/>
        <v>452406.43908262264</v>
      </c>
      <c r="BG1022" s="103">
        <f t="shared" si="670"/>
        <v>2.019241240372013</v>
      </c>
      <c r="BH1022">
        <v>0.1</v>
      </c>
      <c r="BI1022">
        <f t="shared" si="650"/>
        <v>7047.7315520767079</v>
      </c>
      <c r="BJ1022">
        <v>0.1</v>
      </c>
      <c r="BK1022">
        <f t="shared" si="651"/>
        <v>2614.3981481481483</v>
      </c>
      <c r="BL1022" s="114">
        <v>8.7974410932361504</v>
      </c>
      <c r="BM1022" s="114">
        <v>3.6268345072346699</v>
      </c>
      <c r="BN1022" s="114">
        <v>10.053852918428399</v>
      </c>
      <c r="BO1022" s="114">
        <v>12.5</v>
      </c>
      <c r="BP1022" s="114">
        <v>2343</v>
      </c>
      <c r="BQ1022" s="107">
        <f t="shared" si="652"/>
        <v>3E-9</v>
      </c>
      <c r="BR1022" s="107">
        <f t="shared" si="653"/>
        <v>0.62646262044338563</v>
      </c>
      <c r="BS1022" s="107">
        <f t="shared" si="654"/>
        <v>0.25762532757883089</v>
      </c>
      <c r="BT1022" s="107">
        <f t="shared" si="655"/>
        <v>0.71366488063583133</v>
      </c>
      <c r="BU1022" s="107">
        <f t="shared" si="656"/>
        <v>0.88206696466854295</v>
      </c>
      <c r="BV1022" s="107">
        <f t="shared" si="657"/>
        <v>165.9519381685715</v>
      </c>
      <c r="BW1022" s="117">
        <f t="shared" si="658"/>
        <v>1.0423079969605678E-4</v>
      </c>
    </row>
    <row r="1023" spans="1:75" ht="30" customHeight="1" x14ac:dyDescent="0.25">
      <c r="A1023" s="108">
        <v>4.6124767976943497</v>
      </c>
      <c r="B1023" s="108">
        <v>-74.094930731955898</v>
      </c>
      <c r="C1023" s="119">
        <v>30</v>
      </c>
      <c r="D1023" s="119">
        <v>25</v>
      </c>
      <c r="E1023" s="119">
        <v>2319</v>
      </c>
      <c r="F1023" s="16" t="s">
        <v>2531</v>
      </c>
      <c r="G1023" s="14" t="s">
        <v>2532</v>
      </c>
      <c r="H1023" s="16" t="s">
        <v>2533</v>
      </c>
      <c r="I1023" s="14" t="s">
        <v>133</v>
      </c>
      <c r="J1023" s="14" t="s">
        <v>53</v>
      </c>
      <c r="K1023" s="27"/>
      <c r="L1023" s="27"/>
      <c r="M1023" s="14">
        <v>2005</v>
      </c>
      <c r="N1023" s="15" t="s">
        <v>43</v>
      </c>
      <c r="O1023" s="15" t="s">
        <v>123</v>
      </c>
      <c r="P1023" s="28">
        <v>4.2689148957375835E-3</v>
      </c>
      <c r="Q1023" s="18">
        <v>12575</v>
      </c>
      <c r="R1023" s="18">
        <v>12791.570196495317</v>
      </c>
      <c r="S1023" s="15" t="s">
        <v>45</v>
      </c>
      <c r="T1023" s="15"/>
      <c r="U1023" s="15"/>
      <c r="V1023" s="14">
        <v>365</v>
      </c>
      <c r="W1023" s="76"/>
      <c r="X1023" s="14"/>
      <c r="Y1023" s="14">
        <v>8760</v>
      </c>
      <c r="Z1023" s="76" t="s">
        <v>2534</v>
      </c>
      <c r="AA1023" s="76" t="s">
        <v>429</v>
      </c>
      <c r="AB1023" s="19" t="s">
        <v>49</v>
      </c>
      <c r="AC1023" s="19">
        <v>196.35697419693699</v>
      </c>
      <c r="AD1023" s="19">
        <v>1220.7279907421801</v>
      </c>
      <c r="AE1023" s="19">
        <v>69.655897325915305</v>
      </c>
      <c r="AF1023" s="19">
        <v>640</v>
      </c>
      <c r="AG1023" s="19">
        <v>1920000</v>
      </c>
      <c r="AH1023" s="20">
        <v>2.9803032786885244</v>
      </c>
      <c r="AI1023" s="20">
        <v>1.362E-5</v>
      </c>
      <c r="AJ1023" s="21">
        <f t="shared" ref="AJ1023:AJ1054" si="677">AC1023*R1023/1000000000</f>
        <v>2.5117140190115388E-3</v>
      </c>
      <c r="AK1023" s="21">
        <f t="shared" ref="AK1023:AK1054" si="678">AD1023*R1023/1000000000</f>
        <v>1.5615027784405282E-2</v>
      </c>
      <c r="AL1023" s="21">
        <f t="shared" ref="AL1023:AL1054" si="679">AE1023*R1023/1000000000</f>
        <v>8.9100830024431616E-4</v>
      </c>
      <c r="AM1023" s="21">
        <f t="shared" ref="AM1023:AM1054" si="680">AF1023*R1023/1000000000</f>
        <v>8.1866049257570024E-3</v>
      </c>
      <c r="AN1023" s="21">
        <f t="shared" ref="AN1023:AN1054" si="681">AG1023*R1023/1000000000</f>
        <v>24.559814777271008</v>
      </c>
      <c r="AO1023" s="86">
        <f t="shared" si="643"/>
        <v>4.1290812889073531E-5</v>
      </c>
      <c r="AP1023" s="88">
        <f t="shared" si="644"/>
        <v>6.8814082712644902E-6</v>
      </c>
      <c r="AQ1023" s="89">
        <f t="shared" si="645"/>
        <v>4.2780898039466528E-5</v>
      </c>
      <c r="AR1023" s="89">
        <f t="shared" si="646"/>
        <v>2.4411186308063456E-6</v>
      </c>
      <c r="AS1023" s="89">
        <f t="shared" si="647"/>
        <v>2.2429054591115074E-5</v>
      </c>
      <c r="AT1023" s="89">
        <f t="shared" si="648"/>
        <v>6.7287163773345232E-2</v>
      </c>
      <c r="AU1023" s="91">
        <f t="shared" si="649"/>
        <v>1.1312551476458501E-7</v>
      </c>
      <c r="AV1023" s="95">
        <f t="shared" si="659"/>
        <v>2511.7140190115388</v>
      </c>
      <c r="AW1023" s="96">
        <f t="shared" si="660"/>
        <v>15615.027784405282</v>
      </c>
      <c r="AX1023" s="96">
        <f t="shared" si="661"/>
        <v>891.00830024431616</v>
      </c>
      <c r="AY1023" s="96">
        <f t="shared" si="662"/>
        <v>8186.6049257570021</v>
      </c>
      <c r="AZ1023" s="96">
        <f t="shared" si="663"/>
        <v>24559814.777271006</v>
      </c>
      <c r="BA1023" s="97">
        <f t="shared" si="664"/>
        <v>41.290812889073528</v>
      </c>
      <c r="BB1023" s="102">
        <f t="shared" si="665"/>
        <v>6.8814082712644904</v>
      </c>
      <c r="BC1023" s="98">
        <f t="shared" si="666"/>
        <v>42.780898039466528</v>
      </c>
      <c r="BD1023" s="98">
        <f t="shared" si="667"/>
        <v>2.4411186308063457</v>
      </c>
      <c r="BE1023" s="98">
        <f t="shared" si="668"/>
        <v>22.429054591115072</v>
      </c>
      <c r="BF1023" s="98">
        <f t="shared" si="669"/>
        <v>67287.163773345237</v>
      </c>
      <c r="BG1023" s="103">
        <f t="shared" si="670"/>
        <v>0.11312551476458502</v>
      </c>
      <c r="BH1023">
        <v>0.1</v>
      </c>
      <c r="BI1023">
        <f t="shared" si="650"/>
        <v>1279.1570196495318</v>
      </c>
      <c r="BJ1023">
        <v>0.1</v>
      </c>
      <c r="BK1023">
        <f t="shared" si="651"/>
        <v>0.29803032786885247</v>
      </c>
      <c r="BL1023" s="114">
        <v>187.562005220738</v>
      </c>
      <c r="BM1023" s="114">
        <v>1012.03746873145</v>
      </c>
      <c r="BN1023" s="114">
        <v>69.555897325915296</v>
      </c>
      <c r="BO1023" s="114">
        <v>256</v>
      </c>
      <c r="BP1023" s="114">
        <v>384000</v>
      </c>
      <c r="BQ1023" s="107">
        <f t="shared" si="652"/>
        <v>1.362E-6</v>
      </c>
      <c r="BR1023" s="107">
        <f t="shared" si="653"/>
        <v>2.412324182585798E-3</v>
      </c>
      <c r="BS1023" s="107">
        <f t="shared" si="654"/>
        <v>1.3039383125901232E-2</v>
      </c>
      <c r="BT1023" s="107">
        <f t="shared" si="655"/>
        <v>8.9417945973632252E-4</v>
      </c>
      <c r="BU1023" s="107">
        <f t="shared" si="656"/>
        <v>3.3754236824097951E-3</v>
      </c>
      <c r="BV1023" s="107">
        <f t="shared" si="657"/>
        <v>5.4917415356781838</v>
      </c>
      <c r="BW1023" s="117">
        <f t="shared" si="658"/>
        <v>5.8394027589137601E-6</v>
      </c>
    </row>
    <row r="1024" spans="1:75" ht="15" customHeight="1" x14ac:dyDescent="0.25">
      <c r="A1024" s="108">
        <v>4.6274315439339198</v>
      </c>
      <c r="B1024" s="108">
        <v>-74.094782110916398</v>
      </c>
      <c r="C1024" s="119">
        <v>30</v>
      </c>
      <c r="D1024" s="119">
        <v>27</v>
      </c>
      <c r="E1024" s="119">
        <v>2345</v>
      </c>
      <c r="F1024" s="16" t="s">
        <v>2535</v>
      </c>
      <c r="G1024" s="14" t="s">
        <v>2536</v>
      </c>
      <c r="H1024" s="16" t="s">
        <v>2537</v>
      </c>
      <c r="I1024" s="14" t="s">
        <v>133</v>
      </c>
      <c r="J1024" s="14" t="s">
        <v>53</v>
      </c>
      <c r="K1024" s="14">
        <v>5.8999999999999997E-2</v>
      </c>
      <c r="L1024" s="14"/>
      <c r="M1024" s="14">
        <v>2007</v>
      </c>
      <c r="N1024" s="15" t="s">
        <v>54</v>
      </c>
      <c r="O1024" s="15" t="s">
        <v>54</v>
      </c>
      <c r="P1024" s="22">
        <v>8.4286353981658756E-3</v>
      </c>
      <c r="Q1024" s="18">
        <v>14.1954044743915</v>
      </c>
      <c r="R1024" s="18">
        <v>14.682155212585981</v>
      </c>
      <c r="S1024" s="15" t="s">
        <v>45</v>
      </c>
      <c r="T1024" s="15"/>
      <c r="U1024" s="15"/>
      <c r="V1024" s="14">
        <v>365</v>
      </c>
      <c r="W1024" s="76" t="s">
        <v>76</v>
      </c>
      <c r="X1024" s="14"/>
      <c r="Y1024" s="14">
        <v>2920</v>
      </c>
      <c r="Z1024" s="76" t="s">
        <v>2538</v>
      </c>
      <c r="AA1024" s="76" t="s">
        <v>429</v>
      </c>
      <c r="AB1024" s="19" t="s">
        <v>49</v>
      </c>
      <c r="AC1024" s="19">
        <v>24000</v>
      </c>
      <c r="AD1024" s="19">
        <v>2261000</v>
      </c>
      <c r="AE1024" s="19">
        <v>1200</v>
      </c>
      <c r="AF1024" s="19">
        <v>381000</v>
      </c>
      <c r="AG1024" s="19">
        <v>1500000000</v>
      </c>
      <c r="AH1024" s="23">
        <v>14.1954044743915</v>
      </c>
      <c r="AI1024" s="20">
        <v>2.4E-2</v>
      </c>
      <c r="AJ1024" s="21">
        <f t="shared" si="677"/>
        <v>3.5237172510206355E-4</v>
      </c>
      <c r="AK1024" s="21">
        <f t="shared" si="678"/>
        <v>3.3196352935656905E-2</v>
      </c>
      <c r="AL1024" s="21">
        <f t="shared" si="679"/>
        <v>1.7618586255103175E-5</v>
      </c>
      <c r="AM1024" s="21">
        <f t="shared" si="680"/>
        <v>5.5939011359952585E-3</v>
      </c>
      <c r="AN1024" s="21">
        <f t="shared" si="681"/>
        <v>22.02323281887897</v>
      </c>
      <c r="AO1024" s="86">
        <f t="shared" si="643"/>
        <v>0.35237172510206355</v>
      </c>
      <c r="AP1024" s="88">
        <f t="shared" si="644"/>
        <v>9.654019865809961E-7</v>
      </c>
      <c r="AQ1024" s="89">
        <f t="shared" si="645"/>
        <v>9.0948912152484672E-5</v>
      </c>
      <c r="AR1024" s="89">
        <f t="shared" si="646"/>
        <v>4.8270099329049797E-8</v>
      </c>
      <c r="AS1024" s="89">
        <f t="shared" si="647"/>
        <v>1.5325756536973313E-5</v>
      </c>
      <c r="AT1024" s="89">
        <f t="shared" si="648"/>
        <v>6.0337624161312248E-2</v>
      </c>
      <c r="AU1024" s="91">
        <f t="shared" si="649"/>
        <v>9.65401986580996E-4</v>
      </c>
      <c r="AV1024" s="95">
        <f t="shared" si="659"/>
        <v>352.37172510206352</v>
      </c>
      <c r="AW1024" s="96">
        <f t="shared" si="660"/>
        <v>33196.352935656905</v>
      </c>
      <c r="AX1024" s="96">
        <f t="shared" si="661"/>
        <v>17.618586255103175</v>
      </c>
      <c r="AY1024" s="96">
        <f t="shared" si="662"/>
        <v>5593.9011359952583</v>
      </c>
      <c r="AZ1024" s="96">
        <f t="shared" si="663"/>
        <v>22023232.818878971</v>
      </c>
      <c r="BA1024" s="97">
        <f t="shared" si="664"/>
        <v>352371.72510206356</v>
      </c>
      <c r="BB1024" s="102">
        <f t="shared" si="665"/>
        <v>0.96540198658099607</v>
      </c>
      <c r="BC1024" s="98">
        <f t="shared" si="666"/>
        <v>90.948912152484667</v>
      </c>
      <c r="BD1024" s="98">
        <f t="shared" si="667"/>
        <v>4.8270099329049798E-2</v>
      </c>
      <c r="BE1024" s="98">
        <f t="shared" si="668"/>
        <v>15.325756536973312</v>
      </c>
      <c r="BF1024" s="98">
        <f t="shared" si="669"/>
        <v>60337.624161312247</v>
      </c>
      <c r="BG1024" s="103">
        <f t="shared" si="670"/>
        <v>965.40198658099598</v>
      </c>
      <c r="BH1024">
        <v>0.1</v>
      </c>
      <c r="BI1024">
        <f t="shared" si="650"/>
        <v>1.4682155212585981</v>
      </c>
      <c r="BJ1024">
        <v>0.1</v>
      </c>
      <c r="BK1024">
        <f t="shared" si="651"/>
        <v>1.4195404474391502</v>
      </c>
      <c r="BL1024" s="114">
        <v>0</v>
      </c>
      <c r="BM1024" s="114">
        <v>0</v>
      </c>
      <c r="BN1024" s="114">
        <v>0</v>
      </c>
      <c r="BO1024" s="114">
        <v>0</v>
      </c>
      <c r="BP1024" s="114">
        <v>0</v>
      </c>
      <c r="BQ1024" s="107">
        <f t="shared" si="652"/>
        <v>2.4000000000000002E-3</v>
      </c>
      <c r="BR1024" s="107">
        <f t="shared" si="653"/>
        <v>3.5237172510206358E-5</v>
      </c>
      <c r="BS1024" s="107">
        <f t="shared" si="654"/>
        <v>3.3196352935656905E-3</v>
      </c>
      <c r="BT1024" s="107">
        <f t="shared" si="655"/>
        <v>1.7618586255103176E-6</v>
      </c>
      <c r="BU1024" s="107">
        <f t="shared" si="656"/>
        <v>5.5939011359952583E-4</v>
      </c>
      <c r="BV1024" s="107">
        <f t="shared" si="657"/>
        <v>2.2023232818878973</v>
      </c>
      <c r="BW1024" s="117">
        <f t="shared" si="658"/>
        <v>4.9832887263614234E-2</v>
      </c>
    </row>
    <row r="1025" spans="1:75" ht="45" customHeight="1" x14ac:dyDescent="0.25">
      <c r="A1025" s="108">
        <v>4.6090878877982497</v>
      </c>
      <c r="B1025" s="108">
        <v>-74.138985601116005</v>
      </c>
      <c r="C1025" s="119">
        <v>25</v>
      </c>
      <c r="D1025" s="119">
        <v>25</v>
      </c>
      <c r="E1025" s="119">
        <v>1821</v>
      </c>
      <c r="F1025" s="16" t="s">
        <v>2539</v>
      </c>
      <c r="G1025" s="14" t="s">
        <v>2540</v>
      </c>
      <c r="H1025" s="16" t="s">
        <v>2541</v>
      </c>
      <c r="I1025" s="14" t="s">
        <v>195</v>
      </c>
      <c r="J1025" s="14" t="s">
        <v>41</v>
      </c>
      <c r="K1025" s="14">
        <v>30</v>
      </c>
      <c r="L1025" s="14"/>
      <c r="M1025" s="14">
        <v>1990</v>
      </c>
      <c r="N1025" s="15" t="s">
        <v>43</v>
      </c>
      <c r="O1025" s="15" t="s">
        <v>44</v>
      </c>
      <c r="P1025" s="22">
        <v>3.567100458653237E-2</v>
      </c>
      <c r="Q1025" s="18">
        <v>18953.472222222201</v>
      </c>
      <c r="R1025" s="18">
        <v>21860.277209851676</v>
      </c>
      <c r="S1025" s="15" t="s">
        <v>45</v>
      </c>
      <c r="T1025" s="15"/>
      <c r="U1025" s="15"/>
      <c r="V1025" s="14">
        <v>365</v>
      </c>
      <c r="W1025" s="76"/>
      <c r="X1025" s="14"/>
      <c r="Y1025" s="14">
        <v>8760</v>
      </c>
      <c r="Z1025" s="76" t="s">
        <v>2542</v>
      </c>
      <c r="AA1025" s="76" t="s">
        <v>429</v>
      </c>
      <c r="AB1025" s="19" t="s">
        <v>49</v>
      </c>
      <c r="AC1025" s="19">
        <v>46.3856216091623</v>
      </c>
      <c r="AD1025" s="19">
        <v>1074.85364414012</v>
      </c>
      <c r="AE1025" s="19">
        <v>5.4109910208389103</v>
      </c>
      <c r="AF1025" s="19">
        <v>1344</v>
      </c>
      <c r="AG1025" s="19">
        <v>1920000</v>
      </c>
      <c r="AH1025" s="20">
        <v>29509.162765957444</v>
      </c>
      <c r="AI1025" s="20">
        <v>1.9976E-5</v>
      </c>
      <c r="AJ1025" s="21">
        <f t="shared" si="677"/>
        <v>1.0140025469275742E-3</v>
      </c>
      <c r="AK1025" s="21">
        <f t="shared" si="678"/>
        <v>2.349659862092229E-2</v>
      </c>
      <c r="AL1025" s="21">
        <f t="shared" si="679"/>
        <v>1.1828576369555689E-4</v>
      </c>
      <c r="AM1025" s="21">
        <f t="shared" si="680"/>
        <v>2.9380212570040653E-2</v>
      </c>
      <c r="AN1025" s="21">
        <f t="shared" si="681"/>
        <v>41.971732242915216</v>
      </c>
      <c r="AO1025" s="86">
        <f t="shared" si="643"/>
        <v>0.67988005212584557</v>
      </c>
      <c r="AP1025" s="88">
        <f t="shared" si="644"/>
        <v>2.7780891696645868E-6</v>
      </c>
      <c r="AQ1025" s="89">
        <f t="shared" si="645"/>
        <v>6.4374242797047364E-5</v>
      </c>
      <c r="AR1025" s="89">
        <f t="shared" si="646"/>
        <v>3.2407058546727914E-7</v>
      </c>
      <c r="AS1025" s="89">
        <f t="shared" si="647"/>
        <v>8.0493733068604534E-5</v>
      </c>
      <c r="AT1025" s="89">
        <f t="shared" si="648"/>
        <v>0.11499104724086361</v>
      </c>
      <c r="AU1025" s="91">
        <f t="shared" si="649"/>
        <v>1.8626850743173851E-3</v>
      </c>
      <c r="AV1025" s="95">
        <f t="shared" si="659"/>
        <v>1014.0025469275741</v>
      </c>
      <c r="AW1025" s="96">
        <f t="shared" si="660"/>
        <v>23496.59862092229</v>
      </c>
      <c r="AX1025" s="96">
        <f t="shared" si="661"/>
        <v>118.28576369555689</v>
      </c>
      <c r="AY1025" s="96">
        <f t="shared" si="662"/>
        <v>29380.212570040654</v>
      </c>
      <c r="AZ1025" s="96">
        <f t="shared" si="663"/>
        <v>41971732.242915213</v>
      </c>
      <c r="BA1025" s="97">
        <f t="shared" si="664"/>
        <v>679880.05212584557</v>
      </c>
      <c r="BB1025" s="102">
        <f t="shared" si="665"/>
        <v>2.7780891696645869</v>
      </c>
      <c r="BC1025" s="98">
        <f t="shared" si="666"/>
        <v>64.374242797047359</v>
      </c>
      <c r="BD1025" s="98">
        <f t="shared" si="667"/>
        <v>0.32407058546727913</v>
      </c>
      <c r="BE1025" s="98">
        <f t="shared" si="668"/>
        <v>80.493733068604527</v>
      </c>
      <c r="BF1025" s="98">
        <f t="shared" si="669"/>
        <v>114991.04724086361</v>
      </c>
      <c r="BG1025" s="103">
        <f t="shared" si="670"/>
        <v>1862.6850743173852</v>
      </c>
      <c r="BH1025">
        <v>0.1</v>
      </c>
      <c r="BI1025">
        <f t="shared" si="650"/>
        <v>2186.0277209851679</v>
      </c>
      <c r="BJ1025">
        <v>0.1</v>
      </c>
      <c r="BK1025">
        <f t="shared" si="651"/>
        <v>2950.9162765957444</v>
      </c>
      <c r="BL1025" s="114">
        <v>17.6498016718255</v>
      </c>
      <c r="BM1025" s="114">
        <v>910.91550745517998</v>
      </c>
      <c r="BN1025" s="114">
        <v>5.3109910208389097</v>
      </c>
      <c r="BO1025" s="114">
        <v>537.6</v>
      </c>
      <c r="BP1025" s="114">
        <v>384000</v>
      </c>
      <c r="BQ1025" s="107">
        <f t="shared" si="652"/>
        <v>1.9976000000000002E-6</v>
      </c>
      <c r="BR1025" s="107">
        <f t="shared" si="653"/>
        <v>3.9893164689660285E-4</v>
      </c>
      <c r="BS1025" s="107">
        <f t="shared" si="654"/>
        <v>2.0051012797267613E-2</v>
      </c>
      <c r="BT1025" s="107">
        <f t="shared" si="655"/>
        <v>1.1670074512313823E-4</v>
      </c>
      <c r="BU1025" s="107">
        <f t="shared" si="656"/>
        <v>1.2113771972937734E-2</v>
      </c>
      <c r="BV1025" s="107">
        <f t="shared" si="657"/>
        <v>9.3851646428578146</v>
      </c>
      <c r="BW1025" s="117">
        <f t="shared" si="658"/>
        <v>9.6149559050329778E-2</v>
      </c>
    </row>
    <row r="1026" spans="1:75" ht="45" customHeight="1" x14ac:dyDescent="0.25">
      <c r="A1026" s="108">
        <v>4.6090878877982497</v>
      </c>
      <c r="B1026" s="108">
        <v>-74.138985601116005</v>
      </c>
      <c r="C1026" s="119">
        <v>25</v>
      </c>
      <c r="D1026" s="119">
        <v>25</v>
      </c>
      <c r="E1026" s="119">
        <v>1821</v>
      </c>
      <c r="F1026" s="16" t="s">
        <v>2539</v>
      </c>
      <c r="G1026" s="14" t="s">
        <v>2540</v>
      </c>
      <c r="H1026" s="16" t="s">
        <v>2541</v>
      </c>
      <c r="I1026" s="14" t="s">
        <v>195</v>
      </c>
      <c r="J1026" s="14" t="s">
        <v>53</v>
      </c>
      <c r="K1026" s="14">
        <v>73.260000000000005</v>
      </c>
      <c r="L1026" s="14"/>
      <c r="M1026" s="14">
        <v>2000</v>
      </c>
      <c r="N1026" s="15" t="s">
        <v>43</v>
      </c>
      <c r="O1026" s="15" t="s">
        <v>397</v>
      </c>
      <c r="P1026" s="22">
        <v>3.567100458653237E-2</v>
      </c>
      <c r="Q1026" s="18">
        <v>7960.4583333333303</v>
      </c>
      <c r="R1026" s="18">
        <v>9181.3164281377103</v>
      </c>
      <c r="S1026" s="15" t="s">
        <v>45</v>
      </c>
      <c r="T1026" s="15"/>
      <c r="U1026" s="15"/>
      <c r="V1026" s="14">
        <v>365</v>
      </c>
      <c r="W1026" s="76"/>
      <c r="X1026" s="14"/>
      <c r="Y1026" s="14">
        <v>8760</v>
      </c>
      <c r="Z1026" s="76" t="s">
        <v>2543</v>
      </c>
      <c r="AA1026" s="76" t="s">
        <v>429</v>
      </c>
      <c r="AB1026" s="19" t="s">
        <v>49</v>
      </c>
      <c r="AC1026" s="19">
        <v>196.35697419693699</v>
      </c>
      <c r="AD1026" s="19">
        <v>1220.7279907421801</v>
      </c>
      <c r="AE1026" s="19">
        <v>0.1</v>
      </c>
      <c r="AF1026" s="19">
        <v>640</v>
      </c>
      <c r="AG1026" s="19">
        <v>1920000</v>
      </c>
      <c r="AH1026" s="23">
        <v>7960.4583333333303</v>
      </c>
      <c r="AI1026" s="24">
        <v>8.7999999999999994E-8</v>
      </c>
      <c r="AJ1026" s="21">
        <f t="shared" si="677"/>
        <v>1.80281551297375E-3</v>
      </c>
      <c r="AK1026" s="21">
        <f t="shared" si="678"/>
        <v>1.1207889955688716E-2</v>
      </c>
      <c r="AL1026" s="21">
        <f t="shared" si="679"/>
        <v>9.1813164281377108E-7</v>
      </c>
      <c r="AM1026" s="21">
        <f t="shared" si="680"/>
        <v>5.8760425140081344E-3</v>
      </c>
      <c r="AN1026" s="21">
        <f t="shared" si="681"/>
        <v>17.628127542024401</v>
      </c>
      <c r="AO1026" s="86">
        <f t="shared" si="643"/>
        <v>8.0795584567611839E-4</v>
      </c>
      <c r="AP1026" s="88">
        <f t="shared" si="644"/>
        <v>4.9392205834897264E-6</v>
      </c>
      <c r="AQ1026" s="89">
        <f t="shared" si="645"/>
        <v>3.0706547823804698E-5</v>
      </c>
      <c r="AR1026" s="89">
        <f t="shared" si="646"/>
        <v>2.5154291583938934E-9</v>
      </c>
      <c r="AS1026" s="89">
        <f t="shared" si="647"/>
        <v>1.6098746613720915E-5</v>
      </c>
      <c r="AT1026" s="89">
        <f t="shared" si="648"/>
        <v>4.8296239841162741E-2</v>
      </c>
      <c r="AU1026" s="91">
        <f t="shared" si="649"/>
        <v>2.2135776593866259E-6</v>
      </c>
      <c r="AV1026" s="95">
        <f t="shared" si="659"/>
        <v>1802.8155129737499</v>
      </c>
      <c r="AW1026" s="96">
        <f t="shared" si="660"/>
        <v>11207.889955688715</v>
      </c>
      <c r="AX1026" s="96">
        <f t="shared" si="661"/>
        <v>0.91813164281377113</v>
      </c>
      <c r="AY1026" s="96">
        <f t="shared" si="662"/>
        <v>5876.0425140081343</v>
      </c>
      <c r="AZ1026" s="96">
        <f t="shared" si="663"/>
        <v>17628127.5420244</v>
      </c>
      <c r="BA1026" s="97">
        <f t="shared" si="664"/>
        <v>807.95584567611843</v>
      </c>
      <c r="BB1026" s="102">
        <f t="shared" si="665"/>
        <v>4.9392205834897265</v>
      </c>
      <c r="BC1026" s="98">
        <f t="shared" si="666"/>
        <v>30.706547823804698</v>
      </c>
      <c r="BD1026" s="98">
        <f t="shared" si="667"/>
        <v>2.5154291583938935E-3</v>
      </c>
      <c r="BE1026" s="98">
        <f t="shared" si="668"/>
        <v>16.098746613720916</v>
      </c>
      <c r="BF1026" s="98">
        <f t="shared" si="669"/>
        <v>48296.239841162744</v>
      </c>
      <c r="BG1026" s="103">
        <f t="shared" si="670"/>
        <v>2.2135776593866261</v>
      </c>
      <c r="BH1026">
        <v>0.1</v>
      </c>
      <c r="BI1026">
        <f t="shared" si="650"/>
        <v>918.13164281377112</v>
      </c>
      <c r="BJ1026">
        <v>0.1</v>
      </c>
      <c r="BK1026">
        <f t="shared" si="651"/>
        <v>796.04583333333312</v>
      </c>
      <c r="BL1026" s="114">
        <v>187.562005220738</v>
      </c>
      <c r="BM1026" s="114">
        <v>1012.03746873145</v>
      </c>
      <c r="BN1026" s="114">
        <v>0</v>
      </c>
      <c r="BO1026" s="114">
        <v>256</v>
      </c>
      <c r="BP1026" s="114">
        <v>384000</v>
      </c>
      <c r="BQ1026" s="107">
        <f t="shared" si="652"/>
        <v>8.7999999999999994E-9</v>
      </c>
      <c r="BR1026" s="107">
        <f t="shared" si="653"/>
        <v>1.7314771609225222E-3</v>
      </c>
      <c r="BS1026" s="107">
        <f t="shared" si="654"/>
        <v>9.3591873919762879E-3</v>
      </c>
      <c r="BT1026" s="107">
        <f t="shared" si="655"/>
        <v>9.1813164281377108E-8</v>
      </c>
      <c r="BU1026" s="107">
        <f t="shared" si="656"/>
        <v>2.4227543945875485E-3</v>
      </c>
      <c r="BV1026" s="107">
        <f t="shared" si="657"/>
        <v>3.9417691500002845</v>
      </c>
      <c r="BW1026" s="117">
        <f t="shared" si="658"/>
        <v>1.1426221147537902E-4</v>
      </c>
    </row>
    <row r="1027" spans="1:75" ht="45" customHeight="1" x14ac:dyDescent="0.25">
      <c r="A1027" s="108">
        <v>4.6100740795050603</v>
      </c>
      <c r="B1027" s="108">
        <v>-74.138343766494799</v>
      </c>
      <c r="C1027" s="119">
        <v>25</v>
      </c>
      <c r="D1027" s="119">
        <v>25</v>
      </c>
      <c r="E1027" s="119">
        <v>1821</v>
      </c>
      <c r="F1027" s="16" t="s">
        <v>2544</v>
      </c>
      <c r="G1027" s="14" t="s">
        <v>2545</v>
      </c>
      <c r="H1027" s="16" t="s">
        <v>2546</v>
      </c>
      <c r="I1027" s="14" t="s">
        <v>195</v>
      </c>
      <c r="J1027" s="14" t="s">
        <v>41</v>
      </c>
      <c r="K1027" s="14">
        <v>40</v>
      </c>
      <c r="L1027" s="14"/>
      <c r="M1027" s="14">
        <v>1964</v>
      </c>
      <c r="N1027" s="15" t="s">
        <v>43</v>
      </c>
      <c r="O1027" s="15" t="s">
        <v>44</v>
      </c>
      <c r="P1027" s="25">
        <v>0.01</v>
      </c>
      <c r="Q1027" s="18">
        <v>7203</v>
      </c>
      <c r="R1027" s="18">
        <v>7496.9600065077721</v>
      </c>
      <c r="S1027" s="15" t="s">
        <v>45</v>
      </c>
      <c r="T1027" s="15"/>
      <c r="U1027" s="15"/>
      <c r="V1027" s="14">
        <v>365</v>
      </c>
      <c r="W1027" s="76"/>
      <c r="X1027" s="14"/>
      <c r="Y1027" s="14">
        <v>8760</v>
      </c>
      <c r="Z1027" s="76" t="s">
        <v>2547</v>
      </c>
      <c r="AA1027" s="76" t="s">
        <v>429</v>
      </c>
      <c r="AB1027" s="19" t="s">
        <v>49</v>
      </c>
      <c r="AC1027" s="19">
        <v>46.3856216091623</v>
      </c>
      <c r="AD1027" s="19">
        <v>1074.85364414012</v>
      </c>
      <c r="AE1027" s="19">
        <v>5.4109910208389103</v>
      </c>
      <c r="AF1027" s="19">
        <v>1344</v>
      </c>
      <c r="AG1027" s="19">
        <v>1920000</v>
      </c>
      <c r="AH1027" s="23">
        <v>7203</v>
      </c>
      <c r="AI1027" s="24">
        <v>8.7999999999999994E-8</v>
      </c>
      <c r="AJ1027" s="21">
        <f t="shared" si="677"/>
        <v>3.4775115008089241E-4</v>
      </c>
      <c r="AK1027" s="21">
        <f t="shared" si="678"/>
        <v>8.0581347829676159E-3</v>
      </c>
      <c r="AL1027" s="21">
        <f t="shared" si="679"/>
        <v>4.056598327880197E-5</v>
      </c>
      <c r="AM1027" s="21">
        <f t="shared" si="680"/>
        <v>1.0075914248746445E-2</v>
      </c>
      <c r="AN1027" s="21">
        <f t="shared" si="681"/>
        <v>14.394163212494922</v>
      </c>
      <c r="AO1027" s="86">
        <f t="shared" si="643"/>
        <v>6.5973248057268387E-4</v>
      </c>
      <c r="AP1027" s="88">
        <f t="shared" si="644"/>
        <v>9.5274287693395187E-7</v>
      </c>
      <c r="AQ1027" s="89">
        <f t="shared" si="645"/>
        <v>2.207708159717155E-5</v>
      </c>
      <c r="AR1027" s="89">
        <f t="shared" si="646"/>
        <v>1.1113968021589581E-7</v>
      </c>
      <c r="AS1027" s="89">
        <f t="shared" si="647"/>
        <v>2.7605244517113548E-5</v>
      </c>
      <c r="AT1027" s="89">
        <f t="shared" si="648"/>
        <v>3.9436063595876501E-2</v>
      </c>
      <c r="AU1027" s="91">
        <f t="shared" si="649"/>
        <v>1.8074862481443394E-6</v>
      </c>
      <c r="AV1027" s="95">
        <f t="shared" si="659"/>
        <v>347.75115008089239</v>
      </c>
      <c r="AW1027" s="96">
        <f t="shared" si="660"/>
        <v>8058.134782967616</v>
      </c>
      <c r="AX1027" s="96">
        <f t="shared" si="661"/>
        <v>40.565983278801973</v>
      </c>
      <c r="AY1027" s="96">
        <f t="shared" si="662"/>
        <v>10075.914248746445</v>
      </c>
      <c r="AZ1027" s="96">
        <f t="shared" si="663"/>
        <v>14394163.212494923</v>
      </c>
      <c r="BA1027" s="97">
        <f t="shared" si="664"/>
        <v>659.73248057268381</v>
      </c>
      <c r="BB1027" s="102">
        <f t="shared" si="665"/>
        <v>0.95274287693395188</v>
      </c>
      <c r="BC1027" s="98">
        <f t="shared" si="666"/>
        <v>22.077081597171549</v>
      </c>
      <c r="BD1027" s="98">
        <f t="shared" si="667"/>
        <v>0.11113968021589581</v>
      </c>
      <c r="BE1027" s="98">
        <f t="shared" si="668"/>
        <v>27.605244517113547</v>
      </c>
      <c r="BF1027" s="98">
        <f t="shared" si="669"/>
        <v>39436.063595876498</v>
      </c>
      <c r="BG1027" s="103">
        <f t="shared" si="670"/>
        <v>1.8074862481443394</v>
      </c>
      <c r="BH1027">
        <v>0.1</v>
      </c>
      <c r="BI1027">
        <f t="shared" si="650"/>
        <v>749.69600065077725</v>
      </c>
      <c r="BJ1027">
        <v>0.1</v>
      </c>
      <c r="BK1027">
        <f t="shared" si="651"/>
        <v>720.30000000000007</v>
      </c>
      <c r="BL1027" s="114">
        <v>17.6498016718255</v>
      </c>
      <c r="BM1027" s="114">
        <v>910.91550745517998</v>
      </c>
      <c r="BN1027" s="114">
        <v>5.3109910208389097</v>
      </c>
      <c r="BO1027" s="114">
        <v>537.6</v>
      </c>
      <c r="BP1027" s="114">
        <v>384000</v>
      </c>
      <c r="BQ1027" s="107">
        <f t="shared" si="652"/>
        <v>8.7999999999999994E-9</v>
      </c>
      <c r="BR1027" s="107">
        <f t="shared" si="653"/>
        <v>1.3681320567912432E-4</v>
      </c>
      <c r="BS1027" s="107">
        <f t="shared" si="654"/>
        <v>6.8764746022226108E-3</v>
      </c>
      <c r="BT1027" s="107">
        <f t="shared" si="655"/>
        <v>4.0022402759080126E-5</v>
      </c>
      <c r="BU1027" s="107">
        <f t="shared" si="656"/>
        <v>4.1544058722247619E-3</v>
      </c>
      <c r="BV1027" s="107">
        <f t="shared" si="657"/>
        <v>3.2186327422365397</v>
      </c>
      <c r="BW1027" s="117">
        <f t="shared" si="658"/>
        <v>9.3300262156393413E-5</v>
      </c>
    </row>
    <row r="1028" spans="1:75" ht="45" customHeight="1" x14ac:dyDescent="0.25">
      <c r="A1028" s="108">
        <v>4.6131120066145304</v>
      </c>
      <c r="B1028" s="108">
        <v>-74.136275626585899</v>
      </c>
      <c r="C1028" s="119">
        <v>25</v>
      </c>
      <c r="D1028" s="119">
        <v>25</v>
      </c>
      <c r="E1028" s="119">
        <v>1821</v>
      </c>
      <c r="F1028" s="16" t="s">
        <v>2548</v>
      </c>
      <c r="G1028" s="14" t="s">
        <v>2549</v>
      </c>
      <c r="H1028" s="16" t="s">
        <v>2550</v>
      </c>
      <c r="I1028" s="14" t="s">
        <v>195</v>
      </c>
      <c r="J1028" s="14" t="s">
        <v>41</v>
      </c>
      <c r="K1028" s="14">
        <v>10</v>
      </c>
      <c r="L1028" s="14"/>
      <c r="M1028" s="14">
        <v>1995</v>
      </c>
      <c r="N1028" s="15" t="s">
        <v>43</v>
      </c>
      <c r="O1028" s="15" t="s">
        <v>44</v>
      </c>
      <c r="P1028" s="22">
        <v>8.4286353981658756E-3</v>
      </c>
      <c r="Q1028" s="18">
        <v>10689.6</v>
      </c>
      <c r="R1028" s="18">
        <v>11056.139093717988</v>
      </c>
      <c r="S1028" s="15" t="s">
        <v>45</v>
      </c>
      <c r="T1028" s="15"/>
      <c r="U1028" s="15"/>
      <c r="V1028" s="14">
        <v>365</v>
      </c>
      <c r="W1028" s="76"/>
      <c r="X1028" s="14"/>
      <c r="Y1028" s="14">
        <v>8760</v>
      </c>
      <c r="Z1028" s="76" t="s">
        <v>2551</v>
      </c>
      <c r="AA1028" s="76" t="s">
        <v>429</v>
      </c>
      <c r="AB1028" s="19" t="s">
        <v>49</v>
      </c>
      <c r="AC1028" s="19">
        <v>46.3856216091623</v>
      </c>
      <c r="AD1028" s="19">
        <v>1074.85364414012</v>
      </c>
      <c r="AE1028" s="19">
        <v>5.4109910208389103</v>
      </c>
      <c r="AF1028" s="19">
        <v>1344</v>
      </c>
      <c r="AG1028" s="19">
        <v>1920000</v>
      </c>
      <c r="AH1028" s="23">
        <v>10689.6</v>
      </c>
      <c r="AI1028" s="24">
        <v>8.7999999999999994E-8</v>
      </c>
      <c r="AJ1028" s="21">
        <f t="shared" si="677"/>
        <v>5.1284588445946915E-4</v>
      </c>
      <c r="AK1028" s="21">
        <f t="shared" si="678"/>
        <v>1.1883731395002822E-2</v>
      </c>
      <c r="AL1028" s="21">
        <f t="shared" si="679"/>
        <v>5.9824669361254075E-5</v>
      </c>
      <c r="AM1028" s="21">
        <f t="shared" si="680"/>
        <v>1.4859450941956974E-2</v>
      </c>
      <c r="AN1028" s="21">
        <f t="shared" si="681"/>
        <v>21.227787059938539</v>
      </c>
      <c r="AO1028" s="86">
        <f t="shared" ref="AO1028:AO1091" si="682">AI1028*AH1028*EXP(P1028*4)</f>
        <v>9.7294024024718287E-4</v>
      </c>
      <c r="AP1028" s="88">
        <f t="shared" ref="AP1028:AP1091" si="683">AJ1028/V1028</f>
        <v>1.4050572176971757E-6</v>
      </c>
      <c r="AQ1028" s="89">
        <f t="shared" ref="AQ1028:AQ1091" si="684">AK1028/V1028</f>
        <v>3.2558168205487186E-5</v>
      </c>
      <c r="AR1028" s="89">
        <f t="shared" ref="AR1028:AR1091" si="685">AL1028/V1028</f>
        <v>1.6390320372946322E-7</v>
      </c>
      <c r="AS1028" s="89">
        <f t="shared" ref="AS1028:AS1091" si="686">AM1028/V1028</f>
        <v>4.0710824498512258E-5</v>
      </c>
      <c r="AT1028" s="89">
        <f t="shared" ref="AT1028:AT1091" si="687">AN1028/V1028</f>
        <v>5.8158320712160379E-2</v>
      </c>
      <c r="AU1028" s="91">
        <f t="shared" ref="AU1028:AU1091" si="688">AO1028/V1028</f>
        <v>2.6655896993073505E-6</v>
      </c>
      <c r="AV1028" s="95">
        <f t="shared" si="659"/>
        <v>512.84588445946918</v>
      </c>
      <c r="AW1028" s="96">
        <f t="shared" si="660"/>
        <v>11883.731395002822</v>
      </c>
      <c r="AX1028" s="96">
        <f t="shared" si="661"/>
        <v>59.824669361254074</v>
      </c>
      <c r="AY1028" s="96">
        <f t="shared" si="662"/>
        <v>14859.450941956973</v>
      </c>
      <c r="AZ1028" s="96">
        <f t="shared" si="663"/>
        <v>21227787.059938539</v>
      </c>
      <c r="BA1028" s="97">
        <f t="shared" si="664"/>
        <v>972.94024024718283</v>
      </c>
      <c r="BB1028" s="102">
        <f t="shared" si="665"/>
        <v>1.4050572176971756</v>
      </c>
      <c r="BC1028" s="98">
        <f t="shared" si="666"/>
        <v>32.558168205487185</v>
      </c>
      <c r="BD1028" s="98">
        <f t="shared" si="667"/>
        <v>0.16390320372946321</v>
      </c>
      <c r="BE1028" s="98">
        <f t="shared" si="668"/>
        <v>40.71082449851226</v>
      </c>
      <c r="BF1028" s="98">
        <f t="shared" si="669"/>
        <v>58158.320712160377</v>
      </c>
      <c r="BG1028" s="103">
        <f t="shared" si="670"/>
        <v>2.6655896993073505</v>
      </c>
      <c r="BH1028">
        <v>0.1</v>
      </c>
      <c r="BI1028">
        <f t="shared" ref="BI1028:BI1091" si="689">R1028*BH1028</f>
        <v>1105.6139093717989</v>
      </c>
      <c r="BJ1028">
        <v>0.1</v>
      </c>
      <c r="BK1028">
        <f t="shared" ref="BK1028:BK1091" si="690">AH1028*BJ1028</f>
        <v>1068.96</v>
      </c>
      <c r="BL1028" s="114">
        <v>17.6498016718255</v>
      </c>
      <c r="BM1028" s="114">
        <v>910.91550745517998</v>
      </c>
      <c r="BN1028" s="114">
        <v>5.3109910208389097</v>
      </c>
      <c r="BO1028" s="114">
        <v>537.6</v>
      </c>
      <c r="BP1028" s="114">
        <v>384000</v>
      </c>
      <c r="BQ1028" s="107">
        <f t="shared" ref="BQ1028:BQ1091" si="691">AI1028*0.1</f>
        <v>8.7999999999999994E-9</v>
      </c>
      <c r="BR1028" s="107">
        <f t="shared" ref="BR1028:BR1091" si="692">((((BI1028/R1028)^2)+((BL1028/AC1028)^2))^(1/2))*AJ1028</f>
        <v>2.0176522624274428E-4</v>
      </c>
      <c r="BS1028" s="107">
        <f t="shared" ref="BS1028:BS1091" si="693">((((BI1028/R1028)^2)+((BM1028/AD1028)^2))^(1/2))*AK1028</f>
        <v>1.0141078465217425E-2</v>
      </c>
      <c r="BT1028" s="107">
        <f t="shared" ref="BT1028:BT1091" si="694">((((BI1028/R1028)^2)+((BN1028/AE1028)^2))^(1/2))*AL1028</f>
        <v>5.9023024183813711E-5</v>
      </c>
      <c r="BU1028" s="107">
        <f t="shared" ref="BU1028:BU1091" si="695">((((BI1028/R1028)^2)+((BO1028/AF1028)^2))^(1/2))*AM1028</f>
        <v>6.1267085772372457E-3</v>
      </c>
      <c r="BV1028" s="107">
        <f t="shared" ref="BV1028:BV1091" si="696">((((BI1028/R1028)^2)+((BP1028/AG1028)^2))^(1/2))*AN1028</f>
        <v>4.7466774877912981</v>
      </c>
      <c r="BW1028" s="117">
        <f t="shared" ref="BW1028:BW1091" si="697">((((BK1028/AH1028)^2)+((BQ1028/AI1028)^2))^(1/2))*AO1028</f>
        <v>1.3759452831361036E-4</v>
      </c>
    </row>
    <row r="1029" spans="1:75" ht="45" customHeight="1" x14ac:dyDescent="0.25">
      <c r="A1029" s="108">
        <v>4.6131120066145304</v>
      </c>
      <c r="B1029" s="108">
        <v>-74.136275626585899</v>
      </c>
      <c r="C1029" s="119">
        <v>25</v>
      </c>
      <c r="D1029" s="119">
        <v>25</v>
      </c>
      <c r="E1029" s="119">
        <v>1821</v>
      </c>
      <c r="F1029" s="16" t="s">
        <v>2548</v>
      </c>
      <c r="G1029" s="14" t="s">
        <v>2552</v>
      </c>
      <c r="H1029" s="16" t="s">
        <v>2550</v>
      </c>
      <c r="I1029" s="14" t="s">
        <v>195</v>
      </c>
      <c r="J1029" s="14" t="s">
        <v>53</v>
      </c>
      <c r="K1029" s="14">
        <v>0.14699999999999999</v>
      </c>
      <c r="L1029" s="14"/>
      <c r="M1029" s="14">
        <v>2003</v>
      </c>
      <c r="N1029" s="15" t="s">
        <v>43</v>
      </c>
      <c r="O1029" s="15" t="s">
        <v>397</v>
      </c>
      <c r="P1029" s="22">
        <v>8.4286353981658756E-3</v>
      </c>
      <c r="Q1029" s="18">
        <v>10689.6</v>
      </c>
      <c r="R1029" s="18">
        <v>11056.139093717988</v>
      </c>
      <c r="S1029" s="15" t="s">
        <v>45</v>
      </c>
      <c r="T1029" s="15"/>
      <c r="U1029" s="15"/>
      <c r="V1029" s="14">
        <v>365</v>
      </c>
      <c r="W1029" s="76"/>
      <c r="X1029" s="14"/>
      <c r="Y1029" s="14">
        <v>8760</v>
      </c>
      <c r="Z1029" s="76" t="s">
        <v>2551</v>
      </c>
      <c r="AA1029" s="76" t="s">
        <v>429</v>
      </c>
      <c r="AB1029" s="19" t="s">
        <v>49</v>
      </c>
      <c r="AC1029" s="19">
        <v>196.35697419693699</v>
      </c>
      <c r="AD1029" s="19">
        <v>1220.7279907421801</v>
      </c>
      <c r="AE1029" s="19">
        <v>0.1</v>
      </c>
      <c r="AF1029" s="19">
        <v>640</v>
      </c>
      <c r="AG1029" s="19">
        <v>1920000</v>
      </c>
      <c r="AH1029" s="23">
        <v>10689.6</v>
      </c>
      <c r="AI1029" s="24">
        <v>8.7999999999999994E-8</v>
      </c>
      <c r="AJ1029" s="21">
        <f t="shared" si="677"/>
        <v>2.1709500187429291E-3</v>
      </c>
      <c r="AK1029" s="21">
        <f t="shared" si="678"/>
        <v>1.3496538461240425E-2</v>
      </c>
      <c r="AL1029" s="21">
        <f t="shared" si="679"/>
        <v>1.1056139093717988E-6</v>
      </c>
      <c r="AM1029" s="21">
        <f t="shared" si="680"/>
        <v>7.0759290199795127E-3</v>
      </c>
      <c r="AN1029" s="21">
        <f t="shared" si="681"/>
        <v>21.227787059938539</v>
      </c>
      <c r="AO1029" s="86">
        <f t="shared" si="682"/>
        <v>9.7294024024718287E-4</v>
      </c>
      <c r="AP1029" s="88">
        <f t="shared" si="683"/>
        <v>5.9478082705285729E-6</v>
      </c>
      <c r="AQ1029" s="89">
        <f t="shared" si="684"/>
        <v>3.6976817702028558E-5</v>
      </c>
      <c r="AR1029" s="89">
        <f t="shared" si="685"/>
        <v>3.0290792037583528E-9</v>
      </c>
      <c r="AS1029" s="89">
        <f t="shared" si="686"/>
        <v>1.9386106904053461E-5</v>
      </c>
      <c r="AT1029" s="89">
        <f t="shared" si="687"/>
        <v>5.8158320712160379E-2</v>
      </c>
      <c r="AU1029" s="91">
        <f t="shared" si="688"/>
        <v>2.6655896993073505E-6</v>
      </c>
      <c r="AV1029" s="95">
        <f t="shared" ref="AV1029:AV1092" si="698">AJ1029*1000000</f>
        <v>2170.9500187429289</v>
      </c>
      <c r="AW1029" s="96">
        <f t="shared" ref="AW1029:AW1092" si="699">AK1029*1000000</f>
        <v>13496.538461240425</v>
      </c>
      <c r="AX1029" s="96">
        <f t="shared" ref="AX1029:AX1092" si="700">AL1029*1000000</f>
        <v>1.1056139093717987</v>
      </c>
      <c r="AY1029" s="96">
        <f t="shared" ref="AY1029:AY1092" si="701">AM1029*1000000</f>
        <v>7075.9290199795123</v>
      </c>
      <c r="AZ1029" s="96">
        <f t="shared" ref="AZ1029:AZ1092" si="702">AN1029*1000000</f>
        <v>21227787.059938539</v>
      </c>
      <c r="BA1029" s="97">
        <f t="shared" ref="BA1029:BA1092" si="703">AO1029*1000000</f>
        <v>972.94024024718283</v>
      </c>
      <c r="BB1029" s="102">
        <f t="shared" ref="BB1029:BB1092" si="704">AP1029*1000000</f>
        <v>5.9478082705285731</v>
      </c>
      <c r="BC1029" s="98">
        <f t="shared" ref="BC1029:BC1092" si="705">AQ1029*1000000</f>
        <v>36.976817702028555</v>
      </c>
      <c r="BD1029" s="98">
        <f t="shared" ref="BD1029:BD1092" si="706">AR1029*1000000</f>
        <v>3.0290792037583527E-3</v>
      </c>
      <c r="BE1029" s="98">
        <f t="shared" ref="BE1029:BE1092" si="707">AS1029*1000000</f>
        <v>19.386106904053459</v>
      </c>
      <c r="BF1029" s="98">
        <f t="shared" ref="BF1029:BF1092" si="708">AT1029*1000000</f>
        <v>58158.320712160377</v>
      </c>
      <c r="BG1029" s="103">
        <f t="shared" ref="BG1029:BG1092" si="709">AU1029*1000000</f>
        <v>2.6655896993073505</v>
      </c>
      <c r="BH1029">
        <v>0.1</v>
      </c>
      <c r="BI1029">
        <f t="shared" si="689"/>
        <v>1105.6139093717989</v>
      </c>
      <c r="BJ1029">
        <v>0.1</v>
      </c>
      <c r="BK1029">
        <f t="shared" si="690"/>
        <v>1068.96</v>
      </c>
      <c r="BL1029" s="114">
        <v>187.562005220738</v>
      </c>
      <c r="BM1029" s="114">
        <v>1012.03746873145</v>
      </c>
      <c r="BN1029" s="114">
        <v>0</v>
      </c>
      <c r="BO1029" s="114">
        <v>256</v>
      </c>
      <c r="BP1029" s="114">
        <v>384000</v>
      </c>
      <c r="BQ1029" s="107">
        <f t="shared" si="691"/>
        <v>8.7999999999999994E-9</v>
      </c>
      <c r="BR1029" s="107">
        <f t="shared" si="692"/>
        <v>2.0850443919008125E-3</v>
      </c>
      <c r="BS1029" s="107">
        <f t="shared" si="693"/>
        <v>1.1270331266738636E-2</v>
      </c>
      <c r="BT1029" s="107">
        <f t="shared" si="694"/>
        <v>1.1056139093717988E-7</v>
      </c>
      <c r="BU1029" s="107">
        <f t="shared" si="695"/>
        <v>2.9174802748748794E-3</v>
      </c>
      <c r="BV1029" s="107">
        <f t="shared" si="696"/>
        <v>4.7466774877912981</v>
      </c>
      <c r="BW1029" s="117">
        <f t="shared" si="697"/>
        <v>1.3759452831361036E-4</v>
      </c>
    </row>
    <row r="1030" spans="1:75" ht="30" customHeight="1" x14ac:dyDescent="0.25">
      <c r="A1030" s="108">
        <v>4.6142586446207297</v>
      </c>
      <c r="B1030" s="108">
        <v>-74.138749713569794</v>
      </c>
      <c r="C1030" s="119">
        <v>25</v>
      </c>
      <c r="D1030" s="119">
        <v>25</v>
      </c>
      <c r="E1030" s="119">
        <v>1821</v>
      </c>
      <c r="F1030" s="16" t="s">
        <v>2553</v>
      </c>
      <c r="G1030" s="14" t="s">
        <v>2554</v>
      </c>
      <c r="H1030" s="16" t="s">
        <v>2555</v>
      </c>
      <c r="I1030" s="14" t="s">
        <v>195</v>
      </c>
      <c r="J1030" s="14" t="s">
        <v>53</v>
      </c>
      <c r="K1030" s="14">
        <v>116</v>
      </c>
      <c r="L1030" s="14"/>
      <c r="M1030" s="27"/>
      <c r="N1030" s="15" t="s">
        <v>102</v>
      </c>
      <c r="O1030" s="15" t="s">
        <v>627</v>
      </c>
      <c r="P1030" s="22">
        <v>8.4286353981658756E-3</v>
      </c>
      <c r="Q1030" s="18">
        <v>0.28390808948782997</v>
      </c>
      <c r="R1030" s="18">
        <v>0.29364310425171958</v>
      </c>
      <c r="S1030" s="2" t="s">
        <v>45</v>
      </c>
      <c r="T1030" s="2"/>
      <c r="U1030" s="2"/>
      <c r="V1030" s="14">
        <v>365</v>
      </c>
      <c r="W1030" s="76"/>
      <c r="X1030" s="14"/>
      <c r="Y1030" s="14">
        <v>8760</v>
      </c>
      <c r="Z1030" s="76" t="s">
        <v>2556</v>
      </c>
      <c r="AA1030" s="76" t="s">
        <v>429</v>
      </c>
      <c r="AB1030" s="19" t="s">
        <v>49</v>
      </c>
      <c r="AC1030" s="19">
        <v>476000</v>
      </c>
      <c r="AD1030" s="19">
        <v>2142000</v>
      </c>
      <c r="AE1030" s="19">
        <v>1704000</v>
      </c>
      <c r="AF1030" s="19">
        <v>595000</v>
      </c>
      <c r="AG1030" s="19">
        <v>2676000000</v>
      </c>
      <c r="AH1030" s="20">
        <v>2238.2222222222222</v>
      </c>
      <c r="AI1030" s="20">
        <v>6.3559999999999989E-7</v>
      </c>
      <c r="AJ1030" s="21">
        <f t="shared" si="677"/>
        <v>1.3977411762381852E-4</v>
      </c>
      <c r="AK1030" s="21">
        <f t="shared" si="678"/>
        <v>6.2898352930718332E-4</v>
      </c>
      <c r="AL1030" s="21">
        <f t="shared" si="679"/>
        <v>5.0036784964493019E-4</v>
      </c>
      <c r="AM1030" s="21">
        <f t="shared" si="680"/>
        <v>1.7471764702977314E-4</v>
      </c>
      <c r="AN1030" s="21">
        <f t="shared" si="681"/>
        <v>0.7857889469776016</v>
      </c>
      <c r="AO1030" s="86">
        <f t="shared" si="682"/>
        <v>1.4713945098090179E-3</v>
      </c>
      <c r="AP1030" s="88">
        <f t="shared" si="683"/>
        <v>3.8294278801046167E-7</v>
      </c>
      <c r="AQ1030" s="89">
        <f t="shared" si="684"/>
        <v>1.7232425460470775E-6</v>
      </c>
      <c r="AR1030" s="89">
        <f t="shared" si="685"/>
        <v>1.3708708209450142E-6</v>
      </c>
      <c r="AS1030" s="89">
        <f t="shared" si="686"/>
        <v>4.7867848501307708E-7</v>
      </c>
      <c r="AT1030" s="89">
        <f t="shared" si="687"/>
        <v>2.1528464300756209E-3</v>
      </c>
      <c r="AU1030" s="91">
        <f t="shared" si="688"/>
        <v>4.0312178350931999E-6</v>
      </c>
      <c r="AV1030" s="95">
        <f t="shared" si="698"/>
        <v>139.77411762381851</v>
      </c>
      <c r="AW1030" s="96">
        <f t="shared" si="699"/>
        <v>628.98352930718329</v>
      </c>
      <c r="AX1030" s="96">
        <f t="shared" si="700"/>
        <v>500.36784964493017</v>
      </c>
      <c r="AY1030" s="96">
        <f t="shared" si="701"/>
        <v>174.71764702977313</v>
      </c>
      <c r="AZ1030" s="96">
        <f t="shared" si="702"/>
        <v>785788.94697760162</v>
      </c>
      <c r="BA1030" s="97">
        <f t="shared" si="703"/>
        <v>1471.394509809018</v>
      </c>
      <c r="BB1030" s="102">
        <f t="shared" si="704"/>
        <v>0.38294278801046167</v>
      </c>
      <c r="BC1030" s="98">
        <f t="shared" si="705"/>
        <v>1.7232425460470775</v>
      </c>
      <c r="BD1030" s="98">
        <f t="shared" si="706"/>
        <v>1.3708708209450142</v>
      </c>
      <c r="BE1030" s="98">
        <f t="shared" si="707"/>
        <v>0.47867848501307708</v>
      </c>
      <c r="BF1030" s="98">
        <f t="shared" si="708"/>
        <v>2152.8464300756209</v>
      </c>
      <c r="BG1030" s="103">
        <f t="shared" si="709"/>
        <v>4.0312178350931998</v>
      </c>
      <c r="BH1030">
        <v>0.1</v>
      </c>
      <c r="BI1030">
        <f t="shared" si="689"/>
        <v>2.9364310425171958E-2</v>
      </c>
      <c r="BJ1030">
        <v>0.1</v>
      </c>
      <c r="BK1030">
        <f t="shared" si="690"/>
        <v>223.82222222222222</v>
      </c>
      <c r="BL1030" s="114">
        <v>190400</v>
      </c>
      <c r="BM1030" s="114">
        <v>428400</v>
      </c>
      <c r="BN1030" s="114">
        <v>340800</v>
      </c>
      <c r="BO1030" s="114">
        <v>119000</v>
      </c>
      <c r="BP1030" s="114">
        <v>1070400000</v>
      </c>
      <c r="BQ1030" s="107">
        <f t="shared" si="691"/>
        <v>6.3559999999999995E-8</v>
      </c>
      <c r="BR1030" s="107">
        <f t="shared" si="692"/>
        <v>5.7630345069051081E-5</v>
      </c>
      <c r="BS1030" s="107">
        <f t="shared" si="693"/>
        <v>1.4064499282585933E-4</v>
      </c>
      <c r="BT1030" s="107">
        <f t="shared" si="694"/>
        <v>1.118856525561458E-4</v>
      </c>
      <c r="BU1030" s="107">
        <f t="shared" si="695"/>
        <v>3.9068053562738703E-5</v>
      </c>
      <c r="BV1030" s="107">
        <f t="shared" si="696"/>
        <v>0.32398908278315275</v>
      </c>
      <c r="BW1030" s="117">
        <f t="shared" si="697"/>
        <v>2.0808660713732255E-4</v>
      </c>
    </row>
    <row r="1031" spans="1:75" ht="30" customHeight="1" x14ac:dyDescent="0.25">
      <c r="A1031" s="108">
        <v>4.6121047364050698</v>
      </c>
      <c r="B1031" s="108">
        <v>-74.138716554246301</v>
      </c>
      <c r="C1031" s="119">
        <v>25</v>
      </c>
      <c r="D1031" s="119">
        <v>25</v>
      </c>
      <c r="E1031" s="119">
        <v>1821</v>
      </c>
      <c r="F1031" s="16" t="s">
        <v>2557</v>
      </c>
      <c r="G1031" s="14" t="s">
        <v>2558</v>
      </c>
      <c r="H1031" s="16" t="s">
        <v>2559</v>
      </c>
      <c r="I1031" s="14" t="s">
        <v>195</v>
      </c>
      <c r="J1031" s="14" t="s">
        <v>41</v>
      </c>
      <c r="K1031" s="14">
        <v>30</v>
      </c>
      <c r="L1031" s="14"/>
      <c r="M1031" s="14">
        <v>1962</v>
      </c>
      <c r="N1031" s="15" t="s">
        <v>43</v>
      </c>
      <c r="O1031" s="15" t="s">
        <v>44</v>
      </c>
      <c r="P1031" s="22">
        <v>8.4286353981658756E-3</v>
      </c>
      <c r="Q1031" s="18">
        <v>19542</v>
      </c>
      <c r="R1031" s="18">
        <v>20212.081852402047</v>
      </c>
      <c r="S1031" s="15" t="s">
        <v>45</v>
      </c>
      <c r="T1031" s="15"/>
      <c r="U1031" s="15"/>
      <c r="V1031" s="14">
        <v>365</v>
      </c>
      <c r="W1031" s="76"/>
      <c r="X1031" s="14"/>
      <c r="Y1031" s="14">
        <v>8760</v>
      </c>
      <c r="Z1031" s="76" t="s">
        <v>2560</v>
      </c>
      <c r="AA1031" s="76" t="s">
        <v>429</v>
      </c>
      <c r="AB1031" s="19" t="s">
        <v>49</v>
      </c>
      <c r="AC1031" s="19">
        <v>46.3856216091623</v>
      </c>
      <c r="AD1031" s="19">
        <v>1074.85364414012</v>
      </c>
      <c r="AE1031" s="19">
        <v>5.4109910208389103</v>
      </c>
      <c r="AF1031" s="19">
        <v>1344</v>
      </c>
      <c r="AG1031" s="19">
        <v>1920000</v>
      </c>
      <c r="AH1031" s="23">
        <v>19542</v>
      </c>
      <c r="AI1031" s="24">
        <v>8.7999999999999994E-8</v>
      </c>
      <c r="AJ1031" s="21">
        <f t="shared" si="677"/>
        <v>9.3754998073893752E-4</v>
      </c>
      <c r="AK1031" s="21">
        <f t="shared" si="678"/>
        <v>2.1725029834712726E-2</v>
      </c>
      <c r="AL1031" s="21">
        <f t="shared" si="679"/>
        <v>1.0936739341580856E-4</v>
      </c>
      <c r="AM1031" s="21">
        <f t="shared" si="680"/>
        <v>2.7165038009628353E-2</v>
      </c>
      <c r="AN1031" s="21">
        <f t="shared" si="681"/>
        <v>38.807197156611927</v>
      </c>
      <c r="AO1031" s="86">
        <f t="shared" si="682"/>
        <v>1.77866320301138E-3</v>
      </c>
      <c r="AP1031" s="88">
        <f t="shared" si="683"/>
        <v>2.5686300842162671E-6</v>
      </c>
      <c r="AQ1031" s="89">
        <f t="shared" si="684"/>
        <v>5.9520629684144452E-5</v>
      </c>
      <c r="AR1031" s="89">
        <f t="shared" si="685"/>
        <v>2.9963669428988646E-7</v>
      </c>
      <c r="AS1031" s="89">
        <f t="shared" si="686"/>
        <v>7.442476167021467E-5</v>
      </c>
      <c r="AT1031" s="89">
        <f t="shared" si="687"/>
        <v>0.10632108810030665</v>
      </c>
      <c r="AU1031" s="91">
        <f t="shared" si="688"/>
        <v>4.8730498712640548E-6</v>
      </c>
      <c r="AV1031" s="95">
        <f t="shared" si="698"/>
        <v>937.54998073893751</v>
      </c>
      <c r="AW1031" s="96">
        <f t="shared" si="699"/>
        <v>21725.029834712725</v>
      </c>
      <c r="AX1031" s="96">
        <f t="shared" si="700"/>
        <v>109.36739341580855</v>
      </c>
      <c r="AY1031" s="96">
        <f t="shared" si="701"/>
        <v>27165.038009628352</v>
      </c>
      <c r="AZ1031" s="96">
        <f t="shared" si="702"/>
        <v>38807197.156611927</v>
      </c>
      <c r="BA1031" s="97">
        <f t="shared" si="703"/>
        <v>1778.6632030113801</v>
      </c>
      <c r="BB1031" s="102">
        <f t="shared" si="704"/>
        <v>2.568630084216267</v>
      </c>
      <c r="BC1031" s="98">
        <f t="shared" si="705"/>
        <v>59.520629684144453</v>
      </c>
      <c r="BD1031" s="98">
        <f t="shared" si="706"/>
        <v>0.29963669428988648</v>
      </c>
      <c r="BE1031" s="98">
        <f t="shared" si="707"/>
        <v>74.424761670214664</v>
      </c>
      <c r="BF1031" s="98">
        <f t="shared" si="708"/>
        <v>106321.08810030665</v>
      </c>
      <c r="BG1031" s="103">
        <f t="shared" si="709"/>
        <v>4.8730498712640546</v>
      </c>
      <c r="BH1031">
        <v>0.1</v>
      </c>
      <c r="BI1031">
        <f t="shared" si="689"/>
        <v>2021.2081852402048</v>
      </c>
      <c r="BJ1031">
        <v>0.1</v>
      </c>
      <c r="BK1031">
        <f t="shared" si="690"/>
        <v>1954.2</v>
      </c>
      <c r="BL1031" s="114">
        <v>17.6498016718255</v>
      </c>
      <c r="BM1031" s="114">
        <v>910.91550745517998</v>
      </c>
      <c r="BN1031" s="114">
        <v>5.3109910208389097</v>
      </c>
      <c r="BO1031" s="114">
        <v>537.6</v>
      </c>
      <c r="BP1031" s="114">
        <v>384000</v>
      </c>
      <c r="BQ1031" s="107">
        <f t="shared" si="691"/>
        <v>8.7999999999999994E-9</v>
      </c>
      <c r="BR1031" s="107">
        <f t="shared" si="692"/>
        <v>3.6885346984318485E-4</v>
      </c>
      <c r="BS1031" s="107">
        <f t="shared" si="693"/>
        <v>1.8539230220707876E-2</v>
      </c>
      <c r="BT1031" s="107">
        <f t="shared" si="694"/>
        <v>1.0790188020132536E-4</v>
      </c>
      <c r="BU1031" s="107">
        <f t="shared" si="695"/>
        <v>1.1200432103761626E-2</v>
      </c>
      <c r="BV1031" s="107">
        <f t="shared" si="696"/>
        <v>8.6775530858420833</v>
      </c>
      <c r="BW1031" s="117">
        <f t="shared" si="697"/>
        <v>2.5154096245926639E-4</v>
      </c>
    </row>
    <row r="1032" spans="1:75" ht="30" customHeight="1" x14ac:dyDescent="0.25">
      <c r="A1032" s="108">
        <v>4.6110929215294396</v>
      </c>
      <c r="B1032" s="108">
        <v>-74.139227091172799</v>
      </c>
      <c r="C1032" s="119">
        <v>25</v>
      </c>
      <c r="D1032" s="119">
        <v>25</v>
      </c>
      <c r="E1032" s="119">
        <v>1821</v>
      </c>
      <c r="F1032" s="16" t="s">
        <v>2561</v>
      </c>
      <c r="G1032" s="14" t="s">
        <v>2562</v>
      </c>
      <c r="H1032" s="16" t="s">
        <v>2563</v>
      </c>
      <c r="I1032" s="14" t="s">
        <v>195</v>
      </c>
      <c r="J1032" s="14" t="s">
        <v>53</v>
      </c>
      <c r="K1032" s="27"/>
      <c r="L1032" s="27"/>
      <c r="M1032" s="14">
        <v>2004</v>
      </c>
      <c r="N1032" s="15" t="s">
        <v>43</v>
      </c>
      <c r="O1032" s="15" t="s">
        <v>123</v>
      </c>
      <c r="P1032" s="17">
        <v>-5.5890559934594797E-2</v>
      </c>
      <c r="Q1032" s="18">
        <v>137.828571428571</v>
      </c>
      <c r="R1032" s="18">
        <v>110.21670102414581</v>
      </c>
      <c r="S1032" s="15" t="s">
        <v>45</v>
      </c>
      <c r="T1032" s="15"/>
      <c r="U1032" s="15"/>
      <c r="V1032" s="14">
        <v>365</v>
      </c>
      <c r="W1032" s="76" t="s">
        <v>76</v>
      </c>
      <c r="X1032" s="14"/>
      <c r="Y1032" s="14">
        <v>36</v>
      </c>
      <c r="Z1032" s="76" t="s">
        <v>2564</v>
      </c>
      <c r="AA1032" s="76" t="s">
        <v>429</v>
      </c>
      <c r="AB1032" s="19" t="s">
        <v>49</v>
      </c>
      <c r="AC1032" s="19">
        <v>196.35697419693699</v>
      </c>
      <c r="AD1032" s="19">
        <v>1220.7279907421801</v>
      </c>
      <c r="AE1032" s="19">
        <v>69.655897325915305</v>
      </c>
      <c r="AF1032" s="19">
        <v>640</v>
      </c>
      <c r="AG1032" s="19">
        <v>1920000</v>
      </c>
      <c r="AH1032" s="23">
        <v>137.828571428571</v>
      </c>
      <c r="AI1032" s="20">
        <v>0</v>
      </c>
      <c r="AJ1032" s="21">
        <f t="shared" si="677"/>
        <v>2.1641817919069715E-5</v>
      </c>
      <c r="AK1032" s="21">
        <f t="shared" si="678"/>
        <v>1.345446119874371E-4</v>
      </c>
      <c r="AL1032" s="21">
        <f t="shared" si="679"/>
        <v>7.6772432101390038E-6</v>
      </c>
      <c r="AM1032" s="21">
        <f t="shared" si="680"/>
        <v>7.0538688655453309E-5</v>
      </c>
      <c r="AN1032" s="21">
        <f t="shared" si="681"/>
        <v>0.21161606596635996</v>
      </c>
      <c r="AO1032" s="86">
        <f t="shared" si="682"/>
        <v>0</v>
      </c>
      <c r="AP1032" s="88">
        <f t="shared" si="683"/>
        <v>5.9292651833067708E-8</v>
      </c>
      <c r="AQ1032" s="89">
        <f t="shared" si="684"/>
        <v>3.6861537530804686E-7</v>
      </c>
      <c r="AR1032" s="89">
        <f t="shared" si="685"/>
        <v>2.1033543041476723E-8</v>
      </c>
      <c r="AS1032" s="89">
        <f t="shared" si="686"/>
        <v>1.9325668124781728E-7</v>
      </c>
      <c r="AT1032" s="89">
        <f t="shared" si="687"/>
        <v>5.7977004374345196E-4</v>
      </c>
      <c r="AU1032" s="91">
        <f t="shared" si="688"/>
        <v>0</v>
      </c>
      <c r="AV1032" s="95">
        <f t="shared" si="698"/>
        <v>21.641817919069716</v>
      </c>
      <c r="AW1032" s="96">
        <f t="shared" si="699"/>
        <v>134.54461198743709</v>
      </c>
      <c r="AX1032" s="96">
        <f t="shared" si="700"/>
        <v>7.6772432101390038</v>
      </c>
      <c r="AY1032" s="96">
        <f t="shared" si="701"/>
        <v>70.538688655453313</v>
      </c>
      <c r="AZ1032" s="96">
        <f t="shared" si="702"/>
        <v>211616.06596635995</v>
      </c>
      <c r="BA1032" s="97">
        <f t="shared" si="703"/>
        <v>0</v>
      </c>
      <c r="BB1032" s="102">
        <f t="shared" si="704"/>
        <v>5.9292651833067707E-2</v>
      </c>
      <c r="BC1032" s="98">
        <f t="shared" si="705"/>
        <v>0.36861537530804683</v>
      </c>
      <c r="BD1032" s="98">
        <f t="shared" si="706"/>
        <v>2.1033543041476723E-2</v>
      </c>
      <c r="BE1032" s="98">
        <f t="shared" si="707"/>
        <v>0.19325668124781728</v>
      </c>
      <c r="BF1032" s="98">
        <f t="shared" si="708"/>
        <v>579.77004374345199</v>
      </c>
      <c r="BG1032" s="103">
        <f t="shared" si="709"/>
        <v>0</v>
      </c>
      <c r="BH1032">
        <v>0.1</v>
      </c>
      <c r="BI1032">
        <f t="shared" si="689"/>
        <v>11.021670102414582</v>
      </c>
      <c r="BJ1032">
        <v>0.1</v>
      </c>
      <c r="BK1032">
        <f t="shared" si="690"/>
        <v>13.7828571428571</v>
      </c>
      <c r="BL1032" s="114">
        <v>187.562005220738</v>
      </c>
      <c r="BM1032" s="114">
        <v>1012.03746873145</v>
      </c>
      <c r="BN1032" s="114">
        <v>69.555897325915296</v>
      </c>
      <c r="BO1032" s="114">
        <v>256</v>
      </c>
      <c r="BP1032" s="114">
        <v>384000</v>
      </c>
      <c r="BQ1032" s="107">
        <f t="shared" si="691"/>
        <v>0</v>
      </c>
      <c r="BR1032" s="107">
        <f t="shared" si="692"/>
        <v>2.0785439873380221E-5</v>
      </c>
      <c r="BS1032" s="107">
        <f t="shared" si="693"/>
        <v>1.1235194502708557E-4</v>
      </c>
      <c r="BT1032" s="107">
        <f t="shared" si="694"/>
        <v>7.7045670439030632E-6</v>
      </c>
      <c r="BU1032" s="107">
        <f t="shared" si="695"/>
        <v>2.9083846401899224E-5</v>
      </c>
      <c r="BV1032" s="107">
        <f t="shared" si="696"/>
        <v>4.7318790863186064E-2</v>
      </c>
      <c r="BW1032" s="117" t="e">
        <f t="shared" si="697"/>
        <v>#DIV/0!</v>
      </c>
    </row>
    <row r="1033" spans="1:75" ht="45" customHeight="1" x14ac:dyDescent="0.25">
      <c r="A1033" s="108">
        <v>4.61409961367674</v>
      </c>
      <c r="B1033" s="108">
        <v>-74.138664021350394</v>
      </c>
      <c r="C1033" s="119">
        <v>25</v>
      </c>
      <c r="D1033" s="119">
        <v>25</v>
      </c>
      <c r="E1033" s="119">
        <v>1821</v>
      </c>
      <c r="F1033" s="16" t="s">
        <v>2565</v>
      </c>
      <c r="G1033" s="14" t="s">
        <v>2566</v>
      </c>
      <c r="H1033" s="16" t="s">
        <v>2567</v>
      </c>
      <c r="I1033" s="14" t="s">
        <v>195</v>
      </c>
      <c r="J1033" s="14" t="s">
        <v>41</v>
      </c>
      <c r="K1033" s="14">
        <v>30</v>
      </c>
      <c r="L1033" s="14"/>
      <c r="M1033" s="14">
        <v>1997</v>
      </c>
      <c r="N1033" s="15" t="s">
        <v>43</v>
      </c>
      <c r="O1033" s="15" t="s">
        <v>44</v>
      </c>
      <c r="P1033" s="28">
        <v>4.2689148957375835E-3</v>
      </c>
      <c r="Q1033" s="18">
        <v>6182</v>
      </c>
      <c r="R1033" s="18">
        <v>6288.4681474937615</v>
      </c>
      <c r="S1033" s="15" t="s">
        <v>45</v>
      </c>
      <c r="T1033" s="15"/>
      <c r="U1033" s="15"/>
      <c r="V1033" s="14">
        <v>365</v>
      </c>
      <c r="W1033" s="76" t="s">
        <v>55</v>
      </c>
      <c r="X1033" s="14">
        <v>31</v>
      </c>
      <c r="Y1033" s="14">
        <v>2672</v>
      </c>
      <c r="Z1033" s="76" t="s">
        <v>2568</v>
      </c>
      <c r="AA1033" s="76" t="s">
        <v>429</v>
      </c>
      <c r="AB1033" s="19" t="s">
        <v>49</v>
      </c>
      <c r="AC1033" s="19">
        <v>46.3856216091623</v>
      </c>
      <c r="AD1033" s="19">
        <v>1074.85364414012</v>
      </c>
      <c r="AE1033" s="19">
        <v>5.4109910208389103</v>
      </c>
      <c r="AF1033" s="19">
        <v>1344</v>
      </c>
      <c r="AG1033" s="19">
        <v>1920000</v>
      </c>
      <c r="AH1033" s="23">
        <v>6182</v>
      </c>
      <c r="AI1033" s="24">
        <v>8.7999999999999994E-8</v>
      </c>
      <c r="AJ1033" s="21">
        <f t="shared" si="677"/>
        <v>2.9169450399091541E-4</v>
      </c>
      <c r="AK1033" s="21">
        <f t="shared" si="678"/>
        <v>6.7591829043927385E-3</v>
      </c>
      <c r="AL1033" s="21">
        <f t="shared" si="679"/>
        <v>3.4026844680920236E-5</v>
      </c>
      <c r="AM1033" s="21">
        <f t="shared" si="680"/>
        <v>8.4517011902316159E-3</v>
      </c>
      <c r="AN1033" s="21">
        <f t="shared" si="681"/>
        <v>12.073858843188022</v>
      </c>
      <c r="AO1033" s="86">
        <f t="shared" si="682"/>
        <v>5.5338519697945086E-4</v>
      </c>
      <c r="AP1033" s="88">
        <f t="shared" si="683"/>
        <v>7.9916302463264491E-7</v>
      </c>
      <c r="AQ1033" s="89">
        <f t="shared" si="684"/>
        <v>1.8518309327103392E-5</v>
      </c>
      <c r="AR1033" s="89">
        <f t="shared" si="685"/>
        <v>9.322423200252119E-8</v>
      </c>
      <c r="AS1033" s="89">
        <f t="shared" si="686"/>
        <v>2.3155345726661961E-5</v>
      </c>
      <c r="AT1033" s="89">
        <f t="shared" si="687"/>
        <v>3.3079065323802802E-2</v>
      </c>
      <c r="AU1033" s="91">
        <f t="shared" si="688"/>
        <v>1.5161238273409612E-6</v>
      </c>
      <c r="AV1033" s="95">
        <f t="shared" si="698"/>
        <v>291.69450399091539</v>
      </c>
      <c r="AW1033" s="96">
        <f t="shared" si="699"/>
        <v>6759.1829043927382</v>
      </c>
      <c r="AX1033" s="96">
        <f t="shared" si="700"/>
        <v>34.026844680920235</v>
      </c>
      <c r="AY1033" s="96">
        <f t="shared" si="701"/>
        <v>8451.7011902316153</v>
      </c>
      <c r="AZ1033" s="96">
        <f t="shared" si="702"/>
        <v>12073858.843188021</v>
      </c>
      <c r="BA1033" s="97">
        <f t="shared" si="703"/>
        <v>553.38519697945082</v>
      </c>
      <c r="BB1033" s="102">
        <f t="shared" si="704"/>
        <v>0.79916302463264488</v>
      </c>
      <c r="BC1033" s="98">
        <f t="shared" si="705"/>
        <v>18.518309327103392</v>
      </c>
      <c r="BD1033" s="98">
        <f t="shared" si="706"/>
        <v>9.3224232002521196E-2</v>
      </c>
      <c r="BE1033" s="98">
        <f t="shared" si="707"/>
        <v>23.15534572666196</v>
      </c>
      <c r="BF1033" s="98">
        <f t="shared" si="708"/>
        <v>33079.065323802803</v>
      </c>
      <c r="BG1033" s="103">
        <f t="shared" si="709"/>
        <v>1.5161238273409612</v>
      </c>
      <c r="BH1033">
        <v>0.1</v>
      </c>
      <c r="BI1033">
        <f t="shared" si="689"/>
        <v>628.84681474937622</v>
      </c>
      <c r="BJ1033">
        <v>0.1</v>
      </c>
      <c r="BK1033">
        <f t="shared" si="690"/>
        <v>618.20000000000005</v>
      </c>
      <c r="BL1033" s="114">
        <v>17.6498016718255</v>
      </c>
      <c r="BM1033" s="114">
        <v>910.91550745517998</v>
      </c>
      <c r="BN1033" s="114">
        <v>5.3109910208389097</v>
      </c>
      <c r="BO1033" s="114">
        <v>537.6</v>
      </c>
      <c r="BP1033" s="114">
        <v>384000</v>
      </c>
      <c r="BQ1033" s="107">
        <f t="shared" si="691"/>
        <v>8.7999999999999994E-9</v>
      </c>
      <c r="BR1033" s="107">
        <f t="shared" si="692"/>
        <v>1.14759247124549E-4</v>
      </c>
      <c r="BS1033" s="107">
        <f t="shared" si="693"/>
        <v>5.768003492827742E-3</v>
      </c>
      <c r="BT1033" s="107">
        <f t="shared" si="694"/>
        <v>3.3570888029037117E-5</v>
      </c>
      <c r="BU1033" s="107">
        <f t="shared" si="695"/>
        <v>3.484725672348346E-3</v>
      </c>
      <c r="BV1033" s="107">
        <f t="shared" si="696"/>
        <v>2.6997969124105392</v>
      </c>
      <c r="BW1033" s="117">
        <f t="shared" si="697"/>
        <v>7.8260485078484622E-5</v>
      </c>
    </row>
    <row r="1034" spans="1:75" ht="30" customHeight="1" x14ac:dyDescent="0.25">
      <c r="A1034" s="108">
        <v>4.6105569552184296</v>
      </c>
      <c r="B1034" s="108">
        <v>-74.139650317830004</v>
      </c>
      <c r="C1034" s="119">
        <v>25</v>
      </c>
      <c r="D1034" s="119">
        <v>25</v>
      </c>
      <c r="E1034" s="119">
        <v>1821</v>
      </c>
      <c r="F1034" s="16" t="s">
        <v>2569</v>
      </c>
      <c r="G1034" s="14" t="s">
        <v>2570</v>
      </c>
      <c r="H1034" s="16" t="s">
        <v>2571</v>
      </c>
      <c r="I1034" s="14" t="s">
        <v>195</v>
      </c>
      <c r="J1034" s="14" t="s">
        <v>53</v>
      </c>
      <c r="K1034" s="14">
        <v>1.86</v>
      </c>
      <c r="L1034" s="14"/>
      <c r="M1034" s="14">
        <v>2004</v>
      </c>
      <c r="N1034" s="15" t="s">
        <v>102</v>
      </c>
      <c r="O1034" s="15" t="s">
        <v>627</v>
      </c>
      <c r="P1034" s="22">
        <v>-1.5549305289660951E-2</v>
      </c>
      <c r="Q1034" s="18">
        <v>19.987129499943201</v>
      </c>
      <c r="R1034" s="18">
        <v>18.781856428292382</v>
      </c>
      <c r="S1034" s="2" t="s">
        <v>45</v>
      </c>
      <c r="T1034" s="2"/>
      <c r="U1034" s="2"/>
      <c r="V1034" s="14">
        <v>365</v>
      </c>
      <c r="W1034" s="76"/>
      <c r="X1034" s="14"/>
      <c r="Y1034" s="14">
        <v>8760</v>
      </c>
      <c r="Z1034" s="76" t="s">
        <v>2572</v>
      </c>
      <c r="AA1034" s="76" t="s">
        <v>429</v>
      </c>
      <c r="AB1034" s="19" t="s">
        <v>49</v>
      </c>
      <c r="AC1034" s="19">
        <v>476000</v>
      </c>
      <c r="AD1034" s="19">
        <v>2142000</v>
      </c>
      <c r="AE1034" s="19">
        <v>1704000</v>
      </c>
      <c r="AF1034" s="19">
        <v>595000</v>
      </c>
      <c r="AG1034" s="19">
        <v>2676000000</v>
      </c>
      <c r="AH1034" s="23">
        <v>19.987129499943201</v>
      </c>
      <c r="AI1034" s="20">
        <v>9.1200000000000003E-2</v>
      </c>
      <c r="AJ1034" s="21">
        <f t="shared" si="677"/>
        <v>8.9401636598671723E-3</v>
      </c>
      <c r="AK1034" s="21">
        <f t="shared" si="678"/>
        <v>4.0230736469402284E-2</v>
      </c>
      <c r="AL1034" s="21">
        <f t="shared" si="679"/>
        <v>3.2004283353810219E-2</v>
      </c>
      <c r="AM1034" s="21">
        <f t="shared" si="680"/>
        <v>1.1175204574833966E-2</v>
      </c>
      <c r="AN1034" s="21">
        <f t="shared" si="681"/>
        <v>50.260247802110413</v>
      </c>
      <c r="AO1034" s="86">
        <f t="shared" si="682"/>
        <v>1.7129053062602653</v>
      </c>
      <c r="AP1034" s="88">
        <f t="shared" si="683"/>
        <v>2.4493599068129238E-5</v>
      </c>
      <c r="AQ1034" s="89">
        <f t="shared" si="684"/>
        <v>1.102211958065816E-4</v>
      </c>
      <c r="AR1034" s="89">
        <f t="shared" si="685"/>
        <v>8.7682968092630737E-5</v>
      </c>
      <c r="AS1034" s="89">
        <f t="shared" si="686"/>
        <v>3.0616998835161553E-5</v>
      </c>
      <c r="AT1034" s="89">
        <f t="shared" si="687"/>
        <v>0.13769930904687785</v>
      </c>
      <c r="AU1034" s="91">
        <f t="shared" si="688"/>
        <v>4.6928912500281243E-3</v>
      </c>
      <c r="AV1034" s="95">
        <f t="shared" si="698"/>
        <v>8940.1636598671721</v>
      </c>
      <c r="AW1034" s="96">
        <f t="shared" si="699"/>
        <v>40230.736469402284</v>
      </c>
      <c r="AX1034" s="96">
        <f t="shared" si="700"/>
        <v>32004.28335381022</v>
      </c>
      <c r="AY1034" s="96">
        <f t="shared" si="701"/>
        <v>11175.204574833966</v>
      </c>
      <c r="AZ1034" s="96">
        <f t="shared" si="702"/>
        <v>50260247.802110411</v>
      </c>
      <c r="BA1034" s="97">
        <f t="shared" si="703"/>
        <v>1712905.3062602652</v>
      </c>
      <c r="BB1034" s="102">
        <f t="shared" si="704"/>
        <v>24.493599068129239</v>
      </c>
      <c r="BC1034" s="98">
        <f t="shared" si="705"/>
        <v>110.2211958065816</v>
      </c>
      <c r="BD1034" s="98">
        <f t="shared" si="706"/>
        <v>87.68296809263073</v>
      </c>
      <c r="BE1034" s="98">
        <f t="shared" si="707"/>
        <v>30.616998835161553</v>
      </c>
      <c r="BF1034" s="98">
        <f t="shared" si="708"/>
        <v>137699.30904687787</v>
      </c>
      <c r="BG1034" s="103">
        <f t="shared" si="709"/>
        <v>4692.891250028124</v>
      </c>
      <c r="BH1034">
        <v>0.1</v>
      </c>
      <c r="BI1034">
        <f t="shared" si="689"/>
        <v>1.8781856428292383</v>
      </c>
      <c r="BJ1034">
        <v>0.1</v>
      </c>
      <c r="BK1034">
        <f t="shared" si="690"/>
        <v>1.9987129499943201</v>
      </c>
      <c r="BL1034" s="114">
        <v>190400</v>
      </c>
      <c r="BM1034" s="114">
        <v>428400</v>
      </c>
      <c r="BN1034" s="114">
        <v>340800</v>
      </c>
      <c r="BO1034" s="114">
        <v>119000</v>
      </c>
      <c r="BP1034" s="114">
        <v>1070400000</v>
      </c>
      <c r="BQ1034" s="107">
        <f t="shared" si="691"/>
        <v>9.1200000000000014E-3</v>
      </c>
      <c r="BR1034" s="107">
        <f t="shared" si="692"/>
        <v>3.6861239079940917E-3</v>
      </c>
      <c r="BS1034" s="107">
        <f t="shared" si="693"/>
        <v>8.9958661530463412E-3</v>
      </c>
      <c r="BT1034" s="107">
        <f t="shared" si="694"/>
        <v>7.1563753150284612E-3</v>
      </c>
      <c r="BU1034" s="107">
        <f t="shared" si="695"/>
        <v>2.4988517091795387E-3</v>
      </c>
      <c r="BV1034" s="107">
        <f t="shared" si="696"/>
        <v>20.722831045781913</v>
      </c>
      <c r="BW1034" s="117">
        <f t="shared" si="697"/>
        <v>0.24224139151741075</v>
      </c>
    </row>
    <row r="1035" spans="1:75" ht="30" customHeight="1" x14ac:dyDescent="0.25">
      <c r="A1035" s="108">
        <v>4.6388218969737096</v>
      </c>
      <c r="B1035" s="108">
        <v>-74.162055667829094</v>
      </c>
      <c r="C1035" s="119">
        <v>22</v>
      </c>
      <c r="D1035" s="119">
        <v>28</v>
      </c>
      <c r="E1035" s="119">
        <v>1857</v>
      </c>
      <c r="F1035" s="16" t="s">
        <v>2573</v>
      </c>
      <c r="G1035" s="14" t="s">
        <v>2574</v>
      </c>
      <c r="H1035" s="16" t="s">
        <v>2575</v>
      </c>
      <c r="I1035" s="14" t="s">
        <v>195</v>
      </c>
      <c r="J1035" s="14" t="s">
        <v>53</v>
      </c>
      <c r="K1035" s="27"/>
      <c r="L1035" s="27"/>
      <c r="M1035" s="14">
        <v>2003</v>
      </c>
      <c r="N1035" s="15" t="s">
        <v>43</v>
      </c>
      <c r="O1035" s="15" t="s">
        <v>120</v>
      </c>
      <c r="P1035" s="22">
        <v>-1.5549305289660951E-2</v>
      </c>
      <c r="Q1035" s="18">
        <v>19279</v>
      </c>
      <c r="R1035" s="18">
        <v>18116.428878998249</v>
      </c>
      <c r="S1035" s="15" t="s">
        <v>45</v>
      </c>
      <c r="T1035" s="15"/>
      <c r="U1035" s="15"/>
      <c r="V1035" s="14">
        <v>365</v>
      </c>
      <c r="W1035" s="76"/>
      <c r="X1035" s="14"/>
      <c r="Y1035" s="14">
        <v>8760</v>
      </c>
      <c r="Z1035" s="76" t="s">
        <v>2576</v>
      </c>
      <c r="AA1035" s="76" t="s">
        <v>429</v>
      </c>
      <c r="AB1035" s="19" t="s">
        <v>49</v>
      </c>
      <c r="AC1035" s="19">
        <v>30.4</v>
      </c>
      <c r="AD1035" s="19">
        <v>1504</v>
      </c>
      <c r="AE1035" s="19">
        <v>9.6</v>
      </c>
      <c r="AF1035" s="19">
        <v>640</v>
      </c>
      <c r="AG1035" s="19">
        <v>1920000</v>
      </c>
      <c r="AH1035" s="23">
        <v>19279</v>
      </c>
      <c r="AI1035" s="24">
        <v>8.7999999999999994E-8</v>
      </c>
      <c r="AJ1035" s="21">
        <f t="shared" si="677"/>
        <v>5.5073943792154675E-4</v>
      </c>
      <c r="AK1035" s="21">
        <f t="shared" si="678"/>
        <v>2.7247109034013367E-2</v>
      </c>
      <c r="AL1035" s="21">
        <f t="shared" si="679"/>
        <v>1.7391771723838318E-4</v>
      </c>
      <c r="AM1035" s="21">
        <f t="shared" si="680"/>
        <v>1.159451448255888E-2</v>
      </c>
      <c r="AN1035" s="21">
        <f t="shared" si="681"/>
        <v>34.783543447676635</v>
      </c>
      <c r="AO1035" s="86">
        <f t="shared" si="682"/>
        <v>1.5942457413518456E-3</v>
      </c>
      <c r="AP1035" s="88">
        <f t="shared" si="683"/>
        <v>1.5088751723877992E-6</v>
      </c>
      <c r="AQ1035" s="89">
        <f t="shared" si="684"/>
        <v>7.4649613791817444E-5</v>
      </c>
      <c r="AR1035" s="89">
        <f t="shared" si="685"/>
        <v>4.764868965435156E-7</v>
      </c>
      <c r="AS1035" s="89">
        <f t="shared" si="686"/>
        <v>3.176579310290104E-5</v>
      </c>
      <c r="AT1035" s="89">
        <f t="shared" si="687"/>
        <v>9.5297379308703106E-2</v>
      </c>
      <c r="AU1035" s="91">
        <f t="shared" si="688"/>
        <v>4.3677965516488923E-6</v>
      </c>
      <c r="AV1035" s="95">
        <f t="shared" si="698"/>
        <v>550.73943792154671</v>
      </c>
      <c r="AW1035" s="96">
        <f t="shared" si="699"/>
        <v>27247.109034013367</v>
      </c>
      <c r="AX1035" s="96">
        <f t="shared" si="700"/>
        <v>173.91771723838318</v>
      </c>
      <c r="AY1035" s="96">
        <f t="shared" si="701"/>
        <v>11594.51448255888</v>
      </c>
      <c r="AZ1035" s="96">
        <f t="shared" si="702"/>
        <v>34783543.447676636</v>
      </c>
      <c r="BA1035" s="97">
        <f t="shared" si="703"/>
        <v>1594.2457413518455</v>
      </c>
      <c r="BB1035" s="102">
        <f t="shared" si="704"/>
        <v>1.5088751723877991</v>
      </c>
      <c r="BC1035" s="98">
        <f t="shared" si="705"/>
        <v>74.649613791817444</v>
      </c>
      <c r="BD1035" s="98">
        <f t="shared" si="706"/>
        <v>0.47648689654351561</v>
      </c>
      <c r="BE1035" s="98">
        <f t="shared" si="707"/>
        <v>31.765793102901039</v>
      </c>
      <c r="BF1035" s="98">
        <f t="shared" si="708"/>
        <v>95297.379308703108</v>
      </c>
      <c r="BG1035" s="103">
        <f t="shared" si="709"/>
        <v>4.3677965516488921</v>
      </c>
      <c r="BH1035">
        <v>0.1</v>
      </c>
      <c r="BI1035">
        <f t="shared" si="689"/>
        <v>1811.6428878998249</v>
      </c>
      <c r="BJ1035">
        <v>0.1</v>
      </c>
      <c r="BK1035">
        <f t="shared" si="690"/>
        <v>1927.9</v>
      </c>
      <c r="BL1035" s="114">
        <v>12.16</v>
      </c>
      <c r="BM1035" s="114">
        <v>601.6</v>
      </c>
      <c r="BN1035" s="114">
        <v>1.92</v>
      </c>
      <c r="BO1035" s="114">
        <v>256</v>
      </c>
      <c r="BP1035" s="114">
        <v>384000</v>
      </c>
      <c r="BQ1035" s="107">
        <f t="shared" si="691"/>
        <v>8.7999999999999994E-9</v>
      </c>
      <c r="BR1035" s="107">
        <f t="shared" si="692"/>
        <v>2.2707568747438382E-4</v>
      </c>
      <c r="BS1035" s="107">
        <f t="shared" si="693"/>
        <v>1.1234270853995832E-2</v>
      </c>
      <c r="BT1035" s="107">
        <f t="shared" si="694"/>
        <v>3.8889183823661181E-5</v>
      </c>
      <c r="BU1035" s="107">
        <f t="shared" si="695"/>
        <v>4.7805407889343968E-3</v>
      </c>
      <c r="BV1035" s="107">
        <f t="shared" si="696"/>
        <v>7.7778367647322364</v>
      </c>
      <c r="BW1035" s="117">
        <f t="shared" si="697"/>
        <v>2.2546039491753297E-4</v>
      </c>
    </row>
    <row r="1036" spans="1:75" ht="30" customHeight="1" x14ac:dyDescent="0.25">
      <c r="A1036" s="108">
        <v>4.5945555555555551</v>
      </c>
      <c r="B1036" s="108">
        <v>-74.144027777777779</v>
      </c>
      <c r="C1036" s="119">
        <v>24</v>
      </c>
      <c r="D1036" s="119">
        <v>23</v>
      </c>
      <c r="E1036" s="119">
        <v>1794</v>
      </c>
      <c r="F1036" s="16" t="s">
        <v>2577</v>
      </c>
      <c r="G1036" s="14" t="s">
        <v>2578</v>
      </c>
      <c r="H1036" s="16" t="s">
        <v>2579</v>
      </c>
      <c r="I1036" s="14" t="s">
        <v>1481</v>
      </c>
      <c r="J1036" s="14" t="s">
        <v>41</v>
      </c>
      <c r="K1036" s="14">
        <v>300</v>
      </c>
      <c r="L1036" s="14"/>
      <c r="M1036" s="14">
        <v>1978</v>
      </c>
      <c r="N1036" s="15" t="s">
        <v>43</v>
      </c>
      <c r="O1036" s="15" t="s">
        <v>86</v>
      </c>
      <c r="P1036" s="22">
        <v>8.4286353981658756E-3</v>
      </c>
      <c r="Q1036" s="18">
        <v>64703.333333333299</v>
      </c>
      <c r="R1036" s="18">
        <v>66921.966505812423</v>
      </c>
      <c r="S1036" s="15" t="s">
        <v>45</v>
      </c>
      <c r="T1036" s="15"/>
      <c r="U1036" s="15"/>
      <c r="V1036" s="14">
        <v>365</v>
      </c>
      <c r="W1036" s="76"/>
      <c r="X1036" s="14"/>
      <c r="Y1036" s="14">
        <v>0</v>
      </c>
      <c r="Z1036" s="76" t="s">
        <v>2580</v>
      </c>
      <c r="AA1036" s="76" t="s">
        <v>2581</v>
      </c>
      <c r="AB1036" s="19" t="s">
        <v>49</v>
      </c>
      <c r="AC1036" s="19">
        <v>589.42211574465</v>
      </c>
      <c r="AD1036" s="19">
        <v>6395.3771199333296</v>
      </c>
      <c r="AE1036" s="19">
        <v>22.425616220874101</v>
      </c>
      <c r="AF1036" s="19">
        <v>1344</v>
      </c>
      <c r="AG1036" s="19">
        <v>1920000</v>
      </c>
      <c r="AH1036" s="23">
        <v>64703.333333333299</v>
      </c>
      <c r="AI1036" s="24">
        <v>8.7999999999999994E-8</v>
      </c>
      <c r="AJ1036" s="21">
        <f t="shared" si="677"/>
        <v>3.9445287087648565E-2</v>
      </c>
      <c r="AK1036" s="21">
        <f t="shared" si="678"/>
        <v>0.42799121341221735</v>
      </c>
      <c r="AL1036" s="21">
        <f t="shared" si="679"/>
        <v>1.5007663376055405E-3</v>
      </c>
      <c r="AM1036" s="21">
        <f t="shared" si="680"/>
        <v>8.9943122983811893E-2</v>
      </c>
      <c r="AN1036" s="21">
        <f t="shared" si="681"/>
        <v>128.49017569115986</v>
      </c>
      <c r="AO1036" s="86">
        <f t="shared" si="682"/>
        <v>5.8891330525114929E-3</v>
      </c>
      <c r="AP1036" s="88">
        <f t="shared" si="683"/>
        <v>1.0806927969218785E-4</v>
      </c>
      <c r="AQ1036" s="89">
        <f t="shared" si="684"/>
        <v>1.1725786668827873E-3</v>
      </c>
      <c r="AR1036" s="89">
        <f t="shared" si="685"/>
        <v>4.111688596179563E-6</v>
      </c>
      <c r="AS1036" s="89">
        <f t="shared" si="686"/>
        <v>2.4641951502414215E-4</v>
      </c>
      <c r="AT1036" s="89">
        <f t="shared" si="687"/>
        <v>0.35202787860591744</v>
      </c>
      <c r="AU1036" s="91">
        <f t="shared" si="688"/>
        <v>1.6134611102771212E-5</v>
      </c>
      <c r="AV1036" s="95">
        <f t="shared" si="698"/>
        <v>39445.287087648561</v>
      </c>
      <c r="AW1036" s="96">
        <f t="shared" si="699"/>
        <v>427991.21341221733</v>
      </c>
      <c r="AX1036" s="96">
        <f t="shared" si="700"/>
        <v>1500.7663376055405</v>
      </c>
      <c r="AY1036" s="96">
        <f t="shared" si="701"/>
        <v>89943.122983811889</v>
      </c>
      <c r="AZ1036" s="96">
        <f t="shared" si="702"/>
        <v>128490175.69115986</v>
      </c>
      <c r="BA1036" s="97">
        <f t="shared" si="703"/>
        <v>5889.1330525114927</v>
      </c>
      <c r="BB1036" s="102">
        <f t="shared" si="704"/>
        <v>108.06927969218785</v>
      </c>
      <c r="BC1036" s="98">
        <f t="shared" si="705"/>
        <v>1172.5786668827873</v>
      </c>
      <c r="BD1036" s="98">
        <f t="shared" si="706"/>
        <v>4.1116885961795626</v>
      </c>
      <c r="BE1036" s="98">
        <f t="shared" si="707"/>
        <v>246.41951502414216</v>
      </c>
      <c r="BF1036" s="98">
        <f t="shared" si="708"/>
        <v>352027.87860591745</v>
      </c>
      <c r="BG1036" s="103">
        <f t="shared" si="709"/>
        <v>16.134611102771213</v>
      </c>
      <c r="BH1036">
        <v>0.1</v>
      </c>
      <c r="BI1036">
        <f t="shared" si="689"/>
        <v>6692.1966505812425</v>
      </c>
      <c r="BJ1036">
        <v>0.1</v>
      </c>
      <c r="BK1036">
        <f t="shared" si="690"/>
        <v>6470.3333333333303</v>
      </c>
      <c r="BL1036" s="114">
        <v>491.49252207956101</v>
      </c>
      <c r="BM1036" s="114">
        <v>4911.7599692228896</v>
      </c>
      <c r="BN1036" s="114">
        <v>16.278520514623899</v>
      </c>
      <c r="BO1036" s="114">
        <v>537.6</v>
      </c>
      <c r="BP1036" s="114">
        <v>384000</v>
      </c>
      <c r="BQ1036" s="107">
        <f t="shared" si="691"/>
        <v>8.7999999999999994E-9</v>
      </c>
      <c r="BR1036" s="107">
        <f t="shared" si="692"/>
        <v>3.3127325426791518E-2</v>
      </c>
      <c r="BS1036" s="107">
        <f t="shared" si="693"/>
        <v>0.33147926422439733</v>
      </c>
      <c r="BT1036" s="107">
        <f t="shared" si="694"/>
        <v>1.099679446696706E-3</v>
      </c>
      <c r="BU1036" s="107">
        <f t="shared" si="695"/>
        <v>3.70844996360176E-2</v>
      </c>
      <c r="BV1036" s="107">
        <f t="shared" si="696"/>
        <v>28.731276728632452</v>
      </c>
      <c r="BW1036" s="117">
        <f t="shared" si="697"/>
        <v>8.3284918334814199E-4</v>
      </c>
    </row>
    <row r="1037" spans="1:75" ht="30" customHeight="1" x14ac:dyDescent="0.25">
      <c r="A1037" s="108">
        <v>4.5945555555555551</v>
      </c>
      <c r="B1037" s="108">
        <v>-74.144027777777779</v>
      </c>
      <c r="C1037" s="119">
        <v>24</v>
      </c>
      <c r="D1037" s="119">
        <v>23</v>
      </c>
      <c r="E1037" s="119">
        <v>1794</v>
      </c>
      <c r="F1037" s="16" t="s">
        <v>2577</v>
      </c>
      <c r="G1037" s="14" t="s">
        <v>2578</v>
      </c>
      <c r="H1037" s="16" t="s">
        <v>2579</v>
      </c>
      <c r="I1037" s="14" t="s">
        <v>1481</v>
      </c>
      <c r="J1037" s="14" t="s">
        <v>41</v>
      </c>
      <c r="K1037" s="14">
        <v>300</v>
      </c>
      <c r="L1037" s="14"/>
      <c r="M1037" s="14">
        <v>1978</v>
      </c>
      <c r="N1037" s="15" t="s">
        <v>43</v>
      </c>
      <c r="O1037" s="15" t="s">
        <v>86</v>
      </c>
      <c r="P1037" s="22">
        <v>8.4286353981658756E-3</v>
      </c>
      <c r="Q1037" s="18">
        <v>808791.66666666698</v>
      </c>
      <c r="R1037" s="18">
        <v>836524.58132265601</v>
      </c>
      <c r="S1037" s="15" t="s">
        <v>45</v>
      </c>
      <c r="T1037" s="15"/>
      <c r="U1037" s="15"/>
      <c r="V1037" s="14">
        <v>365</v>
      </c>
      <c r="W1037" s="76"/>
      <c r="X1037" s="14"/>
      <c r="Y1037" s="14">
        <v>8760</v>
      </c>
      <c r="Z1037" s="76" t="s">
        <v>2582</v>
      </c>
      <c r="AA1037" s="76" t="s">
        <v>2581</v>
      </c>
      <c r="AB1037" s="19" t="s">
        <v>49</v>
      </c>
      <c r="AC1037" s="19">
        <v>589.42211574465</v>
      </c>
      <c r="AD1037" s="19">
        <v>6395.3771199333296</v>
      </c>
      <c r="AE1037" s="19">
        <v>22.425616220874101</v>
      </c>
      <c r="AF1037" s="19">
        <v>1344</v>
      </c>
      <c r="AG1037" s="19">
        <v>1920000</v>
      </c>
      <c r="AH1037" s="23">
        <v>808791.66666666698</v>
      </c>
      <c r="AI1037" s="24">
        <v>8.7999999999999994E-8</v>
      </c>
      <c r="AJ1037" s="21">
        <f t="shared" si="677"/>
        <v>0.49306608859560747</v>
      </c>
      <c r="AK1037" s="21">
        <f t="shared" si="678"/>
        <v>5.3498901676527222</v>
      </c>
      <c r="AL1037" s="21">
        <f t="shared" si="679"/>
        <v>1.875957922006927E-2</v>
      </c>
      <c r="AM1037" s="21">
        <f t="shared" si="680"/>
        <v>1.1242890372976497</v>
      </c>
      <c r="AN1037" s="21">
        <f t="shared" si="681"/>
        <v>1606.1271961394996</v>
      </c>
      <c r="AO1037" s="86">
        <f t="shared" si="682"/>
        <v>7.3614163156393728E-2</v>
      </c>
      <c r="AP1037" s="88">
        <f t="shared" si="683"/>
        <v>1.3508659961523491E-3</v>
      </c>
      <c r="AQ1037" s="89">
        <f t="shared" si="684"/>
        <v>1.4657233336034855E-2</v>
      </c>
      <c r="AR1037" s="89">
        <f t="shared" si="685"/>
        <v>5.1396107452244578E-5</v>
      </c>
      <c r="AS1037" s="89">
        <f t="shared" si="686"/>
        <v>3.0802439378017801E-3</v>
      </c>
      <c r="AT1037" s="89">
        <f t="shared" si="687"/>
        <v>4.4003484825739712</v>
      </c>
      <c r="AU1037" s="91">
        <f t="shared" si="688"/>
        <v>2.0168263878464035E-4</v>
      </c>
      <c r="AV1037" s="95">
        <f t="shared" si="698"/>
        <v>493066.08859560749</v>
      </c>
      <c r="AW1037" s="96">
        <f t="shared" si="699"/>
        <v>5349890.1676527224</v>
      </c>
      <c r="AX1037" s="96">
        <f t="shared" si="700"/>
        <v>18759.57922006927</v>
      </c>
      <c r="AY1037" s="96">
        <f t="shared" si="701"/>
        <v>1124289.0372976498</v>
      </c>
      <c r="AZ1037" s="96">
        <f t="shared" si="702"/>
        <v>1606127196.1394997</v>
      </c>
      <c r="BA1037" s="97">
        <f t="shared" si="703"/>
        <v>73614.163156393726</v>
      </c>
      <c r="BB1037" s="102">
        <f t="shared" si="704"/>
        <v>1350.8659961523492</v>
      </c>
      <c r="BC1037" s="98">
        <f t="shared" si="705"/>
        <v>14657.233336034855</v>
      </c>
      <c r="BD1037" s="98">
        <f t="shared" si="706"/>
        <v>51.396107452244578</v>
      </c>
      <c r="BE1037" s="98">
        <f t="shared" si="707"/>
        <v>3080.2439378017802</v>
      </c>
      <c r="BF1037" s="98">
        <f t="shared" si="708"/>
        <v>4400348.4825739712</v>
      </c>
      <c r="BG1037" s="103">
        <f t="shared" si="709"/>
        <v>201.68263878464035</v>
      </c>
      <c r="BH1037">
        <v>0.1</v>
      </c>
      <c r="BI1037">
        <f t="shared" si="689"/>
        <v>83652.458132265601</v>
      </c>
      <c r="BJ1037">
        <v>0.1</v>
      </c>
      <c r="BK1037">
        <f t="shared" si="690"/>
        <v>80879.166666666701</v>
      </c>
      <c r="BL1037" s="114">
        <v>491.49252207956101</v>
      </c>
      <c r="BM1037" s="114">
        <v>4911.7599692228896</v>
      </c>
      <c r="BN1037" s="114">
        <v>16.278520514623899</v>
      </c>
      <c r="BO1037" s="114">
        <v>537.6</v>
      </c>
      <c r="BP1037" s="114">
        <v>384000</v>
      </c>
      <c r="BQ1037" s="107">
        <f t="shared" si="691"/>
        <v>8.7999999999999994E-9</v>
      </c>
      <c r="BR1037" s="107">
        <f t="shared" si="692"/>
        <v>0.41409156783489431</v>
      </c>
      <c r="BS1037" s="107">
        <f t="shared" si="693"/>
        <v>4.14349080280497</v>
      </c>
      <c r="BT1037" s="107">
        <f t="shared" si="694"/>
        <v>1.3745993083708836E-2</v>
      </c>
      <c r="BU1037" s="107">
        <f t="shared" si="695"/>
        <v>0.46355624545022039</v>
      </c>
      <c r="BV1037" s="107">
        <f t="shared" si="696"/>
        <v>359.14095910790593</v>
      </c>
      <c r="BW1037" s="117">
        <f t="shared" si="697"/>
        <v>1.0410614791851784E-2</v>
      </c>
    </row>
    <row r="1038" spans="1:75" ht="30" customHeight="1" x14ac:dyDescent="0.25">
      <c r="A1038" s="108">
        <v>4.5945555555555551</v>
      </c>
      <c r="B1038" s="108">
        <v>-74.144027777777779</v>
      </c>
      <c r="C1038" s="119">
        <v>24</v>
      </c>
      <c r="D1038" s="119">
        <v>23</v>
      </c>
      <c r="E1038" s="119">
        <v>1794</v>
      </c>
      <c r="F1038" s="16" t="s">
        <v>2577</v>
      </c>
      <c r="G1038" s="14" t="s">
        <v>2578</v>
      </c>
      <c r="H1038" s="16" t="s">
        <v>2579</v>
      </c>
      <c r="I1038" s="14" t="s">
        <v>1481</v>
      </c>
      <c r="J1038" s="14" t="s">
        <v>41</v>
      </c>
      <c r="K1038" s="14">
        <v>300</v>
      </c>
      <c r="L1038" s="14"/>
      <c r="M1038" s="14">
        <v>1971</v>
      </c>
      <c r="N1038" s="15" t="s">
        <v>43</v>
      </c>
      <c r="O1038" s="15" t="s">
        <v>86</v>
      </c>
      <c r="P1038" s="22">
        <v>8.4286353981658756E-3</v>
      </c>
      <c r="Q1038" s="18">
        <v>32351.666666666701</v>
      </c>
      <c r="R1038" s="18">
        <v>33460.983252906262</v>
      </c>
      <c r="S1038" s="15" t="s">
        <v>45</v>
      </c>
      <c r="T1038" s="15"/>
      <c r="U1038" s="15"/>
      <c r="V1038" s="14">
        <v>365</v>
      </c>
      <c r="W1038" s="76"/>
      <c r="X1038" s="14"/>
      <c r="Y1038" s="14">
        <v>0</v>
      </c>
      <c r="Z1038" s="76" t="s">
        <v>2583</v>
      </c>
      <c r="AA1038" s="76" t="s">
        <v>2581</v>
      </c>
      <c r="AB1038" s="19" t="s">
        <v>49</v>
      </c>
      <c r="AC1038" s="19">
        <v>589.42211574465</v>
      </c>
      <c r="AD1038" s="19">
        <v>6395.3771199333296</v>
      </c>
      <c r="AE1038" s="19">
        <v>22.425616220874101</v>
      </c>
      <c r="AF1038" s="19">
        <v>1344</v>
      </c>
      <c r="AG1038" s="19">
        <v>1920000</v>
      </c>
      <c r="AH1038" s="23">
        <v>32351.666666666701</v>
      </c>
      <c r="AI1038" s="24">
        <v>8.7999999999999994E-8</v>
      </c>
      <c r="AJ1038" s="21">
        <f t="shared" si="677"/>
        <v>1.972264354382431E-2</v>
      </c>
      <c r="AK1038" s="21">
        <f t="shared" si="678"/>
        <v>0.21399560670610901</v>
      </c>
      <c r="AL1038" s="21">
        <f t="shared" si="679"/>
        <v>7.5038316880277132E-4</v>
      </c>
      <c r="AM1038" s="21">
        <f t="shared" si="680"/>
        <v>4.4971561491906016E-2</v>
      </c>
      <c r="AN1038" s="21">
        <f t="shared" si="681"/>
        <v>64.245087845580031</v>
      </c>
      <c r="AO1038" s="86">
        <f t="shared" si="682"/>
        <v>2.9445665262557508E-3</v>
      </c>
      <c r="AP1038" s="88">
        <f t="shared" si="683"/>
        <v>5.4034639846094E-5</v>
      </c>
      <c r="AQ1038" s="89">
        <f t="shared" si="684"/>
        <v>5.8628933344139454E-4</v>
      </c>
      <c r="AR1038" s="89">
        <f t="shared" si="685"/>
        <v>2.0558442980897845E-6</v>
      </c>
      <c r="AS1038" s="89">
        <f t="shared" si="686"/>
        <v>1.2320975751207126E-4</v>
      </c>
      <c r="AT1038" s="89">
        <f t="shared" si="687"/>
        <v>0.176013939302959</v>
      </c>
      <c r="AU1038" s="91">
        <f t="shared" si="688"/>
        <v>8.0673055513856178E-6</v>
      </c>
      <c r="AV1038" s="95">
        <f t="shared" si="698"/>
        <v>19722.64354382431</v>
      </c>
      <c r="AW1038" s="96">
        <f t="shared" si="699"/>
        <v>213995.60670610901</v>
      </c>
      <c r="AX1038" s="96">
        <f t="shared" si="700"/>
        <v>750.38316880277137</v>
      </c>
      <c r="AY1038" s="96">
        <f t="shared" si="701"/>
        <v>44971.561491906017</v>
      </c>
      <c r="AZ1038" s="96">
        <f t="shared" si="702"/>
        <v>64245087.845580034</v>
      </c>
      <c r="BA1038" s="97">
        <f t="shared" si="703"/>
        <v>2944.5665262557509</v>
      </c>
      <c r="BB1038" s="102">
        <f t="shared" si="704"/>
        <v>54.034639846094002</v>
      </c>
      <c r="BC1038" s="98">
        <f t="shared" si="705"/>
        <v>586.28933344139455</v>
      </c>
      <c r="BD1038" s="98">
        <f t="shared" si="706"/>
        <v>2.0558442980897844</v>
      </c>
      <c r="BE1038" s="98">
        <f t="shared" si="707"/>
        <v>123.20975751207126</v>
      </c>
      <c r="BF1038" s="98">
        <f t="shared" si="708"/>
        <v>176013.93930295901</v>
      </c>
      <c r="BG1038" s="103">
        <f t="shared" si="709"/>
        <v>8.0673055513856173</v>
      </c>
      <c r="BH1038">
        <v>0.1</v>
      </c>
      <c r="BI1038">
        <f t="shared" si="689"/>
        <v>3346.0983252906262</v>
      </c>
      <c r="BJ1038">
        <v>0.1</v>
      </c>
      <c r="BK1038">
        <f t="shared" si="690"/>
        <v>3235.1666666666702</v>
      </c>
      <c r="BL1038" s="114">
        <v>491.49252207956101</v>
      </c>
      <c r="BM1038" s="114">
        <v>4911.7599692228896</v>
      </c>
      <c r="BN1038" s="114">
        <v>16.278520514623899</v>
      </c>
      <c r="BO1038" s="114">
        <v>537.6</v>
      </c>
      <c r="BP1038" s="114">
        <v>384000</v>
      </c>
      <c r="BQ1038" s="107">
        <f t="shared" si="691"/>
        <v>8.7999999999999994E-9</v>
      </c>
      <c r="BR1038" s="107">
        <f t="shared" si="692"/>
        <v>1.6563662713395783E-2</v>
      </c>
      <c r="BS1038" s="107">
        <f t="shared" si="693"/>
        <v>0.16573963211219891</v>
      </c>
      <c r="BT1038" s="107">
        <f t="shared" si="694"/>
        <v>5.4983972334835375E-4</v>
      </c>
      <c r="BU1038" s="107">
        <f t="shared" si="695"/>
        <v>1.8542249818008828E-2</v>
      </c>
      <c r="BV1038" s="107">
        <f t="shared" si="696"/>
        <v>14.365638364316247</v>
      </c>
      <c r="BW1038" s="117">
        <f t="shared" si="697"/>
        <v>4.1642459167407159E-4</v>
      </c>
    </row>
    <row r="1039" spans="1:75" ht="30" customHeight="1" x14ac:dyDescent="0.25">
      <c r="A1039" s="108">
        <v>4.5945555555555551</v>
      </c>
      <c r="B1039" s="108">
        <v>-74.144027777777779</v>
      </c>
      <c r="C1039" s="119">
        <v>24</v>
      </c>
      <c r="D1039" s="119">
        <v>23</v>
      </c>
      <c r="E1039" s="119">
        <v>1794</v>
      </c>
      <c r="F1039" s="16" t="s">
        <v>2577</v>
      </c>
      <c r="G1039" s="14" t="s">
        <v>2578</v>
      </c>
      <c r="H1039" s="16" t="s">
        <v>2579</v>
      </c>
      <c r="I1039" s="14" t="s">
        <v>1481</v>
      </c>
      <c r="J1039" s="14" t="s">
        <v>41</v>
      </c>
      <c r="K1039" s="14">
        <v>300</v>
      </c>
      <c r="L1039" s="14"/>
      <c r="M1039" s="14">
        <v>1970</v>
      </c>
      <c r="N1039" s="15" t="s">
        <v>43</v>
      </c>
      <c r="O1039" s="15" t="s">
        <v>86</v>
      </c>
      <c r="P1039" s="22">
        <v>8.4286353981658756E-3</v>
      </c>
      <c r="Q1039" s="18">
        <v>32351.666666666701</v>
      </c>
      <c r="R1039" s="18">
        <v>33460.983252906262</v>
      </c>
      <c r="S1039" s="15" t="s">
        <v>45</v>
      </c>
      <c r="T1039" s="15"/>
      <c r="U1039" s="15"/>
      <c r="V1039" s="14">
        <v>365</v>
      </c>
      <c r="W1039" s="76"/>
      <c r="X1039" s="14"/>
      <c r="Y1039" s="14">
        <v>0</v>
      </c>
      <c r="Z1039" s="76" t="s">
        <v>2583</v>
      </c>
      <c r="AA1039" s="76" t="s">
        <v>2581</v>
      </c>
      <c r="AB1039" s="19" t="s">
        <v>49</v>
      </c>
      <c r="AC1039" s="19">
        <v>589.42211574465</v>
      </c>
      <c r="AD1039" s="19">
        <v>6395.3771199333296</v>
      </c>
      <c r="AE1039" s="19">
        <v>22.425616220874101</v>
      </c>
      <c r="AF1039" s="19">
        <v>1344</v>
      </c>
      <c r="AG1039" s="19">
        <v>1920000</v>
      </c>
      <c r="AH1039" s="23">
        <v>32351.666666666701</v>
      </c>
      <c r="AI1039" s="24">
        <v>8.7999999999999994E-8</v>
      </c>
      <c r="AJ1039" s="21">
        <f t="shared" si="677"/>
        <v>1.972264354382431E-2</v>
      </c>
      <c r="AK1039" s="21">
        <f t="shared" si="678"/>
        <v>0.21399560670610901</v>
      </c>
      <c r="AL1039" s="21">
        <f t="shared" si="679"/>
        <v>7.5038316880277132E-4</v>
      </c>
      <c r="AM1039" s="21">
        <f t="shared" si="680"/>
        <v>4.4971561491906016E-2</v>
      </c>
      <c r="AN1039" s="21">
        <f t="shared" si="681"/>
        <v>64.245087845580031</v>
      </c>
      <c r="AO1039" s="86">
        <f t="shared" si="682"/>
        <v>2.9445665262557508E-3</v>
      </c>
      <c r="AP1039" s="88">
        <f t="shared" si="683"/>
        <v>5.4034639846094E-5</v>
      </c>
      <c r="AQ1039" s="89">
        <f t="shared" si="684"/>
        <v>5.8628933344139454E-4</v>
      </c>
      <c r="AR1039" s="89">
        <f t="shared" si="685"/>
        <v>2.0558442980897845E-6</v>
      </c>
      <c r="AS1039" s="89">
        <f t="shared" si="686"/>
        <v>1.2320975751207126E-4</v>
      </c>
      <c r="AT1039" s="89">
        <f t="shared" si="687"/>
        <v>0.176013939302959</v>
      </c>
      <c r="AU1039" s="91">
        <f t="shared" si="688"/>
        <v>8.0673055513856178E-6</v>
      </c>
      <c r="AV1039" s="95">
        <f t="shared" si="698"/>
        <v>19722.64354382431</v>
      </c>
      <c r="AW1039" s="96">
        <f t="shared" si="699"/>
        <v>213995.60670610901</v>
      </c>
      <c r="AX1039" s="96">
        <f t="shared" si="700"/>
        <v>750.38316880277137</v>
      </c>
      <c r="AY1039" s="96">
        <f t="shared" si="701"/>
        <v>44971.561491906017</v>
      </c>
      <c r="AZ1039" s="96">
        <f t="shared" si="702"/>
        <v>64245087.845580034</v>
      </c>
      <c r="BA1039" s="97">
        <f t="shared" si="703"/>
        <v>2944.5665262557509</v>
      </c>
      <c r="BB1039" s="102">
        <f t="shared" si="704"/>
        <v>54.034639846094002</v>
      </c>
      <c r="BC1039" s="98">
        <f t="shared" si="705"/>
        <v>586.28933344139455</v>
      </c>
      <c r="BD1039" s="98">
        <f t="shared" si="706"/>
        <v>2.0558442980897844</v>
      </c>
      <c r="BE1039" s="98">
        <f t="shared" si="707"/>
        <v>123.20975751207126</v>
      </c>
      <c r="BF1039" s="98">
        <f t="shared" si="708"/>
        <v>176013.93930295901</v>
      </c>
      <c r="BG1039" s="103">
        <f t="shared" si="709"/>
        <v>8.0673055513856173</v>
      </c>
      <c r="BH1039">
        <v>0.1</v>
      </c>
      <c r="BI1039">
        <f t="shared" si="689"/>
        <v>3346.0983252906262</v>
      </c>
      <c r="BJ1039">
        <v>0.1</v>
      </c>
      <c r="BK1039">
        <f t="shared" si="690"/>
        <v>3235.1666666666702</v>
      </c>
      <c r="BL1039" s="114">
        <v>491.49252207956101</v>
      </c>
      <c r="BM1039" s="114">
        <v>4911.7599692228896</v>
      </c>
      <c r="BN1039" s="114">
        <v>16.278520514623899</v>
      </c>
      <c r="BO1039" s="114">
        <v>537.6</v>
      </c>
      <c r="BP1039" s="114">
        <v>384000</v>
      </c>
      <c r="BQ1039" s="107">
        <f t="shared" si="691"/>
        <v>8.7999999999999994E-9</v>
      </c>
      <c r="BR1039" s="107">
        <f t="shared" si="692"/>
        <v>1.6563662713395783E-2</v>
      </c>
      <c r="BS1039" s="107">
        <f t="shared" si="693"/>
        <v>0.16573963211219891</v>
      </c>
      <c r="BT1039" s="107">
        <f t="shared" si="694"/>
        <v>5.4983972334835375E-4</v>
      </c>
      <c r="BU1039" s="107">
        <f t="shared" si="695"/>
        <v>1.8542249818008828E-2</v>
      </c>
      <c r="BV1039" s="107">
        <f t="shared" si="696"/>
        <v>14.365638364316247</v>
      </c>
      <c r="BW1039" s="117">
        <f t="shared" si="697"/>
        <v>4.1642459167407159E-4</v>
      </c>
    </row>
    <row r="1040" spans="1:75" ht="30" customHeight="1" x14ac:dyDescent="0.25">
      <c r="A1040" s="108">
        <v>4.5945555555555551</v>
      </c>
      <c r="B1040" s="108">
        <v>-74.144027777777779</v>
      </c>
      <c r="C1040" s="119">
        <v>24</v>
      </c>
      <c r="D1040" s="119">
        <v>23</v>
      </c>
      <c r="E1040" s="119">
        <v>1794</v>
      </c>
      <c r="F1040" s="16" t="s">
        <v>2577</v>
      </c>
      <c r="G1040" s="14" t="s">
        <v>2578</v>
      </c>
      <c r="H1040" s="16" t="s">
        <v>2579</v>
      </c>
      <c r="I1040" s="14" t="s">
        <v>1481</v>
      </c>
      <c r="J1040" s="14" t="s">
        <v>41</v>
      </c>
      <c r="K1040" s="14">
        <v>600</v>
      </c>
      <c r="L1040" s="14"/>
      <c r="M1040" s="14">
        <v>1982</v>
      </c>
      <c r="N1040" s="15" t="s">
        <v>43</v>
      </c>
      <c r="O1040" s="15" t="s">
        <v>86</v>
      </c>
      <c r="P1040" s="22">
        <v>8.4286353981658756E-3</v>
      </c>
      <c r="Q1040" s="18">
        <v>1617583.33333333</v>
      </c>
      <c r="R1040" s="18">
        <v>1673049.1626453081</v>
      </c>
      <c r="S1040" s="15" t="s">
        <v>45</v>
      </c>
      <c r="T1040" s="15"/>
      <c r="U1040" s="15"/>
      <c r="V1040" s="14">
        <v>365</v>
      </c>
      <c r="W1040" s="76"/>
      <c r="X1040" s="14"/>
      <c r="Y1040" s="14">
        <v>8760</v>
      </c>
      <c r="Z1040" s="76" t="s">
        <v>2582</v>
      </c>
      <c r="AA1040" s="76" t="s">
        <v>2581</v>
      </c>
      <c r="AB1040" s="19" t="s">
        <v>49</v>
      </c>
      <c r="AC1040" s="19">
        <v>589.42211574465</v>
      </c>
      <c r="AD1040" s="19">
        <v>6395.3771199333296</v>
      </c>
      <c r="AE1040" s="19">
        <v>22.425616220874101</v>
      </c>
      <c r="AF1040" s="19">
        <v>1344</v>
      </c>
      <c r="AG1040" s="19">
        <v>1920000</v>
      </c>
      <c r="AH1040" s="23">
        <v>1617583.33333333</v>
      </c>
      <c r="AI1040" s="24">
        <v>8.7999999999999994E-8</v>
      </c>
      <c r="AJ1040" s="21">
        <f t="shared" si="677"/>
        <v>0.98613217719121249</v>
      </c>
      <c r="AK1040" s="21">
        <f t="shared" si="678"/>
        <v>10.699780335305419</v>
      </c>
      <c r="AL1040" s="21">
        <f t="shared" si="679"/>
        <v>3.751915844013845E-2</v>
      </c>
      <c r="AM1040" s="21">
        <f t="shared" si="680"/>
        <v>2.2485780745952941</v>
      </c>
      <c r="AN1040" s="21">
        <f t="shared" si="681"/>
        <v>3212.2543922789919</v>
      </c>
      <c r="AO1040" s="86">
        <f t="shared" si="682"/>
        <v>0.14722832631278709</v>
      </c>
      <c r="AP1040" s="88">
        <f t="shared" si="683"/>
        <v>2.7017319923046917E-3</v>
      </c>
      <c r="AQ1040" s="89">
        <f t="shared" si="684"/>
        <v>2.9314466672069644E-2</v>
      </c>
      <c r="AR1040" s="89">
        <f t="shared" si="685"/>
        <v>1.027922149044889E-4</v>
      </c>
      <c r="AS1040" s="89">
        <f t="shared" si="686"/>
        <v>6.1604878756035455E-3</v>
      </c>
      <c r="AT1040" s="89">
        <f t="shared" si="687"/>
        <v>8.8006969651479228</v>
      </c>
      <c r="AU1040" s="91">
        <f t="shared" si="688"/>
        <v>4.0336527756927972E-4</v>
      </c>
      <c r="AV1040" s="95">
        <f t="shared" si="698"/>
        <v>986132.17719121254</v>
      </c>
      <c r="AW1040" s="96">
        <f t="shared" si="699"/>
        <v>10699780.335305419</v>
      </c>
      <c r="AX1040" s="96">
        <f t="shared" si="700"/>
        <v>37519.158440138453</v>
      </c>
      <c r="AY1040" s="96">
        <f t="shared" si="701"/>
        <v>2248578.074595294</v>
      </c>
      <c r="AZ1040" s="96">
        <f t="shared" si="702"/>
        <v>3212254392.2789917</v>
      </c>
      <c r="BA1040" s="97">
        <f t="shared" si="703"/>
        <v>147228.3263127871</v>
      </c>
      <c r="BB1040" s="102">
        <f t="shared" si="704"/>
        <v>2701.7319923046916</v>
      </c>
      <c r="BC1040" s="98">
        <f t="shared" si="705"/>
        <v>29314.466672069644</v>
      </c>
      <c r="BD1040" s="98">
        <f t="shared" si="706"/>
        <v>102.7922149044889</v>
      </c>
      <c r="BE1040" s="98">
        <f t="shared" si="707"/>
        <v>6160.487875603545</v>
      </c>
      <c r="BF1040" s="98">
        <f t="shared" si="708"/>
        <v>8800696.9651479237</v>
      </c>
      <c r="BG1040" s="103">
        <f t="shared" si="709"/>
        <v>403.36527756927973</v>
      </c>
      <c r="BH1040">
        <v>0.1</v>
      </c>
      <c r="BI1040">
        <f t="shared" si="689"/>
        <v>167304.91626453082</v>
      </c>
      <c r="BJ1040">
        <v>0.1</v>
      </c>
      <c r="BK1040">
        <f t="shared" si="690"/>
        <v>161758.33333333302</v>
      </c>
      <c r="BL1040" s="114">
        <v>491.49252207956101</v>
      </c>
      <c r="BM1040" s="114">
        <v>4911.7599692228896</v>
      </c>
      <c r="BN1040" s="114">
        <v>16.278520514623899</v>
      </c>
      <c r="BO1040" s="114">
        <v>537.6</v>
      </c>
      <c r="BP1040" s="114">
        <v>384000</v>
      </c>
      <c r="BQ1040" s="107">
        <f t="shared" si="691"/>
        <v>8.7999999999999994E-9</v>
      </c>
      <c r="BR1040" s="107">
        <f t="shared" si="692"/>
        <v>0.82818313566978663</v>
      </c>
      <c r="BS1040" s="107">
        <f t="shared" si="693"/>
        <v>8.2869816056099221</v>
      </c>
      <c r="BT1040" s="107">
        <f t="shared" si="694"/>
        <v>2.7491986167417607E-2</v>
      </c>
      <c r="BU1040" s="107">
        <f t="shared" si="695"/>
        <v>0.92711249090043868</v>
      </c>
      <c r="BV1040" s="107">
        <f t="shared" si="696"/>
        <v>718.28191821581026</v>
      </c>
      <c r="BW1040" s="117">
        <f t="shared" si="697"/>
        <v>2.0821229583703516E-2</v>
      </c>
    </row>
    <row r="1041" spans="1:75" ht="30" customHeight="1" x14ac:dyDescent="0.25">
      <c r="A1041" s="108">
        <v>4.5945555555555551</v>
      </c>
      <c r="B1041" s="108">
        <v>-74.144027777777779</v>
      </c>
      <c r="C1041" s="119">
        <v>24</v>
      </c>
      <c r="D1041" s="119">
        <v>23</v>
      </c>
      <c r="E1041" s="119">
        <v>1794</v>
      </c>
      <c r="F1041" s="16" t="s">
        <v>2577</v>
      </c>
      <c r="G1041" s="14" t="s">
        <v>2578</v>
      </c>
      <c r="H1041" s="16" t="s">
        <v>2579</v>
      </c>
      <c r="I1041" s="14" t="s">
        <v>1481</v>
      </c>
      <c r="J1041" s="14" t="s">
        <v>41</v>
      </c>
      <c r="K1041" s="14">
        <v>120</v>
      </c>
      <c r="L1041" s="14"/>
      <c r="M1041" s="14">
        <v>1995</v>
      </c>
      <c r="N1041" s="15" t="s">
        <v>43</v>
      </c>
      <c r="O1041" s="15" t="s">
        <v>86</v>
      </c>
      <c r="P1041" s="22">
        <v>8.4286353981658756E-3</v>
      </c>
      <c r="Q1041" s="18">
        <v>252756</v>
      </c>
      <c r="R1041" s="18">
        <v>261422.83086100355</v>
      </c>
      <c r="S1041" s="15" t="s">
        <v>45</v>
      </c>
      <c r="T1041" s="15"/>
      <c r="U1041" s="15"/>
      <c r="V1041" s="14">
        <v>365</v>
      </c>
      <c r="W1041" s="76"/>
      <c r="X1041" s="14"/>
      <c r="Y1041" s="14">
        <v>8760</v>
      </c>
      <c r="Z1041" s="76" t="s">
        <v>2584</v>
      </c>
      <c r="AA1041" s="76" t="s">
        <v>2581</v>
      </c>
      <c r="AB1041" s="19" t="s">
        <v>49</v>
      </c>
      <c r="AC1041" s="19">
        <v>589.42211574465</v>
      </c>
      <c r="AD1041" s="19">
        <v>6395.3771199333296</v>
      </c>
      <c r="AE1041" s="19">
        <v>22.425616220874101</v>
      </c>
      <c r="AF1041" s="19">
        <v>1344</v>
      </c>
      <c r="AG1041" s="19">
        <v>1920000</v>
      </c>
      <c r="AH1041" s="23">
        <v>252756</v>
      </c>
      <c r="AI1041" s="24">
        <v>8.7999999999999994E-8</v>
      </c>
      <c r="AJ1041" s="21">
        <f t="shared" si="677"/>
        <v>0.15408839807004848</v>
      </c>
      <c r="AK1041" s="21">
        <f t="shared" si="678"/>
        <v>1.6718975911166627</v>
      </c>
      <c r="AL1041" s="21">
        <f t="shared" si="679"/>
        <v>5.8625680762633475E-3</v>
      </c>
      <c r="AM1041" s="21">
        <f t="shared" si="680"/>
        <v>0.35135228467718876</v>
      </c>
      <c r="AN1041" s="21">
        <f t="shared" si="681"/>
        <v>501.93183525312685</v>
      </c>
      <c r="AO1041" s="86">
        <f t="shared" si="682"/>
        <v>2.300520911576831E-2</v>
      </c>
      <c r="AP1041" s="88">
        <f t="shared" si="683"/>
        <v>4.2215999471246162E-4</v>
      </c>
      <c r="AQ1041" s="89">
        <f t="shared" si="684"/>
        <v>4.5805413455251029E-3</v>
      </c>
      <c r="AR1041" s="89">
        <f t="shared" si="685"/>
        <v>1.606183034592698E-5</v>
      </c>
      <c r="AS1041" s="89">
        <f t="shared" si="686"/>
        <v>9.6260899911558562E-4</v>
      </c>
      <c r="AT1041" s="89">
        <f t="shared" si="687"/>
        <v>1.3751557130222654</v>
      </c>
      <c r="AU1041" s="91">
        <f t="shared" si="688"/>
        <v>6.3027970180187155E-5</v>
      </c>
      <c r="AV1041" s="95">
        <f t="shared" si="698"/>
        <v>154088.39807004848</v>
      </c>
      <c r="AW1041" s="96">
        <f t="shared" si="699"/>
        <v>1671897.5911166626</v>
      </c>
      <c r="AX1041" s="96">
        <f t="shared" si="700"/>
        <v>5862.5680762633474</v>
      </c>
      <c r="AY1041" s="96">
        <f t="shared" si="701"/>
        <v>351352.28467718879</v>
      </c>
      <c r="AZ1041" s="96">
        <f t="shared" si="702"/>
        <v>501931835.25312686</v>
      </c>
      <c r="BA1041" s="97">
        <f t="shared" si="703"/>
        <v>23005.20911576831</v>
      </c>
      <c r="BB1041" s="102">
        <f t="shared" si="704"/>
        <v>422.15999471246164</v>
      </c>
      <c r="BC1041" s="98">
        <f t="shared" si="705"/>
        <v>4580.5413455251028</v>
      </c>
      <c r="BD1041" s="98">
        <f t="shared" si="706"/>
        <v>16.061830345926978</v>
      </c>
      <c r="BE1041" s="98">
        <f t="shared" si="707"/>
        <v>962.60899911558556</v>
      </c>
      <c r="BF1041" s="98">
        <f t="shared" si="708"/>
        <v>1375155.7130222654</v>
      </c>
      <c r="BG1041" s="103">
        <f t="shared" si="709"/>
        <v>63.027970180187154</v>
      </c>
      <c r="BH1041">
        <v>0.1</v>
      </c>
      <c r="BI1041">
        <f t="shared" si="689"/>
        <v>26142.283086100357</v>
      </c>
      <c r="BJ1041">
        <v>0.1</v>
      </c>
      <c r="BK1041">
        <f t="shared" si="690"/>
        <v>25275.600000000002</v>
      </c>
      <c r="BL1041" s="114">
        <v>491.49252207956101</v>
      </c>
      <c r="BM1041" s="114">
        <v>4911.7599692228896</v>
      </c>
      <c r="BN1041" s="114">
        <v>16.278520514623899</v>
      </c>
      <c r="BO1041" s="114">
        <v>537.6</v>
      </c>
      <c r="BP1041" s="114">
        <v>384000</v>
      </c>
      <c r="BQ1041" s="107">
        <f t="shared" si="691"/>
        <v>8.7999999999999994E-9</v>
      </c>
      <c r="BR1041" s="107">
        <f t="shared" si="692"/>
        <v>0.12940802017784947</v>
      </c>
      <c r="BS1041" s="107">
        <f t="shared" si="693"/>
        <v>1.2948849555659441</v>
      </c>
      <c r="BT1041" s="107">
        <f t="shared" si="694"/>
        <v>4.2957690726279849E-3</v>
      </c>
      <c r="BU1041" s="107">
        <f t="shared" si="695"/>
        <v>0.1448662581526135</v>
      </c>
      <c r="BV1041" s="107">
        <f t="shared" si="696"/>
        <v>112.23537036972171</v>
      </c>
      <c r="BW1041" s="117">
        <f t="shared" si="697"/>
        <v>3.2534278736748709E-3</v>
      </c>
    </row>
    <row r="1042" spans="1:75" ht="30" customHeight="1" x14ac:dyDescent="0.25">
      <c r="A1042" s="108">
        <v>4.5945555555555551</v>
      </c>
      <c r="B1042" s="108">
        <v>-74.144027777777779</v>
      </c>
      <c r="C1042" s="119">
        <v>24</v>
      </c>
      <c r="D1042" s="119">
        <v>23</v>
      </c>
      <c r="E1042" s="119">
        <v>1794</v>
      </c>
      <c r="F1042" s="16" t="s">
        <v>2577</v>
      </c>
      <c r="G1042" s="14" t="s">
        <v>2578</v>
      </c>
      <c r="H1042" s="16" t="s">
        <v>2579</v>
      </c>
      <c r="I1042" s="14" t="s">
        <v>1481</v>
      </c>
      <c r="J1042" s="14" t="s">
        <v>41</v>
      </c>
      <c r="K1042" s="14">
        <v>300</v>
      </c>
      <c r="L1042" s="14"/>
      <c r="M1042" s="14">
        <v>1981</v>
      </c>
      <c r="N1042" s="15" t="s">
        <v>43</v>
      </c>
      <c r="O1042" s="15" t="s">
        <v>86</v>
      </c>
      <c r="P1042" s="22">
        <v>8.4286353981658756E-3</v>
      </c>
      <c r="Q1042" s="18">
        <v>238119</v>
      </c>
      <c r="R1042" s="18">
        <v>246283.93811340307</v>
      </c>
      <c r="S1042" s="15" t="s">
        <v>45</v>
      </c>
      <c r="T1042" s="15"/>
      <c r="U1042" s="15"/>
      <c r="V1042" s="14">
        <v>365</v>
      </c>
      <c r="W1042" s="76"/>
      <c r="X1042" s="14"/>
      <c r="Y1042" s="14">
        <v>8760</v>
      </c>
      <c r="Z1042" s="76" t="s">
        <v>2584</v>
      </c>
      <c r="AA1042" s="76" t="s">
        <v>2581</v>
      </c>
      <c r="AB1042" s="19" t="s">
        <v>49</v>
      </c>
      <c r="AC1042" s="19">
        <v>589.42211574465</v>
      </c>
      <c r="AD1042" s="19">
        <v>6395.3771199333296</v>
      </c>
      <c r="AE1042" s="19">
        <v>22.425616220874101</v>
      </c>
      <c r="AF1042" s="19">
        <v>1344</v>
      </c>
      <c r="AG1042" s="19">
        <v>1920000</v>
      </c>
      <c r="AH1042" s="23">
        <v>238119</v>
      </c>
      <c r="AI1042" s="24">
        <v>8.7999999999999994E-8</v>
      </c>
      <c r="AJ1042" s="21">
        <f t="shared" si="677"/>
        <v>0.14516519987672649</v>
      </c>
      <c r="AK1042" s="21">
        <f t="shared" si="678"/>
        <v>1.5750786628175342</v>
      </c>
      <c r="AL1042" s="21">
        <f t="shared" si="679"/>
        <v>5.5230690774966847E-3</v>
      </c>
      <c r="AM1042" s="21">
        <f t="shared" si="680"/>
        <v>0.33100561282441371</v>
      </c>
      <c r="AN1042" s="21">
        <f t="shared" si="681"/>
        <v>472.86516117773391</v>
      </c>
      <c r="AO1042" s="86">
        <f t="shared" si="682"/>
        <v>2.1672986553979468E-2</v>
      </c>
      <c r="AP1042" s="88">
        <f t="shared" si="683"/>
        <v>3.9771287637459311E-4</v>
      </c>
      <c r="AQ1042" s="89">
        <f t="shared" si="684"/>
        <v>4.3152840077192714E-3</v>
      </c>
      <c r="AR1042" s="89">
        <f t="shared" si="685"/>
        <v>1.5131696102730643E-5</v>
      </c>
      <c r="AS1042" s="89">
        <f t="shared" si="686"/>
        <v>9.0686469266962658E-4</v>
      </c>
      <c r="AT1042" s="89">
        <f t="shared" si="687"/>
        <v>1.2955209895280382</v>
      </c>
      <c r="AU1042" s="91">
        <f t="shared" si="688"/>
        <v>5.9378045353368406E-5</v>
      </c>
      <c r="AV1042" s="95">
        <f t="shared" si="698"/>
        <v>145165.19987672649</v>
      </c>
      <c r="AW1042" s="96">
        <f t="shared" si="699"/>
        <v>1575078.6628175341</v>
      </c>
      <c r="AX1042" s="96">
        <f t="shared" si="700"/>
        <v>5523.0690774966843</v>
      </c>
      <c r="AY1042" s="96">
        <f t="shared" si="701"/>
        <v>331005.61282441369</v>
      </c>
      <c r="AZ1042" s="96">
        <f t="shared" si="702"/>
        <v>472865161.1777339</v>
      </c>
      <c r="BA1042" s="97">
        <f t="shared" si="703"/>
        <v>21672.986553979466</v>
      </c>
      <c r="BB1042" s="102">
        <f t="shared" si="704"/>
        <v>397.71287637459312</v>
      </c>
      <c r="BC1042" s="98">
        <f t="shared" si="705"/>
        <v>4315.2840077192714</v>
      </c>
      <c r="BD1042" s="98">
        <f t="shared" si="706"/>
        <v>15.131696102730643</v>
      </c>
      <c r="BE1042" s="98">
        <f t="shared" si="707"/>
        <v>906.86469266962661</v>
      </c>
      <c r="BF1042" s="98">
        <f t="shared" si="708"/>
        <v>1295520.9895280381</v>
      </c>
      <c r="BG1042" s="103">
        <f t="shared" si="709"/>
        <v>59.378045353368407</v>
      </c>
      <c r="BH1042">
        <v>0.1</v>
      </c>
      <c r="BI1042">
        <f t="shared" si="689"/>
        <v>24628.393811340309</v>
      </c>
      <c r="BJ1042">
        <v>0.1</v>
      </c>
      <c r="BK1042">
        <f t="shared" si="690"/>
        <v>23811.9</v>
      </c>
      <c r="BL1042" s="114">
        <v>491.49252207956101</v>
      </c>
      <c r="BM1042" s="114">
        <v>4911.7599692228896</v>
      </c>
      <c r="BN1042" s="114">
        <v>16.278520514623899</v>
      </c>
      <c r="BO1042" s="114">
        <v>537.6</v>
      </c>
      <c r="BP1042" s="114">
        <v>384000</v>
      </c>
      <c r="BQ1042" s="107">
        <f t="shared" si="691"/>
        <v>8.7999999999999994E-9</v>
      </c>
      <c r="BR1042" s="107">
        <f t="shared" si="692"/>
        <v>0.12191405290766329</v>
      </c>
      <c r="BS1042" s="107">
        <f t="shared" si="693"/>
        <v>1.2198986798905154</v>
      </c>
      <c r="BT1042" s="107">
        <f t="shared" si="694"/>
        <v>4.0470027845238218E-3</v>
      </c>
      <c r="BU1042" s="107">
        <f t="shared" si="695"/>
        <v>0.13647711043473618</v>
      </c>
      <c r="BV1042" s="107">
        <f t="shared" si="696"/>
        <v>105.73586445848076</v>
      </c>
      <c r="BW1042" s="117">
        <f t="shared" si="697"/>
        <v>3.06502315217675E-3</v>
      </c>
    </row>
    <row r="1043" spans="1:75" ht="30" customHeight="1" x14ac:dyDescent="0.25">
      <c r="A1043" s="108">
        <v>4.5945555555555551</v>
      </c>
      <c r="B1043" s="108">
        <v>-74.144027777777779</v>
      </c>
      <c r="C1043" s="119">
        <v>24</v>
      </c>
      <c r="D1043" s="119">
        <v>23</v>
      </c>
      <c r="E1043" s="119">
        <v>1794</v>
      </c>
      <c r="F1043" s="16" t="s">
        <v>2577</v>
      </c>
      <c r="G1043" s="14" t="s">
        <v>2578</v>
      </c>
      <c r="H1043" s="16" t="s">
        <v>2579</v>
      </c>
      <c r="I1043" s="14" t="s">
        <v>1481</v>
      </c>
      <c r="J1043" s="14" t="s">
        <v>41</v>
      </c>
      <c r="K1043" s="14">
        <v>300</v>
      </c>
      <c r="L1043" s="14"/>
      <c r="M1043" s="14">
        <v>1981</v>
      </c>
      <c r="N1043" s="15" t="s">
        <v>43</v>
      </c>
      <c r="O1043" s="15" t="s">
        <v>86</v>
      </c>
      <c r="P1043" s="22">
        <v>8.4286353981658756E-3</v>
      </c>
      <c r="Q1043" s="18">
        <v>42857.142857142899</v>
      </c>
      <c r="R1043" s="18">
        <v>44326.685057243885</v>
      </c>
      <c r="S1043" s="15" t="s">
        <v>45</v>
      </c>
      <c r="T1043" s="15"/>
      <c r="U1043" s="15"/>
      <c r="V1043" s="14">
        <v>365</v>
      </c>
      <c r="W1043" s="76"/>
      <c r="X1043" s="14"/>
      <c r="Y1043" s="14" t="e">
        <v>#VALUE!</v>
      </c>
      <c r="Z1043" s="76" t="s">
        <v>2585</v>
      </c>
      <c r="AA1043" s="76" t="s">
        <v>2581</v>
      </c>
      <c r="AB1043" s="19" t="s">
        <v>49</v>
      </c>
      <c r="AC1043" s="19">
        <v>589.42211574465</v>
      </c>
      <c r="AD1043" s="19">
        <v>6395.3771199333296</v>
      </c>
      <c r="AE1043" s="19">
        <v>22.425616220874101</v>
      </c>
      <c r="AF1043" s="19">
        <v>1344</v>
      </c>
      <c r="AG1043" s="19">
        <v>1920000</v>
      </c>
      <c r="AH1043" s="23">
        <v>42857.142857142899</v>
      </c>
      <c r="AI1043" s="24">
        <v>8.7999999999999994E-8</v>
      </c>
      <c r="AJ1043" s="21">
        <f t="shared" si="677"/>
        <v>2.6127128490387456E-2</v>
      </c>
      <c r="AK1043" s="21">
        <f t="shared" si="678"/>
        <v>0.28348586741758819</v>
      </c>
      <c r="AL1043" s="21">
        <f t="shared" si="679"/>
        <v>9.9405322743730614E-4</v>
      </c>
      <c r="AM1043" s="21">
        <f t="shared" si="680"/>
        <v>5.9575064716935786E-2</v>
      </c>
      <c r="AN1043" s="21">
        <f t="shared" si="681"/>
        <v>85.107235309908262</v>
      </c>
      <c r="AO1043" s="86">
        <f t="shared" si="682"/>
        <v>3.9007482850374614E-3</v>
      </c>
      <c r="AP1043" s="88">
        <f t="shared" si="683"/>
        <v>7.1581173946267009E-5</v>
      </c>
      <c r="AQ1043" s="89">
        <f t="shared" si="684"/>
        <v>7.7667360936325535E-4</v>
      </c>
      <c r="AR1043" s="89">
        <f t="shared" si="685"/>
        <v>2.7234334998282361E-6</v>
      </c>
      <c r="AS1043" s="89">
        <f t="shared" si="686"/>
        <v>1.6321935538886516E-4</v>
      </c>
      <c r="AT1043" s="89">
        <f t="shared" si="687"/>
        <v>0.2331705076983788</v>
      </c>
      <c r="AU1043" s="91">
        <f t="shared" si="688"/>
        <v>1.068698160284236E-5</v>
      </c>
      <c r="AV1043" s="95">
        <f t="shared" si="698"/>
        <v>26127.128490387455</v>
      </c>
      <c r="AW1043" s="96">
        <f t="shared" si="699"/>
        <v>283485.86741758819</v>
      </c>
      <c r="AX1043" s="96">
        <f t="shared" si="700"/>
        <v>994.05322743730619</v>
      </c>
      <c r="AY1043" s="96">
        <f t="shared" si="701"/>
        <v>59575.064716935784</v>
      </c>
      <c r="AZ1043" s="96">
        <f t="shared" si="702"/>
        <v>85107235.309908256</v>
      </c>
      <c r="BA1043" s="97">
        <f t="shared" si="703"/>
        <v>3900.7482850374613</v>
      </c>
      <c r="BB1043" s="102">
        <f t="shared" si="704"/>
        <v>71.581173946267015</v>
      </c>
      <c r="BC1043" s="98">
        <f t="shared" si="705"/>
        <v>776.67360936325531</v>
      </c>
      <c r="BD1043" s="98">
        <f t="shared" si="706"/>
        <v>2.7234334998282361</v>
      </c>
      <c r="BE1043" s="98">
        <f t="shared" si="707"/>
        <v>163.21935538886515</v>
      </c>
      <c r="BF1043" s="98">
        <f t="shared" si="708"/>
        <v>233170.50769837879</v>
      </c>
      <c r="BG1043" s="103">
        <f t="shared" si="709"/>
        <v>10.68698160284236</v>
      </c>
      <c r="BH1043">
        <v>0.1</v>
      </c>
      <c r="BI1043">
        <f t="shared" si="689"/>
        <v>4432.6685057243885</v>
      </c>
      <c r="BJ1043">
        <v>0.1</v>
      </c>
      <c r="BK1043">
        <f t="shared" si="690"/>
        <v>4285.7142857142899</v>
      </c>
      <c r="BL1043" s="114">
        <v>491.49252207956101</v>
      </c>
      <c r="BM1043" s="114">
        <v>4911.7599692228896</v>
      </c>
      <c r="BN1043" s="114">
        <v>16.278520514623899</v>
      </c>
      <c r="BO1043" s="114">
        <v>537.6</v>
      </c>
      <c r="BP1043" s="114">
        <v>384000</v>
      </c>
      <c r="BQ1043" s="107">
        <f t="shared" si="691"/>
        <v>8.7999999999999994E-9</v>
      </c>
      <c r="BR1043" s="107">
        <f t="shared" si="692"/>
        <v>2.1942339677879563E-2</v>
      </c>
      <c r="BS1043" s="107">
        <f t="shared" si="693"/>
        <v>0.21955985030723235</v>
      </c>
      <c r="BT1043" s="107">
        <f t="shared" si="694"/>
        <v>7.2838780811103928E-4</v>
      </c>
      <c r="BU1043" s="107">
        <f t="shared" si="695"/>
        <v>2.4563428448093418E-2</v>
      </c>
      <c r="BV1043" s="107">
        <f t="shared" si="696"/>
        <v>19.030556353002527</v>
      </c>
      <c r="BW1043" s="117">
        <f t="shared" si="697"/>
        <v>5.5164911281035706E-4</v>
      </c>
    </row>
    <row r="1044" spans="1:75" ht="30" customHeight="1" x14ac:dyDescent="0.25">
      <c r="A1044" s="108">
        <v>4.5918215661813004</v>
      </c>
      <c r="B1044" s="108">
        <v>-74.147781687092802</v>
      </c>
      <c r="C1044" s="119">
        <v>24</v>
      </c>
      <c r="D1044" s="119">
        <v>23</v>
      </c>
      <c r="E1044" s="119">
        <v>1794</v>
      </c>
      <c r="F1044" s="16" t="s">
        <v>2586</v>
      </c>
      <c r="G1044" s="14" t="s">
        <v>2587</v>
      </c>
      <c r="H1044" s="16" t="s">
        <v>2588</v>
      </c>
      <c r="I1044" s="14" t="s">
        <v>1481</v>
      </c>
      <c r="J1044" s="14" t="s">
        <v>41</v>
      </c>
      <c r="K1044" s="14">
        <v>50</v>
      </c>
      <c r="L1044" s="14"/>
      <c r="M1044" s="14">
        <v>1997</v>
      </c>
      <c r="N1044" s="15" t="s">
        <v>43</v>
      </c>
      <c r="O1044" s="15" t="s">
        <v>44</v>
      </c>
      <c r="P1044" s="28">
        <v>4.2689148957375835E-3</v>
      </c>
      <c r="Q1044" s="18">
        <v>829063.35</v>
      </c>
      <c r="R1044" s="18">
        <v>843341.71283233119</v>
      </c>
      <c r="S1044" s="15" t="s">
        <v>45</v>
      </c>
      <c r="T1044" s="15"/>
      <c r="U1044" s="15"/>
      <c r="V1044" s="14">
        <v>365</v>
      </c>
      <c r="W1044" s="76"/>
      <c r="X1044" s="14"/>
      <c r="Y1044" s="14">
        <v>8760</v>
      </c>
      <c r="Z1044" s="76" t="s">
        <v>2589</v>
      </c>
      <c r="AA1044" s="76" t="s">
        <v>2581</v>
      </c>
      <c r="AB1044" s="19" t="s">
        <v>49</v>
      </c>
      <c r="AC1044" s="19">
        <v>46.3856216091623</v>
      </c>
      <c r="AD1044" s="19">
        <v>1074.85364414012</v>
      </c>
      <c r="AE1044" s="19">
        <v>5.4109910208389103</v>
      </c>
      <c r="AF1044" s="19">
        <v>1344</v>
      </c>
      <c r="AG1044" s="19">
        <v>1920000</v>
      </c>
      <c r="AH1044" s="23">
        <v>829063.35</v>
      </c>
      <c r="AI1044" s="24">
        <v>8.7999999999999994E-8</v>
      </c>
      <c r="AJ1044" s="21">
        <f t="shared" si="677"/>
        <v>3.9118929578663329E-2</v>
      </c>
      <c r="AK1044" s="21">
        <f t="shared" si="678"/>
        <v>0.90646891329320178</v>
      </c>
      <c r="AL1044" s="21">
        <f t="shared" si="679"/>
        <v>4.5633144356346514E-3</v>
      </c>
      <c r="AM1044" s="21">
        <f t="shared" si="680"/>
        <v>1.133451262046653</v>
      </c>
      <c r="AN1044" s="21">
        <f t="shared" si="681"/>
        <v>1619.2160886380759</v>
      </c>
      <c r="AO1044" s="86">
        <f t="shared" si="682"/>
        <v>7.4214070729245143E-2</v>
      </c>
      <c r="AP1044" s="88">
        <f t="shared" si="683"/>
        <v>1.0717514953058446E-4</v>
      </c>
      <c r="AQ1044" s="89">
        <f t="shared" si="684"/>
        <v>2.4834764747758953E-3</v>
      </c>
      <c r="AR1044" s="89">
        <f t="shared" si="685"/>
        <v>1.2502231330505895E-5</v>
      </c>
      <c r="AS1044" s="89">
        <f t="shared" si="686"/>
        <v>3.1053459234154875E-3</v>
      </c>
      <c r="AT1044" s="89">
        <f t="shared" si="687"/>
        <v>4.436208462022126</v>
      </c>
      <c r="AU1044" s="91">
        <f t="shared" si="688"/>
        <v>2.0332622117601409E-4</v>
      </c>
      <c r="AV1044" s="95">
        <f t="shared" si="698"/>
        <v>39118.92957866333</v>
      </c>
      <c r="AW1044" s="96">
        <f t="shared" si="699"/>
        <v>906468.91329320183</v>
      </c>
      <c r="AX1044" s="96">
        <f t="shared" si="700"/>
        <v>4563.3144356346511</v>
      </c>
      <c r="AY1044" s="96">
        <f t="shared" si="701"/>
        <v>1133451.2620466531</v>
      </c>
      <c r="AZ1044" s="96">
        <f t="shared" si="702"/>
        <v>1619216088.6380758</v>
      </c>
      <c r="BA1044" s="97">
        <f t="shared" si="703"/>
        <v>74214.070729245141</v>
      </c>
      <c r="BB1044" s="102">
        <f t="shared" si="704"/>
        <v>107.17514953058446</v>
      </c>
      <c r="BC1044" s="98">
        <f t="shared" si="705"/>
        <v>2483.4764747758954</v>
      </c>
      <c r="BD1044" s="98">
        <f t="shared" si="706"/>
        <v>12.502231330505895</v>
      </c>
      <c r="BE1044" s="98">
        <f t="shared" si="707"/>
        <v>3105.3459234154875</v>
      </c>
      <c r="BF1044" s="98">
        <f t="shared" si="708"/>
        <v>4436208.4620221257</v>
      </c>
      <c r="BG1044" s="103">
        <f t="shared" si="709"/>
        <v>203.32622117601409</v>
      </c>
      <c r="BH1044">
        <v>0.1</v>
      </c>
      <c r="BI1044">
        <f t="shared" si="689"/>
        <v>84334.171283233125</v>
      </c>
      <c r="BJ1044">
        <v>0.1</v>
      </c>
      <c r="BK1044">
        <f t="shared" si="690"/>
        <v>82906.335000000006</v>
      </c>
      <c r="BL1044" s="114">
        <v>17.6498016718255</v>
      </c>
      <c r="BM1044" s="114">
        <v>910.91550745517998</v>
      </c>
      <c r="BN1044" s="114">
        <v>5.3109910208389097</v>
      </c>
      <c r="BO1044" s="114">
        <v>537.6</v>
      </c>
      <c r="BP1044" s="114">
        <v>384000</v>
      </c>
      <c r="BQ1044" s="107">
        <f t="shared" si="691"/>
        <v>8.7999999999999994E-9</v>
      </c>
      <c r="BR1044" s="107">
        <f t="shared" si="692"/>
        <v>1.5390275940562352E-2</v>
      </c>
      <c r="BS1044" s="107">
        <f t="shared" si="693"/>
        <v>0.77354259116393864</v>
      </c>
      <c r="BT1044" s="107">
        <f t="shared" si="694"/>
        <v>4.5021664334889055E-3</v>
      </c>
      <c r="BU1044" s="107">
        <f t="shared" si="695"/>
        <v>0.46733392749079933</v>
      </c>
      <c r="BV1044" s="107">
        <f t="shared" si="696"/>
        <v>362.0677244456063</v>
      </c>
      <c r="BW1044" s="117">
        <f t="shared" si="697"/>
        <v>1.0495454534421463E-2</v>
      </c>
    </row>
    <row r="1045" spans="1:75" ht="30" customHeight="1" x14ac:dyDescent="0.25">
      <c r="A1045" s="108">
        <v>4.5918215661813004</v>
      </c>
      <c r="B1045" s="108">
        <v>-74.147781687092802</v>
      </c>
      <c r="C1045" s="119">
        <v>24</v>
      </c>
      <c r="D1045" s="119">
        <v>23</v>
      </c>
      <c r="E1045" s="119">
        <v>1794</v>
      </c>
      <c r="F1045" s="16" t="s">
        <v>2586</v>
      </c>
      <c r="G1045" s="14" t="s">
        <v>2587</v>
      </c>
      <c r="H1045" s="16" t="s">
        <v>2588</v>
      </c>
      <c r="I1045" s="14" t="s">
        <v>1481</v>
      </c>
      <c r="J1045" s="14" t="s">
        <v>41</v>
      </c>
      <c r="K1045" s="14">
        <v>100</v>
      </c>
      <c r="L1045" s="14"/>
      <c r="M1045" s="14">
        <v>2008</v>
      </c>
      <c r="N1045" s="15" t="s">
        <v>43</v>
      </c>
      <c r="O1045" s="15" t="s">
        <v>44</v>
      </c>
      <c r="P1045" s="28">
        <v>4.2689148957375835E-3</v>
      </c>
      <c r="Q1045" s="18">
        <v>101250</v>
      </c>
      <c r="R1045" s="18">
        <v>102993.75605528038</v>
      </c>
      <c r="S1045" s="15" t="s">
        <v>45</v>
      </c>
      <c r="T1045" s="15"/>
      <c r="U1045" s="15"/>
      <c r="V1045" s="14">
        <v>365</v>
      </c>
      <c r="W1045" s="76"/>
      <c r="X1045" s="14"/>
      <c r="Y1045" s="14">
        <v>8760</v>
      </c>
      <c r="Z1045" s="76" t="s">
        <v>2590</v>
      </c>
      <c r="AA1045" s="76" t="s">
        <v>429</v>
      </c>
      <c r="AB1045" s="19" t="s">
        <v>49</v>
      </c>
      <c r="AC1045" s="19">
        <v>46.3856216091623</v>
      </c>
      <c r="AD1045" s="19">
        <v>1074.85364414012</v>
      </c>
      <c r="AE1045" s="19">
        <v>5.4109910208389103</v>
      </c>
      <c r="AF1045" s="19">
        <v>1344</v>
      </c>
      <c r="AG1045" s="19">
        <v>1920000</v>
      </c>
      <c r="AH1045" s="23">
        <v>101250</v>
      </c>
      <c r="AI1045" s="24">
        <v>8.7999999999999994E-8</v>
      </c>
      <c r="AJ1045" s="21">
        <f t="shared" si="677"/>
        <v>4.7774293964866037E-3</v>
      </c>
      <c r="AK1045" s="21">
        <f t="shared" si="678"/>
        <v>0.11070321401969667</v>
      </c>
      <c r="AL1045" s="21">
        <f t="shared" si="679"/>
        <v>5.572982892175952E-4</v>
      </c>
      <c r="AM1045" s="21">
        <f t="shared" si="680"/>
        <v>0.13842360813829682</v>
      </c>
      <c r="AN1045" s="21">
        <f t="shared" si="681"/>
        <v>197.74801162613835</v>
      </c>
      <c r="AO1045" s="86">
        <f t="shared" si="682"/>
        <v>9.0634505328646732E-3</v>
      </c>
      <c r="AP1045" s="88">
        <f t="shared" si="683"/>
        <v>1.3088847661607133E-5</v>
      </c>
      <c r="AQ1045" s="89">
        <f t="shared" si="684"/>
        <v>3.0329647676629224E-4</v>
      </c>
      <c r="AR1045" s="89">
        <f t="shared" si="685"/>
        <v>1.5268446279934116E-6</v>
      </c>
      <c r="AS1045" s="89">
        <f t="shared" si="686"/>
        <v>3.7924276202273101E-4</v>
      </c>
      <c r="AT1045" s="89">
        <f t="shared" si="687"/>
        <v>0.54177537431818723</v>
      </c>
      <c r="AU1045" s="91">
        <f t="shared" si="688"/>
        <v>2.4831371322916913E-5</v>
      </c>
      <c r="AV1045" s="95">
        <f t="shared" si="698"/>
        <v>4777.4293964866038</v>
      </c>
      <c r="AW1045" s="96">
        <f t="shared" si="699"/>
        <v>110703.21401969666</v>
      </c>
      <c r="AX1045" s="96">
        <f t="shared" si="700"/>
        <v>557.2982892175952</v>
      </c>
      <c r="AY1045" s="96">
        <f t="shared" si="701"/>
        <v>138423.60813829681</v>
      </c>
      <c r="AZ1045" s="96">
        <f t="shared" si="702"/>
        <v>197748011.62613836</v>
      </c>
      <c r="BA1045" s="97">
        <f t="shared" si="703"/>
        <v>9063.4505328646737</v>
      </c>
      <c r="BB1045" s="102">
        <f t="shared" si="704"/>
        <v>13.088847661607133</v>
      </c>
      <c r="BC1045" s="98">
        <f t="shared" si="705"/>
        <v>303.29647676629224</v>
      </c>
      <c r="BD1045" s="98">
        <f t="shared" si="706"/>
        <v>1.5268446279934116</v>
      </c>
      <c r="BE1045" s="98">
        <f t="shared" si="707"/>
        <v>379.24276202273103</v>
      </c>
      <c r="BF1045" s="98">
        <f t="shared" si="708"/>
        <v>541775.37431818724</v>
      </c>
      <c r="BG1045" s="103">
        <f t="shared" si="709"/>
        <v>24.831371322916912</v>
      </c>
      <c r="BH1045">
        <v>0.1</v>
      </c>
      <c r="BI1045">
        <f t="shared" si="689"/>
        <v>10299.375605528039</v>
      </c>
      <c r="BJ1045">
        <v>0.1</v>
      </c>
      <c r="BK1045">
        <f t="shared" si="690"/>
        <v>10125</v>
      </c>
      <c r="BL1045" s="114">
        <v>17.6498016718255</v>
      </c>
      <c r="BM1045" s="114">
        <v>910.91550745517998</v>
      </c>
      <c r="BN1045" s="114">
        <v>5.3109910208389097</v>
      </c>
      <c r="BO1045" s="114">
        <v>537.6</v>
      </c>
      <c r="BP1045" s="114">
        <v>384000</v>
      </c>
      <c r="BQ1045" s="107">
        <f t="shared" si="691"/>
        <v>8.7999999999999994E-9</v>
      </c>
      <c r="BR1045" s="107">
        <f t="shared" si="692"/>
        <v>1.8795492997995124E-3</v>
      </c>
      <c r="BS1045" s="107">
        <f t="shared" si="693"/>
        <v>9.4469484575996257E-2</v>
      </c>
      <c r="BT1045" s="107">
        <f t="shared" si="694"/>
        <v>5.4983054237140209E-4</v>
      </c>
      <c r="BU1045" s="107">
        <f t="shared" si="695"/>
        <v>5.7073515743330631E-2</v>
      </c>
      <c r="BV1045" s="107">
        <f t="shared" si="696"/>
        <v>44.217799641146414</v>
      </c>
      <c r="BW1045" s="117">
        <f t="shared" si="697"/>
        <v>1.2817654665474877E-3</v>
      </c>
    </row>
    <row r="1046" spans="1:75" ht="45" customHeight="1" x14ac:dyDescent="0.25">
      <c r="A1046" s="108">
        <v>4.6306464492344599</v>
      </c>
      <c r="B1046" s="108">
        <v>-74.122560461875295</v>
      </c>
      <c r="C1046" s="119">
        <v>27</v>
      </c>
      <c r="D1046" s="119">
        <v>27</v>
      </c>
      <c r="E1046" s="119">
        <v>1849</v>
      </c>
      <c r="F1046" s="16" t="s">
        <v>2591</v>
      </c>
      <c r="G1046" s="14" t="s">
        <v>2592</v>
      </c>
      <c r="H1046" s="16" t="s">
        <v>2593</v>
      </c>
      <c r="I1046" s="14" t="s">
        <v>195</v>
      </c>
      <c r="J1046" s="14" t="s">
        <v>41</v>
      </c>
      <c r="K1046" s="14">
        <v>80</v>
      </c>
      <c r="L1046" s="14"/>
      <c r="M1046" s="27"/>
      <c r="N1046" s="15" t="s">
        <v>43</v>
      </c>
      <c r="O1046" s="15" t="s">
        <v>44</v>
      </c>
      <c r="P1046" s="28">
        <v>4.2689148957375835E-3</v>
      </c>
      <c r="Q1046" s="18">
        <v>238985.25</v>
      </c>
      <c r="R1046" s="18">
        <v>243101.12137590317</v>
      </c>
      <c r="S1046" s="15" t="s">
        <v>45</v>
      </c>
      <c r="T1046" s="15"/>
      <c r="U1046" s="15"/>
      <c r="V1046" s="14">
        <v>365</v>
      </c>
      <c r="W1046" s="76"/>
      <c r="X1046" s="14"/>
      <c r="Y1046" s="14">
        <v>8760</v>
      </c>
      <c r="Z1046" s="76" t="s">
        <v>2594</v>
      </c>
      <c r="AA1046" s="76" t="s">
        <v>429</v>
      </c>
      <c r="AB1046" s="19" t="s">
        <v>49</v>
      </c>
      <c r="AC1046" s="19">
        <v>46.3856216091623</v>
      </c>
      <c r="AD1046" s="19">
        <v>1074.85364414012</v>
      </c>
      <c r="AE1046" s="19">
        <v>5.4109910208389103</v>
      </c>
      <c r="AF1046" s="19">
        <v>1344</v>
      </c>
      <c r="AG1046" s="19">
        <v>1920000</v>
      </c>
      <c r="AH1046" s="20">
        <v>1159.0914634146341</v>
      </c>
      <c r="AI1046" s="20">
        <v>1.4200000000000001E-4</v>
      </c>
      <c r="AJ1046" s="21">
        <f t="shared" si="677"/>
        <v>1.1276396628905682E-2</v>
      </c>
      <c r="AK1046" s="21">
        <f t="shared" si="678"/>
        <v>0.26129812620543913</v>
      </c>
      <c r="AL1046" s="21">
        <f t="shared" si="679"/>
        <v>1.3154179849208822E-3</v>
      </c>
      <c r="AM1046" s="21">
        <f t="shared" si="680"/>
        <v>0.32672790712921385</v>
      </c>
      <c r="AN1046" s="21">
        <f t="shared" si="681"/>
        <v>466.75415304173407</v>
      </c>
      <c r="AO1046" s="86">
        <f t="shared" si="682"/>
        <v>0.16742562021603197</v>
      </c>
      <c r="AP1046" s="88">
        <f t="shared" si="683"/>
        <v>3.0894237339467625E-5</v>
      </c>
      <c r="AQ1046" s="89">
        <f t="shared" si="684"/>
        <v>7.1588527727517567E-4</v>
      </c>
      <c r="AR1046" s="89">
        <f t="shared" si="685"/>
        <v>3.6038848901941979E-6</v>
      </c>
      <c r="AS1046" s="89">
        <f t="shared" si="686"/>
        <v>8.95144951038942E-4</v>
      </c>
      <c r="AT1046" s="89">
        <f t="shared" si="687"/>
        <v>1.278778501484203</v>
      </c>
      <c r="AU1046" s="91">
        <f t="shared" si="688"/>
        <v>4.5870032935899167E-4</v>
      </c>
      <c r="AV1046" s="95">
        <f t="shared" si="698"/>
        <v>11276.396628905683</v>
      </c>
      <c r="AW1046" s="96">
        <f t="shared" si="699"/>
        <v>261298.12620543913</v>
      </c>
      <c r="AX1046" s="96">
        <f t="shared" si="700"/>
        <v>1315.4179849208822</v>
      </c>
      <c r="AY1046" s="96">
        <f t="shared" si="701"/>
        <v>326727.90712921385</v>
      </c>
      <c r="AZ1046" s="96">
        <f t="shared" si="702"/>
        <v>466754153.0417341</v>
      </c>
      <c r="BA1046" s="97">
        <f t="shared" si="703"/>
        <v>167425.62021603197</v>
      </c>
      <c r="BB1046" s="102">
        <f t="shared" si="704"/>
        <v>30.894237339467626</v>
      </c>
      <c r="BC1046" s="98">
        <f t="shared" si="705"/>
        <v>715.88527727517567</v>
      </c>
      <c r="BD1046" s="98">
        <f t="shared" si="706"/>
        <v>3.6038848901941978</v>
      </c>
      <c r="BE1046" s="98">
        <f t="shared" si="707"/>
        <v>895.14495103894194</v>
      </c>
      <c r="BF1046" s="98">
        <f t="shared" si="708"/>
        <v>1278778.5014842029</v>
      </c>
      <c r="BG1046" s="103">
        <f t="shared" si="709"/>
        <v>458.70032935899167</v>
      </c>
      <c r="BH1046">
        <v>0.1</v>
      </c>
      <c r="BI1046">
        <f t="shared" si="689"/>
        <v>24310.112137590317</v>
      </c>
      <c r="BJ1046">
        <v>0.1</v>
      </c>
      <c r="BK1046">
        <f t="shared" si="690"/>
        <v>115.90914634146341</v>
      </c>
      <c r="BL1046" s="114">
        <v>17.6498016718255</v>
      </c>
      <c r="BM1046" s="114">
        <v>910.91550745517998</v>
      </c>
      <c r="BN1046" s="114">
        <v>5.3109910208389097</v>
      </c>
      <c r="BO1046" s="114">
        <v>537.6</v>
      </c>
      <c r="BP1046" s="114">
        <v>384000</v>
      </c>
      <c r="BQ1046" s="107">
        <f t="shared" si="691"/>
        <v>1.4200000000000001E-5</v>
      </c>
      <c r="BR1046" s="107">
        <f t="shared" si="692"/>
        <v>4.4363907091349289E-3</v>
      </c>
      <c r="BS1046" s="107">
        <f t="shared" si="693"/>
        <v>0.22298087297546282</v>
      </c>
      <c r="BT1046" s="107">
        <f t="shared" si="694"/>
        <v>1.2977915024816311E-3</v>
      </c>
      <c r="BU1046" s="107">
        <f t="shared" si="695"/>
        <v>0.13471336719307464</v>
      </c>
      <c r="BV1046" s="107">
        <f t="shared" si="696"/>
        <v>104.36940149816577</v>
      </c>
      <c r="BW1046" s="117">
        <f t="shared" si="697"/>
        <v>2.367755827982395E-2</v>
      </c>
    </row>
    <row r="1047" spans="1:75" ht="45" customHeight="1" x14ac:dyDescent="0.25">
      <c r="A1047" s="108">
        <v>4.6306464492344599</v>
      </c>
      <c r="B1047" s="108">
        <v>-74.122560461875295</v>
      </c>
      <c r="C1047" s="119">
        <v>27</v>
      </c>
      <c r="D1047" s="119">
        <v>27</v>
      </c>
      <c r="E1047" s="119">
        <v>1849</v>
      </c>
      <c r="F1047" s="16" t="s">
        <v>2591</v>
      </c>
      <c r="G1047" s="14" t="s">
        <v>2592</v>
      </c>
      <c r="H1047" s="16" t="s">
        <v>2593</v>
      </c>
      <c r="I1047" s="14" t="s">
        <v>195</v>
      </c>
      <c r="J1047" s="14" t="s">
        <v>41</v>
      </c>
      <c r="K1047" s="14">
        <v>40</v>
      </c>
      <c r="L1047" s="14"/>
      <c r="M1047" s="14">
        <v>1990</v>
      </c>
      <c r="N1047" s="15" t="s">
        <v>43</v>
      </c>
      <c r="O1047" s="15" t="s">
        <v>44</v>
      </c>
      <c r="P1047" s="28">
        <v>4.2689148957375835E-3</v>
      </c>
      <c r="Q1047" s="18">
        <v>9000</v>
      </c>
      <c r="R1047" s="18">
        <v>9155.0005382471445</v>
      </c>
      <c r="S1047" s="15" t="s">
        <v>45</v>
      </c>
      <c r="T1047" s="15"/>
      <c r="U1047" s="15"/>
      <c r="V1047" s="14">
        <v>365</v>
      </c>
      <c r="W1047" s="76"/>
      <c r="X1047" s="14"/>
      <c r="Y1047" s="14">
        <v>0</v>
      </c>
      <c r="Z1047" s="76" t="s">
        <v>2595</v>
      </c>
      <c r="AA1047" s="76" t="s">
        <v>429</v>
      </c>
      <c r="AB1047" s="19" t="s">
        <v>49</v>
      </c>
      <c r="AC1047" s="19">
        <v>46.3856216091623</v>
      </c>
      <c r="AD1047" s="19">
        <v>1074.85364414012</v>
      </c>
      <c r="AE1047" s="19">
        <v>5.4109910208389103</v>
      </c>
      <c r="AF1047" s="19">
        <v>1344</v>
      </c>
      <c r="AG1047" s="19">
        <v>1920000</v>
      </c>
      <c r="AH1047" s="20">
        <v>1159.0914634146341</v>
      </c>
      <c r="AI1047" s="20">
        <v>1.4200000000000001E-4</v>
      </c>
      <c r="AJ1047" s="21">
        <f t="shared" si="677"/>
        <v>4.2466039079880926E-4</v>
      </c>
      <c r="AK1047" s="21">
        <f t="shared" si="678"/>
        <v>9.8402856906397024E-3</v>
      </c>
      <c r="AL1047" s="21">
        <f t="shared" si="679"/>
        <v>4.9537625708230688E-5</v>
      </c>
      <c r="AM1047" s="21">
        <f t="shared" si="680"/>
        <v>1.2304320723404162E-2</v>
      </c>
      <c r="AN1047" s="21">
        <f t="shared" si="681"/>
        <v>17.577601033434515</v>
      </c>
      <c r="AO1047" s="86">
        <f t="shared" si="682"/>
        <v>0.16742562021603197</v>
      </c>
      <c r="AP1047" s="88">
        <f t="shared" si="683"/>
        <v>1.1634531254761897E-6</v>
      </c>
      <c r="AQ1047" s="89">
        <f t="shared" si="684"/>
        <v>2.6959686823670417E-5</v>
      </c>
      <c r="AR1047" s="89">
        <f t="shared" si="685"/>
        <v>1.3571952248830326E-7</v>
      </c>
      <c r="AS1047" s="89">
        <f t="shared" si="686"/>
        <v>3.3710467735353867E-5</v>
      </c>
      <c r="AT1047" s="89">
        <f t="shared" si="687"/>
        <v>4.8157811050505518E-2</v>
      </c>
      <c r="AU1047" s="91">
        <f t="shared" si="688"/>
        <v>4.5870032935899167E-4</v>
      </c>
      <c r="AV1047" s="95">
        <f t="shared" si="698"/>
        <v>424.66039079880926</v>
      </c>
      <c r="AW1047" s="96">
        <f t="shared" si="699"/>
        <v>9840.2856906397028</v>
      </c>
      <c r="AX1047" s="96">
        <f t="shared" si="700"/>
        <v>49.537625708230685</v>
      </c>
      <c r="AY1047" s="96">
        <f t="shared" si="701"/>
        <v>12304.320723404162</v>
      </c>
      <c r="AZ1047" s="96">
        <f t="shared" si="702"/>
        <v>17577601.033434514</v>
      </c>
      <c r="BA1047" s="97">
        <f t="shared" si="703"/>
        <v>167425.62021603197</v>
      </c>
      <c r="BB1047" s="102">
        <f t="shared" si="704"/>
        <v>1.1634531254761897</v>
      </c>
      <c r="BC1047" s="98">
        <f t="shared" si="705"/>
        <v>26.959686823670417</v>
      </c>
      <c r="BD1047" s="98">
        <f t="shared" si="706"/>
        <v>0.13571952248830327</v>
      </c>
      <c r="BE1047" s="98">
        <f t="shared" si="707"/>
        <v>33.710467735353866</v>
      </c>
      <c r="BF1047" s="98">
        <f t="shared" si="708"/>
        <v>48157.811050505516</v>
      </c>
      <c r="BG1047" s="103">
        <f t="shared" si="709"/>
        <v>458.70032935899167</v>
      </c>
      <c r="BH1047">
        <v>0.1</v>
      </c>
      <c r="BI1047">
        <f t="shared" si="689"/>
        <v>915.50005382471454</v>
      </c>
      <c r="BJ1047">
        <v>0.1</v>
      </c>
      <c r="BK1047">
        <f t="shared" si="690"/>
        <v>115.90914634146341</v>
      </c>
      <c r="BL1047" s="114">
        <v>17.6498016718255</v>
      </c>
      <c r="BM1047" s="114">
        <v>910.91550745517998</v>
      </c>
      <c r="BN1047" s="114">
        <v>5.3109910208389097</v>
      </c>
      <c r="BO1047" s="114">
        <v>537.6</v>
      </c>
      <c r="BP1047" s="114">
        <v>384000</v>
      </c>
      <c r="BQ1047" s="107">
        <f t="shared" si="691"/>
        <v>1.4200000000000001E-5</v>
      </c>
      <c r="BR1047" s="107">
        <f t="shared" si="692"/>
        <v>1.6707104887106778E-4</v>
      </c>
      <c r="BS1047" s="107">
        <f t="shared" si="693"/>
        <v>8.397287517866333E-3</v>
      </c>
      <c r="BT1047" s="107">
        <f t="shared" si="694"/>
        <v>4.8873825988569078E-5</v>
      </c>
      <c r="BU1047" s="107">
        <f t="shared" si="695"/>
        <v>5.0732013994071673E-3</v>
      </c>
      <c r="BV1047" s="107">
        <f t="shared" si="696"/>
        <v>3.9304710792130133</v>
      </c>
      <c r="BW1047" s="117">
        <f t="shared" si="697"/>
        <v>2.367755827982395E-2</v>
      </c>
    </row>
    <row r="1048" spans="1:75" ht="30" customHeight="1" x14ac:dyDescent="0.25">
      <c r="A1048" s="108">
        <v>4.63680131250001</v>
      </c>
      <c r="B1048" s="108">
        <v>-74.120921891052504</v>
      </c>
      <c r="C1048" s="119">
        <v>27</v>
      </c>
      <c r="D1048" s="119">
        <v>28</v>
      </c>
      <c r="E1048" s="119">
        <v>1862</v>
      </c>
      <c r="F1048" s="16" t="s">
        <v>2596</v>
      </c>
      <c r="G1048" s="14" t="s">
        <v>2597</v>
      </c>
      <c r="H1048" s="16" t="s">
        <v>2598</v>
      </c>
      <c r="I1048" s="14" t="s">
        <v>195</v>
      </c>
      <c r="J1048" s="14" t="s">
        <v>53</v>
      </c>
      <c r="K1048" s="14">
        <v>300.37</v>
      </c>
      <c r="L1048" s="14"/>
      <c r="M1048" s="14">
        <v>2002</v>
      </c>
      <c r="N1048" s="15" t="s">
        <v>43</v>
      </c>
      <c r="O1048" s="15" t="s">
        <v>123</v>
      </c>
      <c r="P1048" s="28">
        <v>4.2689148957375835E-3</v>
      </c>
      <c r="Q1048" s="18">
        <v>66384</v>
      </c>
      <c r="R1048" s="18">
        <v>67527.283970110948</v>
      </c>
      <c r="S1048" s="15" t="s">
        <v>45</v>
      </c>
      <c r="T1048" s="15"/>
      <c r="U1048" s="15"/>
      <c r="V1048" s="14">
        <v>365</v>
      </c>
      <c r="W1048" s="76"/>
      <c r="X1048" s="14"/>
      <c r="Y1048" s="14">
        <v>8760</v>
      </c>
      <c r="Z1048" s="76" t="s">
        <v>2599</v>
      </c>
      <c r="AA1048" s="76" t="s">
        <v>429</v>
      </c>
      <c r="AB1048" s="19" t="s">
        <v>49</v>
      </c>
      <c r="AC1048" s="19">
        <v>196.35697419693699</v>
      </c>
      <c r="AD1048" s="19">
        <v>1220.7279907421801</v>
      </c>
      <c r="AE1048" s="19">
        <v>69.655897325915305</v>
      </c>
      <c r="AF1048" s="19">
        <v>640</v>
      </c>
      <c r="AG1048" s="19">
        <v>1920000</v>
      </c>
      <c r="AH1048" s="23">
        <v>66384</v>
      </c>
      <c r="AI1048" s="24">
        <v>8.7999999999999994E-8</v>
      </c>
      <c r="AJ1048" s="21">
        <f t="shared" si="677"/>
        <v>1.3259453156108313E-2</v>
      </c>
      <c r="AK1048" s="21">
        <f t="shared" si="678"/>
        <v>8.2432445681110161E-2</v>
      </c>
      <c r="AL1048" s="21">
        <f t="shared" si="679"/>
        <v>4.7036735589199748E-3</v>
      </c>
      <c r="AM1048" s="21">
        <f t="shared" si="680"/>
        <v>4.3217461740871002E-2</v>
      </c>
      <c r="AN1048" s="21">
        <f t="shared" si="681"/>
        <v>129.65238522261302</v>
      </c>
      <c r="AO1048" s="86">
        <f t="shared" si="682"/>
        <v>5.9424009893697619E-3</v>
      </c>
      <c r="AP1048" s="88">
        <f t="shared" si="683"/>
        <v>3.6327268920844692E-5</v>
      </c>
      <c r="AQ1048" s="89">
        <f t="shared" si="684"/>
        <v>2.258423169345484E-4</v>
      </c>
      <c r="AR1048" s="89">
        <f t="shared" si="685"/>
        <v>1.2886776873753355E-5</v>
      </c>
      <c r="AS1048" s="89">
        <f t="shared" si="686"/>
        <v>1.1840400476950959E-4</v>
      </c>
      <c r="AT1048" s="89">
        <f t="shared" si="687"/>
        <v>0.35521201430852883</v>
      </c>
      <c r="AU1048" s="91">
        <f t="shared" si="688"/>
        <v>1.6280550655807566E-5</v>
      </c>
      <c r="AV1048" s="95">
        <f t="shared" si="698"/>
        <v>13259.453156108313</v>
      </c>
      <c r="AW1048" s="96">
        <f t="shared" si="699"/>
        <v>82432.445681110155</v>
      </c>
      <c r="AX1048" s="96">
        <f t="shared" si="700"/>
        <v>4703.6735589199752</v>
      </c>
      <c r="AY1048" s="96">
        <f t="shared" si="701"/>
        <v>43217.461740871004</v>
      </c>
      <c r="AZ1048" s="96">
        <f t="shared" si="702"/>
        <v>129652385.22261302</v>
      </c>
      <c r="BA1048" s="97">
        <f t="shared" si="703"/>
        <v>5942.4009893697621</v>
      </c>
      <c r="BB1048" s="102">
        <f t="shared" si="704"/>
        <v>36.327268920844695</v>
      </c>
      <c r="BC1048" s="98">
        <f t="shared" si="705"/>
        <v>225.84231693454839</v>
      </c>
      <c r="BD1048" s="98">
        <f t="shared" si="706"/>
        <v>12.886776873753355</v>
      </c>
      <c r="BE1048" s="98">
        <f t="shared" si="707"/>
        <v>118.40400476950958</v>
      </c>
      <c r="BF1048" s="98">
        <f t="shared" si="708"/>
        <v>355212.01430852886</v>
      </c>
      <c r="BG1048" s="103">
        <f t="shared" si="709"/>
        <v>16.280550655807566</v>
      </c>
      <c r="BH1048">
        <v>0.1</v>
      </c>
      <c r="BI1048">
        <f t="shared" si="689"/>
        <v>6752.7283970110948</v>
      </c>
      <c r="BJ1048">
        <v>0.1</v>
      </c>
      <c r="BK1048">
        <f t="shared" si="690"/>
        <v>6638.4000000000005</v>
      </c>
      <c r="BL1048" s="114">
        <v>187.562005220738</v>
      </c>
      <c r="BM1048" s="114">
        <v>1012.03746873145</v>
      </c>
      <c r="BN1048" s="114">
        <v>69.555897325915296</v>
      </c>
      <c r="BO1048" s="114">
        <v>256</v>
      </c>
      <c r="BP1048" s="114">
        <v>384000</v>
      </c>
      <c r="BQ1048" s="107">
        <f t="shared" si="691"/>
        <v>8.7999999999999994E-9</v>
      </c>
      <c r="BR1048" s="107">
        <f t="shared" si="692"/>
        <v>1.2734769664952338E-2</v>
      </c>
      <c r="BS1048" s="107">
        <f t="shared" si="693"/>
        <v>6.8835499755851084E-2</v>
      </c>
      <c r="BT1048" s="107">
        <f t="shared" si="694"/>
        <v>4.7204142548815933E-3</v>
      </c>
      <c r="BU1048" s="107">
        <f t="shared" si="695"/>
        <v>1.7819015962870128E-2</v>
      </c>
      <c r="BV1048" s="107">
        <f t="shared" si="696"/>
        <v>28.991154680275194</v>
      </c>
      <c r="BW1048" s="117">
        <f t="shared" si="697"/>
        <v>8.4038240722260175E-4</v>
      </c>
    </row>
    <row r="1049" spans="1:75" ht="30" customHeight="1" x14ac:dyDescent="0.25">
      <c r="A1049" s="108">
        <v>4.6352471798013299</v>
      </c>
      <c r="B1049" s="108">
        <v>-74.121603245338093</v>
      </c>
      <c r="C1049" s="119">
        <v>27</v>
      </c>
      <c r="D1049" s="119">
        <v>28</v>
      </c>
      <c r="E1049" s="119">
        <v>1862</v>
      </c>
      <c r="F1049" s="16" t="s">
        <v>2600</v>
      </c>
      <c r="G1049" s="14" t="s">
        <v>2601</v>
      </c>
      <c r="H1049" s="16" t="s">
        <v>2602</v>
      </c>
      <c r="I1049" s="14" t="s">
        <v>195</v>
      </c>
      <c r="J1049" s="14" t="s">
        <v>53</v>
      </c>
      <c r="K1049" s="27"/>
      <c r="L1049" s="27"/>
      <c r="M1049" s="14">
        <v>2007</v>
      </c>
      <c r="N1049" s="15" t="s">
        <v>43</v>
      </c>
      <c r="O1049" s="15" t="s">
        <v>123</v>
      </c>
      <c r="P1049" s="22">
        <v>1.192780523187394E-2</v>
      </c>
      <c r="Q1049" s="18">
        <v>27360</v>
      </c>
      <c r="R1049" s="18">
        <v>28697.020833931878</v>
      </c>
      <c r="S1049" s="15" t="s">
        <v>45</v>
      </c>
      <c r="T1049" s="15"/>
      <c r="U1049" s="15"/>
      <c r="V1049" s="14">
        <v>365</v>
      </c>
      <c r="W1049" s="76" t="s">
        <v>76</v>
      </c>
      <c r="X1049" s="14"/>
      <c r="Y1049" s="14">
        <v>2920</v>
      </c>
      <c r="Z1049" s="76" t="s">
        <v>2603</v>
      </c>
      <c r="AA1049" s="76" t="s">
        <v>2604</v>
      </c>
      <c r="AB1049" s="19" t="s">
        <v>49</v>
      </c>
      <c r="AC1049" s="19">
        <v>196.35697419693699</v>
      </c>
      <c r="AD1049" s="19">
        <v>1220.7279907421801</v>
      </c>
      <c r="AE1049" s="19">
        <v>69.655897325915305</v>
      </c>
      <c r="AF1049" s="19">
        <v>640</v>
      </c>
      <c r="AG1049" s="19">
        <v>1920000</v>
      </c>
      <c r="AH1049" s="20">
        <v>2.9803032786885244</v>
      </c>
      <c r="AI1049" s="20">
        <v>1.362E-5</v>
      </c>
      <c r="AJ1049" s="21">
        <f t="shared" si="677"/>
        <v>5.634860179417325E-3</v>
      </c>
      <c r="AK1049" s="21">
        <f t="shared" si="678"/>
        <v>3.5031256582892141E-2</v>
      </c>
      <c r="AL1049" s="21">
        <f t="shared" si="679"/>
        <v>1.9989167367680111E-3</v>
      </c>
      <c r="AM1049" s="21">
        <f t="shared" si="680"/>
        <v>1.8366093333716398E-2</v>
      </c>
      <c r="AN1049" s="21">
        <f t="shared" si="681"/>
        <v>55.098280001149206</v>
      </c>
      <c r="AO1049" s="86">
        <f t="shared" si="682"/>
        <v>4.257535600559415E-5</v>
      </c>
      <c r="AP1049" s="88">
        <f t="shared" si="683"/>
        <v>1.5437973094294042E-5</v>
      </c>
      <c r="AQ1049" s="89">
        <f t="shared" si="684"/>
        <v>9.5976045432581204E-5</v>
      </c>
      <c r="AR1049" s="89">
        <f t="shared" si="685"/>
        <v>5.4764842103233177E-6</v>
      </c>
      <c r="AS1049" s="89">
        <f t="shared" si="686"/>
        <v>5.0318063927990134E-5</v>
      </c>
      <c r="AT1049" s="89">
        <f t="shared" si="687"/>
        <v>0.15095419178397043</v>
      </c>
      <c r="AU1049" s="91">
        <f t="shared" si="688"/>
        <v>1.1664481097423054E-7</v>
      </c>
      <c r="AV1049" s="95">
        <f t="shared" si="698"/>
        <v>5634.8601794173246</v>
      </c>
      <c r="AW1049" s="96">
        <f t="shared" si="699"/>
        <v>35031.256582892143</v>
      </c>
      <c r="AX1049" s="96">
        <f t="shared" si="700"/>
        <v>1998.9167367680111</v>
      </c>
      <c r="AY1049" s="96">
        <f t="shared" si="701"/>
        <v>18366.093333716399</v>
      </c>
      <c r="AZ1049" s="96">
        <f t="shared" si="702"/>
        <v>55098280.001149207</v>
      </c>
      <c r="BA1049" s="97">
        <f t="shared" si="703"/>
        <v>42.575356005594152</v>
      </c>
      <c r="BB1049" s="102">
        <f t="shared" si="704"/>
        <v>15.437973094294042</v>
      </c>
      <c r="BC1049" s="98">
        <f t="shared" si="705"/>
        <v>95.976045432581202</v>
      </c>
      <c r="BD1049" s="98">
        <f t="shared" si="706"/>
        <v>5.476484210323318</v>
      </c>
      <c r="BE1049" s="98">
        <f t="shared" si="707"/>
        <v>50.318063927990131</v>
      </c>
      <c r="BF1049" s="98">
        <f t="shared" si="708"/>
        <v>150954.19178397043</v>
      </c>
      <c r="BG1049" s="103">
        <f t="shared" si="709"/>
        <v>0.11664481097423055</v>
      </c>
      <c r="BH1049">
        <v>0.1</v>
      </c>
      <c r="BI1049">
        <f t="shared" si="689"/>
        <v>2869.7020833931879</v>
      </c>
      <c r="BJ1049">
        <v>0.1</v>
      </c>
      <c r="BK1049">
        <f t="shared" si="690"/>
        <v>0.29803032786885247</v>
      </c>
      <c r="BL1049" s="114">
        <v>187.562005220738</v>
      </c>
      <c r="BM1049" s="114">
        <v>1012.03746873145</v>
      </c>
      <c r="BN1049" s="114">
        <v>69.555897325915296</v>
      </c>
      <c r="BO1049" s="114">
        <v>256</v>
      </c>
      <c r="BP1049" s="114">
        <v>384000</v>
      </c>
      <c r="BQ1049" s="107">
        <f t="shared" si="691"/>
        <v>1.362E-6</v>
      </c>
      <c r="BR1049" s="107">
        <f t="shared" si="692"/>
        <v>5.4118858171789798E-3</v>
      </c>
      <c r="BS1049" s="107">
        <f t="shared" si="693"/>
        <v>2.9252972346438734E-2</v>
      </c>
      <c r="BT1049" s="107">
        <f t="shared" si="694"/>
        <v>2.0060310181745861E-3</v>
      </c>
      <c r="BU1049" s="107">
        <f t="shared" si="695"/>
        <v>7.5725342744865105E-3</v>
      </c>
      <c r="BV1049" s="107">
        <f t="shared" si="696"/>
        <v>12.320349952588682</v>
      </c>
      <c r="BW1049" s="117">
        <f t="shared" si="697"/>
        <v>6.0210645885974061E-6</v>
      </c>
    </row>
    <row r="1050" spans="1:75" ht="30" customHeight="1" x14ac:dyDescent="0.25">
      <c r="A1050" s="108">
        <v>4.6352471798013299</v>
      </c>
      <c r="B1050" s="108">
        <v>-74.121603245338093</v>
      </c>
      <c r="C1050" s="119">
        <v>27</v>
      </c>
      <c r="D1050" s="119">
        <v>28</v>
      </c>
      <c r="E1050" s="119">
        <v>1862</v>
      </c>
      <c r="F1050" s="16" t="s">
        <v>2600</v>
      </c>
      <c r="G1050" s="14" t="s">
        <v>2601</v>
      </c>
      <c r="H1050" s="16" t="s">
        <v>2602</v>
      </c>
      <c r="I1050" s="14" t="s">
        <v>195</v>
      </c>
      <c r="J1050" s="14" t="s">
        <v>53</v>
      </c>
      <c r="K1050" s="27"/>
      <c r="L1050" s="27"/>
      <c r="M1050" s="14">
        <v>2007</v>
      </c>
      <c r="N1050" s="15" t="s">
        <v>43</v>
      </c>
      <c r="O1050" s="15" t="s">
        <v>123</v>
      </c>
      <c r="P1050" s="22">
        <v>1.192780523187394E-2</v>
      </c>
      <c r="Q1050" s="18">
        <v>31680</v>
      </c>
      <c r="R1050" s="18">
        <v>33228.129386657965</v>
      </c>
      <c r="S1050" s="15" t="s">
        <v>45</v>
      </c>
      <c r="T1050" s="15"/>
      <c r="U1050" s="15"/>
      <c r="V1050" s="14">
        <v>365</v>
      </c>
      <c r="W1050" s="76" t="s">
        <v>76</v>
      </c>
      <c r="X1050" s="14"/>
      <c r="Y1050" s="14">
        <v>2920</v>
      </c>
      <c r="Z1050" s="76" t="s">
        <v>2603</v>
      </c>
      <c r="AA1050" s="76" t="s">
        <v>2604</v>
      </c>
      <c r="AB1050" s="19" t="s">
        <v>49</v>
      </c>
      <c r="AC1050" s="19">
        <v>196.35697419693699</v>
      </c>
      <c r="AD1050" s="19">
        <v>1220.7279907421801</v>
      </c>
      <c r="AE1050" s="19">
        <v>69.655897325915305</v>
      </c>
      <c r="AF1050" s="19">
        <v>640</v>
      </c>
      <c r="AG1050" s="19">
        <v>1920000</v>
      </c>
      <c r="AH1050" s="20">
        <v>8608.3841463414628</v>
      </c>
      <c r="AI1050" s="20">
        <v>1.0442E-8</v>
      </c>
      <c r="AJ1050" s="21">
        <f t="shared" si="677"/>
        <v>6.5245749445884812E-3</v>
      </c>
      <c r="AK1050" s="21">
        <f t="shared" si="678"/>
        <v>4.0562507622296171E-2</v>
      </c>
      <c r="AL1050" s="21">
        <f t="shared" si="679"/>
        <v>2.3145351688892762E-3</v>
      </c>
      <c r="AM1050" s="21">
        <f t="shared" si="680"/>
        <v>2.1266002807461097E-2</v>
      </c>
      <c r="AN1050" s="21">
        <f t="shared" si="681"/>
        <v>63.79800842238329</v>
      </c>
      <c r="AO1050" s="86">
        <f t="shared" si="682"/>
        <v>9.4281405436559516E-5</v>
      </c>
      <c r="AP1050" s="88">
        <f t="shared" si="683"/>
        <v>1.7875547793393099E-5</v>
      </c>
      <c r="AQ1050" s="89">
        <f t="shared" si="684"/>
        <v>1.1113015786930457E-4</v>
      </c>
      <c r="AR1050" s="89">
        <f t="shared" si="685"/>
        <v>6.3411922435322639E-6</v>
      </c>
      <c r="AS1050" s="89">
        <f t="shared" si="686"/>
        <v>5.8263021390304378E-5</v>
      </c>
      <c r="AT1050" s="89">
        <f t="shared" si="687"/>
        <v>0.17478906417091311</v>
      </c>
      <c r="AU1050" s="91">
        <f t="shared" si="688"/>
        <v>2.5830522037413568E-7</v>
      </c>
      <c r="AV1050" s="95">
        <f t="shared" si="698"/>
        <v>6524.5749445884812</v>
      </c>
      <c r="AW1050" s="96">
        <f t="shared" si="699"/>
        <v>40562.507622296172</v>
      </c>
      <c r="AX1050" s="96">
        <f t="shared" si="700"/>
        <v>2314.5351688892761</v>
      </c>
      <c r="AY1050" s="96">
        <f t="shared" si="701"/>
        <v>21266.002807461096</v>
      </c>
      <c r="AZ1050" s="96">
        <f t="shared" si="702"/>
        <v>63798008.422383294</v>
      </c>
      <c r="BA1050" s="97">
        <f t="shared" si="703"/>
        <v>94.28140543655951</v>
      </c>
      <c r="BB1050" s="102">
        <f t="shared" si="704"/>
        <v>17.8755477933931</v>
      </c>
      <c r="BC1050" s="98">
        <f t="shared" si="705"/>
        <v>111.13015786930457</v>
      </c>
      <c r="BD1050" s="98">
        <f t="shared" si="706"/>
        <v>6.3411922435322641</v>
      </c>
      <c r="BE1050" s="98">
        <f t="shared" si="707"/>
        <v>58.263021390304381</v>
      </c>
      <c r="BF1050" s="98">
        <f t="shared" si="708"/>
        <v>174789.0641709131</v>
      </c>
      <c r="BG1050" s="103">
        <f t="shared" si="709"/>
        <v>0.25830522037413567</v>
      </c>
      <c r="BH1050">
        <v>0.1</v>
      </c>
      <c r="BI1050">
        <f t="shared" si="689"/>
        <v>3322.8129386657965</v>
      </c>
      <c r="BJ1050">
        <v>0.1</v>
      </c>
      <c r="BK1050">
        <f t="shared" si="690"/>
        <v>860.83841463414637</v>
      </c>
      <c r="BL1050" s="114">
        <v>187.562005220738</v>
      </c>
      <c r="BM1050" s="114">
        <v>1012.03746873145</v>
      </c>
      <c r="BN1050" s="114">
        <v>69.555897325915296</v>
      </c>
      <c r="BO1050" s="114">
        <v>256</v>
      </c>
      <c r="BP1050" s="114">
        <v>384000</v>
      </c>
      <c r="BQ1050" s="107">
        <f t="shared" si="691"/>
        <v>1.0442E-9</v>
      </c>
      <c r="BR1050" s="107">
        <f t="shared" si="692"/>
        <v>6.266394104101976E-3</v>
      </c>
      <c r="BS1050" s="107">
        <f t="shared" si="693"/>
        <v>3.3871862716929067E-2</v>
      </c>
      <c r="BT1050" s="107">
        <f t="shared" si="694"/>
        <v>2.3227727578863633E-3</v>
      </c>
      <c r="BU1050" s="107">
        <f t="shared" si="695"/>
        <v>8.7681975809843823E-3</v>
      </c>
      <c r="BV1050" s="107">
        <f t="shared" si="696"/>
        <v>14.265668366155317</v>
      </c>
      <c r="BW1050" s="117">
        <f t="shared" si="697"/>
        <v>1.3333404224797892E-5</v>
      </c>
    </row>
    <row r="1051" spans="1:75" ht="30" customHeight="1" x14ac:dyDescent="0.25">
      <c r="A1051" s="108">
        <v>4.6352471798013299</v>
      </c>
      <c r="B1051" s="108">
        <v>-74.121603245338093</v>
      </c>
      <c r="C1051" s="119">
        <v>27</v>
      </c>
      <c r="D1051" s="119">
        <v>28</v>
      </c>
      <c r="E1051" s="119">
        <v>1862</v>
      </c>
      <c r="F1051" s="16" t="s">
        <v>2600</v>
      </c>
      <c r="G1051" s="14" t="s">
        <v>2601</v>
      </c>
      <c r="H1051" s="16" t="s">
        <v>2602</v>
      </c>
      <c r="I1051" s="14" t="s">
        <v>195</v>
      </c>
      <c r="J1051" s="14" t="s">
        <v>53</v>
      </c>
      <c r="K1051" s="27"/>
      <c r="L1051" s="27"/>
      <c r="M1051" s="14">
        <v>2007</v>
      </c>
      <c r="N1051" s="15" t="s">
        <v>43</v>
      </c>
      <c r="O1051" s="15" t="s">
        <v>123</v>
      </c>
      <c r="P1051" s="22">
        <v>1.192780523187394E-2</v>
      </c>
      <c r="Q1051" s="18">
        <v>74400</v>
      </c>
      <c r="R1051" s="18">
        <v>78035.75840806037</v>
      </c>
      <c r="S1051" s="15" t="s">
        <v>45</v>
      </c>
      <c r="T1051" s="15"/>
      <c r="U1051" s="15"/>
      <c r="V1051" s="14">
        <v>365</v>
      </c>
      <c r="W1051" s="76" t="s">
        <v>76</v>
      </c>
      <c r="X1051" s="14"/>
      <c r="Y1051" s="14">
        <v>2920</v>
      </c>
      <c r="Z1051" s="76" t="s">
        <v>2603</v>
      </c>
      <c r="AA1051" s="76" t="s">
        <v>2604</v>
      </c>
      <c r="AB1051" s="19" t="s">
        <v>49</v>
      </c>
      <c r="AC1051" s="19">
        <v>196.35697419693699</v>
      </c>
      <c r="AD1051" s="19">
        <v>1220.7279907421801</v>
      </c>
      <c r="AE1051" s="19">
        <v>69.655897325915305</v>
      </c>
      <c r="AF1051" s="19">
        <v>640</v>
      </c>
      <c r="AG1051" s="19">
        <v>1920000</v>
      </c>
      <c r="AH1051" s="20">
        <v>8608.3841463414628</v>
      </c>
      <c r="AI1051" s="20">
        <v>1.0442E-8</v>
      </c>
      <c r="AJ1051" s="21">
        <f t="shared" si="677"/>
        <v>1.5322865400169918E-2</v>
      </c>
      <c r="AK1051" s="21">
        <f t="shared" si="678"/>
        <v>9.5260434567513722E-2</v>
      </c>
      <c r="AL1051" s="21">
        <f t="shared" si="679"/>
        <v>5.4356507754217851E-3</v>
      </c>
      <c r="AM1051" s="21">
        <f t="shared" si="680"/>
        <v>4.9942885381158632E-2</v>
      </c>
      <c r="AN1051" s="21">
        <f t="shared" si="681"/>
        <v>149.82865614347591</v>
      </c>
      <c r="AO1051" s="86">
        <f t="shared" si="682"/>
        <v>9.4281405436559516E-5</v>
      </c>
      <c r="AP1051" s="88">
        <f t="shared" si="683"/>
        <v>4.1980453151150462E-5</v>
      </c>
      <c r="AQ1051" s="89">
        <f t="shared" si="684"/>
        <v>2.6098749196579104E-4</v>
      </c>
      <c r="AR1051" s="89">
        <f t="shared" si="685"/>
        <v>1.4892193905265165E-5</v>
      </c>
      <c r="AS1051" s="89">
        <f t="shared" si="686"/>
        <v>1.3682982296207844E-4</v>
      </c>
      <c r="AT1051" s="89">
        <f t="shared" si="687"/>
        <v>0.41048946888623539</v>
      </c>
      <c r="AU1051" s="91">
        <f t="shared" si="688"/>
        <v>2.5830522037413568E-7</v>
      </c>
      <c r="AV1051" s="95">
        <f t="shared" si="698"/>
        <v>15322.865400169918</v>
      </c>
      <c r="AW1051" s="96">
        <f t="shared" si="699"/>
        <v>95260.434567513716</v>
      </c>
      <c r="AX1051" s="96">
        <f t="shared" si="700"/>
        <v>5435.6507754217855</v>
      </c>
      <c r="AY1051" s="96">
        <f t="shared" si="701"/>
        <v>49942.88538115863</v>
      </c>
      <c r="AZ1051" s="96">
        <f t="shared" si="702"/>
        <v>149828656.14347592</v>
      </c>
      <c r="BA1051" s="97">
        <f t="shared" si="703"/>
        <v>94.28140543655951</v>
      </c>
      <c r="BB1051" s="102">
        <f t="shared" si="704"/>
        <v>41.980453151150463</v>
      </c>
      <c r="BC1051" s="98">
        <f t="shared" si="705"/>
        <v>260.98749196579104</v>
      </c>
      <c r="BD1051" s="98">
        <f t="shared" si="706"/>
        <v>14.892193905265165</v>
      </c>
      <c r="BE1051" s="98">
        <f t="shared" si="707"/>
        <v>136.82982296207842</v>
      </c>
      <c r="BF1051" s="98">
        <f t="shared" si="708"/>
        <v>410489.46888623538</v>
      </c>
      <c r="BG1051" s="103">
        <f t="shared" si="709"/>
        <v>0.25830522037413567</v>
      </c>
      <c r="BH1051">
        <v>0.1</v>
      </c>
      <c r="BI1051">
        <f t="shared" si="689"/>
        <v>7803.5758408060374</v>
      </c>
      <c r="BJ1051">
        <v>0.1</v>
      </c>
      <c r="BK1051">
        <f t="shared" si="690"/>
        <v>860.83841463414637</v>
      </c>
      <c r="BL1051" s="114">
        <v>187.562005220738</v>
      </c>
      <c r="BM1051" s="114">
        <v>1012.03746873145</v>
      </c>
      <c r="BN1051" s="114">
        <v>69.555897325915296</v>
      </c>
      <c r="BO1051" s="114">
        <v>256</v>
      </c>
      <c r="BP1051" s="114">
        <v>384000</v>
      </c>
      <c r="BQ1051" s="107">
        <f t="shared" si="691"/>
        <v>1.0442E-9</v>
      </c>
      <c r="BR1051" s="107">
        <f t="shared" si="692"/>
        <v>1.4716531608118278E-2</v>
      </c>
      <c r="BS1051" s="107">
        <f t="shared" si="693"/>
        <v>7.954755638066674E-2</v>
      </c>
      <c r="BT1051" s="107">
        <f t="shared" si="694"/>
        <v>5.4549966283694894E-3</v>
      </c>
      <c r="BU1051" s="107">
        <f t="shared" si="695"/>
        <v>2.0591979167463321E-2</v>
      </c>
      <c r="BV1051" s="107">
        <f t="shared" si="696"/>
        <v>33.502706011425367</v>
      </c>
      <c r="BW1051" s="117">
        <f t="shared" si="697"/>
        <v>1.3333404224797892E-5</v>
      </c>
    </row>
    <row r="1052" spans="1:75" ht="30" customHeight="1" x14ac:dyDescent="0.25">
      <c r="A1052" s="108">
        <v>4.6315447713482696</v>
      </c>
      <c r="B1052" s="108">
        <v>-74.123913688687395</v>
      </c>
      <c r="C1052" s="119">
        <v>26</v>
      </c>
      <c r="D1052" s="119">
        <v>27</v>
      </c>
      <c r="E1052" s="119">
        <v>1848</v>
      </c>
      <c r="F1052" s="16" t="s">
        <v>2605</v>
      </c>
      <c r="G1052" s="14" t="s">
        <v>2606</v>
      </c>
      <c r="H1052" s="16" t="s">
        <v>2607</v>
      </c>
      <c r="I1052" s="14" t="s">
        <v>195</v>
      </c>
      <c r="J1052" s="14" t="s">
        <v>53</v>
      </c>
      <c r="K1052" s="27"/>
      <c r="L1052" s="27"/>
      <c r="M1052" s="14">
        <v>2007</v>
      </c>
      <c r="N1052" s="15" t="s">
        <v>54</v>
      </c>
      <c r="O1052" s="15" t="s">
        <v>54</v>
      </c>
      <c r="P1052" s="28">
        <v>4.2689148957375835E-3</v>
      </c>
      <c r="Q1052" s="18">
        <v>4.3216988040029296</v>
      </c>
      <c r="R1052" s="18">
        <v>4.396128319643207</v>
      </c>
      <c r="S1052" s="15" t="s">
        <v>45</v>
      </c>
      <c r="T1052" s="15"/>
      <c r="U1052" s="15"/>
      <c r="V1052" s="14">
        <v>365</v>
      </c>
      <c r="W1052" s="76"/>
      <c r="X1052" s="14"/>
      <c r="Y1052" s="14">
        <v>8760</v>
      </c>
      <c r="Z1052" s="76" t="s">
        <v>2608</v>
      </c>
      <c r="AA1052" s="76" t="s">
        <v>429</v>
      </c>
      <c r="AB1052" s="19" t="s">
        <v>49</v>
      </c>
      <c r="AC1052" s="19">
        <v>24000</v>
      </c>
      <c r="AD1052" s="19">
        <v>2261000</v>
      </c>
      <c r="AE1052" s="19">
        <v>1200</v>
      </c>
      <c r="AF1052" s="19">
        <v>381000</v>
      </c>
      <c r="AG1052" s="19">
        <v>1500000000</v>
      </c>
      <c r="AH1052" s="20">
        <v>2.9803032786885244</v>
      </c>
      <c r="AI1052" s="20">
        <v>1.362E-5</v>
      </c>
      <c r="AJ1052" s="21">
        <f t="shared" si="677"/>
        <v>1.0550707967143696E-4</v>
      </c>
      <c r="AK1052" s="21">
        <f t="shared" si="678"/>
        <v>9.9396461307132908E-3</v>
      </c>
      <c r="AL1052" s="21">
        <f t="shared" si="679"/>
        <v>5.275353983571848E-6</v>
      </c>
      <c r="AM1052" s="21">
        <f t="shared" si="680"/>
        <v>1.6749248897840619E-3</v>
      </c>
      <c r="AN1052" s="21">
        <f t="shared" si="681"/>
        <v>6.5941924794648106</v>
      </c>
      <c r="AO1052" s="86">
        <f t="shared" si="682"/>
        <v>4.1290812889073531E-5</v>
      </c>
      <c r="AP1052" s="88">
        <f t="shared" si="683"/>
        <v>2.8906049225051222E-7</v>
      </c>
      <c r="AQ1052" s="89">
        <f t="shared" si="684"/>
        <v>2.7231907207433675E-5</v>
      </c>
      <c r="AR1052" s="89">
        <f t="shared" si="685"/>
        <v>1.4453024612525611E-8</v>
      </c>
      <c r="AS1052" s="89">
        <f t="shared" si="686"/>
        <v>4.5888353144768821E-6</v>
      </c>
      <c r="AT1052" s="89">
        <f t="shared" si="687"/>
        <v>1.8066280765657014E-2</v>
      </c>
      <c r="AU1052" s="91">
        <f t="shared" si="688"/>
        <v>1.1312551476458501E-7</v>
      </c>
      <c r="AV1052" s="95">
        <f t="shared" si="698"/>
        <v>105.50707967143695</v>
      </c>
      <c r="AW1052" s="96">
        <f t="shared" si="699"/>
        <v>9939.6461307132904</v>
      </c>
      <c r="AX1052" s="96">
        <f t="shared" si="700"/>
        <v>5.2753539835718479</v>
      </c>
      <c r="AY1052" s="96">
        <f t="shared" si="701"/>
        <v>1674.9248897840619</v>
      </c>
      <c r="AZ1052" s="96">
        <f t="shared" si="702"/>
        <v>6594192.4794648103</v>
      </c>
      <c r="BA1052" s="97">
        <f t="shared" si="703"/>
        <v>41.290812889073528</v>
      </c>
      <c r="BB1052" s="102">
        <f t="shared" si="704"/>
        <v>0.28906049225051222</v>
      </c>
      <c r="BC1052" s="98">
        <f t="shared" si="705"/>
        <v>27.231907207433675</v>
      </c>
      <c r="BD1052" s="98">
        <f t="shared" si="706"/>
        <v>1.445302461252561E-2</v>
      </c>
      <c r="BE1052" s="98">
        <f t="shared" si="707"/>
        <v>4.5888353144768823</v>
      </c>
      <c r="BF1052" s="98">
        <f t="shared" si="708"/>
        <v>18066.280765657015</v>
      </c>
      <c r="BG1052" s="103">
        <f t="shared" si="709"/>
        <v>0.11312551476458502</v>
      </c>
      <c r="BH1052">
        <v>0.1</v>
      </c>
      <c r="BI1052">
        <f t="shared" si="689"/>
        <v>0.43961283196432072</v>
      </c>
      <c r="BJ1052">
        <v>0.1</v>
      </c>
      <c r="BK1052">
        <f t="shared" si="690"/>
        <v>0.29803032786885247</v>
      </c>
      <c r="BL1052" s="114">
        <v>0</v>
      </c>
      <c r="BM1052" s="114">
        <v>0</v>
      </c>
      <c r="BN1052" s="114">
        <v>0</v>
      </c>
      <c r="BO1052" s="114">
        <v>0</v>
      </c>
      <c r="BP1052" s="114">
        <v>0</v>
      </c>
      <c r="BQ1052" s="107">
        <f t="shared" si="691"/>
        <v>1.362E-6</v>
      </c>
      <c r="BR1052" s="107">
        <f t="shared" si="692"/>
        <v>1.0550707967143696E-5</v>
      </c>
      <c r="BS1052" s="107">
        <f t="shared" si="693"/>
        <v>9.9396461307132912E-4</v>
      </c>
      <c r="BT1052" s="107">
        <f t="shared" si="694"/>
        <v>5.275353983571848E-7</v>
      </c>
      <c r="BU1052" s="107">
        <f t="shared" si="695"/>
        <v>1.674924889784062E-4</v>
      </c>
      <c r="BV1052" s="107">
        <f t="shared" si="696"/>
        <v>0.6594192479464811</v>
      </c>
      <c r="BW1052" s="117">
        <f t="shared" si="697"/>
        <v>5.8394027589137601E-6</v>
      </c>
    </row>
    <row r="1053" spans="1:75" ht="30" x14ac:dyDescent="0.25">
      <c r="A1053" s="108">
        <v>4.6759674233648898</v>
      </c>
      <c r="B1053" s="108">
        <v>-74.109186975166693</v>
      </c>
      <c r="C1053" s="119">
        <v>28</v>
      </c>
      <c r="D1053" s="119">
        <v>32</v>
      </c>
      <c r="E1053" s="119">
        <v>1915</v>
      </c>
      <c r="F1053" s="16" t="s">
        <v>2609</v>
      </c>
      <c r="G1053" s="14" t="s">
        <v>2610</v>
      </c>
      <c r="H1053" s="16" t="s">
        <v>2611</v>
      </c>
      <c r="I1053" s="14" t="s">
        <v>709</v>
      </c>
      <c r="J1053" s="14" t="s">
        <v>41</v>
      </c>
      <c r="K1053" s="14">
        <v>30</v>
      </c>
      <c r="L1053" s="14"/>
      <c r="M1053" s="14">
        <v>1993</v>
      </c>
      <c r="N1053" s="15" t="s">
        <v>102</v>
      </c>
      <c r="O1053" s="15" t="s">
        <v>103</v>
      </c>
      <c r="P1053" s="22">
        <v>8.4286353981658756E-3</v>
      </c>
      <c r="Q1053" s="18">
        <v>34.068970738539598</v>
      </c>
      <c r="R1053" s="18">
        <v>35.237172510206349</v>
      </c>
      <c r="S1053" s="2" t="s">
        <v>45</v>
      </c>
      <c r="T1053" s="2"/>
      <c r="U1053" s="2"/>
      <c r="V1053" s="14">
        <v>365</v>
      </c>
      <c r="W1053" s="76" t="s">
        <v>76</v>
      </c>
      <c r="X1053" s="14"/>
      <c r="Y1053" s="14">
        <v>2920</v>
      </c>
      <c r="Z1053" s="76" t="s">
        <v>2612</v>
      </c>
      <c r="AA1053" s="76" t="s">
        <v>429</v>
      </c>
      <c r="AB1053" s="19" t="s">
        <v>49</v>
      </c>
      <c r="AC1053" s="19">
        <v>840000</v>
      </c>
      <c r="AD1053" s="19">
        <v>2400000</v>
      </c>
      <c r="AE1053" s="19">
        <v>1800000</v>
      </c>
      <c r="AF1053" s="19">
        <v>600000</v>
      </c>
      <c r="AG1053" s="19">
        <v>2676000000</v>
      </c>
      <c r="AH1053" s="23">
        <v>34.068970738539598</v>
      </c>
      <c r="AI1053" s="20">
        <v>9.1200000000000003E-2</v>
      </c>
      <c r="AJ1053" s="21">
        <f t="shared" si="677"/>
        <v>2.9599224908573332E-2</v>
      </c>
      <c r="AK1053" s="21">
        <f t="shared" si="678"/>
        <v>8.4569214024495243E-2</v>
      </c>
      <c r="AL1053" s="21">
        <f t="shared" si="679"/>
        <v>6.3426910518371432E-2</v>
      </c>
      <c r="AM1053" s="21">
        <f t="shared" si="680"/>
        <v>2.1142303506123811E-2</v>
      </c>
      <c r="AN1053" s="21">
        <f t="shared" si="681"/>
        <v>94.294673637312201</v>
      </c>
      <c r="AO1053" s="86">
        <f t="shared" si="682"/>
        <v>3.2136301329308194</v>
      </c>
      <c r="AP1053" s="88">
        <f t="shared" si="683"/>
        <v>8.1093766872803653E-5</v>
      </c>
      <c r="AQ1053" s="89">
        <f t="shared" si="684"/>
        <v>2.3169647677943902E-4</v>
      </c>
      <c r="AR1053" s="89">
        <f t="shared" si="685"/>
        <v>1.7377235758457926E-4</v>
      </c>
      <c r="AS1053" s="89">
        <f t="shared" si="686"/>
        <v>5.7924119194859755E-5</v>
      </c>
      <c r="AT1053" s="89">
        <f t="shared" si="687"/>
        <v>0.25834157160907451</v>
      </c>
      <c r="AU1053" s="91">
        <f t="shared" si="688"/>
        <v>8.8044661176186843E-3</v>
      </c>
      <c r="AV1053" s="95">
        <f t="shared" si="698"/>
        <v>29599.224908573331</v>
      </c>
      <c r="AW1053" s="96">
        <f t="shared" si="699"/>
        <v>84569.214024495246</v>
      </c>
      <c r="AX1053" s="96">
        <f t="shared" si="700"/>
        <v>63426.910518371435</v>
      </c>
      <c r="AY1053" s="96">
        <f t="shared" si="701"/>
        <v>21142.303506123812</v>
      </c>
      <c r="AZ1053" s="96">
        <f t="shared" si="702"/>
        <v>94294673.637312204</v>
      </c>
      <c r="BA1053" s="97">
        <f t="shared" si="703"/>
        <v>3213630.1329308194</v>
      </c>
      <c r="BB1053" s="102">
        <f t="shared" si="704"/>
        <v>81.093766872803656</v>
      </c>
      <c r="BC1053" s="98">
        <f t="shared" si="705"/>
        <v>231.69647677943902</v>
      </c>
      <c r="BD1053" s="98">
        <f t="shared" si="706"/>
        <v>173.77235758457925</v>
      </c>
      <c r="BE1053" s="98">
        <f t="shared" si="707"/>
        <v>57.924119194859756</v>
      </c>
      <c r="BF1053" s="98">
        <f t="shared" si="708"/>
        <v>258341.57160907451</v>
      </c>
      <c r="BG1053" s="103">
        <f t="shared" si="709"/>
        <v>8804.4661176186837</v>
      </c>
      <c r="BH1053">
        <v>0.1</v>
      </c>
      <c r="BI1053">
        <f t="shared" si="689"/>
        <v>3.5237172510206349</v>
      </c>
      <c r="BJ1053">
        <v>0.1</v>
      </c>
      <c r="BK1053">
        <f t="shared" si="690"/>
        <v>3.4068970738539601</v>
      </c>
      <c r="BL1053" s="114">
        <v>336000</v>
      </c>
      <c r="BM1053" s="114">
        <v>480000</v>
      </c>
      <c r="BN1053" s="114">
        <v>360000</v>
      </c>
      <c r="BO1053" s="114">
        <v>120000</v>
      </c>
      <c r="BP1053" s="114">
        <v>1070400000</v>
      </c>
      <c r="BQ1053" s="107">
        <f t="shared" si="691"/>
        <v>9.1200000000000014E-3</v>
      </c>
      <c r="BR1053" s="107">
        <f t="shared" si="692"/>
        <v>1.2204073073446111E-2</v>
      </c>
      <c r="BS1053" s="107">
        <f t="shared" si="693"/>
        <v>1.8910251136249993E-2</v>
      </c>
      <c r="BT1053" s="107">
        <f t="shared" si="694"/>
        <v>1.4182688352187497E-2</v>
      </c>
      <c r="BU1053" s="107">
        <f t="shared" si="695"/>
        <v>4.7275627840624983E-3</v>
      </c>
      <c r="BV1053" s="107">
        <f t="shared" si="696"/>
        <v>38.878689933978329</v>
      </c>
      <c r="BW1053" s="117">
        <f t="shared" si="697"/>
        <v>0.4544759318441618</v>
      </c>
    </row>
    <row r="1054" spans="1:75" ht="30" customHeight="1" x14ac:dyDescent="0.25">
      <c r="A1054" s="108">
        <v>4.6922799956714796</v>
      </c>
      <c r="B1054" s="108">
        <v>-74.109617899469697</v>
      </c>
      <c r="C1054" s="119">
        <v>28</v>
      </c>
      <c r="D1054" s="119">
        <v>34</v>
      </c>
      <c r="E1054" s="119">
        <v>1943</v>
      </c>
      <c r="F1054" s="16" t="s">
        <v>2613</v>
      </c>
      <c r="G1054" s="14" t="s">
        <v>2614</v>
      </c>
      <c r="H1054" s="16" t="s">
        <v>2615</v>
      </c>
      <c r="I1054" s="14" t="s">
        <v>709</v>
      </c>
      <c r="J1054" s="14" t="s">
        <v>41</v>
      </c>
      <c r="K1054" s="14">
        <v>30</v>
      </c>
      <c r="L1054" s="14"/>
      <c r="M1054" s="14">
        <v>1994</v>
      </c>
      <c r="N1054" s="15" t="s">
        <v>43</v>
      </c>
      <c r="O1054" s="15" t="s">
        <v>44</v>
      </c>
      <c r="P1054" s="17">
        <v>-8.4851358602175367E-2</v>
      </c>
      <c r="Q1054" s="18">
        <v>9159.1666666666697</v>
      </c>
      <c r="R1054" s="18">
        <v>6523.1002727842779</v>
      </c>
      <c r="S1054" s="15" t="s">
        <v>45</v>
      </c>
      <c r="T1054" s="15"/>
      <c r="U1054" s="15"/>
      <c r="V1054" s="14">
        <v>365</v>
      </c>
      <c r="W1054" s="76"/>
      <c r="X1054" s="14"/>
      <c r="Y1054" s="14">
        <v>8760</v>
      </c>
      <c r="Z1054" s="76" t="s">
        <v>2616</v>
      </c>
      <c r="AA1054" s="76" t="s">
        <v>429</v>
      </c>
      <c r="AB1054" s="19" t="s">
        <v>49</v>
      </c>
      <c r="AC1054" s="19">
        <v>46.3856216091623</v>
      </c>
      <c r="AD1054" s="19">
        <v>1074.85364414012</v>
      </c>
      <c r="AE1054" s="19">
        <v>5.4109910208389103</v>
      </c>
      <c r="AF1054" s="19">
        <v>1344</v>
      </c>
      <c r="AG1054" s="19">
        <v>1920000</v>
      </c>
      <c r="AH1054" s="20">
        <v>30259</v>
      </c>
      <c r="AI1054" s="20">
        <v>7.6726E-6</v>
      </c>
      <c r="AJ1054" s="21">
        <f t="shared" si="677"/>
        <v>3.0257806097199488E-4</v>
      </c>
      <c r="AK1054" s="21">
        <f t="shared" si="678"/>
        <v>7.0113780992935911E-3</v>
      </c>
      <c r="AL1054" s="21">
        <f t="shared" si="679"/>
        <v>3.5296437004067572E-5</v>
      </c>
      <c r="AM1054" s="21">
        <f t="shared" si="680"/>
        <v>8.7670467666220702E-3</v>
      </c>
      <c r="AN1054" s="21">
        <f t="shared" si="681"/>
        <v>12.524352523745813</v>
      </c>
      <c r="AO1054" s="86">
        <f t="shared" si="682"/>
        <v>0.16534658192661889</v>
      </c>
      <c r="AP1054" s="88">
        <f t="shared" si="683"/>
        <v>8.2898098896436955E-7</v>
      </c>
      <c r="AQ1054" s="89">
        <f t="shared" si="684"/>
        <v>1.9209255066557785E-5</v>
      </c>
      <c r="AR1054" s="89">
        <f t="shared" si="685"/>
        <v>9.6702567134431706E-8</v>
      </c>
      <c r="AS1054" s="89">
        <f t="shared" si="686"/>
        <v>2.4019306209923481E-5</v>
      </c>
      <c r="AT1054" s="89">
        <f t="shared" si="687"/>
        <v>3.4313294585604968E-2</v>
      </c>
      <c r="AU1054" s="91">
        <f t="shared" si="688"/>
        <v>4.5300433404553121E-4</v>
      </c>
      <c r="AV1054" s="95">
        <f t="shared" si="698"/>
        <v>302.57806097199489</v>
      </c>
      <c r="AW1054" s="96">
        <f t="shared" si="699"/>
        <v>7011.3780992935908</v>
      </c>
      <c r="AX1054" s="96">
        <f t="shared" si="700"/>
        <v>35.29643700406757</v>
      </c>
      <c r="AY1054" s="96">
        <f t="shared" si="701"/>
        <v>8767.0467666220702</v>
      </c>
      <c r="AZ1054" s="96">
        <f t="shared" si="702"/>
        <v>12524352.523745812</v>
      </c>
      <c r="BA1054" s="97">
        <f t="shared" si="703"/>
        <v>165346.58192661888</v>
      </c>
      <c r="BB1054" s="102">
        <f t="shared" si="704"/>
        <v>0.82898098896436956</v>
      </c>
      <c r="BC1054" s="98">
        <f t="shared" si="705"/>
        <v>19.209255066557784</v>
      </c>
      <c r="BD1054" s="98">
        <f t="shared" si="706"/>
        <v>9.6702567134431705E-2</v>
      </c>
      <c r="BE1054" s="98">
        <f t="shared" si="707"/>
        <v>24.019306209923482</v>
      </c>
      <c r="BF1054" s="98">
        <f t="shared" si="708"/>
        <v>34313.29458560497</v>
      </c>
      <c r="BG1054" s="103">
        <f t="shared" si="709"/>
        <v>453.00433404553121</v>
      </c>
      <c r="BH1054">
        <v>0.1</v>
      </c>
      <c r="BI1054">
        <f t="shared" si="689"/>
        <v>652.31002727842781</v>
      </c>
      <c r="BJ1054">
        <v>0.1</v>
      </c>
      <c r="BK1054">
        <f t="shared" si="690"/>
        <v>3025.9</v>
      </c>
      <c r="BL1054" s="114">
        <v>17.6498016718255</v>
      </c>
      <c r="BM1054" s="114">
        <v>910.91550745517998</v>
      </c>
      <c r="BN1054" s="114">
        <v>5.3109910208389097</v>
      </c>
      <c r="BO1054" s="114">
        <v>537.6</v>
      </c>
      <c r="BP1054" s="114">
        <v>384000</v>
      </c>
      <c r="BQ1054" s="107">
        <f t="shared" si="691"/>
        <v>7.6726E-7</v>
      </c>
      <c r="BR1054" s="107">
        <f t="shared" si="692"/>
        <v>1.1904108578827888E-4</v>
      </c>
      <c r="BS1054" s="107">
        <f t="shared" si="693"/>
        <v>5.9832163056245547E-3</v>
      </c>
      <c r="BT1054" s="107">
        <f t="shared" si="694"/>
        <v>3.48234679294827E-5</v>
      </c>
      <c r="BU1054" s="107">
        <f t="shared" si="695"/>
        <v>3.6147459843512584E-3</v>
      </c>
      <c r="BV1054" s="107">
        <f t="shared" si="696"/>
        <v>2.8005303617266692</v>
      </c>
      <c r="BW1054" s="117">
        <f t="shared" si="697"/>
        <v>2.3383537865265855E-2</v>
      </c>
    </row>
    <row r="1055" spans="1:75" ht="45" customHeight="1" x14ac:dyDescent="0.25">
      <c r="A1055" s="108">
        <v>4.6993979290388301</v>
      </c>
      <c r="B1055" s="108">
        <v>-74.105863797526894</v>
      </c>
      <c r="C1055" s="119">
        <v>28</v>
      </c>
      <c r="D1055" s="119">
        <v>35</v>
      </c>
      <c r="E1055" s="119">
        <v>1957</v>
      </c>
      <c r="F1055" s="16" t="s">
        <v>2617</v>
      </c>
      <c r="G1055" s="14" t="s">
        <v>2618</v>
      </c>
      <c r="H1055" s="16" t="s">
        <v>2619</v>
      </c>
      <c r="I1055" s="14" t="s">
        <v>709</v>
      </c>
      <c r="J1055" s="14" t="s">
        <v>41</v>
      </c>
      <c r="K1055" s="14">
        <v>15</v>
      </c>
      <c r="L1055" s="14"/>
      <c r="M1055" s="14">
        <v>2001</v>
      </c>
      <c r="N1055" s="15" t="s">
        <v>43</v>
      </c>
      <c r="O1055" s="15" t="s">
        <v>44</v>
      </c>
      <c r="P1055" s="17">
        <v>3.0649504171061114E-2</v>
      </c>
      <c r="Q1055" s="18">
        <v>16141.666666666701</v>
      </c>
      <c r="R1055" s="18">
        <v>18247.022888226358</v>
      </c>
      <c r="S1055" s="15" t="s">
        <v>45</v>
      </c>
      <c r="T1055" s="15"/>
      <c r="U1055" s="15"/>
      <c r="V1055" s="14">
        <v>365</v>
      </c>
      <c r="W1055" s="76" t="s">
        <v>76</v>
      </c>
      <c r="X1055" s="14"/>
      <c r="Y1055" s="14">
        <v>2920</v>
      </c>
      <c r="Z1055" s="76" t="s">
        <v>2620</v>
      </c>
      <c r="AA1055" s="76" t="s">
        <v>2621</v>
      </c>
      <c r="AB1055" s="19" t="s">
        <v>49</v>
      </c>
      <c r="AC1055" s="19">
        <v>46.3856216091623</v>
      </c>
      <c r="AD1055" s="19">
        <v>1074.85364414012</v>
      </c>
      <c r="AE1055" s="19">
        <v>5.4109910208389103</v>
      </c>
      <c r="AF1055" s="19">
        <v>1344</v>
      </c>
      <c r="AG1055" s="19">
        <v>1920000</v>
      </c>
      <c r="AH1055" s="23">
        <v>16141.666666666701</v>
      </c>
      <c r="AI1055" s="24">
        <v>8.7999999999999994E-8</v>
      </c>
      <c r="AJ1055" s="21">
        <f t="shared" ref="AJ1055:AJ1072" si="710">AC1055*R1055/1000000000</f>
        <v>8.4639949918699161E-4</v>
      </c>
      <c r="AK1055" s="21">
        <f t="shared" ref="AK1055:AK1072" si="711">AD1055*R1055/1000000000</f>
        <v>1.9612879046118279E-2</v>
      </c>
      <c r="AL1055" s="21">
        <f t="shared" ref="AL1055:AL1072" si="712">AE1055*R1055/1000000000</f>
        <v>9.8734477005234906E-5</v>
      </c>
      <c r="AM1055" s="21">
        <f t="shared" ref="AM1055:AM1072" si="713">AF1055*R1055/1000000000</f>
        <v>2.4523998761776224E-2</v>
      </c>
      <c r="AN1055" s="21">
        <f t="shared" ref="AN1055:AN1072" si="714">AG1055*R1055/1000000000</f>
        <v>35.034283945394606</v>
      </c>
      <c r="AO1055" s="86">
        <f t="shared" si="682"/>
        <v>1.6057380141639194E-3</v>
      </c>
      <c r="AP1055" s="88">
        <f t="shared" si="683"/>
        <v>2.3189027374986072E-6</v>
      </c>
      <c r="AQ1055" s="89">
        <f t="shared" si="684"/>
        <v>5.37339151948446E-5</v>
      </c>
      <c r="AR1055" s="89">
        <f t="shared" si="685"/>
        <v>2.7050541645269835E-7</v>
      </c>
      <c r="AS1055" s="89">
        <f t="shared" si="686"/>
        <v>6.7189037703496504E-5</v>
      </c>
      <c r="AT1055" s="89">
        <f t="shared" si="687"/>
        <v>9.5984339576423577E-2</v>
      </c>
      <c r="AU1055" s="91">
        <f t="shared" si="688"/>
        <v>4.3992822305860804E-6</v>
      </c>
      <c r="AV1055" s="95">
        <f t="shared" si="698"/>
        <v>846.39949918699165</v>
      </c>
      <c r="AW1055" s="96">
        <f t="shared" si="699"/>
        <v>19612.87904611828</v>
      </c>
      <c r="AX1055" s="96">
        <f t="shared" si="700"/>
        <v>98.734477005234908</v>
      </c>
      <c r="AY1055" s="96">
        <f t="shared" si="701"/>
        <v>24523.998761776224</v>
      </c>
      <c r="AZ1055" s="96">
        <f t="shared" si="702"/>
        <v>35034283.945394605</v>
      </c>
      <c r="BA1055" s="97">
        <f t="shared" si="703"/>
        <v>1605.7380141639194</v>
      </c>
      <c r="BB1055" s="102">
        <f t="shared" si="704"/>
        <v>2.3189027374986071</v>
      </c>
      <c r="BC1055" s="98">
        <f t="shared" si="705"/>
        <v>53.733915194844599</v>
      </c>
      <c r="BD1055" s="98">
        <f t="shared" si="706"/>
        <v>0.27050541645269832</v>
      </c>
      <c r="BE1055" s="98">
        <f t="shared" si="707"/>
        <v>67.18903770349651</v>
      </c>
      <c r="BF1055" s="98">
        <f t="shared" si="708"/>
        <v>95984.339576423576</v>
      </c>
      <c r="BG1055" s="103">
        <f t="shared" si="709"/>
        <v>4.3992822305860804</v>
      </c>
      <c r="BH1055">
        <v>0.1</v>
      </c>
      <c r="BI1055">
        <f t="shared" si="689"/>
        <v>1824.7022888226359</v>
      </c>
      <c r="BJ1055">
        <v>0.1</v>
      </c>
      <c r="BK1055">
        <f t="shared" si="690"/>
        <v>1614.1666666666702</v>
      </c>
      <c r="BL1055" s="114">
        <v>17.6498016718255</v>
      </c>
      <c r="BM1055" s="114">
        <v>910.91550745517998</v>
      </c>
      <c r="BN1055" s="114">
        <v>5.3109910208389097</v>
      </c>
      <c r="BO1055" s="114">
        <v>537.6</v>
      </c>
      <c r="BP1055" s="114">
        <v>384000</v>
      </c>
      <c r="BQ1055" s="107">
        <f t="shared" si="691"/>
        <v>8.7999999999999994E-9</v>
      </c>
      <c r="BR1055" s="107">
        <f t="shared" si="692"/>
        <v>3.329927988506756E-4</v>
      </c>
      <c r="BS1055" s="107">
        <f t="shared" si="693"/>
        <v>1.6736809233095E-2</v>
      </c>
      <c r="BT1055" s="107">
        <f t="shared" si="694"/>
        <v>9.741144391230811E-5</v>
      </c>
      <c r="BU1055" s="107">
        <f t="shared" si="695"/>
        <v>1.011150372573201E-2</v>
      </c>
      <c r="BV1055" s="107">
        <f t="shared" si="696"/>
        <v>7.8339040444931873</v>
      </c>
      <c r="BW1055" s="117">
        <f t="shared" si="697"/>
        <v>2.2708564772486563E-4</v>
      </c>
    </row>
    <row r="1056" spans="1:75" ht="45" customHeight="1" x14ac:dyDescent="0.25">
      <c r="A1056" s="108">
        <v>4.68734514830685</v>
      </c>
      <c r="B1056" s="108">
        <v>-74.113040959962007</v>
      </c>
      <c r="C1056" s="119">
        <v>28</v>
      </c>
      <c r="D1056" s="119">
        <v>34</v>
      </c>
      <c r="E1056" s="119">
        <v>1943</v>
      </c>
      <c r="F1056" s="16" t="s">
        <v>2622</v>
      </c>
      <c r="G1056" s="14" t="s">
        <v>2623</v>
      </c>
      <c r="H1056" s="16" t="s">
        <v>2624</v>
      </c>
      <c r="I1056" s="14" t="s">
        <v>709</v>
      </c>
      <c r="J1056" s="14" t="s">
        <v>41</v>
      </c>
      <c r="K1056" s="14">
        <v>30</v>
      </c>
      <c r="L1056" s="14"/>
      <c r="M1056" s="14">
        <v>2002</v>
      </c>
      <c r="N1056" s="15" t="s">
        <v>43</v>
      </c>
      <c r="O1056" s="15" t="s">
        <v>44</v>
      </c>
      <c r="P1056" s="25">
        <v>0.01</v>
      </c>
      <c r="Q1056" s="18">
        <v>75826.931249999994</v>
      </c>
      <c r="R1056" s="18">
        <v>78921.487018945496</v>
      </c>
      <c r="S1056" s="15" t="s">
        <v>45</v>
      </c>
      <c r="T1056" s="15"/>
      <c r="U1056" s="15"/>
      <c r="V1056" s="14">
        <v>365</v>
      </c>
      <c r="W1056" s="76" t="s">
        <v>76</v>
      </c>
      <c r="X1056" s="14"/>
      <c r="Y1056" s="14">
        <v>2920</v>
      </c>
      <c r="Z1056" s="76" t="s">
        <v>2625</v>
      </c>
      <c r="AA1056" s="76" t="s">
        <v>2626</v>
      </c>
      <c r="AB1056" s="19" t="s">
        <v>49</v>
      </c>
      <c r="AC1056" s="19">
        <v>46.3856216091623</v>
      </c>
      <c r="AD1056" s="19">
        <v>1074.85364414012</v>
      </c>
      <c r="AE1056" s="19">
        <v>5.4109910208389103</v>
      </c>
      <c r="AF1056" s="19">
        <v>1344</v>
      </c>
      <c r="AG1056" s="19">
        <v>1920000</v>
      </c>
      <c r="AH1056" s="23">
        <v>75826.931249999994</v>
      </c>
      <c r="AI1056" s="24">
        <v>8.7999999999999994E-8</v>
      </c>
      <c r="AJ1056" s="21">
        <f t="shared" si="710"/>
        <v>3.6608222336932204E-3</v>
      </c>
      <c r="AK1056" s="21">
        <f t="shared" si="711"/>
        <v>8.4829047923270728E-2</v>
      </c>
      <c r="AL1056" s="21">
        <f t="shared" si="712"/>
        <v>4.2704345761076867E-4</v>
      </c>
      <c r="AM1056" s="21">
        <f t="shared" si="713"/>
        <v>0.10607047855346274</v>
      </c>
      <c r="AN1056" s="21">
        <f t="shared" si="714"/>
        <v>151.52925507637536</v>
      </c>
      <c r="AO1056" s="86">
        <f t="shared" si="682"/>
        <v>6.945090857667203E-3</v>
      </c>
      <c r="AP1056" s="88">
        <f t="shared" si="683"/>
        <v>1.0029649955323891E-5</v>
      </c>
      <c r="AQ1056" s="89">
        <f t="shared" si="684"/>
        <v>2.3240835047471433E-4</v>
      </c>
      <c r="AR1056" s="89">
        <f t="shared" si="685"/>
        <v>1.1699820756459415E-6</v>
      </c>
      <c r="AS1056" s="89">
        <f t="shared" si="686"/>
        <v>2.9060405083140476E-4</v>
      </c>
      <c r="AT1056" s="89">
        <f t="shared" si="687"/>
        <v>0.41514864404486401</v>
      </c>
      <c r="AU1056" s="91">
        <f t="shared" si="688"/>
        <v>1.9027646185389596E-5</v>
      </c>
      <c r="AV1056" s="95">
        <f t="shared" si="698"/>
        <v>3660.8222336932204</v>
      </c>
      <c r="AW1056" s="96">
        <f t="shared" si="699"/>
        <v>84829.047923270729</v>
      </c>
      <c r="AX1056" s="96">
        <f t="shared" si="700"/>
        <v>427.04345761076866</v>
      </c>
      <c r="AY1056" s="96">
        <f t="shared" si="701"/>
        <v>106070.47855346274</v>
      </c>
      <c r="AZ1056" s="96">
        <f t="shared" si="702"/>
        <v>151529255.07637537</v>
      </c>
      <c r="BA1056" s="97">
        <f t="shared" si="703"/>
        <v>6945.0908576672027</v>
      </c>
      <c r="BB1056" s="102">
        <f t="shared" si="704"/>
        <v>10.02964995532389</v>
      </c>
      <c r="BC1056" s="98">
        <f t="shared" si="705"/>
        <v>232.40835047471433</v>
      </c>
      <c r="BD1056" s="98">
        <f t="shared" si="706"/>
        <v>1.1699820756459416</v>
      </c>
      <c r="BE1056" s="98">
        <f t="shared" si="707"/>
        <v>290.60405083140478</v>
      </c>
      <c r="BF1056" s="98">
        <f t="shared" si="708"/>
        <v>415148.64404486399</v>
      </c>
      <c r="BG1056" s="103">
        <f t="shared" si="709"/>
        <v>19.027646185389596</v>
      </c>
      <c r="BH1056">
        <v>0.1</v>
      </c>
      <c r="BI1056">
        <f t="shared" si="689"/>
        <v>7892.14870189455</v>
      </c>
      <c r="BJ1056">
        <v>0.1</v>
      </c>
      <c r="BK1056">
        <f t="shared" si="690"/>
        <v>7582.6931249999998</v>
      </c>
      <c r="BL1056" s="114">
        <v>17.6498016718255</v>
      </c>
      <c r="BM1056" s="114">
        <v>910.91550745517998</v>
      </c>
      <c r="BN1056" s="114">
        <v>5.3109910208389097</v>
      </c>
      <c r="BO1056" s="114">
        <v>537.6</v>
      </c>
      <c r="BP1056" s="114">
        <v>384000</v>
      </c>
      <c r="BQ1056" s="107">
        <f t="shared" si="691"/>
        <v>8.7999999999999994E-9</v>
      </c>
      <c r="BR1056" s="107">
        <f t="shared" si="692"/>
        <v>1.4402506651566113E-3</v>
      </c>
      <c r="BS1056" s="107">
        <f t="shared" si="693"/>
        <v>7.2389555310996112E-2</v>
      </c>
      <c r="BT1056" s="107">
        <f t="shared" si="694"/>
        <v>4.2132111376823257E-4</v>
      </c>
      <c r="BU1056" s="107">
        <f t="shared" si="695"/>
        <v>4.3733978683573975E-2</v>
      </c>
      <c r="BV1056" s="107">
        <f t="shared" si="696"/>
        <v>33.882971493068041</v>
      </c>
      <c r="BW1056" s="117">
        <f t="shared" si="697"/>
        <v>9.821841682826351E-4</v>
      </c>
    </row>
    <row r="1057" spans="1:75" ht="45" customHeight="1" x14ac:dyDescent="0.25">
      <c r="A1057" s="108">
        <v>4.68734514830685</v>
      </c>
      <c r="B1057" s="108">
        <v>-74.113040959962007</v>
      </c>
      <c r="C1057" s="119">
        <v>28</v>
      </c>
      <c r="D1057" s="119">
        <v>34</v>
      </c>
      <c r="E1057" s="119">
        <v>1943</v>
      </c>
      <c r="F1057" s="16" t="s">
        <v>2622</v>
      </c>
      <c r="G1057" s="14" t="s">
        <v>2623</v>
      </c>
      <c r="H1057" s="16" t="s">
        <v>2624</v>
      </c>
      <c r="I1057" s="14" t="s">
        <v>709</v>
      </c>
      <c r="J1057" s="14" t="s">
        <v>41</v>
      </c>
      <c r="K1057" s="14">
        <v>50</v>
      </c>
      <c r="L1057" s="14"/>
      <c r="M1057" s="14">
        <v>1992</v>
      </c>
      <c r="N1057" s="15" t="s">
        <v>43</v>
      </c>
      <c r="O1057" s="15" t="s">
        <v>44</v>
      </c>
      <c r="P1057" s="25">
        <v>0.01</v>
      </c>
      <c r="Q1057" s="18">
        <v>126378.21875</v>
      </c>
      <c r="R1057" s="18">
        <v>131535.8116982425</v>
      </c>
      <c r="S1057" s="15" t="s">
        <v>45</v>
      </c>
      <c r="T1057" s="15"/>
      <c r="U1057" s="15"/>
      <c r="V1057" s="14">
        <v>365</v>
      </c>
      <c r="W1057" s="76"/>
      <c r="X1057" s="14"/>
      <c r="Y1057" s="14">
        <v>8760</v>
      </c>
      <c r="Z1057" s="76" t="s">
        <v>2625</v>
      </c>
      <c r="AA1057" s="76" t="s">
        <v>2626</v>
      </c>
      <c r="AB1057" s="19" t="s">
        <v>49</v>
      </c>
      <c r="AC1057" s="19">
        <v>46.3856216091623</v>
      </c>
      <c r="AD1057" s="19">
        <v>1074.85364414012</v>
      </c>
      <c r="AE1057" s="19">
        <v>5.4109910208389103</v>
      </c>
      <c r="AF1057" s="19">
        <v>1344</v>
      </c>
      <c r="AG1057" s="19">
        <v>1920000</v>
      </c>
      <c r="AH1057" s="23">
        <v>126378.21875</v>
      </c>
      <c r="AI1057" s="24">
        <v>8.7999999999999994E-8</v>
      </c>
      <c r="AJ1057" s="21">
        <f t="shared" si="710"/>
        <v>6.1013703894887009E-3</v>
      </c>
      <c r="AK1057" s="21">
        <f t="shared" si="711"/>
        <v>0.14138174653878458</v>
      </c>
      <c r="AL1057" s="21">
        <f t="shared" si="712"/>
        <v>7.117390960179479E-4</v>
      </c>
      <c r="AM1057" s="21">
        <f t="shared" si="713"/>
        <v>0.17678413092243792</v>
      </c>
      <c r="AN1057" s="21">
        <f t="shared" si="714"/>
        <v>252.54875846062561</v>
      </c>
      <c r="AO1057" s="86">
        <f t="shared" si="682"/>
        <v>1.1575151429445337E-2</v>
      </c>
      <c r="AP1057" s="88">
        <f t="shared" si="683"/>
        <v>1.6716083258873155E-5</v>
      </c>
      <c r="AQ1057" s="89">
        <f t="shared" si="684"/>
        <v>3.8734725079119062E-4</v>
      </c>
      <c r="AR1057" s="89">
        <f t="shared" si="685"/>
        <v>1.9499701260765695E-6</v>
      </c>
      <c r="AS1057" s="89">
        <f t="shared" si="686"/>
        <v>4.84340084719008E-4</v>
      </c>
      <c r="AT1057" s="89">
        <f t="shared" si="687"/>
        <v>0.69191440674144</v>
      </c>
      <c r="AU1057" s="91">
        <f t="shared" si="688"/>
        <v>3.171274364231599E-5</v>
      </c>
      <c r="AV1057" s="95">
        <f t="shared" si="698"/>
        <v>6101.3703894887012</v>
      </c>
      <c r="AW1057" s="96">
        <f t="shared" si="699"/>
        <v>141381.74653878459</v>
      </c>
      <c r="AX1057" s="96">
        <f t="shared" si="700"/>
        <v>711.73909601794787</v>
      </c>
      <c r="AY1057" s="96">
        <f t="shared" si="701"/>
        <v>176784.13092243791</v>
      </c>
      <c r="AZ1057" s="96">
        <f t="shared" si="702"/>
        <v>252548758.46062562</v>
      </c>
      <c r="BA1057" s="97">
        <f t="shared" si="703"/>
        <v>11575.151429445337</v>
      </c>
      <c r="BB1057" s="102">
        <f t="shared" si="704"/>
        <v>16.716083258873155</v>
      </c>
      <c r="BC1057" s="98">
        <f t="shared" si="705"/>
        <v>387.34725079119062</v>
      </c>
      <c r="BD1057" s="98">
        <f t="shared" si="706"/>
        <v>1.9499701260765694</v>
      </c>
      <c r="BE1057" s="98">
        <f t="shared" si="707"/>
        <v>484.34008471900802</v>
      </c>
      <c r="BF1057" s="98">
        <f t="shared" si="708"/>
        <v>691914.40674143995</v>
      </c>
      <c r="BG1057" s="103">
        <f t="shared" si="709"/>
        <v>31.712743642315989</v>
      </c>
      <c r="BH1057">
        <v>0.1</v>
      </c>
      <c r="BI1057">
        <f t="shared" si="689"/>
        <v>13153.581169824251</v>
      </c>
      <c r="BJ1057">
        <v>0.1</v>
      </c>
      <c r="BK1057">
        <f t="shared" si="690"/>
        <v>12637.821875000001</v>
      </c>
      <c r="BL1057" s="114">
        <v>17.6498016718255</v>
      </c>
      <c r="BM1057" s="114">
        <v>910.91550745517998</v>
      </c>
      <c r="BN1057" s="114">
        <v>5.3109910208389097</v>
      </c>
      <c r="BO1057" s="114">
        <v>537.6</v>
      </c>
      <c r="BP1057" s="114">
        <v>384000</v>
      </c>
      <c r="BQ1057" s="107">
        <f t="shared" si="691"/>
        <v>8.7999999999999994E-9</v>
      </c>
      <c r="BR1057" s="107">
        <f t="shared" si="692"/>
        <v>2.4004177752610192E-3</v>
      </c>
      <c r="BS1057" s="107">
        <f t="shared" si="693"/>
        <v>0.12064925885166021</v>
      </c>
      <c r="BT1057" s="107">
        <f t="shared" si="694"/>
        <v>7.0220185628038769E-4</v>
      </c>
      <c r="BU1057" s="107">
        <f t="shared" si="695"/>
        <v>7.2889964472623289E-2</v>
      </c>
      <c r="BV1057" s="107">
        <f t="shared" si="696"/>
        <v>56.471619155113409</v>
      </c>
      <c r="BW1057" s="117">
        <f t="shared" si="697"/>
        <v>1.6369736138043918E-3</v>
      </c>
    </row>
    <row r="1058" spans="1:75" ht="45" customHeight="1" x14ac:dyDescent="0.25">
      <c r="A1058" s="108">
        <v>4.68734514830685</v>
      </c>
      <c r="B1058" s="108">
        <v>-74.113040959962007</v>
      </c>
      <c r="C1058" s="119">
        <v>28</v>
      </c>
      <c r="D1058" s="119">
        <v>34</v>
      </c>
      <c r="E1058" s="119">
        <v>1943</v>
      </c>
      <c r="F1058" s="16" t="s">
        <v>2622</v>
      </c>
      <c r="G1058" s="14" t="s">
        <v>2623</v>
      </c>
      <c r="H1058" s="16" t="s">
        <v>2627</v>
      </c>
      <c r="I1058" s="14" t="s">
        <v>709</v>
      </c>
      <c r="J1058" s="14" t="s">
        <v>41</v>
      </c>
      <c r="K1058" s="14">
        <v>100</v>
      </c>
      <c r="L1058" s="14"/>
      <c r="M1058" s="14">
        <v>1986</v>
      </c>
      <c r="N1058" s="15" t="s">
        <v>43</v>
      </c>
      <c r="O1058" s="15" t="s">
        <v>44</v>
      </c>
      <c r="P1058" s="25">
        <v>0.01</v>
      </c>
      <c r="Q1058" s="18">
        <v>19408.333333333299</v>
      </c>
      <c r="R1058" s="18">
        <v>20200.402442450566</v>
      </c>
      <c r="S1058" s="15" t="s">
        <v>45</v>
      </c>
      <c r="T1058" s="15"/>
      <c r="U1058" s="15"/>
      <c r="V1058" s="14">
        <v>365</v>
      </c>
      <c r="W1058" s="76"/>
      <c r="X1058" s="14"/>
      <c r="Y1058" s="14">
        <v>8760</v>
      </c>
      <c r="Z1058" s="76" t="s">
        <v>2628</v>
      </c>
      <c r="AA1058" s="76" t="s">
        <v>2626</v>
      </c>
      <c r="AB1058" s="19" t="s">
        <v>49</v>
      </c>
      <c r="AC1058" s="19">
        <v>46.3856216091623</v>
      </c>
      <c r="AD1058" s="19">
        <v>1074.85364414012</v>
      </c>
      <c r="AE1058" s="19">
        <v>5.4109910208389103</v>
      </c>
      <c r="AF1058" s="19">
        <v>1344</v>
      </c>
      <c r="AG1058" s="19">
        <v>1920000</v>
      </c>
      <c r="AH1058" s="23">
        <v>19408.333333333299</v>
      </c>
      <c r="AI1058" s="24">
        <v>8.7999999999999994E-8</v>
      </c>
      <c r="AJ1058" s="21">
        <f t="shared" si="710"/>
        <v>9.3700822404830988E-4</v>
      </c>
      <c r="AK1058" s="21">
        <f t="shared" si="711"/>
        <v>2.171247617836497E-2</v>
      </c>
      <c r="AL1058" s="21">
        <f t="shared" si="712"/>
        <v>1.093041962334324E-4</v>
      </c>
      <c r="AM1058" s="21">
        <f t="shared" si="713"/>
        <v>2.7149340882653559E-2</v>
      </c>
      <c r="AN1058" s="21">
        <f t="shared" si="714"/>
        <v>38.78477268950509</v>
      </c>
      <c r="AO1058" s="86">
        <f t="shared" si="682"/>
        <v>1.7776354149356495E-3</v>
      </c>
      <c r="AP1058" s="88">
        <f t="shared" si="683"/>
        <v>2.5671458193104378E-6</v>
      </c>
      <c r="AQ1058" s="89">
        <f t="shared" si="684"/>
        <v>5.9486236105109509E-5</v>
      </c>
      <c r="AR1058" s="89">
        <f t="shared" si="685"/>
        <v>2.994635513244723E-7</v>
      </c>
      <c r="AS1058" s="89">
        <f t="shared" si="686"/>
        <v>7.4381755842886467E-5</v>
      </c>
      <c r="AT1058" s="89">
        <f t="shared" si="687"/>
        <v>0.10625965120412353</v>
      </c>
      <c r="AU1058" s="91">
        <f t="shared" si="688"/>
        <v>4.8702340135223271E-6</v>
      </c>
      <c r="AV1058" s="95">
        <f t="shared" si="698"/>
        <v>937.0082240483099</v>
      </c>
      <c r="AW1058" s="96">
        <f t="shared" si="699"/>
        <v>21712.47617836497</v>
      </c>
      <c r="AX1058" s="96">
        <f t="shared" si="700"/>
        <v>109.30419623343239</v>
      </c>
      <c r="AY1058" s="96">
        <f t="shared" si="701"/>
        <v>27149.34088265356</v>
      </c>
      <c r="AZ1058" s="96">
        <f t="shared" si="702"/>
        <v>38784772.689505093</v>
      </c>
      <c r="BA1058" s="97">
        <f t="shared" si="703"/>
        <v>1777.6354149356496</v>
      </c>
      <c r="BB1058" s="102">
        <f t="shared" si="704"/>
        <v>2.5671458193104377</v>
      </c>
      <c r="BC1058" s="98">
        <f t="shared" si="705"/>
        <v>59.486236105109512</v>
      </c>
      <c r="BD1058" s="98">
        <f t="shared" si="706"/>
        <v>0.29946355132447228</v>
      </c>
      <c r="BE1058" s="98">
        <f t="shared" si="707"/>
        <v>74.381755842886463</v>
      </c>
      <c r="BF1058" s="98">
        <f t="shared" si="708"/>
        <v>106259.65120412354</v>
      </c>
      <c r="BG1058" s="103">
        <f t="shared" si="709"/>
        <v>4.8702340135223272</v>
      </c>
      <c r="BH1058">
        <v>0.1</v>
      </c>
      <c r="BI1058">
        <f t="shared" si="689"/>
        <v>2020.0402442450568</v>
      </c>
      <c r="BJ1058">
        <v>0.1</v>
      </c>
      <c r="BK1058">
        <f t="shared" si="690"/>
        <v>1940.8333333333301</v>
      </c>
      <c r="BL1058" s="114">
        <v>17.6498016718255</v>
      </c>
      <c r="BM1058" s="114">
        <v>910.91550745517998</v>
      </c>
      <c r="BN1058" s="114">
        <v>5.3109910208389097</v>
      </c>
      <c r="BO1058" s="114">
        <v>537.6</v>
      </c>
      <c r="BP1058" s="114">
        <v>384000</v>
      </c>
      <c r="BQ1058" s="107">
        <f t="shared" si="691"/>
        <v>8.7999999999999994E-9</v>
      </c>
      <c r="BR1058" s="107">
        <f t="shared" si="692"/>
        <v>3.6864033044874827E-4</v>
      </c>
      <c r="BS1058" s="107">
        <f t="shared" si="693"/>
        <v>1.8528517456356648E-2</v>
      </c>
      <c r="BT1058" s="107">
        <f t="shared" si="694"/>
        <v>1.0783952985549708E-4</v>
      </c>
      <c r="BU1058" s="107">
        <f t="shared" si="695"/>
        <v>1.1193960012508044E-2</v>
      </c>
      <c r="BV1058" s="107">
        <f t="shared" si="696"/>
        <v>8.6725388225610729</v>
      </c>
      <c r="BW1058" s="117">
        <f t="shared" si="697"/>
        <v>2.5139561127567202E-4</v>
      </c>
    </row>
    <row r="1059" spans="1:75" ht="45" customHeight="1" x14ac:dyDescent="0.25">
      <c r="A1059" s="108">
        <v>4.6926479286738196</v>
      </c>
      <c r="B1059" s="108">
        <v>-74.110962298490904</v>
      </c>
      <c r="C1059" s="119">
        <v>28</v>
      </c>
      <c r="D1059" s="119">
        <v>34</v>
      </c>
      <c r="E1059" s="119">
        <v>1943</v>
      </c>
      <c r="F1059" s="16" t="s">
        <v>2629</v>
      </c>
      <c r="G1059" s="14" t="s">
        <v>2630</v>
      </c>
      <c r="H1059" s="16" t="s">
        <v>2631</v>
      </c>
      <c r="I1059" s="14" t="s">
        <v>709</v>
      </c>
      <c r="J1059" s="14" t="s">
        <v>53</v>
      </c>
      <c r="K1059" s="27"/>
      <c r="L1059" s="27"/>
      <c r="M1059" s="27"/>
      <c r="N1059" s="15" t="s">
        <v>102</v>
      </c>
      <c r="O1059" s="15" t="s">
        <v>627</v>
      </c>
      <c r="P1059" s="28">
        <v>4.2689148957375835E-3</v>
      </c>
      <c r="Q1059" s="18">
        <v>1.3485634250671901</v>
      </c>
      <c r="R1059" s="18">
        <v>1.3717887647056155</v>
      </c>
      <c r="S1059" s="2" t="s">
        <v>45</v>
      </c>
      <c r="T1059" s="2"/>
      <c r="U1059" s="2"/>
      <c r="V1059" s="14">
        <v>365</v>
      </c>
      <c r="W1059" s="76"/>
      <c r="X1059" s="14"/>
      <c r="Y1059" s="14">
        <v>8280</v>
      </c>
      <c r="Z1059" s="76" t="s">
        <v>2632</v>
      </c>
      <c r="AA1059" s="76" t="s">
        <v>429</v>
      </c>
      <c r="AB1059" s="19" t="s">
        <v>49</v>
      </c>
      <c r="AC1059" s="19">
        <v>476000</v>
      </c>
      <c r="AD1059" s="19">
        <v>2142000</v>
      </c>
      <c r="AE1059" s="19">
        <v>1704000</v>
      </c>
      <c r="AF1059" s="19">
        <v>595000</v>
      </c>
      <c r="AG1059" s="19">
        <v>2676000000</v>
      </c>
      <c r="AH1059" s="23">
        <v>1.3485634250671901</v>
      </c>
      <c r="AI1059" s="20">
        <v>9.1200000000000003E-2</v>
      </c>
      <c r="AJ1059" s="21">
        <f t="shared" si="710"/>
        <v>6.5297145199987288E-4</v>
      </c>
      <c r="AK1059" s="21">
        <f t="shared" si="711"/>
        <v>2.9383715339994288E-3</v>
      </c>
      <c r="AL1059" s="21">
        <f t="shared" si="712"/>
        <v>2.3375280550583691E-3</v>
      </c>
      <c r="AM1059" s="21">
        <f t="shared" si="713"/>
        <v>8.1621431499984132E-4</v>
      </c>
      <c r="AN1059" s="21">
        <f t="shared" si="714"/>
        <v>3.670906734352227</v>
      </c>
      <c r="AO1059" s="86">
        <f t="shared" si="682"/>
        <v>0.12510713534115211</v>
      </c>
      <c r="AP1059" s="88">
        <f t="shared" si="683"/>
        <v>1.7889628821914326E-6</v>
      </c>
      <c r="AQ1059" s="89">
        <f t="shared" si="684"/>
        <v>8.0503329698614481E-6</v>
      </c>
      <c r="AR1059" s="89">
        <f t="shared" si="685"/>
        <v>6.4041864522147102E-6</v>
      </c>
      <c r="AS1059" s="89">
        <f t="shared" si="686"/>
        <v>2.2362036027392912E-6</v>
      </c>
      <c r="AT1059" s="89">
        <f t="shared" si="687"/>
        <v>1.0057278724252676E-2</v>
      </c>
      <c r="AU1059" s="91">
        <f t="shared" si="688"/>
        <v>3.4275927490726605E-4</v>
      </c>
      <c r="AV1059" s="95">
        <f t="shared" si="698"/>
        <v>652.9714519998729</v>
      </c>
      <c r="AW1059" s="96">
        <f t="shared" si="699"/>
        <v>2938.3715339994287</v>
      </c>
      <c r="AX1059" s="96">
        <f t="shared" si="700"/>
        <v>2337.5280550583689</v>
      </c>
      <c r="AY1059" s="96">
        <f t="shared" si="701"/>
        <v>816.21431499984135</v>
      </c>
      <c r="AZ1059" s="96">
        <f t="shared" si="702"/>
        <v>3670906.7343522268</v>
      </c>
      <c r="BA1059" s="97">
        <f t="shared" si="703"/>
        <v>125107.13534115211</v>
      </c>
      <c r="BB1059" s="102">
        <f t="shared" si="704"/>
        <v>1.7889628821914325</v>
      </c>
      <c r="BC1059" s="98">
        <f t="shared" si="705"/>
        <v>8.0503329698614472</v>
      </c>
      <c r="BD1059" s="98">
        <f t="shared" si="706"/>
        <v>6.4041864522147103</v>
      </c>
      <c r="BE1059" s="98">
        <f t="shared" si="707"/>
        <v>2.2362036027392911</v>
      </c>
      <c r="BF1059" s="98">
        <f t="shared" si="708"/>
        <v>10057.278724252676</v>
      </c>
      <c r="BG1059" s="103">
        <f t="shared" si="709"/>
        <v>342.75927490726605</v>
      </c>
      <c r="BH1059">
        <v>0.1</v>
      </c>
      <c r="BI1059">
        <f t="shared" si="689"/>
        <v>0.13717887647056157</v>
      </c>
      <c r="BJ1059">
        <v>0.1</v>
      </c>
      <c r="BK1059">
        <f t="shared" si="690"/>
        <v>0.13485634250671902</v>
      </c>
      <c r="BL1059" s="114">
        <v>190400</v>
      </c>
      <c r="BM1059" s="114">
        <v>428400</v>
      </c>
      <c r="BN1059" s="114">
        <v>340800</v>
      </c>
      <c r="BO1059" s="114">
        <v>119000</v>
      </c>
      <c r="BP1059" s="114">
        <v>1070400000</v>
      </c>
      <c r="BQ1059" s="107">
        <f t="shared" si="691"/>
        <v>9.1200000000000014E-3</v>
      </c>
      <c r="BR1059" s="107">
        <f t="shared" si="692"/>
        <v>2.6922702671084087E-4</v>
      </c>
      <c r="BS1059" s="107">
        <f t="shared" si="693"/>
        <v>6.5703984931730582E-4</v>
      </c>
      <c r="BT1059" s="107">
        <f t="shared" si="694"/>
        <v>5.2268716304233851E-4</v>
      </c>
      <c r="BU1059" s="107">
        <f t="shared" si="695"/>
        <v>1.8251106925480716E-4</v>
      </c>
      <c r="BV1059" s="107">
        <f t="shared" si="696"/>
        <v>1.5135536207525424</v>
      </c>
      <c r="BW1059" s="117">
        <f t="shared" si="697"/>
        <v>1.7692820754910372E-2</v>
      </c>
    </row>
    <row r="1060" spans="1:75" ht="30" customHeight="1" x14ac:dyDescent="0.25">
      <c r="A1060" s="108">
        <v>4.6961598572719199</v>
      </c>
      <c r="B1060" s="108">
        <v>-74.111019233142201</v>
      </c>
      <c r="C1060" s="119">
        <v>28</v>
      </c>
      <c r="D1060" s="119">
        <v>35</v>
      </c>
      <c r="E1060" s="119">
        <v>1957</v>
      </c>
      <c r="F1060" s="16" t="s">
        <v>2633</v>
      </c>
      <c r="G1060" s="14" t="s">
        <v>2634</v>
      </c>
      <c r="H1060" s="16" t="s">
        <v>2635</v>
      </c>
      <c r="I1060" s="14" t="s">
        <v>709</v>
      </c>
      <c r="J1060" s="14" t="s">
        <v>53</v>
      </c>
      <c r="K1060" s="27"/>
      <c r="L1060" s="27"/>
      <c r="M1060" s="14">
        <v>2006</v>
      </c>
      <c r="N1060" s="15" t="s">
        <v>43</v>
      </c>
      <c r="O1060" s="15" t="s">
        <v>397</v>
      </c>
      <c r="P1060" s="17">
        <v>8.124879750918957E-3</v>
      </c>
      <c r="Q1060" s="18">
        <v>982.142857142857</v>
      </c>
      <c r="R1060" s="18">
        <v>1014.5863713253975</v>
      </c>
      <c r="S1060" s="15" t="s">
        <v>45</v>
      </c>
      <c r="T1060" s="15"/>
      <c r="U1060" s="15"/>
      <c r="V1060" s="14">
        <v>365</v>
      </c>
      <c r="W1060" s="76"/>
      <c r="X1060" s="14"/>
      <c r="Y1060" s="14">
        <v>8760</v>
      </c>
      <c r="Z1060" s="76" t="s">
        <v>2636</v>
      </c>
      <c r="AA1060" s="76" t="s">
        <v>429</v>
      </c>
      <c r="AB1060" s="19" t="s">
        <v>49</v>
      </c>
      <c r="AC1060" s="19">
        <v>196.35697419693699</v>
      </c>
      <c r="AD1060" s="19">
        <v>1220.7279907421801</v>
      </c>
      <c r="AE1060" s="19">
        <v>0.1</v>
      </c>
      <c r="AF1060" s="19">
        <v>640</v>
      </c>
      <c r="AG1060" s="19">
        <v>1920000</v>
      </c>
      <c r="AH1060" s="20">
        <v>95073.827203389839</v>
      </c>
      <c r="AI1060" s="20">
        <v>2.5741799999999997E-6</v>
      </c>
      <c r="AJ1060" s="21">
        <f t="shared" si="710"/>
        <v>1.9922110993490503E-4</v>
      </c>
      <c r="AK1060" s="21">
        <f t="shared" si="711"/>
        <v>1.2385339825024518E-3</v>
      </c>
      <c r="AL1060" s="21">
        <f t="shared" si="712"/>
        <v>1.0145863713253976E-7</v>
      </c>
      <c r="AM1060" s="21">
        <f t="shared" si="713"/>
        <v>6.4933527764825445E-4</v>
      </c>
      <c r="AN1060" s="21">
        <f t="shared" si="714"/>
        <v>1.9480058329447631</v>
      </c>
      <c r="AO1060" s="86">
        <f t="shared" si="682"/>
        <v>0.25282164358422982</v>
      </c>
      <c r="AP1060" s="88">
        <f t="shared" si="683"/>
        <v>5.4581126009563024E-7</v>
      </c>
      <c r="AQ1060" s="89">
        <f t="shared" si="684"/>
        <v>3.39324378767795E-6</v>
      </c>
      <c r="AR1060" s="89">
        <f t="shared" si="685"/>
        <v>2.7796886885627329E-10</v>
      </c>
      <c r="AS1060" s="89">
        <f t="shared" si="686"/>
        <v>1.7790007606801491E-6</v>
      </c>
      <c r="AT1060" s="89">
        <f t="shared" si="687"/>
        <v>5.337002282040447E-3</v>
      </c>
      <c r="AU1060" s="91">
        <f t="shared" si="688"/>
        <v>6.92662037217068E-4</v>
      </c>
      <c r="AV1060" s="95">
        <f t="shared" si="698"/>
        <v>199.22110993490503</v>
      </c>
      <c r="AW1060" s="96">
        <f t="shared" si="699"/>
        <v>1238.5339825024519</v>
      </c>
      <c r="AX1060" s="96">
        <f t="shared" si="700"/>
        <v>0.10145863713253976</v>
      </c>
      <c r="AY1060" s="96">
        <f t="shared" si="701"/>
        <v>649.33527764825442</v>
      </c>
      <c r="AZ1060" s="96">
        <f t="shared" si="702"/>
        <v>1948005.8329447631</v>
      </c>
      <c r="BA1060" s="97">
        <f t="shared" si="703"/>
        <v>252821.64358422981</v>
      </c>
      <c r="BB1060" s="102">
        <f t="shared" si="704"/>
        <v>0.54581126009563019</v>
      </c>
      <c r="BC1060" s="98">
        <f t="shared" si="705"/>
        <v>3.39324378767795</v>
      </c>
      <c r="BD1060" s="98">
        <f t="shared" si="706"/>
        <v>2.779688688562733E-4</v>
      </c>
      <c r="BE1060" s="98">
        <f t="shared" si="707"/>
        <v>1.779000760680149</v>
      </c>
      <c r="BF1060" s="98">
        <f t="shared" si="708"/>
        <v>5337.0022820404465</v>
      </c>
      <c r="BG1060" s="103">
        <f t="shared" si="709"/>
        <v>692.66203721706802</v>
      </c>
      <c r="BH1060">
        <v>0.1</v>
      </c>
      <c r="BI1060">
        <f t="shared" si="689"/>
        <v>101.45863713253976</v>
      </c>
      <c r="BJ1060">
        <v>0.1</v>
      </c>
      <c r="BK1060">
        <f t="shared" si="690"/>
        <v>9507.3827203389847</v>
      </c>
      <c r="BL1060" s="114">
        <v>187.562005220738</v>
      </c>
      <c r="BM1060" s="114">
        <v>1012.03746873145</v>
      </c>
      <c r="BN1060" s="114">
        <v>0</v>
      </c>
      <c r="BO1060" s="114">
        <v>256</v>
      </c>
      <c r="BP1060" s="114">
        <v>384000</v>
      </c>
      <c r="BQ1060" s="107">
        <f t="shared" si="691"/>
        <v>2.5741799999999998E-7</v>
      </c>
      <c r="BR1060" s="107">
        <f t="shared" si="692"/>
        <v>1.9133782649614114E-4</v>
      </c>
      <c r="BS1060" s="107">
        <f t="shared" si="693"/>
        <v>1.0342420990391342E-3</v>
      </c>
      <c r="BT1060" s="107">
        <f t="shared" si="694"/>
        <v>1.0145863713253976E-8</v>
      </c>
      <c r="BU1060" s="107">
        <f t="shared" si="695"/>
        <v>2.677277936183524E-4</v>
      </c>
      <c r="BV1060" s="107">
        <f t="shared" si="696"/>
        <v>0.43558734630305901</v>
      </c>
      <c r="BW1060" s="117">
        <f t="shared" si="697"/>
        <v>3.5754379721827469E-2</v>
      </c>
    </row>
    <row r="1061" spans="1:75" ht="30" customHeight="1" x14ac:dyDescent="0.25">
      <c r="A1061" s="108">
        <v>4.6961598572719199</v>
      </c>
      <c r="B1061" s="108">
        <v>-74.111019233142201</v>
      </c>
      <c r="C1061" s="119">
        <v>28</v>
      </c>
      <c r="D1061" s="119">
        <v>35</v>
      </c>
      <c r="E1061" s="119">
        <v>1957</v>
      </c>
      <c r="F1061" s="16" t="s">
        <v>2633</v>
      </c>
      <c r="G1061" s="14" t="s">
        <v>2634</v>
      </c>
      <c r="H1061" s="16" t="s">
        <v>2635</v>
      </c>
      <c r="I1061" s="14" t="s">
        <v>709</v>
      </c>
      <c r="J1061" s="14" t="s">
        <v>53</v>
      </c>
      <c r="K1061" s="27"/>
      <c r="L1061" s="27"/>
      <c r="M1061" s="14">
        <v>2006</v>
      </c>
      <c r="N1061" s="15" t="s">
        <v>43</v>
      </c>
      <c r="O1061" s="15" t="s">
        <v>397</v>
      </c>
      <c r="P1061" s="17">
        <v>8.124879750918957E-3</v>
      </c>
      <c r="Q1061" s="18">
        <v>3240</v>
      </c>
      <c r="R1061" s="18">
        <v>3347.0282038778209</v>
      </c>
      <c r="S1061" s="15" t="s">
        <v>45</v>
      </c>
      <c r="T1061" s="15"/>
      <c r="U1061" s="15"/>
      <c r="V1061" s="14">
        <v>365</v>
      </c>
      <c r="W1061" s="76"/>
      <c r="X1061" s="14"/>
      <c r="Y1061" s="14">
        <v>8760</v>
      </c>
      <c r="Z1061" s="76" t="s">
        <v>2637</v>
      </c>
      <c r="AA1061" s="76" t="s">
        <v>429</v>
      </c>
      <c r="AB1061" s="19" t="s">
        <v>49</v>
      </c>
      <c r="AC1061" s="19">
        <v>196.35697419693699</v>
      </c>
      <c r="AD1061" s="19">
        <v>1220.7279907421801</v>
      </c>
      <c r="AE1061" s="19">
        <v>0.1</v>
      </c>
      <c r="AF1061" s="19">
        <v>640</v>
      </c>
      <c r="AG1061" s="19">
        <v>1920000</v>
      </c>
      <c r="AH1061" s="20">
        <v>95073.827203389839</v>
      </c>
      <c r="AI1061" s="20">
        <v>2.5741799999999997E-6</v>
      </c>
      <c r="AJ1061" s="21">
        <f t="shared" si="710"/>
        <v>6.5721233066525766E-4</v>
      </c>
      <c r="AK1061" s="21">
        <f t="shared" si="711"/>
        <v>4.0858110142771801E-3</v>
      </c>
      <c r="AL1061" s="21">
        <f t="shared" si="712"/>
        <v>3.3470282038778212E-7</v>
      </c>
      <c r="AM1061" s="21">
        <f t="shared" si="713"/>
        <v>2.1420980504818056E-3</v>
      </c>
      <c r="AN1061" s="21">
        <f t="shared" si="714"/>
        <v>6.4262941514454166</v>
      </c>
      <c r="AO1061" s="86">
        <f t="shared" si="682"/>
        <v>0.25282164358422982</v>
      </c>
      <c r="AP1061" s="88">
        <f t="shared" si="683"/>
        <v>1.8005817278500209E-6</v>
      </c>
      <c r="AQ1061" s="89">
        <f t="shared" si="684"/>
        <v>1.119400277884159E-5</v>
      </c>
      <c r="AR1061" s="89">
        <f t="shared" si="685"/>
        <v>9.1699402845967701E-10</v>
      </c>
      <c r="AS1061" s="89">
        <f t="shared" si="686"/>
        <v>5.8687617821419332E-6</v>
      </c>
      <c r="AT1061" s="89">
        <f t="shared" si="687"/>
        <v>1.7606285346425801E-2</v>
      </c>
      <c r="AU1061" s="91">
        <f t="shared" si="688"/>
        <v>6.92662037217068E-4</v>
      </c>
      <c r="AV1061" s="95">
        <f t="shared" si="698"/>
        <v>657.2123306652577</v>
      </c>
      <c r="AW1061" s="96">
        <f t="shared" si="699"/>
        <v>4085.8110142771802</v>
      </c>
      <c r="AX1061" s="96">
        <f t="shared" si="700"/>
        <v>0.3347028203877821</v>
      </c>
      <c r="AY1061" s="96">
        <f t="shared" si="701"/>
        <v>2142.0980504818058</v>
      </c>
      <c r="AZ1061" s="96">
        <f t="shared" si="702"/>
        <v>6426294.1514454167</v>
      </c>
      <c r="BA1061" s="97">
        <f t="shared" si="703"/>
        <v>252821.64358422981</v>
      </c>
      <c r="BB1061" s="102">
        <f t="shared" si="704"/>
        <v>1.8005817278500209</v>
      </c>
      <c r="BC1061" s="98">
        <f t="shared" si="705"/>
        <v>11.19400277884159</v>
      </c>
      <c r="BD1061" s="98">
        <f t="shared" si="706"/>
        <v>9.1699402845967697E-4</v>
      </c>
      <c r="BE1061" s="98">
        <f t="shared" si="707"/>
        <v>5.8687617821419336</v>
      </c>
      <c r="BF1061" s="98">
        <f t="shared" si="708"/>
        <v>17606.285346425801</v>
      </c>
      <c r="BG1061" s="103">
        <f t="shared" si="709"/>
        <v>692.66203721706802</v>
      </c>
      <c r="BH1061">
        <v>0.1</v>
      </c>
      <c r="BI1061">
        <f t="shared" si="689"/>
        <v>334.70282038778214</v>
      </c>
      <c r="BJ1061">
        <v>0.1</v>
      </c>
      <c r="BK1061">
        <f t="shared" si="690"/>
        <v>9507.3827203389847</v>
      </c>
      <c r="BL1061" s="114">
        <v>187.562005220738</v>
      </c>
      <c r="BM1061" s="114">
        <v>1012.03746873145</v>
      </c>
      <c r="BN1061" s="114">
        <v>0</v>
      </c>
      <c r="BO1061" s="114">
        <v>256</v>
      </c>
      <c r="BP1061" s="114">
        <v>384000</v>
      </c>
      <c r="BQ1061" s="107">
        <f t="shared" si="691"/>
        <v>2.5741799999999998E-7</v>
      </c>
      <c r="BR1061" s="107">
        <f t="shared" si="692"/>
        <v>6.3120609526290633E-4</v>
      </c>
      <c r="BS1061" s="107">
        <f t="shared" si="693"/>
        <v>3.4118706627211011E-3</v>
      </c>
      <c r="BT1061" s="107">
        <f t="shared" si="694"/>
        <v>3.3470282038778219E-8</v>
      </c>
      <c r="BU1061" s="107">
        <f t="shared" si="695"/>
        <v>8.8320965225661572E-4</v>
      </c>
      <c r="BV1061" s="107">
        <f t="shared" si="696"/>
        <v>1.436963056604128</v>
      </c>
      <c r="BW1061" s="117">
        <f t="shared" si="697"/>
        <v>3.5754379721827469E-2</v>
      </c>
    </row>
    <row r="1062" spans="1:75" ht="30" customHeight="1" x14ac:dyDescent="0.25">
      <c r="A1062" s="108">
        <v>4.7057097647362296</v>
      </c>
      <c r="B1062" s="108">
        <v>-74.103798793178598</v>
      </c>
      <c r="C1062" s="119">
        <v>29</v>
      </c>
      <c r="D1062" s="119">
        <v>36</v>
      </c>
      <c r="E1062" s="119">
        <v>2461</v>
      </c>
      <c r="F1062" s="16" t="s">
        <v>2638</v>
      </c>
      <c r="G1062" s="14" t="s">
        <v>2639</v>
      </c>
      <c r="H1062" s="16" t="s">
        <v>2640</v>
      </c>
      <c r="I1062" s="14" t="s">
        <v>709</v>
      </c>
      <c r="J1062" s="14" t="s">
        <v>41</v>
      </c>
      <c r="K1062" s="19">
        <v>30</v>
      </c>
      <c r="L1062" s="19"/>
      <c r="M1062" s="19">
        <v>1998</v>
      </c>
      <c r="N1062" s="15" t="s">
        <v>43</v>
      </c>
      <c r="O1062" s="15" t="s">
        <v>44</v>
      </c>
      <c r="P1062" s="22">
        <v>3.567100458653237E-2</v>
      </c>
      <c r="Q1062" s="18">
        <v>27562.5</v>
      </c>
      <c r="R1062" s="18">
        <v>31789.631131023118</v>
      </c>
      <c r="S1062" s="15" t="s">
        <v>45</v>
      </c>
      <c r="T1062" s="15"/>
      <c r="U1062" s="15"/>
      <c r="V1062" s="14">
        <v>365</v>
      </c>
      <c r="W1062" s="76" t="s">
        <v>76</v>
      </c>
      <c r="X1062" s="16"/>
      <c r="Y1062" s="14">
        <v>2920</v>
      </c>
      <c r="Z1062" s="77" t="s">
        <v>2641</v>
      </c>
      <c r="AA1062" s="77" t="s">
        <v>429</v>
      </c>
      <c r="AB1062" s="19" t="s">
        <v>49</v>
      </c>
      <c r="AC1062" s="19">
        <v>46.3856216091623</v>
      </c>
      <c r="AD1062" s="19">
        <v>1074.85364414012</v>
      </c>
      <c r="AE1062" s="19">
        <v>5.4109910208389103</v>
      </c>
      <c r="AF1062" s="19">
        <v>1344</v>
      </c>
      <c r="AG1062" s="19">
        <v>1920000</v>
      </c>
      <c r="AH1062" s="20">
        <v>29509.162765957444</v>
      </c>
      <c r="AI1062" s="20">
        <v>1.9976E-5</v>
      </c>
      <c r="AJ1062" s="21">
        <f t="shared" si="710"/>
        <v>1.4745818007384846E-3</v>
      </c>
      <c r="AK1062" s="21">
        <f t="shared" si="711"/>
        <v>3.41692008670504E-2</v>
      </c>
      <c r="AL1062" s="21">
        <f t="shared" si="712"/>
        <v>1.7201340860574719E-4</v>
      </c>
      <c r="AM1062" s="21">
        <f t="shared" si="713"/>
        <v>4.2725264240095075E-2</v>
      </c>
      <c r="AN1062" s="21">
        <f t="shared" si="714"/>
        <v>61.036091771564386</v>
      </c>
      <c r="AO1062" s="86">
        <f t="shared" si="682"/>
        <v>0.67988005212584557</v>
      </c>
      <c r="AP1062" s="88">
        <f t="shared" si="683"/>
        <v>4.0399501390095468E-6</v>
      </c>
      <c r="AQ1062" s="89">
        <f t="shared" si="684"/>
        <v>9.3614248950823012E-5</v>
      </c>
      <c r="AR1062" s="89">
        <f t="shared" si="685"/>
        <v>4.7126961261848544E-7</v>
      </c>
      <c r="AS1062" s="89">
        <f t="shared" si="686"/>
        <v>1.1705551846601391E-4</v>
      </c>
      <c r="AT1062" s="89">
        <f t="shared" si="687"/>
        <v>0.16722216923716271</v>
      </c>
      <c r="AU1062" s="91">
        <f t="shared" si="688"/>
        <v>1.8626850743173851E-3</v>
      </c>
      <c r="AV1062" s="95">
        <f t="shared" si="698"/>
        <v>1474.5818007384846</v>
      </c>
      <c r="AW1062" s="96">
        <f t="shared" si="699"/>
        <v>34169.2008670504</v>
      </c>
      <c r="AX1062" s="96">
        <f t="shared" si="700"/>
        <v>172.01340860574717</v>
      </c>
      <c r="AY1062" s="96">
        <f t="shared" si="701"/>
        <v>42725.264240095072</v>
      </c>
      <c r="AZ1062" s="96">
        <f t="shared" si="702"/>
        <v>61036091.771564387</v>
      </c>
      <c r="BA1062" s="97">
        <f t="shared" si="703"/>
        <v>679880.05212584557</v>
      </c>
      <c r="BB1062" s="102">
        <f t="shared" si="704"/>
        <v>4.0399501390095471</v>
      </c>
      <c r="BC1062" s="98">
        <f t="shared" si="705"/>
        <v>93.614248950823011</v>
      </c>
      <c r="BD1062" s="98">
        <f t="shared" si="706"/>
        <v>0.47126961261848543</v>
      </c>
      <c r="BE1062" s="98">
        <f t="shared" si="707"/>
        <v>117.05551846601391</v>
      </c>
      <c r="BF1062" s="98">
        <f t="shared" si="708"/>
        <v>167222.16923716271</v>
      </c>
      <c r="BG1062" s="103">
        <f t="shared" si="709"/>
        <v>1862.6850743173852</v>
      </c>
      <c r="BH1062">
        <v>0.1</v>
      </c>
      <c r="BI1062">
        <f t="shared" si="689"/>
        <v>3178.963113102312</v>
      </c>
      <c r="BJ1062">
        <v>0.1</v>
      </c>
      <c r="BK1062">
        <f t="shared" si="690"/>
        <v>2950.9162765957444</v>
      </c>
      <c r="BL1062" s="114">
        <v>17.6498016718255</v>
      </c>
      <c r="BM1062" s="114">
        <v>910.91550745517998</v>
      </c>
      <c r="BN1062" s="114">
        <v>5.3109910208389097</v>
      </c>
      <c r="BO1062" s="114">
        <v>537.6</v>
      </c>
      <c r="BP1062" s="114">
        <v>384000</v>
      </c>
      <c r="BQ1062" s="107">
        <f t="shared" si="691"/>
        <v>1.9976000000000002E-6</v>
      </c>
      <c r="BR1062" s="107">
        <f t="shared" si="692"/>
        <v>5.8013399279398324E-4</v>
      </c>
      <c r="BS1062" s="107">
        <f t="shared" si="693"/>
        <v>2.9158564390999609E-2</v>
      </c>
      <c r="BT1062" s="107">
        <f t="shared" si="694"/>
        <v>1.6970844443400731E-4</v>
      </c>
      <c r="BU1062" s="107">
        <f t="shared" si="695"/>
        <v>1.7616077734433709E-2</v>
      </c>
      <c r="BV1062" s="107">
        <f t="shared" si="696"/>
        <v>13.648085028213355</v>
      </c>
      <c r="BW1062" s="117">
        <f t="shared" si="697"/>
        <v>9.6149559050329778E-2</v>
      </c>
    </row>
    <row r="1063" spans="1:75" ht="30" customHeight="1" x14ac:dyDescent="0.25">
      <c r="A1063" s="108">
        <v>4.7057097647362296</v>
      </c>
      <c r="B1063" s="108">
        <v>-74.103798793178598</v>
      </c>
      <c r="C1063" s="119">
        <v>29</v>
      </c>
      <c r="D1063" s="119">
        <v>36</v>
      </c>
      <c r="E1063" s="119">
        <v>2461</v>
      </c>
      <c r="F1063" s="16" t="s">
        <v>2638</v>
      </c>
      <c r="G1063" s="14" t="s">
        <v>2639</v>
      </c>
      <c r="H1063" s="16" t="s">
        <v>2640</v>
      </c>
      <c r="I1063" s="14" t="s">
        <v>709</v>
      </c>
      <c r="J1063" s="14" t="s">
        <v>53</v>
      </c>
      <c r="K1063" s="19" t="s">
        <v>2642</v>
      </c>
      <c r="L1063" s="19"/>
      <c r="M1063" s="19"/>
      <c r="N1063" s="15" t="s">
        <v>43</v>
      </c>
      <c r="O1063" s="15" t="s">
        <v>397</v>
      </c>
      <c r="P1063" s="22">
        <v>3.567100458653237E-2</v>
      </c>
      <c r="Q1063" s="18">
        <v>200000</v>
      </c>
      <c r="R1063" s="18">
        <v>230673.0603611655</v>
      </c>
      <c r="S1063" s="15" t="s">
        <v>45</v>
      </c>
      <c r="T1063" s="15"/>
      <c r="U1063" s="15"/>
      <c r="V1063" s="14">
        <v>365</v>
      </c>
      <c r="W1063" s="77"/>
      <c r="X1063" s="16"/>
      <c r="Y1063" s="16">
        <v>2555</v>
      </c>
      <c r="Z1063" s="77"/>
      <c r="AA1063" s="77"/>
      <c r="AB1063" s="19" t="s">
        <v>49</v>
      </c>
      <c r="AC1063" s="19">
        <v>196.35697419693699</v>
      </c>
      <c r="AD1063" s="19">
        <v>1220.7279907421801</v>
      </c>
      <c r="AE1063" s="19">
        <v>0.1</v>
      </c>
      <c r="AF1063" s="19">
        <v>640</v>
      </c>
      <c r="AG1063" s="19">
        <v>1920000</v>
      </c>
      <c r="AH1063" s="20">
        <v>29509.162765957444</v>
      </c>
      <c r="AI1063" s="20">
        <v>1.9976E-5</v>
      </c>
      <c r="AJ1063" s="21">
        <f t="shared" si="710"/>
        <v>4.5294264161265863E-2</v>
      </c>
      <c r="AK1063" s="21">
        <f t="shared" si="711"/>
        <v>0.2815890614930352</v>
      </c>
      <c r="AL1063" s="21">
        <f t="shared" si="712"/>
        <v>2.3067306036116551E-5</v>
      </c>
      <c r="AM1063" s="21">
        <f t="shared" si="713"/>
        <v>0.14763075863114591</v>
      </c>
      <c r="AN1063" s="21">
        <f t="shared" si="714"/>
        <v>442.89227589343773</v>
      </c>
      <c r="AO1063" s="86">
        <f t="shared" si="682"/>
        <v>0.67988005212584557</v>
      </c>
      <c r="AP1063" s="88">
        <f t="shared" si="683"/>
        <v>1.2409387441442702E-4</v>
      </c>
      <c r="AQ1063" s="89">
        <f t="shared" si="684"/>
        <v>7.7147688080283616E-4</v>
      </c>
      <c r="AR1063" s="89">
        <f t="shared" si="685"/>
        <v>6.3198098729086448E-8</v>
      </c>
      <c r="AS1063" s="89">
        <f t="shared" si="686"/>
        <v>4.0446783186615321E-4</v>
      </c>
      <c r="AT1063" s="89">
        <f t="shared" si="687"/>
        <v>1.2134034955984596</v>
      </c>
      <c r="AU1063" s="91">
        <f t="shared" si="688"/>
        <v>1.8626850743173851E-3</v>
      </c>
      <c r="AV1063" s="95">
        <f t="shared" si="698"/>
        <v>45294.264161265863</v>
      </c>
      <c r="AW1063" s="96">
        <f t="shared" si="699"/>
        <v>281589.06149303517</v>
      </c>
      <c r="AX1063" s="96">
        <f t="shared" si="700"/>
        <v>23.067306036116552</v>
      </c>
      <c r="AY1063" s="96">
        <f t="shared" si="701"/>
        <v>147630.7586311459</v>
      </c>
      <c r="AZ1063" s="96">
        <f t="shared" si="702"/>
        <v>442892275.89343774</v>
      </c>
      <c r="BA1063" s="97">
        <f t="shared" si="703"/>
        <v>679880.05212584557</v>
      </c>
      <c r="BB1063" s="102">
        <f t="shared" si="704"/>
        <v>124.09387441442702</v>
      </c>
      <c r="BC1063" s="98">
        <f t="shared" si="705"/>
        <v>771.47688080283615</v>
      </c>
      <c r="BD1063" s="98">
        <f t="shared" si="706"/>
        <v>6.3198098729086452E-2</v>
      </c>
      <c r="BE1063" s="98">
        <f t="shared" si="707"/>
        <v>404.46783186615323</v>
      </c>
      <c r="BF1063" s="98">
        <f t="shared" si="708"/>
        <v>1213403.4955984596</v>
      </c>
      <c r="BG1063" s="103">
        <f t="shared" si="709"/>
        <v>1862.6850743173852</v>
      </c>
      <c r="BH1063">
        <v>0.1</v>
      </c>
      <c r="BI1063">
        <f t="shared" si="689"/>
        <v>23067.306036116552</v>
      </c>
      <c r="BJ1063">
        <v>0.1</v>
      </c>
      <c r="BK1063">
        <f t="shared" si="690"/>
        <v>2950.9162765957444</v>
      </c>
      <c r="BL1063" s="114">
        <v>187.562005220738</v>
      </c>
      <c r="BM1063" s="114">
        <v>1012.03746873145</v>
      </c>
      <c r="BN1063" s="114">
        <v>0</v>
      </c>
      <c r="BO1063" s="114">
        <v>256</v>
      </c>
      <c r="BP1063" s="114">
        <v>384000</v>
      </c>
      <c r="BQ1063" s="107">
        <f t="shared" si="691"/>
        <v>1.9976000000000002E-6</v>
      </c>
      <c r="BR1063" s="107">
        <f t="shared" si="692"/>
        <v>4.3501946456328995E-2</v>
      </c>
      <c r="BS1063" s="107">
        <f t="shared" si="693"/>
        <v>0.23514192274045259</v>
      </c>
      <c r="BT1063" s="107">
        <f t="shared" si="694"/>
        <v>2.3067306036116552E-6</v>
      </c>
      <c r="BU1063" s="107">
        <f t="shared" si="695"/>
        <v>6.0869721142628085E-2</v>
      </c>
      <c r="BV1063" s="107">
        <f t="shared" si="696"/>
        <v>99.033723560731829</v>
      </c>
      <c r="BW1063" s="117">
        <f t="shared" si="697"/>
        <v>9.6149559050329778E-2</v>
      </c>
    </row>
    <row r="1064" spans="1:75" ht="30" customHeight="1" x14ac:dyDescent="0.25">
      <c r="A1064" s="108">
        <v>4.7057097647362296</v>
      </c>
      <c r="B1064" s="108">
        <v>-74.103798793178598</v>
      </c>
      <c r="C1064" s="119">
        <v>29</v>
      </c>
      <c r="D1064" s="119">
        <v>36</v>
      </c>
      <c r="E1064" s="119">
        <v>2461</v>
      </c>
      <c r="F1064" s="16" t="s">
        <v>2638</v>
      </c>
      <c r="G1064" s="14" t="s">
        <v>2639</v>
      </c>
      <c r="H1064" s="16" t="s">
        <v>2640</v>
      </c>
      <c r="I1064" s="14" t="s">
        <v>709</v>
      </c>
      <c r="J1064" s="14" t="s">
        <v>53</v>
      </c>
      <c r="K1064" s="19" t="s">
        <v>2643</v>
      </c>
      <c r="L1064" s="19"/>
      <c r="M1064" s="19"/>
      <c r="N1064" s="15" t="s">
        <v>43</v>
      </c>
      <c r="O1064" s="15" t="s">
        <v>397</v>
      </c>
      <c r="P1064" s="22">
        <v>3.567100458653237E-2</v>
      </c>
      <c r="Q1064" s="18">
        <v>200000</v>
      </c>
      <c r="R1064" s="18">
        <v>230673.0603611655</v>
      </c>
      <c r="S1064" s="15" t="s">
        <v>45</v>
      </c>
      <c r="T1064" s="15"/>
      <c r="U1064" s="15"/>
      <c r="V1064" s="14">
        <v>365</v>
      </c>
      <c r="W1064" s="77"/>
      <c r="X1064" s="16"/>
      <c r="Y1064" s="16">
        <v>2555</v>
      </c>
      <c r="Z1064" s="77"/>
      <c r="AA1064" s="77"/>
      <c r="AB1064" s="19" t="s">
        <v>49</v>
      </c>
      <c r="AC1064" s="19">
        <v>196.35697419693699</v>
      </c>
      <c r="AD1064" s="19">
        <v>1220.7279907421801</v>
      </c>
      <c r="AE1064" s="19">
        <v>0.1</v>
      </c>
      <c r="AF1064" s="19">
        <v>640</v>
      </c>
      <c r="AG1064" s="19">
        <v>1920000</v>
      </c>
      <c r="AH1064" s="20">
        <v>29509.162765957444</v>
      </c>
      <c r="AI1064" s="20">
        <v>1.9976E-5</v>
      </c>
      <c r="AJ1064" s="21">
        <f t="shared" si="710"/>
        <v>4.5294264161265863E-2</v>
      </c>
      <c r="AK1064" s="21">
        <f t="shared" si="711"/>
        <v>0.2815890614930352</v>
      </c>
      <c r="AL1064" s="21">
        <f t="shared" si="712"/>
        <v>2.3067306036116551E-5</v>
      </c>
      <c r="AM1064" s="21">
        <f t="shared" si="713"/>
        <v>0.14763075863114591</v>
      </c>
      <c r="AN1064" s="21">
        <f t="shared" si="714"/>
        <v>442.89227589343773</v>
      </c>
      <c r="AO1064" s="86">
        <f t="shared" si="682"/>
        <v>0.67988005212584557</v>
      </c>
      <c r="AP1064" s="88">
        <f t="shared" si="683"/>
        <v>1.2409387441442702E-4</v>
      </c>
      <c r="AQ1064" s="89">
        <f t="shared" si="684"/>
        <v>7.7147688080283616E-4</v>
      </c>
      <c r="AR1064" s="89">
        <f t="shared" si="685"/>
        <v>6.3198098729086448E-8</v>
      </c>
      <c r="AS1064" s="89">
        <f t="shared" si="686"/>
        <v>4.0446783186615321E-4</v>
      </c>
      <c r="AT1064" s="89">
        <f t="shared" si="687"/>
        <v>1.2134034955984596</v>
      </c>
      <c r="AU1064" s="91">
        <f t="shared" si="688"/>
        <v>1.8626850743173851E-3</v>
      </c>
      <c r="AV1064" s="95">
        <f t="shared" si="698"/>
        <v>45294.264161265863</v>
      </c>
      <c r="AW1064" s="96">
        <f t="shared" si="699"/>
        <v>281589.06149303517</v>
      </c>
      <c r="AX1064" s="96">
        <f t="shared" si="700"/>
        <v>23.067306036116552</v>
      </c>
      <c r="AY1064" s="96">
        <f t="shared" si="701"/>
        <v>147630.7586311459</v>
      </c>
      <c r="AZ1064" s="96">
        <f t="shared" si="702"/>
        <v>442892275.89343774</v>
      </c>
      <c r="BA1064" s="97">
        <f t="shared" si="703"/>
        <v>679880.05212584557</v>
      </c>
      <c r="BB1064" s="102">
        <f t="shared" si="704"/>
        <v>124.09387441442702</v>
      </c>
      <c r="BC1064" s="98">
        <f t="shared" si="705"/>
        <v>771.47688080283615</v>
      </c>
      <c r="BD1064" s="98">
        <f t="shared" si="706"/>
        <v>6.3198098729086452E-2</v>
      </c>
      <c r="BE1064" s="98">
        <f t="shared" si="707"/>
        <v>404.46783186615323</v>
      </c>
      <c r="BF1064" s="98">
        <f t="shared" si="708"/>
        <v>1213403.4955984596</v>
      </c>
      <c r="BG1064" s="103">
        <f t="shared" si="709"/>
        <v>1862.6850743173852</v>
      </c>
      <c r="BH1064">
        <v>0.1</v>
      </c>
      <c r="BI1064">
        <f t="shared" si="689"/>
        <v>23067.306036116552</v>
      </c>
      <c r="BJ1064">
        <v>0.1</v>
      </c>
      <c r="BK1064">
        <f t="shared" si="690"/>
        <v>2950.9162765957444</v>
      </c>
      <c r="BL1064" s="114">
        <v>187.562005220738</v>
      </c>
      <c r="BM1064" s="114">
        <v>1012.03746873145</v>
      </c>
      <c r="BN1064" s="114">
        <v>0</v>
      </c>
      <c r="BO1064" s="114">
        <v>256</v>
      </c>
      <c r="BP1064" s="114">
        <v>384000</v>
      </c>
      <c r="BQ1064" s="107">
        <f t="shared" si="691"/>
        <v>1.9976000000000002E-6</v>
      </c>
      <c r="BR1064" s="107">
        <f t="shared" si="692"/>
        <v>4.3501946456328995E-2</v>
      </c>
      <c r="BS1064" s="107">
        <f t="shared" si="693"/>
        <v>0.23514192274045259</v>
      </c>
      <c r="BT1064" s="107">
        <f t="shared" si="694"/>
        <v>2.3067306036116552E-6</v>
      </c>
      <c r="BU1064" s="107">
        <f t="shared" si="695"/>
        <v>6.0869721142628085E-2</v>
      </c>
      <c r="BV1064" s="107">
        <f t="shared" si="696"/>
        <v>99.033723560731829</v>
      </c>
      <c r="BW1064" s="117">
        <f t="shared" si="697"/>
        <v>9.6149559050329778E-2</v>
      </c>
    </row>
    <row r="1065" spans="1:75" ht="45" customHeight="1" x14ac:dyDescent="0.25">
      <c r="A1065" s="108">
        <v>4.6878804224048798</v>
      </c>
      <c r="B1065" s="108">
        <v>-74.116534353702406</v>
      </c>
      <c r="C1065" s="119">
        <v>27</v>
      </c>
      <c r="D1065" s="119">
        <v>34</v>
      </c>
      <c r="E1065" s="119">
        <v>1942</v>
      </c>
      <c r="F1065" s="16" t="s">
        <v>2644</v>
      </c>
      <c r="G1065" s="14" t="s">
        <v>2645</v>
      </c>
      <c r="H1065" s="16" t="s">
        <v>2646</v>
      </c>
      <c r="I1065" s="14" t="s">
        <v>709</v>
      </c>
      <c r="J1065" s="14" t="s">
        <v>41</v>
      </c>
      <c r="K1065" s="14">
        <v>60</v>
      </c>
      <c r="L1065" s="14"/>
      <c r="M1065" s="14">
        <v>2004</v>
      </c>
      <c r="N1065" s="15" t="s">
        <v>43</v>
      </c>
      <c r="O1065" s="15" t="s">
        <v>44</v>
      </c>
      <c r="P1065" s="25">
        <v>0.01</v>
      </c>
      <c r="Q1065" s="18">
        <v>9151.0833333333303</v>
      </c>
      <c r="R1065" s="18">
        <v>9524.5461288657243</v>
      </c>
      <c r="S1065" s="15" t="s">
        <v>45</v>
      </c>
      <c r="T1065" s="15"/>
      <c r="U1065" s="15"/>
      <c r="V1065" s="14">
        <v>365</v>
      </c>
      <c r="W1065" s="76"/>
      <c r="X1065" s="14"/>
      <c r="Y1065" s="16">
        <v>8760</v>
      </c>
      <c r="Z1065" s="76" t="s">
        <v>2647</v>
      </c>
      <c r="AA1065" s="76" t="s">
        <v>429</v>
      </c>
      <c r="AB1065" s="19" t="s">
        <v>49</v>
      </c>
      <c r="AC1065" s="19">
        <v>46.3856216091623</v>
      </c>
      <c r="AD1065" s="19">
        <v>1074.85364414012</v>
      </c>
      <c r="AE1065" s="19">
        <v>5.4109910208389103</v>
      </c>
      <c r="AF1065" s="19">
        <v>1344</v>
      </c>
      <c r="AG1065" s="19">
        <v>1920000</v>
      </c>
      <c r="AH1065" s="23">
        <v>9151.0833333333303</v>
      </c>
      <c r="AI1065" s="24">
        <v>8.7999999999999994E-8</v>
      </c>
      <c r="AJ1065" s="21">
        <f t="shared" si="710"/>
        <v>4.418019927325771E-4</v>
      </c>
      <c r="AK1065" s="21">
        <f t="shared" si="711"/>
        <v>1.0237493115391997E-2</v>
      </c>
      <c r="AL1065" s="21">
        <f t="shared" si="712"/>
        <v>5.1537233580858436E-5</v>
      </c>
      <c r="AM1065" s="21">
        <f t="shared" si="713"/>
        <v>1.2800989997195535E-2</v>
      </c>
      <c r="AN1065" s="21">
        <f t="shared" si="714"/>
        <v>18.28712856742219</v>
      </c>
      <c r="AO1065" s="86">
        <f t="shared" si="682"/>
        <v>8.381600593401836E-4</v>
      </c>
      <c r="AP1065" s="88">
        <f t="shared" si="683"/>
        <v>1.2104164184454167E-6</v>
      </c>
      <c r="AQ1065" s="89">
        <f t="shared" si="684"/>
        <v>2.8047926343539718E-5</v>
      </c>
      <c r="AR1065" s="89">
        <f t="shared" si="685"/>
        <v>1.4119790022152995E-7</v>
      </c>
      <c r="AS1065" s="89">
        <f t="shared" si="686"/>
        <v>3.5071205471768591E-5</v>
      </c>
      <c r="AT1065" s="89">
        <f t="shared" si="687"/>
        <v>5.0101722102526551E-2</v>
      </c>
      <c r="AU1065" s="91">
        <f t="shared" si="688"/>
        <v>2.2963289296991331E-6</v>
      </c>
      <c r="AV1065" s="95">
        <f t="shared" si="698"/>
        <v>441.80199273257711</v>
      </c>
      <c r="AW1065" s="96">
        <f t="shared" si="699"/>
        <v>10237.493115391997</v>
      </c>
      <c r="AX1065" s="96">
        <f t="shared" si="700"/>
        <v>51.537233580858434</v>
      </c>
      <c r="AY1065" s="96">
        <f t="shared" si="701"/>
        <v>12800.989997195535</v>
      </c>
      <c r="AZ1065" s="96">
        <f t="shared" si="702"/>
        <v>18287128.567422189</v>
      </c>
      <c r="BA1065" s="97">
        <f t="shared" si="703"/>
        <v>838.16005934018358</v>
      </c>
      <c r="BB1065" s="102">
        <f t="shared" si="704"/>
        <v>1.2104164184454167</v>
      </c>
      <c r="BC1065" s="98">
        <f t="shared" si="705"/>
        <v>28.047926343539718</v>
      </c>
      <c r="BD1065" s="98">
        <f t="shared" si="706"/>
        <v>0.14119790022152995</v>
      </c>
      <c r="BE1065" s="98">
        <f t="shared" si="707"/>
        <v>35.071205471768593</v>
      </c>
      <c r="BF1065" s="98">
        <f t="shared" si="708"/>
        <v>50101.722102526553</v>
      </c>
      <c r="BG1065" s="103">
        <f t="shared" si="709"/>
        <v>2.2963289296991332</v>
      </c>
      <c r="BH1065">
        <v>0.1</v>
      </c>
      <c r="BI1065">
        <f t="shared" si="689"/>
        <v>952.45461288657248</v>
      </c>
      <c r="BJ1065">
        <v>0.1</v>
      </c>
      <c r="BK1065">
        <f t="shared" si="690"/>
        <v>915.10833333333312</v>
      </c>
      <c r="BL1065" s="114">
        <v>17.6498016718255</v>
      </c>
      <c r="BM1065" s="114">
        <v>910.91550745517998</v>
      </c>
      <c r="BN1065" s="114">
        <v>5.3109910208389097</v>
      </c>
      <c r="BO1065" s="114">
        <v>537.6</v>
      </c>
      <c r="BP1065" s="114">
        <v>384000</v>
      </c>
      <c r="BQ1065" s="107">
        <f t="shared" si="691"/>
        <v>8.7999999999999994E-9</v>
      </c>
      <c r="BR1065" s="107">
        <f t="shared" si="692"/>
        <v>1.7381494464391778E-4</v>
      </c>
      <c r="BS1065" s="107">
        <f t="shared" si="693"/>
        <v>8.7362476918630121E-3</v>
      </c>
      <c r="BT1065" s="107">
        <f t="shared" si="694"/>
        <v>5.084663929592837E-5</v>
      </c>
      <c r="BU1065" s="107">
        <f t="shared" si="695"/>
        <v>5.2779833870912323E-3</v>
      </c>
      <c r="BV1065" s="107">
        <f t="shared" si="696"/>
        <v>4.0891262590034367</v>
      </c>
      <c r="BW1065" s="117">
        <f t="shared" si="697"/>
        <v>1.185337323358326E-4</v>
      </c>
    </row>
    <row r="1066" spans="1:75" ht="30" customHeight="1" x14ac:dyDescent="0.25">
      <c r="A1066" s="108">
        <v>4.6928462690377097</v>
      </c>
      <c r="B1066" s="108">
        <v>-74.117146149355705</v>
      </c>
      <c r="C1066" s="119">
        <v>27</v>
      </c>
      <c r="D1066" s="119">
        <v>34</v>
      </c>
      <c r="E1066" s="119">
        <v>1942</v>
      </c>
      <c r="F1066" s="16" t="s">
        <v>2648</v>
      </c>
      <c r="G1066" s="14" t="s">
        <v>2649</v>
      </c>
      <c r="H1066" s="16" t="s">
        <v>2650</v>
      </c>
      <c r="I1066" s="14" t="s">
        <v>709</v>
      </c>
      <c r="J1066" s="14" t="s">
        <v>53</v>
      </c>
      <c r="K1066" s="27"/>
      <c r="L1066" s="27"/>
      <c r="M1066" s="14">
        <v>2006</v>
      </c>
      <c r="N1066" s="15" t="s">
        <v>54</v>
      </c>
      <c r="O1066" s="15" t="s">
        <v>54</v>
      </c>
      <c r="P1066" s="22">
        <v>-1.6452797611429655E-2</v>
      </c>
      <c r="Q1066" s="18">
        <v>1.11591651840355</v>
      </c>
      <c r="R1066" s="18">
        <v>1.0448411522200309</v>
      </c>
      <c r="S1066" s="15" t="s">
        <v>45</v>
      </c>
      <c r="T1066" s="15"/>
      <c r="U1066" s="15"/>
      <c r="V1066" s="14">
        <v>365</v>
      </c>
      <c r="W1066" s="76"/>
      <c r="X1066" s="14"/>
      <c r="Y1066" s="16">
        <v>8760</v>
      </c>
      <c r="Z1066" s="76" t="s">
        <v>2651</v>
      </c>
      <c r="AA1066" s="76" t="s">
        <v>429</v>
      </c>
      <c r="AB1066" s="19" t="s">
        <v>49</v>
      </c>
      <c r="AC1066" s="19">
        <v>24000</v>
      </c>
      <c r="AD1066" s="19">
        <v>2261000</v>
      </c>
      <c r="AE1066" s="19">
        <v>1200</v>
      </c>
      <c r="AF1066" s="19">
        <v>381000</v>
      </c>
      <c r="AG1066" s="19">
        <v>1500000000</v>
      </c>
      <c r="AH1066" s="23">
        <v>1.11591651840355</v>
      </c>
      <c r="AI1066" s="20">
        <v>2.4E-2</v>
      </c>
      <c r="AJ1066" s="21">
        <f t="shared" si="710"/>
        <v>2.5076187653280744E-5</v>
      </c>
      <c r="AK1066" s="21">
        <f t="shared" si="711"/>
        <v>2.3623858451694898E-3</v>
      </c>
      <c r="AL1066" s="21">
        <f t="shared" si="712"/>
        <v>1.2538093826640373E-6</v>
      </c>
      <c r="AM1066" s="21">
        <f t="shared" si="713"/>
        <v>3.9808447899583181E-4</v>
      </c>
      <c r="AN1066" s="21">
        <f t="shared" si="714"/>
        <v>1.5672617283300465</v>
      </c>
      <c r="AO1066" s="86">
        <f t="shared" si="682"/>
        <v>2.5076187653280742E-2</v>
      </c>
      <c r="AP1066" s="88">
        <f t="shared" si="683"/>
        <v>6.870188398159108E-8</v>
      </c>
      <c r="AQ1066" s="89">
        <f t="shared" si="684"/>
        <v>6.4722899867657251E-6</v>
      </c>
      <c r="AR1066" s="89">
        <f t="shared" si="685"/>
        <v>3.4350941990795544E-9</v>
      </c>
      <c r="AS1066" s="89">
        <f t="shared" si="686"/>
        <v>1.0906424082077584E-6</v>
      </c>
      <c r="AT1066" s="89">
        <f t="shared" si="687"/>
        <v>4.2938677488494423E-3</v>
      </c>
      <c r="AU1066" s="91">
        <f t="shared" si="688"/>
        <v>6.870188398159107E-5</v>
      </c>
      <c r="AV1066" s="95">
        <f t="shared" si="698"/>
        <v>25.076187653280744</v>
      </c>
      <c r="AW1066" s="96">
        <f t="shared" si="699"/>
        <v>2362.3858451694896</v>
      </c>
      <c r="AX1066" s="96">
        <f t="shared" si="700"/>
        <v>1.2538093826640373</v>
      </c>
      <c r="AY1066" s="96">
        <f t="shared" si="701"/>
        <v>398.08447899583183</v>
      </c>
      <c r="AZ1066" s="96">
        <f t="shared" si="702"/>
        <v>1567261.7283300464</v>
      </c>
      <c r="BA1066" s="97">
        <f t="shared" si="703"/>
        <v>25076.18765328074</v>
      </c>
      <c r="BB1066" s="102">
        <f t="shared" si="704"/>
        <v>6.8701883981591078E-2</v>
      </c>
      <c r="BC1066" s="98">
        <f t="shared" si="705"/>
        <v>6.4722899867657251</v>
      </c>
      <c r="BD1066" s="98">
        <f t="shared" si="706"/>
        <v>3.4350941990795546E-3</v>
      </c>
      <c r="BE1066" s="98">
        <f t="shared" si="707"/>
        <v>1.0906424082077584</v>
      </c>
      <c r="BF1066" s="98">
        <f t="shared" si="708"/>
        <v>4293.8677488494423</v>
      </c>
      <c r="BG1066" s="103">
        <f t="shared" si="709"/>
        <v>68.701883981591067</v>
      </c>
      <c r="BH1066">
        <v>0.1</v>
      </c>
      <c r="BI1066">
        <f t="shared" si="689"/>
        <v>0.1044841152220031</v>
      </c>
      <c r="BJ1066">
        <v>0.1</v>
      </c>
      <c r="BK1066">
        <f t="shared" si="690"/>
        <v>0.11159165184035501</v>
      </c>
      <c r="BL1066" s="114">
        <v>0</v>
      </c>
      <c r="BM1066" s="114">
        <v>0</v>
      </c>
      <c r="BN1066" s="114">
        <v>0</v>
      </c>
      <c r="BO1066" s="114">
        <v>0</v>
      </c>
      <c r="BP1066" s="114">
        <v>0</v>
      </c>
      <c r="BQ1066" s="107">
        <f t="shared" si="691"/>
        <v>2.4000000000000002E-3</v>
      </c>
      <c r="BR1066" s="107">
        <f t="shared" si="692"/>
        <v>2.5076187653280746E-6</v>
      </c>
      <c r="BS1066" s="107">
        <f t="shared" si="693"/>
        <v>2.36238584516949E-4</v>
      </c>
      <c r="BT1066" s="107">
        <f t="shared" si="694"/>
        <v>1.2538093826640374E-7</v>
      </c>
      <c r="BU1066" s="107">
        <f t="shared" si="695"/>
        <v>3.9808447899583181E-5</v>
      </c>
      <c r="BV1066" s="107">
        <f t="shared" si="696"/>
        <v>0.15672617283300466</v>
      </c>
      <c r="BW1066" s="117">
        <f t="shared" si="697"/>
        <v>3.5463084671882388E-3</v>
      </c>
    </row>
    <row r="1067" spans="1:75" ht="30" customHeight="1" x14ac:dyDescent="0.25">
      <c r="A1067" s="108">
        <v>4.6928462690377097</v>
      </c>
      <c r="B1067" s="108">
        <v>-74.117146149355705</v>
      </c>
      <c r="C1067" s="119">
        <v>27</v>
      </c>
      <c r="D1067" s="119">
        <v>34</v>
      </c>
      <c r="E1067" s="119">
        <v>1942</v>
      </c>
      <c r="F1067" s="16" t="s">
        <v>2648</v>
      </c>
      <c r="G1067" s="14" t="s">
        <v>2649</v>
      </c>
      <c r="H1067" s="16" t="s">
        <v>2650</v>
      </c>
      <c r="I1067" s="14" t="s">
        <v>709</v>
      </c>
      <c r="J1067" s="14" t="s">
        <v>53</v>
      </c>
      <c r="K1067" s="27"/>
      <c r="L1067" s="27"/>
      <c r="M1067" s="14">
        <v>2004</v>
      </c>
      <c r="N1067" s="15" t="s">
        <v>54</v>
      </c>
      <c r="O1067" s="15" t="s">
        <v>54</v>
      </c>
      <c r="P1067" s="22">
        <v>-1.6452797611429655E-2</v>
      </c>
      <c r="Q1067" s="18">
        <v>1.11591651840355</v>
      </c>
      <c r="R1067" s="18">
        <v>1.0448411522200309</v>
      </c>
      <c r="S1067" s="15" t="s">
        <v>45</v>
      </c>
      <c r="T1067" s="15"/>
      <c r="U1067" s="15"/>
      <c r="V1067" s="14">
        <v>365</v>
      </c>
      <c r="W1067" s="76"/>
      <c r="X1067" s="14"/>
      <c r="Y1067" s="16">
        <v>8040</v>
      </c>
      <c r="Z1067" s="76" t="s">
        <v>2652</v>
      </c>
      <c r="AA1067" s="76" t="s">
        <v>429</v>
      </c>
      <c r="AB1067" s="19" t="s">
        <v>49</v>
      </c>
      <c r="AC1067" s="19">
        <v>24000</v>
      </c>
      <c r="AD1067" s="19">
        <v>2261000</v>
      </c>
      <c r="AE1067" s="19">
        <v>1200</v>
      </c>
      <c r="AF1067" s="19">
        <v>381000</v>
      </c>
      <c r="AG1067" s="19">
        <v>1500000000</v>
      </c>
      <c r="AH1067" s="23">
        <v>1.11591651840355</v>
      </c>
      <c r="AI1067" s="20">
        <v>2.4E-2</v>
      </c>
      <c r="AJ1067" s="21">
        <f t="shared" si="710"/>
        <v>2.5076187653280744E-5</v>
      </c>
      <c r="AK1067" s="21">
        <f t="shared" si="711"/>
        <v>2.3623858451694898E-3</v>
      </c>
      <c r="AL1067" s="21">
        <f t="shared" si="712"/>
        <v>1.2538093826640373E-6</v>
      </c>
      <c r="AM1067" s="21">
        <f t="shared" si="713"/>
        <v>3.9808447899583181E-4</v>
      </c>
      <c r="AN1067" s="21">
        <f t="shared" si="714"/>
        <v>1.5672617283300465</v>
      </c>
      <c r="AO1067" s="86">
        <f t="shared" si="682"/>
        <v>2.5076187653280742E-2</v>
      </c>
      <c r="AP1067" s="88">
        <f t="shared" si="683"/>
        <v>6.870188398159108E-8</v>
      </c>
      <c r="AQ1067" s="89">
        <f t="shared" si="684"/>
        <v>6.4722899867657251E-6</v>
      </c>
      <c r="AR1067" s="89">
        <f t="shared" si="685"/>
        <v>3.4350941990795544E-9</v>
      </c>
      <c r="AS1067" s="89">
        <f t="shared" si="686"/>
        <v>1.0906424082077584E-6</v>
      </c>
      <c r="AT1067" s="89">
        <f t="shared" si="687"/>
        <v>4.2938677488494423E-3</v>
      </c>
      <c r="AU1067" s="91">
        <f t="shared" si="688"/>
        <v>6.870188398159107E-5</v>
      </c>
      <c r="AV1067" s="95">
        <f t="shared" si="698"/>
        <v>25.076187653280744</v>
      </c>
      <c r="AW1067" s="96">
        <f t="shared" si="699"/>
        <v>2362.3858451694896</v>
      </c>
      <c r="AX1067" s="96">
        <f t="shared" si="700"/>
        <v>1.2538093826640373</v>
      </c>
      <c r="AY1067" s="96">
        <f t="shared" si="701"/>
        <v>398.08447899583183</v>
      </c>
      <c r="AZ1067" s="96">
        <f t="shared" si="702"/>
        <v>1567261.7283300464</v>
      </c>
      <c r="BA1067" s="97">
        <f t="shared" si="703"/>
        <v>25076.18765328074</v>
      </c>
      <c r="BB1067" s="102">
        <f t="shared" si="704"/>
        <v>6.8701883981591078E-2</v>
      </c>
      <c r="BC1067" s="98">
        <f t="shared" si="705"/>
        <v>6.4722899867657251</v>
      </c>
      <c r="BD1067" s="98">
        <f t="shared" si="706"/>
        <v>3.4350941990795546E-3</v>
      </c>
      <c r="BE1067" s="98">
        <f t="shared" si="707"/>
        <v>1.0906424082077584</v>
      </c>
      <c r="BF1067" s="98">
        <f t="shared" si="708"/>
        <v>4293.8677488494423</v>
      </c>
      <c r="BG1067" s="103">
        <f t="shared" si="709"/>
        <v>68.701883981591067</v>
      </c>
      <c r="BH1067">
        <v>0.1</v>
      </c>
      <c r="BI1067">
        <f t="shared" si="689"/>
        <v>0.1044841152220031</v>
      </c>
      <c r="BJ1067">
        <v>0.1</v>
      </c>
      <c r="BK1067">
        <f t="shared" si="690"/>
        <v>0.11159165184035501</v>
      </c>
      <c r="BL1067" s="114">
        <v>0</v>
      </c>
      <c r="BM1067" s="114">
        <v>0</v>
      </c>
      <c r="BN1067" s="114">
        <v>0</v>
      </c>
      <c r="BO1067" s="114">
        <v>0</v>
      </c>
      <c r="BP1067" s="114">
        <v>0</v>
      </c>
      <c r="BQ1067" s="107">
        <f t="shared" si="691"/>
        <v>2.4000000000000002E-3</v>
      </c>
      <c r="BR1067" s="107">
        <f t="shared" si="692"/>
        <v>2.5076187653280746E-6</v>
      </c>
      <c r="BS1067" s="107">
        <f t="shared" si="693"/>
        <v>2.36238584516949E-4</v>
      </c>
      <c r="BT1067" s="107">
        <f t="shared" si="694"/>
        <v>1.2538093826640374E-7</v>
      </c>
      <c r="BU1067" s="107">
        <f t="shared" si="695"/>
        <v>3.9808447899583181E-5</v>
      </c>
      <c r="BV1067" s="107">
        <f t="shared" si="696"/>
        <v>0.15672617283300466</v>
      </c>
      <c r="BW1067" s="117">
        <f t="shared" si="697"/>
        <v>3.5463084671882388E-3</v>
      </c>
    </row>
    <row r="1068" spans="1:75" ht="30" customHeight="1" x14ac:dyDescent="0.25">
      <c r="A1068" s="108">
        <v>4.6243888888888893</v>
      </c>
      <c r="B1068" s="108">
        <v>-74.118138888888879</v>
      </c>
      <c r="C1068" s="119">
        <v>27</v>
      </c>
      <c r="D1068" s="119">
        <v>27</v>
      </c>
      <c r="E1068" s="119">
        <v>1849</v>
      </c>
      <c r="F1068" s="16" t="s">
        <v>2653</v>
      </c>
      <c r="G1068" s="14" t="s">
        <v>2654</v>
      </c>
      <c r="H1068" s="16" t="s">
        <v>2655</v>
      </c>
      <c r="I1068" s="14" t="s">
        <v>133</v>
      </c>
      <c r="J1068" s="14" t="s">
        <v>53</v>
      </c>
      <c r="K1068" s="27"/>
      <c r="L1068" s="27"/>
      <c r="M1068" s="27"/>
      <c r="N1068" s="15" t="s">
        <v>43</v>
      </c>
      <c r="O1068" s="15" t="s">
        <v>397</v>
      </c>
      <c r="P1068" s="28">
        <v>4.2689148957375835E-3</v>
      </c>
      <c r="Q1068" s="18">
        <v>66000</v>
      </c>
      <c r="R1068" s="18">
        <v>67136.670613812399</v>
      </c>
      <c r="S1068" s="15" t="s">
        <v>45</v>
      </c>
      <c r="T1068" s="15"/>
      <c r="U1068" s="15"/>
      <c r="V1068" s="14">
        <v>365</v>
      </c>
      <c r="W1068" s="76" t="s">
        <v>76</v>
      </c>
      <c r="X1068" s="14"/>
      <c r="Y1068" s="14">
        <v>2920</v>
      </c>
      <c r="Z1068" s="76" t="s">
        <v>2656</v>
      </c>
      <c r="AA1068" s="76" t="s">
        <v>429</v>
      </c>
      <c r="AB1068" s="19" t="s">
        <v>49</v>
      </c>
      <c r="AC1068" s="19">
        <v>196.35697419693699</v>
      </c>
      <c r="AD1068" s="19">
        <v>1220.7279907421801</v>
      </c>
      <c r="AE1068" s="19">
        <v>0.1</v>
      </c>
      <c r="AF1068" s="19">
        <v>640</v>
      </c>
      <c r="AG1068" s="19">
        <v>1920000</v>
      </c>
      <c r="AH1068" s="20">
        <v>30259</v>
      </c>
      <c r="AI1068" s="20">
        <v>7.6726E-6</v>
      </c>
      <c r="AJ1068" s="21">
        <f t="shared" si="710"/>
        <v>1.3182753499384619E-2</v>
      </c>
      <c r="AK1068" s="21">
        <f t="shared" si="711"/>
        <v>8.1955613023518767E-2</v>
      </c>
      <c r="AL1068" s="21">
        <f t="shared" si="712"/>
        <v>6.7136670613812407E-6</v>
      </c>
      <c r="AM1068" s="21">
        <f t="shared" si="713"/>
        <v>4.2967469192839933E-2</v>
      </c>
      <c r="AN1068" s="21">
        <f t="shared" si="714"/>
        <v>128.90240757851981</v>
      </c>
      <c r="AO1068" s="86">
        <f t="shared" si="682"/>
        <v>0.23616361800991753</v>
      </c>
      <c r="AP1068" s="88">
        <f t="shared" si="683"/>
        <v>3.611713287502635E-5</v>
      </c>
      <c r="AQ1068" s="89">
        <f t="shared" si="684"/>
        <v>2.2453592609183223E-4</v>
      </c>
      <c r="AR1068" s="89">
        <f t="shared" si="685"/>
        <v>1.8393608387345864E-8</v>
      </c>
      <c r="AS1068" s="89">
        <f t="shared" si="686"/>
        <v>1.1771909367901351E-4</v>
      </c>
      <c r="AT1068" s="89">
        <f t="shared" si="687"/>
        <v>0.35315728103704058</v>
      </c>
      <c r="AU1068" s="91">
        <f t="shared" si="688"/>
        <v>6.4702361098607547E-4</v>
      </c>
      <c r="AV1068" s="95">
        <f t="shared" si="698"/>
        <v>13182.753499384618</v>
      </c>
      <c r="AW1068" s="96">
        <f t="shared" si="699"/>
        <v>81955.613023518774</v>
      </c>
      <c r="AX1068" s="96">
        <f t="shared" si="700"/>
        <v>6.7136670613812406</v>
      </c>
      <c r="AY1068" s="96">
        <f t="shared" si="701"/>
        <v>42967.469192839933</v>
      </c>
      <c r="AZ1068" s="96">
        <f t="shared" si="702"/>
        <v>128902407.57851981</v>
      </c>
      <c r="BA1068" s="97">
        <f t="shared" si="703"/>
        <v>236163.61800991753</v>
      </c>
      <c r="BB1068" s="102">
        <f t="shared" si="704"/>
        <v>36.11713287502635</v>
      </c>
      <c r="BC1068" s="98">
        <f t="shared" si="705"/>
        <v>224.53592609183224</v>
      </c>
      <c r="BD1068" s="98">
        <f t="shared" si="706"/>
        <v>1.8393608387345863E-2</v>
      </c>
      <c r="BE1068" s="98">
        <f t="shared" si="707"/>
        <v>117.71909367901351</v>
      </c>
      <c r="BF1068" s="98">
        <f t="shared" si="708"/>
        <v>353157.28103704058</v>
      </c>
      <c r="BG1068" s="103">
        <f t="shared" si="709"/>
        <v>647.02361098607548</v>
      </c>
      <c r="BH1068">
        <v>0.1</v>
      </c>
      <c r="BI1068">
        <f t="shared" si="689"/>
        <v>6713.6670613812403</v>
      </c>
      <c r="BJ1068">
        <v>0.1</v>
      </c>
      <c r="BK1068">
        <f t="shared" si="690"/>
        <v>3025.9</v>
      </c>
      <c r="BL1068" s="114">
        <v>187.562005220738</v>
      </c>
      <c r="BM1068" s="114">
        <v>1012.03746873145</v>
      </c>
      <c r="BN1068" s="114">
        <v>0</v>
      </c>
      <c r="BO1068" s="114">
        <v>256</v>
      </c>
      <c r="BP1068" s="114">
        <v>384000</v>
      </c>
      <c r="BQ1068" s="107">
        <f t="shared" si="691"/>
        <v>7.6726E-7</v>
      </c>
      <c r="BR1068" s="107">
        <f t="shared" si="692"/>
        <v>1.266110505373063E-2</v>
      </c>
      <c r="BS1068" s="107">
        <f t="shared" si="693"/>
        <v>6.8437318990813609E-2</v>
      </c>
      <c r="BT1068" s="107">
        <f t="shared" si="694"/>
        <v>6.7136670613812415E-7</v>
      </c>
      <c r="BU1068" s="107">
        <f t="shared" si="695"/>
        <v>1.7715941394755189E-2</v>
      </c>
      <c r="BV1068" s="107">
        <f t="shared" si="696"/>
        <v>28.82345458089544</v>
      </c>
      <c r="BW1068" s="117">
        <f t="shared" si="697"/>
        <v>3.3398579152872435E-2</v>
      </c>
    </row>
    <row r="1069" spans="1:75" ht="30" customHeight="1" x14ac:dyDescent="0.25">
      <c r="A1069" s="108">
        <v>4.62493544951354</v>
      </c>
      <c r="B1069" s="108">
        <v>-74.115938872792995</v>
      </c>
      <c r="C1069" s="119">
        <v>27</v>
      </c>
      <c r="D1069" s="119">
        <v>27</v>
      </c>
      <c r="E1069" s="119">
        <v>1849</v>
      </c>
      <c r="F1069" s="16" t="s">
        <v>2657</v>
      </c>
      <c r="G1069" s="14" t="s">
        <v>2658</v>
      </c>
      <c r="H1069" s="16" t="s">
        <v>2659</v>
      </c>
      <c r="I1069" s="14" t="s">
        <v>133</v>
      </c>
      <c r="J1069" s="14" t="s">
        <v>53</v>
      </c>
      <c r="K1069" s="27"/>
      <c r="L1069" s="27"/>
      <c r="M1069" s="14">
        <v>1998</v>
      </c>
      <c r="N1069" s="15" t="s">
        <v>43</v>
      </c>
      <c r="O1069" s="15" t="s">
        <v>397</v>
      </c>
      <c r="P1069" s="22">
        <v>-2.442692824689293E-2</v>
      </c>
      <c r="Q1069" s="18">
        <v>8760</v>
      </c>
      <c r="R1069" s="18">
        <v>7944.5661510638547</v>
      </c>
      <c r="S1069" s="15" t="s">
        <v>45</v>
      </c>
      <c r="T1069" s="15"/>
      <c r="U1069" s="15"/>
      <c r="V1069" s="14">
        <v>365</v>
      </c>
      <c r="W1069" s="76" t="s">
        <v>76</v>
      </c>
      <c r="X1069" s="14"/>
      <c r="Y1069" s="14">
        <v>2920</v>
      </c>
      <c r="Z1069" s="76" t="s">
        <v>2660</v>
      </c>
      <c r="AA1069" s="76" t="s">
        <v>429</v>
      </c>
      <c r="AB1069" s="19" t="s">
        <v>49</v>
      </c>
      <c r="AC1069" s="19">
        <v>196.35697419693699</v>
      </c>
      <c r="AD1069" s="19">
        <v>1220.7279907421801</v>
      </c>
      <c r="AE1069" s="19">
        <v>0.1</v>
      </c>
      <c r="AF1069" s="19">
        <v>640</v>
      </c>
      <c r="AG1069" s="19">
        <v>1920000</v>
      </c>
      <c r="AH1069" s="20">
        <v>2238.2222222222222</v>
      </c>
      <c r="AI1069" s="20">
        <v>6.3559999999999989E-7</v>
      </c>
      <c r="AJ1069" s="21">
        <f t="shared" si="710"/>
        <v>1.5599709707303042E-3</v>
      </c>
      <c r="AK1069" s="21">
        <f t="shared" si="711"/>
        <v>9.6981542749065147E-3</v>
      </c>
      <c r="AL1069" s="21">
        <f t="shared" si="712"/>
        <v>7.9445661510638547E-7</v>
      </c>
      <c r="AM1069" s="21">
        <f t="shared" si="713"/>
        <v>5.0845223366808665E-3</v>
      </c>
      <c r="AN1069" s="21">
        <f t="shared" si="714"/>
        <v>15.2535670100426</v>
      </c>
      <c r="AO1069" s="86">
        <f t="shared" si="682"/>
        <v>1.2901885141006143E-3</v>
      </c>
      <c r="AP1069" s="88">
        <f t="shared" si="683"/>
        <v>4.273893070493984E-6</v>
      </c>
      <c r="AQ1069" s="89">
        <f t="shared" si="684"/>
        <v>2.6570285684675384E-5</v>
      </c>
      <c r="AR1069" s="89">
        <f t="shared" si="685"/>
        <v>2.1765934660448915E-9</v>
      </c>
      <c r="AS1069" s="89">
        <f t="shared" si="686"/>
        <v>1.3930198182687306E-5</v>
      </c>
      <c r="AT1069" s="89">
        <f t="shared" si="687"/>
        <v>4.1790594548061916E-2</v>
      </c>
      <c r="AU1069" s="91">
        <f t="shared" si="688"/>
        <v>3.5347630523304502E-6</v>
      </c>
      <c r="AV1069" s="95">
        <f t="shared" si="698"/>
        <v>1559.9709707303043</v>
      </c>
      <c r="AW1069" s="96">
        <f t="shared" si="699"/>
        <v>9698.1542749065138</v>
      </c>
      <c r="AX1069" s="96">
        <f t="shared" si="700"/>
        <v>0.79445661510638543</v>
      </c>
      <c r="AY1069" s="96">
        <f t="shared" si="701"/>
        <v>5084.5223366808668</v>
      </c>
      <c r="AZ1069" s="96">
        <f t="shared" si="702"/>
        <v>15253567.0100426</v>
      </c>
      <c r="BA1069" s="97">
        <f t="shared" si="703"/>
        <v>1290.1885141006144</v>
      </c>
      <c r="BB1069" s="102">
        <f t="shared" si="704"/>
        <v>4.2738930704939841</v>
      </c>
      <c r="BC1069" s="98">
        <f t="shared" si="705"/>
        <v>26.570285684675383</v>
      </c>
      <c r="BD1069" s="98">
        <f t="shared" si="706"/>
        <v>2.1765934660448916E-3</v>
      </c>
      <c r="BE1069" s="98">
        <f t="shared" si="707"/>
        <v>13.930198182687306</v>
      </c>
      <c r="BF1069" s="98">
        <f t="shared" si="708"/>
        <v>41790.594548061912</v>
      </c>
      <c r="BG1069" s="103">
        <f t="shared" si="709"/>
        <v>3.5347630523304501</v>
      </c>
      <c r="BH1069">
        <v>0.1</v>
      </c>
      <c r="BI1069">
        <f t="shared" si="689"/>
        <v>794.45661510638547</v>
      </c>
      <c r="BJ1069">
        <v>0.1</v>
      </c>
      <c r="BK1069">
        <f t="shared" si="690"/>
        <v>223.82222222222222</v>
      </c>
      <c r="BL1069" s="114">
        <v>187.562005220738</v>
      </c>
      <c r="BM1069" s="114">
        <v>1012.03746873145</v>
      </c>
      <c r="BN1069" s="114">
        <v>0</v>
      </c>
      <c r="BO1069" s="114">
        <v>256</v>
      </c>
      <c r="BP1069" s="114">
        <v>384000</v>
      </c>
      <c r="BQ1069" s="107">
        <f t="shared" si="691"/>
        <v>6.3559999999999995E-8</v>
      </c>
      <c r="BR1069" s="107">
        <f t="shared" si="692"/>
        <v>1.4982421041331406E-3</v>
      </c>
      <c r="BS1069" s="107">
        <f t="shared" si="693"/>
        <v>8.0984773738857103E-3</v>
      </c>
      <c r="BT1069" s="107">
        <f t="shared" si="694"/>
        <v>7.9445661510638547E-8</v>
      </c>
      <c r="BU1069" s="107">
        <f t="shared" si="695"/>
        <v>2.0964022649947538E-3</v>
      </c>
      <c r="BV1069" s="107">
        <f t="shared" si="696"/>
        <v>3.4108012733803474</v>
      </c>
      <c r="BW1069" s="117">
        <f t="shared" si="697"/>
        <v>1.8246020946590804E-4</v>
      </c>
    </row>
    <row r="1070" spans="1:75" ht="30" x14ac:dyDescent="0.25">
      <c r="A1070" s="108">
        <v>4.6106256135820498</v>
      </c>
      <c r="B1070" s="108">
        <v>-74.101979888876997</v>
      </c>
      <c r="C1070" s="119">
        <v>29</v>
      </c>
      <c r="D1070" s="119">
        <v>25</v>
      </c>
      <c r="E1070" s="119">
        <v>2318</v>
      </c>
      <c r="F1070" s="16" t="s">
        <v>2661</v>
      </c>
      <c r="G1070" s="14" t="s">
        <v>2662</v>
      </c>
      <c r="H1070" s="16" t="s">
        <v>2663</v>
      </c>
      <c r="I1070" s="14" t="s">
        <v>133</v>
      </c>
      <c r="J1070" s="14" t="s">
        <v>41</v>
      </c>
      <c r="K1070" s="14">
        <v>20</v>
      </c>
      <c r="L1070" s="14"/>
      <c r="M1070" s="14">
        <v>2002</v>
      </c>
      <c r="N1070" s="15" t="s">
        <v>102</v>
      </c>
      <c r="O1070" s="15" t="s">
        <v>103</v>
      </c>
      <c r="P1070" s="17">
        <v>-8.4851358602175367E-2</v>
      </c>
      <c r="Q1070" s="18">
        <v>2.22583942158459</v>
      </c>
      <c r="R1070" s="18">
        <v>1.5852286858097462</v>
      </c>
      <c r="S1070" s="2" t="s">
        <v>45</v>
      </c>
      <c r="T1070" s="2"/>
      <c r="U1070" s="2"/>
      <c r="V1070" s="14">
        <v>365</v>
      </c>
      <c r="W1070" s="76" t="s">
        <v>76</v>
      </c>
      <c r="X1070" s="14">
        <v>20</v>
      </c>
      <c r="Y1070" s="14">
        <v>2760</v>
      </c>
      <c r="Z1070" s="76" t="s">
        <v>2664</v>
      </c>
      <c r="AA1070" s="76" t="s">
        <v>429</v>
      </c>
      <c r="AB1070" s="19" t="s">
        <v>49</v>
      </c>
      <c r="AC1070" s="19">
        <v>840000</v>
      </c>
      <c r="AD1070" s="19">
        <v>2400000</v>
      </c>
      <c r="AE1070" s="19">
        <v>1800000</v>
      </c>
      <c r="AF1070" s="19">
        <v>600000</v>
      </c>
      <c r="AG1070" s="19">
        <v>2676000000</v>
      </c>
      <c r="AH1070" s="20">
        <v>30259</v>
      </c>
      <c r="AI1070" s="20">
        <v>7.6726E-6</v>
      </c>
      <c r="AJ1070" s="21">
        <f t="shared" si="710"/>
        <v>1.3315920960801867E-3</v>
      </c>
      <c r="AK1070" s="21">
        <f t="shared" si="711"/>
        <v>3.8045488459433909E-3</v>
      </c>
      <c r="AL1070" s="21">
        <f t="shared" si="712"/>
        <v>2.8534116344575431E-3</v>
      </c>
      <c r="AM1070" s="21">
        <f t="shared" si="713"/>
        <v>9.5113721148584773E-4</v>
      </c>
      <c r="AN1070" s="21">
        <f t="shared" si="714"/>
        <v>4.2420719632268806</v>
      </c>
      <c r="AO1070" s="86">
        <f t="shared" si="682"/>
        <v>0.16534658192661889</v>
      </c>
      <c r="AP1070" s="88">
        <f t="shared" si="683"/>
        <v>3.648197523507361E-6</v>
      </c>
      <c r="AQ1070" s="89">
        <f t="shared" si="684"/>
        <v>1.0423421495735318E-5</v>
      </c>
      <c r="AR1070" s="89">
        <f t="shared" si="685"/>
        <v>7.8175661218014877E-6</v>
      </c>
      <c r="AS1070" s="89">
        <f t="shared" si="686"/>
        <v>2.6058553739338294E-6</v>
      </c>
      <c r="AT1070" s="89">
        <f t="shared" si="687"/>
        <v>1.1622114967744878E-2</v>
      </c>
      <c r="AU1070" s="91">
        <f t="shared" si="688"/>
        <v>4.5300433404553121E-4</v>
      </c>
      <c r="AV1070" s="95">
        <f t="shared" si="698"/>
        <v>1331.5920960801868</v>
      </c>
      <c r="AW1070" s="96">
        <f t="shared" si="699"/>
        <v>3804.5488459433909</v>
      </c>
      <c r="AX1070" s="96">
        <f t="shared" si="700"/>
        <v>2853.4116344575432</v>
      </c>
      <c r="AY1070" s="96">
        <f t="shared" si="701"/>
        <v>951.13721148584773</v>
      </c>
      <c r="AZ1070" s="96">
        <f t="shared" si="702"/>
        <v>4242071.9632268809</v>
      </c>
      <c r="BA1070" s="97">
        <f t="shared" si="703"/>
        <v>165346.58192661888</v>
      </c>
      <c r="BB1070" s="102">
        <f t="shared" si="704"/>
        <v>3.6481975235073612</v>
      </c>
      <c r="BC1070" s="98">
        <f t="shared" si="705"/>
        <v>10.423421495735317</v>
      </c>
      <c r="BD1070" s="98">
        <f t="shared" si="706"/>
        <v>7.8175661218014874</v>
      </c>
      <c r="BE1070" s="98">
        <f t="shared" si="707"/>
        <v>2.6058553739338293</v>
      </c>
      <c r="BF1070" s="98">
        <f t="shared" si="708"/>
        <v>11622.114967744878</v>
      </c>
      <c r="BG1070" s="103">
        <f t="shared" si="709"/>
        <v>453.00433404553121</v>
      </c>
      <c r="BH1070">
        <v>0.1</v>
      </c>
      <c r="BI1070">
        <f t="shared" si="689"/>
        <v>0.15852286858097464</v>
      </c>
      <c r="BJ1070">
        <v>0.1</v>
      </c>
      <c r="BK1070">
        <f t="shared" si="690"/>
        <v>3025.9</v>
      </c>
      <c r="BL1070" s="114">
        <v>336000</v>
      </c>
      <c r="BM1070" s="114">
        <v>480000</v>
      </c>
      <c r="BN1070" s="114">
        <v>360000</v>
      </c>
      <c r="BO1070" s="114">
        <v>120000</v>
      </c>
      <c r="BP1070" s="114">
        <v>1070400000</v>
      </c>
      <c r="BQ1070" s="107">
        <f t="shared" si="691"/>
        <v>7.6726E-7</v>
      </c>
      <c r="BR1070" s="107">
        <f t="shared" si="692"/>
        <v>5.4902948623762311E-4</v>
      </c>
      <c r="BS1070" s="107">
        <f t="shared" si="693"/>
        <v>8.5072298432477982E-4</v>
      </c>
      <c r="BT1070" s="107">
        <f t="shared" si="694"/>
        <v>6.3804223824358481E-4</v>
      </c>
      <c r="BU1070" s="107">
        <f t="shared" si="695"/>
        <v>2.1268074608119496E-4</v>
      </c>
      <c r="BV1070" s="107">
        <f t="shared" si="696"/>
        <v>1.7490510775855708</v>
      </c>
      <c r="BW1070" s="117">
        <f t="shared" si="697"/>
        <v>2.3383537865265855E-2</v>
      </c>
    </row>
    <row r="1071" spans="1:75" ht="45" customHeight="1" x14ac:dyDescent="0.25">
      <c r="A1071" s="108">
        <v>4.6134976751061298</v>
      </c>
      <c r="B1071" s="108">
        <v>-74.096276391844697</v>
      </c>
      <c r="C1071" s="119">
        <v>29</v>
      </c>
      <c r="D1071" s="119">
        <v>25</v>
      </c>
      <c r="E1071" s="119">
        <v>2318</v>
      </c>
      <c r="F1071" s="16" t="s">
        <v>2665</v>
      </c>
      <c r="G1071" s="14" t="s">
        <v>2666</v>
      </c>
      <c r="H1071" s="16" t="s">
        <v>2667</v>
      </c>
      <c r="I1071" s="14" t="s">
        <v>133</v>
      </c>
      <c r="J1071" s="14" t="s">
        <v>53</v>
      </c>
      <c r="K1071" s="14">
        <v>0.12</v>
      </c>
      <c r="L1071" s="14"/>
      <c r="M1071" s="14">
        <v>2008</v>
      </c>
      <c r="N1071" s="15" t="s">
        <v>43</v>
      </c>
      <c r="O1071" s="15" t="s">
        <v>123</v>
      </c>
      <c r="P1071" s="28">
        <v>4.2689148957375835E-3</v>
      </c>
      <c r="Q1071" s="18">
        <v>6669</v>
      </c>
      <c r="R1071" s="18">
        <v>6783.855398841135</v>
      </c>
      <c r="S1071" s="15" t="s">
        <v>45</v>
      </c>
      <c r="T1071" s="15"/>
      <c r="U1071" s="15"/>
      <c r="V1071" s="14">
        <v>365</v>
      </c>
      <c r="W1071" s="76" t="s">
        <v>76</v>
      </c>
      <c r="X1071" s="14"/>
      <c r="Y1071" s="14">
        <v>2920</v>
      </c>
      <c r="Z1071" s="76" t="s">
        <v>2668</v>
      </c>
      <c r="AA1071" s="76" t="s">
        <v>429</v>
      </c>
      <c r="AB1071" s="19" t="s">
        <v>49</v>
      </c>
      <c r="AC1071" s="19">
        <v>196.35697419693699</v>
      </c>
      <c r="AD1071" s="19">
        <v>1220.7279907421801</v>
      </c>
      <c r="AE1071" s="19">
        <v>69.655897325915305</v>
      </c>
      <c r="AF1071" s="19">
        <v>640</v>
      </c>
      <c r="AG1071" s="19">
        <v>1920000</v>
      </c>
      <c r="AH1071" s="20">
        <v>2.9803032786885244</v>
      </c>
      <c r="AI1071" s="20">
        <v>1.362E-5</v>
      </c>
      <c r="AJ1071" s="21">
        <f t="shared" si="710"/>
        <v>1.3320573195060004E-3</v>
      </c>
      <c r="AK1071" s="21">
        <f t="shared" si="711"/>
        <v>8.281242170512829E-3</v>
      </c>
      <c r="AL1071" s="21">
        <f t="shared" si="712"/>
        <v>4.725355351355343E-4</v>
      </c>
      <c r="AM1071" s="21">
        <f t="shared" si="713"/>
        <v>4.3416674552583263E-3</v>
      </c>
      <c r="AN1071" s="21">
        <f t="shared" si="714"/>
        <v>13.025002365774979</v>
      </c>
      <c r="AO1071" s="86">
        <f t="shared" si="682"/>
        <v>4.1290812889073531E-5</v>
      </c>
      <c r="AP1071" s="88">
        <f t="shared" si="683"/>
        <v>3.6494721082356175E-6</v>
      </c>
      <c r="AQ1071" s="89">
        <f t="shared" si="684"/>
        <v>2.2688334713733777E-5</v>
      </c>
      <c r="AR1071" s="89">
        <f t="shared" si="685"/>
        <v>1.2946179044809159E-6</v>
      </c>
      <c r="AS1071" s="89">
        <f t="shared" si="686"/>
        <v>1.1894979329474867E-5</v>
      </c>
      <c r="AT1071" s="89">
        <f t="shared" si="687"/>
        <v>3.5684937988424599E-2</v>
      </c>
      <c r="AU1071" s="91">
        <f t="shared" si="688"/>
        <v>1.1312551476458501E-7</v>
      </c>
      <c r="AV1071" s="95">
        <f t="shared" si="698"/>
        <v>1332.0573195060003</v>
      </c>
      <c r="AW1071" s="96">
        <f t="shared" si="699"/>
        <v>8281.242170512829</v>
      </c>
      <c r="AX1071" s="96">
        <f t="shared" si="700"/>
        <v>472.5355351355343</v>
      </c>
      <c r="AY1071" s="96">
        <f t="shared" si="701"/>
        <v>4341.6674552583263</v>
      </c>
      <c r="AZ1071" s="96">
        <f t="shared" si="702"/>
        <v>13025002.36577498</v>
      </c>
      <c r="BA1071" s="97">
        <f t="shared" si="703"/>
        <v>41.290812889073528</v>
      </c>
      <c r="BB1071" s="102">
        <f t="shared" si="704"/>
        <v>3.6494721082356176</v>
      </c>
      <c r="BC1071" s="98">
        <f t="shared" si="705"/>
        <v>22.688334713733777</v>
      </c>
      <c r="BD1071" s="98">
        <f t="shared" si="706"/>
        <v>1.2946179044809158</v>
      </c>
      <c r="BE1071" s="98">
        <f t="shared" si="707"/>
        <v>11.894979329474868</v>
      </c>
      <c r="BF1071" s="98">
        <f t="shared" si="708"/>
        <v>35684.937988424601</v>
      </c>
      <c r="BG1071" s="103">
        <f t="shared" si="709"/>
        <v>0.11312551476458502</v>
      </c>
      <c r="BH1071">
        <v>0.1</v>
      </c>
      <c r="BI1071">
        <f t="shared" si="689"/>
        <v>678.38553988411354</v>
      </c>
      <c r="BJ1071">
        <v>0.1</v>
      </c>
      <c r="BK1071">
        <f t="shared" si="690"/>
        <v>0.29803032786885247</v>
      </c>
      <c r="BL1071" s="114">
        <v>187.562005220738</v>
      </c>
      <c r="BM1071" s="114">
        <v>1012.03746873145</v>
      </c>
      <c r="BN1071" s="114">
        <v>69.555897325915296</v>
      </c>
      <c r="BO1071" s="114">
        <v>256</v>
      </c>
      <c r="BP1071" s="114">
        <v>384000</v>
      </c>
      <c r="BQ1071" s="107">
        <f t="shared" si="691"/>
        <v>1.362E-6</v>
      </c>
      <c r="BR1071" s="107">
        <f t="shared" si="692"/>
        <v>1.2793471152019633E-3</v>
      </c>
      <c r="BS1071" s="107">
        <f t="shared" si="693"/>
        <v>6.9152800052990305E-3</v>
      </c>
      <c r="BT1071" s="107">
        <f t="shared" si="694"/>
        <v>4.7421732142994308E-4</v>
      </c>
      <c r="BU1071" s="107">
        <f t="shared" si="695"/>
        <v>1.790115350933672E-3</v>
      </c>
      <c r="BV1071" s="107">
        <f t="shared" si="696"/>
        <v>2.9124790696968437</v>
      </c>
      <c r="BW1071" s="117">
        <f t="shared" si="697"/>
        <v>5.8394027589137601E-6</v>
      </c>
    </row>
    <row r="1072" spans="1:75" ht="30" customHeight="1" x14ac:dyDescent="0.25">
      <c r="A1072" s="108">
        <v>4.6282070889677298</v>
      </c>
      <c r="B1072" s="108">
        <v>-74.162686906739793</v>
      </c>
      <c r="C1072" s="119">
        <v>22</v>
      </c>
      <c r="D1072" s="119">
        <v>27</v>
      </c>
      <c r="E1072" s="119">
        <v>1844</v>
      </c>
      <c r="F1072" s="16" t="s">
        <v>2669</v>
      </c>
      <c r="G1072" s="14" t="s">
        <v>2670</v>
      </c>
      <c r="H1072" s="16" t="s">
        <v>2671</v>
      </c>
      <c r="I1072" s="14" t="s">
        <v>195</v>
      </c>
      <c r="J1072" s="14" t="s">
        <v>53</v>
      </c>
      <c r="K1072" s="27"/>
      <c r="L1072" s="27"/>
      <c r="M1072" s="14">
        <v>2008</v>
      </c>
      <c r="N1072" s="15" t="s">
        <v>43</v>
      </c>
      <c r="O1072" s="15" t="s">
        <v>123</v>
      </c>
      <c r="P1072" s="17">
        <v>-1.5549305289660951E-2</v>
      </c>
      <c r="Q1072" s="18">
        <v>1209</v>
      </c>
      <c r="R1072" s="18">
        <v>1136.0943261947655</v>
      </c>
      <c r="S1072" s="15" t="s">
        <v>45</v>
      </c>
      <c r="T1072" s="15"/>
      <c r="U1072" s="15"/>
      <c r="V1072" s="14">
        <v>365</v>
      </c>
      <c r="W1072" s="76"/>
      <c r="X1072" s="14"/>
      <c r="Y1072" s="14">
        <v>8760</v>
      </c>
      <c r="Z1072" s="76" t="s">
        <v>2672</v>
      </c>
      <c r="AA1072" s="76" t="s">
        <v>429</v>
      </c>
      <c r="AB1072" s="19" t="s">
        <v>49</v>
      </c>
      <c r="AC1072" s="19">
        <v>196.35697419693699</v>
      </c>
      <c r="AD1072" s="19">
        <v>1220.7279907421801</v>
      </c>
      <c r="AE1072" s="19">
        <v>69.655897325915305</v>
      </c>
      <c r="AF1072" s="19">
        <v>640</v>
      </c>
      <c r="AG1072" s="19">
        <v>1920000</v>
      </c>
      <c r="AH1072" s="20">
        <v>2.9803032786885244</v>
      </c>
      <c r="AI1072" s="20">
        <v>1.362E-5</v>
      </c>
      <c r="AJ1072" s="21">
        <f t="shared" si="710"/>
        <v>2.2308004429391206E-4</v>
      </c>
      <c r="AK1072" s="21">
        <f t="shared" si="711"/>
        <v>1.3868621441093269E-3</v>
      </c>
      <c r="AL1072" s="21">
        <f t="shared" si="712"/>
        <v>7.9135669737977513E-5</v>
      </c>
      <c r="AM1072" s="21">
        <f t="shared" si="713"/>
        <v>7.2710036876464984E-4</v>
      </c>
      <c r="AN1072" s="21">
        <f t="shared" si="714"/>
        <v>2.1813011062939496</v>
      </c>
      <c r="AO1072" s="86">
        <f t="shared" si="682"/>
        <v>3.8143949452778927E-5</v>
      </c>
      <c r="AP1072" s="88">
        <f t="shared" si="683"/>
        <v>6.1117820354496458E-7</v>
      </c>
      <c r="AQ1072" s="89">
        <f t="shared" si="684"/>
        <v>3.7996223126282927E-6</v>
      </c>
      <c r="AR1072" s="89">
        <f t="shared" si="685"/>
        <v>2.1681005407665072E-7</v>
      </c>
      <c r="AS1072" s="89">
        <f t="shared" si="686"/>
        <v>1.9920558048346571E-6</v>
      </c>
      <c r="AT1072" s="89">
        <f t="shared" si="687"/>
        <v>5.9761674145039712E-3</v>
      </c>
      <c r="AU1072" s="91">
        <f t="shared" si="688"/>
        <v>1.0450397110350391E-7</v>
      </c>
      <c r="AV1072" s="95">
        <f t="shared" si="698"/>
        <v>223.08004429391207</v>
      </c>
      <c r="AW1072" s="96">
        <f t="shared" si="699"/>
        <v>1386.8621441093269</v>
      </c>
      <c r="AX1072" s="96">
        <f t="shared" si="700"/>
        <v>79.135669737977508</v>
      </c>
      <c r="AY1072" s="96">
        <f t="shared" si="701"/>
        <v>727.10036876464983</v>
      </c>
      <c r="AZ1072" s="96">
        <f t="shared" si="702"/>
        <v>2181301.1062939498</v>
      </c>
      <c r="BA1072" s="97">
        <f t="shared" si="703"/>
        <v>38.143949452778926</v>
      </c>
      <c r="BB1072" s="102">
        <f t="shared" si="704"/>
        <v>0.61117820354496455</v>
      </c>
      <c r="BC1072" s="98">
        <f t="shared" si="705"/>
        <v>3.7996223126282929</v>
      </c>
      <c r="BD1072" s="98">
        <f t="shared" si="706"/>
        <v>0.21681005407665072</v>
      </c>
      <c r="BE1072" s="98">
        <f t="shared" si="707"/>
        <v>1.9920558048346571</v>
      </c>
      <c r="BF1072" s="98">
        <f t="shared" si="708"/>
        <v>5976.1674145039715</v>
      </c>
      <c r="BG1072" s="103">
        <f t="shared" si="709"/>
        <v>0.10450397110350391</v>
      </c>
      <c r="BH1072">
        <v>0.1</v>
      </c>
      <c r="BI1072">
        <f t="shared" si="689"/>
        <v>113.60943261947655</v>
      </c>
      <c r="BJ1072">
        <v>0.1</v>
      </c>
      <c r="BK1072">
        <f t="shared" si="690"/>
        <v>0.29803032786885247</v>
      </c>
      <c r="BL1072" s="114">
        <v>187.562005220738</v>
      </c>
      <c r="BM1072" s="114">
        <v>1012.03746873145</v>
      </c>
      <c r="BN1072" s="114">
        <v>69.555897325915296</v>
      </c>
      <c r="BO1072" s="114">
        <v>256</v>
      </c>
      <c r="BP1072" s="114">
        <v>384000</v>
      </c>
      <c r="BQ1072" s="107">
        <f t="shared" si="691"/>
        <v>1.362E-6</v>
      </c>
      <c r="BR1072" s="107">
        <f t="shared" si="692"/>
        <v>2.1425265035320199E-4</v>
      </c>
      <c r="BS1072" s="107">
        <f t="shared" si="693"/>
        <v>1.1581040449963633E-3</v>
      </c>
      <c r="BT1072" s="107">
        <f t="shared" si="694"/>
        <v>7.9417319000029343E-5</v>
      </c>
      <c r="BU1072" s="107">
        <f t="shared" si="695"/>
        <v>2.9979116208422038E-4</v>
      </c>
      <c r="BV1072" s="107">
        <f t="shared" si="696"/>
        <v>0.48775375530687659</v>
      </c>
      <c r="BW1072" s="117">
        <f t="shared" si="697"/>
        <v>5.3943690638593764E-6</v>
      </c>
    </row>
    <row r="1073" spans="1:75" ht="30" customHeight="1" x14ac:dyDescent="0.25">
      <c r="A1073" s="108">
        <v>4.6280799188192798</v>
      </c>
      <c r="B1073" s="108">
        <v>-74.161908678441904</v>
      </c>
      <c r="C1073" s="119">
        <v>22</v>
      </c>
      <c r="D1073" s="119">
        <v>27</v>
      </c>
      <c r="E1073" s="119">
        <v>1844</v>
      </c>
      <c r="F1073" s="16" t="s">
        <v>2673</v>
      </c>
      <c r="G1073" s="14" t="s">
        <v>2674</v>
      </c>
      <c r="H1073" s="16" t="s">
        <v>2675</v>
      </c>
      <c r="I1073" s="14" t="s">
        <v>195</v>
      </c>
      <c r="J1073" s="14" t="s">
        <v>53</v>
      </c>
      <c r="K1073" s="27"/>
      <c r="L1073" s="27"/>
      <c r="M1073" s="14">
        <v>2007</v>
      </c>
      <c r="N1073" s="15" t="s">
        <v>62</v>
      </c>
      <c r="O1073" s="15" t="s">
        <v>63</v>
      </c>
      <c r="P1073" s="22">
        <v>-1.5549305289660951E-2</v>
      </c>
      <c r="Q1073" s="18">
        <v>857.142857142857</v>
      </c>
      <c r="R1073" s="18">
        <v>805.45503452305229</v>
      </c>
      <c r="S1073" s="15" t="s">
        <v>64</v>
      </c>
      <c r="T1073" s="15">
        <f>((R1073*6933000)/1000)/8460</f>
        <v>660.07325701516811</v>
      </c>
      <c r="U1073" s="15" t="s">
        <v>45</v>
      </c>
      <c r="V1073" s="14">
        <v>365</v>
      </c>
      <c r="W1073" s="76"/>
      <c r="X1073" s="14"/>
      <c r="Y1073" s="14">
        <v>8760</v>
      </c>
      <c r="Z1073" s="76" t="s">
        <v>2676</v>
      </c>
      <c r="AA1073" s="76" t="s">
        <v>429</v>
      </c>
      <c r="AB1073" s="19" t="s">
        <v>226</v>
      </c>
      <c r="AC1073" s="19">
        <v>12.7152226842523</v>
      </c>
      <c r="AD1073" s="19">
        <v>4.5638248573294096</v>
      </c>
      <c r="AE1073" s="19">
        <v>12.0799261022882</v>
      </c>
      <c r="AF1073" s="19">
        <v>6.25</v>
      </c>
      <c r="AG1073" s="19">
        <v>2343</v>
      </c>
      <c r="AH1073" s="20">
        <v>26143.981481481482</v>
      </c>
      <c r="AI1073" s="20">
        <v>2.9999999999999997E-8</v>
      </c>
      <c r="AJ1073" s="21">
        <f>AC1073*R1073/1000000</f>
        <v>1.0241540126112733E-2</v>
      </c>
      <c r="AK1073" s="21">
        <f>AD1073*R1073/1000000</f>
        <v>3.6759557080174236E-3</v>
      </c>
      <c r="AL1073" s="21">
        <f>AE1073*R1073/1000000</f>
        <v>9.7298372957544624E-3</v>
      </c>
      <c r="AM1073" s="21">
        <f>AF1073*R1073/1000000</f>
        <v>5.0340939657690766E-3</v>
      </c>
      <c r="AN1073" s="21">
        <f>AG1073*R1073/1000000</f>
        <v>1.8871811458875116</v>
      </c>
      <c r="AO1073" s="86">
        <f t="shared" si="682"/>
        <v>7.3702305273578477E-4</v>
      </c>
      <c r="AP1073" s="88">
        <f t="shared" si="683"/>
        <v>2.8059014044144476E-5</v>
      </c>
      <c r="AQ1073" s="89">
        <f t="shared" si="684"/>
        <v>1.0071111528814859E-5</v>
      </c>
      <c r="AR1073" s="89">
        <f t="shared" si="685"/>
        <v>2.6657088481519074E-5</v>
      </c>
      <c r="AS1073" s="89">
        <f t="shared" si="686"/>
        <v>1.3792038262381032E-5</v>
      </c>
      <c r="AT1073" s="89">
        <f t="shared" si="687"/>
        <v>5.1703593038014018E-3</v>
      </c>
      <c r="AU1073" s="91">
        <f t="shared" si="688"/>
        <v>2.0192412403720132E-6</v>
      </c>
      <c r="AV1073" s="95">
        <f t="shared" si="698"/>
        <v>10241.540126112734</v>
      </c>
      <c r="AW1073" s="96">
        <f t="shared" si="699"/>
        <v>3675.9557080174236</v>
      </c>
      <c r="AX1073" s="96">
        <f t="shared" si="700"/>
        <v>9729.8372957544616</v>
      </c>
      <c r="AY1073" s="96">
        <f t="shared" si="701"/>
        <v>5034.0939657690769</v>
      </c>
      <c r="AZ1073" s="96">
        <f t="shared" si="702"/>
        <v>1887181.1458875115</v>
      </c>
      <c r="BA1073" s="97">
        <f t="shared" si="703"/>
        <v>737.02305273578474</v>
      </c>
      <c r="BB1073" s="102">
        <f t="shared" si="704"/>
        <v>28.059014044144476</v>
      </c>
      <c r="BC1073" s="98">
        <f t="shared" si="705"/>
        <v>10.071111528814859</v>
      </c>
      <c r="BD1073" s="98">
        <f t="shared" si="706"/>
        <v>26.657088481519075</v>
      </c>
      <c r="BE1073" s="98">
        <f t="shared" si="707"/>
        <v>13.792038262381032</v>
      </c>
      <c r="BF1073" s="98">
        <f t="shared" si="708"/>
        <v>5170.3593038014014</v>
      </c>
      <c r="BG1073" s="103">
        <f t="shared" si="709"/>
        <v>2.019241240372013</v>
      </c>
      <c r="BH1073">
        <v>0.1</v>
      </c>
      <c r="BI1073">
        <f t="shared" si="689"/>
        <v>80.54550345230524</v>
      </c>
      <c r="BJ1073">
        <v>0.1</v>
      </c>
      <c r="BK1073">
        <f t="shared" si="690"/>
        <v>2614.3981481481483</v>
      </c>
      <c r="BL1073" s="114">
        <v>8.7974410932361504</v>
      </c>
      <c r="BM1073" s="114">
        <v>3.6268345072346699</v>
      </c>
      <c r="BN1073" s="114">
        <v>10.053852918428399</v>
      </c>
      <c r="BO1073" s="114">
        <v>12.5</v>
      </c>
      <c r="BP1073" s="114">
        <v>2343</v>
      </c>
      <c r="BQ1073" s="107">
        <f t="shared" si="691"/>
        <v>3E-9</v>
      </c>
      <c r="BR1073" s="107">
        <f t="shared" si="692"/>
        <v>7.1595728050672641E-3</v>
      </c>
      <c r="BS1073" s="107">
        <f t="shared" si="693"/>
        <v>2.9442894580437818E-3</v>
      </c>
      <c r="BT1073" s="107">
        <f t="shared" si="694"/>
        <v>8.1561700644095011E-3</v>
      </c>
      <c r="BU1073" s="107">
        <f t="shared" si="695"/>
        <v>1.0080765310497633E-2</v>
      </c>
      <c r="BV1073" s="107">
        <f t="shared" si="696"/>
        <v>1.8965935790693889</v>
      </c>
      <c r="BW1073" s="117">
        <f t="shared" si="697"/>
        <v>1.0423079969605678E-4</v>
      </c>
    </row>
    <row r="1074" spans="1:75" ht="30" customHeight="1" x14ac:dyDescent="0.25">
      <c r="A1074" s="108">
        <v>4.6441625616443796</v>
      </c>
      <c r="B1074" s="108">
        <v>-74.171060471006797</v>
      </c>
      <c r="C1074" s="119">
        <v>21</v>
      </c>
      <c r="D1074" s="119">
        <v>29</v>
      </c>
      <c r="E1074" s="119">
        <v>1869</v>
      </c>
      <c r="F1074" s="16" t="s">
        <v>2677</v>
      </c>
      <c r="G1074" s="14" t="s">
        <v>2678</v>
      </c>
      <c r="H1074" s="16" t="s">
        <v>2679</v>
      </c>
      <c r="I1074" s="14" t="s">
        <v>195</v>
      </c>
      <c r="J1074" s="14" t="s">
        <v>53</v>
      </c>
      <c r="K1074" s="27"/>
      <c r="L1074" s="27"/>
      <c r="M1074" s="14">
        <v>2007</v>
      </c>
      <c r="N1074" s="15" t="s">
        <v>43</v>
      </c>
      <c r="O1074" s="15" t="s">
        <v>120</v>
      </c>
      <c r="P1074" s="25">
        <v>0.01</v>
      </c>
      <c r="Q1074" s="18">
        <v>2762.5</v>
      </c>
      <c r="R1074" s="18">
        <v>2875.2397637064723</v>
      </c>
      <c r="S1074" s="15" t="s">
        <v>45</v>
      </c>
      <c r="T1074" s="15"/>
      <c r="U1074" s="15"/>
      <c r="V1074" s="14">
        <v>365</v>
      </c>
      <c r="W1074" s="76"/>
      <c r="X1074" s="14"/>
      <c r="Y1074" s="14">
        <v>8760</v>
      </c>
      <c r="Z1074" s="76" t="s">
        <v>2680</v>
      </c>
      <c r="AA1074" s="76" t="s">
        <v>2681</v>
      </c>
      <c r="AB1074" s="19" t="s">
        <v>49</v>
      </c>
      <c r="AC1074" s="19">
        <v>30.4</v>
      </c>
      <c r="AD1074" s="19">
        <v>1504</v>
      </c>
      <c r="AE1074" s="19">
        <v>9.6</v>
      </c>
      <c r="AF1074" s="19">
        <v>640</v>
      </c>
      <c r="AG1074" s="19">
        <v>1920000</v>
      </c>
      <c r="AH1074" s="23">
        <v>2762.5</v>
      </c>
      <c r="AI1074" s="24">
        <v>8.7999999999999994E-8</v>
      </c>
      <c r="AJ1074" s="21">
        <f t="shared" ref="AJ1074:AJ1087" si="715">AC1074*R1074/1000000000</f>
        <v>8.740728881667675E-5</v>
      </c>
      <c r="AK1074" s="21">
        <f t="shared" ref="AK1074:AK1087" si="716">AD1074*R1074/1000000000</f>
        <v>4.3243606046145348E-3</v>
      </c>
      <c r="AL1074" s="21">
        <f t="shared" ref="AL1074:AL1087" si="717">AE1074*R1074/1000000000</f>
        <v>2.7602301731582134E-5</v>
      </c>
      <c r="AM1074" s="21">
        <f t="shared" ref="AM1074:AM1087" si="718">AF1074*R1074/1000000000</f>
        <v>1.8401534487721422E-3</v>
      </c>
      <c r="AN1074" s="21">
        <f t="shared" ref="AN1074:AN1087" si="719">AG1074*R1074/1000000000</f>
        <v>5.520460346316427</v>
      </c>
      <c r="AO1074" s="86">
        <f t="shared" si="682"/>
        <v>2.5302109920616957E-4</v>
      </c>
      <c r="AP1074" s="88">
        <f t="shared" si="683"/>
        <v>2.3947202415527876E-7</v>
      </c>
      <c r="AQ1074" s="89">
        <f t="shared" si="684"/>
        <v>1.1847563300313794E-5</v>
      </c>
      <c r="AR1074" s="89">
        <f t="shared" si="685"/>
        <v>7.5622744470088039E-8</v>
      </c>
      <c r="AS1074" s="89">
        <f t="shared" si="686"/>
        <v>5.0415162980058695E-6</v>
      </c>
      <c r="AT1074" s="89">
        <f t="shared" si="687"/>
        <v>1.5124548894017608E-2</v>
      </c>
      <c r="AU1074" s="91">
        <f t="shared" si="688"/>
        <v>6.9320849097580702E-7</v>
      </c>
      <c r="AV1074" s="95">
        <f t="shared" si="698"/>
        <v>87.407288816676754</v>
      </c>
      <c r="AW1074" s="96">
        <f t="shared" si="699"/>
        <v>4324.3606046145351</v>
      </c>
      <c r="AX1074" s="96">
        <f t="shared" si="700"/>
        <v>27.602301731582134</v>
      </c>
      <c r="AY1074" s="96">
        <f t="shared" si="701"/>
        <v>1840.1534487721422</v>
      </c>
      <c r="AZ1074" s="96">
        <f t="shared" si="702"/>
        <v>5520460.346316427</v>
      </c>
      <c r="BA1074" s="97">
        <f t="shared" si="703"/>
        <v>253.02109920616957</v>
      </c>
      <c r="BB1074" s="102">
        <f t="shared" si="704"/>
        <v>0.23947202415527877</v>
      </c>
      <c r="BC1074" s="98">
        <f t="shared" si="705"/>
        <v>11.847563300313794</v>
      </c>
      <c r="BD1074" s="98">
        <f t="shared" si="706"/>
        <v>7.5622744470088044E-2</v>
      </c>
      <c r="BE1074" s="98">
        <f t="shared" si="707"/>
        <v>5.0415162980058694</v>
      </c>
      <c r="BF1074" s="98">
        <f t="shared" si="708"/>
        <v>15124.548894017607</v>
      </c>
      <c r="BG1074" s="103">
        <f t="shared" si="709"/>
        <v>0.69320849097580706</v>
      </c>
      <c r="BH1074">
        <v>0.1</v>
      </c>
      <c r="BI1074">
        <f t="shared" si="689"/>
        <v>287.52397637064723</v>
      </c>
      <c r="BJ1074">
        <v>0.1</v>
      </c>
      <c r="BK1074">
        <f t="shared" si="690"/>
        <v>276.25</v>
      </c>
      <c r="BL1074" s="114">
        <v>12.16</v>
      </c>
      <c r="BM1074" s="114">
        <v>601.6</v>
      </c>
      <c r="BN1074" s="114">
        <v>1.92</v>
      </c>
      <c r="BO1074" s="114">
        <v>256</v>
      </c>
      <c r="BP1074" s="114">
        <v>384000</v>
      </c>
      <c r="BQ1074" s="107">
        <f t="shared" si="691"/>
        <v>8.7999999999999994E-9</v>
      </c>
      <c r="BR1074" s="107">
        <f t="shared" si="692"/>
        <v>3.6038948424002761E-5</v>
      </c>
      <c r="BS1074" s="107">
        <f t="shared" si="693"/>
        <v>1.7829795536085579E-3</v>
      </c>
      <c r="BT1074" s="107">
        <f t="shared" si="694"/>
        <v>6.1720623007277815E-6</v>
      </c>
      <c r="BU1074" s="107">
        <f t="shared" si="695"/>
        <v>7.5871470366321609E-4</v>
      </c>
      <c r="BV1074" s="107">
        <f t="shared" si="696"/>
        <v>1.2344124601455562</v>
      </c>
      <c r="BW1074" s="117">
        <f t="shared" si="697"/>
        <v>3.5782587006391341E-5</v>
      </c>
    </row>
    <row r="1075" spans="1:75" ht="45" customHeight="1" x14ac:dyDescent="0.25">
      <c r="A1075" s="108">
        <v>4.6552222222222222</v>
      </c>
      <c r="B1075" s="108">
        <v>-74.13977777777778</v>
      </c>
      <c r="C1075" s="119">
        <v>25</v>
      </c>
      <c r="D1075" s="119">
        <v>30</v>
      </c>
      <c r="E1075" s="119">
        <v>1886</v>
      </c>
      <c r="F1075" s="16" t="s">
        <v>2682</v>
      </c>
      <c r="G1075" s="14" t="s">
        <v>2683</v>
      </c>
      <c r="H1075" s="16" t="s">
        <v>2684</v>
      </c>
      <c r="I1075" s="14" t="s">
        <v>195</v>
      </c>
      <c r="J1075" s="14" t="s">
        <v>53</v>
      </c>
      <c r="K1075" s="14">
        <v>0.23</v>
      </c>
      <c r="L1075" s="14"/>
      <c r="M1075" s="14">
        <v>2005</v>
      </c>
      <c r="N1075" s="15" t="s">
        <v>43</v>
      </c>
      <c r="O1075" s="15" t="s">
        <v>397</v>
      </c>
      <c r="P1075" s="22">
        <v>1.192780523187394E-2</v>
      </c>
      <c r="Q1075" s="18">
        <v>73666.666666666701</v>
      </c>
      <c r="R1075" s="18">
        <v>77266.588746332214</v>
      </c>
      <c r="S1075" s="15" t="s">
        <v>45</v>
      </c>
      <c r="T1075" s="15"/>
      <c r="U1075" s="15"/>
      <c r="V1075" s="14">
        <v>365</v>
      </c>
      <c r="W1075" s="76"/>
      <c r="X1075" s="14">
        <f>17+48</f>
        <v>65</v>
      </c>
      <c r="Y1075" s="14">
        <v>7200</v>
      </c>
      <c r="Z1075" s="76" t="s">
        <v>2685</v>
      </c>
      <c r="AA1075" s="76" t="s">
        <v>429</v>
      </c>
      <c r="AB1075" s="19" t="s">
        <v>49</v>
      </c>
      <c r="AC1075" s="19">
        <v>196.35697419693699</v>
      </c>
      <c r="AD1075" s="19">
        <v>1220.7279907421801</v>
      </c>
      <c r="AE1075" s="19">
        <v>0.1</v>
      </c>
      <c r="AF1075" s="19">
        <v>640</v>
      </c>
      <c r="AG1075" s="19">
        <v>1920000</v>
      </c>
      <c r="AH1075" s="20">
        <v>8608.3841463414628</v>
      </c>
      <c r="AI1075" s="20">
        <v>1.0442E-8</v>
      </c>
      <c r="AJ1075" s="21">
        <f t="shared" si="715"/>
        <v>1.5171833572748896E-2</v>
      </c>
      <c r="AK1075" s="21">
        <f t="shared" si="716"/>
        <v>9.4321487631812473E-2</v>
      </c>
      <c r="AL1075" s="21">
        <f t="shared" si="717"/>
        <v>7.7266588746332213E-6</v>
      </c>
      <c r="AM1075" s="21">
        <f t="shared" si="718"/>
        <v>4.945061679765262E-2</v>
      </c>
      <c r="AN1075" s="21">
        <f t="shared" si="719"/>
        <v>148.35185039295786</v>
      </c>
      <c r="AO1075" s="86">
        <f t="shared" si="682"/>
        <v>9.4281405436559516E-5</v>
      </c>
      <c r="AP1075" s="88">
        <f t="shared" si="683"/>
        <v>4.1566667322599714E-5</v>
      </c>
      <c r="AQ1075" s="89">
        <f t="shared" si="684"/>
        <v>2.5841503460770539E-4</v>
      </c>
      <c r="AR1075" s="89">
        <f t="shared" si="685"/>
        <v>2.116892842365266E-8</v>
      </c>
      <c r="AS1075" s="89">
        <f t="shared" si="686"/>
        <v>1.3548114191137703E-4</v>
      </c>
      <c r="AT1075" s="89">
        <f t="shared" si="687"/>
        <v>0.40644342573413111</v>
      </c>
      <c r="AU1075" s="91">
        <f t="shared" si="688"/>
        <v>2.5830522037413568E-7</v>
      </c>
      <c r="AV1075" s="95">
        <f t="shared" si="698"/>
        <v>15171.833572748896</v>
      </c>
      <c r="AW1075" s="96">
        <f t="shared" si="699"/>
        <v>94321.487631812473</v>
      </c>
      <c r="AX1075" s="96">
        <f t="shared" si="700"/>
        <v>7.7266588746332214</v>
      </c>
      <c r="AY1075" s="96">
        <f t="shared" si="701"/>
        <v>49450.616797652619</v>
      </c>
      <c r="AZ1075" s="96">
        <f t="shared" si="702"/>
        <v>148351850.39295787</v>
      </c>
      <c r="BA1075" s="97">
        <f t="shared" si="703"/>
        <v>94.28140543655951</v>
      </c>
      <c r="BB1075" s="102">
        <f t="shared" si="704"/>
        <v>41.566667322599713</v>
      </c>
      <c r="BC1075" s="98">
        <f t="shared" si="705"/>
        <v>258.41503460770537</v>
      </c>
      <c r="BD1075" s="98">
        <f t="shared" si="706"/>
        <v>2.1168928423652662E-2</v>
      </c>
      <c r="BE1075" s="98">
        <f t="shared" si="707"/>
        <v>135.48114191137702</v>
      </c>
      <c r="BF1075" s="98">
        <f t="shared" si="708"/>
        <v>406443.42573413113</v>
      </c>
      <c r="BG1075" s="103">
        <f t="shared" si="709"/>
        <v>0.25830522037413567</v>
      </c>
      <c r="BH1075">
        <v>0.1</v>
      </c>
      <c r="BI1075">
        <f t="shared" si="689"/>
        <v>7726.6588746332218</v>
      </c>
      <c r="BJ1075">
        <v>0.1</v>
      </c>
      <c r="BK1075">
        <f t="shared" si="690"/>
        <v>860.83841463414637</v>
      </c>
      <c r="BL1075" s="114">
        <v>187.562005220738</v>
      </c>
      <c r="BM1075" s="114">
        <v>1012.03746873145</v>
      </c>
      <c r="BN1075" s="114">
        <v>0</v>
      </c>
      <c r="BO1075" s="114">
        <v>256</v>
      </c>
      <c r="BP1075" s="114">
        <v>384000</v>
      </c>
      <c r="BQ1075" s="107">
        <f t="shared" si="691"/>
        <v>1.0442E-9</v>
      </c>
      <c r="BR1075" s="107">
        <f t="shared" si="692"/>
        <v>1.457147618904185E-2</v>
      </c>
      <c r="BS1075" s="107">
        <f t="shared" si="693"/>
        <v>7.8763485484441564E-2</v>
      </c>
      <c r="BT1075" s="107">
        <f t="shared" si="694"/>
        <v>7.7266588746332221E-7</v>
      </c>
      <c r="BU1075" s="107">
        <f t="shared" si="695"/>
        <v>2.0389011630866472E-2</v>
      </c>
      <c r="BV1075" s="107">
        <f t="shared" si="696"/>
        <v>33.172482206653271</v>
      </c>
      <c r="BW1075" s="117">
        <f t="shared" si="697"/>
        <v>1.3333404224797892E-5</v>
      </c>
    </row>
    <row r="1076" spans="1:75" ht="45" customHeight="1" x14ac:dyDescent="0.25">
      <c r="A1076" s="108">
        <v>4.6552222222222222</v>
      </c>
      <c r="B1076" s="108">
        <v>-74.13977777777778</v>
      </c>
      <c r="C1076" s="119">
        <v>25</v>
      </c>
      <c r="D1076" s="119">
        <v>30</v>
      </c>
      <c r="E1076" s="119">
        <v>1886</v>
      </c>
      <c r="F1076" s="16" t="s">
        <v>2682</v>
      </c>
      <c r="G1076" s="14" t="s">
        <v>2683</v>
      </c>
      <c r="H1076" s="16" t="s">
        <v>2684</v>
      </c>
      <c r="I1076" s="14" t="s">
        <v>195</v>
      </c>
      <c r="J1076" s="14" t="s">
        <v>41</v>
      </c>
      <c r="K1076" s="14">
        <v>125</v>
      </c>
      <c r="L1076" s="14"/>
      <c r="M1076" s="14">
        <v>1985</v>
      </c>
      <c r="N1076" s="15" t="s">
        <v>43</v>
      </c>
      <c r="O1076" s="15" t="s">
        <v>86</v>
      </c>
      <c r="P1076" s="22">
        <v>1.192780523187394E-2</v>
      </c>
      <c r="Q1076" s="18">
        <v>90708.333333333299</v>
      </c>
      <c r="R1076" s="18">
        <v>95141.042817174821</v>
      </c>
      <c r="S1076" s="15" t="s">
        <v>45</v>
      </c>
      <c r="T1076" s="15"/>
      <c r="U1076" s="15"/>
      <c r="V1076" s="14">
        <v>365</v>
      </c>
      <c r="W1076" s="76"/>
      <c r="X1076" s="14"/>
      <c r="Y1076" s="14">
        <v>8760</v>
      </c>
      <c r="Z1076" s="76" t="s">
        <v>2686</v>
      </c>
      <c r="AA1076" s="76" t="s">
        <v>429</v>
      </c>
      <c r="AB1076" s="19" t="s">
        <v>49</v>
      </c>
      <c r="AC1076" s="19">
        <v>589.42211574465</v>
      </c>
      <c r="AD1076" s="19">
        <v>6395.3771199333296</v>
      </c>
      <c r="AE1076" s="19">
        <v>22.425616220874101</v>
      </c>
      <c r="AF1076" s="19">
        <v>1344</v>
      </c>
      <c r="AG1076" s="19">
        <v>1920000</v>
      </c>
      <c r="AH1076" s="20">
        <v>8608.3841463414628</v>
      </c>
      <c r="AI1076" s="20">
        <v>1.0442E-8</v>
      </c>
      <c r="AJ1076" s="21">
        <f t="shared" si="715"/>
        <v>5.6078234751451524E-2</v>
      </c>
      <c r="AK1076" s="21">
        <f t="shared" si="716"/>
        <v>0.60846284839955711</v>
      </c>
      <c r="AL1076" s="21">
        <f t="shared" si="717"/>
        <v>2.1335965130717129E-3</v>
      </c>
      <c r="AM1076" s="21">
        <f t="shared" si="718"/>
        <v>0.12786956154628296</v>
      </c>
      <c r="AN1076" s="21">
        <f t="shared" si="719"/>
        <v>182.67080220897566</v>
      </c>
      <c r="AO1076" s="86">
        <f t="shared" si="682"/>
        <v>9.4281405436559516E-5</v>
      </c>
      <c r="AP1076" s="88">
        <f t="shared" si="683"/>
        <v>1.5363899931904526E-4</v>
      </c>
      <c r="AQ1076" s="89">
        <f t="shared" si="684"/>
        <v>1.6670215024645401E-3</v>
      </c>
      <c r="AR1076" s="89">
        <f t="shared" si="685"/>
        <v>5.845469898826611E-6</v>
      </c>
      <c r="AS1076" s="89">
        <f t="shared" si="686"/>
        <v>3.5032756588022727E-4</v>
      </c>
      <c r="AT1076" s="89">
        <f t="shared" si="687"/>
        <v>0.50046795125746757</v>
      </c>
      <c r="AU1076" s="91">
        <f t="shared" si="688"/>
        <v>2.5830522037413568E-7</v>
      </c>
      <c r="AV1076" s="95">
        <f t="shared" si="698"/>
        <v>56078.23475145152</v>
      </c>
      <c r="AW1076" s="96">
        <f t="shared" si="699"/>
        <v>608462.84839955706</v>
      </c>
      <c r="AX1076" s="96">
        <f t="shared" si="700"/>
        <v>2133.5965130717127</v>
      </c>
      <c r="AY1076" s="96">
        <f t="shared" si="701"/>
        <v>127869.56154628296</v>
      </c>
      <c r="AZ1076" s="96">
        <f t="shared" si="702"/>
        <v>182670802.20897567</v>
      </c>
      <c r="BA1076" s="97">
        <f t="shared" si="703"/>
        <v>94.28140543655951</v>
      </c>
      <c r="BB1076" s="102">
        <f t="shared" si="704"/>
        <v>153.63899931904527</v>
      </c>
      <c r="BC1076" s="98">
        <f t="shared" si="705"/>
        <v>1667.0215024645402</v>
      </c>
      <c r="BD1076" s="98">
        <f t="shared" si="706"/>
        <v>5.8454698988266109</v>
      </c>
      <c r="BE1076" s="98">
        <f t="shared" si="707"/>
        <v>350.32756588022727</v>
      </c>
      <c r="BF1076" s="98">
        <f t="shared" si="708"/>
        <v>500467.95125746756</v>
      </c>
      <c r="BG1076" s="103">
        <f t="shared" si="709"/>
        <v>0.25830522037413567</v>
      </c>
      <c r="BH1076">
        <v>0.1</v>
      </c>
      <c r="BI1076">
        <f t="shared" si="689"/>
        <v>9514.1042817174821</v>
      </c>
      <c r="BJ1076">
        <v>0.1</v>
      </c>
      <c r="BK1076">
        <f t="shared" si="690"/>
        <v>860.83841463414637</v>
      </c>
      <c r="BL1076" s="114">
        <v>491.49252207956101</v>
      </c>
      <c r="BM1076" s="114">
        <v>4911.7599692228896</v>
      </c>
      <c r="BN1076" s="114">
        <v>16.278520514623899</v>
      </c>
      <c r="BO1076" s="114">
        <v>537.6</v>
      </c>
      <c r="BP1076" s="114">
        <v>384000</v>
      </c>
      <c r="BQ1076" s="107">
        <f t="shared" si="691"/>
        <v>1.0442E-9</v>
      </c>
      <c r="BR1076" s="107">
        <f t="shared" si="692"/>
        <v>4.7096169634750842E-2</v>
      </c>
      <c r="BS1076" s="107">
        <f t="shared" si="693"/>
        <v>0.47125457480153193</v>
      </c>
      <c r="BT1076" s="107">
        <f t="shared" si="694"/>
        <v>1.5633827693071656E-3</v>
      </c>
      <c r="BU1076" s="107">
        <f t="shared" si="695"/>
        <v>5.2721970855674302E-2</v>
      </c>
      <c r="BV1076" s="107">
        <f t="shared" si="696"/>
        <v>40.846433124368836</v>
      </c>
      <c r="BW1076" s="117">
        <f t="shared" si="697"/>
        <v>1.3333404224797892E-5</v>
      </c>
    </row>
    <row r="1077" spans="1:75" ht="45" customHeight="1" x14ac:dyDescent="0.25">
      <c r="A1077" s="108">
        <v>4.6552222222222222</v>
      </c>
      <c r="B1077" s="108">
        <v>-74.13977777777778</v>
      </c>
      <c r="C1077" s="119">
        <v>25</v>
      </c>
      <c r="D1077" s="119">
        <v>30</v>
      </c>
      <c r="E1077" s="119">
        <v>1886</v>
      </c>
      <c r="F1077" s="16" t="s">
        <v>2682</v>
      </c>
      <c r="G1077" s="14" t="s">
        <v>2683</v>
      </c>
      <c r="H1077" s="16" t="s">
        <v>2684</v>
      </c>
      <c r="I1077" s="14" t="s">
        <v>195</v>
      </c>
      <c r="J1077" s="14" t="s">
        <v>53</v>
      </c>
      <c r="K1077" s="14">
        <v>0.18</v>
      </c>
      <c r="L1077" s="14"/>
      <c r="M1077" s="14">
        <v>2006</v>
      </c>
      <c r="N1077" s="15" t="s">
        <v>43</v>
      </c>
      <c r="O1077" s="15" t="s">
        <v>123</v>
      </c>
      <c r="P1077" s="22">
        <v>1.192780523187394E-2</v>
      </c>
      <c r="Q1077" s="18">
        <v>126500</v>
      </c>
      <c r="R1077" s="18">
        <v>132681.76664811338</v>
      </c>
      <c r="S1077" s="15" t="s">
        <v>45</v>
      </c>
      <c r="T1077" s="15"/>
      <c r="U1077" s="15"/>
      <c r="V1077" s="14">
        <v>365</v>
      </c>
      <c r="W1077" s="76"/>
      <c r="X1077" s="14">
        <v>65</v>
      </c>
      <c r="Y1077" s="14">
        <v>7200</v>
      </c>
      <c r="Z1077" s="76" t="s">
        <v>2687</v>
      </c>
      <c r="AA1077" s="76" t="s">
        <v>429</v>
      </c>
      <c r="AB1077" s="19" t="s">
        <v>49</v>
      </c>
      <c r="AC1077" s="19">
        <v>196.35697419693699</v>
      </c>
      <c r="AD1077" s="19">
        <v>1220.7279907421801</v>
      </c>
      <c r="AE1077" s="19">
        <v>69.655897325915305</v>
      </c>
      <c r="AF1077" s="19">
        <v>640</v>
      </c>
      <c r="AG1077" s="19">
        <v>1920000</v>
      </c>
      <c r="AH1077" s="20">
        <v>8608.3841463414628</v>
      </c>
      <c r="AI1077" s="20">
        <v>1.0442E-8</v>
      </c>
      <c r="AJ1077" s="21">
        <f t="shared" si="715"/>
        <v>2.6052990230127613E-2</v>
      </c>
      <c r="AK1077" s="21">
        <f t="shared" si="716"/>
        <v>0.16196834640847424</v>
      </c>
      <c r="AL1077" s="21">
        <f t="shared" si="717"/>
        <v>9.2420675146620383E-3</v>
      </c>
      <c r="AM1077" s="21">
        <f t="shared" si="718"/>
        <v>8.4916330654792566E-2</v>
      </c>
      <c r="AN1077" s="21">
        <f t="shared" si="719"/>
        <v>254.74899196437769</v>
      </c>
      <c r="AO1077" s="86">
        <f t="shared" si="682"/>
        <v>9.4281405436559516E-5</v>
      </c>
      <c r="AP1077" s="88">
        <f t="shared" si="683"/>
        <v>7.1378055425007161E-5</v>
      </c>
      <c r="AQ1077" s="89">
        <f t="shared" si="684"/>
        <v>4.4374889426979243E-4</v>
      </c>
      <c r="AR1077" s="89">
        <f t="shared" si="685"/>
        <v>2.5320732916882297E-5</v>
      </c>
      <c r="AS1077" s="89">
        <f t="shared" si="686"/>
        <v>2.3264748124600702E-4</v>
      </c>
      <c r="AT1077" s="89">
        <f t="shared" si="687"/>
        <v>0.69794244373802106</v>
      </c>
      <c r="AU1077" s="91">
        <f t="shared" si="688"/>
        <v>2.5830522037413568E-7</v>
      </c>
      <c r="AV1077" s="95">
        <f t="shared" si="698"/>
        <v>26052.990230127612</v>
      </c>
      <c r="AW1077" s="96">
        <f t="shared" si="699"/>
        <v>161968.34640847423</v>
      </c>
      <c r="AX1077" s="96">
        <f t="shared" si="700"/>
        <v>9242.0675146620379</v>
      </c>
      <c r="AY1077" s="96">
        <f t="shared" si="701"/>
        <v>84916.33065479256</v>
      </c>
      <c r="AZ1077" s="96">
        <f t="shared" si="702"/>
        <v>254748991.9643777</v>
      </c>
      <c r="BA1077" s="97">
        <f t="shared" si="703"/>
        <v>94.28140543655951</v>
      </c>
      <c r="BB1077" s="102">
        <f t="shared" si="704"/>
        <v>71.378055425007162</v>
      </c>
      <c r="BC1077" s="98">
        <f t="shared" si="705"/>
        <v>443.74889426979246</v>
      </c>
      <c r="BD1077" s="98">
        <f t="shared" si="706"/>
        <v>25.320732916882296</v>
      </c>
      <c r="BE1077" s="98">
        <f t="shared" si="707"/>
        <v>232.647481246007</v>
      </c>
      <c r="BF1077" s="98">
        <f t="shared" si="708"/>
        <v>697942.44373802107</v>
      </c>
      <c r="BG1077" s="103">
        <f t="shared" si="709"/>
        <v>0.25830522037413567</v>
      </c>
      <c r="BH1077">
        <v>0.1</v>
      </c>
      <c r="BI1077">
        <f t="shared" si="689"/>
        <v>13268.176664811339</v>
      </c>
      <c r="BJ1077">
        <v>0.1</v>
      </c>
      <c r="BK1077">
        <f t="shared" si="690"/>
        <v>860.83841463414637</v>
      </c>
      <c r="BL1077" s="114">
        <v>187.562005220738</v>
      </c>
      <c r="BM1077" s="114">
        <v>1012.03746873145</v>
      </c>
      <c r="BN1077" s="114">
        <v>69.555897325915296</v>
      </c>
      <c r="BO1077" s="114">
        <v>256</v>
      </c>
      <c r="BP1077" s="114">
        <v>384000</v>
      </c>
      <c r="BQ1077" s="107">
        <f t="shared" si="691"/>
        <v>1.0442E-9</v>
      </c>
      <c r="BR1077" s="107">
        <f t="shared" si="692"/>
        <v>2.5022059790684972E-2</v>
      </c>
      <c r="BS1077" s="107">
        <f t="shared" si="693"/>
        <v>0.13525222959884867</v>
      </c>
      <c r="BT1077" s="107">
        <f t="shared" si="694"/>
        <v>9.2749606651712398E-3</v>
      </c>
      <c r="BU1077" s="107">
        <f t="shared" si="695"/>
        <v>3.501190006295847E-2</v>
      </c>
      <c r="BV1077" s="107">
        <f t="shared" si="696"/>
        <v>56.963606323189623</v>
      </c>
      <c r="BW1077" s="117">
        <f t="shared" si="697"/>
        <v>1.3333404224797892E-5</v>
      </c>
    </row>
    <row r="1078" spans="1:75" ht="45" customHeight="1" x14ac:dyDescent="0.25">
      <c r="A1078" s="108">
        <v>4.6552222222222222</v>
      </c>
      <c r="B1078" s="108">
        <v>-74.13977777777778</v>
      </c>
      <c r="C1078" s="119">
        <v>25</v>
      </c>
      <c r="D1078" s="119">
        <v>30</v>
      </c>
      <c r="E1078" s="119">
        <v>1886</v>
      </c>
      <c r="F1078" s="16" t="s">
        <v>2682</v>
      </c>
      <c r="G1078" s="14" t="s">
        <v>2683</v>
      </c>
      <c r="H1078" s="16" t="s">
        <v>2684</v>
      </c>
      <c r="I1078" s="14" t="s">
        <v>195</v>
      </c>
      <c r="J1078" s="14" t="s">
        <v>53</v>
      </c>
      <c r="K1078" s="14">
        <v>0.18</v>
      </c>
      <c r="L1078" s="14"/>
      <c r="M1078" s="14">
        <v>2002</v>
      </c>
      <c r="N1078" s="15" t="s">
        <v>43</v>
      </c>
      <c r="O1078" s="15" t="s">
        <v>123</v>
      </c>
      <c r="P1078" s="22">
        <v>1.192780523187394E-2</v>
      </c>
      <c r="Q1078" s="18">
        <v>126500</v>
      </c>
      <c r="R1078" s="18">
        <v>132681.76664811338</v>
      </c>
      <c r="S1078" s="15" t="s">
        <v>45</v>
      </c>
      <c r="T1078" s="15"/>
      <c r="U1078" s="15"/>
      <c r="V1078" s="14">
        <v>365</v>
      </c>
      <c r="W1078" s="76"/>
      <c r="X1078" s="14">
        <v>65</v>
      </c>
      <c r="Y1078" s="14">
        <v>7200</v>
      </c>
      <c r="Z1078" s="76" t="s">
        <v>2687</v>
      </c>
      <c r="AA1078" s="76" t="s">
        <v>429</v>
      </c>
      <c r="AB1078" s="19" t="s">
        <v>49</v>
      </c>
      <c r="AC1078" s="19">
        <v>196.35697419693699</v>
      </c>
      <c r="AD1078" s="19">
        <v>1220.7279907421801</v>
      </c>
      <c r="AE1078" s="19">
        <v>69.655897325915305</v>
      </c>
      <c r="AF1078" s="19">
        <v>640</v>
      </c>
      <c r="AG1078" s="19">
        <v>1920000</v>
      </c>
      <c r="AH1078" s="20">
        <v>8608.3841463414628</v>
      </c>
      <c r="AI1078" s="20">
        <v>1.0442E-8</v>
      </c>
      <c r="AJ1078" s="21">
        <f t="shared" si="715"/>
        <v>2.6052990230127613E-2</v>
      </c>
      <c r="AK1078" s="21">
        <f t="shared" si="716"/>
        <v>0.16196834640847424</v>
      </c>
      <c r="AL1078" s="21">
        <f t="shared" si="717"/>
        <v>9.2420675146620383E-3</v>
      </c>
      <c r="AM1078" s="21">
        <f t="shared" si="718"/>
        <v>8.4916330654792566E-2</v>
      </c>
      <c r="AN1078" s="21">
        <f t="shared" si="719"/>
        <v>254.74899196437769</v>
      </c>
      <c r="AO1078" s="86">
        <f t="shared" si="682"/>
        <v>9.4281405436559516E-5</v>
      </c>
      <c r="AP1078" s="88">
        <f t="shared" si="683"/>
        <v>7.1378055425007161E-5</v>
      </c>
      <c r="AQ1078" s="89">
        <f t="shared" si="684"/>
        <v>4.4374889426979243E-4</v>
      </c>
      <c r="AR1078" s="89">
        <f t="shared" si="685"/>
        <v>2.5320732916882297E-5</v>
      </c>
      <c r="AS1078" s="89">
        <f t="shared" si="686"/>
        <v>2.3264748124600702E-4</v>
      </c>
      <c r="AT1078" s="89">
        <f t="shared" si="687"/>
        <v>0.69794244373802106</v>
      </c>
      <c r="AU1078" s="91">
        <f t="shared" si="688"/>
        <v>2.5830522037413568E-7</v>
      </c>
      <c r="AV1078" s="95">
        <f t="shared" si="698"/>
        <v>26052.990230127612</v>
      </c>
      <c r="AW1078" s="96">
        <f t="shared" si="699"/>
        <v>161968.34640847423</v>
      </c>
      <c r="AX1078" s="96">
        <f t="shared" si="700"/>
        <v>9242.0675146620379</v>
      </c>
      <c r="AY1078" s="96">
        <f t="shared" si="701"/>
        <v>84916.33065479256</v>
      </c>
      <c r="AZ1078" s="96">
        <f t="shared" si="702"/>
        <v>254748991.9643777</v>
      </c>
      <c r="BA1078" s="97">
        <f t="shared" si="703"/>
        <v>94.28140543655951</v>
      </c>
      <c r="BB1078" s="102">
        <f t="shared" si="704"/>
        <v>71.378055425007162</v>
      </c>
      <c r="BC1078" s="98">
        <f t="shared" si="705"/>
        <v>443.74889426979246</v>
      </c>
      <c r="BD1078" s="98">
        <f t="shared" si="706"/>
        <v>25.320732916882296</v>
      </c>
      <c r="BE1078" s="98">
        <f t="shared" si="707"/>
        <v>232.647481246007</v>
      </c>
      <c r="BF1078" s="98">
        <f t="shared" si="708"/>
        <v>697942.44373802107</v>
      </c>
      <c r="BG1078" s="103">
        <f t="shared" si="709"/>
        <v>0.25830522037413567</v>
      </c>
      <c r="BH1078">
        <v>0.1</v>
      </c>
      <c r="BI1078">
        <f t="shared" si="689"/>
        <v>13268.176664811339</v>
      </c>
      <c r="BJ1078">
        <v>0.1</v>
      </c>
      <c r="BK1078">
        <f t="shared" si="690"/>
        <v>860.83841463414637</v>
      </c>
      <c r="BL1078" s="114">
        <v>187.562005220738</v>
      </c>
      <c r="BM1078" s="114">
        <v>1012.03746873145</v>
      </c>
      <c r="BN1078" s="114">
        <v>69.555897325915296</v>
      </c>
      <c r="BO1078" s="114">
        <v>256</v>
      </c>
      <c r="BP1078" s="114">
        <v>384000</v>
      </c>
      <c r="BQ1078" s="107">
        <f t="shared" si="691"/>
        <v>1.0442E-9</v>
      </c>
      <c r="BR1078" s="107">
        <f t="shared" si="692"/>
        <v>2.5022059790684972E-2</v>
      </c>
      <c r="BS1078" s="107">
        <f t="shared" si="693"/>
        <v>0.13525222959884867</v>
      </c>
      <c r="BT1078" s="107">
        <f t="shared" si="694"/>
        <v>9.2749606651712398E-3</v>
      </c>
      <c r="BU1078" s="107">
        <f t="shared" si="695"/>
        <v>3.501190006295847E-2</v>
      </c>
      <c r="BV1078" s="107">
        <f t="shared" si="696"/>
        <v>56.963606323189623</v>
      </c>
      <c r="BW1078" s="117">
        <f t="shared" si="697"/>
        <v>1.3333404224797892E-5</v>
      </c>
    </row>
    <row r="1079" spans="1:75" ht="45" customHeight="1" x14ac:dyDescent="0.25">
      <c r="A1079" s="108">
        <v>4.6552222222222222</v>
      </c>
      <c r="B1079" s="108">
        <v>-74.13977777777778</v>
      </c>
      <c r="C1079" s="119">
        <v>25</v>
      </c>
      <c r="D1079" s="119">
        <v>30</v>
      </c>
      <c r="E1079" s="119">
        <v>1886</v>
      </c>
      <c r="F1079" s="16" t="s">
        <v>2682</v>
      </c>
      <c r="G1079" s="14" t="s">
        <v>2683</v>
      </c>
      <c r="H1079" s="16" t="s">
        <v>2684</v>
      </c>
      <c r="I1079" s="14" t="s">
        <v>195</v>
      </c>
      <c r="J1079" s="14" t="s">
        <v>53</v>
      </c>
      <c r="K1079" s="14">
        <v>0.18</v>
      </c>
      <c r="L1079" s="14"/>
      <c r="M1079" s="14">
        <v>2002</v>
      </c>
      <c r="N1079" s="15" t="s">
        <v>43</v>
      </c>
      <c r="O1079" s="15" t="s">
        <v>123</v>
      </c>
      <c r="P1079" s="22">
        <v>1.192780523187394E-2</v>
      </c>
      <c r="Q1079" s="18">
        <v>126500</v>
      </c>
      <c r="R1079" s="18">
        <v>132681.76664811338</v>
      </c>
      <c r="S1079" s="15" t="s">
        <v>45</v>
      </c>
      <c r="T1079" s="15"/>
      <c r="U1079" s="15"/>
      <c r="V1079" s="14">
        <v>365</v>
      </c>
      <c r="W1079" s="76"/>
      <c r="X1079" s="14">
        <v>65</v>
      </c>
      <c r="Y1079" s="14">
        <v>7200</v>
      </c>
      <c r="Z1079" s="76" t="s">
        <v>2687</v>
      </c>
      <c r="AA1079" s="76" t="s">
        <v>429</v>
      </c>
      <c r="AB1079" s="19" t="s">
        <v>49</v>
      </c>
      <c r="AC1079" s="19">
        <v>196.35697419693699</v>
      </c>
      <c r="AD1079" s="19">
        <v>1220.7279907421801</v>
      </c>
      <c r="AE1079" s="19">
        <v>69.655897325915305</v>
      </c>
      <c r="AF1079" s="19">
        <v>640</v>
      </c>
      <c r="AG1079" s="19">
        <v>1920000</v>
      </c>
      <c r="AH1079" s="20">
        <v>8608.3841463414628</v>
      </c>
      <c r="AI1079" s="20">
        <v>1.0442E-8</v>
      </c>
      <c r="AJ1079" s="21">
        <f t="shared" si="715"/>
        <v>2.6052990230127613E-2</v>
      </c>
      <c r="AK1079" s="21">
        <f t="shared" si="716"/>
        <v>0.16196834640847424</v>
      </c>
      <c r="AL1079" s="21">
        <f t="shared" si="717"/>
        <v>9.2420675146620383E-3</v>
      </c>
      <c r="AM1079" s="21">
        <f t="shared" si="718"/>
        <v>8.4916330654792566E-2</v>
      </c>
      <c r="AN1079" s="21">
        <f t="shared" si="719"/>
        <v>254.74899196437769</v>
      </c>
      <c r="AO1079" s="86">
        <f t="shared" si="682"/>
        <v>9.4281405436559516E-5</v>
      </c>
      <c r="AP1079" s="88">
        <f t="shared" si="683"/>
        <v>7.1378055425007161E-5</v>
      </c>
      <c r="AQ1079" s="89">
        <f t="shared" si="684"/>
        <v>4.4374889426979243E-4</v>
      </c>
      <c r="AR1079" s="89">
        <f t="shared" si="685"/>
        <v>2.5320732916882297E-5</v>
      </c>
      <c r="AS1079" s="89">
        <f t="shared" si="686"/>
        <v>2.3264748124600702E-4</v>
      </c>
      <c r="AT1079" s="89">
        <f t="shared" si="687"/>
        <v>0.69794244373802106</v>
      </c>
      <c r="AU1079" s="91">
        <f t="shared" si="688"/>
        <v>2.5830522037413568E-7</v>
      </c>
      <c r="AV1079" s="95">
        <f t="shared" si="698"/>
        <v>26052.990230127612</v>
      </c>
      <c r="AW1079" s="96">
        <f t="shared" si="699"/>
        <v>161968.34640847423</v>
      </c>
      <c r="AX1079" s="96">
        <f t="shared" si="700"/>
        <v>9242.0675146620379</v>
      </c>
      <c r="AY1079" s="96">
        <f t="shared" si="701"/>
        <v>84916.33065479256</v>
      </c>
      <c r="AZ1079" s="96">
        <f t="shared" si="702"/>
        <v>254748991.9643777</v>
      </c>
      <c r="BA1079" s="97">
        <f t="shared" si="703"/>
        <v>94.28140543655951</v>
      </c>
      <c r="BB1079" s="102">
        <f t="shared" si="704"/>
        <v>71.378055425007162</v>
      </c>
      <c r="BC1079" s="98">
        <f t="shared" si="705"/>
        <v>443.74889426979246</v>
      </c>
      <c r="BD1079" s="98">
        <f t="shared" si="706"/>
        <v>25.320732916882296</v>
      </c>
      <c r="BE1079" s="98">
        <f t="shared" si="707"/>
        <v>232.647481246007</v>
      </c>
      <c r="BF1079" s="98">
        <f t="shared" si="708"/>
        <v>697942.44373802107</v>
      </c>
      <c r="BG1079" s="103">
        <f t="shared" si="709"/>
        <v>0.25830522037413567</v>
      </c>
      <c r="BH1079">
        <v>0.1</v>
      </c>
      <c r="BI1079">
        <f t="shared" si="689"/>
        <v>13268.176664811339</v>
      </c>
      <c r="BJ1079">
        <v>0.1</v>
      </c>
      <c r="BK1079">
        <f t="shared" si="690"/>
        <v>860.83841463414637</v>
      </c>
      <c r="BL1079" s="114">
        <v>187.562005220738</v>
      </c>
      <c r="BM1079" s="114">
        <v>1012.03746873145</v>
      </c>
      <c r="BN1079" s="114">
        <v>69.555897325915296</v>
      </c>
      <c r="BO1079" s="114">
        <v>256</v>
      </c>
      <c r="BP1079" s="114">
        <v>384000</v>
      </c>
      <c r="BQ1079" s="107">
        <f t="shared" si="691"/>
        <v>1.0442E-9</v>
      </c>
      <c r="BR1079" s="107">
        <f t="shared" si="692"/>
        <v>2.5022059790684972E-2</v>
      </c>
      <c r="BS1079" s="107">
        <f t="shared" si="693"/>
        <v>0.13525222959884867</v>
      </c>
      <c r="BT1079" s="107">
        <f t="shared" si="694"/>
        <v>9.2749606651712398E-3</v>
      </c>
      <c r="BU1079" s="107">
        <f t="shared" si="695"/>
        <v>3.501190006295847E-2</v>
      </c>
      <c r="BV1079" s="107">
        <f t="shared" si="696"/>
        <v>56.963606323189623</v>
      </c>
      <c r="BW1079" s="117">
        <f t="shared" si="697"/>
        <v>1.3333404224797892E-5</v>
      </c>
    </row>
    <row r="1080" spans="1:75" ht="45" customHeight="1" x14ac:dyDescent="0.25">
      <c r="A1080" s="108">
        <v>4.6548927203074397</v>
      </c>
      <c r="B1080" s="108">
        <v>-74.151449191699797</v>
      </c>
      <c r="C1080" s="119">
        <v>23</v>
      </c>
      <c r="D1080" s="119">
        <v>30</v>
      </c>
      <c r="E1080" s="119">
        <v>1884</v>
      </c>
      <c r="F1080" s="16" t="s">
        <v>2688</v>
      </c>
      <c r="G1080" s="14" t="s">
        <v>2689</v>
      </c>
      <c r="H1080" s="16" t="s">
        <v>2690</v>
      </c>
      <c r="I1080" s="14" t="s">
        <v>195</v>
      </c>
      <c r="J1080" s="14" t="s">
        <v>53</v>
      </c>
      <c r="K1080" s="27"/>
      <c r="L1080" s="27"/>
      <c r="M1080" s="14">
        <v>2008</v>
      </c>
      <c r="N1080" s="15" t="s">
        <v>43</v>
      </c>
      <c r="O1080" s="15" t="s">
        <v>123</v>
      </c>
      <c r="P1080" s="22">
        <v>1.192780523187394E-2</v>
      </c>
      <c r="Q1080" s="18">
        <v>119940</v>
      </c>
      <c r="R1080" s="18">
        <v>125801.19440138119</v>
      </c>
      <c r="S1080" s="15" t="s">
        <v>45</v>
      </c>
      <c r="T1080" s="15"/>
      <c r="U1080" s="15"/>
      <c r="V1080" s="14">
        <v>365</v>
      </c>
      <c r="W1080" s="76" t="s">
        <v>76</v>
      </c>
      <c r="X1080" s="14"/>
      <c r="Y1080" s="14">
        <v>2920</v>
      </c>
      <c r="Z1080" s="76" t="s">
        <v>2691</v>
      </c>
      <c r="AA1080" s="76" t="s">
        <v>429</v>
      </c>
      <c r="AB1080" s="19" t="s">
        <v>49</v>
      </c>
      <c r="AC1080" s="19">
        <v>196.35697419693699</v>
      </c>
      <c r="AD1080" s="19">
        <v>1220.7279907421801</v>
      </c>
      <c r="AE1080" s="19">
        <v>69.655897325915305</v>
      </c>
      <c r="AF1080" s="19">
        <v>640</v>
      </c>
      <c r="AG1080" s="19">
        <v>1920000</v>
      </c>
      <c r="AH1080" s="23">
        <v>119940</v>
      </c>
      <c r="AI1080" s="24">
        <v>8.7999999999999994E-8</v>
      </c>
      <c r="AJ1080" s="21">
        <f t="shared" si="715"/>
        <v>2.470194188301586E-2</v>
      </c>
      <c r="AK1080" s="21">
        <f t="shared" si="716"/>
        <v>0.15356903927456445</v>
      </c>
      <c r="AL1080" s="21">
        <f t="shared" si="717"/>
        <v>8.7627950807001205E-3</v>
      </c>
      <c r="AM1080" s="21">
        <f t="shared" si="718"/>
        <v>8.0512764416883958E-2</v>
      </c>
      <c r="AN1080" s="21">
        <f t="shared" si="719"/>
        <v>241.53829325065189</v>
      </c>
      <c r="AO1080" s="86">
        <f t="shared" si="682"/>
        <v>1.1070505107321545E-2</v>
      </c>
      <c r="AP1080" s="88">
        <f t="shared" si="683"/>
        <v>6.7676553104153035E-5</v>
      </c>
      <c r="AQ1080" s="89">
        <f t="shared" si="684"/>
        <v>4.2073709390291628E-4</v>
      </c>
      <c r="AR1080" s="89">
        <f t="shared" si="685"/>
        <v>2.4007657755342796E-5</v>
      </c>
      <c r="AS1080" s="89">
        <f t="shared" si="686"/>
        <v>2.2058291621064098E-4</v>
      </c>
      <c r="AT1080" s="89">
        <f t="shared" si="687"/>
        <v>0.66174874863192301</v>
      </c>
      <c r="AU1080" s="91">
        <f t="shared" si="688"/>
        <v>3.033015097896314E-5</v>
      </c>
      <c r="AV1080" s="95">
        <f t="shared" si="698"/>
        <v>24701.941883015861</v>
      </c>
      <c r="AW1080" s="96">
        <f t="shared" si="699"/>
        <v>153569.03927456445</v>
      </c>
      <c r="AX1080" s="96">
        <f t="shared" si="700"/>
        <v>8762.7950807001198</v>
      </c>
      <c r="AY1080" s="96">
        <f t="shared" si="701"/>
        <v>80512.764416883962</v>
      </c>
      <c r="AZ1080" s="96">
        <f t="shared" si="702"/>
        <v>241538293.2506519</v>
      </c>
      <c r="BA1080" s="97">
        <f t="shared" si="703"/>
        <v>11070.505107321545</v>
      </c>
      <c r="BB1080" s="102">
        <f t="shared" si="704"/>
        <v>67.676553104153029</v>
      </c>
      <c r="BC1080" s="98">
        <f t="shared" si="705"/>
        <v>420.73709390291629</v>
      </c>
      <c r="BD1080" s="98">
        <f t="shared" si="706"/>
        <v>24.007657755342795</v>
      </c>
      <c r="BE1080" s="98">
        <f t="shared" si="707"/>
        <v>220.58291621064097</v>
      </c>
      <c r="BF1080" s="98">
        <f t="shared" si="708"/>
        <v>661748.74863192299</v>
      </c>
      <c r="BG1080" s="103">
        <f t="shared" si="709"/>
        <v>30.33015097896314</v>
      </c>
      <c r="BH1080">
        <v>0.1</v>
      </c>
      <c r="BI1080">
        <f t="shared" si="689"/>
        <v>12580.11944013812</v>
      </c>
      <c r="BJ1080">
        <v>0.1</v>
      </c>
      <c r="BK1080">
        <f t="shared" si="690"/>
        <v>11994</v>
      </c>
      <c r="BL1080" s="114">
        <v>187.562005220738</v>
      </c>
      <c r="BM1080" s="114">
        <v>1012.03746873145</v>
      </c>
      <c r="BN1080" s="114">
        <v>69.555897325915296</v>
      </c>
      <c r="BO1080" s="114">
        <v>256</v>
      </c>
      <c r="BP1080" s="114">
        <v>384000</v>
      </c>
      <c r="BQ1080" s="107">
        <f t="shared" si="691"/>
        <v>8.7999999999999994E-9</v>
      </c>
      <c r="BR1080" s="107">
        <f t="shared" si="692"/>
        <v>2.3724473132764868E-2</v>
      </c>
      <c r="BS1080" s="107">
        <f t="shared" si="693"/>
        <v>0.12823835903625225</v>
      </c>
      <c r="BT1080" s="107">
        <f t="shared" si="694"/>
        <v>8.7939824678311372E-3</v>
      </c>
      <c r="BU1080" s="107">
        <f t="shared" si="695"/>
        <v>3.3196263190128368E-2</v>
      </c>
      <c r="BV1080" s="107">
        <f t="shared" si="696"/>
        <v>54.009604287773634</v>
      </c>
      <c r="BW1080" s="117">
        <f t="shared" si="697"/>
        <v>1.5656058465094748E-3</v>
      </c>
    </row>
    <row r="1081" spans="1:75" ht="45" customHeight="1" x14ac:dyDescent="0.25">
      <c r="A1081" s="108">
        <v>4.6534171442470402</v>
      </c>
      <c r="B1081" s="108">
        <v>-74.150862188959707</v>
      </c>
      <c r="C1081" s="119">
        <v>23</v>
      </c>
      <c r="D1081" s="119">
        <v>30</v>
      </c>
      <c r="E1081" s="119">
        <v>1884</v>
      </c>
      <c r="F1081" s="16" t="s">
        <v>2692</v>
      </c>
      <c r="G1081" s="14" t="s">
        <v>2693</v>
      </c>
      <c r="H1081" s="16" t="s">
        <v>2694</v>
      </c>
      <c r="I1081" s="14" t="s">
        <v>195</v>
      </c>
      <c r="J1081" s="14" t="s">
        <v>53</v>
      </c>
      <c r="K1081" s="14">
        <v>468.86</v>
      </c>
      <c r="L1081" s="14"/>
      <c r="M1081" s="14">
        <v>2005</v>
      </c>
      <c r="N1081" s="15" t="s">
        <v>43</v>
      </c>
      <c r="O1081" s="15" t="s">
        <v>123</v>
      </c>
      <c r="P1081" s="17">
        <v>1.192780523187394E-2</v>
      </c>
      <c r="Q1081" s="18">
        <v>91360.5</v>
      </c>
      <c r="R1081" s="18">
        <v>95825.079382252676</v>
      </c>
      <c r="S1081" s="15" t="s">
        <v>45</v>
      </c>
      <c r="T1081" s="15"/>
      <c r="U1081" s="15"/>
      <c r="V1081" s="14">
        <v>365</v>
      </c>
      <c r="W1081" s="76" t="s">
        <v>76</v>
      </c>
      <c r="X1081" s="14"/>
      <c r="Y1081" s="14">
        <v>2920</v>
      </c>
      <c r="Z1081" s="76" t="s">
        <v>2695</v>
      </c>
      <c r="AA1081" s="76" t="s">
        <v>429</v>
      </c>
      <c r="AB1081" s="19" t="s">
        <v>49</v>
      </c>
      <c r="AC1081" s="19">
        <v>196.35697419693699</v>
      </c>
      <c r="AD1081" s="19">
        <v>1220.7279907421801</v>
      </c>
      <c r="AE1081" s="19">
        <v>69.655897325915305</v>
      </c>
      <c r="AF1081" s="19">
        <v>640</v>
      </c>
      <c r="AG1081" s="19">
        <v>1920000</v>
      </c>
      <c r="AH1081" s="23">
        <v>91360.5</v>
      </c>
      <c r="AI1081" s="24">
        <v>8.7999999999999994E-8</v>
      </c>
      <c r="AJ1081" s="21">
        <f t="shared" si="715"/>
        <v>1.8815922639680425E-2</v>
      </c>
      <c r="AK1081" s="21">
        <f t="shared" si="716"/>
        <v>0.11697635661700721</v>
      </c>
      <c r="AL1081" s="21">
        <f t="shared" si="717"/>
        <v>6.674781890697876E-3</v>
      </c>
      <c r="AM1081" s="21">
        <f t="shared" si="718"/>
        <v>6.1328050804641709E-2</v>
      </c>
      <c r="AN1081" s="21">
        <f t="shared" si="719"/>
        <v>183.98415241392513</v>
      </c>
      <c r="AO1081" s="86">
        <f t="shared" si="682"/>
        <v>8.4326069856382347E-3</v>
      </c>
      <c r="AP1081" s="88">
        <f t="shared" si="683"/>
        <v>5.1550472985425822E-5</v>
      </c>
      <c r="AQ1081" s="89">
        <f t="shared" si="684"/>
        <v>3.2048316881371842E-4</v>
      </c>
      <c r="AR1081" s="89">
        <f t="shared" si="685"/>
        <v>1.8287073673144865E-5</v>
      </c>
      <c r="AS1081" s="89">
        <f t="shared" si="686"/>
        <v>1.6802205699901839E-4</v>
      </c>
      <c r="AT1081" s="89">
        <f t="shared" si="687"/>
        <v>0.5040661709970552</v>
      </c>
      <c r="AU1081" s="91">
        <f t="shared" si="688"/>
        <v>2.3103032837365028E-5</v>
      </c>
      <c r="AV1081" s="95">
        <f t="shared" si="698"/>
        <v>18815.922639680426</v>
      </c>
      <c r="AW1081" s="96">
        <f t="shared" si="699"/>
        <v>116976.35661700722</v>
      </c>
      <c r="AX1081" s="96">
        <f t="shared" si="700"/>
        <v>6674.7818906978764</v>
      </c>
      <c r="AY1081" s="96">
        <f t="shared" si="701"/>
        <v>61328.050804641709</v>
      </c>
      <c r="AZ1081" s="96">
        <f t="shared" si="702"/>
        <v>183984152.41392514</v>
      </c>
      <c r="BA1081" s="97">
        <f t="shared" si="703"/>
        <v>8432.6069856382346</v>
      </c>
      <c r="BB1081" s="102">
        <f t="shared" si="704"/>
        <v>51.55047298542582</v>
      </c>
      <c r="BC1081" s="98">
        <f t="shared" si="705"/>
        <v>320.48316881371841</v>
      </c>
      <c r="BD1081" s="98">
        <f t="shared" si="706"/>
        <v>18.287073673144864</v>
      </c>
      <c r="BE1081" s="98">
        <f t="shared" si="707"/>
        <v>168.02205699901839</v>
      </c>
      <c r="BF1081" s="98">
        <f t="shared" si="708"/>
        <v>504066.17099705519</v>
      </c>
      <c r="BG1081" s="103">
        <f t="shared" si="709"/>
        <v>23.103032837365028</v>
      </c>
      <c r="BH1081">
        <v>0.1</v>
      </c>
      <c r="BI1081">
        <f t="shared" si="689"/>
        <v>9582.5079382252679</v>
      </c>
      <c r="BJ1081">
        <v>0.1</v>
      </c>
      <c r="BK1081">
        <f t="shared" si="690"/>
        <v>9136.0500000000011</v>
      </c>
      <c r="BL1081" s="114">
        <v>187.562005220738</v>
      </c>
      <c r="BM1081" s="114">
        <v>1012.03746873145</v>
      </c>
      <c r="BN1081" s="114">
        <v>69.555897325915296</v>
      </c>
      <c r="BO1081" s="114">
        <v>256</v>
      </c>
      <c r="BP1081" s="114">
        <v>384000</v>
      </c>
      <c r="BQ1081" s="107">
        <f t="shared" si="691"/>
        <v>8.7999999999999994E-9</v>
      </c>
      <c r="BR1081" s="107">
        <f t="shared" si="692"/>
        <v>1.8071366747089916E-2</v>
      </c>
      <c r="BS1081" s="107">
        <f t="shared" si="693"/>
        <v>9.7681512428977185E-2</v>
      </c>
      <c r="BT1081" s="107">
        <f t="shared" si="694"/>
        <v>6.6985378960504128E-3</v>
      </c>
      <c r="BU1081" s="107">
        <f t="shared" si="695"/>
        <v>2.5286203128078395E-2</v>
      </c>
      <c r="BV1081" s="107">
        <f t="shared" si="696"/>
        <v>41.140107158021863</v>
      </c>
      <c r="BW1081" s="117">
        <f t="shared" si="697"/>
        <v>1.1925507165251696E-3</v>
      </c>
    </row>
    <row r="1082" spans="1:75" ht="45" customHeight="1" x14ac:dyDescent="0.25">
      <c r="A1082" s="108">
        <v>4.6605308043696301</v>
      </c>
      <c r="B1082" s="108">
        <v>-74.1403699794636</v>
      </c>
      <c r="C1082" s="119">
        <v>25</v>
      </c>
      <c r="D1082" s="119">
        <v>31</v>
      </c>
      <c r="E1082" s="119">
        <v>1899</v>
      </c>
      <c r="F1082" s="16" t="s">
        <v>2696</v>
      </c>
      <c r="G1082" s="14" t="s">
        <v>2697</v>
      </c>
      <c r="H1082" s="16" t="s">
        <v>2698</v>
      </c>
      <c r="I1082" s="14" t="s">
        <v>195</v>
      </c>
      <c r="J1082" s="14" t="s">
        <v>41</v>
      </c>
      <c r="K1082" s="14">
        <v>350</v>
      </c>
      <c r="L1082" s="14"/>
      <c r="M1082" s="14">
        <v>1991</v>
      </c>
      <c r="N1082" s="15" t="s">
        <v>43</v>
      </c>
      <c r="O1082" s="15" t="s">
        <v>86</v>
      </c>
      <c r="P1082" s="17">
        <v>3.567100458653237E-2</v>
      </c>
      <c r="Q1082" s="18">
        <v>493645.71666666702</v>
      </c>
      <c r="R1082" s="18">
        <v>569353.84098840435</v>
      </c>
      <c r="S1082" s="15" t="s">
        <v>45</v>
      </c>
      <c r="T1082" s="15"/>
      <c r="U1082" s="15"/>
      <c r="V1082" s="14">
        <v>365</v>
      </c>
      <c r="W1082" s="76"/>
      <c r="X1082" s="14"/>
      <c r="Y1082" s="14">
        <v>8760</v>
      </c>
      <c r="Z1082" s="76" t="s">
        <v>2699</v>
      </c>
      <c r="AA1082" s="76" t="s">
        <v>429</v>
      </c>
      <c r="AB1082" s="19" t="s">
        <v>49</v>
      </c>
      <c r="AC1082" s="19">
        <v>589.42211574465</v>
      </c>
      <c r="AD1082" s="19">
        <v>6395.3771199333296</v>
      </c>
      <c r="AE1082" s="19">
        <v>22.425616220874101</v>
      </c>
      <c r="AF1082" s="19">
        <v>1344</v>
      </c>
      <c r="AG1082" s="19">
        <v>1920000</v>
      </c>
      <c r="AH1082" s="20">
        <v>29509.162765957444</v>
      </c>
      <c r="AI1082" s="20">
        <v>1.9976E-5</v>
      </c>
      <c r="AJ1082" s="21">
        <f t="shared" si="715"/>
        <v>0.33558974556272836</v>
      </c>
      <c r="AK1082" s="21">
        <f t="shared" si="716"/>
        <v>3.6412325278034006</v>
      </c>
      <c r="AL1082" s="21">
        <f t="shared" si="717"/>
        <v>1.2768110731886533E-2</v>
      </c>
      <c r="AM1082" s="21">
        <f t="shared" si="718"/>
        <v>0.76521156228841547</v>
      </c>
      <c r="AN1082" s="21">
        <f t="shared" si="719"/>
        <v>1093.1593746977364</v>
      </c>
      <c r="AO1082" s="86">
        <f t="shared" si="682"/>
        <v>0.67988005212584557</v>
      </c>
      <c r="AP1082" s="88">
        <f t="shared" si="683"/>
        <v>9.194239604458311E-4</v>
      </c>
      <c r="AQ1082" s="89">
        <f t="shared" si="684"/>
        <v>9.9759795282284951E-3</v>
      </c>
      <c r="AR1082" s="89">
        <f t="shared" si="685"/>
        <v>3.498112529283982E-5</v>
      </c>
      <c r="AS1082" s="89">
        <f t="shared" si="686"/>
        <v>2.0964700336668918E-3</v>
      </c>
      <c r="AT1082" s="89">
        <f t="shared" si="687"/>
        <v>2.9949571909527024</v>
      </c>
      <c r="AU1082" s="91">
        <f t="shared" si="688"/>
        <v>1.8626850743173851E-3</v>
      </c>
      <c r="AV1082" s="95">
        <f t="shared" si="698"/>
        <v>335589.74556272838</v>
      </c>
      <c r="AW1082" s="96">
        <f t="shared" si="699"/>
        <v>3641232.5278034005</v>
      </c>
      <c r="AX1082" s="96">
        <f t="shared" si="700"/>
        <v>12768.110731886532</v>
      </c>
      <c r="AY1082" s="96">
        <f t="shared" si="701"/>
        <v>765211.5622884155</v>
      </c>
      <c r="AZ1082" s="96">
        <f t="shared" si="702"/>
        <v>1093159374.6977365</v>
      </c>
      <c r="BA1082" s="97">
        <f t="shared" si="703"/>
        <v>679880.05212584557</v>
      </c>
      <c r="BB1082" s="102">
        <f t="shared" si="704"/>
        <v>919.42396044583109</v>
      </c>
      <c r="BC1082" s="98">
        <f t="shared" si="705"/>
        <v>9975.9795282284958</v>
      </c>
      <c r="BD1082" s="98">
        <f t="shared" si="706"/>
        <v>34.98112529283982</v>
      </c>
      <c r="BE1082" s="98">
        <f t="shared" si="707"/>
        <v>2096.4700336668916</v>
      </c>
      <c r="BF1082" s="98">
        <f t="shared" si="708"/>
        <v>2994957.1909527024</v>
      </c>
      <c r="BG1082" s="103">
        <f t="shared" si="709"/>
        <v>1862.6850743173852</v>
      </c>
      <c r="BH1082">
        <v>0.1</v>
      </c>
      <c r="BI1082">
        <f t="shared" si="689"/>
        <v>56935.384098840441</v>
      </c>
      <c r="BJ1082">
        <v>0.1</v>
      </c>
      <c r="BK1082">
        <f t="shared" si="690"/>
        <v>2950.9162765957444</v>
      </c>
      <c r="BL1082" s="114">
        <v>491.49252207956101</v>
      </c>
      <c r="BM1082" s="114">
        <v>4911.7599692228896</v>
      </c>
      <c r="BN1082" s="114">
        <v>16.278520514623899</v>
      </c>
      <c r="BO1082" s="114">
        <v>537.6</v>
      </c>
      <c r="BP1082" s="114">
        <v>384000</v>
      </c>
      <c r="BQ1082" s="107">
        <f t="shared" si="691"/>
        <v>1.9976000000000002E-6</v>
      </c>
      <c r="BR1082" s="107">
        <f t="shared" si="692"/>
        <v>0.28183825070021545</v>
      </c>
      <c r="BS1082" s="107">
        <f t="shared" si="693"/>
        <v>2.8201351835316881</v>
      </c>
      <c r="BT1082" s="107">
        <f t="shared" si="694"/>
        <v>9.3557728429631993E-3</v>
      </c>
      <c r="BU1082" s="107">
        <f t="shared" si="695"/>
        <v>0.3155048097259045</v>
      </c>
      <c r="BV1082" s="107">
        <f t="shared" si="696"/>
        <v>244.43786720653026</v>
      </c>
      <c r="BW1082" s="117">
        <f t="shared" si="697"/>
        <v>9.6149559050329778E-2</v>
      </c>
    </row>
    <row r="1083" spans="1:75" ht="45" customHeight="1" x14ac:dyDescent="0.25">
      <c r="A1083" s="108">
        <v>4.6605308043696301</v>
      </c>
      <c r="B1083" s="108">
        <v>-74.1403699794636</v>
      </c>
      <c r="C1083" s="119">
        <v>25</v>
      </c>
      <c r="D1083" s="119">
        <v>31</v>
      </c>
      <c r="E1083" s="119">
        <v>1899</v>
      </c>
      <c r="F1083" s="16" t="s">
        <v>2696</v>
      </c>
      <c r="G1083" s="14" t="s">
        <v>2697</v>
      </c>
      <c r="H1083" s="16" t="s">
        <v>2698</v>
      </c>
      <c r="I1083" s="14" t="s">
        <v>195</v>
      </c>
      <c r="J1083" s="14" t="s">
        <v>41</v>
      </c>
      <c r="K1083" s="14">
        <v>250</v>
      </c>
      <c r="L1083" s="14"/>
      <c r="M1083" s="14">
        <v>1981</v>
      </c>
      <c r="N1083" s="15" t="s">
        <v>43</v>
      </c>
      <c r="O1083" s="15" t="s">
        <v>86</v>
      </c>
      <c r="P1083" s="17">
        <v>3.567100458653237E-2</v>
      </c>
      <c r="Q1083" s="18">
        <v>42857.142857142899</v>
      </c>
      <c r="R1083" s="18">
        <v>49429.941505964081</v>
      </c>
      <c r="S1083" s="15" t="s">
        <v>45</v>
      </c>
      <c r="T1083" s="15"/>
      <c r="U1083" s="15"/>
      <c r="V1083" s="14">
        <v>365</v>
      </c>
      <c r="W1083" s="76"/>
      <c r="X1083" s="14"/>
      <c r="Y1083" s="14">
        <v>0</v>
      </c>
      <c r="Z1083" s="76" t="s">
        <v>2700</v>
      </c>
      <c r="AA1083" s="76" t="s">
        <v>429</v>
      </c>
      <c r="AB1083" s="19" t="s">
        <v>49</v>
      </c>
      <c r="AC1083" s="19">
        <v>589.42211574465</v>
      </c>
      <c r="AD1083" s="19">
        <v>6395.3771199333296</v>
      </c>
      <c r="AE1083" s="19">
        <v>22.425616220874101</v>
      </c>
      <c r="AF1083" s="19">
        <v>1344</v>
      </c>
      <c r="AG1083" s="19">
        <v>1920000</v>
      </c>
      <c r="AH1083" s="20">
        <v>29509.162765957444</v>
      </c>
      <c r="AI1083" s="20">
        <v>1.9976E-5</v>
      </c>
      <c r="AJ1083" s="21">
        <f t="shared" si="715"/>
        <v>2.913510070357964E-2</v>
      </c>
      <c r="AK1083" s="21">
        <f t="shared" si="716"/>
        <v>0.31612311694688555</v>
      </c>
      <c r="AL1083" s="21">
        <f t="shared" si="717"/>
        <v>1.1084968980330061E-3</v>
      </c>
      <c r="AM1083" s="21">
        <f t="shared" si="718"/>
        <v>6.6433841384015729E-2</v>
      </c>
      <c r="AN1083" s="21">
        <f t="shared" si="719"/>
        <v>94.905487691451029</v>
      </c>
      <c r="AO1083" s="86">
        <f t="shared" si="682"/>
        <v>0.67988005212584557</v>
      </c>
      <c r="AP1083" s="88">
        <f t="shared" si="683"/>
        <v>7.9822193708437375E-5</v>
      </c>
      <c r="AQ1083" s="89">
        <f t="shared" si="684"/>
        <v>8.6609073136133025E-4</v>
      </c>
      <c r="AR1083" s="89">
        <f t="shared" si="685"/>
        <v>3.0369778028301537E-6</v>
      </c>
      <c r="AS1083" s="89">
        <f t="shared" si="686"/>
        <v>1.8201052433976911E-4</v>
      </c>
      <c r="AT1083" s="89">
        <f t="shared" si="687"/>
        <v>0.26001503477109872</v>
      </c>
      <c r="AU1083" s="91">
        <f t="shared" si="688"/>
        <v>1.8626850743173851E-3</v>
      </c>
      <c r="AV1083" s="95">
        <f t="shared" si="698"/>
        <v>29135.100703579639</v>
      </c>
      <c r="AW1083" s="96">
        <f t="shared" si="699"/>
        <v>316123.11694688554</v>
      </c>
      <c r="AX1083" s="96">
        <f t="shared" si="700"/>
        <v>1108.4968980330061</v>
      </c>
      <c r="AY1083" s="96">
        <f t="shared" si="701"/>
        <v>66433.84138401573</v>
      </c>
      <c r="AZ1083" s="96">
        <f t="shared" si="702"/>
        <v>94905487.691451028</v>
      </c>
      <c r="BA1083" s="97">
        <f t="shared" si="703"/>
        <v>679880.05212584557</v>
      </c>
      <c r="BB1083" s="102">
        <f t="shared" si="704"/>
        <v>79.822193708437368</v>
      </c>
      <c r="BC1083" s="98">
        <f t="shared" si="705"/>
        <v>866.0907313613302</v>
      </c>
      <c r="BD1083" s="98">
        <f t="shared" si="706"/>
        <v>3.0369778028301537</v>
      </c>
      <c r="BE1083" s="98">
        <f t="shared" si="707"/>
        <v>182.01052433976912</v>
      </c>
      <c r="BF1083" s="98">
        <f t="shared" si="708"/>
        <v>260015.03477109873</v>
      </c>
      <c r="BG1083" s="103">
        <f t="shared" si="709"/>
        <v>1862.6850743173852</v>
      </c>
      <c r="BH1083">
        <v>0.1</v>
      </c>
      <c r="BI1083">
        <f t="shared" si="689"/>
        <v>4942.9941505964089</v>
      </c>
      <c r="BJ1083">
        <v>0.1</v>
      </c>
      <c r="BK1083">
        <f t="shared" si="690"/>
        <v>2950.9162765957444</v>
      </c>
      <c r="BL1083" s="114">
        <v>491.49252207956101</v>
      </c>
      <c r="BM1083" s="114">
        <v>4911.7599692228896</v>
      </c>
      <c r="BN1083" s="114">
        <v>16.278520514623899</v>
      </c>
      <c r="BO1083" s="114">
        <v>537.6</v>
      </c>
      <c r="BP1083" s="114">
        <v>384000</v>
      </c>
      <c r="BQ1083" s="107">
        <f t="shared" si="691"/>
        <v>1.9976000000000002E-6</v>
      </c>
      <c r="BR1083" s="107">
        <f t="shared" si="692"/>
        <v>2.4468524216979187E-2</v>
      </c>
      <c r="BS1083" s="107">
        <f t="shared" si="693"/>
        <v>0.24483740536269022</v>
      </c>
      <c r="BT1083" s="107">
        <f t="shared" si="694"/>
        <v>8.1224586729393259E-4</v>
      </c>
      <c r="BU1083" s="107">
        <f t="shared" si="695"/>
        <v>2.7391374514182665E-2</v>
      </c>
      <c r="BV1083" s="107">
        <f t="shared" si="696"/>
        <v>21.221512191585411</v>
      </c>
      <c r="BW1083" s="117">
        <f t="shared" si="697"/>
        <v>9.6149559050329778E-2</v>
      </c>
    </row>
    <row r="1084" spans="1:75" ht="45" customHeight="1" x14ac:dyDescent="0.25">
      <c r="A1084" s="108">
        <v>4.6605308043696301</v>
      </c>
      <c r="B1084" s="108">
        <v>-74.1403699794636</v>
      </c>
      <c r="C1084" s="119">
        <v>25</v>
      </c>
      <c r="D1084" s="119">
        <v>31</v>
      </c>
      <c r="E1084" s="119">
        <v>1899</v>
      </c>
      <c r="F1084" s="16" t="s">
        <v>2696</v>
      </c>
      <c r="G1084" s="14" t="s">
        <v>2697</v>
      </c>
      <c r="H1084" s="16" t="s">
        <v>2698</v>
      </c>
      <c r="I1084" s="14" t="s">
        <v>195</v>
      </c>
      <c r="J1084" s="14" t="s">
        <v>53</v>
      </c>
      <c r="K1084" s="14">
        <v>73.5</v>
      </c>
      <c r="L1084" s="14"/>
      <c r="M1084" s="14">
        <v>1991</v>
      </c>
      <c r="N1084" s="15" t="s">
        <v>43</v>
      </c>
      <c r="O1084" s="15" t="s">
        <v>397</v>
      </c>
      <c r="P1084" s="17">
        <v>3.567100458653237E-2</v>
      </c>
      <c r="Q1084" s="18">
        <v>178886.39999999999</v>
      </c>
      <c r="R1084" s="18">
        <v>206321.36672495794</v>
      </c>
      <c r="S1084" s="15" t="s">
        <v>45</v>
      </c>
      <c r="T1084" s="15"/>
      <c r="U1084" s="15"/>
      <c r="V1084" s="14">
        <v>365</v>
      </c>
      <c r="W1084" s="76"/>
      <c r="X1084" s="14"/>
      <c r="Y1084" s="14">
        <v>8760</v>
      </c>
      <c r="Z1084" s="76" t="s">
        <v>2701</v>
      </c>
      <c r="AA1084" s="76" t="s">
        <v>429</v>
      </c>
      <c r="AB1084" s="19" t="s">
        <v>49</v>
      </c>
      <c r="AC1084" s="19">
        <v>196.35697419693699</v>
      </c>
      <c r="AD1084" s="19">
        <v>1220.7279907421801</v>
      </c>
      <c r="AE1084" s="19">
        <v>0.1</v>
      </c>
      <c r="AF1084" s="19">
        <v>640</v>
      </c>
      <c r="AG1084" s="19">
        <v>1920000</v>
      </c>
      <c r="AH1084" s="20">
        <v>29509.162765957444</v>
      </c>
      <c r="AI1084" s="20">
        <v>1.9976E-5</v>
      </c>
      <c r="AJ1084" s="21">
        <f t="shared" si="715"/>
        <v>4.0512639282289341E-2</v>
      </c>
      <c r="AK1084" s="21">
        <f t="shared" si="716"/>
        <v>0.25186226744933843</v>
      </c>
      <c r="AL1084" s="21">
        <f t="shared" si="717"/>
        <v>2.0632136672495795E-5</v>
      </c>
      <c r="AM1084" s="21">
        <f t="shared" si="718"/>
        <v>0.13204567470397308</v>
      </c>
      <c r="AN1084" s="21">
        <f t="shared" si="719"/>
        <v>396.13702411191923</v>
      </c>
      <c r="AO1084" s="86">
        <f t="shared" si="682"/>
        <v>0.67988005212584557</v>
      </c>
      <c r="AP1084" s="88">
        <f t="shared" si="683"/>
        <v>1.1099353228024477E-4</v>
      </c>
      <c r="AQ1084" s="89">
        <f t="shared" si="684"/>
        <v>6.9003360945024228E-4</v>
      </c>
      <c r="AR1084" s="89">
        <f t="shared" si="685"/>
        <v>5.6526401842454229E-8</v>
      </c>
      <c r="AS1084" s="89">
        <f t="shared" si="686"/>
        <v>3.6176897179170705E-4</v>
      </c>
      <c r="AT1084" s="89">
        <f t="shared" si="687"/>
        <v>1.0853069153751211</v>
      </c>
      <c r="AU1084" s="91">
        <f t="shared" si="688"/>
        <v>1.8626850743173851E-3</v>
      </c>
      <c r="AV1084" s="95">
        <f t="shared" si="698"/>
        <v>40512.639282289339</v>
      </c>
      <c r="AW1084" s="96">
        <f t="shared" si="699"/>
        <v>251862.26744933843</v>
      </c>
      <c r="AX1084" s="96">
        <f t="shared" si="700"/>
        <v>20.632136672495793</v>
      </c>
      <c r="AY1084" s="96">
        <f t="shared" si="701"/>
        <v>132045.67470397308</v>
      </c>
      <c r="AZ1084" s="96">
        <f t="shared" si="702"/>
        <v>396137024.11191922</v>
      </c>
      <c r="BA1084" s="97">
        <f t="shared" si="703"/>
        <v>679880.05212584557</v>
      </c>
      <c r="BB1084" s="102">
        <f t="shared" si="704"/>
        <v>110.99353228024476</v>
      </c>
      <c r="BC1084" s="98">
        <f t="shared" si="705"/>
        <v>690.03360945024224</v>
      </c>
      <c r="BD1084" s="98">
        <f t="shared" si="706"/>
        <v>5.6526401842454228E-2</v>
      </c>
      <c r="BE1084" s="98">
        <f t="shared" si="707"/>
        <v>361.76897179170703</v>
      </c>
      <c r="BF1084" s="98">
        <f t="shared" si="708"/>
        <v>1085306.9153751212</v>
      </c>
      <c r="BG1084" s="103">
        <f t="shared" si="709"/>
        <v>1862.6850743173852</v>
      </c>
      <c r="BH1084">
        <v>0.1</v>
      </c>
      <c r="BI1084">
        <f t="shared" si="689"/>
        <v>20632.136672495795</v>
      </c>
      <c r="BJ1084">
        <v>0.1</v>
      </c>
      <c r="BK1084">
        <f t="shared" si="690"/>
        <v>2950.9162765957444</v>
      </c>
      <c r="BL1084" s="114">
        <v>187.562005220738</v>
      </c>
      <c r="BM1084" s="114">
        <v>1012.03746873145</v>
      </c>
      <c r="BN1084" s="114">
        <v>0</v>
      </c>
      <c r="BO1084" s="114">
        <v>256</v>
      </c>
      <c r="BP1084" s="114">
        <v>384000</v>
      </c>
      <c r="BQ1084" s="107">
        <f t="shared" si="691"/>
        <v>1.9976000000000002E-6</v>
      </c>
      <c r="BR1084" s="107">
        <f t="shared" si="692"/>
        <v>3.8909532972827253E-2</v>
      </c>
      <c r="BS1084" s="107">
        <f t="shared" si="693"/>
        <v>0.21031846024058845</v>
      </c>
      <c r="BT1084" s="107">
        <f t="shared" si="694"/>
        <v>2.0632136672495797E-6</v>
      </c>
      <c r="BU1084" s="107">
        <f t="shared" si="695"/>
        <v>5.4443826421043111E-2</v>
      </c>
      <c r="BV1084" s="107">
        <f t="shared" si="696"/>
        <v>88.578931431872476</v>
      </c>
      <c r="BW1084" s="117">
        <f t="shared" si="697"/>
        <v>9.6149559050329778E-2</v>
      </c>
    </row>
    <row r="1085" spans="1:75" ht="45" customHeight="1" x14ac:dyDescent="0.25">
      <c r="A1085" s="108">
        <v>4.6605308043696301</v>
      </c>
      <c r="B1085" s="108">
        <v>-74.1403699794636</v>
      </c>
      <c r="C1085" s="119">
        <v>25</v>
      </c>
      <c r="D1085" s="119">
        <v>31</v>
      </c>
      <c r="E1085" s="119">
        <v>1899</v>
      </c>
      <c r="F1085" s="16" t="s">
        <v>2696</v>
      </c>
      <c r="G1085" s="14" t="s">
        <v>2697</v>
      </c>
      <c r="H1085" s="16" t="s">
        <v>2698</v>
      </c>
      <c r="I1085" s="14" t="s">
        <v>195</v>
      </c>
      <c r="J1085" s="14" t="s">
        <v>53</v>
      </c>
      <c r="K1085" s="14">
        <v>73.5</v>
      </c>
      <c r="L1085" s="14"/>
      <c r="M1085" s="14">
        <v>1991</v>
      </c>
      <c r="N1085" s="15" t="s">
        <v>43</v>
      </c>
      <c r="O1085" s="15" t="s">
        <v>397</v>
      </c>
      <c r="P1085" s="17">
        <v>3.567100458653237E-2</v>
      </c>
      <c r="Q1085" s="18">
        <v>223608</v>
      </c>
      <c r="R1085" s="18">
        <v>257901.70840619746</v>
      </c>
      <c r="S1085" s="15" t="s">
        <v>45</v>
      </c>
      <c r="T1085" s="15"/>
      <c r="U1085" s="15"/>
      <c r="V1085" s="14">
        <v>365</v>
      </c>
      <c r="W1085" s="76"/>
      <c r="X1085" s="14"/>
      <c r="Y1085" s="14">
        <v>8760</v>
      </c>
      <c r="Z1085" s="76" t="s">
        <v>2701</v>
      </c>
      <c r="AA1085" s="76" t="s">
        <v>429</v>
      </c>
      <c r="AB1085" s="19" t="s">
        <v>49</v>
      </c>
      <c r="AC1085" s="19">
        <v>196.35697419693699</v>
      </c>
      <c r="AD1085" s="19">
        <v>1220.7279907421801</v>
      </c>
      <c r="AE1085" s="19">
        <v>0.1</v>
      </c>
      <c r="AF1085" s="19">
        <v>640</v>
      </c>
      <c r="AG1085" s="19">
        <v>1920000</v>
      </c>
      <c r="AH1085" s="20">
        <v>29509.162765957444</v>
      </c>
      <c r="AI1085" s="20">
        <v>1.9976E-5</v>
      </c>
      <c r="AJ1085" s="21">
        <f t="shared" si="715"/>
        <v>5.0640799102861678E-2</v>
      </c>
      <c r="AK1085" s="21">
        <f t="shared" si="716"/>
        <v>0.31482783431167305</v>
      </c>
      <c r="AL1085" s="21">
        <f t="shared" si="717"/>
        <v>2.5790170840619746E-5</v>
      </c>
      <c r="AM1085" s="21">
        <f t="shared" si="718"/>
        <v>0.16505709337996638</v>
      </c>
      <c r="AN1085" s="21">
        <f t="shared" si="719"/>
        <v>495.17128013989912</v>
      </c>
      <c r="AO1085" s="86">
        <f t="shared" si="682"/>
        <v>0.67988005212584557</v>
      </c>
      <c r="AP1085" s="88">
        <f t="shared" si="683"/>
        <v>1.3874191535030597E-4</v>
      </c>
      <c r="AQ1085" s="89">
        <f t="shared" si="684"/>
        <v>8.625420118128029E-4</v>
      </c>
      <c r="AR1085" s="89">
        <f t="shared" si="685"/>
        <v>7.0658002303067797E-8</v>
      </c>
      <c r="AS1085" s="89">
        <f t="shared" si="686"/>
        <v>4.522112147396339E-4</v>
      </c>
      <c r="AT1085" s="89">
        <f t="shared" si="687"/>
        <v>1.3566336442189018</v>
      </c>
      <c r="AU1085" s="91">
        <f t="shared" si="688"/>
        <v>1.8626850743173851E-3</v>
      </c>
      <c r="AV1085" s="95">
        <f t="shared" si="698"/>
        <v>50640.799102861674</v>
      </c>
      <c r="AW1085" s="96">
        <f t="shared" si="699"/>
        <v>314827.83431167307</v>
      </c>
      <c r="AX1085" s="96">
        <f t="shared" si="700"/>
        <v>25.790170840619748</v>
      </c>
      <c r="AY1085" s="96">
        <f t="shared" si="701"/>
        <v>165057.09337996639</v>
      </c>
      <c r="AZ1085" s="96">
        <f t="shared" si="702"/>
        <v>495171280.13989913</v>
      </c>
      <c r="BA1085" s="97">
        <f t="shared" si="703"/>
        <v>679880.05212584557</v>
      </c>
      <c r="BB1085" s="102">
        <f t="shared" si="704"/>
        <v>138.74191535030599</v>
      </c>
      <c r="BC1085" s="98">
        <f t="shared" si="705"/>
        <v>862.54201181280291</v>
      </c>
      <c r="BD1085" s="98">
        <f t="shared" si="706"/>
        <v>7.0658002303067791E-2</v>
      </c>
      <c r="BE1085" s="98">
        <f t="shared" si="707"/>
        <v>452.21121473963387</v>
      </c>
      <c r="BF1085" s="98">
        <f t="shared" si="708"/>
        <v>1356633.6442189019</v>
      </c>
      <c r="BG1085" s="103">
        <f t="shared" si="709"/>
        <v>1862.6850743173852</v>
      </c>
      <c r="BH1085">
        <v>0.1</v>
      </c>
      <c r="BI1085">
        <f t="shared" si="689"/>
        <v>25790.170840619747</v>
      </c>
      <c r="BJ1085">
        <v>0.1</v>
      </c>
      <c r="BK1085">
        <f t="shared" si="690"/>
        <v>2950.9162765957444</v>
      </c>
      <c r="BL1085" s="114">
        <v>187.562005220738</v>
      </c>
      <c r="BM1085" s="114">
        <v>1012.03746873145</v>
      </c>
      <c r="BN1085" s="114">
        <v>0</v>
      </c>
      <c r="BO1085" s="114">
        <v>256</v>
      </c>
      <c r="BP1085" s="114">
        <v>384000</v>
      </c>
      <c r="BQ1085" s="107">
        <f t="shared" si="691"/>
        <v>1.9976000000000002E-6</v>
      </c>
      <c r="BR1085" s="107">
        <f t="shared" si="692"/>
        <v>4.8636916216034061E-2</v>
      </c>
      <c r="BS1085" s="107">
        <f t="shared" si="693"/>
        <v>0.26289807530073561</v>
      </c>
      <c r="BT1085" s="107">
        <f t="shared" si="694"/>
        <v>2.5790170840619748E-6</v>
      </c>
      <c r="BU1085" s="107">
        <f t="shared" si="695"/>
        <v>6.8054783026303897E-2</v>
      </c>
      <c r="BV1085" s="107">
        <f t="shared" si="696"/>
        <v>110.72366428984061</v>
      </c>
      <c r="BW1085" s="117">
        <f t="shared" si="697"/>
        <v>9.6149559050329778E-2</v>
      </c>
    </row>
    <row r="1086" spans="1:75" ht="30" customHeight="1" x14ac:dyDescent="0.25">
      <c r="A1086" s="108">
        <v>4.6561796758763503</v>
      </c>
      <c r="B1086" s="108">
        <v>-74.138727303498797</v>
      </c>
      <c r="C1086" s="119">
        <v>25</v>
      </c>
      <c r="D1086" s="119">
        <v>30</v>
      </c>
      <c r="E1086" s="119">
        <v>1886</v>
      </c>
      <c r="F1086" s="16" t="s">
        <v>2702</v>
      </c>
      <c r="G1086" s="14" t="s">
        <v>2703</v>
      </c>
      <c r="H1086" s="16" t="s">
        <v>2704</v>
      </c>
      <c r="I1086" s="14" t="s">
        <v>195</v>
      </c>
      <c r="J1086" s="14" t="s">
        <v>53</v>
      </c>
      <c r="K1086" s="14">
        <v>300</v>
      </c>
      <c r="L1086" s="14"/>
      <c r="M1086" s="14">
        <v>1991</v>
      </c>
      <c r="N1086" s="15" t="s">
        <v>43</v>
      </c>
      <c r="O1086" s="15" t="s">
        <v>123</v>
      </c>
      <c r="P1086" s="28">
        <v>4.2689148957375835E-3</v>
      </c>
      <c r="Q1086" s="18">
        <v>179585</v>
      </c>
      <c r="R1086" s="18">
        <v>182677.86351790151</v>
      </c>
      <c r="S1086" s="15" t="s">
        <v>45</v>
      </c>
      <c r="T1086" s="15"/>
      <c r="U1086" s="15"/>
      <c r="V1086" s="14">
        <v>365</v>
      </c>
      <c r="W1086" s="76"/>
      <c r="X1086" s="14"/>
      <c r="Y1086" s="14">
        <v>8760</v>
      </c>
      <c r="Z1086" s="76" t="s">
        <v>2705</v>
      </c>
      <c r="AA1086" s="76" t="s">
        <v>429</v>
      </c>
      <c r="AB1086" s="19" t="s">
        <v>49</v>
      </c>
      <c r="AC1086" s="19">
        <v>196.35697419693699</v>
      </c>
      <c r="AD1086" s="19">
        <v>1220.7279907421801</v>
      </c>
      <c r="AE1086" s="19">
        <v>69.655897325915305</v>
      </c>
      <c r="AF1086" s="19">
        <v>640</v>
      </c>
      <c r="AG1086" s="19">
        <v>1920000</v>
      </c>
      <c r="AH1086" s="23">
        <v>179585</v>
      </c>
      <c r="AI1086" s="24">
        <v>8.7999999999999994E-8</v>
      </c>
      <c r="AJ1086" s="21">
        <f t="shared" si="715"/>
        <v>3.587007253313617E-2</v>
      </c>
      <c r="AK1086" s="21">
        <f t="shared" si="716"/>
        <v>0.22299998128528212</v>
      </c>
      <c r="AL1086" s="21">
        <f t="shared" si="717"/>
        <v>1.2724590504920516E-2</v>
      </c>
      <c r="AM1086" s="21">
        <f t="shared" si="718"/>
        <v>0.11691383265145697</v>
      </c>
      <c r="AN1086" s="21">
        <f t="shared" si="719"/>
        <v>350.74149795437091</v>
      </c>
      <c r="AO1086" s="86">
        <f t="shared" si="682"/>
        <v>1.6075651989575331E-2</v>
      </c>
      <c r="AP1086" s="88">
        <f t="shared" si="683"/>
        <v>9.8274171323660744E-5</v>
      </c>
      <c r="AQ1086" s="89">
        <f t="shared" si="684"/>
        <v>6.1095885283638939E-4</v>
      </c>
      <c r="AR1086" s="89">
        <f t="shared" si="685"/>
        <v>3.4861891794302783E-5</v>
      </c>
      <c r="AS1086" s="89">
        <f t="shared" si="686"/>
        <v>3.2031187027796427E-4</v>
      </c>
      <c r="AT1086" s="89">
        <f t="shared" si="687"/>
        <v>0.96093561083389289</v>
      </c>
      <c r="AU1086" s="91">
        <f t="shared" si="688"/>
        <v>4.4042882163220087E-5</v>
      </c>
      <c r="AV1086" s="95">
        <f t="shared" si="698"/>
        <v>35870.072533136168</v>
      </c>
      <c r="AW1086" s="96">
        <f t="shared" si="699"/>
        <v>222999.98128528212</v>
      </c>
      <c r="AX1086" s="96">
        <f t="shared" si="700"/>
        <v>12724.590504920516</v>
      </c>
      <c r="AY1086" s="96">
        <f t="shared" si="701"/>
        <v>116913.83265145696</v>
      </c>
      <c r="AZ1086" s="96">
        <f t="shared" si="702"/>
        <v>350741497.95437092</v>
      </c>
      <c r="BA1086" s="97">
        <f t="shared" si="703"/>
        <v>16075.651989575332</v>
      </c>
      <c r="BB1086" s="102">
        <f t="shared" si="704"/>
        <v>98.274171323660738</v>
      </c>
      <c r="BC1086" s="98">
        <f t="shared" si="705"/>
        <v>610.95885283638938</v>
      </c>
      <c r="BD1086" s="98">
        <f t="shared" si="706"/>
        <v>34.861891794302785</v>
      </c>
      <c r="BE1086" s="98">
        <f t="shared" si="707"/>
        <v>320.31187027796426</v>
      </c>
      <c r="BF1086" s="98">
        <f t="shared" si="708"/>
        <v>960935.61083389295</v>
      </c>
      <c r="BG1086" s="103">
        <f t="shared" si="709"/>
        <v>44.042882163220085</v>
      </c>
      <c r="BH1086">
        <v>0.1</v>
      </c>
      <c r="BI1086">
        <f t="shared" si="689"/>
        <v>18267.786351790153</v>
      </c>
      <c r="BJ1086">
        <v>0.1</v>
      </c>
      <c r="BK1086">
        <f t="shared" si="690"/>
        <v>17958.5</v>
      </c>
      <c r="BL1086" s="114">
        <v>187.562005220738</v>
      </c>
      <c r="BM1086" s="114">
        <v>1012.03746873145</v>
      </c>
      <c r="BN1086" s="114">
        <v>69.555897325915296</v>
      </c>
      <c r="BO1086" s="114">
        <v>256</v>
      </c>
      <c r="BP1086" s="114">
        <v>384000</v>
      </c>
      <c r="BQ1086" s="107">
        <f t="shared" si="691"/>
        <v>8.7999999999999994E-9</v>
      </c>
      <c r="BR1086" s="107">
        <f t="shared" si="692"/>
        <v>3.4450675016275994E-2</v>
      </c>
      <c r="BS1086" s="107">
        <f t="shared" si="693"/>
        <v>0.18621690804492824</v>
      </c>
      <c r="BT1086" s="107">
        <f t="shared" si="694"/>
        <v>1.2769878192981905E-2</v>
      </c>
      <c r="BU1086" s="107">
        <f t="shared" si="695"/>
        <v>4.8204808111774404E-2</v>
      </c>
      <c r="BV1086" s="107">
        <f t="shared" si="696"/>
        <v>78.428183195607687</v>
      </c>
      <c r="BW1086" s="117">
        <f t="shared" si="697"/>
        <v>2.2734405067647468E-3</v>
      </c>
    </row>
    <row r="1087" spans="1:75" ht="45" customHeight="1" x14ac:dyDescent="0.25">
      <c r="A1087" s="108">
        <v>4.6522925796271197</v>
      </c>
      <c r="B1087" s="108">
        <v>-74.1420980808293</v>
      </c>
      <c r="C1087" s="119">
        <v>24</v>
      </c>
      <c r="D1087" s="119">
        <v>30</v>
      </c>
      <c r="E1087" s="119">
        <v>1885</v>
      </c>
      <c r="F1087" s="16" t="s">
        <v>2706</v>
      </c>
      <c r="G1087" s="14" t="s">
        <v>2707</v>
      </c>
      <c r="H1087" s="16" t="s">
        <v>2708</v>
      </c>
      <c r="I1087" s="14" t="s">
        <v>195</v>
      </c>
      <c r="J1087" s="14" t="s">
        <v>53</v>
      </c>
      <c r="K1087" s="27"/>
      <c r="L1087" s="27"/>
      <c r="M1087" s="14">
        <v>2006</v>
      </c>
      <c r="N1087" s="15" t="s">
        <v>43</v>
      </c>
      <c r="O1087" s="15" t="s">
        <v>123</v>
      </c>
      <c r="P1087" s="17">
        <v>-5.5890559934594797E-2</v>
      </c>
      <c r="Q1087" s="18">
        <v>5050</v>
      </c>
      <c r="R1087" s="18">
        <v>4038.3088528229337</v>
      </c>
      <c r="S1087" s="15" t="s">
        <v>45</v>
      </c>
      <c r="T1087" s="15"/>
      <c r="U1087" s="15"/>
      <c r="V1087" s="14">
        <v>365</v>
      </c>
      <c r="W1087" s="76"/>
      <c r="X1087" s="14"/>
      <c r="Y1087" s="14">
        <v>8760</v>
      </c>
      <c r="Z1087" s="76" t="s">
        <v>2709</v>
      </c>
      <c r="AA1087" s="76" t="s">
        <v>2710</v>
      </c>
      <c r="AB1087" s="19" t="s">
        <v>49</v>
      </c>
      <c r="AC1087" s="19">
        <v>196.35697419693699</v>
      </c>
      <c r="AD1087" s="19">
        <v>1220.7279907421801</v>
      </c>
      <c r="AE1087" s="19">
        <v>69.655897325915305</v>
      </c>
      <c r="AF1087" s="19">
        <v>640</v>
      </c>
      <c r="AG1087" s="19">
        <v>1920000</v>
      </c>
      <c r="AH1087" s="23">
        <v>5050</v>
      </c>
      <c r="AI1087" s="20">
        <v>0</v>
      </c>
      <c r="AJ1087" s="21">
        <f t="shared" si="715"/>
        <v>7.92950107213015E-4</v>
      </c>
      <c r="AK1087" s="21">
        <f t="shared" si="716"/>
        <v>4.929676651902898E-3</v>
      </c>
      <c r="AL1087" s="21">
        <f t="shared" si="717"/>
        <v>2.8129202682256906E-4</v>
      </c>
      <c r="AM1087" s="21">
        <f t="shared" si="718"/>
        <v>2.5845176658066777E-3</v>
      </c>
      <c r="AN1087" s="21">
        <f t="shared" si="719"/>
        <v>7.7535529974200328</v>
      </c>
      <c r="AO1087" s="86">
        <f t="shared" si="682"/>
        <v>0</v>
      </c>
      <c r="AP1087" s="88">
        <f t="shared" si="683"/>
        <v>2.172466047158945E-6</v>
      </c>
      <c r="AQ1087" s="89">
        <f t="shared" si="684"/>
        <v>1.3505963429870953E-5</v>
      </c>
      <c r="AR1087" s="89">
        <f t="shared" si="685"/>
        <v>7.7066308718512066E-7</v>
      </c>
      <c r="AS1087" s="89">
        <f t="shared" si="686"/>
        <v>7.0808703172785689E-6</v>
      </c>
      <c r="AT1087" s="89">
        <f t="shared" si="687"/>
        <v>2.1242610951835706E-2</v>
      </c>
      <c r="AU1087" s="91">
        <f t="shared" si="688"/>
        <v>0</v>
      </c>
      <c r="AV1087" s="95">
        <f t="shared" si="698"/>
        <v>792.95010721301503</v>
      </c>
      <c r="AW1087" s="96">
        <f t="shared" si="699"/>
        <v>4929.6766519028979</v>
      </c>
      <c r="AX1087" s="96">
        <f t="shared" si="700"/>
        <v>281.29202682256908</v>
      </c>
      <c r="AY1087" s="96">
        <f t="shared" si="701"/>
        <v>2584.5176658066775</v>
      </c>
      <c r="AZ1087" s="96">
        <f t="shared" si="702"/>
        <v>7753552.9974200325</v>
      </c>
      <c r="BA1087" s="97">
        <f t="shared" si="703"/>
        <v>0</v>
      </c>
      <c r="BB1087" s="102">
        <f t="shared" si="704"/>
        <v>2.1724660471589452</v>
      </c>
      <c r="BC1087" s="98">
        <f t="shared" si="705"/>
        <v>13.505963429870953</v>
      </c>
      <c r="BD1087" s="98">
        <f t="shared" si="706"/>
        <v>0.77066308718512067</v>
      </c>
      <c r="BE1087" s="98">
        <f t="shared" si="707"/>
        <v>7.0808703172785687</v>
      </c>
      <c r="BF1087" s="98">
        <f t="shared" si="708"/>
        <v>21242.610951835704</v>
      </c>
      <c r="BG1087" s="103">
        <f t="shared" si="709"/>
        <v>0</v>
      </c>
      <c r="BH1087">
        <v>0.1</v>
      </c>
      <c r="BI1087">
        <f t="shared" si="689"/>
        <v>403.83088528229337</v>
      </c>
      <c r="BJ1087">
        <v>0.1</v>
      </c>
      <c r="BK1087">
        <f t="shared" si="690"/>
        <v>505</v>
      </c>
      <c r="BL1087" s="114">
        <v>187.562005220738</v>
      </c>
      <c r="BM1087" s="114">
        <v>1012.03746873145</v>
      </c>
      <c r="BN1087" s="114">
        <v>69.555897325915296</v>
      </c>
      <c r="BO1087" s="114">
        <v>256</v>
      </c>
      <c r="BP1087" s="114">
        <v>384000</v>
      </c>
      <c r="BQ1087" s="107">
        <f t="shared" si="691"/>
        <v>0</v>
      </c>
      <c r="BR1087" s="107">
        <f t="shared" si="692"/>
        <v>7.6157265705223171E-4</v>
      </c>
      <c r="BS1087" s="107">
        <f t="shared" si="693"/>
        <v>4.1165435911147252E-3</v>
      </c>
      <c r="BT1087" s="107">
        <f t="shared" si="694"/>
        <v>2.8229316438844749E-4</v>
      </c>
      <c r="BU1087" s="107">
        <f t="shared" si="695"/>
        <v>1.0656239327395739E-3</v>
      </c>
      <c r="BV1087" s="107">
        <f t="shared" si="696"/>
        <v>1.7337471569378446</v>
      </c>
      <c r="BW1087" s="117" t="e">
        <f t="shared" si="697"/>
        <v>#DIV/0!</v>
      </c>
    </row>
    <row r="1088" spans="1:75" ht="30" customHeight="1" x14ac:dyDescent="0.25">
      <c r="A1088" s="108">
        <v>4.6556961991609196</v>
      </c>
      <c r="B1088" s="108">
        <v>-74.138726991747404</v>
      </c>
      <c r="C1088" s="119">
        <v>25</v>
      </c>
      <c r="D1088" s="119">
        <v>30</v>
      </c>
      <c r="E1088" s="119">
        <v>1886</v>
      </c>
      <c r="F1088" s="16" t="s">
        <v>2711</v>
      </c>
      <c r="G1088" s="14" t="s">
        <v>2712</v>
      </c>
      <c r="H1088" s="16" t="s">
        <v>2713</v>
      </c>
      <c r="I1088" s="14" t="s">
        <v>195</v>
      </c>
      <c r="J1088" s="14" t="s">
        <v>41</v>
      </c>
      <c r="K1088" s="14">
        <v>100</v>
      </c>
      <c r="L1088" s="14"/>
      <c r="M1088" s="14">
        <v>2002</v>
      </c>
      <c r="N1088" s="15" t="s">
        <v>150</v>
      </c>
      <c r="O1088" s="15" t="s">
        <v>151</v>
      </c>
      <c r="P1088" s="17">
        <v>-3.5232101069717393E-2</v>
      </c>
      <c r="Q1088" s="18">
        <v>176400</v>
      </c>
      <c r="R1088" s="18">
        <v>153212.48354904432</v>
      </c>
      <c r="S1088" s="15" t="s">
        <v>64</v>
      </c>
      <c r="T1088" s="15">
        <f>((R1088*6933000)/1000)/8460</f>
        <v>125558.17357512108</v>
      </c>
      <c r="U1088" s="15" t="s">
        <v>45</v>
      </c>
      <c r="V1088" s="14">
        <v>365</v>
      </c>
      <c r="W1088" s="76"/>
      <c r="X1088" s="14"/>
      <c r="Y1088" s="14">
        <v>8760</v>
      </c>
      <c r="Z1088" s="76" t="s">
        <v>2714</v>
      </c>
      <c r="AA1088" s="76" t="s">
        <v>2710</v>
      </c>
      <c r="AB1088" s="19" t="s">
        <v>226</v>
      </c>
      <c r="AC1088" s="19">
        <v>10.477442018542</v>
      </c>
      <c r="AD1088" s="19">
        <v>4.47117624426805</v>
      </c>
      <c r="AE1088" s="19">
        <v>11.595186881052699</v>
      </c>
      <c r="AF1088" s="19">
        <v>0.3</v>
      </c>
      <c r="AG1088" s="19">
        <v>2840</v>
      </c>
      <c r="AH1088" s="23">
        <v>176400</v>
      </c>
      <c r="AI1088" s="20">
        <v>2.0000000000000002E-5</v>
      </c>
      <c r="AJ1088" s="21">
        <f>AC1088*R1088/1000000</f>
        <v>1.6052749129019319</v>
      </c>
      <c r="AK1088" s="21">
        <f>AD1088*R1088/1000000</f>
        <v>0.68504001676979642</v>
      </c>
      <c r="AL1088" s="21">
        <f>AE1088*R1088/1000000</f>
        <v>1.7765273792613812</v>
      </c>
      <c r="AM1088" s="21">
        <f>AF1088*R1088/1000000</f>
        <v>4.5963745064713291E-2</v>
      </c>
      <c r="AN1088" s="21">
        <f>AG1088*R1088/1000000</f>
        <v>435.12345327928585</v>
      </c>
      <c r="AO1088" s="86">
        <f t="shared" si="682"/>
        <v>3.0642496709808866</v>
      </c>
      <c r="AP1088" s="88">
        <f t="shared" si="683"/>
        <v>4.3980134600052926E-3</v>
      </c>
      <c r="AQ1088" s="89">
        <f t="shared" si="684"/>
        <v>1.8768219637528669E-3</v>
      </c>
      <c r="AR1088" s="89">
        <f t="shared" si="685"/>
        <v>4.8671982993462497E-3</v>
      </c>
      <c r="AS1088" s="89">
        <f t="shared" si="686"/>
        <v>1.2592806867044737E-4</v>
      </c>
      <c r="AT1088" s="89">
        <f t="shared" si="687"/>
        <v>1.1921190500802352</v>
      </c>
      <c r="AU1088" s="91">
        <f t="shared" si="688"/>
        <v>8.395204578029827E-3</v>
      </c>
      <c r="AV1088" s="95">
        <f t="shared" si="698"/>
        <v>1605274.9129019319</v>
      </c>
      <c r="AW1088" s="96">
        <f t="shared" si="699"/>
        <v>685040.01676979638</v>
      </c>
      <c r="AX1088" s="96">
        <f t="shared" si="700"/>
        <v>1776527.3792613812</v>
      </c>
      <c r="AY1088" s="96">
        <f t="shared" si="701"/>
        <v>45963.745064713294</v>
      </c>
      <c r="AZ1088" s="96">
        <f t="shared" si="702"/>
        <v>435123453.27928585</v>
      </c>
      <c r="BA1088" s="97">
        <f t="shared" si="703"/>
        <v>3064249.6709808866</v>
      </c>
      <c r="BB1088" s="102">
        <f t="shared" si="704"/>
        <v>4398.0134600052925</v>
      </c>
      <c r="BC1088" s="98">
        <f t="shared" si="705"/>
        <v>1876.8219637528668</v>
      </c>
      <c r="BD1088" s="98">
        <f t="shared" si="706"/>
        <v>4867.1982993462498</v>
      </c>
      <c r="BE1088" s="98">
        <f t="shared" si="707"/>
        <v>125.92806867044737</v>
      </c>
      <c r="BF1088" s="98">
        <f t="shared" si="708"/>
        <v>1192119.0500802351</v>
      </c>
      <c r="BG1088" s="103">
        <f t="shared" si="709"/>
        <v>8395.2045780298267</v>
      </c>
      <c r="BH1088">
        <v>0.1</v>
      </c>
      <c r="BI1088">
        <f t="shared" si="689"/>
        <v>15321.248354904434</v>
      </c>
      <c r="BJ1088">
        <v>0.1</v>
      </c>
      <c r="BK1088">
        <f t="shared" si="690"/>
        <v>17640</v>
      </c>
      <c r="BL1088" s="114">
        <v>8.3383603103149202</v>
      </c>
      <c r="BM1088" s="114">
        <v>2.3066001534352201</v>
      </c>
      <c r="BN1088" s="114">
        <v>3.9560616152376098</v>
      </c>
      <c r="BO1088" s="114">
        <v>0.12</v>
      </c>
      <c r="BP1088" s="114">
        <v>2840</v>
      </c>
      <c r="BQ1088" s="107">
        <f t="shared" si="691"/>
        <v>2.0000000000000003E-6</v>
      </c>
      <c r="BR1088" s="107">
        <f t="shared" si="692"/>
        <v>1.2875868148828828</v>
      </c>
      <c r="BS1088" s="107">
        <f t="shared" si="693"/>
        <v>0.35997821388006201</v>
      </c>
      <c r="BT1088" s="107">
        <f t="shared" si="694"/>
        <v>0.63161662082043757</v>
      </c>
      <c r="BU1088" s="107">
        <f t="shared" si="695"/>
        <v>1.8951337585077537E-2</v>
      </c>
      <c r="BV1088" s="107">
        <f t="shared" si="696"/>
        <v>437.2936585289429</v>
      </c>
      <c r="BW1088" s="117">
        <f t="shared" si="697"/>
        <v>0.43335034431984648</v>
      </c>
    </row>
    <row r="1089" spans="1:75" ht="45" customHeight="1" x14ac:dyDescent="0.25">
      <c r="A1089" s="108">
        <v>4.6556330062286699</v>
      </c>
      <c r="B1089" s="108">
        <v>-74.1381280600487</v>
      </c>
      <c r="C1089" s="119">
        <v>25</v>
      </c>
      <c r="D1089" s="119">
        <v>30</v>
      </c>
      <c r="E1089" s="119">
        <v>1886</v>
      </c>
      <c r="F1089" s="16" t="s">
        <v>2715</v>
      </c>
      <c r="G1089" s="14" t="s">
        <v>2716</v>
      </c>
      <c r="H1089" s="16" t="s">
        <v>2717</v>
      </c>
      <c r="I1089" s="14" t="s">
        <v>195</v>
      </c>
      <c r="J1089" s="14" t="s">
        <v>53</v>
      </c>
      <c r="K1089" s="27"/>
      <c r="L1089" s="27"/>
      <c r="M1089" s="14">
        <v>2004</v>
      </c>
      <c r="N1089" s="15" t="s">
        <v>43</v>
      </c>
      <c r="O1089" s="15" t="s">
        <v>123</v>
      </c>
      <c r="P1089" s="17">
        <v>-8.4851358602175367E-2</v>
      </c>
      <c r="Q1089" s="18">
        <v>20830.014999999999</v>
      </c>
      <c r="R1089" s="18">
        <v>14835.004261151913</v>
      </c>
      <c r="S1089" s="15" t="s">
        <v>45</v>
      </c>
      <c r="T1089" s="15"/>
      <c r="U1089" s="15"/>
      <c r="V1089" s="14">
        <v>365</v>
      </c>
      <c r="W1089" s="76"/>
      <c r="X1089" s="14"/>
      <c r="Y1089" s="14">
        <v>8760</v>
      </c>
      <c r="Z1089" s="76" t="s">
        <v>2718</v>
      </c>
      <c r="AA1089" s="76" t="s">
        <v>2710</v>
      </c>
      <c r="AB1089" s="19" t="s">
        <v>49</v>
      </c>
      <c r="AC1089" s="19">
        <v>196.35697419693699</v>
      </c>
      <c r="AD1089" s="19">
        <v>1220.7279907421801</v>
      </c>
      <c r="AE1089" s="19">
        <v>69.655897325915305</v>
      </c>
      <c r="AF1089" s="19">
        <v>640</v>
      </c>
      <c r="AG1089" s="19">
        <v>1920000</v>
      </c>
      <c r="AH1089" s="20">
        <v>30259</v>
      </c>
      <c r="AI1089" s="20">
        <v>7.6726E-6</v>
      </c>
      <c r="AJ1089" s="21">
        <f t="shared" ref="AJ1089:AJ1097" si="720">AC1089*R1089/1000000000</f>
        <v>2.9129565489184562E-3</v>
      </c>
      <c r="AK1089" s="21">
        <f t="shared" ref="AK1089:AK1097" si="721">AD1089*R1089/1000000000</f>
        <v>1.8109504944367655E-2</v>
      </c>
      <c r="AL1089" s="21">
        <f t="shared" ref="AL1089:AL1097" si="722">AE1089*R1089/1000000000</f>
        <v>1.0333455336443136E-3</v>
      </c>
      <c r="AM1089" s="21">
        <f t="shared" ref="AM1089:AM1097" si="723">AF1089*R1089/1000000000</f>
        <v>9.4944027271372244E-3</v>
      </c>
      <c r="AN1089" s="21">
        <f t="shared" ref="AN1089:AN1097" si="724">AG1089*R1089/1000000000</f>
        <v>28.483208181411676</v>
      </c>
      <c r="AO1089" s="86">
        <f t="shared" si="682"/>
        <v>0.16534658192661889</v>
      </c>
      <c r="AP1089" s="88">
        <f t="shared" si="683"/>
        <v>7.980702873749195E-6</v>
      </c>
      <c r="AQ1089" s="89">
        <f t="shared" si="684"/>
        <v>4.961508203936344E-5</v>
      </c>
      <c r="AR1089" s="89">
        <f t="shared" si="685"/>
        <v>2.8310836538200374E-6</v>
      </c>
      <c r="AS1089" s="89">
        <f t="shared" si="686"/>
        <v>2.6012062266129381E-5</v>
      </c>
      <c r="AT1089" s="89">
        <f t="shared" si="687"/>
        <v>7.8036186798388155E-2</v>
      </c>
      <c r="AU1089" s="91">
        <f t="shared" si="688"/>
        <v>4.5300433404553121E-4</v>
      </c>
      <c r="AV1089" s="95">
        <f t="shared" si="698"/>
        <v>2912.9565489184561</v>
      </c>
      <c r="AW1089" s="96">
        <f t="shared" si="699"/>
        <v>18109.504944367654</v>
      </c>
      <c r="AX1089" s="96">
        <f t="shared" si="700"/>
        <v>1033.3455336443135</v>
      </c>
      <c r="AY1089" s="96">
        <f t="shared" si="701"/>
        <v>9494.4027271372252</v>
      </c>
      <c r="AZ1089" s="96">
        <f t="shared" si="702"/>
        <v>28483208.181411676</v>
      </c>
      <c r="BA1089" s="97">
        <f t="shared" si="703"/>
        <v>165346.58192661888</v>
      </c>
      <c r="BB1089" s="102">
        <f t="shared" si="704"/>
        <v>7.9807028737491947</v>
      </c>
      <c r="BC1089" s="98">
        <f t="shared" si="705"/>
        <v>49.615082039363443</v>
      </c>
      <c r="BD1089" s="98">
        <f t="shared" si="706"/>
        <v>2.8310836538200372</v>
      </c>
      <c r="BE1089" s="98">
        <f t="shared" si="707"/>
        <v>26.01206226612938</v>
      </c>
      <c r="BF1089" s="98">
        <f t="shared" si="708"/>
        <v>78036.186798388153</v>
      </c>
      <c r="BG1089" s="103">
        <f t="shared" si="709"/>
        <v>453.00433404553121</v>
      </c>
      <c r="BH1089">
        <v>0.1</v>
      </c>
      <c r="BI1089">
        <f t="shared" si="689"/>
        <v>1483.5004261151914</v>
      </c>
      <c r="BJ1089">
        <v>0.1</v>
      </c>
      <c r="BK1089">
        <f t="shared" si="690"/>
        <v>3025.9</v>
      </c>
      <c r="BL1089" s="114">
        <v>187.562005220738</v>
      </c>
      <c r="BM1089" s="114">
        <v>1012.03746873145</v>
      </c>
      <c r="BN1089" s="114">
        <v>69.555897325915296</v>
      </c>
      <c r="BO1089" s="114">
        <v>256</v>
      </c>
      <c r="BP1089" s="114">
        <v>384000</v>
      </c>
      <c r="BQ1089" s="107">
        <f t="shared" si="691"/>
        <v>7.6726E-7</v>
      </c>
      <c r="BR1089" s="107">
        <f t="shared" si="692"/>
        <v>2.7976893358834971E-3</v>
      </c>
      <c r="BS1089" s="107">
        <f t="shared" si="693"/>
        <v>1.5122404932627924E-2</v>
      </c>
      <c r="BT1089" s="107">
        <f t="shared" si="694"/>
        <v>1.0370232810868907E-3</v>
      </c>
      <c r="BU1089" s="107">
        <f t="shared" si="695"/>
        <v>3.9146425296139155E-3</v>
      </c>
      <c r="BV1089" s="107">
        <f t="shared" si="696"/>
        <v>6.3690389710914674</v>
      </c>
      <c r="BW1089" s="117">
        <f t="shared" si="697"/>
        <v>2.3383537865265855E-2</v>
      </c>
    </row>
    <row r="1090" spans="1:75" ht="30" customHeight="1" x14ac:dyDescent="0.25">
      <c r="A1090" s="108">
        <v>4.6342905549784703</v>
      </c>
      <c r="B1090" s="108">
        <v>-74.146314044591406</v>
      </c>
      <c r="C1090" s="119">
        <v>24</v>
      </c>
      <c r="D1090" s="119">
        <v>28</v>
      </c>
      <c r="E1090" s="119">
        <v>1859</v>
      </c>
      <c r="F1090" s="16" t="s">
        <v>2719</v>
      </c>
      <c r="G1090" s="14" t="s">
        <v>2720</v>
      </c>
      <c r="H1090" s="16" t="s">
        <v>2721</v>
      </c>
      <c r="I1090" s="14" t="s">
        <v>195</v>
      </c>
      <c r="J1090" s="14" t="s">
        <v>53</v>
      </c>
      <c r="K1090" s="14">
        <v>0.02</v>
      </c>
      <c r="L1090" s="14"/>
      <c r="M1090" s="14">
        <v>1998</v>
      </c>
      <c r="N1090" s="15" t="s">
        <v>43</v>
      </c>
      <c r="O1090" s="15" t="s">
        <v>123</v>
      </c>
      <c r="P1090" s="17">
        <v>1.192780523187394E-2</v>
      </c>
      <c r="Q1090" s="18">
        <v>34788</v>
      </c>
      <c r="R1090" s="18">
        <v>36488.010262091455</v>
      </c>
      <c r="S1090" s="15" t="s">
        <v>45</v>
      </c>
      <c r="T1090" s="15"/>
      <c r="U1090" s="15"/>
      <c r="V1090" s="14">
        <v>365</v>
      </c>
      <c r="W1090" s="76"/>
      <c r="X1090" s="14"/>
      <c r="Y1090" s="14">
        <v>8760</v>
      </c>
      <c r="Z1090" s="76" t="s">
        <v>2722</v>
      </c>
      <c r="AA1090" s="76" t="s">
        <v>429</v>
      </c>
      <c r="AB1090" s="19" t="s">
        <v>49</v>
      </c>
      <c r="AC1090" s="19">
        <v>196.35697419693699</v>
      </c>
      <c r="AD1090" s="19">
        <v>1220.7279907421801</v>
      </c>
      <c r="AE1090" s="19">
        <v>69.655897325915305</v>
      </c>
      <c r="AF1090" s="19">
        <v>640</v>
      </c>
      <c r="AG1090" s="19">
        <v>1920000</v>
      </c>
      <c r="AH1090" s="20">
        <v>2.9803032786885244</v>
      </c>
      <c r="AI1090" s="20">
        <v>1.362E-5</v>
      </c>
      <c r="AJ1090" s="21">
        <f t="shared" si="720"/>
        <v>7.1646752895310646E-3</v>
      </c>
      <c r="AK1090" s="21">
        <f t="shared" si="721"/>
        <v>4.454193545342295E-2</v>
      </c>
      <c r="AL1090" s="21">
        <f t="shared" si="722"/>
        <v>2.5416050964431865E-3</v>
      </c>
      <c r="AM1090" s="21">
        <f t="shared" si="723"/>
        <v>2.3352326567738533E-2</v>
      </c>
      <c r="AN1090" s="21">
        <f t="shared" si="724"/>
        <v>70.056979703215589</v>
      </c>
      <c r="AO1090" s="86">
        <f t="shared" si="682"/>
        <v>4.257535600559415E-5</v>
      </c>
      <c r="AP1090" s="88">
        <f t="shared" si="683"/>
        <v>1.9629247368578259E-5</v>
      </c>
      <c r="AQ1090" s="89">
        <f t="shared" si="684"/>
        <v>1.2203269987239165E-4</v>
      </c>
      <c r="AR1090" s="89">
        <f t="shared" si="685"/>
        <v>6.9633016340909219E-6</v>
      </c>
      <c r="AS1090" s="89">
        <f t="shared" si="686"/>
        <v>6.3978976897913789E-5</v>
      </c>
      <c r="AT1090" s="89">
        <f t="shared" si="687"/>
        <v>0.19193693069374135</v>
      </c>
      <c r="AU1090" s="91">
        <f t="shared" si="688"/>
        <v>1.1664481097423054E-7</v>
      </c>
      <c r="AV1090" s="95">
        <f t="shared" si="698"/>
        <v>7164.6752895310647</v>
      </c>
      <c r="AW1090" s="96">
        <f t="shared" si="699"/>
        <v>44541.93545342295</v>
      </c>
      <c r="AX1090" s="96">
        <f t="shared" si="700"/>
        <v>2541.6050964431865</v>
      </c>
      <c r="AY1090" s="96">
        <f t="shared" si="701"/>
        <v>23352.326567738532</v>
      </c>
      <c r="AZ1090" s="96">
        <f t="shared" si="702"/>
        <v>70056979.703215584</v>
      </c>
      <c r="BA1090" s="97">
        <f t="shared" si="703"/>
        <v>42.575356005594152</v>
      </c>
      <c r="BB1090" s="102">
        <f t="shared" si="704"/>
        <v>19.629247368578259</v>
      </c>
      <c r="BC1090" s="98">
        <f t="shared" si="705"/>
        <v>122.03269987239165</v>
      </c>
      <c r="BD1090" s="98">
        <f t="shared" si="706"/>
        <v>6.9633016340909215</v>
      </c>
      <c r="BE1090" s="98">
        <f t="shared" si="707"/>
        <v>63.978976897913789</v>
      </c>
      <c r="BF1090" s="98">
        <f t="shared" si="708"/>
        <v>191936.93069374133</v>
      </c>
      <c r="BG1090" s="103">
        <f t="shared" si="709"/>
        <v>0.11664481097423055</v>
      </c>
      <c r="BH1090">
        <v>0.1</v>
      </c>
      <c r="BI1090">
        <f t="shared" si="689"/>
        <v>3648.8010262091457</v>
      </c>
      <c r="BJ1090">
        <v>0.1</v>
      </c>
      <c r="BK1090">
        <f t="shared" si="690"/>
        <v>0.29803032786885247</v>
      </c>
      <c r="BL1090" s="114">
        <v>187.562005220738</v>
      </c>
      <c r="BM1090" s="114">
        <v>1012.03746873145</v>
      </c>
      <c r="BN1090" s="114">
        <v>69.555897325915296</v>
      </c>
      <c r="BO1090" s="114">
        <v>256</v>
      </c>
      <c r="BP1090" s="114">
        <v>384000</v>
      </c>
      <c r="BQ1090" s="107">
        <f t="shared" si="691"/>
        <v>1.362E-6</v>
      </c>
      <c r="BR1090" s="107">
        <f t="shared" si="692"/>
        <v>6.8811653438604669E-3</v>
      </c>
      <c r="BS1090" s="107">
        <f t="shared" si="693"/>
        <v>3.719489773347627E-2</v>
      </c>
      <c r="BT1090" s="107">
        <f t="shared" si="694"/>
        <v>2.5506508428456694E-3</v>
      </c>
      <c r="BU1090" s="107">
        <f t="shared" si="695"/>
        <v>9.6284109042703517E-3</v>
      </c>
      <c r="BV1090" s="107">
        <f t="shared" si="696"/>
        <v>15.665216891471312</v>
      </c>
      <c r="BW1090" s="117">
        <f t="shared" si="697"/>
        <v>6.0210645885974061E-6</v>
      </c>
    </row>
    <row r="1091" spans="1:75" ht="45" customHeight="1" x14ac:dyDescent="0.25">
      <c r="A1091" s="108">
        <v>4.6219444444444449</v>
      </c>
      <c r="B1091" s="108">
        <v>-74.144611111111118</v>
      </c>
      <c r="C1091" s="119">
        <v>24</v>
      </c>
      <c r="D1091" s="119">
        <v>26</v>
      </c>
      <c r="E1091" s="119">
        <v>1833</v>
      </c>
      <c r="F1091" s="16" t="s">
        <v>2723</v>
      </c>
      <c r="G1091" s="14" t="s">
        <v>2724</v>
      </c>
      <c r="H1091" s="16" t="s">
        <v>2725</v>
      </c>
      <c r="I1091" s="14" t="s">
        <v>195</v>
      </c>
      <c r="J1091" s="14" t="s">
        <v>53</v>
      </c>
      <c r="K1091" s="27"/>
      <c r="L1091" s="27"/>
      <c r="M1091" s="14">
        <v>2008</v>
      </c>
      <c r="N1091" s="15" t="s">
        <v>43</v>
      </c>
      <c r="O1091" s="15" t="s">
        <v>123</v>
      </c>
      <c r="P1091" s="22">
        <v>1.192780523187394E-2</v>
      </c>
      <c r="Q1091" s="18">
        <v>7423</v>
      </c>
      <c r="R1091" s="18">
        <v>7785.7450895568827</v>
      </c>
      <c r="S1091" s="15" t="s">
        <v>45</v>
      </c>
      <c r="T1091" s="15"/>
      <c r="U1091" s="15"/>
      <c r="V1091" s="14">
        <v>365</v>
      </c>
      <c r="W1091" s="76"/>
      <c r="X1091" s="14"/>
      <c r="Y1091" s="14">
        <v>8760</v>
      </c>
      <c r="Z1091" s="76" t="s">
        <v>2726</v>
      </c>
      <c r="AA1091" s="76" t="s">
        <v>429</v>
      </c>
      <c r="AB1091" s="19" t="s">
        <v>49</v>
      </c>
      <c r="AC1091" s="19">
        <v>196.35697419693699</v>
      </c>
      <c r="AD1091" s="19">
        <v>1220.7279907421801</v>
      </c>
      <c r="AE1091" s="19">
        <v>69.655897325915305</v>
      </c>
      <c r="AF1091" s="19">
        <v>640</v>
      </c>
      <c r="AG1091" s="19">
        <v>1920000</v>
      </c>
      <c r="AH1091" s="23">
        <v>7423</v>
      </c>
      <c r="AI1091" s="24">
        <v>8.7999999999999994E-8</v>
      </c>
      <c r="AJ1091" s="21">
        <f t="shared" si="720"/>
        <v>1.5287853476540498E-3</v>
      </c>
      <c r="AK1091" s="21">
        <f t="shared" si="721"/>
        <v>9.5042769596055694E-3</v>
      </c>
      <c r="AL1091" s="21">
        <f t="shared" si="722"/>
        <v>5.4232306056392339E-4</v>
      </c>
      <c r="AM1091" s="21">
        <f t="shared" si="723"/>
        <v>4.9828768573164043E-3</v>
      </c>
      <c r="AN1091" s="21">
        <f t="shared" si="724"/>
        <v>14.948630571949215</v>
      </c>
      <c r="AO1091" s="86">
        <f t="shared" si="682"/>
        <v>6.8514556788100574E-4</v>
      </c>
      <c r="AP1091" s="88">
        <f t="shared" si="683"/>
        <v>4.1884530072713691E-6</v>
      </c>
      <c r="AQ1091" s="89">
        <f t="shared" si="684"/>
        <v>2.6039114957823479E-5</v>
      </c>
      <c r="AR1091" s="89">
        <f t="shared" si="685"/>
        <v>1.4858166042847216E-6</v>
      </c>
      <c r="AS1091" s="89">
        <f t="shared" si="686"/>
        <v>1.3651717417305217E-5</v>
      </c>
      <c r="AT1091" s="89">
        <f t="shared" si="687"/>
        <v>4.0955152251915657E-2</v>
      </c>
      <c r="AU1091" s="91">
        <f t="shared" si="688"/>
        <v>1.8771111448794677E-6</v>
      </c>
      <c r="AV1091" s="95">
        <f t="shared" si="698"/>
        <v>1528.7853476540499</v>
      </c>
      <c r="AW1091" s="96">
        <f t="shared" si="699"/>
        <v>9504.2769596055696</v>
      </c>
      <c r="AX1091" s="96">
        <f t="shared" si="700"/>
        <v>542.32306056392338</v>
      </c>
      <c r="AY1091" s="96">
        <f t="shared" si="701"/>
        <v>4982.8768573164043</v>
      </c>
      <c r="AZ1091" s="96">
        <f t="shared" si="702"/>
        <v>14948630.571949216</v>
      </c>
      <c r="BA1091" s="97">
        <f t="shared" si="703"/>
        <v>685.14556788100572</v>
      </c>
      <c r="BB1091" s="102">
        <f t="shared" si="704"/>
        <v>4.1884530072713693</v>
      </c>
      <c r="BC1091" s="98">
        <f t="shared" si="705"/>
        <v>26.039114957823479</v>
      </c>
      <c r="BD1091" s="98">
        <f t="shared" si="706"/>
        <v>1.4858166042847216</v>
      </c>
      <c r="BE1091" s="98">
        <f t="shared" si="707"/>
        <v>13.651717417305216</v>
      </c>
      <c r="BF1091" s="98">
        <f t="shared" si="708"/>
        <v>40955.152251915657</v>
      </c>
      <c r="BG1091" s="103">
        <f t="shared" si="709"/>
        <v>1.8771111448794677</v>
      </c>
      <c r="BH1091">
        <v>0.1</v>
      </c>
      <c r="BI1091">
        <f t="shared" si="689"/>
        <v>778.57450895568832</v>
      </c>
      <c r="BJ1091">
        <v>0.1</v>
      </c>
      <c r="BK1091">
        <f t="shared" si="690"/>
        <v>742.30000000000007</v>
      </c>
      <c r="BL1091" s="114">
        <v>187.562005220738</v>
      </c>
      <c r="BM1091" s="114">
        <v>1012.03746873145</v>
      </c>
      <c r="BN1091" s="114">
        <v>69.555897325915296</v>
      </c>
      <c r="BO1091" s="114">
        <v>256</v>
      </c>
      <c r="BP1091" s="114">
        <v>384000</v>
      </c>
      <c r="BQ1091" s="107">
        <f t="shared" si="691"/>
        <v>8.7999999999999994E-9</v>
      </c>
      <c r="BR1091" s="107">
        <f t="shared" si="692"/>
        <v>1.4682905124605104E-3</v>
      </c>
      <c r="BS1091" s="107">
        <f t="shared" si="693"/>
        <v>7.9365794491087251E-3</v>
      </c>
      <c r="BT1091" s="107">
        <f t="shared" si="694"/>
        <v>5.4425322543530527E-4</v>
      </c>
      <c r="BU1091" s="107">
        <f t="shared" si="695"/>
        <v>2.054492760216132E-3</v>
      </c>
      <c r="BV1091" s="107">
        <f t="shared" si="696"/>
        <v>3.3426154129410008</v>
      </c>
      <c r="BW1091" s="117">
        <f t="shared" si="697"/>
        <v>9.6894215429713454E-5</v>
      </c>
    </row>
    <row r="1092" spans="1:75" ht="45" customHeight="1" x14ac:dyDescent="0.25">
      <c r="A1092" s="108">
        <v>4.6219444444444449</v>
      </c>
      <c r="B1092" s="108">
        <v>-74.144611111111118</v>
      </c>
      <c r="C1092" s="119">
        <v>24</v>
      </c>
      <c r="D1092" s="119">
        <v>26</v>
      </c>
      <c r="E1092" s="119">
        <v>1833</v>
      </c>
      <c r="F1092" s="16" t="s">
        <v>2723</v>
      </c>
      <c r="G1092" s="14" t="s">
        <v>2724</v>
      </c>
      <c r="H1092" s="16" t="s">
        <v>2725</v>
      </c>
      <c r="I1092" s="14" t="s">
        <v>195</v>
      </c>
      <c r="J1092" s="14" t="s">
        <v>53</v>
      </c>
      <c r="K1092" s="27"/>
      <c r="L1092" s="27"/>
      <c r="M1092" s="14">
        <v>2008</v>
      </c>
      <c r="N1092" s="15" t="s">
        <v>43</v>
      </c>
      <c r="O1092" s="15" t="s">
        <v>123</v>
      </c>
      <c r="P1092" s="22">
        <v>1.192780523187394E-2</v>
      </c>
      <c r="Q1092" s="18">
        <v>2028</v>
      </c>
      <c r="R1092" s="18">
        <v>2127.1037372519681</v>
      </c>
      <c r="S1092" s="15" t="s">
        <v>45</v>
      </c>
      <c r="T1092" s="15"/>
      <c r="U1092" s="15"/>
      <c r="V1092" s="14">
        <v>365</v>
      </c>
      <c r="W1092" s="76"/>
      <c r="X1092" s="14"/>
      <c r="Y1092" s="14">
        <v>8760</v>
      </c>
      <c r="Z1092" s="76" t="s">
        <v>46</v>
      </c>
      <c r="AA1092" s="76" t="s">
        <v>429</v>
      </c>
      <c r="AB1092" s="19" t="s">
        <v>49</v>
      </c>
      <c r="AC1092" s="19">
        <v>196.35697419693699</v>
      </c>
      <c r="AD1092" s="19">
        <v>1220.7279907421801</v>
      </c>
      <c r="AE1092" s="19">
        <v>69.655897325915305</v>
      </c>
      <c r="AF1092" s="19">
        <v>640</v>
      </c>
      <c r="AG1092" s="19">
        <v>1920000</v>
      </c>
      <c r="AH1092" s="23">
        <v>2028</v>
      </c>
      <c r="AI1092" s="24">
        <v>8.7999999999999994E-8</v>
      </c>
      <c r="AJ1092" s="21">
        <f t="shared" si="720"/>
        <v>4.1767165364979292E-4</v>
      </c>
      <c r="AK1092" s="21">
        <f t="shared" si="721"/>
        <v>2.596615071275777E-3</v>
      </c>
      <c r="AL1092" s="21">
        <f t="shared" si="722"/>
        <v>1.4816531952359382E-4</v>
      </c>
      <c r="AM1092" s="21">
        <f t="shared" si="723"/>
        <v>1.3613463918412596E-3</v>
      </c>
      <c r="AN1092" s="21">
        <f t="shared" si="724"/>
        <v>4.0840391755237793</v>
      </c>
      <c r="AO1092" s="86">
        <f t="shared" ref="AO1092:AO1155" si="725">AI1092*AH1092*EXP(P1092*4)</f>
        <v>1.8718512887817317E-4</v>
      </c>
      <c r="AP1092" s="88">
        <f t="shared" ref="AP1092:AP1155" si="726">AJ1092/V1092</f>
        <v>1.1443059004103915E-6</v>
      </c>
      <c r="AQ1092" s="89">
        <f t="shared" ref="AQ1092:AQ1155" si="727">AK1092/V1092</f>
        <v>7.1140138939062383E-6</v>
      </c>
      <c r="AR1092" s="89">
        <f t="shared" ref="AR1092:AR1155" si="728">AL1092/V1092</f>
        <v>4.0593238225642143E-7</v>
      </c>
      <c r="AS1092" s="89">
        <f t="shared" ref="AS1092:AS1155" si="729">AM1092/V1092</f>
        <v>3.729716142030848E-6</v>
      </c>
      <c r="AT1092" s="89">
        <f t="shared" ref="AT1092:AT1155" si="730">AN1092/V1092</f>
        <v>1.1189148426092546E-2</v>
      </c>
      <c r="AU1092" s="91">
        <f t="shared" ref="AU1092:AU1155" si="731">AO1092/V1092</f>
        <v>5.1283596952924156E-7</v>
      </c>
      <c r="AV1092" s="95">
        <f t="shared" si="698"/>
        <v>417.67165364979292</v>
      </c>
      <c r="AW1092" s="96">
        <f t="shared" si="699"/>
        <v>2596.6150712757772</v>
      </c>
      <c r="AX1092" s="96">
        <f t="shared" si="700"/>
        <v>148.16531952359384</v>
      </c>
      <c r="AY1092" s="96">
        <f t="shared" si="701"/>
        <v>1361.3463918412597</v>
      </c>
      <c r="AZ1092" s="96">
        <f t="shared" si="702"/>
        <v>4084039.1755237794</v>
      </c>
      <c r="BA1092" s="97">
        <f t="shared" si="703"/>
        <v>187.18512887817317</v>
      </c>
      <c r="BB1092" s="102">
        <f t="shared" si="704"/>
        <v>1.1443059004103915</v>
      </c>
      <c r="BC1092" s="98">
        <f t="shared" si="705"/>
        <v>7.1140138939062387</v>
      </c>
      <c r="BD1092" s="98">
        <f t="shared" si="706"/>
        <v>0.40593238225642142</v>
      </c>
      <c r="BE1092" s="98">
        <f t="shared" si="707"/>
        <v>3.7297161420308482</v>
      </c>
      <c r="BF1092" s="98">
        <f t="shared" si="708"/>
        <v>11189.148426092546</v>
      </c>
      <c r="BG1092" s="103">
        <f t="shared" si="709"/>
        <v>0.5128359695292416</v>
      </c>
      <c r="BH1092">
        <v>0.1</v>
      </c>
      <c r="BI1092">
        <f t="shared" ref="BI1092:BI1155" si="732">R1092*BH1092</f>
        <v>212.71037372519683</v>
      </c>
      <c r="BJ1092">
        <v>0.1</v>
      </c>
      <c r="BK1092">
        <f t="shared" ref="BK1092:BK1155" si="733">AH1092*BJ1092</f>
        <v>202.8</v>
      </c>
      <c r="BL1092" s="114">
        <v>187.562005220738</v>
      </c>
      <c r="BM1092" s="114">
        <v>1012.03746873145</v>
      </c>
      <c r="BN1092" s="114">
        <v>69.555897325915296</v>
      </c>
      <c r="BO1092" s="114">
        <v>256</v>
      </c>
      <c r="BP1092" s="114">
        <v>384000</v>
      </c>
      <c r="BQ1092" s="107">
        <f t="shared" ref="BQ1092:BQ1155" si="734">AI1092*0.1</f>
        <v>8.7999999999999994E-9</v>
      </c>
      <c r="BR1092" s="107">
        <f t="shared" ref="BR1092:BR1155" si="735">((((BI1092/R1092)^2)+((BL1092/AC1092)^2))^(1/2))*AJ1092</f>
        <v>4.0114416802774014E-4</v>
      </c>
      <c r="BS1092" s="107">
        <f t="shared" ref="BS1092:BS1155" si="736">((((BI1092/R1092)^2)+((BM1092/AD1092)^2))^(1/2))*AK1092</f>
        <v>2.1683124239246254E-3</v>
      </c>
      <c r="BT1092" s="107">
        <f t="shared" ref="BT1092:BT1155" si="737">((((BI1092/R1092)^2)+((BN1092/AE1092)^2))^(1/2))*AL1092</f>
        <v>1.486926500313619E-4</v>
      </c>
      <c r="BU1092" s="107">
        <f t="shared" ref="BU1092:BU1155" si="738">((((BI1092/R1092)^2)+((BO1092/AF1092)^2))^(1/2))*AM1092</f>
        <v>5.6129749666150022E-4</v>
      </c>
      <c r="BV1092" s="107">
        <f t="shared" ref="BV1092:BV1155" si="739">((((BI1092/R1092)^2)+((BP1092/AG1092)^2))^(1/2))*AN1092</f>
        <v>0.91321892192433662</v>
      </c>
      <c r="BW1092" s="117">
        <f t="shared" ref="BW1092:BW1155" si="740">((((BK1092/AH1092)^2)+((BQ1092/AI1092)^2))^(1/2))*AO1092</f>
        <v>2.6471974793406823E-5</v>
      </c>
    </row>
    <row r="1093" spans="1:75" ht="45" customHeight="1" x14ac:dyDescent="0.25">
      <c r="A1093" s="108">
        <v>4.6115452285160297</v>
      </c>
      <c r="B1093" s="108">
        <v>-74.141444765428503</v>
      </c>
      <c r="C1093" s="119">
        <v>24</v>
      </c>
      <c r="D1093" s="119">
        <v>25</v>
      </c>
      <c r="E1093" s="119">
        <v>1820</v>
      </c>
      <c r="F1093" s="16" t="s">
        <v>2727</v>
      </c>
      <c r="G1093" s="14" t="s">
        <v>2728</v>
      </c>
      <c r="H1093" s="16" t="s">
        <v>2729</v>
      </c>
      <c r="I1093" s="14" t="s">
        <v>195</v>
      </c>
      <c r="J1093" s="14" t="s">
        <v>41</v>
      </c>
      <c r="K1093" s="14">
        <v>40</v>
      </c>
      <c r="L1093" s="14"/>
      <c r="M1093" s="14">
        <v>2002</v>
      </c>
      <c r="N1093" s="15" t="s">
        <v>43</v>
      </c>
      <c r="O1093" s="15" t="s">
        <v>44</v>
      </c>
      <c r="P1093" s="25">
        <v>0.01</v>
      </c>
      <c r="Q1093" s="18">
        <v>98250</v>
      </c>
      <c r="R1093" s="18">
        <v>102259.65856440214</v>
      </c>
      <c r="S1093" s="15" t="s">
        <v>45</v>
      </c>
      <c r="T1093" s="15"/>
      <c r="U1093" s="15"/>
      <c r="V1093" s="14">
        <v>365</v>
      </c>
      <c r="W1093" s="76"/>
      <c r="X1093" s="14"/>
      <c r="Y1093" s="14">
        <v>8376</v>
      </c>
      <c r="Z1093" s="76" t="s">
        <v>2730</v>
      </c>
      <c r="AA1093" s="76" t="s">
        <v>429</v>
      </c>
      <c r="AB1093" s="19" t="s">
        <v>49</v>
      </c>
      <c r="AC1093" s="19">
        <v>46.3856216091623</v>
      </c>
      <c r="AD1093" s="19">
        <v>1074.85364414012</v>
      </c>
      <c r="AE1093" s="19">
        <v>5.4109910208389103</v>
      </c>
      <c r="AF1093" s="19">
        <v>1344</v>
      </c>
      <c r="AG1093" s="19">
        <v>1920000</v>
      </c>
      <c r="AH1093" s="23">
        <v>98250</v>
      </c>
      <c r="AI1093" s="24">
        <v>8.7999999999999994E-8</v>
      </c>
      <c r="AJ1093" s="21">
        <f t="shared" si="720"/>
        <v>4.7433778280504902E-3</v>
      </c>
      <c r="AK1093" s="21">
        <f t="shared" si="721"/>
        <v>0.10991416665647208</v>
      </c>
      <c r="AL1093" s="21">
        <f t="shared" si="722"/>
        <v>5.5332609428603268E-4</v>
      </c>
      <c r="AM1093" s="21">
        <f t="shared" si="723"/>
        <v>0.13743698111055649</v>
      </c>
      <c r="AN1093" s="21">
        <f t="shared" si="724"/>
        <v>196.3385444436521</v>
      </c>
      <c r="AO1093" s="86">
        <f t="shared" si="725"/>
        <v>8.9988499536673879E-3</v>
      </c>
      <c r="AP1093" s="88">
        <f t="shared" si="726"/>
        <v>1.2995555693289013E-5</v>
      </c>
      <c r="AQ1093" s="89">
        <f t="shared" si="727"/>
        <v>3.0113470316841666E-4</v>
      </c>
      <c r="AR1093" s="89">
        <f t="shared" si="728"/>
        <v>1.5159619021535142E-6</v>
      </c>
      <c r="AS1093" s="89">
        <f t="shared" si="729"/>
        <v>3.7653967427549726E-4</v>
      </c>
      <c r="AT1093" s="89">
        <f t="shared" si="730"/>
        <v>0.53791382039356739</v>
      </c>
      <c r="AU1093" s="91">
        <f t="shared" si="731"/>
        <v>2.4654383434705172E-5</v>
      </c>
      <c r="AV1093" s="95">
        <f t="shared" ref="AV1093:AV1156" si="741">AJ1093*1000000</f>
        <v>4743.3778280504903</v>
      </c>
      <c r="AW1093" s="96">
        <f t="shared" ref="AW1093:AW1156" si="742">AK1093*1000000</f>
        <v>109914.16665647208</v>
      </c>
      <c r="AX1093" s="96">
        <f t="shared" ref="AX1093:AX1156" si="743">AL1093*1000000</f>
        <v>553.32609428603268</v>
      </c>
      <c r="AY1093" s="96">
        <f t="shared" ref="AY1093:AY1156" si="744">AM1093*1000000</f>
        <v>137436.98111055649</v>
      </c>
      <c r="AZ1093" s="96">
        <f t="shared" ref="AZ1093:AZ1156" si="745">AN1093*1000000</f>
        <v>196338544.44365209</v>
      </c>
      <c r="BA1093" s="97">
        <f t="shared" ref="BA1093:BA1156" si="746">AO1093*1000000</f>
        <v>8998.849953667388</v>
      </c>
      <c r="BB1093" s="102">
        <f t="shared" ref="BB1093:BB1156" si="747">AP1093*1000000</f>
        <v>12.995555693289013</v>
      </c>
      <c r="BC1093" s="98">
        <f t="shared" ref="BC1093:BC1156" si="748">AQ1093*1000000</f>
        <v>301.13470316841665</v>
      </c>
      <c r="BD1093" s="98">
        <f t="shared" ref="BD1093:BD1156" si="749">AR1093*1000000</f>
        <v>1.5159619021535142</v>
      </c>
      <c r="BE1093" s="98">
        <f t="shared" ref="BE1093:BE1156" si="750">AS1093*1000000</f>
        <v>376.53967427549725</v>
      </c>
      <c r="BF1093" s="98">
        <f t="shared" ref="BF1093:BF1156" si="751">AT1093*1000000</f>
        <v>537913.82039356744</v>
      </c>
      <c r="BG1093" s="103">
        <f t="shared" ref="BG1093:BG1156" si="752">AU1093*1000000</f>
        <v>24.654383434705171</v>
      </c>
      <c r="BH1093">
        <v>0.1</v>
      </c>
      <c r="BI1093">
        <f t="shared" si="732"/>
        <v>10225.965856440214</v>
      </c>
      <c r="BJ1093">
        <v>0.1</v>
      </c>
      <c r="BK1093">
        <f t="shared" si="733"/>
        <v>9825</v>
      </c>
      <c r="BL1093" s="114">
        <v>17.6498016718255</v>
      </c>
      <c r="BM1093" s="114">
        <v>910.91550745517998</v>
      </c>
      <c r="BN1093" s="114">
        <v>5.3109910208389097</v>
      </c>
      <c r="BO1093" s="114">
        <v>537.6</v>
      </c>
      <c r="BP1093" s="114">
        <v>384000</v>
      </c>
      <c r="BQ1093" s="107">
        <f t="shared" si="734"/>
        <v>8.7999999999999994E-9</v>
      </c>
      <c r="BR1093" s="107">
        <f t="shared" si="735"/>
        <v>1.8661526388968437E-3</v>
      </c>
      <c r="BS1093" s="107">
        <f t="shared" si="736"/>
        <v>9.3796144615906088E-2</v>
      </c>
      <c r="BT1093" s="107">
        <f t="shared" si="737"/>
        <v>5.4591157449390844E-4</v>
      </c>
      <c r="BU1093" s="107">
        <f t="shared" si="738"/>
        <v>5.6666718998484369E-2</v>
      </c>
      <c r="BV1093" s="107">
        <f t="shared" si="739"/>
        <v>43.902633197936979</v>
      </c>
      <c r="BW1093" s="117">
        <f t="shared" si="740"/>
        <v>1.2726295650236921E-3</v>
      </c>
    </row>
    <row r="1094" spans="1:75" ht="45" customHeight="1" x14ac:dyDescent="0.25">
      <c r="A1094" s="108">
        <v>4.6091294484561303</v>
      </c>
      <c r="B1094" s="108">
        <v>-74.142160747872097</v>
      </c>
      <c r="C1094" s="119">
        <v>24</v>
      </c>
      <c r="D1094" s="119">
        <v>25</v>
      </c>
      <c r="E1094" s="119">
        <v>1820</v>
      </c>
      <c r="F1094" s="16" t="s">
        <v>2731</v>
      </c>
      <c r="G1094" s="14" t="s">
        <v>2732</v>
      </c>
      <c r="H1094" s="16" t="s">
        <v>2733</v>
      </c>
      <c r="I1094" s="14" t="s">
        <v>195</v>
      </c>
      <c r="J1094" s="14" t="s">
        <v>53</v>
      </c>
      <c r="K1094" s="27"/>
      <c r="L1094" s="27"/>
      <c r="M1094" s="14">
        <v>2004</v>
      </c>
      <c r="N1094" s="15" t="s">
        <v>43</v>
      </c>
      <c r="O1094" s="15" t="s">
        <v>120</v>
      </c>
      <c r="P1094" s="22">
        <v>1.192780523187394E-2</v>
      </c>
      <c r="Q1094" s="18">
        <v>9000</v>
      </c>
      <c r="R1094" s="18">
        <v>9439.8094848460114</v>
      </c>
      <c r="S1094" s="15" t="s">
        <v>45</v>
      </c>
      <c r="T1094" s="15"/>
      <c r="U1094" s="15"/>
      <c r="V1094" s="14">
        <v>365</v>
      </c>
      <c r="W1094" s="76"/>
      <c r="X1094" s="14"/>
      <c r="Y1094" s="14">
        <v>8760</v>
      </c>
      <c r="Z1094" s="76" t="s">
        <v>2734</v>
      </c>
      <c r="AA1094" s="76" t="s">
        <v>429</v>
      </c>
      <c r="AB1094" s="19" t="s">
        <v>49</v>
      </c>
      <c r="AC1094" s="19">
        <v>30.4</v>
      </c>
      <c r="AD1094" s="19">
        <v>1504</v>
      </c>
      <c r="AE1094" s="19">
        <v>9.6</v>
      </c>
      <c r="AF1094" s="19">
        <v>640</v>
      </c>
      <c r="AG1094" s="19">
        <v>1920000</v>
      </c>
      <c r="AH1094" s="23">
        <v>9000</v>
      </c>
      <c r="AI1094" s="24">
        <v>8.7999999999999994E-8</v>
      </c>
      <c r="AJ1094" s="21">
        <f t="shared" si="720"/>
        <v>2.8697020833931872E-4</v>
      </c>
      <c r="AK1094" s="21">
        <f t="shared" si="721"/>
        <v>1.4197473465208402E-2</v>
      </c>
      <c r="AL1094" s="21">
        <f t="shared" si="722"/>
        <v>9.0622171054521703E-5</v>
      </c>
      <c r="AM1094" s="21">
        <f t="shared" si="723"/>
        <v>6.0414780703014473E-3</v>
      </c>
      <c r="AN1094" s="21">
        <f t="shared" si="724"/>
        <v>18.124434210904344</v>
      </c>
      <c r="AO1094" s="86">
        <f t="shared" si="725"/>
        <v>8.3070323466644905E-4</v>
      </c>
      <c r="AP1094" s="88">
        <f t="shared" si="726"/>
        <v>7.8621974887484585E-7</v>
      </c>
      <c r="AQ1094" s="89">
        <f t="shared" si="727"/>
        <v>3.8897187575913431E-5</v>
      </c>
      <c r="AR1094" s="89">
        <f t="shared" si="728"/>
        <v>2.4827992069731974E-7</v>
      </c>
      <c r="AS1094" s="89">
        <f t="shared" si="729"/>
        <v>1.655199471315465E-5</v>
      </c>
      <c r="AT1094" s="89">
        <f t="shared" si="730"/>
        <v>4.9655984139463955E-2</v>
      </c>
      <c r="AU1094" s="91">
        <f t="shared" si="731"/>
        <v>2.2758992730587645E-6</v>
      </c>
      <c r="AV1094" s="95">
        <f t="shared" si="741"/>
        <v>286.97020833931873</v>
      </c>
      <c r="AW1094" s="96">
        <f t="shared" si="742"/>
        <v>14197.473465208403</v>
      </c>
      <c r="AX1094" s="96">
        <f t="shared" si="743"/>
        <v>90.622171054521701</v>
      </c>
      <c r="AY1094" s="96">
        <f t="shared" si="744"/>
        <v>6041.4780703014476</v>
      </c>
      <c r="AZ1094" s="96">
        <f t="shared" si="745"/>
        <v>18124434.210904345</v>
      </c>
      <c r="BA1094" s="97">
        <f t="shared" si="746"/>
        <v>830.70323466644902</v>
      </c>
      <c r="BB1094" s="102">
        <f t="shared" si="747"/>
        <v>0.7862197488748458</v>
      </c>
      <c r="BC1094" s="98">
        <f t="shared" si="748"/>
        <v>38.897187575913428</v>
      </c>
      <c r="BD1094" s="98">
        <f t="shared" si="749"/>
        <v>0.24827992069731974</v>
      </c>
      <c r="BE1094" s="98">
        <f t="shared" si="750"/>
        <v>16.551994713154649</v>
      </c>
      <c r="BF1094" s="98">
        <f t="shared" si="751"/>
        <v>49655.984139463952</v>
      </c>
      <c r="BG1094" s="103">
        <f t="shared" si="752"/>
        <v>2.2758992730587644</v>
      </c>
      <c r="BH1094">
        <v>0.1</v>
      </c>
      <c r="BI1094">
        <f t="shared" si="732"/>
        <v>943.98094848460119</v>
      </c>
      <c r="BJ1094">
        <v>0.1</v>
      </c>
      <c r="BK1094">
        <f t="shared" si="733"/>
        <v>900</v>
      </c>
      <c r="BL1094" s="114">
        <v>12.16</v>
      </c>
      <c r="BM1094" s="114">
        <v>601.6</v>
      </c>
      <c r="BN1094" s="114">
        <v>1.92</v>
      </c>
      <c r="BO1094" s="114">
        <v>256</v>
      </c>
      <c r="BP1094" s="114">
        <v>384000</v>
      </c>
      <c r="BQ1094" s="107">
        <f t="shared" si="734"/>
        <v>8.7999999999999994E-9</v>
      </c>
      <c r="BR1094" s="107">
        <f t="shared" si="735"/>
        <v>1.1832084803885173E-4</v>
      </c>
      <c r="BS1094" s="107">
        <f t="shared" si="736"/>
        <v>5.853768271395823E-3</v>
      </c>
      <c r="BT1094" s="107">
        <f t="shared" si="737"/>
        <v>2.0263733474652436E-5</v>
      </c>
      <c r="BU1094" s="107">
        <f t="shared" si="738"/>
        <v>2.4909652218705631E-3</v>
      </c>
      <c r="BV1094" s="107">
        <f t="shared" si="739"/>
        <v>4.0527466949304873</v>
      </c>
      <c r="BW1094" s="117">
        <f t="shared" si="740"/>
        <v>1.1747917807724923E-4</v>
      </c>
    </row>
    <row r="1095" spans="1:75" ht="45" customHeight="1" x14ac:dyDescent="0.25">
      <c r="A1095" s="108">
        <v>4.6091294484561303</v>
      </c>
      <c r="B1095" s="108">
        <v>-74.142160747872097</v>
      </c>
      <c r="C1095" s="119">
        <v>24</v>
      </c>
      <c r="D1095" s="119">
        <v>25</v>
      </c>
      <c r="E1095" s="119">
        <v>1820</v>
      </c>
      <c r="F1095" s="16" t="s">
        <v>2731</v>
      </c>
      <c r="G1095" s="14" t="s">
        <v>2732</v>
      </c>
      <c r="H1095" s="16" t="s">
        <v>2733</v>
      </c>
      <c r="I1095" s="14" t="s">
        <v>195</v>
      </c>
      <c r="J1095" s="14" t="s">
        <v>53</v>
      </c>
      <c r="K1095" s="27"/>
      <c r="L1095" s="27"/>
      <c r="M1095" s="14">
        <v>2007</v>
      </c>
      <c r="N1095" s="15" t="s">
        <v>43</v>
      </c>
      <c r="O1095" s="15" t="s">
        <v>120</v>
      </c>
      <c r="P1095" s="22">
        <v>1.192780523187394E-2</v>
      </c>
      <c r="Q1095" s="18">
        <v>9000</v>
      </c>
      <c r="R1095" s="18">
        <v>9439.8094848460114</v>
      </c>
      <c r="S1095" s="15" t="s">
        <v>45</v>
      </c>
      <c r="T1095" s="15"/>
      <c r="U1095" s="15"/>
      <c r="V1095" s="14">
        <v>365</v>
      </c>
      <c r="W1095" s="76"/>
      <c r="X1095" s="14"/>
      <c r="Y1095" s="14">
        <v>8760</v>
      </c>
      <c r="Z1095" s="76" t="s">
        <v>46</v>
      </c>
      <c r="AA1095" s="76" t="s">
        <v>429</v>
      </c>
      <c r="AB1095" s="19" t="s">
        <v>49</v>
      </c>
      <c r="AC1095" s="19">
        <v>30.4</v>
      </c>
      <c r="AD1095" s="19">
        <v>1504</v>
      </c>
      <c r="AE1095" s="19">
        <v>9.6</v>
      </c>
      <c r="AF1095" s="19">
        <v>640</v>
      </c>
      <c r="AG1095" s="19">
        <v>1920000</v>
      </c>
      <c r="AH1095" s="23">
        <v>9000</v>
      </c>
      <c r="AI1095" s="24">
        <v>8.7999999999999994E-8</v>
      </c>
      <c r="AJ1095" s="21">
        <f t="shared" si="720"/>
        <v>2.8697020833931872E-4</v>
      </c>
      <c r="AK1095" s="21">
        <f t="shared" si="721"/>
        <v>1.4197473465208402E-2</v>
      </c>
      <c r="AL1095" s="21">
        <f t="shared" si="722"/>
        <v>9.0622171054521703E-5</v>
      </c>
      <c r="AM1095" s="21">
        <f t="shared" si="723"/>
        <v>6.0414780703014473E-3</v>
      </c>
      <c r="AN1095" s="21">
        <f t="shared" si="724"/>
        <v>18.124434210904344</v>
      </c>
      <c r="AO1095" s="86">
        <f t="shared" si="725"/>
        <v>8.3070323466644905E-4</v>
      </c>
      <c r="AP1095" s="88">
        <f t="shared" si="726"/>
        <v>7.8621974887484585E-7</v>
      </c>
      <c r="AQ1095" s="89">
        <f t="shared" si="727"/>
        <v>3.8897187575913431E-5</v>
      </c>
      <c r="AR1095" s="89">
        <f t="shared" si="728"/>
        <v>2.4827992069731974E-7</v>
      </c>
      <c r="AS1095" s="89">
        <f t="shared" si="729"/>
        <v>1.655199471315465E-5</v>
      </c>
      <c r="AT1095" s="89">
        <f t="shared" si="730"/>
        <v>4.9655984139463955E-2</v>
      </c>
      <c r="AU1095" s="91">
        <f t="shared" si="731"/>
        <v>2.2758992730587645E-6</v>
      </c>
      <c r="AV1095" s="95">
        <f t="shared" si="741"/>
        <v>286.97020833931873</v>
      </c>
      <c r="AW1095" s="96">
        <f t="shared" si="742"/>
        <v>14197.473465208403</v>
      </c>
      <c r="AX1095" s="96">
        <f t="shared" si="743"/>
        <v>90.622171054521701</v>
      </c>
      <c r="AY1095" s="96">
        <f t="shared" si="744"/>
        <v>6041.4780703014476</v>
      </c>
      <c r="AZ1095" s="96">
        <f t="shared" si="745"/>
        <v>18124434.210904345</v>
      </c>
      <c r="BA1095" s="97">
        <f t="shared" si="746"/>
        <v>830.70323466644902</v>
      </c>
      <c r="BB1095" s="102">
        <f t="shared" si="747"/>
        <v>0.7862197488748458</v>
      </c>
      <c r="BC1095" s="98">
        <f t="shared" si="748"/>
        <v>38.897187575913428</v>
      </c>
      <c r="BD1095" s="98">
        <f t="shared" si="749"/>
        <v>0.24827992069731974</v>
      </c>
      <c r="BE1095" s="98">
        <f t="shared" si="750"/>
        <v>16.551994713154649</v>
      </c>
      <c r="BF1095" s="98">
        <f t="shared" si="751"/>
        <v>49655.984139463952</v>
      </c>
      <c r="BG1095" s="103">
        <f t="shared" si="752"/>
        <v>2.2758992730587644</v>
      </c>
      <c r="BH1095">
        <v>0.1</v>
      </c>
      <c r="BI1095">
        <f t="shared" si="732"/>
        <v>943.98094848460119</v>
      </c>
      <c r="BJ1095">
        <v>0.1</v>
      </c>
      <c r="BK1095">
        <f t="shared" si="733"/>
        <v>900</v>
      </c>
      <c r="BL1095" s="114">
        <v>12.16</v>
      </c>
      <c r="BM1095" s="114">
        <v>601.6</v>
      </c>
      <c r="BN1095" s="114">
        <v>1.92</v>
      </c>
      <c r="BO1095" s="114">
        <v>256</v>
      </c>
      <c r="BP1095" s="114">
        <v>384000</v>
      </c>
      <c r="BQ1095" s="107">
        <f t="shared" si="734"/>
        <v>8.7999999999999994E-9</v>
      </c>
      <c r="BR1095" s="107">
        <f t="shared" si="735"/>
        <v>1.1832084803885173E-4</v>
      </c>
      <c r="BS1095" s="107">
        <f t="shared" si="736"/>
        <v>5.853768271395823E-3</v>
      </c>
      <c r="BT1095" s="107">
        <f t="shared" si="737"/>
        <v>2.0263733474652436E-5</v>
      </c>
      <c r="BU1095" s="107">
        <f t="shared" si="738"/>
        <v>2.4909652218705631E-3</v>
      </c>
      <c r="BV1095" s="107">
        <f t="shared" si="739"/>
        <v>4.0527466949304873</v>
      </c>
      <c r="BW1095" s="117">
        <f t="shared" si="740"/>
        <v>1.1747917807724923E-4</v>
      </c>
    </row>
    <row r="1096" spans="1:75" ht="30" customHeight="1" x14ac:dyDescent="0.25">
      <c r="A1096" s="108">
        <v>4.6318055555555562</v>
      </c>
      <c r="B1096" s="108">
        <v>-74.172083333333333</v>
      </c>
      <c r="C1096" s="119">
        <v>21</v>
      </c>
      <c r="D1096" s="119">
        <v>27</v>
      </c>
      <c r="E1096" s="119">
        <v>1843</v>
      </c>
      <c r="F1096" s="16" t="s">
        <v>2735</v>
      </c>
      <c r="G1096" s="14" t="s">
        <v>2736</v>
      </c>
      <c r="H1096" s="16" t="s">
        <v>2737</v>
      </c>
      <c r="I1096" s="14" t="s">
        <v>195</v>
      </c>
      <c r="J1096" s="14" t="s">
        <v>53</v>
      </c>
      <c r="K1096" s="27"/>
      <c r="L1096" s="27"/>
      <c r="M1096" s="14">
        <v>2005</v>
      </c>
      <c r="N1096" s="15" t="s">
        <v>43</v>
      </c>
      <c r="O1096" s="15" t="s">
        <v>120</v>
      </c>
      <c r="P1096" s="22">
        <v>-1.5549305289660951E-2</v>
      </c>
      <c r="Q1096" s="18">
        <v>10120</v>
      </c>
      <c r="R1096" s="18">
        <v>9509.7391076021722</v>
      </c>
      <c r="S1096" s="15" t="s">
        <v>45</v>
      </c>
      <c r="T1096" s="15"/>
      <c r="U1096" s="15"/>
      <c r="V1096" s="14">
        <v>365</v>
      </c>
      <c r="W1096" s="76" t="s">
        <v>76</v>
      </c>
      <c r="X1096" s="14">
        <v>30</v>
      </c>
      <c r="Y1096" s="14">
        <v>2680</v>
      </c>
      <c r="Z1096" s="76" t="s">
        <v>2738</v>
      </c>
      <c r="AA1096" s="76" t="s">
        <v>2739</v>
      </c>
      <c r="AB1096" s="19" t="s">
        <v>49</v>
      </c>
      <c r="AC1096" s="19">
        <v>30.4</v>
      </c>
      <c r="AD1096" s="19">
        <v>1504</v>
      </c>
      <c r="AE1096" s="19">
        <v>9.6</v>
      </c>
      <c r="AF1096" s="19">
        <v>640</v>
      </c>
      <c r="AG1096" s="19">
        <v>1920000</v>
      </c>
      <c r="AH1096" s="23">
        <v>10120</v>
      </c>
      <c r="AI1096" s="24">
        <v>8.7999999999999994E-8</v>
      </c>
      <c r="AJ1096" s="21">
        <f t="shared" si="720"/>
        <v>2.89096068871106E-4</v>
      </c>
      <c r="AK1096" s="21">
        <f t="shared" si="721"/>
        <v>1.4302647617833666E-2</v>
      </c>
      <c r="AL1096" s="21">
        <f t="shared" si="722"/>
        <v>9.1293495432980849E-5</v>
      </c>
      <c r="AM1096" s="21">
        <f t="shared" si="723"/>
        <v>6.08623302886539E-3</v>
      </c>
      <c r="AN1096" s="21">
        <f t="shared" si="724"/>
        <v>18.258699086596174</v>
      </c>
      <c r="AO1096" s="86">
        <f t="shared" si="725"/>
        <v>8.368570414689911E-4</v>
      </c>
      <c r="AP1096" s="88">
        <f t="shared" si="726"/>
        <v>7.9204402430439995E-7</v>
      </c>
      <c r="AQ1096" s="89">
        <f t="shared" si="727"/>
        <v>3.9185335939270317E-5</v>
      </c>
      <c r="AR1096" s="89">
        <f t="shared" si="728"/>
        <v>2.5011916556981056E-7</v>
      </c>
      <c r="AS1096" s="89">
        <f t="shared" si="729"/>
        <v>1.6674611037987369E-5</v>
      </c>
      <c r="AT1096" s="89">
        <f t="shared" si="730"/>
        <v>5.0023833113962121E-2</v>
      </c>
      <c r="AU1096" s="91">
        <f t="shared" si="731"/>
        <v>2.2927590177232634E-6</v>
      </c>
      <c r="AV1096" s="95">
        <f t="shared" si="741"/>
        <v>289.09606887110601</v>
      </c>
      <c r="AW1096" s="96">
        <f t="shared" si="742"/>
        <v>14302.647617833665</v>
      </c>
      <c r="AX1096" s="96">
        <f t="shared" si="743"/>
        <v>91.293495432980848</v>
      </c>
      <c r="AY1096" s="96">
        <f t="shared" si="744"/>
        <v>6086.2330288653902</v>
      </c>
      <c r="AZ1096" s="96">
        <f t="shared" si="745"/>
        <v>18258699.086596172</v>
      </c>
      <c r="BA1096" s="97">
        <f t="shared" si="746"/>
        <v>836.85704146899104</v>
      </c>
      <c r="BB1096" s="102">
        <f t="shared" si="747"/>
        <v>0.79204402430439991</v>
      </c>
      <c r="BC1096" s="98">
        <f t="shared" si="748"/>
        <v>39.185335939270317</v>
      </c>
      <c r="BD1096" s="98">
        <f t="shared" si="749"/>
        <v>0.25011916556981056</v>
      </c>
      <c r="BE1096" s="98">
        <f t="shared" si="750"/>
        <v>16.674611037987368</v>
      </c>
      <c r="BF1096" s="98">
        <f t="shared" si="751"/>
        <v>50023.833113962122</v>
      </c>
      <c r="BG1096" s="103">
        <f t="shared" si="752"/>
        <v>2.2927590177232635</v>
      </c>
      <c r="BH1096">
        <v>0.1</v>
      </c>
      <c r="BI1096">
        <f t="shared" si="732"/>
        <v>950.97391076021722</v>
      </c>
      <c r="BJ1096">
        <v>0.1</v>
      </c>
      <c r="BK1096">
        <f t="shared" si="733"/>
        <v>1012</v>
      </c>
      <c r="BL1096" s="114">
        <v>12.16</v>
      </c>
      <c r="BM1096" s="114">
        <v>601.6</v>
      </c>
      <c r="BN1096" s="114">
        <v>1.92</v>
      </c>
      <c r="BO1096" s="114">
        <v>256</v>
      </c>
      <c r="BP1096" s="114">
        <v>384000</v>
      </c>
      <c r="BQ1096" s="107">
        <f t="shared" si="734"/>
        <v>8.7999999999999994E-9</v>
      </c>
      <c r="BR1096" s="107">
        <f t="shared" si="735"/>
        <v>1.1919736279064079E-4</v>
      </c>
      <c r="BS1096" s="107">
        <f t="shared" si="736"/>
        <v>5.897132685431703E-3</v>
      </c>
      <c r="BT1096" s="107">
        <f t="shared" si="737"/>
        <v>2.0413846169171179E-5</v>
      </c>
      <c r="BU1096" s="107">
        <f t="shared" si="738"/>
        <v>2.5094181640134905E-3</v>
      </c>
      <c r="BV1096" s="107">
        <f t="shared" si="739"/>
        <v>4.0827692338342372</v>
      </c>
      <c r="BW1096" s="117">
        <f t="shared" si="740"/>
        <v>1.1834945778128711E-4</v>
      </c>
    </row>
    <row r="1097" spans="1:75" ht="30" customHeight="1" x14ac:dyDescent="0.25">
      <c r="A1097" s="108">
        <v>4.6332108854933596</v>
      </c>
      <c r="B1097" s="108">
        <v>-74.1625130670175</v>
      </c>
      <c r="C1097" s="119">
        <v>22</v>
      </c>
      <c r="D1097" s="119">
        <v>28</v>
      </c>
      <c r="E1097" s="119">
        <v>1857</v>
      </c>
      <c r="F1097" s="16" t="s">
        <v>2740</v>
      </c>
      <c r="G1097" s="14" t="s">
        <v>2741</v>
      </c>
      <c r="H1097" s="16" t="s">
        <v>2742</v>
      </c>
      <c r="I1097" s="14" t="s">
        <v>195</v>
      </c>
      <c r="J1097" s="14" t="s">
        <v>41</v>
      </c>
      <c r="K1097" s="14">
        <v>10</v>
      </c>
      <c r="L1097" s="14"/>
      <c r="M1097" s="14">
        <v>2000</v>
      </c>
      <c r="N1097" s="15" t="s">
        <v>43</v>
      </c>
      <c r="O1097" s="15" t="s">
        <v>44</v>
      </c>
      <c r="P1097" s="17">
        <v>-8.4851358602175367E-2</v>
      </c>
      <c r="Q1097" s="18">
        <v>7200</v>
      </c>
      <c r="R1097" s="18">
        <v>5127.7942277186921</v>
      </c>
      <c r="S1097" s="15" t="s">
        <v>45</v>
      </c>
      <c r="T1097" s="15"/>
      <c r="U1097" s="15"/>
      <c r="V1097" s="14">
        <v>365</v>
      </c>
      <c r="W1097" s="76"/>
      <c r="X1097" s="14"/>
      <c r="Y1097" s="14">
        <v>8760</v>
      </c>
      <c r="Z1097" s="76" t="s">
        <v>2738</v>
      </c>
      <c r="AA1097" s="76" t="s">
        <v>2743</v>
      </c>
      <c r="AB1097" s="19" t="s">
        <v>49</v>
      </c>
      <c r="AC1097" s="19">
        <v>46.3856216091623</v>
      </c>
      <c r="AD1097" s="19">
        <v>1074.85364414012</v>
      </c>
      <c r="AE1097" s="19">
        <v>5.4109910208389103</v>
      </c>
      <c r="AF1097" s="19">
        <v>1344</v>
      </c>
      <c r="AG1097" s="19">
        <v>1920000</v>
      </c>
      <c r="AH1097" s="20">
        <v>30259</v>
      </c>
      <c r="AI1097" s="20">
        <v>7.6726E-6</v>
      </c>
      <c r="AJ1097" s="21">
        <f t="shared" si="720"/>
        <v>2.3785592273660585E-4</v>
      </c>
      <c r="AK1097" s="21">
        <f t="shared" si="721"/>
        <v>5.5116283120641082E-3</v>
      </c>
      <c r="AL1097" s="21">
        <f t="shared" si="722"/>
        <v>2.7746448522895438E-5</v>
      </c>
      <c r="AM1097" s="21">
        <f t="shared" si="723"/>
        <v>6.8917554420539224E-3</v>
      </c>
      <c r="AN1097" s="21">
        <f t="shared" si="724"/>
        <v>9.8453649172198894</v>
      </c>
      <c r="AO1097" s="86">
        <f t="shared" si="725"/>
        <v>0.16534658192661889</v>
      </c>
      <c r="AP1097" s="88">
        <f t="shared" si="726"/>
        <v>6.5166006229207084E-7</v>
      </c>
      <c r="AQ1097" s="89">
        <f t="shared" si="727"/>
        <v>1.5100351539901667E-5</v>
      </c>
      <c r="AR1097" s="89">
        <f t="shared" si="728"/>
        <v>7.6017667186014903E-8</v>
      </c>
      <c r="AS1097" s="89">
        <f t="shared" si="729"/>
        <v>1.8881521759051841E-5</v>
      </c>
      <c r="AT1097" s="89">
        <f t="shared" si="730"/>
        <v>2.6973602512931204E-2</v>
      </c>
      <c r="AU1097" s="91">
        <f t="shared" si="731"/>
        <v>4.5300433404553121E-4</v>
      </c>
      <c r="AV1097" s="95">
        <f t="shared" si="741"/>
        <v>237.85592273660586</v>
      </c>
      <c r="AW1097" s="96">
        <f t="shared" si="742"/>
        <v>5511.6283120641083</v>
      </c>
      <c r="AX1097" s="96">
        <f t="shared" si="743"/>
        <v>27.746448522895438</v>
      </c>
      <c r="AY1097" s="96">
        <f t="shared" si="744"/>
        <v>6891.7554420539227</v>
      </c>
      <c r="AZ1097" s="96">
        <f t="shared" si="745"/>
        <v>9845364.9172198903</v>
      </c>
      <c r="BA1097" s="97">
        <f t="shared" si="746"/>
        <v>165346.58192661888</v>
      </c>
      <c r="BB1097" s="102">
        <f t="shared" si="747"/>
        <v>0.65166006229207085</v>
      </c>
      <c r="BC1097" s="98">
        <f t="shared" si="748"/>
        <v>15.100351539901666</v>
      </c>
      <c r="BD1097" s="98">
        <f t="shared" si="749"/>
        <v>7.6017667186014909E-2</v>
      </c>
      <c r="BE1097" s="98">
        <f t="shared" si="750"/>
        <v>18.881521759051843</v>
      </c>
      <c r="BF1097" s="98">
        <f t="shared" si="751"/>
        <v>26973.602512931204</v>
      </c>
      <c r="BG1097" s="103">
        <f t="shared" si="752"/>
        <v>453.00433404553121</v>
      </c>
      <c r="BH1097">
        <v>0.1</v>
      </c>
      <c r="BI1097">
        <f t="shared" si="732"/>
        <v>512.77942277186924</v>
      </c>
      <c r="BJ1097">
        <v>0.1</v>
      </c>
      <c r="BK1097">
        <f t="shared" si="733"/>
        <v>3025.9</v>
      </c>
      <c r="BL1097" s="114">
        <v>17.6498016718255</v>
      </c>
      <c r="BM1097" s="114">
        <v>910.91550745517998</v>
      </c>
      <c r="BN1097" s="114">
        <v>5.3109910208389097</v>
      </c>
      <c r="BO1097" s="114">
        <v>537.6</v>
      </c>
      <c r="BP1097" s="114">
        <v>384000</v>
      </c>
      <c r="BQ1097" s="107">
        <f t="shared" si="734"/>
        <v>7.6726E-7</v>
      </c>
      <c r="BR1097" s="107">
        <f t="shared" si="735"/>
        <v>9.3577925685627247E-5</v>
      </c>
      <c r="BS1097" s="107">
        <f t="shared" si="736"/>
        <v>4.7033926740602441E-3</v>
      </c>
      <c r="BT1097" s="107">
        <f t="shared" si="737"/>
        <v>2.7374648613477431E-5</v>
      </c>
      <c r="BU1097" s="107">
        <f t="shared" si="738"/>
        <v>2.8415435633513658E-3</v>
      </c>
      <c r="BV1097" s="107">
        <f t="shared" si="739"/>
        <v>2.2014905218195264</v>
      </c>
      <c r="BW1097" s="117">
        <f t="shared" si="740"/>
        <v>2.3383537865265855E-2</v>
      </c>
    </row>
    <row r="1098" spans="1:75" ht="30" customHeight="1" x14ac:dyDescent="0.25">
      <c r="A1098" s="108">
        <v>4.6477259781799498</v>
      </c>
      <c r="B1098" s="108">
        <v>-74.140887670058007</v>
      </c>
      <c r="C1098" s="119">
        <v>24</v>
      </c>
      <c r="D1098" s="119">
        <v>29</v>
      </c>
      <c r="E1098" s="119">
        <v>1872</v>
      </c>
      <c r="F1098" s="16" t="s">
        <v>2744</v>
      </c>
      <c r="G1098" s="14" t="s">
        <v>2745</v>
      </c>
      <c r="H1098" s="16" t="s">
        <v>2746</v>
      </c>
      <c r="I1098" s="14" t="s">
        <v>195</v>
      </c>
      <c r="J1098" s="14" t="s">
        <v>53</v>
      </c>
      <c r="K1098" s="27"/>
      <c r="L1098" s="27"/>
      <c r="M1098" s="14">
        <v>2008</v>
      </c>
      <c r="N1098" s="15" t="s">
        <v>62</v>
      </c>
      <c r="O1098" s="15" t="s">
        <v>63</v>
      </c>
      <c r="P1098" s="17">
        <v>-7.2022874027276113E-2</v>
      </c>
      <c r="Q1098" s="18">
        <v>960</v>
      </c>
      <c r="R1098" s="18">
        <v>719.70527530447544</v>
      </c>
      <c r="S1098" s="15" t="s">
        <v>64</v>
      </c>
      <c r="T1098" s="15">
        <f>((R1098*6933000)/1000)/8460</f>
        <v>589.80102525838402</v>
      </c>
      <c r="U1098" s="15" t="s">
        <v>45</v>
      </c>
      <c r="V1098" s="14">
        <v>365</v>
      </c>
      <c r="W1098" s="76" t="s">
        <v>384</v>
      </c>
      <c r="X1098" s="14">
        <v>31</v>
      </c>
      <c r="Y1098" s="14">
        <v>8016</v>
      </c>
      <c r="Z1098" s="76" t="s">
        <v>2747</v>
      </c>
      <c r="AA1098" s="76" t="s">
        <v>429</v>
      </c>
      <c r="AB1098" s="19" t="s">
        <v>226</v>
      </c>
      <c r="AC1098" s="19">
        <v>12.7152226842523</v>
      </c>
      <c r="AD1098" s="19">
        <v>4.5638248573294096</v>
      </c>
      <c r="AE1098" s="19">
        <v>12.0799261022882</v>
      </c>
      <c r="AF1098" s="19">
        <v>6.25</v>
      </c>
      <c r="AG1098" s="19">
        <v>2343</v>
      </c>
      <c r="AH1098" s="23">
        <v>960</v>
      </c>
      <c r="AI1098" s="20">
        <v>2.0000000000000002E-5</v>
      </c>
      <c r="AJ1098" s="21">
        <f>AC1098*R1098/1000000</f>
        <v>9.1512128425275136E-3</v>
      </c>
      <c r="AK1098" s="21">
        <f>AD1098*R1098/1000000</f>
        <v>3.2846088253856709E-3</v>
      </c>
      <c r="AL1098" s="21">
        <f>AE1098*R1098/1000000</f>
        <v>8.693986541105047E-3</v>
      </c>
      <c r="AM1098" s="21">
        <f>AF1098*R1098/1000000</f>
        <v>4.4981579706529721E-3</v>
      </c>
      <c r="AN1098" s="21">
        <f>AG1098*R1098/1000000</f>
        <v>1.6862694600383861</v>
      </c>
      <c r="AO1098" s="86">
        <f t="shared" si="725"/>
        <v>1.439410550608951E-2</v>
      </c>
      <c r="AP1098" s="88">
        <f t="shared" si="726"/>
        <v>2.5071816006924694E-5</v>
      </c>
      <c r="AQ1098" s="89">
        <f t="shared" si="727"/>
        <v>8.9989282887278661E-6</v>
      </c>
      <c r="AR1098" s="89">
        <f t="shared" si="728"/>
        <v>2.3819141208506978E-5</v>
      </c>
      <c r="AS1098" s="89">
        <f t="shared" si="729"/>
        <v>1.232372046754239E-5</v>
      </c>
      <c r="AT1098" s="89">
        <f t="shared" si="730"/>
        <v>4.6199163288722905E-3</v>
      </c>
      <c r="AU1098" s="91">
        <f t="shared" si="731"/>
        <v>3.9435905496135644E-5</v>
      </c>
      <c r="AV1098" s="95">
        <f t="shared" si="741"/>
        <v>9151.2128425275132</v>
      </c>
      <c r="AW1098" s="96">
        <f t="shared" si="742"/>
        <v>3284.608825385671</v>
      </c>
      <c r="AX1098" s="96">
        <f t="shared" si="743"/>
        <v>8693.9865411050469</v>
      </c>
      <c r="AY1098" s="96">
        <f t="shared" si="744"/>
        <v>4498.1579706529719</v>
      </c>
      <c r="AZ1098" s="96">
        <f t="shared" si="745"/>
        <v>1686269.4600383861</v>
      </c>
      <c r="BA1098" s="97">
        <f t="shared" si="746"/>
        <v>14394.105506089511</v>
      </c>
      <c r="BB1098" s="102">
        <f t="shared" si="747"/>
        <v>25.071816006924696</v>
      </c>
      <c r="BC1098" s="98">
        <f t="shared" si="748"/>
        <v>8.9989282887278659</v>
      </c>
      <c r="BD1098" s="98">
        <f t="shared" si="749"/>
        <v>23.819141208506977</v>
      </c>
      <c r="BE1098" s="98">
        <f t="shared" si="750"/>
        <v>12.32372046754239</v>
      </c>
      <c r="BF1098" s="98">
        <f t="shared" si="751"/>
        <v>4619.9163288722903</v>
      </c>
      <c r="BG1098" s="103">
        <f t="shared" si="752"/>
        <v>39.435905496135646</v>
      </c>
      <c r="BH1098">
        <v>0.1</v>
      </c>
      <c r="BI1098">
        <f t="shared" si="732"/>
        <v>71.970527530447541</v>
      </c>
      <c r="BJ1098">
        <v>0.1</v>
      </c>
      <c r="BK1098">
        <f t="shared" si="733"/>
        <v>96</v>
      </c>
      <c r="BL1098" s="114">
        <v>8.7974410932361504</v>
      </c>
      <c r="BM1098" s="114">
        <v>3.6268345072346699</v>
      </c>
      <c r="BN1098" s="114">
        <v>10.053852918428399</v>
      </c>
      <c r="BO1098" s="114">
        <v>12.5</v>
      </c>
      <c r="BP1098" s="114">
        <v>2343</v>
      </c>
      <c r="BQ1098" s="107">
        <f t="shared" si="734"/>
        <v>2.0000000000000003E-6</v>
      </c>
      <c r="BR1098" s="107">
        <f t="shared" si="735"/>
        <v>6.3973556510011458E-3</v>
      </c>
      <c r="BS1098" s="107">
        <f t="shared" si="736"/>
        <v>2.6308366875281079E-3</v>
      </c>
      <c r="BT1098" s="107">
        <f t="shared" si="737"/>
        <v>7.2878539087062573E-3</v>
      </c>
      <c r="BU1098" s="107">
        <f t="shared" si="738"/>
        <v>9.0075543166325094E-3</v>
      </c>
      <c r="BV1098" s="107">
        <f t="shared" si="739"/>
        <v>1.6946798337080462</v>
      </c>
      <c r="BW1098" s="117">
        <f t="shared" si="740"/>
        <v>2.035633922494103E-3</v>
      </c>
    </row>
    <row r="1099" spans="1:75" ht="15" customHeight="1" x14ac:dyDescent="0.25">
      <c r="A1099" s="108">
        <v>4.6043247529767397</v>
      </c>
      <c r="B1099" s="108">
        <v>-74.145539613188902</v>
      </c>
      <c r="C1099" s="119">
        <v>24</v>
      </c>
      <c r="D1099" s="119">
        <v>24</v>
      </c>
      <c r="E1099" s="119">
        <v>1807</v>
      </c>
      <c r="F1099" s="16" t="s">
        <v>2748</v>
      </c>
      <c r="G1099" s="14" t="s">
        <v>2749</v>
      </c>
      <c r="H1099" s="16" t="s">
        <v>2750</v>
      </c>
      <c r="I1099" s="14" t="s">
        <v>195</v>
      </c>
      <c r="J1099" s="14" t="s">
        <v>41</v>
      </c>
      <c r="K1099" s="14">
        <v>2.2799999999999998</v>
      </c>
      <c r="L1099" s="14"/>
      <c r="M1099" s="14">
        <v>2005</v>
      </c>
      <c r="N1099" s="15" t="s">
        <v>43</v>
      </c>
      <c r="O1099" s="15" t="s">
        <v>44</v>
      </c>
      <c r="P1099" s="22">
        <v>8.4286353981658756E-3</v>
      </c>
      <c r="Q1099" s="18">
        <v>9391.65</v>
      </c>
      <c r="R1099" s="18">
        <v>9713.6832734168293</v>
      </c>
      <c r="S1099" s="15" t="s">
        <v>45</v>
      </c>
      <c r="T1099" s="15"/>
      <c r="U1099" s="15"/>
      <c r="V1099" s="14">
        <v>365</v>
      </c>
      <c r="W1099" s="76"/>
      <c r="X1099" s="14"/>
      <c r="Y1099" s="14">
        <v>8760</v>
      </c>
      <c r="Z1099" s="76" t="s">
        <v>2751</v>
      </c>
      <c r="AA1099" s="76" t="s">
        <v>429</v>
      </c>
      <c r="AB1099" s="19" t="s">
        <v>49</v>
      </c>
      <c r="AC1099" s="19">
        <v>46.3856216091623</v>
      </c>
      <c r="AD1099" s="19">
        <v>1074.85364414012</v>
      </c>
      <c r="AE1099" s="19">
        <v>5.4109910208389103</v>
      </c>
      <c r="AF1099" s="19">
        <v>1344</v>
      </c>
      <c r="AG1099" s="19">
        <v>1920000</v>
      </c>
      <c r="AH1099" s="23">
        <v>9391.65</v>
      </c>
      <c r="AI1099" s="24">
        <v>8.7999999999999994E-8</v>
      </c>
      <c r="AJ1099" s="21">
        <f t="shared" ref="AJ1099:AJ1109" si="753">AC1099*R1099/1000000000</f>
        <v>4.5057523675196204E-4</v>
      </c>
      <c r="AK1099" s="21">
        <f t="shared" ref="AK1099:AK1109" si="754">AD1099*R1099/1000000000</f>
        <v>1.0440787864455009E-2</v>
      </c>
      <c r="AL1099" s="21">
        <f t="shared" ref="AL1099:AL1109" si="755">AE1099*R1099/1000000000</f>
        <v>5.2560652971731581E-5</v>
      </c>
      <c r="AM1099" s="21">
        <f t="shared" ref="AM1099:AM1109" si="756">AF1099*R1099/1000000000</f>
        <v>1.3055190319472217E-2</v>
      </c>
      <c r="AN1099" s="21">
        <f t="shared" ref="AN1099:AN1109" si="757">AG1099*R1099/1000000000</f>
        <v>18.650271884960311</v>
      </c>
      <c r="AO1099" s="86">
        <f t="shared" si="725"/>
        <v>8.548041280606809E-4</v>
      </c>
      <c r="AP1099" s="88">
        <f t="shared" si="726"/>
        <v>1.234452703430033E-6</v>
      </c>
      <c r="AQ1099" s="89">
        <f t="shared" si="727"/>
        <v>2.8604898258780846E-5</v>
      </c>
      <c r="AR1099" s="89">
        <f t="shared" si="728"/>
        <v>1.4400178896364818E-7</v>
      </c>
      <c r="AS1099" s="89">
        <f t="shared" si="729"/>
        <v>3.5767644710882789E-5</v>
      </c>
      <c r="AT1099" s="89">
        <f t="shared" si="730"/>
        <v>5.1096635301261129E-2</v>
      </c>
      <c r="AU1099" s="91">
        <f t="shared" si="731"/>
        <v>2.3419291179744682E-6</v>
      </c>
      <c r="AV1099" s="95">
        <f t="shared" si="741"/>
        <v>450.57523675196205</v>
      </c>
      <c r="AW1099" s="96">
        <f t="shared" si="742"/>
        <v>10440.787864455009</v>
      </c>
      <c r="AX1099" s="96">
        <f t="shared" si="743"/>
        <v>52.560652971731578</v>
      </c>
      <c r="AY1099" s="96">
        <f t="shared" si="744"/>
        <v>13055.190319472218</v>
      </c>
      <c r="AZ1099" s="96">
        <f t="shared" si="745"/>
        <v>18650271.884960312</v>
      </c>
      <c r="BA1099" s="97">
        <f t="shared" si="746"/>
        <v>854.80412806068091</v>
      </c>
      <c r="BB1099" s="102">
        <f t="shared" si="747"/>
        <v>1.234452703430033</v>
      </c>
      <c r="BC1099" s="98">
        <f t="shared" si="748"/>
        <v>28.604898258780846</v>
      </c>
      <c r="BD1099" s="98">
        <f t="shared" si="749"/>
        <v>0.14400178896364818</v>
      </c>
      <c r="BE1099" s="98">
        <f t="shared" si="750"/>
        <v>35.767644710882792</v>
      </c>
      <c r="BF1099" s="98">
        <f t="shared" si="751"/>
        <v>51096.635301261129</v>
      </c>
      <c r="BG1099" s="103">
        <f t="shared" si="752"/>
        <v>2.3419291179744683</v>
      </c>
      <c r="BH1099">
        <v>0.1</v>
      </c>
      <c r="BI1099">
        <f t="shared" si="732"/>
        <v>971.36832734168297</v>
      </c>
      <c r="BJ1099">
        <v>0.1</v>
      </c>
      <c r="BK1099">
        <f t="shared" si="733"/>
        <v>939.16499999999996</v>
      </c>
      <c r="BL1099" s="114">
        <v>17.6498016718255</v>
      </c>
      <c r="BM1099" s="114">
        <v>910.91550745517998</v>
      </c>
      <c r="BN1099" s="114">
        <v>5.3109910208389097</v>
      </c>
      <c r="BO1099" s="114">
        <v>537.6</v>
      </c>
      <c r="BP1099" s="114">
        <v>384000</v>
      </c>
      <c r="BQ1099" s="107">
        <f t="shared" si="734"/>
        <v>8.7999999999999994E-9</v>
      </c>
      <c r="BR1099" s="107">
        <f t="shared" si="735"/>
        <v>1.7726653822805992E-4</v>
      </c>
      <c r="BS1099" s="107">
        <f t="shared" si="736"/>
        <v>8.9097309130238035E-3</v>
      </c>
      <c r="BT1099" s="107">
        <f t="shared" si="737"/>
        <v>5.185634495920466E-5</v>
      </c>
      <c r="BU1099" s="107">
        <f t="shared" si="738"/>
        <v>5.3827928649725128E-3</v>
      </c>
      <c r="BV1099" s="107">
        <f t="shared" si="739"/>
        <v>4.1703275733624396</v>
      </c>
      <c r="BW1099" s="117">
        <f t="shared" si="740"/>
        <v>1.2088755910759231E-4</v>
      </c>
    </row>
    <row r="1100" spans="1:75" ht="30" x14ac:dyDescent="0.25">
      <c r="A1100" s="108">
        <v>4.71487553030558</v>
      </c>
      <c r="B1100" s="108">
        <v>-74.143302134107799</v>
      </c>
      <c r="C1100" s="119">
        <v>24</v>
      </c>
      <c r="D1100" s="119">
        <v>37</v>
      </c>
      <c r="E1100" s="119">
        <v>1981</v>
      </c>
      <c r="F1100" s="16" t="s">
        <v>2752</v>
      </c>
      <c r="G1100" s="14" t="s">
        <v>2753</v>
      </c>
      <c r="H1100" s="16" t="s">
        <v>2754</v>
      </c>
      <c r="I1100" s="14" t="s">
        <v>709</v>
      </c>
      <c r="J1100" s="14" t="s">
        <v>41</v>
      </c>
      <c r="K1100" s="14">
        <v>15</v>
      </c>
      <c r="L1100" s="14"/>
      <c r="M1100" s="14">
        <v>1991</v>
      </c>
      <c r="N1100" s="15" t="s">
        <v>102</v>
      </c>
      <c r="O1100" s="15" t="s">
        <v>103</v>
      </c>
      <c r="P1100" s="17">
        <v>-7.2022874027276113E-2</v>
      </c>
      <c r="Q1100" s="18">
        <v>2.3659007457319201</v>
      </c>
      <c r="R1100" s="18">
        <v>1.7736992161979743</v>
      </c>
      <c r="S1100" s="2" t="s">
        <v>45</v>
      </c>
      <c r="T1100" s="2"/>
      <c r="U1100" s="2"/>
      <c r="V1100" s="14">
        <v>365</v>
      </c>
      <c r="W1100" s="76"/>
      <c r="X1100" s="14"/>
      <c r="Y1100" s="14">
        <v>8760</v>
      </c>
      <c r="Z1100" s="76" t="s">
        <v>2755</v>
      </c>
      <c r="AA1100" s="76" t="s">
        <v>429</v>
      </c>
      <c r="AB1100" s="19" t="s">
        <v>49</v>
      </c>
      <c r="AC1100" s="19">
        <v>840000</v>
      </c>
      <c r="AD1100" s="19">
        <v>2400000</v>
      </c>
      <c r="AE1100" s="19">
        <v>1800000</v>
      </c>
      <c r="AF1100" s="19">
        <v>600000</v>
      </c>
      <c r="AG1100" s="19">
        <v>2676000000</v>
      </c>
      <c r="AH1100" s="20">
        <v>30259</v>
      </c>
      <c r="AI1100" s="20">
        <v>7.6726E-6</v>
      </c>
      <c r="AJ1100" s="21">
        <f t="shared" si="753"/>
        <v>1.4899073416062985E-3</v>
      </c>
      <c r="AK1100" s="21">
        <f t="shared" si="754"/>
        <v>4.2568781188751384E-3</v>
      </c>
      <c r="AL1100" s="21">
        <f t="shared" si="755"/>
        <v>3.192658589156354E-3</v>
      </c>
      <c r="AM1100" s="21">
        <f t="shared" si="756"/>
        <v>1.0642195297187846E-3</v>
      </c>
      <c r="AN1100" s="21">
        <f t="shared" si="757"/>
        <v>4.7464191025457794</v>
      </c>
      <c r="AO1100" s="86">
        <f t="shared" si="725"/>
        <v>0.17405262669699639</v>
      </c>
      <c r="AP1100" s="88">
        <f t="shared" si="726"/>
        <v>4.0819379222090367E-6</v>
      </c>
      <c r="AQ1100" s="89">
        <f t="shared" si="727"/>
        <v>1.1662679777740106E-5</v>
      </c>
      <c r="AR1100" s="89">
        <f t="shared" si="728"/>
        <v>8.7470098333050799E-6</v>
      </c>
      <c r="AS1100" s="89">
        <f t="shared" si="729"/>
        <v>2.9156699444350265E-6</v>
      </c>
      <c r="AT1100" s="89">
        <f t="shared" si="730"/>
        <v>1.3003887952180217E-2</v>
      </c>
      <c r="AU1100" s="91">
        <f t="shared" si="731"/>
        <v>4.7685651149862026E-4</v>
      </c>
      <c r="AV1100" s="95">
        <f t="shared" si="741"/>
        <v>1489.9073416062986</v>
      </c>
      <c r="AW1100" s="96">
        <f t="shared" si="742"/>
        <v>4256.8781188751382</v>
      </c>
      <c r="AX1100" s="96">
        <f t="shared" si="743"/>
        <v>3192.6585891563541</v>
      </c>
      <c r="AY1100" s="96">
        <f t="shared" si="744"/>
        <v>1064.2195297187845</v>
      </c>
      <c r="AZ1100" s="96">
        <f t="shared" si="745"/>
        <v>4746419.1025457792</v>
      </c>
      <c r="BA1100" s="97">
        <f t="shared" si="746"/>
        <v>174052.62669699639</v>
      </c>
      <c r="BB1100" s="102">
        <f t="shared" si="747"/>
        <v>4.0819379222090371</v>
      </c>
      <c r="BC1100" s="98">
        <f t="shared" si="748"/>
        <v>11.662679777740106</v>
      </c>
      <c r="BD1100" s="98">
        <f t="shared" si="749"/>
        <v>8.7470098333050803</v>
      </c>
      <c r="BE1100" s="98">
        <f t="shared" si="750"/>
        <v>2.9156699444350265</v>
      </c>
      <c r="BF1100" s="98">
        <f t="shared" si="751"/>
        <v>13003.887952180217</v>
      </c>
      <c r="BG1100" s="103">
        <f t="shared" si="752"/>
        <v>476.85651149862025</v>
      </c>
      <c r="BH1100">
        <v>0.1</v>
      </c>
      <c r="BI1100">
        <f t="shared" si="732"/>
        <v>0.17736992161979745</v>
      </c>
      <c r="BJ1100">
        <v>0.1</v>
      </c>
      <c r="BK1100">
        <f t="shared" si="733"/>
        <v>3025.9</v>
      </c>
      <c r="BL1100" s="114">
        <v>336000</v>
      </c>
      <c r="BM1100" s="114">
        <v>480000</v>
      </c>
      <c r="BN1100" s="114">
        <v>360000</v>
      </c>
      <c r="BO1100" s="114">
        <v>120000</v>
      </c>
      <c r="BP1100" s="114">
        <v>1070400000</v>
      </c>
      <c r="BQ1100" s="107">
        <f t="shared" si="734"/>
        <v>7.6726E-7</v>
      </c>
      <c r="BR1100" s="107">
        <f t="shared" si="735"/>
        <v>6.1430453418259842E-4</v>
      </c>
      <c r="BS1100" s="107">
        <f t="shared" si="736"/>
        <v>9.5186688457362409E-4</v>
      </c>
      <c r="BT1100" s="107">
        <f t="shared" si="737"/>
        <v>7.1390016343021809E-4</v>
      </c>
      <c r="BU1100" s="107">
        <f t="shared" si="738"/>
        <v>2.3796672114340602E-4</v>
      </c>
      <c r="BV1100" s="107">
        <f t="shared" si="739"/>
        <v>1.9569987303245633</v>
      </c>
      <c r="BW1100" s="117">
        <f t="shared" si="740"/>
        <v>2.4614758524155379E-2</v>
      </c>
    </row>
    <row r="1101" spans="1:75" ht="30" customHeight="1" x14ac:dyDescent="0.25">
      <c r="A1101" s="108">
        <v>4.7158251034038496</v>
      </c>
      <c r="B1101" s="108">
        <v>-74.143053474608806</v>
      </c>
      <c r="C1101" s="119">
        <v>24</v>
      </c>
      <c r="D1101" s="119">
        <v>37</v>
      </c>
      <c r="E1101" s="119">
        <v>1981</v>
      </c>
      <c r="F1101" s="16" t="s">
        <v>2756</v>
      </c>
      <c r="G1101" s="14" t="s">
        <v>310</v>
      </c>
      <c r="H1101" s="16" t="s">
        <v>2757</v>
      </c>
      <c r="I1101" s="14" t="s">
        <v>709</v>
      </c>
      <c r="J1101" s="14" t="s">
        <v>53</v>
      </c>
      <c r="K1101" s="27"/>
      <c r="L1101" s="27"/>
      <c r="M1101" s="14">
        <v>2004</v>
      </c>
      <c r="N1101" s="15" t="s">
        <v>43</v>
      </c>
      <c r="O1101" s="15" t="s">
        <v>123</v>
      </c>
      <c r="P1101" s="17">
        <v>1.4131626950323477E-2</v>
      </c>
      <c r="Q1101" s="18">
        <v>1008</v>
      </c>
      <c r="R1101" s="18">
        <v>1066.619901092288</v>
      </c>
      <c r="S1101" s="15" t="s">
        <v>45</v>
      </c>
      <c r="T1101" s="15"/>
      <c r="U1101" s="15"/>
      <c r="V1101" s="14">
        <v>365</v>
      </c>
      <c r="W1101" s="76" t="s">
        <v>76</v>
      </c>
      <c r="X1101" s="14"/>
      <c r="Y1101" s="14">
        <v>2920</v>
      </c>
      <c r="Z1101" s="76" t="s">
        <v>2758</v>
      </c>
      <c r="AA1101" s="76" t="s">
        <v>429</v>
      </c>
      <c r="AB1101" s="19" t="s">
        <v>49</v>
      </c>
      <c r="AC1101" s="19">
        <v>196.35697419693699</v>
      </c>
      <c r="AD1101" s="19">
        <v>1220.7279907421801</v>
      </c>
      <c r="AE1101" s="19">
        <v>69.655897325915305</v>
      </c>
      <c r="AF1101" s="19">
        <v>640</v>
      </c>
      <c r="AG1101" s="19">
        <v>1920000</v>
      </c>
      <c r="AH1101" s="20">
        <v>2.9803032786885244</v>
      </c>
      <c r="AI1101" s="20">
        <v>1.362E-5</v>
      </c>
      <c r="AJ1101" s="21">
        <f t="shared" si="753"/>
        <v>2.094382563967179E-4</v>
      </c>
      <c r="AK1101" s="21">
        <f t="shared" si="754"/>
        <v>1.3020527687460117E-3</v>
      </c>
      <c r="AL1101" s="21">
        <f t="shared" si="755"/>
        <v>7.4296366316262352E-5</v>
      </c>
      <c r="AM1101" s="21">
        <f t="shared" si="756"/>
        <v>6.8263673669906441E-4</v>
      </c>
      <c r="AN1101" s="21">
        <f t="shared" si="757"/>
        <v>2.0479102100971929</v>
      </c>
      <c r="AO1101" s="86">
        <f t="shared" si="725"/>
        <v>4.2952329104352919E-5</v>
      </c>
      <c r="AP1101" s="88">
        <f t="shared" si="726"/>
        <v>5.7380344218278877E-7</v>
      </c>
      <c r="AQ1101" s="89">
        <f t="shared" si="727"/>
        <v>3.5672678595781141E-6</v>
      </c>
      <c r="AR1101" s="89">
        <f t="shared" si="728"/>
        <v>2.0355168853770507E-7</v>
      </c>
      <c r="AS1101" s="89">
        <f t="shared" si="729"/>
        <v>1.8702376347919572E-6</v>
      </c>
      <c r="AT1101" s="89">
        <f t="shared" si="730"/>
        <v>5.6107129043758705E-3</v>
      </c>
      <c r="AU1101" s="91">
        <f t="shared" si="731"/>
        <v>1.1767761398452854E-7</v>
      </c>
      <c r="AV1101" s="95">
        <f t="shared" si="741"/>
        <v>209.43825639671789</v>
      </c>
      <c r="AW1101" s="96">
        <f t="shared" si="742"/>
        <v>1302.0527687460117</v>
      </c>
      <c r="AX1101" s="96">
        <f t="shared" si="743"/>
        <v>74.29636631626235</v>
      </c>
      <c r="AY1101" s="96">
        <f t="shared" si="744"/>
        <v>682.63673669906439</v>
      </c>
      <c r="AZ1101" s="96">
        <f t="shared" si="745"/>
        <v>2047910.2100971928</v>
      </c>
      <c r="BA1101" s="97">
        <f t="shared" si="746"/>
        <v>42.95232910435292</v>
      </c>
      <c r="BB1101" s="102">
        <f t="shared" si="747"/>
        <v>0.57380344218278878</v>
      </c>
      <c r="BC1101" s="98">
        <f t="shared" si="748"/>
        <v>3.5672678595781142</v>
      </c>
      <c r="BD1101" s="98">
        <f t="shared" si="749"/>
        <v>0.20355168853770506</v>
      </c>
      <c r="BE1101" s="98">
        <f t="shared" si="750"/>
        <v>1.8702376347919571</v>
      </c>
      <c r="BF1101" s="98">
        <f t="shared" si="751"/>
        <v>5610.7129043758705</v>
      </c>
      <c r="BG1101" s="103">
        <f t="shared" si="752"/>
        <v>0.11767761398452854</v>
      </c>
      <c r="BH1101">
        <v>0.1</v>
      </c>
      <c r="BI1101">
        <f t="shared" si="732"/>
        <v>106.66199010922881</v>
      </c>
      <c r="BJ1101">
        <v>0.1</v>
      </c>
      <c r="BK1101">
        <f t="shared" si="733"/>
        <v>0.29803032786885247</v>
      </c>
      <c r="BL1101" s="114">
        <v>187.562005220738</v>
      </c>
      <c r="BM1101" s="114">
        <v>1012.03746873145</v>
      </c>
      <c r="BN1101" s="114">
        <v>69.555897325915296</v>
      </c>
      <c r="BO1101" s="114">
        <v>256</v>
      </c>
      <c r="BP1101" s="114">
        <v>384000</v>
      </c>
      <c r="BQ1101" s="107">
        <f t="shared" si="734"/>
        <v>1.362E-6</v>
      </c>
      <c r="BR1101" s="107">
        <f t="shared" si="735"/>
        <v>2.0115067513268764E-4</v>
      </c>
      <c r="BS1101" s="107">
        <f t="shared" si="736"/>
        <v>1.0872836818629041E-3</v>
      </c>
      <c r="BT1101" s="107">
        <f t="shared" si="737"/>
        <v>7.4560792166392803E-5</v>
      </c>
      <c r="BU1101" s="107">
        <f t="shared" si="738"/>
        <v>2.8145833693371948E-4</v>
      </c>
      <c r="BV1101" s="107">
        <f t="shared" si="739"/>
        <v>0.45792664415932</v>
      </c>
      <c r="BW1101" s="117">
        <f t="shared" si="740"/>
        <v>6.0743766354888522E-6</v>
      </c>
    </row>
    <row r="1102" spans="1:75" ht="45" customHeight="1" x14ac:dyDescent="0.25">
      <c r="A1102" s="108">
        <v>4.6456666666666662</v>
      </c>
      <c r="B1102" s="108">
        <v>-74.150388888888898</v>
      </c>
      <c r="C1102" s="119">
        <v>23</v>
      </c>
      <c r="D1102" s="119">
        <v>29</v>
      </c>
      <c r="E1102" s="119">
        <v>1871</v>
      </c>
      <c r="F1102" s="16" t="s">
        <v>2759</v>
      </c>
      <c r="G1102" s="14" t="s">
        <v>2760</v>
      </c>
      <c r="H1102" s="16" t="s">
        <v>2761</v>
      </c>
      <c r="I1102" s="14" t="s">
        <v>195</v>
      </c>
      <c r="J1102" s="14" t="s">
        <v>53</v>
      </c>
      <c r="K1102" s="27"/>
      <c r="L1102" s="27"/>
      <c r="M1102" s="14">
        <v>2001</v>
      </c>
      <c r="N1102" s="15" t="s">
        <v>43</v>
      </c>
      <c r="O1102" s="15" t="s">
        <v>123</v>
      </c>
      <c r="P1102" s="17">
        <v>-6.4746611082948987E-3</v>
      </c>
      <c r="Q1102" s="18">
        <v>28378.35</v>
      </c>
      <c r="R1102" s="18">
        <v>27652.824815898592</v>
      </c>
      <c r="S1102" s="15" t="s">
        <v>45</v>
      </c>
      <c r="T1102" s="15"/>
      <c r="U1102" s="15"/>
      <c r="V1102" s="14">
        <v>365</v>
      </c>
      <c r="W1102" s="76"/>
      <c r="X1102" s="14"/>
      <c r="Y1102" s="14">
        <v>8760</v>
      </c>
      <c r="Z1102" s="76" t="s">
        <v>2762</v>
      </c>
      <c r="AA1102" s="76" t="s">
        <v>429</v>
      </c>
      <c r="AB1102" s="19" t="s">
        <v>49</v>
      </c>
      <c r="AC1102" s="19">
        <v>196.35697419693699</v>
      </c>
      <c r="AD1102" s="19">
        <v>1220.7279907421801</v>
      </c>
      <c r="AE1102" s="19">
        <v>69.655897325915305</v>
      </c>
      <c r="AF1102" s="19">
        <v>640</v>
      </c>
      <c r="AG1102" s="19">
        <v>1920000</v>
      </c>
      <c r="AH1102" s="20">
        <v>8608.3841463414628</v>
      </c>
      <c r="AI1102" s="20">
        <v>1.0442E-8</v>
      </c>
      <c r="AJ1102" s="21">
        <f t="shared" si="753"/>
        <v>5.4298250088478184E-3</v>
      </c>
      <c r="AK1102" s="21">
        <f t="shared" si="754"/>
        <v>3.3756577275857381E-2</v>
      </c>
      <c r="AL1102" s="21">
        <f t="shared" si="755"/>
        <v>1.9261823261477551E-3</v>
      </c>
      <c r="AM1102" s="21">
        <f t="shared" si="756"/>
        <v>1.76978078821751E-2</v>
      </c>
      <c r="AN1102" s="21">
        <f t="shared" si="757"/>
        <v>53.093423646525302</v>
      </c>
      <c r="AO1102" s="86">
        <f t="shared" si="725"/>
        <v>8.7590637961454816E-5</v>
      </c>
      <c r="AP1102" s="88">
        <f t="shared" si="726"/>
        <v>1.4876232900952928E-5</v>
      </c>
      <c r="AQ1102" s="89">
        <f t="shared" si="727"/>
        <v>9.248377335851338E-5</v>
      </c>
      <c r="AR1102" s="89">
        <f t="shared" si="728"/>
        <v>5.2772118524596029E-6</v>
      </c>
      <c r="AS1102" s="89">
        <f t="shared" si="729"/>
        <v>4.8487144882671505E-5</v>
      </c>
      <c r="AT1102" s="89">
        <f t="shared" si="730"/>
        <v>0.14546143464801453</v>
      </c>
      <c r="AU1102" s="91">
        <f t="shared" si="731"/>
        <v>2.3997435057932824E-7</v>
      </c>
      <c r="AV1102" s="95">
        <f t="shared" si="741"/>
        <v>5429.825008847818</v>
      </c>
      <c r="AW1102" s="96">
        <f t="shared" si="742"/>
        <v>33756.57727585738</v>
      </c>
      <c r="AX1102" s="96">
        <f t="shared" si="743"/>
        <v>1926.182326147755</v>
      </c>
      <c r="AY1102" s="96">
        <f t="shared" si="744"/>
        <v>17697.807882175101</v>
      </c>
      <c r="AZ1102" s="96">
        <f t="shared" si="745"/>
        <v>53093423.646525301</v>
      </c>
      <c r="BA1102" s="97">
        <f t="shared" si="746"/>
        <v>87.590637961454817</v>
      </c>
      <c r="BB1102" s="102">
        <f t="shared" si="747"/>
        <v>14.876232900952928</v>
      </c>
      <c r="BC1102" s="98">
        <f t="shared" si="748"/>
        <v>92.483773358513375</v>
      </c>
      <c r="BD1102" s="98">
        <f t="shared" si="749"/>
        <v>5.2772118524596028</v>
      </c>
      <c r="BE1102" s="98">
        <f t="shared" si="750"/>
        <v>48.487144882671508</v>
      </c>
      <c r="BF1102" s="98">
        <f t="shared" si="751"/>
        <v>145461.43464801452</v>
      </c>
      <c r="BG1102" s="103">
        <f t="shared" si="752"/>
        <v>0.23997435057932823</v>
      </c>
      <c r="BH1102">
        <v>0.1</v>
      </c>
      <c r="BI1102">
        <f t="shared" si="732"/>
        <v>2765.2824815898593</v>
      </c>
      <c r="BJ1102">
        <v>0.1</v>
      </c>
      <c r="BK1102">
        <f t="shared" si="733"/>
        <v>860.83841463414637</v>
      </c>
      <c r="BL1102" s="114">
        <v>187.562005220738</v>
      </c>
      <c r="BM1102" s="114">
        <v>1012.03746873145</v>
      </c>
      <c r="BN1102" s="114">
        <v>69.555897325915296</v>
      </c>
      <c r="BO1102" s="114">
        <v>256</v>
      </c>
      <c r="BP1102" s="114">
        <v>384000</v>
      </c>
      <c r="BQ1102" s="107">
        <f t="shared" si="734"/>
        <v>1.0442E-9</v>
      </c>
      <c r="BR1102" s="107">
        <f t="shared" si="735"/>
        <v>5.2149639954661422E-3</v>
      </c>
      <c r="BS1102" s="107">
        <f t="shared" si="736"/>
        <v>2.8188546968746873E-2</v>
      </c>
      <c r="BT1102" s="107">
        <f t="shared" si="737"/>
        <v>1.9330377408113709E-3</v>
      </c>
      <c r="BU1102" s="107">
        <f t="shared" si="738"/>
        <v>7.2969931240096739E-3</v>
      </c>
      <c r="BV1102" s="107">
        <f t="shared" si="739"/>
        <v>11.872050443182536</v>
      </c>
      <c r="BW1102" s="117">
        <f t="shared" si="740"/>
        <v>1.2387186814200106E-5</v>
      </c>
    </row>
    <row r="1103" spans="1:75" ht="45" customHeight="1" x14ac:dyDescent="0.25">
      <c r="A1103" s="108">
        <v>4.6456666666666662</v>
      </c>
      <c r="B1103" s="108">
        <v>-74.150388888888898</v>
      </c>
      <c r="C1103" s="119">
        <v>23</v>
      </c>
      <c r="D1103" s="119">
        <v>29</v>
      </c>
      <c r="E1103" s="119">
        <v>1871</v>
      </c>
      <c r="F1103" s="16" t="s">
        <v>2759</v>
      </c>
      <c r="G1103" s="14" t="s">
        <v>2760</v>
      </c>
      <c r="H1103" s="16" t="s">
        <v>2761</v>
      </c>
      <c r="I1103" s="14" t="s">
        <v>195</v>
      </c>
      <c r="J1103" s="14" t="s">
        <v>53</v>
      </c>
      <c r="K1103" s="27"/>
      <c r="L1103" s="27"/>
      <c r="M1103" s="14">
        <v>2002</v>
      </c>
      <c r="N1103" s="15" t="s">
        <v>43</v>
      </c>
      <c r="O1103" s="15" t="s">
        <v>123</v>
      </c>
      <c r="P1103" s="17">
        <v>-6.4746611082948987E-3</v>
      </c>
      <c r="Q1103" s="18">
        <v>9459.4500000000007</v>
      </c>
      <c r="R1103" s="18">
        <v>9217.608271966199</v>
      </c>
      <c r="S1103" s="15" t="s">
        <v>45</v>
      </c>
      <c r="T1103" s="15"/>
      <c r="U1103" s="15"/>
      <c r="V1103" s="14">
        <v>365</v>
      </c>
      <c r="W1103" s="76"/>
      <c r="X1103" s="14">
        <v>104</v>
      </c>
      <c r="Y1103" s="14">
        <v>6264</v>
      </c>
      <c r="Z1103" s="76" t="s">
        <v>2762</v>
      </c>
      <c r="AA1103" s="76" t="s">
        <v>429</v>
      </c>
      <c r="AB1103" s="19" t="s">
        <v>49</v>
      </c>
      <c r="AC1103" s="19">
        <v>196.35697419693699</v>
      </c>
      <c r="AD1103" s="19">
        <v>1220.7279907421801</v>
      </c>
      <c r="AE1103" s="19">
        <v>69.655897325915305</v>
      </c>
      <c r="AF1103" s="19">
        <v>640</v>
      </c>
      <c r="AG1103" s="19">
        <v>1920000</v>
      </c>
      <c r="AH1103" s="20">
        <v>8608.3841463414628</v>
      </c>
      <c r="AI1103" s="20">
        <v>1.0442E-8</v>
      </c>
      <c r="AJ1103" s="21">
        <f t="shared" si="753"/>
        <v>1.80994166961594E-3</v>
      </c>
      <c r="AK1103" s="21">
        <f t="shared" si="754"/>
        <v>1.1252192425285796E-2</v>
      </c>
      <c r="AL1103" s="21">
        <f t="shared" si="755"/>
        <v>6.4206077538258514E-4</v>
      </c>
      <c r="AM1103" s="21">
        <f t="shared" si="756"/>
        <v>5.8992692940583675E-3</v>
      </c>
      <c r="AN1103" s="21">
        <f t="shared" si="757"/>
        <v>17.697807882175102</v>
      </c>
      <c r="AO1103" s="86">
        <f t="shared" si="725"/>
        <v>8.7590637961454816E-5</v>
      </c>
      <c r="AP1103" s="88">
        <f t="shared" si="726"/>
        <v>4.958744300317644E-6</v>
      </c>
      <c r="AQ1103" s="89">
        <f t="shared" si="727"/>
        <v>3.0827924452837795E-5</v>
      </c>
      <c r="AR1103" s="89">
        <f t="shared" si="728"/>
        <v>1.7590706174865347E-6</v>
      </c>
      <c r="AS1103" s="89">
        <f t="shared" si="729"/>
        <v>1.6162381627557171E-5</v>
      </c>
      <c r="AT1103" s="89">
        <f t="shared" si="730"/>
        <v>4.8487144882671515E-2</v>
      </c>
      <c r="AU1103" s="91">
        <f t="shared" si="731"/>
        <v>2.3997435057932824E-7</v>
      </c>
      <c r="AV1103" s="95">
        <f t="shared" si="741"/>
        <v>1809.9416696159399</v>
      </c>
      <c r="AW1103" s="96">
        <f t="shared" si="742"/>
        <v>11252.192425285795</v>
      </c>
      <c r="AX1103" s="96">
        <f t="shared" si="743"/>
        <v>642.06077538258512</v>
      </c>
      <c r="AY1103" s="96">
        <f t="shared" si="744"/>
        <v>5899.2692940583674</v>
      </c>
      <c r="AZ1103" s="96">
        <f t="shared" si="745"/>
        <v>17697807.882175103</v>
      </c>
      <c r="BA1103" s="97">
        <f t="shared" si="746"/>
        <v>87.590637961454817</v>
      </c>
      <c r="BB1103" s="102">
        <f t="shared" si="747"/>
        <v>4.9587443003176439</v>
      </c>
      <c r="BC1103" s="98">
        <f t="shared" si="748"/>
        <v>30.827924452837795</v>
      </c>
      <c r="BD1103" s="98">
        <f t="shared" si="749"/>
        <v>1.7590706174865347</v>
      </c>
      <c r="BE1103" s="98">
        <f t="shared" si="750"/>
        <v>16.162381627557171</v>
      </c>
      <c r="BF1103" s="98">
        <f t="shared" si="751"/>
        <v>48487.144882671513</v>
      </c>
      <c r="BG1103" s="103">
        <f t="shared" si="752"/>
        <v>0.23997435057932823</v>
      </c>
      <c r="BH1103">
        <v>0.1</v>
      </c>
      <c r="BI1103">
        <f t="shared" si="732"/>
        <v>921.76082719661997</v>
      </c>
      <c r="BJ1103">
        <v>0.1</v>
      </c>
      <c r="BK1103">
        <f t="shared" si="733"/>
        <v>860.83841463414637</v>
      </c>
      <c r="BL1103" s="114">
        <v>187.562005220738</v>
      </c>
      <c r="BM1103" s="114">
        <v>1012.03746873145</v>
      </c>
      <c r="BN1103" s="114">
        <v>69.555897325915296</v>
      </c>
      <c r="BO1103" s="114">
        <v>256</v>
      </c>
      <c r="BP1103" s="114">
        <v>384000</v>
      </c>
      <c r="BQ1103" s="107">
        <f t="shared" si="734"/>
        <v>1.0442E-9</v>
      </c>
      <c r="BR1103" s="107">
        <f t="shared" si="735"/>
        <v>1.7383213318220478E-3</v>
      </c>
      <c r="BS1103" s="107">
        <f t="shared" si="736"/>
        <v>9.396182322915626E-3</v>
      </c>
      <c r="BT1103" s="107">
        <f t="shared" si="737"/>
        <v>6.4434591360379044E-4</v>
      </c>
      <c r="BU1103" s="107">
        <f t="shared" si="738"/>
        <v>2.4323310413365586E-3</v>
      </c>
      <c r="BV1103" s="107">
        <f t="shared" si="739"/>
        <v>3.9573501477275119</v>
      </c>
      <c r="BW1103" s="117">
        <f t="shared" si="740"/>
        <v>1.2387186814200106E-5</v>
      </c>
    </row>
    <row r="1104" spans="1:75" ht="30" customHeight="1" x14ac:dyDescent="0.25">
      <c r="A1104" s="108">
        <v>4.6449852846255704</v>
      </c>
      <c r="B1104" s="108">
        <v>-74.150330712570707</v>
      </c>
      <c r="C1104" s="119">
        <v>23</v>
      </c>
      <c r="D1104" s="119">
        <v>29</v>
      </c>
      <c r="E1104" s="119">
        <v>1871</v>
      </c>
      <c r="F1104" s="16" t="s">
        <v>2763</v>
      </c>
      <c r="G1104" s="14" t="s">
        <v>2764</v>
      </c>
      <c r="H1104" s="16" t="s">
        <v>2765</v>
      </c>
      <c r="I1104" s="14" t="s">
        <v>195</v>
      </c>
      <c r="J1104" s="14" t="s">
        <v>41</v>
      </c>
      <c r="K1104" s="14">
        <v>15</v>
      </c>
      <c r="L1104" s="14"/>
      <c r="M1104" s="14">
        <v>1992</v>
      </c>
      <c r="N1104" s="15" t="s">
        <v>43</v>
      </c>
      <c r="O1104" s="15" t="s">
        <v>44</v>
      </c>
      <c r="P1104" s="17">
        <v>-8.4851358602175367E-2</v>
      </c>
      <c r="Q1104" s="18">
        <v>13205.5</v>
      </c>
      <c r="R1104" s="18">
        <v>9404.873149185998</v>
      </c>
      <c r="S1104" s="15" t="s">
        <v>45</v>
      </c>
      <c r="T1104" s="15"/>
      <c r="U1104" s="15"/>
      <c r="V1104" s="14">
        <v>365</v>
      </c>
      <c r="W1104" s="76"/>
      <c r="X1104" s="14">
        <v>28</v>
      </c>
      <c r="Y1104" s="14">
        <v>8088</v>
      </c>
      <c r="Z1104" s="76" t="s">
        <v>2766</v>
      </c>
      <c r="AA1104" s="76" t="s">
        <v>2767</v>
      </c>
      <c r="AB1104" s="19" t="s">
        <v>49</v>
      </c>
      <c r="AC1104" s="19">
        <v>46.3856216091623</v>
      </c>
      <c r="AD1104" s="19">
        <v>1074.85364414012</v>
      </c>
      <c r="AE1104" s="19">
        <v>5.4109910208389103</v>
      </c>
      <c r="AF1104" s="19">
        <v>1344</v>
      </c>
      <c r="AG1104" s="19">
        <v>1920000</v>
      </c>
      <c r="AH1104" s="20">
        <v>30259</v>
      </c>
      <c r="AI1104" s="20">
        <v>7.6726E-6</v>
      </c>
      <c r="AJ1104" s="21">
        <f t="shared" si="753"/>
        <v>4.3625088718031229E-4</v>
      </c>
      <c r="AK1104" s="21">
        <f t="shared" si="754"/>
        <v>1.0108862177078135E-2</v>
      </c>
      <c r="AL1104" s="21">
        <f t="shared" si="755"/>
        <v>5.0889684162374398E-5</v>
      </c>
      <c r="AM1104" s="21">
        <f t="shared" si="756"/>
        <v>1.2640149512505982E-2</v>
      </c>
      <c r="AN1104" s="21">
        <f t="shared" si="757"/>
        <v>18.057356446437115</v>
      </c>
      <c r="AO1104" s="86">
        <f t="shared" si="725"/>
        <v>0.16534658192661889</v>
      </c>
      <c r="AP1104" s="88">
        <f t="shared" si="726"/>
        <v>1.1952079100830475E-6</v>
      </c>
      <c r="AQ1104" s="89">
        <f t="shared" si="727"/>
        <v>2.7695512813912697E-5</v>
      </c>
      <c r="AR1104" s="89">
        <f t="shared" si="728"/>
        <v>1.3942379222568328E-7</v>
      </c>
      <c r="AS1104" s="89">
        <f t="shared" si="729"/>
        <v>3.463054660960543E-5</v>
      </c>
      <c r="AT1104" s="89">
        <f t="shared" si="730"/>
        <v>4.9472209442293469E-2</v>
      </c>
      <c r="AU1104" s="91">
        <f t="shared" si="731"/>
        <v>4.5300433404553121E-4</v>
      </c>
      <c r="AV1104" s="95">
        <f t="shared" si="741"/>
        <v>436.2508871803123</v>
      </c>
      <c r="AW1104" s="96">
        <f t="shared" si="742"/>
        <v>10108.862177078136</v>
      </c>
      <c r="AX1104" s="96">
        <f t="shared" si="743"/>
        <v>50.889684162374401</v>
      </c>
      <c r="AY1104" s="96">
        <f t="shared" si="744"/>
        <v>12640.149512505983</v>
      </c>
      <c r="AZ1104" s="96">
        <f t="shared" si="745"/>
        <v>18057356.446437117</v>
      </c>
      <c r="BA1104" s="97">
        <f t="shared" si="746"/>
        <v>165346.58192661888</v>
      </c>
      <c r="BB1104" s="102">
        <f t="shared" si="747"/>
        <v>1.1952079100830475</v>
      </c>
      <c r="BC1104" s="98">
        <f t="shared" si="748"/>
        <v>27.695512813912696</v>
      </c>
      <c r="BD1104" s="98">
        <f t="shared" si="749"/>
        <v>0.13942379222568327</v>
      </c>
      <c r="BE1104" s="98">
        <f t="shared" si="750"/>
        <v>34.630546609605432</v>
      </c>
      <c r="BF1104" s="98">
        <f t="shared" si="751"/>
        <v>49472.209442293468</v>
      </c>
      <c r="BG1104" s="103">
        <f t="shared" si="752"/>
        <v>453.00433404553121</v>
      </c>
      <c r="BH1104">
        <v>0.1</v>
      </c>
      <c r="BI1104">
        <f t="shared" si="732"/>
        <v>940.48731491859985</v>
      </c>
      <c r="BJ1104">
        <v>0.1</v>
      </c>
      <c r="BK1104">
        <f t="shared" si="733"/>
        <v>3025.9</v>
      </c>
      <c r="BL1104" s="114">
        <v>17.6498016718255</v>
      </c>
      <c r="BM1104" s="114">
        <v>910.91550745517998</v>
      </c>
      <c r="BN1104" s="114">
        <v>5.3109910208389097</v>
      </c>
      <c r="BO1104" s="114">
        <v>537.6</v>
      </c>
      <c r="BP1104" s="114">
        <v>384000</v>
      </c>
      <c r="BQ1104" s="107">
        <f t="shared" si="734"/>
        <v>7.6726E-7</v>
      </c>
      <c r="BR1104" s="107">
        <f t="shared" si="735"/>
        <v>1.7163101356132648E-4</v>
      </c>
      <c r="BS1104" s="107">
        <f t="shared" si="736"/>
        <v>8.6264794385142417E-3</v>
      </c>
      <c r="BT1104" s="107">
        <f t="shared" si="737"/>
        <v>5.0207766981288358E-5</v>
      </c>
      <c r="BU1104" s="107">
        <f t="shared" si="738"/>
        <v>5.2116671563661749E-3</v>
      </c>
      <c r="BV1104" s="107">
        <f t="shared" si="739"/>
        <v>4.0377476508177432</v>
      </c>
      <c r="BW1104" s="117">
        <f t="shared" si="740"/>
        <v>2.3383537865265855E-2</v>
      </c>
    </row>
    <row r="1105" spans="1:75" ht="30" customHeight="1" x14ac:dyDescent="0.25">
      <c r="A1105" s="108">
        <v>4.6440417717383102</v>
      </c>
      <c r="B1105" s="108">
        <v>-74.149650309009203</v>
      </c>
      <c r="C1105" s="119">
        <v>23</v>
      </c>
      <c r="D1105" s="119">
        <v>29</v>
      </c>
      <c r="E1105" s="119">
        <v>1871</v>
      </c>
      <c r="F1105" s="16" t="s">
        <v>2768</v>
      </c>
      <c r="G1105" s="14" t="s">
        <v>2769</v>
      </c>
      <c r="H1105" s="16" t="s">
        <v>2770</v>
      </c>
      <c r="I1105" s="14" t="s">
        <v>195</v>
      </c>
      <c r="J1105" s="14" t="s">
        <v>53</v>
      </c>
      <c r="K1105" s="27"/>
      <c r="L1105" s="27"/>
      <c r="M1105" s="14">
        <v>2000</v>
      </c>
      <c r="N1105" s="15" t="s">
        <v>43</v>
      </c>
      <c r="O1105" s="15" t="s">
        <v>123</v>
      </c>
      <c r="P1105" s="22">
        <v>1.192780523187394E-2</v>
      </c>
      <c r="Q1105" s="18">
        <v>3338.4</v>
      </c>
      <c r="R1105" s="18">
        <v>3501.5399982455474</v>
      </c>
      <c r="S1105" s="15" t="s">
        <v>45</v>
      </c>
      <c r="T1105" s="15"/>
      <c r="U1105" s="15"/>
      <c r="V1105" s="14">
        <v>365</v>
      </c>
      <c r="W1105" s="76" t="s">
        <v>76</v>
      </c>
      <c r="X1105" s="14"/>
      <c r="Y1105" s="14">
        <v>2920</v>
      </c>
      <c r="Z1105" s="76" t="s">
        <v>2771</v>
      </c>
      <c r="AA1105" s="76" t="s">
        <v>429</v>
      </c>
      <c r="AB1105" s="19" t="s">
        <v>49</v>
      </c>
      <c r="AC1105" s="19">
        <v>196.35697419693699</v>
      </c>
      <c r="AD1105" s="19">
        <v>1220.7279907421801</v>
      </c>
      <c r="AE1105" s="19">
        <v>69.655897325915305</v>
      </c>
      <c r="AF1105" s="19">
        <v>640</v>
      </c>
      <c r="AG1105" s="19">
        <v>1920000</v>
      </c>
      <c r="AH1105" s="20">
        <v>2.9803032786885244</v>
      </c>
      <c r="AI1105" s="20">
        <v>1.362E-5</v>
      </c>
      <c r="AJ1105" s="21">
        <f t="shared" si="753"/>
        <v>6.8755179908504369E-4</v>
      </c>
      <c r="AK1105" s="21">
        <f t="shared" si="754"/>
        <v>4.2744278865616634E-3</v>
      </c>
      <c r="AL1105" s="21">
        <f t="shared" si="755"/>
        <v>2.4390291060037751E-4</v>
      </c>
      <c r="AM1105" s="21">
        <f t="shared" si="756"/>
        <v>2.2409855988771506E-3</v>
      </c>
      <c r="AN1105" s="21">
        <f t="shared" si="757"/>
        <v>6.7229567966314505</v>
      </c>
      <c r="AO1105" s="86">
        <f t="shared" si="725"/>
        <v>4.257535600559415E-5</v>
      </c>
      <c r="AP1105" s="88">
        <f t="shared" si="726"/>
        <v>1.883703559137106E-6</v>
      </c>
      <c r="AQ1105" s="89">
        <f t="shared" si="727"/>
        <v>1.1710761333045653E-5</v>
      </c>
      <c r="AR1105" s="89">
        <f t="shared" si="728"/>
        <v>6.6822715232980142E-7</v>
      </c>
      <c r="AS1105" s="89">
        <f t="shared" si="729"/>
        <v>6.1396865722661664E-6</v>
      </c>
      <c r="AT1105" s="89">
        <f t="shared" si="730"/>
        <v>1.8419059716798494E-2</v>
      </c>
      <c r="AU1105" s="91">
        <f t="shared" si="731"/>
        <v>1.1664481097423054E-7</v>
      </c>
      <c r="AV1105" s="95">
        <f t="shared" si="741"/>
        <v>687.55179908504374</v>
      </c>
      <c r="AW1105" s="96">
        <f t="shared" si="742"/>
        <v>4274.4278865616634</v>
      </c>
      <c r="AX1105" s="96">
        <f t="shared" si="743"/>
        <v>243.90291060037751</v>
      </c>
      <c r="AY1105" s="96">
        <f t="shared" si="744"/>
        <v>2240.9855988771506</v>
      </c>
      <c r="AZ1105" s="96">
        <f t="shared" si="745"/>
        <v>6722956.7966314508</v>
      </c>
      <c r="BA1105" s="97">
        <f t="shared" si="746"/>
        <v>42.575356005594152</v>
      </c>
      <c r="BB1105" s="102">
        <f t="shared" si="747"/>
        <v>1.8837035591371061</v>
      </c>
      <c r="BC1105" s="98">
        <f t="shared" si="748"/>
        <v>11.710761333045653</v>
      </c>
      <c r="BD1105" s="98">
        <f t="shared" si="749"/>
        <v>0.66822715232980145</v>
      </c>
      <c r="BE1105" s="98">
        <f t="shared" si="750"/>
        <v>6.1396865722661662</v>
      </c>
      <c r="BF1105" s="98">
        <f t="shared" si="751"/>
        <v>18419.059716798492</v>
      </c>
      <c r="BG1105" s="103">
        <f t="shared" si="752"/>
        <v>0.11664481097423055</v>
      </c>
      <c r="BH1105">
        <v>0.1</v>
      </c>
      <c r="BI1105">
        <f t="shared" si="732"/>
        <v>350.15399982455477</v>
      </c>
      <c r="BJ1105">
        <v>0.1</v>
      </c>
      <c r="BK1105">
        <f t="shared" si="733"/>
        <v>0.29803032786885247</v>
      </c>
      <c r="BL1105" s="114">
        <v>187.562005220738</v>
      </c>
      <c r="BM1105" s="114">
        <v>1012.03746873145</v>
      </c>
      <c r="BN1105" s="114">
        <v>69.555897325915296</v>
      </c>
      <c r="BO1105" s="114">
        <v>256</v>
      </c>
      <c r="BP1105" s="114">
        <v>384000</v>
      </c>
      <c r="BQ1105" s="107">
        <f t="shared" si="734"/>
        <v>1.362E-6</v>
      </c>
      <c r="BR1105" s="107">
        <f t="shared" si="735"/>
        <v>6.603450150610491E-4</v>
      </c>
      <c r="BS1105" s="107">
        <f t="shared" si="736"/>
        <v>3.5693758363066906E-3</v>
      </c>
      <c r="BT1105" s="107">
        <f t="shared" si="737"/>
        <v>2.4477097774393416E-4</v>
      </c>
      <c r="BU1105" s="107">
        <f t="shared" si="738"/>
        <v>9.2398203296585428E-4</v>
      </c>
      <c r="BV1105" s="107">
        <f t="shared" si="739"/>
        <v>1.5032988407062153</v>
      </c>
      <c r="BW1105" s="117">
        <f t="shared" si="740"/>
        <v>6.0210645885974061E-6</v>
      </c>
    </row>
    <row r="1106" spans="1:75" ht="45" x14ac:dyDescent="0.25">
      <c r="A1106" s="108">
        <v>4.6145849443608196</v>
      </c>
      <c r="B1106" s="108">
        <v>-74.079686147522807</v>
      </c>
      <c r="C1106" s="119">
        <v>31</v>
      </c>
      <c r="D1106" s="119">
        <v>26</v>
      </c>
      <c r="E1106" s="119">
        <v>2333</v>
      </c>
      <c r="F1106" s="16" t="s">
        <v>2772</v>
      </c>
      <c r="G1106" s="14" t="s">
        <v>2773</v>
      </c>
      <c r="H1106" s="16" t="s">
        <v>2774</v>
      </c>
      <c r="I1106" s="14" t="s">
        <v>1273</v>
      </c>
      <c r="J1106" s="14" t="s">
        <v>41</v>
      </c>
      <c r="K1106" s="14">
        <v>15</v>
      </c>
      <c r="L1106" s="14"/>
      <c r="M1106" s="27"/>
      <c r="N1106" s="15" t="s">
        <v>102</v>
      </c>
      <c r="O1106" s="15" t="s">
        <v>103</v>
      </c>
      <c r="P1106" s="17">
        <v>8.124879750918957E-3</v>
      </c>
      <c r="Q1106" s="18">
        <v>4.9210735511223804</v>
      </c>
      <c r="R1106" s="18">
        <v>5.0836333237542561</v>
      </c>
      <c r="S1106" s="2" t="s">
        <v>45</v>
      </c>
      <c r="T1106" s="2"/>
      <c r="U1106" s="2"/>
      <c r="V1106" s="14">
        <v>365</v>
      </c>
      <c r="W1106" s="76"/>
      <c r="X1106" s="14"/>
      <c r="Y1106" s="14" t="e">
        <v>#VALUE!</v>
      </c>
      <c r="Z1106" s="76" t="s">
        <v>2775</v>
      </c>
      <c r="AA1106" s="76" t="s">
        <v>2776</v>
      </c>
      <c r="AB1106" s="19" t="s">
        <v>49</v>
      </c>
      <c r="AC1106" s="19">
        <v>840000</v>
      </c>
      <c r="AD1106" s="19">
        <v>2400000</v>
      </c>
      <c r="AE1106" s="19">
        <v>1800000</v>
      </c>
      <c r="AF1106" s="19">
        <v>600000</v>
      </c>
      <c r="AG1106" s="19">
        <v>2676000000</v>
      </c>
      <c r="AH1106" s="20">
        <v>95073.827203389839</v>
      </c>
      <c r="AI1106" s="20">
        <v>2.5741799999999997E-6</v>
      </c>
      <c r="AJ1106" s="21">
        <f t="shared" si="753"/>
        <v>4.2702519919535749E-3</v>
      </c>
      <c r="AK1106" s="21">
        <f t="shared" si="754"/>
        <v>1.2200719977010215E-2</v>
      </c>
      <c r="AL1106" s="21">
        <f t="shared" si="755"/>
        <v>9.1505399827576609E-3</v>
      </c>
      <c r="AM1106" s="21">
        <f t="shared" si="756"/>
        <v>3.0501799942525536E-3</v>
      </c>
      <c r="AN1106" s="21">
        <f t="shared" si="757"/>
        <v>13.60380277436639</v>
      </c>
      <c r="AO1106" s="86">
        <f t="shared" si="725"/>
        <v>0.25282164358422982</v>
      </c>
      <c r="AP1106" s="88">
        <f t="shared" si="726"/>
        <v>1.1699320525900205E-5</v>
      </c>
      <c r="AQ1106" s="89">
        <f t="shared" si="727"/>
        <v>3.3426630074000591E-5</v>
      </c>
      <c r="AR1106" s="89">
        <f t="shared" si="728"/>
        <v>2.5069972555500442E-5</v>
      </c>
      <c r="AS1106" s="89">
        <f t="shared" si="729"/>
        <v>8.3566575185001478E-6</v>
      </c>
      <c r="AT1106" s="89">
        <f t="shared" si="730"/>
        <v>3.7270692532510655E-2</v>
      </c>
      <c r="AU1106" s="91">
        <f t="shared" si="731"/>
        <v>6.92662037217068E-4</v>
      </c>
      <c r="AV1106" s="95">
        <f t="shared" si="741"/>
        <v>4270.2519919535753</v>
      </c>
      <c r="AW1106" s="96">
        <f t="shared" si="742"/>
        <v>12200.719977010214</v>
      </c>
      <c r="AX1106" s="96">
        <f t="shared" si="743"/>
        <v>9150.5399827576603</v>
      </c>
      <c r="AY1106" s="96">
        <f t="shared" si="744"/>
        <v>3050.1799942525536</v>
      </c>
      <c r="AZ1106" s="96">
        <f t="shared" si="745"/>
        <v>13603802.77436639</v>
      </c>
      <c r="BA1106" s="97">
        <f t="shared" si="746"/>
        <v>252821.64358422981</v>
      </c>
      <c r="BB1106" s="102">
        <f t="shared" si="747"/>
        <v>11.699320525900205</v>
      </c>
      <c r="BC1106" s="98">
        <f t="shared" si="748"/>
        <v>33.426630074000592</v>
      </c>
      <c r="BD1106" s="98">
        <f t="shared" si="749"/>
        <v>25.069972555500442</v>
      </c>
      <c r="BE1106" s="98">
        <f t="shared" si="750"/>
        <v>8.3566575185001479</v>
      </c>
      <c r="BF1106" s="98">
        <f t="shared" si="751"/>
        <v>37270.692532510657</v>
      </c>
      <c r="BG1106" s="103">
        <f t="shared" si="752"/>
        <v>692.66203721706802</v>
      </c>
      <c r="BH1106">
        <v>0.1</v>
      </c>
      <c r="BI1106">
        <f t="shared" si="732"/>
        <v>0.50836333237542564</v>
      </c>
      <c r="BJ1106">
        <v>0.1</v>
      </c>
      <c r="BK1106">
        <f t="shared" si="733"/>
        <v>9507.3827203389847</v>
      </c>
      <c r="BL1106" s="114">
        <v>336000</v>
      </c>
      <c r="BM1106" s="114">
        <v>480000</v>
      </c>
      <c r="BN1106" s="114">
        <v>360000</v>
      </c>
      <c r="BO1106" s="114">
        <v>120000</v>
      </c>
      <c r="BP1106" s="114">
        <v>1070400000</v>
      </c>
      <c r="BQ1106" s="107">
        <f t="shared" si="734"/>
        <v>2.5741799999999998E-7</v>
      </c>
      <c r="BR1106" s="107">
        <f t="shared" si="735"/>
        <v>1.760670001082881E-3</v>
      </c>
      <c r="BS1106" s="107">
        <f t="shared" si="736"/>
        <v>2.7281639243034515E-3</v>
      </c>
      <c r="BT1106" s="107">
        <f t="shared" si="737"/>
        <v>2.0461229432275885E-3</v>
      </c>
      <c r="BU1106" s="107">
        <f t="shared" si="738"/>
        <v>6.8204098107586288E-4</v>
      </c>
      <c r="BV1106" s="107">
        <f t="shared" si="739"/>
        <v>5.6089915748783206</v>
      </c>
      <c r="BW1106" s="117">
        <f t="shared" si="740"/>
        <v>3.5754379721827469E-2</v>
      </c>
    </row>
    <row r="1107" spans="1:75" ht="45" customHeight="1" x14ac:dyDescent="0.25">
      <c r="A1107" s="108">
        <v>4.6145849443608196</v>
      </c>
      <c r="B1107" s="108">
        <v>-74.079686147522807</v>
      </c>
      <c r="C1107" s="119">
        <v>31</v>
      </c>
      <c r="D1107" s="119">
        <v>26</v>
      </c>
      <c r="E1107" s="119">
        <v>2333</v>
      </c>
      <c r="F1107" s="16" t="s">
        <v>2772</v>
      </c>
      <c r="G1107" s="14" t="s">
        <v>2773</v>
      </c>
      <c r="H1107" s="16" t="s">
        <v>2774</v>
      </c>
      <c r="I1107" s="14" t="s">
        <v>1273</v>
      </c>
      <c r="J1107" s="14" t="s">
        <v>53</v>
      </c>
      <c r="K1107" s="27"/>
      <c r="L1107" s="27"/>
      <c r="M1107" s="14">
        <v>1998</v>
      </c>
      <c r="N1107" s="15" t="s">
        <v>43</v>
      </c>
      <c r="O1107" s="15" t="s">
        <v>397</v>
      </c>
      <c r="P1107" s="17">
        <v>8.124879750918957E-3</v>
      </c>
      <c r="Q1107" s="18">
        <v>71500</v>
      </c>
      <c r="R1107" s="18">
        <v>73861.887832488952</v>
      </c>
      <c r="S1107" s="15" t="s">
        <v>45</v>
      </c>
      <c r="T1107" s="15"/>
      <c r="U1107" s="15"/>
      <c r="V1107" s="14">
        <v>365</v>
      </c>
      <c r="W1107" s="76" t="s">
        <v>76</v>
      </c>
      <c r="X1107" s="14"/>
      <c r="Y1107" s="14">
        <v>2920</v>
      </c>
      <c r="Z1107" s="76" t="s">
        <v>2777</v>
      </c>
      <c r="AA1107" s="76" t="s">
        <v>2776</v>
      </c>
      <c r="AB1107" s="19" t="s">
        <v>49</v>
      </c>
      <c r="AC1107" s="19">
        <v>196.35697419693699</v>
      </c>
      <c r="AD1107" s="19">
        <v>1220.7279907421801</v>
      </c>
      <c r="AE1107" s="19">
        <v>0.1</v>
      </c>
      <c r="AF1107" s="19">
        <v>640</v>
      </c>
      <c r="AG1107" s="19">
        <v>1920000</v>
      </c>
      <c r="AH1107" s="20">
        <v>95073.827203389839</v>
      </c>
      <c r="AI1107" s="20">
        <v>2.5741799999999997E-6</v>
      </c>
      <c r="AJ1107" s="21">
        <f t="shared" si="753"/>
        <v>1.4503296803261087E-2</v>
      </c>
      <c r="AK1107" s="21">
        <f t="shared" si="754"/>
        <v>9.0165273926178513E-2</v>
      </c>
      <c r="AL1107" s="21">
        <f t="shared" si="755"/>
        <v>7.3861887832488957E-6</v>
      </c>
      <c r="AM1107" s="21">
        <f t="shared" si="756"/>
        <v>4.7271608212792936E-2</v>
      </c>
      <c r="AN1107" s="21">
        <f t="shared" si="757"/>
        <v>141.81482463837878</v>
      </c>
      <c r="AO1107" s="86">
        <f t="shared" si="725"/>
        <v>0.25282164358422982</v>
      </c>
      <c r="AP1107" s="88">
        <f t="shared" si="726"/>
        <v>3.9735059734961882E-5</v>
      </c>
      <c r="AQ1107" s="89">
        <f t="shared" si="727"/>
        <v>2.4702814774295485E-4</v>
      </c>
      <c r="AR1107" s="89">
        <f t="shared" si="728"/>
        <v>2.0236133652736701E-8</v>
      </c>
      <c r="AS1107" s="89">
        <f t="shared" si="729"/>
        <v>1.2951125537751488E-4</v>
      </c>
      <c r="AT1107" s="89">
        <f t="shared" si="730"/>
        <v>0.38853376613254459</v>
      </c>
      <c r="AU1107" s="91">
        <f t="shared" si="731"/>
        <v>6.92662037217068E-4</v>
      </c>
      <c r="AV1107" s="95">
        <f t="shared" si="741"/>
        <v>14503.296803261086</v>
      </c>
      <c r="AW1107" s="96">
        <f t="shared" si="742"/>
        <v>90165.273926178517</v>
      </c>
      <c r="AX1107" s="96">
        <f t="shared" si="743"/>
        <v>7.3861887832488957</v>
      </c>
      <c r="AY1107" s="96">
        <f t="shared" si="744"/>
        <v>47271.608212792933</v>
      </c>
      <c r="AZ1107" s="96">
        <f t="shared" si="745"/>
        <v>141814824.63837877</v>
      </c>
      <c r="BA1107" s="97">
        <f t="shared" si="746"/>
        <v>252821.64358422981</v>
      </c>
      <c r="BB1107" s="102">
        <f t="shared" si="747"/>
        <v>39.735059734961879</v>
      </c>
      <c r="BC1107" s="98">
        <f t="shared" si="748"/>
        <v>247.02814774295484</v>
      </c>
      <c r="BD1107" s="98">
        <f t="shared" si="749"/>
        <v>2.0236133652736701E-2</v>
      </c>
      <c r="BE1107" s="98">
        <f t="shared" si="750"/>
        <v>129.51125537751489</v>
      </c>
      <c r="BF1107" s="98">
        <f t="shared" si="751"/>
        <v>388533.76613254461</v>
      </c>
      <c r="BG1107" s="103">
        <f t="shared" si="752"/>
        <v>692.66203721706802</v>
      </c>
      <c r="BH1107">
        <v>0.1</v>
      </c>
      <c r="BI1107">
        <f t="shared" si="732"/>
        <v>7386.1887832488956</v>
      </c>
      <c r="BJ1107">
        <v>0.1</v>
      </c>
      <c r="BK1107">
        <f t="shared" si="733"/>
        <v>9507.3827203389847</v>
      </c>
      <c r="BL1107" s="114">
        <v>187.562005220738</v>
      </c>
      <c r="BM1107" s="114">
        <v>1012.03746873145</v>
      </c>
      <c r="BN1107" s="114">
        <v>0</v>
      </c>
      <c r="BO1107" s="114">
        <v>256</v>
      </c>
      <c r="BP1107" s="114">
        <v>384000</v>
      </c>
      <c r="BQ1107" s="107">
        <f t="shared" si="734"/>
        <v>2.5741799999999998E-7</v>
      </c>
      <c r="BR1107" s="107">
        <f t="shared" si="735"/>
        <v>1.3929393768919076E-2</v>
      </c>
      <c r="BS1107" s="107">
        <f t="shared" si="736"/>
        <v>7.5292824810048994E-2</v>
      </c>
      <c r="BT1107" s="107">
        <f t="shared" si="737"/>
        <v>7.3861887832488964E-7</v>
      </c>
      <c r="BU1107" s="107">
        <f t="shared" si="738"/>
        <v>1.9490583375416058E-2</v>
      </c>
      <c r="BV1107" s="107">
        <f t="shared" si="739"/>
        <v>31.7107588108627</v>
      </c>
      <c r="BW1107" s="117">
        <f t="shared" si="740"/>
        <v>3.5754379721827469E-2</v>
      </c>
    </row>
    <row r="1108" spans="1:75" ht="45" customHeight="1" x14ac:dyDescent="0.25">
      <c r="A1108" s="108">
        <v>4.6145849443608196</v>
      </c>
      <c r="B1108" s="108">
        <v>-74.079686147522807</v>
      </c>
      <c r="C1108" s="119">
        <v>31</v>
      </c>
      <c r="D1108" s="119">
        <v>26</v>
      </c>
      <c r="E1108" s="119">
        <v>2333</v>
      </c>
      <c r="F1108" s="16" t="s">
        <v>2772</v>
      </c>
      <c r="G1108" s="14" t="s">
        <v>2773</v>
      </c>
      <c r="H1108" s="16" t="s">
        <v>2774</v>
      </c>
      <c r="I1108" s="14" t="s">
        <v>1273</v>
      </c>
      <c r="J1108" s="14" t="s">
        <v>53</v>
      </c>
      <c r="K1108" s="27"/>
      <c r="L1108" s="27"/>
      <c r="M1108" s="14">
        <v>1998</v>
      </c>
      <c r="N1108" s="15" t="s">
        <v>43</v>
      </c>
      <c r="O1108" s="15" t="s">
        <v>397</v>
      </c>
      <c r="P1108" s="17">
        <v>8.124879750918957E-3</v>
      </c>
      <c r="Q1108" s="18">
        <v>71500</v>
      </c>
      <c r="R1108" s="18">
        <v>73861.887832488952</v>
      </c>
      <c r="S1108" s="15" t="s">
        <v>45</v>
      </c>
      <c r="T1108" s="15"/>
      <c r="U1108" s="15"/>
      <c r="V1108" s="14">
        <v>365</v>
      </c>
      <c r="W1108" s="76" t="s">
        <v>76</v>
      </c>
      <c r="X1108" s="14"/>
      <c r="Y1108" s="14">
        <v>2920</v>
      </c>
      <c r="Z1108" s="76" t="s">
        <v>2777</v>
      </c>
      <c r="AA1108" s="76" t="s">
        <v>2776</v>
      </c>
      <c r="AB1108" s="19" t="s">
        <v>49</v>
      </c>
      <c r="AC1108" s="19">
        <v>196.35697419693699</v>
      </c>
      <c r="AD1108" s="19">
        <v>1220.7279907421801</v>
      </c>
      <c r="AE1108" s="19">
        <v>0.1</v>
      </c>
      <c r="AF1108" s="19">
        <v>640</v>
      </c>
      <c r="AG1108" s="19">
        <v>1920000</v>
      </c>
      <c r="AH1108" s="20">
        <v>95073.827203389839</v>
      </c>
      <c r="AI1108" s="20">
        <v>2.5741799999999997E-6</v>
      </c>
      <c r="AJ1108" s="21">
        <f t="shared" si="753"/>
        <v>1.4503296803261087E-2</v>
      </c>
      <c r="AK1108" s="21">
        <f t="shared" si="754"/>
        <v>9.0165273926178513E-2</v>
      </c>
      <c r="AL1108" s="21">
        <f t="shared" si="755"/>
        <v>7.3861887832488957E-6</v>
      </c>
      <c r="AM1108" s="21">
        <f t="shared" si="756"/>
        <v>4.7271608212792936E-2</v>
      </c>
      <c r="AN1108" s="21">
        <f t="shared" si="757"/>
        <v>141.81482463837878</v>
      </c>
      <c r="AO1108" s="86">
        <f t="shared" si="725"/>
        <v>0.25282164358422982</v>
      </c>
      <c r="AP1108" s="88">
        <f t="shared" si="726"/>
        <v>3.9735059734961882E-5</v>
      </c>
      <c r="AQ1108" s="89">
        <f t="shared" si="727"/>
        <v>2.4702814774295485E-4</v>
      </c>
      <c r="AR1108" s="89">
        <f t="shared" si="728"/>
        <v>2.0236133652736701E-8</v>
      </c>
      <c r="AS1108" s="89">
        <f t="shared" si="729"/>
        <v>1.2951125537751488E-4</v>
      </c>
      <c r="AT1108" s="89">
        <f t="shared" si="730"/>
        <v>0.38853376613254459</v>
      </c>
      <c r="AU1108" s="91">
        <f t="shared" si="731"/>
        <v>6.92662037217068E-4</v>
      </c>
      <c r="AV1108" s="95">
        <f t="shared" si="741"/>
        <v>14503.296803261086</v>
      </c>
      <c r="AW1108" s="96">
        <f t="shared" si="742"/>
        <v>90165.273926178517</v>
      </c>
      <c r="AX1108" s="96">
        <f t="shared" si="743"/>
        <v>7.3861887832488957</v>
      </c>
      <c r="AY1108" s="96">
        <f t="shared" si="744"/>
        <v>47271.608212792933</v>
      </c>
      <c r="AZ1108" s="96">
        <f t="shared" si="745"/>
        <v>141814824.63837877</v>
      </c>
      <c r="BA1108" s="97">
        <f t="shared" si="746"/>
        <v>252821.64358422981</v>
      </c>
      <c r="BB1108" s="102">
        <f t="shared" si="747"/>
        <v>39.735059734961879</v>
      </c>
      <c r="BC1108" s="98">
        <f t="shared" si="748"/>
        <v>247.02814774295484</v>
      </c>
      <c r="BD1108" s="98">
        <f t="shared" si="749"/>
        <v>2.0236133652736701E-2</v>
      </c>
      <c r="BE1108" s="98">
        <f t="shared" si="750"/>
        <v>129.51125537751489</v>
      </c>
      <c r="BF1108" s="98">
        <f t="shared" si="751"/>
        <v>388533.76613254461</v>
      </c>
      <c r="BG1108" s="103">
        <f t="shared" si="752"/>
        <v>692.66203721706802</v>
      </c>
      <c r="BH1108">
        <v>0.1</v>
      </c>
      <c r="BI1108">
        <f t="shared" si="732"/>
        <v>7386.1887832488956</v>
      </c>
      <c r="BJ1108">
        <v>0.1</v>
      </c>
      <c r="BK1108">
        <f t="shared" si="733"/>
        <v>9507.3827203389847</v>
      </c>
      <c r="BL1108" s="114">
        <v>187.562005220738</v>
      </c>
      <c r="BM1108" s="114">
        <v>1012.03746873145</v>
      </c>
      <c r="BN1108" s="114">
        <v>0</v>
      </c>
      <c r="BO1108" s="114">
        <v>256</v>
      </c>
      <c r="BP1108" s="114">
        <v>384000</v>
      </c>
      <c r="BQ1108" s="107">
        <f t="shared" si="734"/>
        <v>2.5741799999999998E-7</v>
      </c>
      <c r="BR1108" s="107">
        <f t="shared" si="735"/>
        <v>1.3929393768919076E-2</v>
      </c>
      <c r="BS1108" s="107">
        <f t="shared" si="736"/>
        <v>7.5292824810048994E-2</v>
      </c>
      <c r="BT1108" s="107">
        <f t="shared" si="737"/>
        <v>7.3861887832488964E-7</v>
      </c>
      <c r="BU1108" s="107">
        <f t="shared" si="738"/>
        <v>1.9490583375416058E-2</v>
      </c>
      <c r="BV1108" s="107">
        <f t="shared" si="739"/>
        <v>31.7107588108627</v>
      </c>
      <c r="BW1108" s="117">
        <f t="shared" si="740"/>
        <v>3.5754379721827469E-2</v>
      </c>
    </row>
    <row r="1109" spans="1:75" ht="45" customHeight="1" x14ac:dyDescent="0.25">
      <c r="A1109" s="108">
        <v>4.6145849443608196</v>
      </c>
      <c r="B1109" s="108">
        <v>-74.079686147522807</v>
      </c>
      <c r="C1109" s="119">
        <v>31</v>
      </c>
      <c r="D1109" s="119">
        <v>26</v>
      </c>
      <c r="E1109" s="119">
        <v>2333</v>
      </c>
      <c r="F1109" s="16" t="s">
        <v>2772</v>
      </c>
      <c r="G1109" s="14" t="s">
        <v>2773</v>
      </c>
      <c r="H1109" s="16" t="s">
        <v>2774</v>
      </c>
      <c r="I1109" s="14" t="s">
        <v>1273</v>
      </c>
      <c r="J1109" s="14" t="s">
        <v>53</v>
      </c>
      <c r="K1109" s="14">
        <v>23</v>
      </c>
      <c r="L1109" s="14"/>
      <c r="M1109" s="14">
        <v>2007</v>
      </c>
      <c r="N1109" s="15" t="s">
        <v>43</v>
      </c>
      <c r="O1109" s="15" t="s">
        <v>397</v>
      </c>
      <c r="P1109" s="17">
        <v>8.124879750918957E-3</v>
      </c>
      <c r="Q1109" s="18">
        <v>71500</v>
      </c>
      <c r="R1109" s="18">
        <v>73861.887832488952</v>
      </c>
      <c r="S1109" s="15" t="s">
        <v>45</v>
      </c>
      <c r="T1109" s="15"/>
      <c r="U1109" s="15"/>
      <c r="V1109" s="14">
        <v>365</v>
      </c>
      <c r="W1109" s="76" t="s">
        <v>76</v>
      </c>
      <c r="X1109" s="14"/>
      <c r="Y1109" s="14">
        <v>2920</v>
      </c>
      <c r="Z1109" s="76" t="s">
        <v>2777</v>
      </c>
      <c r="AA1109" s="76" t="s">
        <v>2776</v>
      </c>
      <c r="AB1109" s="19" t="s">
        <v>49</v>
      </c>
      <c r="AC1109" s="19">
        <v>196.35697419693699</v>
      </c>
      <c r="AD1109" s="19">
        <v>1220.7279907421801</v>
      </c>
      <c r="AE1109" s="19">
        <v>0.1</v>
      </c>
      <c r="AF1109" s="19">
        <v>640</v>
      </c>
      <c r="AG1109" s="19">
        <v>1920000</v>
      </c>
      <c r="AH1109" s="20">
        <v>95073.827203389839</v>
      </c>
      <c r="AI1109" s="20">
        <v>2.5741799999999997E-6</v>
      </c>
      <c r="AJ1109" s="21">
        <f t="shared" si="753"/>
        <v>1.4503296803261087E-2</v>
      </c>
      <c r="AK1109" s="21">
        <f t="shared" si="754"/>
        <v>9.0165273926178513E-2</v>
      </c>
      <c r="AL1109" s="21">
        <f t="shared" si="755"/>
        <v>7.3861887832488957E-6</v>
      </c>
      <c r="AM1109" s="21">
        <f t="shared" si="756"/>
        <v>4.7271608212792936E-2</v>
      </c>
      <c r="AN1109" s="21">
        <f t="shared" si="757"/>
        <v>141.81482463837878</v>
      </c>
      <c r="AO1109" s="86">
        <f t="shared" si="725"/>
        <v>0.25282164358422982</v>
      </c>
      <c r="AP1109" s="88">
        <f t="shared" si="726"/>
        <v>3.9735059734961882E-5</v>
      </c>
      <c r="AQ1109" s="89">
        <f t="shared" si="727"/>
        <v>2.4702814774295485E-4</v>
      </c>
      <c r="AR1109" s="89">
        <f t="shared" si="728"/>
        <v>2.0236133652736701E-8</v>
      </c>
      <c r="AS1109" s="89">
        <f t="shared" si="729"/>
        <v>1.2951125537751488E-4</v>
      </c>
      <c r="AT1109" s="89">
        <f t="shared" si="730"/>
        <v>0.38853376613254459</v>
      </c>
      <c r="AU1109" s="91">
        <f t="shared" si="731"/>
        <v>6.92662037217068E-4</v>
      </c>
      <c r="AV1109" s="95">
        <f t="shared" si="741"/>
        <v>14503.296803261086</v>
      </c>
      <c r="AW1109" s="96">
        <f t="shared" si="742"/>
        <v>90165.273926178517</v>
      </c>
      <c r="AX1109" s="96">
        <f t="shared" si="743"/>
        <v>7.3861887832488957</v>
      </c>
      <c r="AY1109" s="96">
        <f t="shared" si="744"/>
        <v>47271.608212792933</v>
      </c>
      <c r="AZ1109" s="96">
        <f t="shared" si="745"/>
        <v>141814824.63837877</v>
      </c>
      <c r="BA1109" s="97">
        <f t="shared" si="746"/>
        <v>252821.64358422981</v>
      </c>
      <c r="BB1109" s="102">
        <f t="shared" si="747"/>
        <v>39.735059734961879</v>
      </c>
      <c r="BC1109" s="98">
        <f t="shared" si="748"/>
        <v>247.02814774295484</v>
      </c>
      <c r="BD1109" s="98">
        <f t="shared" si="749"/>
        <v>2.0236133652736701E-2</v>
      </c>
      <c r="BE1109" s="98">
        <f t="shared" si="750"/>
        <v>129.51125537751489</v>
      </c>
      <c r="BF1109" s="98">
        <f t="shared" si="751"/>
        <v>388533.76613254461</v>
      </c>
      <c r="BG1109" s="103">
        <f t="shared" si="752"/>
        <v>692.66203721706802</v>
      </c>
      <c r="BH1109">
        <v>0.1</v>
      </c>
      <c r="BI1109">
        <f t="shared" si="732"/>
        <v>7386.1887832488956</v>
      </c>
      <c r="BJ1109">
        <v>0.1</v>
      </c>
      <c r="BK1109">
        <f t="shared" si="733"/>
        <v>9507.3827203389847</v>
      </c>
      <c r="BL1109" s="114">
        <v>187.562005220738</v>
      </c>
      <c r="BM1109" s="114">
        <v>1012.03746873145</v>
      </c>
      <c r="BN1109" s="114">
        <v>0</v>
      </c>
      <c r="BO1109" s="114">
        <v>256</v>
      </c>
      <c r="BP1109" s="114">
        <v>384000</v>
      </c>
      <c r="BQ1109" s="107">
        <f t="shared" si="734"/>
        <v>2.5741799999999998E-7</v>
      </c>
      <c r="BR1109" s="107">
        <f t="shared" si="735"/>
        <v>1.3929393768919076E-2</v>
      </c>
      <c r="BS1109" s="107">
        <f t="shared" si="736"/>
        <v>7.5292824810048994E-2</v>
      </c>
      <c r="BT1109" s="107">
        <f t="shared" si="737"/>
        <v>7.3861887832488964E-7</v>
      </c>
      <c r="BU1109" s="107">
        <f t="shared" si="738"/>
        <v>1.9490583375416058E-2</v>
      </c>
      <c r="BV1109" s="107">
        <f t="shared" si="739"/>
        <v>31.7107588108627</v>
      </c>
      <c r="BW1109" s="117">
        <f t="shared" si="740"/>
        <v>3.5754379721827469E-2</v>
      </c>
    </row>
    <row r="1110" spans="1:75" ht="30" customHeight="1" x14ac:dyDescent="0.25">
      <c r="A1110" s="108">
        <v>4.6170544569186696</v>
      </c>
      <c r="B1110" s="108">
        <v>-74.079235814408406</v>
      </c>
      <c r="C1110" s="119">
        <v>31</v>
      </c>
      <c r="D1110" s="119">
        <v>26</v>
      </c>
      <c r="E1110" s="119">
        <v>2333</v>
      </c>
      <c r="F1110" s="16" t="s">
        <v>2778</v>
      </c>
      <c r="G1110" s="14" t="s">
        <v>2779</v>
      </c>
      <c r="H1110" s="16" t="s">
        <v>2780</v>
      </c>
      <c r="I1110" s="14" t="s">
        <v>1273</v>
      </c>
      <c r="J1110" s="14" t="s">
        <v>53</v>
      </c>
      <c r="K1110" s="27"/>
      <c r="L1110" s="27"/>
      <c r="M1110" s="14">
        <v>1976</v>
      </c>
      <c r="N1110" s="15" t="s">
        <v>1359</v>
      </c>
      <c r="O1110" s="15" t="s">
        <v>63</v>
      </c>
      <c r="P1110" s="17">
        <v>-5.5890559934594797E-2</v>
      </c>
      <c r="Q1110" s="18">
        <v>5880</v>
      </c>
      <c r="R1110" s="18">
        <v>4702.0309019007618</v>
      </c>
      <c r="S1110" s="15" t="s">
        <v>64</v>
      </c>
      <c r="T1110" s="15">
        <f>((R1110*6933000)/1000)/8460</f>
        <v>3853.3309979761207</v>
      </c>
      <c r="U1110" s="15" t="s">
        <v>45</v>
      </c>
      <c r="V1110" s="14">
        <v>365</v>
      </c>
      <c r="W1110" s="76" t="s">
        <v>76</v>
      </c>
      <c r="X1110" s="14"/>
      <c r="Y1110" s="14">
        <v>2920</v>
      </c>
      <c r="Z1110" s="76" t="s">
        <v>2781</v>
      </c>
      <c r="AA1110" s="76" t="s">
        <v>2782</v>
      </c>
      <c r="AB1110" s="19" t="s">
        <v>226</v>
      </c>
      <c r="AC1110" s="19">
        <v>12.7152226842523</v>
      </c>
      <c r="AD1110" s="19">
        <v>4.5638248573294096</v>
      </c>
      <c r="AE1110" s="19">
        <v>12.0799261022882</v>
      </c>
      <c r="AF1110" s="19">
        <v>6.25</v>
      </c>
      <c r="AG1110" s="19">
        <v>2343</v>
      </c>
      <c r="AH1110" s="23">
        <f>Q1110</f>
        <v>5880</v>
      </c>
      <c r="AI1110" s="41">
        <v>2.0000000000000002E-5</v>
      </c>
      <c r="AJ1110" s="21">
        <f>AC1110*R1110/1000000</f>
        <v>5.9787369985903865E-2</v>
      </c>
      <c r="AK1110" s="21">
        <f>AD1110*R1110/1000000</f>
        <v>2.1459245510025718E-2</v>
      </c>
      <c r="AL1110" s="21">
        <f>AE1110*R1110/1000000</f>
        <v>5.6800185825636736E-2</v>
      </c>
      <c r="AM1110" s="21">
        <f>AF1110*R1110/1000000</f>
        <v>2.938769313687976E-2</v>
      </c>
      <c r="AN1110" s="21">
        <f>AG1110*R1110/1000000</f>
        <v>11.016858403153485</v>
      </c>
      <c r="AO1110" s="86">
        <f t="shared" si="725"/>
        <v>9.404061803801525E-2</v>
      </c>
      <c r="AP1110" s="88">
        <f t="shared" si="726"/>
        <v>1.6380101366001058E-4</v>
      </c>
      <c r="AQ1110" s="89">
        <f t="shared" si="727"/>
        <v>5.8792453452125257E-5</v>
      </c>
      <c r="AR1110" s="89">
        <f t="shared" si="728"/>
        <v>1.556169474674979E-4</v>
      </c>
      <c r="AS1110" s="89">
        <f t="shared" si="729"/>
        <v>8.0514227772273314E-5</v>
      </c>
      <c r="AT1110" s="89">
        <f t="shared" si="730"/>
        <v>3.0183173707269823E-2</v>
      </c>
      <c r="AU1110" s="91">
        <f t="shared" si="731"/>
        <v>2.5764552887127466E-4</v>
      </c>
      <c r="AV1110" s="95">
        <f t="shared" si="741"/>
        <v>59787.369985903868</v>
      </c>
      <c r="AW1110" s="96">
        <f t="shared" si="742"/>
        <v>21459.245510025718</v>
      </c>
      <c r="AX1110" s="96">
        <f t="shared" si="743"/>
        <v>56800.185825636734</v>
      </c>
      <c r="AY1110" s="96">
        <f t="shared" si="744"/>
        <v>29387.69313687976</v>
      </c>
      <c r="AZ1110" s="96">
        <f t="shared" si="745"/>
        <v>11016858.403153485</v>
      </c>
      <c r="BA1110" s="97">
        <f t="shared" si="746"/>
        <v>94040.618038015251</v>
      </c>
      <c r="BB1110" s="102">
        <f t="shared" si="747"/>
        <v>163.80101366001057</v>
      </c>
      <c r="BC1110" s="98">
        <f t="shared" si="748"/>
        <v>58.792453452125258</v>
      </c>
      <c r="BD1110" s="98">
        <f t="shared" si="749"/>
        <v>155.61694746749791</v>
      </c>
      <c r="BE1110" s="98">
        <f t="shared" si="750"/>
        <v>80.514227772273316</v>
      </c>
      <c r="BF1110" s="98">
        <f t="shared" si="751"/>
        <v>30183.173707269823</v>
      </c>
      <c r="BG1110" s="103">
        <f t="shared" si="752"/>
        <v>257.64552887127468</v>
      </c>
      <c r="BH1110">
        <v>0.1</v>
      </c>
      <c r="BI1110">
        <f t="shared" si="732"/>
        <v>470.20309019007618</v>
      </c>
      <c r="BJ1110">
        <v>0.1</v>
      </c>
      <c r="BK1110">
        <f t="shared" si="733"/>
        <v>588</v>
      </c>
      <c r="BL1110" s="114">
        <v>8.7974410932361504</v>
      </c>
      <c r="BM1110" s="114">
        <v>3.6268345072346699</v>
      </c>
      <c r="BN1110" s="114">
        <v>10.053852918428399</v>
      </c>
      <c r="BO1110" s="114">
        <v>12.5</v>
      </c>
      <c r="BP1110" s="114">
        <v>2343</v>
      </c>
      <c r="BQ1110" s="107">
        <f t="shared" si="734"/>
        <v>2.0000000000000003E-6</v>
      </c>
      <c r="BR1110" s="107">
        <f t="shared" si="735"/>
        <v>4.1795669690945496E-2</v>
      </c>
      <c r="BS1110" s="107">
        <f t="shared" si="736"/>
        <v>1.7187973781876319E-2</v>
      </c>
      <c r="BT1110" s="107">
        <f t="shared" si="737"/>
        <v>4.7613537739844863E-2</v>
      </c>
      <c r="BU1110" s="107">
        <f t="shared" si="738"/>
        <v>5.8848809645639509E-2</v>
      </c>
      <c r="BV1110" s="107">
        <f t="shared" si="739"/>
        <v>11.071805668719302</v>
      </c>
      <c r="BW1110" s="117">
        <f t="shared" si="740"/>
        <v>1.3299351744330912E-2</v>
      </c>
    </row>
    <row r="1111" spans="1:75" ht="15" customHeight="1" x14ac:dyDescent="0.25">
      <c r="A1111" s="108">
        <v>4.6159516652343902</v>
      </c>
      <c r="B1111" s="108">
        <v>-74.138957521296007</v>
      </c>
      <c r="C1111" s="119">
        <v>25</v>
      </c>
      <c r="D1111" s="119">
        <v>26</v>
      </c>
      <c r="E1111" s="119">
        <v>1834</v>
      </c>
      <c r="F1111" s="16" t="s">
        <v>2783</v>
      </c>
      <c r="G1111" s="14" t="s">
        <v>783</v>
      </c>
      <c r="H1111" s="16" t="s">
        <v>2784</v>
      </c>
      <c r="I1111" s="14" t="s">
        <v>195</v>
      </c>
      <c r="J1111" s="14" t="s">
        <v>53</v>
      </c>
      <c r="K1111" s="27"/>
      <c r="L1111" s="27"/>
      <c r="M1111" s="14">
        <v>2008</v>
      </c>
      <c r="N1111" s="15" t="s">
        <v>43</v>
      </c>
      <c r="O1111" s="15" t="s">
        <v>120</v>
      </c>
      <c r="P1111" s="22">
        <v>-1.5549305289660951E-2</v>
      </c>
      <c r="Q1111" s="18">
        <v>1592.5</v>
      </c>
      <c r="R1111" s="18">
        <v>1496.4683328909543</v>
      </c>
      <c r="S1111" s="15" t="s">
        <v>45</v>
      </c>
      <c r="T1111" s="15"/>
      <c r="U1111" s="15"/>
      <c r="V1111" s="14">
        <v>365</v>
      </c>
      <c r="W1111" s="76"/>
      <c r="X1111" s="14"/>
      <c r="Y1111" s="14">
        <v>8760</v>
      </c>
      <c r="Z1111" s="76" t="s">
        <v>2785</v>
      </c>
      <c r="AA1111" s="76" t="s">
        <v>429</v>
      </c>
      <c r="AB1111" s="19" t="s">
        <v>49</v>
      </c>
      <c r="AC1111" s="19">
        <v>30.4</v>
      </c>
      <c r="AD1111" s="19">
        <v>1504</v>
      </c>
      <c r="AE1111" s="19">
        <v>9.6</v>
      </c>
      <c r="AF1111" s="19">
        <v>640</v>
      </c>
      <c r="AG1111" s="19">
        <v>1920000</v>
      </c>
      <c r="AH1111" s="23">
        <v>1592.5</v>
      </c>
      <c r="AI1111" s="24">
        <v>8.7999999999999994E-8</v>
      </c>
      <c r="AJ1111" s="21">
        <f>AC1111*R1111/1000000000</f>
        <v>4.5492637319885015E-5</v>
      </c>
      <c r="AK1111" s="21">
        <f>AD1111*R1111/1000000000</f>
        <v>2.2506883726679952E-3</v>
      </c>
      <c r="AL1111" s="21">
        <f>AE1111*R1111/1000000000</f>
        <v>1.4366095995753162E-5</v>
      </c>
      <c r="AM1111" s="21">
        <f>AF1111*R1111/1000000000</f>
        <v>9.577397330502108E-4</v>
      </c>
      <c r="AN1111" s="21">
        <f>AG1111*R1111/1000000000</f>
        <v>2.8732191991506322</v>
      </c>
      <c r="AO1111" s="86">
        <f t="shared" si="725"/>
        <v>1.31689213294404E-4</v>
      </c>
      <c r="AP1111" s="88">
        <f t="shared" si="726"/>
        <v>1.2463736252023291E-7</v>
      </c>
      <c r="AQ1111" s="89">
        <f t="shared" si="727"/>
        <v>6.1662695141588914E-6</v>
      </c>
      <c r="AR1111" s="89">
        <f t="shared" si="728"/>
        <v>3.93591671116525E-8</v>
      </c>
      <c r="AS1111" s="89">
        <f t="shared" si="729"/>
        <v>2.6239444741101665E-6</v>
      </c>
      <c r="AT1111" s="89">
        <f t="shared" si="730"/>
        <v>7.8718334223304987E-3</v>
      </c>
      <c r="AU1111" s="91">
        <f t="shared" si="731"/>
        <v>3.6079236519014793E-7</v>
      </c>
      <c r="AV1111" s="95">
        <f t="shared" si="741"/>
        <v>45.492637319885013</v>
      </c>
      <c r="AW1111" s="96">
        <f t="shared" si="742"/>
        <v>2250.6883726679953</v>
      </c>
      <c r="AX1111" s="96">
        <f t="shared" si="743"/>
        <v>14.366095995753161</v>
      </c>
      <c r="AY1111" s="96">
        <f t="shared" si="744"/>
        <v>957.73973305021082</v>
      </c>
      <c r="AZ1111" s="96">
        <f t="shared" si="745"/>
        <v>2873219.1991506321</v>
      </c>
      <c r="BA1111" s="97">
        <f t="shared" si="746"/>
        <v>131.689213294404</v>
      </c>
      <c r="BB1111" s="102">
        <f t="shared" si="747"/>
        <v>0.12463736252023291</v>
      </c>
      <c r="BC1111" s="98">
        <f t="shared" si="748"/>
        <v>6.1662695141588912</v>
      </c>
      <c r="BD1111" s="98">
        <f t="shared" si="749"/>
        <v>3.93591671116525E-2</v>
      </c>
      <c r="BE1111" s="98">
        <f t="shared" si="750"/>
        <v>2.6239444741101665</v>
      </c>
      <c r="BF1111" s="98">
        <f t="shared" si="751"/>
        <v>7871.8334223304983</v>
      </c>
      <c r="BG1111" s="103">
        <f t="shared" si="752"/>
        <v>0.36079236519014796</v>
      </c>
      <c r="BH1111">
        <v>0.1</v>
      </c>
      <c r="BI1111">
        <f t="shared" si="732"/>
        <v>149.64683328909544</v>
      </c>
      <c r="BJ1111">
        <v>0.1</v>
      </c>
      <c r="BK1111">
        <f t="shared" si="733"/>
        <v>159.25</v>
      </c>
      <c r="BL1111" s="114">
        <v>12.16</v>
      </c>
      <c r="BM1111" s="114">
        <v>601.6</v>
      </c>
      <c r="BN1111" s="114">
        <v>1.92</v>
      </c>
      <c r="BO1111" s="114">
        <v>256</v>
      </c>
      <c r="BP1111" s="114">
        <v>384000</v>
      </c>
      <c r="BQ1111" s="107">
        <f t="shared" si="734"/>
        <v>8.7999999999999994E-9</v>
      </c>
      <c r="BR1111" s="107">
        <f t="shared" si="735"/>
        <v>1.8757094885780185E-5</v>
      </c>
      <c r="BS1111" s="107">
        <f t="shared" si="736"/>
        <v>9.2798258908596701E-4</v>
      </c>
      <c r="BT1111" s="107">
        <f t="shared" si="737"/>
        <v>3.2123567217791602E-6</v>
      </c>
      <c r="BU1111" s="107">
        <f t="shared" si="738"/>
        <v>3.9488620812168812E-4</v>
      </c>
      <c r="BV1111" s="107">
        <f t="shared" si="739"/>
        <v>0.64247134435583197</v>
      </c>
      <c r="BW1111" s="117">
        <f t="shared" si="740"/>
        <v>1.8623667145918944E-5</v>
      </c>
    </row>
    <row r="1112" spans="1:75" ht="30" customHeight="1" x14ac:dyDescent="0.25">
      <c r="A1112" s="108">
        <v>4.6087222222222222</v>
      </c>
      <c r="B1112" s="108">
        <v>-74.137361111111119</v>
      </c>
      <c r="C1112" s="119">
        <v>25</v>
      </c>
      <c r="D1112" s="119">
        <v>25</v>
      </c>
      <c r="E1112" s="119">
        <v>1821</v>
      </c>
      <c r="F1112" s="16" t="s">
        <v>2786</v>
      </c>
      <c r="G1112" s="14" t="s">
        <v>2787</v>
      </c>
      <c r="H1112" s="16" t="s">
        <v>2788</v>
      </c>
      <c r="I1112" s="14" t="s">
        <v>195</v>
      </c>
      <c r="J1112" s="14" t="s">
        <v>41</v>
      </c>
      <c r="K1112" s="14">
        <v>10</v>
      </c>
      <c r="L1112" s="14"/>
      <c r="M1112" s="14">
        <v>2005</v>
      </c>
      <c r="N1112" s="15" t="s">
        <v>43</v>
      </c>
      <c r="O1112" s="15" t="s">
        <v>44</v>
      </c>
      <c r="P1112" s="28">
        <v>4.2689148957375835E-3</v>
      </c>
      <c r="Q1112" s="18">
        <v>2167.5</v>
      </c>
      <c r="R1112" s="18">
        <v>2204.8292962945206</v>
      </c>
      <c r="S1112" s="15" t="s">
        <v>45</v>
      </c>
      <c r="T1112" s="15"/>
      <c r="U1112" s="15"/>
      <c r="V1112" s="14">
        <v>365</v>
      </c>
      <c r="W1112" s="76"/>
      <c r="X1112" s="14"/>
      <c r="Y1112" s="14">
        <v>8760</v>
      </c>
      <c r="Z1112" s="76" t="s">
        <v>2789</v>
      </c>
      <c r="AA1112" s="76" t="s">
        <v>429</v>
      </c>
      <c r="AB1112" s="19" t="s">
        <v>49</v>
      </c>
      <c r="AC1112" s="19">
        <v>46.3856216091623</v>
      </c>
      <c r="AD1112" s="19">
        <v>1074.85364414012</v>
      </c>
      <c r="AE1112" s="19">
        <v>5.4109910208389103</v>
      </c>
      <c r="AF1112" s="19">
        <v>1344</v>
      </c>
      <c r="AG1112" s="19">
        <v>1920000</v>
      </c>
      <c r="AH1112" s="23">
        <v>2167.5</v>
      </c>
      <c r="AI1112" s="24">
        <v>8.7999999999999994E-8</v>
      </c>
      <c r="AJ1112" s="21">
        <f>AC1112*R1112/1000000000</f>
        <v>1.0227237745071322E-4</v>
      </c>
      <c r="AK1112" s="21">
        <f>AD1112*R1112/1000000000</f>
        <v>2.3698688038290617E-3</v>
      </c>
      <c r="AL1112" s="21">
        <f>AE1112*R1112/1000000000</f>
        <v>1.1930311524732223E-5</v>
      </c>
      <c r="AM1112" s="21">
        <f>AF1112*R1112/1000000000</f>
        <v>2.9632905742198361E-3</v>
      </c>
      <c r="AN1112" s="21">
        <f>AG1112*R1112/1000000000</f>
        <v>4.2332722488854797</v>
      </c>
      <c r="AO1112" s="86">
        <f t="shared" si="725"/>
        <v>1.9402497807391781E-4</v>
      </c>
      <c r="AP1112" s="88">
        <f t="shared" si="726"/>
        <v>2.8019829438551565E-7</v>
      </c>
      <c r="AQ1112" s="89">
        <f t="shared" si="727"/>
        <v>6.4927912433672926E-6</v>
      </c>
      <c r="AR1112" s="89">
        <f t="shared" si="728"/>
        <v>3.2685784999266364E-8</v>
      </c>
      <c r="AS1112" s="89">
        <f t="shared" si="729"/>
        <v>8.1186043129310587E-6</v>
      </c>
      <c r="AT1112" s="89">
        <f t="shared" si="730"/>
        <v>1.1598006161330082E-2</v>
      </c>
      <c r="AU1112" s="91">
        <f t="shared" si="731"/>
        <v>5.3157528239429536E-7</v>
      </c>
      <c r="AV1112" s="95">
        <f t="shared" si="741"/>
        <v>102.27237745071322</v>
      </c>
      <c r="AW1112" s="96">
        <f t="shared" si="742"/>
        <v>2369.8688038290616</v>
      </c>
      <c r="AX1112" s="96">
        <f t="shared" si="743"/>
        <v>11.930311524732224</v>
      </c>
      <c r="AY1112" s="96">
        <f t="shared" si="744"/>
        <v>2963.2905742198359</v>
      </c>
      <c r="AZ1112" s="96">
        <f t="shared" si="745"/>
        <v>4233272.2488854798</v>
      </c>
      <c r="BA1112" s="97">
        <f t="shared" si="746"/>
        <v>194.02497807391779</v>
      </c>
      <c r="BB1112" s="102">
        <f t="shared" si="747"/>
        <v>0.28019829438551563</v>
      </c>
      <c r="BC1112" s="98">
        <f t="shared" si="748"/>
        <v>6.492791243367293</v>
      </c>
      <c r="BD1112" s="98">
        <f t="shared" si="749"/>
        <v>3.2685784999266367E-2</v>
      </c>
      <c r="BE1112" s="98">
        <f t="shared" si="750"/>
        <v>8.1186043129310583</v>
      </c>
      <c r="BF1112" s="98">
        <f t="shared" si="751"/>
        <v>11598.006161330082</v>
      </c>
      <c r="BG1112" s="103">
        <f t="shared" si="752"/>
        <v>0.53157528239429541</v>
      </c>
      <c r="BH1112">
        <v>0.1</v>
      </c>
      <c r="BI1112">
        <f t="shared" si="732"/>
        <v>220.48292962945209</v>
      </c>
      <c r="BJ1112">
        <v>0.1</v>
      </c>
      <c r="BK1112">
        <f t="shared" si="733"/>
        <v>216.75</v>
      </c>
      <c r="BL1112" s="114">
        <v>17.6498016718255</v>
      </c>
      <c r="BM1112" s="114">
        <v>910.91550745517998</v>
      </c>
      <c r="BN1112" s="114">
        <v>5.3109910208389097</v>
      </c>
      <c r="BO1112" s="114">
        <v>537.6</v>
      </c>
      <c r="BP1112" s="114">
        <v>384000</v>
      </c>
      <c r="BQ1112" s="107">
        <f t="shared" si="734"/>
        <v>8.7999999999999994E-9</v>
      </c>
      <c r="BR1112" s="107">
        <f t="shared" si="735"/>
        <v>4.0236277603115489E-5</v>
      </c>
      <c r="BS1112" s="107">
        <f t="shared" si="736"/>
        <v>2.0223467438861419E-3</v>
      </c>
      <c r="BT1112" s="107">
        <f t="shared" si="737"/>
        <v>1.1770446425580385E-5</v>
      </c>
      <c r="BU1112" s="107">
        <f t="shared" si="738"/>
        <v>1.2217960036905596E-3</v>
      </c>
      <c r="BV1112" s="107">
        <f t="shared" si="739"/>
        <v>0.94658845157713423</v>
      </c>
      <c r="BW1112" s="117">
        <f t="shared" si="740"/>
        <v>2.7439275543127702E-5</v>
      </c>
    </row>
    <row r="1113" spans="1:75" ht="45" customHeight="1" x14ac:dyDescent="0.25">
      <c r="A1113" s="108">
        <v>4.6099871376831096</v>
      </c>
      <c r="B1113" s="108">
        <v>-74.140710438763506</v>
      </c>
      <c r="C1113" s="119">
        <v>24</v>
      </c>
      <c r="D1113" s="119">
        <v>25</v>
      </c>
      <c r="E1113" s="119">
        <v>1820</v>
      </c>
      <c r="F1113" s="16" t="s">
        <v>2790</v>
      </c>
      <c r="G1113" s="14" t="s">
        <v>2791</v>
      </c>
      <c r="H1113" s="16" t="s">
        <v>2792</v>
      </c>
      <c r="I1113" s="14" t="s">
        <v>195</v>
      </c>
      <c r="J1113" s="14" t="s">
        <v>41</v>
      </c>
      <c r="K1113" s="14">
        <v>20</v>
      </c>
      <c r="L1113" s="14"/>
      <c r="M1113" s="14">
        <v>1992</v>
      </c>
      <c r="N1113" s="15" t="s">
        <v>43</v>
      </c>
      <c r="O1113" s="15" t="s">
        <v>44</v>
      </c>
      <c r="P1113" s="17">
        <v>-4.4982444697621672E-2</v>
      </c>
      <c r="Q1113" s="18">
        <v>3857.1428571428601</v>
      </c>
      <c r="R1113" s="18">
        <v>3221.9827733129255</v>
      </c>
      <c r="S1113" s="15" t="s">
        <v>45</v>
      </c>
      <c r="T1113" s="15"/>
      <c r="U1113" s="15"/>
      <c r="V1113" s="14">
        <v>365</v>
      </c>
      <c r="W1113" s="76"/>
      <c r="X1113" s="14"/>
      <c r="Y1113" s="14" t="e">
        <v>#VALUE!</v>
      </c>
      <c r="Z1113" s="76" t="s">
        <v>2793</v>
      </c>
      <c r="AA1113" s="76" t="s">
        <v>429</v>
      </c>
      <c r="AB1113" s="19" t="s">
        <v>49</v>
      </c>
      <c r="AC1113" s="19">
        <v>46.3856216091623</v>
      </c>
      <c r="AD1113" s="19">
        <v>1074.85364414012</v>
      </c>
      <c r="AE1113" s="19">
        <v>5.4109910208389103</v>
      </c>
      <c r="AF1113" s="19">
        <v>1344</v>
      </c>
      <c r="AG1113" s="19">
        <v>1920000</v>
      </c>
      <c r="AH1113" s="23">
        <v>3857.1428571428601</v>
      </c>
      <c r="AI1113" s="24">
        <v>8.7999999999999994E-8</v>
      </c>
      <c r="AJ1113" s="21">
        <f>AC1113*R1113/1000000000</f>
        <v>1.4945367375413269E-4</v>
      </c>
      <c r="AK1113" s="21">
        <f>AD1113*R1113/1000000000</f>
        <v>3.463159925252088E-3</v>
      </c>
      <c r="AL1113" s="21">
        <f>AE1113*R1113/1000000000</f>
        <v>1.7434119855693891E-5</v>
      </c>
      <c r="AM1113" s="21">
        <f>AF1113*R1113/1000000000</f>
        <v>4.330344847332572E-3</v>
      </c>
      <c r="AN1113" s="21">
        <f>AG1113*R1113/1000000000</f>
        <v>6.1862069247608167</v>
      </c>
      <c r="AO1113" s="86">
        <f t="shared" si="725"/>
        <v>2.8353448405153746E-4</v>
      </c>
      <c r="AP1113" s="88">
        <f t="shared" si="726"/>
        <v>4.0946211987433613E-7</v>
      </c>
      <c r="AQ1113" s="89">
        <f t="shared" si="727"/>
        <v>9.4881093842522964E-6</v>
      </c>
      <c r="AR1113" s="89">
        <f t="shared" si="728"/>
        <v>4.7764711933407923E-8</v>
      </c>
      <c r="AS1113" s="89">
        <f t="shared" si="729"/>
        <v>1.1863958485842663E-5</v>
      </c>
      <c r="AT1113" s="89">
        <f t="shared" si="730"/>
        <v>1.6948512122632375E-2</v>
      </c>
      <c r="AU1113" s="91">
        <f t="shared" si="731"/>
        <v>7.7680680562065062E-7</v>
      </c>
      <c r="AV1113" s="95">
        <f t="shared" si="741"/>
        <v>149.45367375413269</v>
      </c>
      <c r="AW1113" s="96">
        <f t="shared" si="742"/>
        <v>3463.1599252520882</v>
      </c>
      <c r="AX1113" s="96">
        <f t="shared" si="743"/>
        <v>17.43411985569389</v>
      </c>
      <c r="AY1113" s="96">
        <f t="shared" si="744"/>
        <v>4330.3448473325716</v>
      </c>
      <c r="AZ1113" s="96">
        <f t="shared" si="745"/>
        <v>6186206.9247608166</v>
      </c>
      <c r="BA1113" s="97">
        <f t="shared" si="746"/>
        <v>283.53448405153745</v>
      </c>
      <c r="BB1113" s="102">
        <f t="shared" si="747"/>
        <v>0.40946211987433612</v>
      </c>
      <c r="BC1113" s="98">
        <f t="shared" si="748"/>
        <v>9.4881093842522972</v>
      </c>
      <c r="BD1113" s="98">
        <f t="shared" si="749"/>
        <v>4.7764711933407922E-2</v>
      </c>
      <c r="BE1113" s="98">
        <f t="shared" si="750"/>
        <v>11.863958485842662</v>
      </c>
      <c r="BF1113" s="98">
        <f t="shared" si="751"/>
        <v>16948.512122632375</v>
      </c>
      <c r="BG1113" s="103">
        <f t="shared" si="752"/>
        <v>0.77680680562065063</v>
      </c>
      <c r="BH1113">
        <v>0.1</v>
      </c>
      <c r="BI1113">
        <f t="shared" si="732"/>
        <v>322.19827733129256</v>
      </c>
      <c r="BJ1113">
        <v>0.1</v>
      </c>
      <c r="BK1113">
        <f t="shared" si="733"/>
        <v>385.71428571428601</v>
      </c>
      <c r="BL1113" s="114">
        <v>17.6498016718255</v>
      </c>
      <c r="BM1113" s="114">
        <v>910.91550745517998</v>
      </c>
      <c r="BN1113" s="114">
        <v>5.3109910208389097</v>
      </c>
      <c r="BO1113" s="114">
        <v>537.6</v>
      </c>
      <c r="BP1113" s="114">
        <v>384000</v>
      </c>
      <c r="BQ1113" s="107">
        <f t="shared" si="734"/>
        <v>8.7999999999999994E-9</v>
      </c>
      <c r="BR1113" s="107">
        <f t="shared" si="735"/>
        <v>5.8798471844215469E-5</v>
      </c>
      <c r="BS1113" s="107">
        <f t="shared" si="736"/>
        <v>2.9553155799487505E-3</v>
      </c>
      <c r="BT1113" s="107">
        <f t="shared" si="737"/>
        <v>1.7200504220965688E-5</v>
      </c>
      <c r="BU1113" s="107">
        <f t="shared" si="738"/>
        <v>1.785446920090138E-3</v>
      </c>
      <c r="BV1113" s="107">
        <f t="shared" si="739"/>
        <v>1.3832779206645114</v>
      </c>
      <c r="BW1113" s="117">
        <f t="shared" si="740"/>
        <v>4.009783127461424E-5</v>
      </c>
    </row>
    <row r="1114" spans="1:75" ht="30" customHeight="1" x14ac:dyDescent="0.25">
      <c r="A1114" s="108">
        <v>4.5861921839557498</v>
      </c>
      <c r="B1114" s="108">
        <v>-74.122391127506503</v>
      </c>
      <c r="C1114" s="119">
        <v>27</v>
      </c>
      <c r="D1114" s="119">
        <v>22</v>
      </c>
      <c r="E1114" s="119">
        <v>1784</v>
      </c>
      <c r="F1114" s="16" t="s">
        <v>2794</v>
      </c>
      <c r="G1114" s="14" t="s">
        <v>2795</v>
      </c>
      <c r="H1114" s="16" t="s">
        <v>2796</v>
      </c>
      <c r="I1114" s="14" t="s">
        <v>1467</v>
      </c>
      <c r="J1114" s="14" t="s">
        <v>41</v>
      </c>
      <c r="K1114" s="14">
        <v>15</v>
      </c>
      <c r="L1114" s="14"/>
      <c r="M1114" s="14">
        <v>1984</v>
      </c>
      <c r="N1114" s="15" t="s">
        <v>43</v>
      </c>
      <c r="O1114" s="15" t="s">
        <v>44</v>
      </c>
      <c r="P1114" s="17">
        <v>-8.4851358602175367E-2</v>
      </c>
      <c r="Q1114" s="18">
        <v>19658.099999999999</v>
      </c>
      <c r="R1114" s="18">
        <v>14000.37384832178</v>
      </c>
      <c r="S1114" s="15" t="s">
        <v>45</v>
      </c>
      <c r="T1114" s="15"/>
      <c r="U1114" s="15"/>
      <c r="V1114" s="14">
        <v>365</v>
      </c>
      <c r="W1114" s="76"/>
      <c r="X1114" s="14"/>
      <c r="Y1114" s="14">
        <v>8760</v>
      </c>
      <c r="Z1114" s="76" t="s">
        <v>2797</v>
      </c>
      <c r="AA1114" s="76" t="s">
        <v>429</v>
      </c>
      <c r="AB1114" s="19" t="s">
        <v>49</v>
      </c>
      <c r="AC1114" s="19">
        <v>46.3856216091623</v>
      </c>
      <c r="AD1114" s="19">
        <v>1074.85364414012</v>
      </c>
      <c r="AE1114" s="19">
        <v>5.4109910208389103</v>
      </c>
      <c r="AF1114" s="19">
        <v>1344</v>
      </c>
      <c r="AG1114" s="19">
        <v>1920000</v>
      </c>
      <c r="AH1114" s="20">
        <v>30259</v>
      </c>
      <c r="AI1114" s="20">
        <v>7.6726E-6</v>
      </c>
      <c r="AJ1114" s="21">
        <f>AC1114*R1114/1000000000</f>
        <v>6.4941604371506541E-4</v>
      </c>
      <c r="AK1114" s="21">
        <f>AD1114*R1114/1000000000</f>
        <v>1.5048352850192702E-2</v>
      </c>
      <c r="AL1114" s="21">
        <f>AE1114*R1114/1000000000</f>
        <v>7.575589718165706E-5</v>
      </c>
      <c r="AM1114" s="21">
        <f>AF1114*R1114/1000000000</f>
        <v>1.8816502452144473E-2</v>
      </c>
      <c r="AN1114" s="21">
        <f>AG1114*R1114/1000000000</f>
        <v>26.880717788777815</v>
      </c>
      <c r="AO1114" s="86">
        <f t="shared" si="725"/>
        <v>0.16534658192661889</v>
      </c>
      <c r="AP1114" s="88">
        <f t="shared" si="726"/>
        <v>1.7792220375755217E-6</v>
      </c>
      <c r="AQ1114" s="89">
        <f t="shared" si="727"/>
        <v>4.1228363973130693E-5</v>
      </c>
      <c r="AR1114" s="89">
        <f t="shared" si="728"/>
        <v>2.0755040323741659E-7</v>
      </c>
      <c r="AS1114" s="89">
        <f t="shared" si="729"/>
        <v>5.1552061512724585E-5</v>
      </c>
      <c r="AT1114" s="89">
        <f t="shared" si="730"/>
        <v>7.3645802161035112E-2</v>
      </c>
      <c r="AU1114" s="91">
        <f t="shared" si="731"/>
        <v>4.5300433404553121E-4</v>
      </c>
      <c r="AV1114" s="95">
        <f t="shared" si="741"/>
        <v>649.41604371506537</v>
      </c>
      <c r="AW1114" s="96">
        <f t="shared" si="742"/>
        <v>15048.352850192701</v>
      </c>
      <c r="AX1114" s="96">
        <f t="shared" si="743"/>
        <v>75.755897181657062</v>
      </c>
      <c r="AY1114" s="96">
        <f t="shared" si="744"/>
        <v>18816.502452144472</v>
      </c>
      <c r="AZ1114" s="96">
        <f t="shared" si="745"/>
        <v>26880717.788777817</v>
      </c>
      <c r="BA1114" s="97">
        <f t="shared" si="746"/>
        <v>165346.58192661888</v>
      </c>
      <c r="BB1114" s="102">
        <f t="shared" si="747"/>
        <v>1.7792220375755217</v>
      </c>
      <c r="BC1114" s="98">
        <f t="shared" si="748"/>
        <v>41.228363973130691</v>
      </c>
      <c r="BD1114" s="98">
        <f t="shared" si="749"/>
        <v>0.20755040323741658</v>
      </c>
      <c r="BE1114" s="98">
        <f t="shared" si="750"/>
        <v>51.552061512724585</v>
      </c>
      <c r="BF1114" s="98">
        <f t="shared" si="751"/>
        <v>73645.802161035113</v>
      </c>
      <c r="BG1114" s="103">
        <f t="shared" si="752"/>
        <v>453.00433404553121</v>
      </c>
      <c r="BH1114">
        <v>0.1</v>
      </c>
      <c r="BI1114">
        <f t="shared" si="732"/>
        <v>1400.0373848321781</v>
      </c>
      <c r="BJ1114">
        <v>0.1</v>
      </c>
      <c r="BK1114">
        <f t="shared" si="733"/>
        <v>3025.9</v>
      </c>
      <c r="BL1114" s="114">
        <v>17.6498016718255</v>
      </c>
      <c r="BM1114" s="114">
        <v>910.91550745517998</v>
      </c>
      <c r="BN1114" s="114">
        <v>5.3109910208389097</v>
      </c>
      <c r="BO1114" s="114">
        <v>537.6</v>
      </c>
      <c r="BP1114" s="114">
        <v>384000</v>
      </c>
      <c r="BQ1114" s="107">
        <f t="shared" si="734"/>
        <v>7.6726E-7</v>
      </c>
      <c r="BR1114" s="107">
        <f t="shared" si="735"/>
        <v>2.5549503068342065E-4</v>
      </c>
      <c r="BS1114" s="107">
        <f t="shared" si="736"/>
        <v>1.2841633823047734E-2</v>
      </c>
      <c r="BT1114" s="107">
        <f t="shared" si="737"/>
        <v>7.4740774987305659E-5</v>
      </c>
      <c r="BU1114" s="107">
        <f t="shared" si="738"/>
        <v>7.7582427114885394E-3</v>
      </c>
      <c r="BV1114" s="107">
        <f t="shared" si="739"/>
        <v>6.0107112259695032</v>
      </c>
      <c r="BW1114" s="117">
        <f t="shared" si="740"/>
        <v>2.3383537865265855E-2</v>
      </c>
    </row>
    <row r="1115" spans="1:75" ht="45" customHeight="1" x14ac:dyDescent="0.25">
      <c r="A1115" s="108">
        <v>4.58531504771355</v>
      </c>
      <c r="B1115" s="108">
        <v>-74.121316377693404</v>
      </c>
      <c r="C1115" s="119">
        <v>27</v>
      </c>
      <c r="D1115" s="119">
        <v>22</v>
      </c>
      <c r="E1115" s="119">
        <v>1784</v>
      </c>
      <c r="F1115" s="16" t="s">
        <v>2798</v>
      </c>
      <c r="G1115" s="14" t="s">
        <v>2799</v>
      </c>
      <c r="H1115" s="16" t="s">
        <v>2800</v>
      </c>
      <c r="I1115" s="14" t="s">
        <v>1467</v>
      </c>
      <c r="J1115" s="14" t="s">
        <v>53</v>
      </c>
      <c r="K1115" s="27"/>
      <c r="L1115" s="27"/>
      <c r="M1115" s="14">
        <v>2006</v>
      </c>
      <c r="N1115" s="15" t="s">
        <v>43</v>
      </c>
      <c r="O1115" s="15" t="s">
        <v>120</v>
      </c>
      <c r="P1115" s="17">
        <v>-1.5549305289660951E-2</v>
      </c>
      <c r="Q1115" s="18">
        <v>1592.5</v>
      </c>
      <c r="R1115" s="18">
        <v>1496.4683328909543</v>
      </c>
      <c r="S1115" s="15" t="s">
        <v>45</v>
      </c>
      <c r="T1115" s="15"/>
      <c r="U1115" s="15"/>
      <c r="V1115" s="14">
        <v>365</v>
      </c>
      <c r="W1115" s="76"/>
      <c r="X1115" s="14"/>
      <c r="Y1115" s="14">
        <v>8760</v>
      </c>
      <c r="Z1115" s="76" t="s">
        <v>2758</v>
      </c>
      <c r="AA1115" s="76" t="s">
        <v>429</v>
      </c>
      <c r="AB1115" s="19" t="s">
        <v>49</v>
      </c>
      <c r="AC1115" s="19">
        <v>30.4</v>
      </c>
      <c r="AD1115" s="19">
        <v>1504</v>
      </c>
      <c r="AE1115" s="19">
        <v>9.6</v>
      </c>
      <c r="AF1115" s="19">
        <v>640</v>
      </c>
      <c r="AG1115" s="19">
        <v>1920000</v>
      </c>
      <c r="AH1115" s="23">
        <v>1592.5</v>
      </c>
      <c r="AI1115" s="24">
        <v>8.7999999999999994E-8</v>
      </c>
      <c r="AJ1115" s="21">
        <f>AC1115*R1115/1000000000</f>
        <v>4.5492637319885015E-5</v>
      </c>
      <c r="AK1115" s="21">
        <f>AD1115*R1115/1000000000</f>
        <v>2.2506883726679952E-3</v>
      </c>
      <c r="AL1115" s="21">
        <f>AE1115*R1115/1000000000</f>
        <v>1.4366095995753162E-5</v>
      </c>
      <c r="AM1115" s="21">
        <f>AF1115*R1115/1000000000</f>
        <v>9.577397330502108E-4</v>
      </c>
      <c r="AN1115" s="21">
        <f>AG1115*R1115/1000000000</f>
        <v>2.8732191991506322</v>
      </c>
      <c r="AO1115" s="86">
        <f t="shared" si="725"/>
        <v>1.31689213294404E-4</v>
      </c>
      <c r="AP1115" s="88">
        <f t="shared" si="726"/>
        <v>1.2463736252023291E-7</v>
      </c>
      <c r="AQ1115" s="89">
        <f t="shared" si="727"/>
        <v>6.1662695141588914E-6</v>
      </c>
      <c r="AR1115" s="89">
        <f t="shared" si="728"/>
        <v>3.93591671116525E-8</v>
      </c>
      <c r="AS1115" s="89">
        <f t="shared" si="729"/>
        <v>2.6239444741101665E-6</v>
      </c>
      <c r="AT1115" s="89">
        <f t="shared" si="730"/>
        <v>7.8718334223304987E-3</v>
      </c>
      <c r="AU1115" s="91">
        <f t="shared" si="731"/>
        <v>3.6079236519014793E-7</v>
      </c>
      <c r="AV1115" s="95">
        <f t="shared" si="741"/>
        <v>45.492637319885013</v>
      </c>
      <c r="AW1115" s="96">
        <f t="shared" si="742"/>
        <v>2250.6883726679953</v>
      </c>
      <c r="AX1115" s="96">
        <f t="shared" si="743"/>
        <v>14.366095995753161</v>
      </c>
      <c r="AY1115" s="96">
        <f t="shared" si="744"/>
        <v>957.73973305021082</v>
      </c>
      <c r="AZ1115" s="96">
        <f t="shared" si="745"/>
        <v>2873219.1991506321</v>
      </c>
      <c r="BA1115" s="97">
        <f t="shared" si="746"/>
        <v>131.689213294404</v>
      </c>
      <c r="BB1115" s="102">
        <f t="shared" si="747"/>
        <v>0.12463736252023291</v>
      </c>
      <c r="BC1115" s="98">
        <f t="shared" si="748"/>
        <v>6.1662695141588912</v>
      </c>
      <c r="BD1115" s="98">
        <f t="shared" si="749"/>
        <v>3.93591671116525E-2</v>
      </c>
      <c r="BE1115" s="98">
        <f t="shared" si="750"/>
        <v>2.6239444741101665</v>
      </c>
      <c r="BF1115" s="98">
        <f t="shared" si="751"/>
        <v>7871.8334223304983</v>
      </c>
      <c r="BG1115" s="103">
        <f t="shared" si="752"/>
        <v>0.36079236519014796</v>
      </c>
      <c r="BH1115">
        <v>0.1</v>
      </c>
      <c r="BI1115">
        <f t="shared" si="732"/>
        <v>149.64683328909544</v>
      </c>
      <c r="BJ1115">
        <v>0.1</v>
      </c>
      <c r="BK1115">
        <f t="shared" si="733"/>
        <v>159.25</v>
      </c>
      <c r="BL1115" s="114">
        <v>12.16</v>
      </c>
      <c r="BM1115" s="114">
        <v>601.6</v>
      </c>
      <c r="BN1115" s="114">
        <v>1.92</v>
      </c>
      <c r="BO1115" s="114">
        <v>256</v>
      </c>
      <c r="BP1115" s="114">
        <v>384000</v>
      </c>
      <c r="BQ1115" s="107">
        <f t="shared" si="734"/>
        <v>8.7999999999999994E-9</v>
      </c>
      <c r="BR1115" s="107">
        <f t="shared" si="735"/>
        <v>1.8757094885780185E-5</v>
      </c>
      <c r="BS1115" s="107">
        <f t="shared" si="736"/>
        <v>9.2798258908596701E-4</v>
      </c>
      <c r="BT1115" s="107">
        <f t="shared" si="737"/>
        <v>3.2123567217791602E-6</v>
      </c>
      <c r="BU1115" s="107">
        <f t="shared" si="738"/>
        <v>3.9488620812168812E-4</v>
      </c>
      <c r="BV1115" s="107">
        <f t="shared" si="739"/>
        <v>0.64247134435583197</v>
      </c>
      <c r="BW1115" s="117">
        <f t="shared" si="740"/>
        <v>1.8623667145918944E-5</v>
      </c>
    </row>
    <row r="1116" spans="1:75" ht="45" customHeight="1" x14ac:dyDescent="0.25">
      <c r="A1116" s="108">
        <v>4.58531504771355</v>
      </c>
      <c r="B1116" s="108">
        <v>-74.121316377693404</v>
      </c>
      <c r="C1116" s="119">
        <v>27</v>
      </c>
      <c r="D1116" s="119">
        <v>22</v>
      </c>
      <c r="E1116" s="119">
        <v>1784</v>
      </c>
      <c r="F1116" s="16" t="s">
        <v>2798</v>
      </c>
      <c r="G1116" s="14" t="s">
        <v>2799</v>
      </c>
      <c r="H1116" s="16" t="s">
        <v>2800</v>
      </c>
      <c r="I1116" s="14" t="s">
        <v>1467</v>
      </c>
      <c r="J1116" s="14" t="s">
        <v>53</v>
      </c>
      <c r="K1116" s="27"/>
      <c r="L1116" s="27"/>
      <c r="M1116" s="14">
        <v>2007</v>
      </c>
      <c r="N1116" s="15" t="s">
        <v>62</v>
      </c>
      <c r="O1116" s="15" t="s">
        <v>63</v>
      </c>
      <c r="P1116" s="17">
        <v>-1.5549305289660951E-2</v>
      </c>
      <c r="Q1116" s="18">
        <v>49000</v>
      </c>
      <c r="R1116" s="18">
        <v>46045.179473567827</v>
      </c>
      <c r="S1116" s="15" t="s">
        <v>64</v>
      </c>
      <c r="T1116" s="15">
        <f>((R1116*6933000)/1000)/8460</f>
        <v>37734.187859367106</v>
      </c>
      <c r="U1116" s="15" t="s">
        <v>45</v>
      </c>
      <c r="V1116" s="14">
        <v>365</v>
      </c>
      <c r="W1116" s="76"/>
      <c r="X1116" s="14">
        <v>20</v>
      </c>
      <c r="Y1116" s="14">
        <v>8280</v>
      </c>
      <c r="Z1116" s="76" t="s">
        <v>2801</v>
      </c>
      <c r="AA1116" s="76" t="s">
        <v>429</v>
      </c>
      <c r="AB1116" s="19" t="s">
        <v>226</v>
      </c>
      <c r="AC1116" s="19">
        <v>12.7152226842523</v>
      </c>
      <c r="AD1116" s="19">
        <v>4.5638248573294096</v>
      </c>
      <c r="AE1116" s="19">
        <v>12.0799261022882</v>
      </c>
      <c r="AF1116" s="19">
        <v>6.25</v>
      </c>
      <c r="AG1116" s="19">
        <v>2343</v>
      </c>
      <c r="AH1116" s="23">
        <v>49000</v>
      </c>
      <c r="AI1116" s="20">
        <v>2.0000000000000002E-5</v>
      </c>
      <c r="AJ1116" s="21">
        <f>AC1116*R1116/1000000</f>
        <v>0.585474710542778</v>
      </c>
      <c r="AK1116" s="21">
        <f>AD1116*R1116/1000000</f>
        <v>0.21014213464166273</v>
      </c>
      <c r="AL1116" s="21">
        <f>AE1116*R1116/1000000</f>
        <v>0.55622236540729686</v>
      </c>
      <c r="AM1116" s="21">
        <f>AF1116*R1116/1000000</f>
        <v>0.28778237170979892</v>
      </c>
      <c r="AN1116" s="21">
        <f>AG1116*R1116/1000000</f>
        <v>107.88385550656942</v>
      </c>
      <c r="AO1116" s="86">
        <f t="shared" si="725"/>
        <v>0.92090358947135664</v>
      </c>
      <c r="AP1116" s="88">
        <f t="shared" si="726"/>
        <v>1.6040403028569261E-3</v>
      </c>
      <c r="AQ1116" s="89">
        <f t="shared" si="727"/>
        <v>5.7573187573058278E-4</v>
      </c>
      <c r="AR1116" s="89">
        <f t="shared" si="728"/>
        <v>1.5238968915268407E-3</v>
      </c>
      <c r="AS1116" s="89">
        <f t="shared" si="729"/>
        <v>7.8844485399944908E-4</v>
      </c>
      <c r="AT1116" s="89">
        <f t="shared" si="730"/>
        <v>0.29557220686731345</v>
      </c>
      <c r="AU1116" s="91">
        <f t="shared" si="731"/>
        <v>2.5230235327982375E-3</v>
      </c>
      <c r="AV1116" s="95">
        <f t="shared" si="741"/>
        <v>585474.71054277802</v>
      </c>
      <c r="AW1116" s="96">
        <f t="shared" si="742"/>
        <v>210142.13464166273</v>
      </c>
      <c r="AX1116" s="96">
        <f t="shared" si="743"/>
        <v>556222.36540729681</v>
      </c>
      <c r="AY1116" s="96">
        <f t="shared" si="744"/>
        <v>287782.37170979893</v>
      </c>
      <c r="AZ1116" s="96">
        <f t="shared" si="745"/>
        <v>107883855.50656942</v>
      </c>
      <c r="BA1116" s="97">
        <f t="shared" si="746"/>
        <v>920903.58947135659</v>
      </c>
      <c r="BB1116" s="102">
        <f t="shared" si="747"/>
        <v>1604.040302856926</v>
      </c>
      <c r="BC1116" s="98">
        <f t="shared" si="748"/>
        <v>575.73187573058283</v>
      </c>
      <c r="BD1116" s="98">
        <f t="shared" si="749"/>
        <v>1523.8968915268406</v>
      </c>
      <c r="BE1116" s="98">
        <f t="shared" si="750"/>
        <v>788.44485399944904</v>
      </c>
      <c r="BF1116" s="98">
        <f t="shared" si="751"/>
        <v>295572.20686731342</v>
      </c>
      <c r="BG1116" s="103">
        <f t="shared" si="752"/>
        <v>2523.0235327982373</v>
      </c>
      <c r="BH1116">
        <v>0.1</v>
      </c>
      <c r="BI1116">
        <f t="shared" si="732"/>
        <v>4604.5179473567832</v>
      </c>
      <c r="BJ1116">
        <v>0.1</v>
      </c>
      <c r="BK1116">
        <f t="shared" si="733"/>
        <v>4900</v>
      </c>
      <c r="BL1116" s="114">
        <v>8.7974410932361504</v>
      </c>
      <c r="BM1116" s="114">
        <v>3.6268345072346699</v>
      </c>
      <c r="BN1116" s="114">
        <v>10.053852918428399</v>
      </c>
      <c r="BO1116" s="114">
        <v>12.5</v>
      </c>
      <c r="BP1116" s="114">
        <v>2343</v>
      </c>
      <c r="BQ1116" s="107">
        <f t="shared" si="734"/>
        <v>2.0000000000000003E-6</v>
      </c>
      <c r="BR1116" s="107">
        <f t="shared" si="735"/>
        <v>0.40928891202301199</v>
      </c>
      <c r="BS1116" s="107">
        <f t="shared" si="736"/>
        <v>0.16831521401816954</v>
      </c>
      <c r="BT1116" s="107">
        <f t="shared" si="737"/>
        <v>0.46626105534874318</v>
      </c>
      <c r="BU1116" s="107">
        <f t="shared" si="738"/>
        <v>0.5762837502501148</v>
      </c>
      <c r="BV1116" s="107">
        <f t="shared" si="739"/>
        <v>108.42193293680006</v>
      </c>
      <c r="BW1116" s="117">
        <f t="shared" si="740"/>
        <v>0.13023543458684578</v>
      </c>
    </row>
    <row r="1117" spans="1:75" ht="30" customHeight="1" x14ac:dyDescent="0.25">
      <c r="A1117" s="108">
        <v>4.58484369758468</v>
      </c>
      <c r="B1117" s="108">
        <v>-74.122124403278306</v>
      </c>
      <c r="C1117" s="119">
        <v>27</v>
      </c>
      <c r="D1117" s="119">
        <v>22</v>
      </c>
      <c r="E1117" s="119">
        <v>1784</v>
      </c>
      <c r="F1117" s="16" t="s">
        <v>2802</v>
      </c>
      <c r="G1117" s="14" t="s">
        <v>2795</v>
      </c>
      <c r="H1117" s="16" t="s">
        <v>2803</v>
      </c>
      <c r="I1117" s="14" t="s">
        <v>1467</v>
      </c>
      <c r="J1117" s="14" t="s">
        <v>41</v>
      </c>
      <c r="K1117" s="14">
        <v>50</v>
      </c>
      <c r="L1117" s="14"/>
      <c r="M1117" s="14">
        <v>1968</v>
      </c>
      <c r="N1117" s="15" t="s">
        <v>43</v>
      </c>
      <c r="O1117" s="15" t="s">
        <v>44</v>
      </c>
      <c r="P1117" s="17">
        <v>-8.4851358602175367E-2</v>
      </c>
      <c r="Q1117" s="18">
        <v>14352</v>
      </c>
      <c r="R1117" s="18">
        <v>10221.403160585925</v>
      </c>
      <c r="S1117" s="15" t="s">
        <v>45</v>
      </c>
      <c r="T1117" s="15"/>
      <c r="U1117" s="15"/>
      <c r="V1117" s="14">
        <v>365</v>
      </c>
      <c r="W1117" s="76"/>
      <c r="X1117" s="14"/>
      <c r="Y1117" s="14">
        <v>8760</v>
      </c>
      <c r="Z1117" s="76" t="s">
        <v>2758</v>
      </c>
      <c r="AA1117" s="76" t="s">
        <v>429</v>
      </c>
      <c r="AB1117" s="19" t="s">
        <v>49</v>
      </c>
      <c r="AC1117" s="19">
        <v>46.3856216091623</v>
      </c>
      <c r="AD1117" s="19">
        <v>1074.85364414012</v>
      </c>
      <c r="AE1117" s="19">
        <v>5.4109910208389103</v>
      </c>
      <c r="AF1117" s="19">
        <v>1344</v>
      </c>
      <c r="AG1117" s="19">
        <v>1920000</v>
      </c>
      <c r="AH1117" s="20">
        <v>30259</v>
      </c>
      <c r="AI1117" s="20">
        <v>7.6726E-6</v>
      </c>
      <c r="AJ1117" s="21">
        <f t="shared" ref="AJ1117:AJ1124" si="758">AC1117*R1117/1000000000</f>
        <v>4.7412613932163431E-4</v>
      </c>
      <c r="AK1117" s="21">
        <f t="shared" ref="AK1117:AK1124" si="759">AD1117*R1117/1000000000</f>
        <v>1.0986512435381122E-2</v>
      </c>
      <c r="AL1117" s="21">
        <f t="shared" ref="AL1117:AL1124" si="760">AE1117*R1117/1000000000</f>
        <v>5.53079207223049E-5</v>
      </c>
      <c r="AM1117" s="21">
        <f t="shared" ref="AM1117:AM1124" si="761">AF1117*R1117/1000000000</f>
        <v>1.3737565847827484E-2</v>
      </c>
      <c r="AN1117" s="21">
        <f t="shared" ref="AN1117:AN1124" si="762">AG1117*R1117/1000000000</f>
        <v>19.625094068324977</v>
      </c>
      <c r="AO1117" s="86">
        <f t="shared" si="725"/>
        <v>0.16534658192661889</v>
      </c>
      <c r="AP1117" s="88">
        <f t="shared" si="726"/>
        <v>1.2989757241688611E-6</v>
      </c>
      <c r="AQ1117" s="89">
        <f t="shared" si="727"/>
        <v>3.0100034069537322E-5</v>
      </c>
      <c r="AR1117" s="89">
        <f t="shared" si="728"/>
        <v>1.5152854992412302E-7</v>
      </c>
      <c r="AS1117" s="89">
        <f t="shared" si="729"/>
        <v>3.7637166706376668E-5</v>
      </c>
      <c r="AT1117" s="89">
        <f t="shared" si="730"/>
        <v>5.3767381009109522E-2</v>
      </c>
      <c r="AU1117" s="91">
        <f t="shared" si="731"/>
        <v>4.5300433404553121E-4</v>
      </c>
      <c r="AV1117" s="95">
        <f t="shared" si="741"/>
        <v>474.1261393216343</v>
      </c>
      <c r="AW1117" s="96">
        <f t="shared" si="742"/>
        <v>10986.512435381122</v>
      </c>
      <c r="AX1117" s="96">
        <f t="shared" si="743"/>
        <v>55.3079207223049</v>
      </c>
      <c r="AY1117" s="96">
        <f t="shared" si="744"/>
        <v>13737.565847827484</v>
      </c>
      <c r="AZ1117" s="96">
        <f t="shared" si="745"/>
        <v>19625094.068324976</v>
      </c>
      <c r="BA1117" s="97">
        <f t="shared" si="746"/>
        <v>165346.58192661888</v>
      </c>
      <c r="BB1117" s="102">
        <f t="shared" si="747"/>
        <v>1.2989757241688611</v>
      </c>
      <c r="BC1117" s="98">
        <f t="shared" si="748"/>
        <v>30.100034069537323</v>
      </c>
      <c r="BD1117" s="98">
        <f t="shared" si="749"/>
        <v>0.15152854992412301</v>
      </c>
      <c r="BE1117" s="98">
        <f t="shared" si="750"/>
        <v>37.637166706376668</v>
      </c>
      <c r="BF1117" s="98">
        <f t="shared" si="751"/>
        <v>53767.381009109522</v>
      </c>
      <c r="BG1117" s="103">
        <f t="shared" si="752"/>
        <v>453.00433404553121</v>
      </c>
      <c r="BH1117">
        <v>0.1</v>
      </c>
      <c r="BI1117">
        <f t="shared" si="732"/>
        <v>1022.1403160585926</v>
      </c>
      <c r="BJ1117">
        <v>0.1</v>
      </c>
      <c r="BK1117">
        <f t="shared" si="733"/>
        <v>3025.9</v>
      </c>
      <c r="BL1117" s="114">
        <v>17.6498016718255</v>
      </c>
      <c r="BM1117" s="114">
        <v>910.91550745517998</v>
      </c>
      <c r="BN1117" s="114">
        <v>5.3109910208389097</v>
      </c>
      <c r="BO1117" s="114">
        <v>537.6</v>
      </c>
      <c r="BP1117" s="114">
        <v>384000</v>
      </c>
      <c r="BQ1117" s="107">
        <f t="shared" si="734"/>
        <v>7.6726E-7</v>
      </c>
      <c r="BR1117" s="107">
        <f t="shared" si="735"/>
        <v>1.865319985333503E-4</v>
      </c>
      <c r="BS1117" s="107">
        <f t="shared" si="736"/>
        <v>9.3754293969600857E-3</v>
      </c>
      <c r="BT1117" s="107">
        <f t="shared" si="737"/>
        <v>5.4566799569531677E-5</v>
      </c>
      <c r="BU1117" s="107">
        <f t="shared" si="738"/>
        <v>5.6641435029470555E-3</v>
      </c>
      <c r="BV1117" s="107">
        <f t="shared" si="739"/>
        <v>4.3883044401602556</v>
      </c>
      <c r="BW1117" s="117">
        <f t="shared" si="740"/>
        <v>2.3383537865265855E-2</v>
      </c>
    </row>
    <row r="1118" spans="1:75" ht="30" customHeight="1" x14ac:dyDescent="0.25">
      <c r="A1118" s="108">
        <v>4.58810177390483</v>
      </c>
      <c r="B1118" s="108">
        <v>-74.118892942552094</v>
      </c>
      <c r="C1118" s="119">
        <v>27</v>
      </c>
      <c r="D1118" s="119">
        <v>23</v>
      </c>
      <c r="E1118" s="119">
        <v>1797</v>
      </c>
      <c r="F1118" s="16" t="s">
        <v>2804</v>
      </c>
      <c r="G1118" s="14" t="s">
        <v>2805</v>
      </c>
      <c r="H1118" s="16" t="s">
        <v>2806</v>
      </c>
      <c r="I1118" s="14" t="s">
        <v>1467</v>
      </c>
      <c r="J1118" s="14" t="s">
        <v>41</v>
      </c>
      <c r="K1118" s="14">
        <v>20</v>
      </c>
      <c r="L1118" s="14"/>
      <c r="M1118" s="14">
        <v>1992</v>
      </c>
      <c r="N1118" s="15" t="s">
        <v>43</v>
      </c>
      <c r="O1118" s="15" t="s">
        <v>44</v>
      </c>
      <c r="P1118" s="17">
        <v>-7.2022874027276113E-2</v>
      </c>
      <c r="Q1118" s="18">
        <v>24093.3</v>
      </c>
      <c r="R1118" s="18">
        <v>18062.57823905554</v>
      </c>
      <c r="S1118" s="15" t="s">
        <v>45</v>
      </c>
      <c r="T1118" s="15"/>
      <c r="U1118" s="15"/>
      <c r="V1118" s="14">
        <v>365</v>
      </c>
      <c r="W1118" s="76"/>
      <c r="X1118" s="14">
        <f>52*2+18</f>
        <v>122</v>
      </c>
      <c r="Y1118" s="14">
        <v>5832</v>
      </c>
      <c r="Z1118" s="76" t="s">
        <v>2807</v>
      </c>
      <c r="AA1118" s="76" t="s">
        <v>2808</v>
      </c>
      <c r="AB1118" s="19" t="s">
        <v>49</v>
      </c>
      <c r="AC1118" s="19">
        <v>46.3856216091623</v>
      </c>
      <c r="AD1118" s="19">
        <v>1074.85364414012</v>
      </c>
      <c r="AE1118" s="19">
        <v>5.4109910208389103</v>
      </c>
      <c r="AF1118" s="19">
        <v>1344</v>
      </c>
      <c r="AG1118" s="19">
        <v>1920000</v>
      </c>
      <c r="AH1118" s="20">
        <v>30259</v>
      </c>
      <c r="AI1118" s="20">
        <v>7.6726E-6</v>
      </c>
      <c r="AJ1118" s="21">
        <f t="shared" si="758"/>
        <v>8.3784391948271936E-4</v>
      </c>
      <c r="AK1118" s="21">
        <f t="shared" si="759"/>
        <v>1.9414628042814876E-2</v>
      </c>
      <c r="AL1118" s="21">
        <f t="shared" si="760"/>
        <v>9.7736448664729813E-5</v>
      </c>
      <c r="AM1118" s="21">
        <f t="shared" si="761"/>
        <v>2.4276105153290643E-2</v>
      </c>
      <c r="AN1118" s="21">
        <f t="shared" si="762"/>
        <v>34.680150218986633</v>
      </c>
      <c r="AO1118" s="86">
        <f t="shared" si="725"/>
        <v>0.17405262669699639</v>
      </c>
      <c r="AP1118" s="88">
        <f t="shared" si="726"/>
        <v>2.2954627931033409E-6</v>
      </c>
      <c r="AQ1118" s="89">
        <f t="shared" si="727"/>
        <v>5.319076176113665E-5</v>
      </c>
      <c r="AR1118" s="89">
        <f t="shared" si="728"/>
        <v>2.6777109223213649E-7</v>
      </c>
      <c r="AS1118" s="89">
        <f t="shared" si="729"/>
        <v>6.6509877132303133E-5</v>
      </c>
      <c r="AT1118" s="89">
        <f t="shared" si="730"/>
        <v>9.5014110189004478E-2</v>
      </c>
      <c r="AU1118" s="91">
        <f t="shared" si="731"/>
        <v>4.7685651149862026E-4</v>
      </c>
      <c r="AV1118" s="95">
        <f t="shared" si="741"/>
        <v>837.84391948271934</v>
      </c>
      <c r="AW1118" s="96">
        <f t="shared" si="742"/>
        <v>19414.628042814875</v>
      </c>
      <c r="AX1118" s="96">
        <f t="shared" si="743"/>
        <v>97.736448664729807</v>
      </c>
      <c r="AY1118" s="96">
        <f t="shared" si="744"/>
        <v>24276.105153290642</v>
      </c>
      <c r="AZ1118" s="96">
        <f t="shared" si="745"/>
        <v>34680150.21898663</v>
      </c>
      <c r="BA1118" s="97">
        <f t="shared" si="746"/>
        <v>174052.62669699639</v>
      </c>
      <c r="BB1118" s="102">
        <f t="shared" si="747"/>
        <v>2.2954627931033409</v>
      </c>
      <c r="BC1118" s="98">
        <f t="shared" si="748"/>
        <v>53.190761761136649</v>
      </c>
      <c r="BD1118" s="98">
        <f t="shared" si="749"/>
        <v>0.26777109223213647</v>
      </c>
      <c r="BE1118" s="98">
        <f t="shared" si="750"/>
        <v>66.509877132303131</v>
      </c>
      <c r="BF1118" s="98">
        <f t="shared" si="751"/>
        <v>95014.110189004481</v>
      </c>
      <c r="BG1118" s="103">
        <f t="shared" si="752"/>
        <v>476.85651149862025</v>
      </c>
      <c r="BH1118">
        <v>0.1</v>
      </c>
      <c r="BI1118">
        <f t="shared" si="732"/>
        <v>1806.257823905554</v>
      </c>
      <c r="BJ1118">
        <v>0.1</v>
      </c>
      <c r="BK1118">
        <f t="shared" si="733"/>
        <v>3025.9</v>
      </c>
      <c r="BL1118" s="114">
        <v>17.6498016718255</v>
      </c>
      <c r="BM1118" s="114">
        <v>910.91550745517998</v>
      </c>
      <c r="BN1118" s="114">
        <v>5.3109910208389097</v>
      </c>
      <c r="BO1118" s="114">
        <v>537.6</v>
      </c>
      <c r="BP1118" s="114">
        <v>384000</v>
      </c>
      <c r="BQ1118" s="107">
        <f t="shared" si="734"/>
        <v>7.6726E-7</v>
      </c>
      <c r="BR1118" s="107">
        <f t="shared" si="735"/>
        <v>3.2962683935489111E-4</v>
      </c>
      <c r="BS1118" s="107">
        <f t="shared" si="736"/>
        <v>1.6567630133241456E-2</v>
      </c>
      <c r="BT1118" s="107">
        <f t="shared" si="737"/>
        <v>9.6426789061613441E-5</v>
      </c>
      <c r="BU1118" s="107">
        <f t="shared" si="738"/>
        <v>1.0009294572561854E-2</v>
      </c>
      <c r="BV1118" s="107">
        <f t="shared" si="739"/>
        <v>7.7547173359558332</v>
      </c>
      <c r="BW1118" s="117">
        <f t="shared" si="740"/>
        <v>2.4614758524155379E-2</v>
      </c>
    </row>
    <row r="1119" spans="1:75" ht="45" customHeight="1" x14ac:dyDescent="0.25">
      <c r="A1119" s="108">
        <v>4.5999339681825102</v>
      </c>
      <c r="B1119" s="108">
        <v>-74.091191547885003</v>
      </c>
      <c r="C1119" s="119">
        <v>30</v>
      </c>
      <c r="D1119" s="119">
        <v>24</v>
      </c>
      <c r="E1119" s="119">
        <v>2306</v>
      </c>
      <c r="F1119" s="16" t="s">
        <v>2809</v>
      </c>
      <c r="G1119" s="14" t="s">
        <v>2810</v>
      </c>
      <c r="H1119" s="16" t="s">
        <v>2811</v>
      </c>
      <c r="I1119" s="14" t="s">
        <v>1273</v>
      </c>
      <c r="J1119" s="14" t="s">
        <v>53</v>
      </c>
      <c r="K1119" s="14">
        <v>6</v>
      </c>
      <c r="L1119" s="14"/>
      <c r="M1119" s="14">
        <v>2005</v>
      </c>
      <c r="N1119" s="15" t="s">
        <v>43</v>
      </c>
      <c r="O1119" s="15" t="s">
        <v>123</v>
      </c>
      <c r="P1119" s="25">
        <v>1.08600994019335E-3</v>
      </c>
      <c r="Q1119" s="18">
        <v>481.75</v>
      </c>
      <c r="R1119" s="18">
        <v>483.84729321920804</v>
      </c>
      <c r="S1119" s="15" t="s">
        <v>45</v>
      </c>
      <c r="T1119" s="15"/>
      <c r="U1119" s="15"/>
      <c r="V1119" s="14">
        <v>365</v>
      </c>
      <c r="W1119" s="76" t="s">
        <v>76</v>
      </c>
      <c r="X1119" s="14">
        <v>30</v>
      </c>
      <c r="Y1119" s="14">
        <v>2680</v>
      </c>
      <c r="Z1119" s="76" t="s">
        <v>2812</v>
      </c>
      <c r="AA1119" s="76" t="s">
        <v>429</v>
      </c>
      <c r="AB1119" s="19" t="s">
        <v>49</v>
      </c>
      <c r="AC1119" s="19">
        <v>196.35697419693699</v>
      </c>
      <c r="AD1119" s="19">
        <v>1220.7279907421801</v>
      </c>
      <c r="AE1119" s="19">
        <v>69.655897325915305</v>
      </c>
      <c r="AF1119" s="19">
        <v>640</v>
      </c>
      <c r="AG1119" s="19">
        <v>1920000</v>
      </c>
      <c r="AH1119" s="20">
        <v>2.9803032786885244</v>
      </c>
      <c r="AI1119" s="20">
        <v>1.362E-5</v>
      </c>
      <c r="AJ1119" s="21">
        <f t="shared" si="758"/>
        <v>9.5006790469901833E-5</v>
      </c>
      <c r="AK1119" s="21">
        <f t="shared" si="759"/>
        <v>5.9064593407752637E-4</v>
      </c>
      <c r="AL1119" s="21">
        <f t="shared" si="760"/>
        <v>3.3702817377899194E-5</v>
      </c>
      <c r="AM1119" s="21">
        <f t="shared" si="761"/>
        <v>3.0966226766029317E-4</v>
      </c>
      <c r="AN1119" s="21">
        <f t="shared" si="762"/>
        <v>0.92898680298087943</v>
      </c>
      <c r="AO1119" s="86">
        <f t="shared" si="725"/>
        <v>4.076844629966131E-5</v>
      </c>
      <c r="AP1119" s="88">
        <f t="shared" si="726"/>
        <v>2.6029257662986803E-7</v>
      </c>
      <c r="AQ1119" s="89">
        <f t="shared" si="727"/>
        <v>1.6182080385685653E-6</v>
      </c>
      <c r="AR1119" s="89">
        <f t="shared" si="728"/>
        <v>9.2336485966847107E-8</v>
      </c>
      <c r="AS1119" s="89">
        <f t="shared" si="729"/>
        <v>8.4838977441176216E-7</v>
      </c>
      <c r="AT1119" s="89">
        <f t="shared" si="730"/>
        <v>2.5451693232352861E-3</v>
      </c>
      <c r="AU1119" s="91">
        <f t="shared" si="731"/>
        <v>1.1169437342372962E-7</v>
      </c>
      <c r="AV1119" s="95">
        <f t="shared" si="741"/>
        <v>95.00679046990183</v>
      </c>
      <c r="AW1119" s="96">
        <f t="shared" si="742"/>
        <v>590.64593407752636</v>
      </c>
      <c r="AX1119" s="96">
        <f t="shared" si="743"/>
        <v>33.702817377899194</v>
      </c>
      <c r="AY1119" s="96">
        <f t="shared" si="744"/>
        <v>309.6622676602932</v>
      </c>
      <c r="AZ1119" s="96">
        <f t="shared" si="745"/>
        <v>928986.80298087944</v>
      </c>
      <c r="BA1119" s="97">
        <f t="shared" si="746"/>
        <v>40.768446299661314</v>
      </c>
      <c r="BB1119" s="102">
        <f t="shared" si="747"/>
        <v>0.26029257662986804</v>
      </c>
      <c r="BC1119" s="98">
        <f t="shared" si="748"/>
        <v>1.6182080385685653</v>
      </c>
      <c r="BD1119" s="98">
        <f t="shared" si="749"/>
        <v>9.2336485966847112E-2</v>
      </c>
      <c r="BE1119" s="98">
        <f t="shared" si="750"/>
        <v>0.84838977441176211</v>
      </c>
      <c r="BF1119" s="98">
        <f t="shared" si="751"/>
        <v>2545.1693232352859</v>
      </c>
      <c r="BG1119" s="103">
        <f t="shared" si="752"/>
        <v>0.11169437342372962</v>
      </c>
      <c r="BH1119">
        <v>0.1</v>
      </c>
      <c r="BI1119">
        <f t="shared" si="732"/>
        <v>48.384729321920808</v>
      </c>
      <c r="BJ1119">
        <v>0.1</v>
      </c>
      <c r="BK1119">
        <f t="shared" si="733"/>
        <v>0.29803032786885247</v>
      </c>
      <c r="BL1119" s="114">
        <v>187.562005220738</v>
      </c>
      <c r="BM1119" s="114">
        <v>1012.03746873145</v>
      </c>
      <c r="BN1119" s="114">
        <v>69.555897325915296</v>
      </c>
      <c r="BO1119" s="114">
        <v>256</v>
      </c>
      <c r="BP1119" s="114">
        <v>384000</v>
      </c>
      <c r="BQ1119" s="107">
        <f t="shared" si="734"/>
        <v>1.362E-6</v>
      </c>
      <c r="BR1119" s="107">
        <f t="shared" si="735"/>
        <v>9.1247322117746731E-5</v>
      </c>
      <c r="BS1119" s="107">
        <f t="shared" si="736"/>
        <v>4.9322093642922046E-4</v>
      </c>
      <c r="BT1119" s="107">
        <f t="shared" si="737"/>
        <v>3.382276801046454E-5</v>
      </c>
      <c r="BU1119" s="107">
        <f t="shared" si="738"/>
        <v>1.2767702378316769E-4</v>
      </c>
      <c r="BV1119" s="107">
        <f t="shared" si="739"/>
        <v>0.20772776416654509</v>
      </c>
      <c r="BW1119" s="117">
        <f t="shared" si="740"/>
        <v>5.7655289673860258E-6</v>
      </c>
    </row>
    <row r="1120" spans="1:75" ht="15" customHeight="1" x14ac:dyDescent="0.25">
      <c r="A1120" s="108">
        <v>4.6033570754124602</v>
      </c>
      <c r="B1120" s="108">
        <v>-74.086361929194993</v>
      </c>
      <c r="C1120" s="119">
        <v>31</v>
      </c>
      <c r="D1120" s="119">
        <v>24</v>
      </c>
      <c r="E1120" s="119">
        <v>2307</v>
      </c>
      <c r="F1120" s="16" t="s">
        <v>2813</v>
      </c>
      <c r="G1120" s="14" t="s">
        <v>820</v>
      </c>
      <c r="H1120" s="16" t="s">
        <v>2814</v>
      </c>
      <c r="I1120" s="14" t="s">
        <v>1273</v>
      </c>
      <c r="J1120" s="14" t="s">
        <v>41</v>
      </c>
      <c r="K1120" s="14">
        <v>200</v>
      </c>
      <c r="L1120" s="14"/>
      <c r="M1120" s="14">
        <v>1970</v>
      </c>
      <c r="N1120" s="15" t="s">
        <v>43</v>
      </c>
      <c r="O1120" s="15" t="s">
        <v>86</v>
      </c>
      <c r="P1120" s="28">
        <v>4.2689148957375835E-3</v>
      </c>
      <c r="Q1120" s="18">
        <v>104000</v>
      </c>
      <c r="R1120" s="18">
        <v>105791.11733085589</v>
      </c>
      <c r="S1120" s="15" t="s">
        <v>45</v>
      </c>
      <c r="T1120" s="15"/>
      <c r="U1120" s="15"/>
      <c r="V1120" s="14">
        <v>365</v>
      </c>
      <c r="W1120" s="76"/>
      <c r="X1120" s="14"/>
      <c r="Y1120" s="14">
        <v>8760</v>
      </c>
      <c r="Z1120" s="76" t="s">
        <v>2815</v>
      </c>
      <c r="AA1120" s="76" t="s">
        <v>429</v>
      </c>
      <c r="AB1120" s="19" t="s">
        <v>49</v>
      </c>
      <c r="AC1120" s="19">
        <v>589.42211574465</v>
      </c>
      <c r="AD1120" s="19">
        <v>6395.3771199333296</v>
      </c>
      <c r="AE1120" s="19">
        <v>22.425616220874101</v>
      </c>
      <c r="AF1120" s="19">
        <v>1344</v>
      </c>
      <c r="AG1120" s="19">
        <v>1920000</v>
      </c>
      <c r="AH1120" s="23">
        <v>104000</v>
      </c>
      <c r="AI1120" s="24">
        <v>8.7999999999999994E-8</v>
      </c>
      <c r="AJ1120" s="21">
        <f t="shared" si="758"/>
        <v>6.2355624204143589E-2</v>
      </c>
      <c r="AK1120" s="21">
        <f t="shared" si="759"/>
        <v>0.67657409126993806</v>
      </c>
      <c r="AL1120" s="21">
        <f t="shared" si="760"/>
        <v>2.372430996839237E-3</v>
      </c>
      <c r="AM1120" s="21">
        <f t="shared" si="761"/>
        <v>0.14218326169267032</v>
      </c>
      <c r="AN1120" s="21">
        <f t="shared" si="762"/>
        <v>203.11894527524331</v>
      </c>
      <c r="AO1120" s="86">
        <f t="shared" si="725"/>
        <v>9.309618325115317E-3</v>
      </c>
      <c r="AP1120" s="88">
        <f t="shared" si="726"/>
        <v>1.7083732658669477E-4</v>
      </c>
      <c r="AQ1120" s="89">
        <f t="shared" si="727"/>
        <v>1.8536276473148988E-3</v>
      </c>
      <c r="AR1120" s="89">
        <f t="shared" si="728"/>
        <v>6.4998109502444852E-6</v>
      </c>
      <c r="AS1120" s="89">
        <f t="shared" si="729"/>
        <v>3.8954318271964471E-4</v>
      </c>
      <c r="AT1120" s="89">
        <f t="shared" si="730"/>
        <v>0.55649026102806387</v>
      </c>
      <c r="AU1120" s="91">
        <f t="shared" si="731"/>
        <v>2.5505803630452922E-5</v>
      </c>
      <c r="AV1120" s="95">
        <f t="shared" si="741"/>
        <v>62355.624204143591</v>
      </c>
      <c r="AW1120" s="96">
        <f t="shared" si="742"/>
        <v>676574.09126993804</v>
      </c>
      <c r="AX1120" s="96">
        <f t="shared" si="743"/>
        <v>2372.4309968392372</v>
      </c>
      <c r="AY1120" s="96">
        <f t="shared" si="744"/>
        <v>142183.26169267032</v>
      </c>
      <c r="AZ1120" s="96">
        <f t="shared" si="745"/>
        <v>203118945.27524331</v>
      </c>
      <c r="BA1120" s="97">
        <f t="shared" si="746"/>
        <v>9309.6183251153161</v>
      </c>
      <c r="BB1120" s="102">
        <f t="shared" si="747"/>
        <v>170.83732658669476</v>
      </c>
      <c r="BC1120" s="98">
        <f t="shared" si="748"/>
        <v>1853.6276473148987</v>
      </c>
      <c r="BD1120" s="98">
        <f t="shared" si="749"/>
        <v>6.499810950244485</v>
      </c>
      <c r="BE1120" s="98">
        <f t="shared" si="750"/>
        <v>389.54318271964473</v>
      </c>
      <c r="BF1120" s="98">
        <f t="shared" si="751"/>
        <v>556490.26102806383</v>
      </c>
      <c r="BG1120" s="103">
        <f t="shared" si="752"/>
        <v>25.50580363045292</v>
      </c>
      <c r="BH1120">
        <v>0.1</v>
      </c>
      <c r="BI1120">
        <f t="shared" si="732"/>
        <v>10579.11173308559</v>
      </c>
      <c r="BJ1120">
        <v>0.1</v>
      </c>
      <c r="BK1120">
        <f t="shared" si="733"/>
        <v>10400</v>
      </c>
      <c r="BL1120" s="114">
        <v>491.49252207956101</v>
      </c>
      <c r="BM1120" s="114">
        <v>4911.7599692228896</v>
      </c>
      <c r="BN1120" s="114">
        <v>16.278520514623899</v>
      </c>
      <c r="BO1120" s="114">
        <v>537.6</v>
      </c>
      <c r="BP1120" s="114">
        <v>384000</v>
      </c>
      <c r="BQ1120" s="107">
        <f t="shared" si="734"/>
        <v>8.7999999999999994E-9</v>
      </c>
      <c r="BR1120" s="107">
        <f t="shared" si="735"/>
        <v>5.2368108022927885E-2</v>
      </c>
      <c r="BS1120" s="107">
        <f t="shared" si="736"/>
        <v>0.52400674345490506</v>
      </c>
      <c r="BT1120" s="107">
        <f t="shared" si="737"/>
        <v>1.7383876094214544E-3</v>
      </c>
      <c r="BU1120" s="107">
        <f t="shared" si="738"/>
        <v>5.8623660615371706E-2</v>
      </c>
      <c r="BV1120" s="107">
        <f t="shared" si="739"/>
        <v>45.418776915350378</v>
      </c>
      <c r="BW1120" s="117">
        <f t="shared" si="740"/>
        <v>1.3165788495895182E-3</v>
      </c>
    </row>
    <row r="1121" spans="1:75" ht="30" customHeight="1" x14ac:dyDescent="0.25">
      <c r="A1121" s="108">
        <v>4.5961481546066798</v>
      </c>
      <c r="B1121" s="108">
        <v>-74.094638129031495</v>
      </c>
      <c r="C1121" s="119">
        <v>30</v>
      </c>
      <c r="D1121" s="119">
        <v>23</v>
      </c>
      <c r="E1121" s="119">
        <v>2293</v>
      </c>
      <c r="F1121" s="16" t="s">
        <v>2816</v>
      </c>
      <c r="G1121" s="14" t="s">
        <v>2817</v>
      </c>
      <c r="H1121" s="16" t="s">
        <v>2818</v>
      </c>
      <c r="I1121" s="14" t="s">
        <v>133</v>
      </c>
      <c r="J1121" s="14" t="s">
        <v>41</v>
      </c>
      <c r="K1121" s="14">
        <v>50</v>
      </c>
      <c r="L1121" s="14"/>
      <c r="M1121" s="14">
        <v>1999</v>
      </c>
      <c r="N1121" s="15" t="s">
        <v>43</v>
      </c>
      <c r="O1121" s="15" t="s">
        <v>44</v>
      </c>
      <c r="P1121" s="22">
        <v>8.4286353981658756E-3</v>
      </c>
      <c r="Q1121" s="18">
        <v>12925</v>
      </c>
      <c r="R1121" s="18">
        <v>13368.189435180455</v>
      </c>
      <c r="S1121" s="15" t="s">
        <v>45</v>
      </c>
      <c r="T1121" s="15"/>
      <c r="U1121" s="15"/>
      <c r="V1121" s="14">
        <v>365</v>
      </c>
      <c r="W1121" s="76" t="s">
        <v>76</v>
      </c>
      <c r="X1121" s="14">
        <v>30</v>
      </c>
      <c r="Y1121" s="14">
        <v>2680</v>
      </c>
      <c r="Z1121" s="76" t="s">
        <v>2812</v>
      </c>
      <c r="AA1121" s="76" t="s">
        <v>429</v>
      </c>
      <c r="AB1121" s="19" t="s">
        <v>49</v>
      </c>
      <c r="AC1121" s="19">
        <v>46.3856216091623</v>
      </c>
      <c r="AD1121" s="19">
        <v>1074.85364414012</v>
      </c>
      <c r="AE1121" s="19">
        <v>5.4109910208389103</v>
      </c>
      <c r="AF1121" s="19">
        <v>1344</v>
      </c>
      <c r="AG1121" s="19">
        <v>1920000</v>
      </c>
      <c r="AH1121" s="23">
        <v>12925</v>
      </c>
      <c r="AI1121" s="24">
        <v>8.7999999999999994E-8</v>
      </c>
      <c r="AJ1121" s="21">
        <f t="shared" si="758"/>
        <v>6.2009177673988175E-4</v>
      </c>
      <c r="AK1121" s="21">
        <f t="shared" si="759"/>
        <v>1.4368847129959164E-2</v>
      </c>
      <c r="AL1121" s="21">
        <f t="shared" si="760"/>
        <v>7.233515299863502E-5</v>
      </c>
      <c r="AM1121" s="21">
        <f t="shared" si="761"/>
        <v>1.7966846600882529E-2</v>
      </c>
      <c r="AN1121" s="21">
        <f t="shared" si="762"/>
        <v>25.666923715546474</v>
      </c>
      <c r="AO1121" s="86">
        <f t="shared" si="725"/>
        <v>1.17640067029588E-3</v>
      </c>
      <c r="AP1121" s="88">
        <f t="shared" si="726"/>
        <v>1.698881580109265E-6</v>
      </c>
      <c r="AQ1121" s="89">
        <f t="shared" si="727"/>
        <v>3.9366704465641544E-5</v>
      </c>
      <c r="AR1121" s="89">
        <f t="shared" si="728"/>
        <v>1.9817850136612335E-7</v>
      </c>
      <c r="AS1121" s="89">
        <f t="shared" si="729"/>
        <v>4.9224237262691863E-5</v>
      </c>
      <c r="AT1121" s="89">
        <f t="shared" si="730"/>
        <v>7.0320338946702671E-2</v>
      </c>
      <c r="AU1121" s="91">
        <f t="shared" si="731"/>
        <v>3.2230155350572052E-6</v>
      </c>
      <c r="AV1121" s="95">
        <f t="shared" si="741"/>
        <v>620.09177673988177</v>
      </c>
      <c r="AW1121" s="96">
        <f t="shared" si="742"/>
        <v>14368.847129959164</v>
      </c>
      <c r="AX1121" s="96">
        <f t="shared" si="743"/>
        <v>72.335152998635024</v>
      </c>
      <c r="AY1121" s="96">
        <f t="shared" si="744"/>
        <v>17966.846600882531</v>
      </c>
      <c r="AZ1121" s="96">
        <f t="shared" si="745"/>
        <v>25666923.715546474</v>
      </c>
      <c r="BA1121" s="97">
        <f t="shared" si="746"/>
        <v>1176.40067029588</v>
      </c>
      <c r="BB1121" s="102">
        <f t="shared" si="747"/>
        <v>1.6988815801092649</v>
      </c>
      <c r="BC1121" s="98">
        <f t="shared" si="748"/>
        <v>39.366704465641547</v>
      </c>
      <c r="BD1121" s="98">
        <f t="shared" si="749"/>
        <v>0.19817850136612336</v>
      </c>
      <c r="BE1121" s="98">
        <f t="shared" si="750"/>
        <v>49.224237262691865</v>
      </c>
      <c r="BF1121" s="98">
        <f t="shared" si="751"/>
        <v>70320.338946702672</v>
      </c>
      <c r="BG1121" s="103">
        <f t="shared" si="752"/>
        <v>3.2230155350572054</v>
      </c>
      <c r="BH1121">
        <v>0.1</v>
      </c>
      <c r="BI1121">
        <f t="shared" si="732"/>
        <v>1336.8189435180457</v>
      </c>
      <c r="BJ1121">
        <v>0.1</v>
      </c>
      <c r="BK1121">
        <f t="shared" si="733"/>
        <v>1292.5</v>
      </c>
      <c r="BL1121" s="114">
        <v>17.6498016718255</v>
      </c>
      <c r="BM1121" s="114">
        <v>910.91550745517998</v>
      </c>
      <c r="BN1121" s="114">
        <v>5.3109910208389097</v>
      </c>
      <c r="BO1121" s="114">
        <v>537.6</v>
      </c>
      <c r="BP1121" s="114">
        <v>384000</v>
      </c>
      <c r="BQ1121" s="107">
        <f t="shared" si="734"/>
        <v>8.7999999999999994E-9</v>
      </c>
      <c r="BR1121" s="107">
        <f t="shared" si="735"/>
        <v>2.4395819761146071E-4</v>
      </c>
      <c r="BS1121" s="107">
        <f t="shared" si="736"/>
        <v>1.2261772111485483E-2</v>
      </c>
      <c r="BT1121" s="107">
        <f t="shared" si="737"/>
        <v>7.1365868468024267E-5</v>
      </c>
      <c r="BU1121" s="107">
        <f t="shared" si="738"/>
        <v>7.4079206294708315E-3</v>
      </c>
      <c r="BV1121" s="107">
        <f t="shared" si="739"/>
        <v>5.7392986201263394</v>
      </c>
      <c r="BW1121" s="117">
        <f t="shared" si="740"/>
        <v>1.6636817827172336E-4</v>
      </c>
    </row>
    <row r="1122" spans="1:75" ht="15" customHeight="1" x14ac:dyDescent="0.25">
      <c r="A1122" s="108">
        <v>4.6234444444444449</v>
      </c>
      <c r="B1122" s="108">
        <v>-74.098527777777775</v>
      </c>
      <c r="C1122" s="119">
        <v>29</v>
      </c>
      <c r="D1122" s="119">
        <v>27</v>
      </c>
      <c r="E1122" s="119">
        <v>2344</v>
      </c>
      <c r="F1122" s="16" t="s">
        <v>2819</v>
      </c>
      <c r="G1122" s="14" t="s">
        <v>2402</v>
      </c>
      <c r="H1122" s="16" t="s">
        <v>2820</v>
      </c>
      <c r="I1122" s="14" t="s">
        <v>133</v>
      </c>
      <c r="J1122" s="14" t="s">
        <v>41</v>
      </c>
      <c r="K1122" s="14">
        <v>300</v>
      </c>
      <c r="L1122" s="14"/>
      <c r="M1122" s="14">
        <v>1984</v>
      </c>
      <c r="N1122" s="15" t="s">
        <v>43</v>
      </c>
      <c r="O1122" s="15" t="s">
        <v>86</v>
      </c>
      <c r="P1122" s="28">
        <v>4.2689148957375835E-3</v>
      </c>
      <c r="Q1122" s="18">
        <v>189280</v>
      </c>
      <c r="R1122" s="18">
        <v>192539.83354215775</v>
      </c>
      <c r="S1122" s="15" t="s">
        <v>45</v>
      </c>
      <c r="T1122" s="15"/>
      <c r="U1122" s="15"/>
      <c r="V1122" s="14">
        <v>365</v>
      </c>
      <c r="W1122" s="76"/>
      <c r="X1122" s="14"/>
      <c r="Y1122" s="14">
        <v>8760</v>
      </c>
      <c r="Z1122" s="76" t="s">
        <v>2821</v>
      </c>
      <c r="AA1122" s="76" t="s">
        <v>429</v>
      </c>
      <c r="AB1122" s="19" t="s">
        <v>49</v>
      </c>
      <c r="AC1122" s="19">
        <v>589.42211574465</v>
      </c>
      <c r="AD1122" s="19">
        <v>6395.3771199333296</v>
      </c>
      <c r="AE1122" s="19">
        <v>22.425616220874101</v>
      </c>
      <c r="AF1122" s="19">
        <v>1344</v>
      </c>
      <c r="AG1122" s="19">
        <v>1920000</v>
      </c>
      <c r="AH1122" s="23">
        <v>189280</v>
      </c>
      <c r="AI1122" s="24">
        <v>8.7999999999999994E-8</v>
      </c>
      <c r="AJ1122" s="21">
        <f t="shared" si="758"/>
        <v>0.11348723605154135</v>
      </c>
      <c r="AK1122" s="21">
        <f t="shared" si="759"/>
        <v>1.2313648461112876</v>
      </c>
      <c r="AL1122" s="21">
        <f t="shared" si="760"/>
        <v>4.317824414247412E-3</v>
      </c>
      <c r="AM1122" s="21">
        <f t="shared" si="761"/>
        <v>0.25877353628066002</v>
      </c>
      <c r="AN1122" s="21">
        <f t="shared" si="762"/>
        <v>369.67648040094286</v>
      </c>
      <c r="AO1122" s="86">
        <f t="shared" si="725"/>
        <v>1.6943505351709881E-2</v>
      </c>
      <c r="AP1122" s="88">
        <f t="shared" si="726"/>
        <v>3.1092393438778449E-4</v>
      </c>
      <c r="AQ1122" s="89">
        <f t="shared" si="727"/>
        <v>3.3736023181131169E-3</v>
      </c>
      <c r="AR1122" s="89">
        <f t="shared" si="728"/>
        <v>1.1829655929444965E-5</v>
      </c>
      <c r="AS1122" s="89">
        <f t="shared" si="729"/>
        <v>7.0896859254975344E-4</v>
      </c>
      <c r="AT1122" s="89">
        <f t="shared" si="730"/>
        <v>1.0128122750710764</v>
      </c>
      <c r="AU1122" s="91">
        <f t="shared" si="731"/>
        <v>4.6420562607424332E-5</v>
      </c>
      <c r="AV1122" s="95">
        <f t="shared" si="741"/>
        <v>113487.23605154135</v>
      </c>
      <c r="AW1122" s="96">
        <f t="shared" si="742"/>
        <v>1231364.8461112876</v>
      </c>
      <c r="AX1122" s="96">
        <f t="shared" si="743"/>
        <v>4317.8244142474123</v>
      </c>
      <c r="AY1122" s="96">
        <f t="shared" si="744"/>
        <v>258773.53628066002</v>
      </c>
      <c r="AZ1122" s="96">
        <f t="shared" si="745"/>
        <v>369676480.40094286</v>
      </c>
      <c r="BA1122" s="97">
        <f t="shared" si="746"/>
        <v>16943.505351709882</v>
      </c>
      <c r="BB1122" s="102">
        <f t="shared" si="747"/>
        <v>310.92393438778447</v>
      </c>
      <c r="BC1122" s="98">
        <f t="shared" si="748"/>
        <v>3373.6023181131168</v>
      </c>
      <c r="BD1122" s="98">
        <f t="shared" si="749"/>
        <v>11.829655929444964</v>
      </c>
      <c r="BE1122" s="98">
        <f t="shared" si="750"/>
        <v>708.96859254975345</v>
      </c>
      <c r="BF1122" s="98">
        <f t="shared" si="751"/>
        <v>1012812.2750710764</v>
      </c>
      <c r="BG1122" s="103">
        <f t="shared" si="752"/>
        <v>46.42056260742433</v>
      </c>
      <c r="BH1122">
        <v>0.1</v>
      </c>
      <c r="BI1122">
        <f t="shared" si="732"/>
        <v>19253.983354215776</v>
      </c>
      <c r="BJ1122">
        <v>0.1</v>
      </c>
      <c r="BK1122">
        <f t="shared" si="733"/>
        <v>18928</v>
      </c>
      <c r="BL1122" s="114">
        <v>491.49252207956101</v>
      </c>
      <c r="BM1122" s="114">
        <v>4911.7599692228896</v>
      </c>
      <c r="BN1122" s="114">
        <v>16.278520514623899</v>
      </c>
      <c r="BO1122" s="114">
        <v>537.6</v>
      </c>
      <c r="BP1122" s="114">
        <v>384000</v>
      </c>
      <c r="BQ1122" s="107">
        <f t="shared" si="734"/>
        <v>8.7999999999999994E-9</v>
      </c>
      <c r="BR1122" s="107">
        <f t="shared" si="735"/>
        <v>9.5309956601728765E-2</v>
      </c>
      <c r="BS1122" s="107">
        <f t="shared" si="736"/>
        <v>0.95369227308792748</v>
      </c>
      <c r="BT1122" s="107">
        <f t="shared" si="737"/>
        <v>3.1638654491470473E-3</v>
      </c>
      <c r="BU1122" s="107">
        <f t="shared" si="738"/>
        <v>0.10669506231997652</v>
      </c>
      <c r="BV1122" s="107">
        <f t="shared" si="739"/>
        <v>82.662173985937699</v>
      </c>
      <c r="BW1122" s="117">
        <f t="shared" si="740"/>
        <v>2.3961735062529234E-3</v>
      </c>
    </row>
    <row r="1123" spans="1:75" ht="15" customHeight="1" x14ac:dyDescent="0.25">
      <c r="A1123" s="108">
        <v>4.6234444444444449</v>
      </c>
      <c r="B1123" s="108">
        <v>-74.098527777777775</v>
      </c>
      <c r="C1123" s="119">
        <v>29</v>
      </c>
      <c r="D1123" s="119">
        <v>27</v>
      </c>
      <c r="E1123" s="119">
        <v>2344</v>
      </c>
      <c r="F1123" s="16" t="s">
        <v>2819</v>
      </c>
      <c r="G1123" s="14" t="s">
        <v>2402</v>
      </c>
      <c r="H1123" s="16" t="s">
        <v>2820</v>
      </c>
      <c r="I1123" s="14" t="s">
        <v>133</v>
      </c>
      <c r="J1123" s="14" t="s">
        <v>41</v>
      </c>
      <c r="K1123" s="14">
        <v>300</v>
      </c>
      <c r="L1123" s="14"/>
      <c r="M1123" s="14">
        <v>1983</v>
      </c>
      <c r="N1123" s="15" t="s">
        <v>43</v>
      </c>
      <c r="O1123" s="15" t="s">
        <v>86</v>
      </c>
      <c r="P1123" s="28">
        <v>4.2689148957375835E-3</v>
      </c>
      <c r="Q1123" s="18">
        <v>189280</v>
      </c>
      <c r="R1123" s="18">
        <v>192539.83354215775</v>
      </c>
      <c r="S1123" s="15" t="s">
        <v>45</v>
      </c>
      <c r="T1123" s="15"/>
      <c r="U1123" s="15"/>
      <c r="V1123" s="14">
        <v>365</v>
      </c>
      <c r="W1123" s="76"/>
      <c r="X1123" s="14"/>
      <c r="Y1123" s="14">
        <v>8760</v>
      </c>
      <c r="Z1123" s="76" t="s">
        <v>2821</v>
      </c>
      <c r="AA1123" s="76" t="s">
        <v>429</v>
      </c>
      <c r="AB1123" s="19" t="s">
        <v>49</v>
      </c>
      <c r="AC1123" s="19">
        <v>589.42211574465</v>
      </c>
      <c r="AD1123" s="19">
        <v>6395.3771199333296</v>
      </c>
      <c r="AE1123" s="19">
        <v>22.425616220874101</v>
      </c>
      <c r="AF1123" s="19">
        <v>1344</v>
      </c>
      <c r="AG1123" s="19">
        <v>1920000</v>
      </c>
      <c r="AH1123" s="23">
        <v>189280</v>
      </c>
      <c r="AI1123" s="24">
        <v>8.7999999999999994E-8</v>
      </c>
      <c r="AJ1123" s="21">
        <f t="shared" si="758"/>
        <v>0.11348723605154135</v>
      </c>
      <c r="AK1123" s="21">
        <f t="shared" si="759"/>
        <v>1.2313648461112876</v>
      </c>
      <c r="AL1123" s="21">
        <f t="shared" si="760"/>
        <v>4.317824414247412E-3</v>
      </c>
      <c r="AM1123" s="21">
        <f t="shared" si="761"/>
        <v>0.25877353628066002</v>
      </c>
      <c r="AN1123" s="21">
        <f t="shared" si="762"/>
        <v>369.67648040094286</v>
      </c>
      <c r="AO1123" s="86">
        <f t="shared" si="725"/>
        <v>1.6943505351709881E-2</v>
      </c>
      <c r="AP1123" s="88">
        <f t="shared" si="726"/>
        <v>3.1092393438778449E-4</v>
      </c>
      <c r="AQ1123" s="89">
        <f t="shared" si="727"/>
        <v>3.3736023181131169E-3</v>
      </c>
      <c r="AR1123" s="89">
        <f t="shared" si="728"/>
        <v>1.1829655929444965E-5</v>
      </c>
      <c r="AS1123" s="89">
        <f t="shared" si="729"/>
        <v>7.0896859254975344E-4</v>
      </c>
      <c r="AT1123" s="89">
        <f t="shared" si="730"/>
        <v>1.0128122750710764</v>
      </c>
      <c r="AU1123" s="91">
        <f t="shared" si="731"/>
        <v>4.6420562607424332E-5</v>
      </c>
      <c r="AV1123" s="95">
        <f t="shared" si="741"/>
        <v>113487.23605154135</v>
      </c>
      <c r="AW1123" s="96">
        <f t="shared" si="742"/>
        <v>1231364.8461112876</v>
      </c>
      <c r="AX1123" s="96">
        <f t="shared" si="743"/>
        <v>4317.8244142474123</v>
      </c>
      <c r="AY1123" s="96">
        <f t="shared" si="744"/>
        <v>258773.53628066002</v>
      </c>
      <c r="AZ1123" s="96">
        <f t="shared" si="745"/>
        <v>369676480.40094286</v>
      </c>
      <c r="BA1123" s="97">
        <f t="shared" si="746"/>
        <v>16943.505351709882</v>
      </c>
      <c r="BB1123" s="102">
        <f t="shared" si="747"/>
        <v>310.92393438778447</v>
      </c>
      <c r="BC1123" s="98">
        <f t="shared" si="748"/>
        <v>3373.6023181131168</v>
      </c>
      <c r="BD1123" s="98">
        <f t="shared" si="749"/>
        <v>11.829655929444964</v>
      </c>
      <c r="BE1123" s="98">
        <f t="shared" si="750"/>
        <v>708.96859254975345</v>
      </c>
      <c r="BF1123" s="98">
        <f t="shared" si="751"/>
        <v>1012812.2750710764</v>
      </c>
      <c r="BG1123" s="103">
        <f t="shared" si="752"/>
        <v>46.42056260742433</v>
      </c>
      <c r="BH1123">
        <v>0.1</v>
      </c>
      <c r="BI1123">
        <f t="shared" si="732"/>
        <v>19253.983354215776</v>
      </c>
      <c r="BJ1123">
        <v>0.1</v>
      </c>
      <c r="BK1123">
        <f t="shared" si="733"/>
        <v>18928</v>
      </c>
      <c r="BL1123" s="114">
        <v>491.49252207956101</v>
      </c>
      <c r="BM1123" s="114">
        <v>4911.7599692228896</v>
      </c>
      <c r="BN1123" s="114">
        <v>16.278520514623899</v>
      </c>
      <c r="BO1123" s="114">
        <v>537.6</v>
      </c>
      <c r="BP1123" s="114">
        <v>384000</v>
      </c>
      <c r="BQ1123" s="107">
        <f t="shared" si="734"/>
        <v>8.7999999999999994E-9</v>
      </c>
      <c r="BR1123" s="107">
        <f t="shared" si="735"/>
        <v>9.5309956601728765E-2</v>
      </c>
      <c r="BS1123" s="107">
        <f t="shared" si="736"/>
        <v>0.95369227308792748</v>
      </c>
      <c r="BT1123" s="107">
        <f t="shared" si="737"/>
        <v>3.1638654491470473E-3</v>
      </c>
      <c r="BU1123" s="107">
        <f t="shared" si="738"/>
        <v>0.10669506231997652</v>
      </c>
      <c r="BV1123" s="107">
        <f t="shared" si="739"/>
        <v>82.662173985937699</v>
      </c>
      <c r="BW1123" s="117">
        <f t="shared" si="740"/>
        <v>2.3961735062529234E-3</v>
      </c>
    </row>
    <row r="1124" spans="1:75" ht="45" customHeight="1" x14ac:dyDescent="0.25">
      <c r="A1124" s="108">
        <v>4.62019492499872</v>
      </c>
      <c r="B1124" s="108">
        <v>-74.080559355048806</v>
      </c>
      <c r="C1124" s="119">
        <v>31</v>
      </c>
      <c r="D1124" s="119">
        <v>26</v>
      </c>
      <c r="E1124" s="119">
        <v>2333</v>
      </c>
      <c r="F1124" s="16" t="s">
        <v>2822</v>
      </c>
      <c r="G1124" s="14" t="s">
        <v>2823</v>
      </c>
      <c r="H1124" s="16" t="s">
        <v>2824</v>
      </c>
      <c r="I1124" s="14" t="s">
        <v>1273</v>
      </c>
      <c r="J1124" s="14" t="s">
        <v>53</v>
      </c>
      <c r="K1124" s="27"/>
      <c r="L1124" s="27"/>
      <c r="M1124" s="14">
        <v>2000</v>
      </c>
      <c r="N1124" s="15" t="s">
        <v>54</v>
      </c>
      <c r="O1124" s="15" t="s">
        <v>54</v>
      </c>
      <c r="P1124" s="17">
        <v>-5.5890559934594797E-2</v>
      </c>
      <c r="Q1124" s="18">
        <v>11.3563235795132</v>
      </c>
      <c r="R1124" s="18">
        <v>9.0812558508257393</v>
      </c>
      <c r="S1124" s="15" t="s">
        <v>45</v>
      </c>
      <c r="T1124" s="15"/>
      <c r="U1124" s="15"/>
      <c r="V1124" s="14">
        <v>365</v>
      </c>
      <c r="W1124" s="76"/>
      <c r="X1124" s="14"/>
      <c r="Y1124" s="14">
        <v>0</v>
      </c>
      <c r="Z1124" s="76" t="s">
        <v>2825</v>
      </c>
      <c r="AA1124" s="76" t="s">
        <v>429</v>
      </c>
      <c r="AB1124" s="19" t="s">
        <v>49</v>
      </c>
      <c r="AC1124" s="19">
        <v>24000</v>
      </c>
      <c r="AD1124" s="19">
        <v>2261000</v>
      </c>
      <c r="AE1124" s="19">
        <v>1200</v>
      </c>
      <c r="AF1124" s="19">
        <v>381000</v>
      </c>
      <c r="AG1124" s="19">
        <v>1500000000</v>
      </c>
      <c r="AH1124" s="20">
        <v>2.9803032786885244</v>
      </c>
      <c r="AI1124" s="20">
        <v>1.362E-5</v>
      </c>
      <c r="AJ1124" s="21">
        <f t="shared" si="758"/>
        <v>2.1795014041981774E-4</v>
      </c>
      <c r="AK1124" s="21">
        <f t="shared" si="759"/>
        <v>2.0532719478716994E-2</v>
      </c>
      <c r="AL1124" s="21">
        <f t="shared" si="760"/>
        <v>1.0897507020990887E-5</v>
      </c>
      <c r="AM1124" s="21">
        <f t="shared" si="761"/>
        <v>3.4599584791646068E-3</v>
      </c>
      <c r="AN1124" s="21">
        <f t="shared" si="762"/>
        <v>13.62188377623861</v>
      </c>
      <c r="AO1124" s="86">
        <f t="shared" si="725"/>
        <v>3.245979114029101E-5</v>
      </c>
      <c r="AP1124" s="88">
        <f t="shared" si="726"/>
        <v>5.9712367238306225E-7</v>
      </c>
      <c r="AQ1124" s="89">
        <f t="shared" si="727"/>
        <v>5.6254025969087653E-5</v>
      </c>
      <c r="AR1124" s="89">
        <f t="shared" si="728"/>
        <v>2.9856183619153114E-8</v>
      </c>
      <c r="AS1124" s="89">
        <f t="shared" si="729"/>
        <v>9.4793382990811146E-6</v>
      </c>
      <c r="AT1124" s="89">
        <f t="shared" si="730"/>
        <v>3.7320229523941394E-2</v>
      </c>
      <c r="AU1124" s="91">
        <f t="shared" si="731"/>
        <v>8.8930934630934278E-8</v>
      </c>
      <c r="AV1124" s="95">
        <f t="shared" si="741"/>
        <v>217.95014041981773</v>
      </c>
      <c r="AW1124" s="96">
        <f t="shared" si="742"/>
        <v>20532.719478716994</v>
      </c>
      <c r="AX1124" s="96">
        <f t="shared" si="743"/>
        <v>10.897507020990886</v>
      </c>
      <c r="AY1124" s="96">
        <f t="shared" si="744"/>
        <v>3459.9584791646066</v>
      </c>
      <c r="AZ1124" s="96">
        <f t="shared" si="745"/>
        <v>13621883.776238609</v>
      </c>
      <c r="BA1124" s="97">
        <f t="shared" si="746"/>
        <v>32.45979114029101</v>
      </c>
      <c r="BB1124" s="102">
        <f t="shared" si="747"/>
        <v>0.5971236723830623</v>
      </c>
      <c r="BC1124" s="98">
        <f t="shared" si="748"/>
        <v>56.25402596908765</v>
      </c>
      <c r="BD1124" s="98">
        <f t="shared" si="749"/>
        <v>2.9856183619153116E-2</v>
      </c>
      <c r="BE1124" s="98">
        <f t="shared" si="750"/>
        <v>9.4793382990811139</v>
      </c>
      <c r="BF1124" s="98">
        <f t="shared" si="751"/>
        <v>37320.229523941394</v>
      </c>
      <c r="BG1124" s="103">
        <f t="shared" si="752"/>
        <v>8.893093463093428E-2</v>
      </c>
      <c r="BH1124">
        <v>0.1</v>
      </c>
      <c r="BI1124">
        <f t="shared" si="732"/>
        <v>0.90812558508257402</v>
      </c>
      <c r="BJ1124">
        <v>0.1</v>
      </c>
      <c r="BK1124">
        <f t="shared" si="733"/>
        <v>0.29803032786885247</v>
      </c>
      <c r="BL1124" s="114">
        <v>0</v>
      </c>
      <c r="BM1124" s="114">
        <v>0</v>
      </c>
      <c r="BN1124" s="114">
        <v>0</v>
      </c>
      <c r="BO1124" s="114">
        <v>0</v>
      </c>
      <c r="BP1124" s="114">
        <v>0</v>
      </c>
      <c r="BQ1124" s="107">
        <f t="shared" si="734"/>
        <v>1.362E-6</v>
      </c>
      <c r="BR1124" s="107">
        <f t="shared" si="735"/>
        <v>2.1795014041981774E-5</v>
      </c>
      <c r="BS1124" s="107">
        <f t="shared" si="736"/>
        <v>2.0532719478716997E-3</v>
      </c>
      <c r="BT1124" s="107">
        <f t="shared" si="737"/>
        <v>1.0897507020990887E-6</v>
      </c>
      <c r="BU1124" s="107">
        <f t="shared" si="738"/>
        <v>3.4599584791646071E-4</v>
      </c>
      <c r="BV1124" s="107">
        <f t="shared" si="739"/>
        <v>1.362188377623861</v>
      </c>
      <c r="BW1124" s="117">
        <f t="shared" si="740"/>
        <v>4.5905076862397591E-6</v>
      </c>
    </row>
    <row r="1125" spans="1:75" ht="45" customHeight="1" x14ac:dyDescent="0.25">
      <c r="A1125" s="108">
        <v>4.6179820589741798</v>
      </c>
      <c r="B1125" s="108">
        <v>-74.082621898373105</v>
      </c>
      <c r="C1125" s="119">
        <v>31</v>
      </c>
      <c r="D1125" s="119">
        <v>26</v>
      </c>
      <c r="E1125" s="119">
        <v>2333</v>
      </c>
      <c r="F1125" s="16" t="s">
        <v>2826</v>
      </c>
      <c r="G1125" s="14" t="s">
        <v>2827</v>
      </c>
      <c r="H1125" s="16" t="s">
        <v>2828</v>
      </c>
      <c r="I1125" s="14" t="s">
        <v>1273</v>
      </c>
      <c r="J1125" s="14" t="s">
        <v>53</v>
      </c>
      <c r="K1125" s="27"/>
      <c r="L1125" s="27"/>
      <c r="M1125" s="14">
        <v>2005</v>
      </c>
      <c r="N1125" s="15" t="s">
        <v>62</v>
      </c>
      <c r="O1125" s="15" t="s">
        <v>63</v>
      </c>
      <c r="P1125" s="17">
        <v>-1.5549305289660951E-2</v>
      </c>
      <c r="Q1125" s="18">
        <v>156000</v>
      </c>
      <c r="R1125" s="18">
        <v>146592.81628319554</v>
      </c>
      <c r="S1125" s="15" t="s">
        <v>64</v>
      </c>
      <c r="T1125" s="15">
        <f>((R1125*6933000)/1000)/8460</f>
        <v>120133.33277676061</v>
      </c>
      <c r="U1125" s="15" t="s">
        <v>45</v>
      </c>
      <c r="V1125" s="14">
        <v>365</v>
      </c>
      <c r="W1125" s="76"/>
      <c r="X1125" s="14"/>
      <c r="Y1125" s="14">
        <v>0</v>
      </c>
      <c r="Z1125" s="76" t="s">
        <v>2829</v>
      </c>
      <c r="AA1125" s="76" t="s">
        <v>429</v>
      </c>
      <c r="AB1125" s="19" t="s">
        <v>226</v>
      </c>
      <c r="AC1125" s="19">
        <v>12.7152226842523</v>
      </c>
      <c r="AD1125" s="19">
        <v>4.5638248573294096</v>
      </c>
      <c r="AE1125" s="19">
        <v>12.0799261022882</v>
      </c>
      <c r="AF1125" s="19">
        <v>6.25</v>
      </c>
      <c r="AG1125" s="19">
        <v>2343</v>
      </c>
      <c r="AH1125" s="20">
        <v>26143.981481481482</v>
      </c>
      <c r="AI1125" s="20">
        <v>2.9999999999999997E-8</v>
      </c>
      <c r="AJ1125" s="21">
        <f>AC1125*R1125/1000000</f>
        <v>1.863960302952518</v>
      </c>
      <c r="AK1125" s="21">
        <f>AD1125*R1125/1000000</f>
        <v>0.66902393885917122</v>
      </c>
      <c r="AL1125" s="21">
        <f>AE1125*R1125/1000000</f>
        <v>1.7708303878273124</v>
      </c>
      <c r="AM1125" s="21">
        <f>AF1125*R1125/1000000</f>
        <v>0.91620510176997216</v>
      </c>
      <c r="AN1125" s="21">
        <f>AG1125*R1125/1000000</f>
        <v>343.46696855152715</v>
      </c>
      <c r="AO1125" s="86">
        <f t="shared" si="725"/>
        <v>7.3702305273578477E-4</v>
      </c>
      <c r="AP1125" s="88">
        <f t="shared" si="726"/>
        <v>5.1067405560342961E-3</v>
      </c>
      <c r="AQ1125" s="89">
        <f t="shared" si="727"/>
        <v>1.8329422982443046E-3</v>
      </c>
      <c r="AR1125" s="89">
        <f t="shared" si="728"/>
        <v>4.851590103636472E-3</v>
      </c>
      <c r="AS1125" s="89">
        <f t="shared" si="729"/>
        <v>2.5101509637533484E-3</v>
      </c>
      <c r="AT1125" s="89">
        <f t="shared" si="730"/>
        <v>0.94100539329185517</v>
      </c>
      <c r="AU1125" s="91">
        <f t="shared" si="731"/>
        <v>2.0192412403720132E-6</v>
      </c>
      <c r="AV1125" s="95">
        <f t="shared" si="741"/>
        <v>1863960.302952518</v>
      </c>
      <c r="AW1125" s="96">
        <f t="shared" si="742"/>
        <v>669023.93885917123</v>
      </c>
      <c r="AX1125" s="96">
        <f t="shared" si="743"/>
        <v>1770830.3878273123</v>
      </c>
      <c r="AY1125" s="96">
        <f t="shared" si="744"/>
        <v>916205.10176997213</v>
      </c>
      <c r="AZ1125" s="96">
        <f t="shared" si="745"/>
        <v>343466968.55152714</v>
      </c>
      <c r="BA1125" s="97">
        <f t="shared" si="746"/>
        <v>737.02305273578474</v>
      </c>
      <c r="BB1125" s="102">
        <f t="shared" si="747"/>
        <v>5106.7405560342959</v>
      </c>
      <c r="BC1125" s="98">
        <f t="shared" si="748"/>
        <v>1832.9422982443045</v>
      </c>
      <c r="BD1125" s="98">
        <f t="shared" si="749"/>
        <v>4851.5901036364721</v>
      </c>
      <c r="BE1125" s="98">
        <f t="shared" si="750"/>
        <v>2510.1509637533486</v>
      </c>
      <c r="BF1125" s="98">
        <f t="shared" si="751"/>
        <v>941005.39329185523</v>
      </c>
      <c r="BG1125" s="103">
        <f t="shared" si="752"/>
        <v>2.019241240372013</v>
      </c>
      <c r="BH1125">
        <v>0.1</v>
      </c>
      <c r="BI1125">
        <f t="shared" si="732"/>
        <v>14659.281628319555</v>
      </c>
      <c r="BJ1125">
        <v>0.1</v>
      </c>
      <c r="BK1125">
        <f t="shared" si="733"/>
        <v>2614.3981481481483</v>
      </c>
      <c r="BL1125" s="114">
        <v>8.7974410932361504</v>
      </c>
      <c r="BM1125" s="114">
        <v>3.6268345072346699</v>
      </c>
      <c r="BN1125" s="114">
        <v>10.053852918428399</v>
      </c>
      <c r="BO1125" s="114">
        <v>12.5</v>
      </c>
      <c r="BP1125" s="114">
        <v>2343</v>
      </c>
      <c r="BQ1125" s="107">
        <f t="shared" si="734"/>
        <v>3E-9</v>
      </c>
      <c r="BR1125" s="107">
        <f t="shared" si="735"/>
        <v>1.3030422505222425</v>
      </c>
      <c r="BS1125" s="107">
        <f t="shared" si="736"/>
        <v>0.53586068136396836</v>
      </c>
      <c r="BT1125" s="107">
        <f t="shared" si="737"/>
        <v>1.4844229517225291</v>
      </c>
      <c r="BU1125" s="107">
        <f t="shared" si="738"/>
        <v>1.8346992865105698</v>
      </c>
      <c r="BV1125" s="107">
        <f t="shared" si="739"/>
        <v>345.18003139062881</v>
      </c>
      <c r="BW1125" s="117">
        <f t="shared" si="740"/>
        <v>1.0423079969605678E-4</v>
      </c>
    </row>
    <row r="1126" spans="1:75" ht="45" customHeight="1" x14ac:dyDescent="0.25">
      <c r="A1126" s="108">
        <v>4.6187481347260304</v>
      </c>
      <c r="B1126" s="108">
        <v>-74.080542228369097</v>
      </c>
      <c r="C1126" s="119">
        <v>31</v>
      </c>
      <c r="D1126" s="119">
        <v>26</v>
      </c>
      <c r="E1126" s="119">
        <v>2333</v>
      </c>
      <c r="F1126" s="16" t="s">
        <v>2830</v>
      </c>
      <c r="G1126" s="14" t="s">
        <v>2831</v>
      </c>
      <c r="H1126" s="16" t="s">
        <v>2832</v>
      </c>
      <c r="I1126" s="14" t="s">
        <v>1273</v>
      </c>
      <c r="J1126" s="14" t="s">
        <v>53</v>
      </c>
      <c r="K1126" s="27"/>
      <c r="L1126" s="27"/>
      <c r="M1126" s="14">
        <v>2007</v>
      </c>
      <c r="N1126" s="15" t="s">
        <v>43</v>
      </c>
      <c r="O1126" s="15" t="s">
        <v>123</v>
      </c>
      <c r="P1126" s="17">
        <v>9.3713787353998934E-3</v>
      </c>
      <c r="Q1126" s="18">
        <v>4200</v>
      </c>
      <c r="R1126" s="18">
        <v>4360.4272262431941</v>
      </c>
      <c r="S1126" s="15" t="s">
        <v>45</v>
      </c>
      <c r="T1126" s="15"/>
      <c r="U1126" s="15"/>
      <c r="V1126" s="14">
        <v>365</v>
      </c>
      <c r="W1126" s="76"/>
      <c r="X1126" s="14"/>
      <c r="Y1126" s="14">
        <v>0</v>
      </c>
      <c r="Z1126" s="76" t="s">
        <v>2833</v>
      </c>
      <c r="AA1126" s="76" t="s">
        <v>429</v>
      </c>
      <c r="AB1126" s="19" t="s">
        <v>49</v>
      </c>
      <c r="AC1126" s="19">
        <v>196.35697419693699</v>
      </c>
      <c r="AD1126" s="19">
        <v>1220.7279907421801</v>
      </c>
      <c r="AE1126" s="19">
        <v>69.655897325915305</v>
      </c>
      <c r="AF1126" s="19">
        <v>640</v>
      </c>
      <c r="AG1126" s="19">
        <v>1920000</v>
      </c>
      <c r="AH1126" s="20">
        <v>2.9803032786885244</v>
      </c>
      <c r="AI1126" s="20">
        <v>1.362E-5</v>
      </c>
      <c r="AJ1126" s="21">
        <f t="shared" ref="AJ1126:AJ1157" si="763">AC1126*R1126/1000000000</f>
        <v>8.5620029635105643E-4</v>
      </c>
      <c r="AK1126" s="21">
        <f t="shared" ref="AK1126:AK1157" si="764">AD1126*R1126/1000000000</f>
        <v>5.3228955666693514E-3</v>
      </c>
      <c r="AL1126" s="21">
        <f t="shared" ref="AL1126:AL1157" si="765">AE1126*R1126/1000000000</f>
        <v>3.0372947116832162E-4</v>
      </c>
      <c r="AM1126" s="21">
        <f t="shared" ref="AM1126:AM1157" si="766">AF1126*R1126/1000000000</f>
        <v>2.7906734247956444E-3</v>
      </c>
      <c r="AN1126" s="21">
        <f t="shared" ref="AN1126:AN1157" si="767">AG1126*R1126/1000000000</f>
        <v>8.3720202743869319</v>
      </c>
      <c r="AO1126" s="86">
        <f t="shared" si="725"/>
        <v>4.2142211312287903E-5</v>
      </c>
      <c r="AP1126" s="88">
        <f t="shared" si="726"/>
        <v>2.3457542365782368E-6</v>
      </c>
      <c r="AQ1126" s="89">
        <f t="shared" si="727"/>
        <v>1.4583275525121511E-5</v>
      </c>
      <c r="AR1126" s="89">
        <f t="shared" si="728"/>
        <v>8.3213553744745648E-7</v>
      </c>
      <c r="AS1126" s="89">
        <f t="shared" si="729"/>
        <v>7.6456806158784782E-6</v>
      </c>
      <c r="AT1126" s="89">
        <f t="shared" si="730"/>
        <v>2.2937041847635429E-2</v>
      </c>
      <c r="AU1126" s="91">
        <f t="shared" si="731"/>
        <v>1.1545811318435042E-7</v>
      </c>
      <c r="AV1126" s="95">
        <f t="shared" si="741"/>
        <v>856.20029635105641</v>
      </c>
      <c r="AW1126" s="96">
        <f t="shared" si="742"/>
        <v>5322.8955666693519</v>
      </c>
      <c r="AX1126" s="96">
        <f t="shared" si="743"/>
        <v>303.7294711683216</v>
      </c>
      <c r="AY1126" s="96">
        <f t="shared" si="744"/>
        <v>2790.6734247956442</v>
      </c>
      <c r="AZ1126" s="96">
        <f t="shared" si="745"/>
        <v>8372020.2743869321</v>
      </c>
      <c r="BA1126" s="97">
        <f t="shared" si="746"/>
        <v>42.142211312287905</v>
      </c>
      <c r="BB1126" s="102">
        <f t="shared" si="747"/>
        <v>2.3457542365782369</v>
      </c>
      <c r="BC1126" s="98">
        <f t="shared" si="748"/>
        <v>14.583275525121511</v>
      </c>
      <c r="BD1126" s="98">
        <f t="shared" si="749"/>
        <v>0.8321355374474565</v>
      </c>
      <c r="BE1126" s="98">
        <f t="shared" si="750"/>
        <v>7.6456806158784785</v>
      </c>
      <c r="BF1126" s="98">
        <f t="shared" si="751"/>
        <v>22937.041847635428</v>
      </c>
      <c r="BG1126" s="103">
        <f t="shared" si="752"/>
        <v>0.11545811318435042</v>
      </c>
      <c r="BH1126">
        <v>0.1</v>
      </c>
      <c r="BI1126">
        <f t="shared" si="732"/>
        <v>436.04272262431942</v>
      </c>
      <c r="BJ1126">
        <v>0.1</v>
      </c>
      <c r="BK1126">
        <f t="shared" si="733"/>
        <v>0.29803032786885247</v>
      </c>
      <c r="BL1126" s="114">
        <v>187.562005220738</v>
      </c>
      <c r="BM1126" s="114">
        <v>1012.03746873145</v>
      </c>
      <c r="BN1126" s="114">
        <v>69.555897325915296</v>
      </c>
      <c r="BO1126" s="114">
        <v>256</v>
      </c>
      <c r="BP1126" s="114">
        <v>384000</v>
      </c>
      <c r="BQ1126" s="107">
        <f t="shared" si="734"/>
        <v>1.362E-6</v>
      </c>
      <c r="BR1126" s="107">
        <f t="shared" si="735"/>
        <v>8.2232000314972622E-4</v>
      </c>
      <c r="BS1126" s="107">
        <f t="shared" si="736"/>
        <v>4.4449024101180156E-3</v>
      </c>
      <c r="BT1126" s="107">
        <f t="shared" si="737"/>
        <v>3.0481046513351068E-4</v>
      </c>
      <c r="BU1126" s="107">
        <f t="shared" si="738"/>
        <v>1.1506241297036628E-3</v>
      </c>
      <c r="BV1126" s="107">
        <f t="shared" si="739"/>
        <v>1.8720406442535622</v>
      </c>
      <c r="BW1126" s="117">
        <f t="shared" si="740"/>
        <v>5.9598086786230432E-6</v>
      </c>
    </row>
    <row r="1127" spans="1:75" ht="30" customHeight="1" x14ac:dyDescent="0.25">
      <c r="A1127" s="108">
        <v>4.6190398943625297</v>
      </c>
      <c r="B1127" s="108">
        <v>-74.080924862348297</v>
      </c>
      <c r="C1127" s="119">
        <v>31</v>
      </c>
      <c r="D1127" s="119">
        <v>26</v>
      </c>
      <c r="E1127" s="119">
        <v>2333</v>
      </c>
      <c r="F1127" s="16" t="s">
        <v>2834</v>
      </c>
      <c r="G1127" s="14" t="s">
        <v>2835</v>
      </c>
      <c r="H1127" s="16" t="s">
        <v>2836</v>
      </c>
      <c r="I1127" s="14" t="s">
        <v>1273</v>
      </c>
      <c r="J1127" s="14" t="s">
        <v>53</v>
      </c>
      <c r="K1127" s="27"/>
      <c r="L1127" s="27"/>
      <c r="M1127" s="14">
        <v>1998</v>
      </c>
      <c r="N1127" s="15" t="s">
        <v>43</v>
      </c>
      <c r="O1127" s="15" t="s">
        <v>120</v>
      </c>
      <c r="P1127" s="22">
        <v>1.192780523187394E-2</v>
      </c>
      <c r="Q1127" s="18">
        <v>960</v>
      </c>
      <c r="R1127" s="18">
        <v>1006.9130117169079</v>
      </c>
      <c r="S1127" s="15" t="s">
        <v>45</v>
      </c>
      <c r="T1127" s="15"/>
      <c r="U1127" s="15"/>
      <c r="V1127" s="14">
        <v>365</v>
      </c>
      <c r="W1127" s="76" t="s">
        <v>76</v>
      </c>
      <c r="X1127" s="14"/>
      <c r="Y1127" s="14">
        <v>2920</v>
      </c>
      <c r="Z1127" s="76" t="s">
        <v>2837</v>
      </c>
      <c r="AA1127" s="76" t="s">
        <v>2838</v>
      </c>
      <c r="AB1127" s="19" t="s">
        <v>49</v>
      </c>
      <c r="AC1127" s="19">
        <v>30.4</v>
      </c>
      <c r="AD1127" s="19">
        <v>1504</v>
      </c>
      <c r="AE1127" s="19">
        <v>9.6</v>
      </c>
      <c r="AF1127" s="19">
        <v>640</v>
      </c>
      <c r="AG1127" s="19">
        <v>1920000</v>
      </c>
      <c r="AH1127" s="23">
        <v>960</v>
      </c>
      <c r="AI1127" s="24">
        <v>8.7999999999999994E-8</v>
      </c>
      <c r="AJ1127" s="21">
        <f t="shared" si="763"/>
        <v>3.0610155556193997E-5</v>
      </c>
      <c r="AK1127" s="21">
        <f t="shared" si="764"/>
        <v>1.5143971696222295E-3</v>
      </c>
      <c r="AL1127" s="21">
        <f t="shared" si="765"/>
        <v>9.6663649124823151E-6</v>
      </c>
      <c r="AM1127" s="21">
        <f t="shared" si="766"/>
        <v>6.4442432749882103E-4</v>
      </c>
      <c r="AN1127" s="21">
        <f t="shared" si="767"/>
        <v>1.9332729824964634</v>
      </c>
      <c r="AO1127" s="86">
        <f t="shared" si="725"/>
        <v>8.8608345031087891E-5</v>
      </c>
      <c r="AP1127" s="88">
        <f t="shared" si="726"/>
        <v>8.3863439879983554E-8</v>
      </c>
      <c r="AQ1127" s="89">
        <f t="shared" si="727"/>
        <v>4.1490333414307655E-6</v>
      </c>
      <c r="AR1127" s="89">
        <f t="shared" si="728"/>
        <v>2.6483191541047438E-8</v>
      </c>
      <c r="AS1127" s="89">
        <f t="shared" si="729"/>
        <v>1.765546102736496E-6</v>
      </c>
      <c r="AT1127" s="89">
        <f t="shared" si="730"/>
        <v>5.2966383082094885E-3</v>
      </c>
      <c r="AU1127" s="91">
        <f t="shared" si="731"/>
        <v>2.4276258912626821E-7</v>
      </c>
      <c r="AV1127" s="95">
        <f t="shared" si="741"/>
        <v>30.610155556193998</v>
      </c>
      <c r="AW1127" s="96">
        <f t="shared" si="742"/>
        <v>1514.3971696222295</v>
      </c>
      <c r="AX1127" s="96">
        <f t="shared" si="743"/>
        <v>9.6663649124823152</v>
      </c>
      <c r="AY1127" s="96">
        <f t="shared" si="744"/>
        <v>644.42432749882107</v>
      </c>
      <c r="AZ1127" s="96">
        <f t="shared" si="745"/>
        <v>1933272.9824964635</v>
      </c>
      <c r="BA1127" s="97">
        <f t="shared" si="746"/>
        <v>88.608345031087893</v>
      </c>
      <c r="BB1127" s="102">
        <f t="shared" si="747"/>
        <v>8.3863439879983556E-2</v>
      </c>
      <c r="BC1127" s="98">
        <f t="shared" si="748"/>
        <v>4.1490333414307656</v>
      </c>
      <c r="BD1127" s="98">
        <f t="shared" si="749"/>
        <v>2.6483191541047439E-2</v>
      </c>
      <c r="BE1127" s="98">
        <f t="shared" si="750"/>
        <v>1.765546102736496</v>
      </c>
      <c r="BF1127" s="98">
        <f t="shared" si="751"/>
        <v>5296.638308209489</v>
      </c>
      <c r="BG1127" s="103">
        <f t="shared" si="752"/>
        <v>0.24276258912626822</v>
      </c>
      <c r="BH1127">
        <v>0.1</v>
      </c>
      <c r="BI1127">
        <f t="shared" si="732"/>
        <v>100.6913011716908</v>
      </c>
      <c r="BJ1127">
        <v>0.1</v>
      </c>
      <c r="BK1127">
        <f t="shared" si="733"/>
        <v>96</v>
      </c>
      <c r="BL1127" s="114">
        <v>12.16</v>
      </c>
      <c r="BM1127" s="114">
        <v>601.6</v>
      </c>
      <c r="BN1127" s="114">
        <v>1.92</v>
      </c>
      <c r="BO1127" s="114">
        <v>256</v>
      </c>
      <c r="BP1127" s="114">
        <v>384000</v>
      </c>
      <c r="BQ1127" s="107">
        <f t="shared" si="734"/>
        <v>8.7999999999999994E-9</v>
      </c>
      <c r="BR1127" s="107">
        <f t="shared" si="735"/>
        <v>1.2620890457477518E-5</v>
      </c>
      <c r="BS1127" s="107">
        <f t="shared" si="736"/>
        <v>6.244019489488878E-4</v>
      </c>
      <c r="BT1127" s="107">
        <f t="shared" si="737"/>
        <v>2.1614649039629264E-6</v>
      </c>
      <c r="BU1127" s="107">
        <f t="shared" si="738"/>
        <v>2.657029569995267E-4</v>
      </c>
      <c r="BV1127" s="107">
        <f t="shared" si="739"/>
        <v>0.43229298079258538</v>
      </c>
      <c r="BW1127" s="117">
        <f t="shared" si="740"/>
        <v>1.2531112328239916E-5</v>
      </c>
    </row>
    <row r="1128" spans="1:75" ht="30" customHeight="1" x14ac:dyDescent="0.25">
      <c r="A1128" s="108">
        <v>4.6190398943625297</v>
      </c>
      <c r="B1128" s="108">
        <v>-74.080924862348297</v>
      </c>
      <c r="C1128" s="119">
        <v>31</v>
      </c>
      <c r="D1128" s="119">
        <v>26</v>
      </c>
      <c r="E1128" s="119">
        <v>2333</v>
      </c>
      <c r="F1128" s="16" t="s">
        <v>2834</v>
      </c>
      <c r="G1128" s="14" t="s">
        <v>2835</v>
      </c>
      <c r="H1128" s="16" t="s">
        <v>2836</v>
      </c>
      <c r="I1128" s="14" t="s">
        <v>1273</v>
      </c>
      <c r="J1128" s="14" t="s">
        <v>53</v>
      </c>
      <c r="K1128" s="27"/>
      <c r="L1128" s="27"/>
      <c r="M1128" s="14">
        <v>1998</v>
      </c>
      <c r="N1128" s="15" t="s">
        <v>43</v>
      </c>
      <c r="O1128" s="15" t="s">
        <v>120</v>
      </c>
      <c r="P1128" s="22">
        <v>1.192780523187394E-2</v>
      </c>
      <c r="Q1128" s="18">
        <v>960</v>
      </c>
      <c r="R1128" s="18">
        <v>1006.9130117169079</v>
      </c>
      <c r="S1128" s="15" t="s">
        <v>45</v>
      </c>
      <c r="T1128" s="15"/>
      <c r="U1128" s="15"/>
      <c r="V1128" s="14">
        <v>365</v>
      </c>
      <c r="W1128" s="76" t="s">
        <v>76</v>
      </c>
      <c r="X1128" s="14"/>
      <c r="Y1128" s="14">
        <v>2920</v>
      </c>
      <c r="Z1128" s="76" t="s">
        <v>2837</v>
      </c>
      <c r="AA1128" s="76" t="s">
        <v>2838</v>
      </c>
      <c r="AB1128" s="19" t="s">
        <v>49</v>
      </c>
      <c r="AC1128" s="19">
        <v>30.4</v>
      </c>
      <c r="AD1128" s="19">
        <v>1504</v>
      </c>
      <c r="AE1128" s="19">
        <v>9.6</v>
      </c>
      <c r="AF1128" s="19">
        <v>640</v>
      </c>
      <c r="AG1128" s="19">
        <v>1920000</v>
      </c>
      <c r="AH1128" s="23">
        <v>960</v>
      </c>
      <c r="AI1128" s="24">
        <v>8.7999999999999994E-8</v>
      </c>
      <c r="AJ1128" s="21">
        <f t="shared" si="763"/>
        <v>3.0610155556193997E-5</v>
      </c>
      <c r="AK1128" s="21">
        <f t="shared" si="764"/>
        <v>1.5143971696222295E-3</v>
      </c>
      <c r="AL1128" s="21">
        <f t="shared" si="765"/>
        <v>9.6663649124823151E-6</v>
      </c>
      <c r="AM1128" s="21">
        <f t="shared" si="766"/>
        <v>6.4442432749882103E-4</v>
      </c>
      <c r="AN1128" s="21">
        <f t="shared" si="767"/>
        <v>1.9332729824964634</v>
      </c>
      <c r="AO1128" s="86">
        <f t="shared" si="725"/>
        <v>8.8608345031087891E-5</v>
      </c>
      <c r="AP1128" s="88">
        <f t="shared" si="726"/>
        <v>8.3863439879983554E-8</v>
      </c>
      <c r="AQ1128" s="89">
        <f t="shared" si="727"/>
        <v>4.1490333414307655E-6</v>
      </c>
      <c r="AR1128" s="89">
        <f t="shared" si="728"/>
        <v>2.6483191541047438E-8</v>
      </c>
      <c r="AS1128" s="89">
        <f t="shared" si="729"/>
        <v>1.765546102736496E-6</v>
      </c>
      <c r="AT1128" s="89">
        <f t="shared" si="730"/>
        <v>5.2966383082094885E-3</v>
      </c>
      <c r="AU1128" s="91">
        <f t="shared" si="731"/>
        <v>2.4276258912626821E-7</v>
      </c>
      <c r="AV1128" s="95">
        <f t="shared" si="741"/>
        <v>30.610155556193998</v>
      </c>
      <c r="AW1128" s="96">
        <f t="shared" si="742"/>
        <v>1514.3971696222295</v>
      </c>
      <c r="AX1128" s="96">
        <f t="shared" si="743"/>
        <v>9.6663649124823152</v>
      </c>
      <c r="AY1128" s="96">
        <f t="shared" si="744"/>
        <v>644.42432749882107</v>
      </c>
      <c r="AZ1128" s="96">
        <f t="shared" si="745"/>
        <v>1933272.9824964635</v>
      </c>
      <c r="BA1128" s="97">
        <f t="shared" si="746"/>
        <v>88.608345031087893</v>
      </c>
      <c r="BB1128" s="102">
        <f t="shared" si="747"/>
        <v>8.3863439879983556E-2</v>
      </c>
      <c r="BC1128" s="98">
        <f t="shared" si="748"/>
        <v>4.1490333414307656</v>
      </c>
      <c r="BD1128" s="98">
        <f t="shared" si="749"/>
        <v>2.6483191541047439E-2</v>
      </c>
      <c r="BE1128" s="98">
        <f t="shared" si="750"/>
        <v>1.765546102736496</v>
      </c>
      <c r="BF1128" s="98">
        <f t="shared" si="751"/>
        <v>5296.638308209489</v>
      </c>
      <c r="BG1128" s="103">
        <f t="shared" si="752"/>
        <v>0.24276258912626822</v>
      </c>
      <c r="BH1128">
        <v>0.1</v>
      </c>
      <c r="BI1128">
        <f t="shared" si="732"/>
        <v>100.6913011716908</v>
      </c>
      <c r="BJ1128">
        <v>0.1</v>
      </c>
      <c r="BK1128">
        <f t="shared" si="733"/>
        <v>96</v>
      </c>
      <c r="BL1128" s="114">
        <v>12.16</v>
      </c>
      <c r="BM1128" s="114">
        <v>601.6</v>
      </c>
      <c r="BN1128" s="114">
        <v>1.92</v>
      </c>
      <c r="BO1128" s="114">
        <v>256</v>
      </c>
      <c r="BP1128" s="114">
        <v>384000</v>
      </c>
      <c r="BQ1128" s="107">
        <f t="shared" si="734"/>
        <v>8.7999999999999994E-9</v>
      </c>
      <c r="BR1128" s="107">
        <f t="shared" si="735"/>
        <v>1.2620890457477518E-5</v>
      </c>
      <c r="BS1128" s="107">
        <f t="shared" si="736"/>
        <v>6.244019489488878E-4</v>
      </c>
      <c r="BT1128" s="107">
        <f t="shared" si="737"/>
        <v>2.1614649039629264E-6</v>
      </c>
      <c r="BU1128" s="107">
        <f t="shared" si="738"/>
        <v>2.657029569995267E-4</v>
      </c>
      <c r="BV1128" s="107">
        <f t="shared" si="739"/>
        <v>0.43229298079258538</v>
      </c>
      <c r="BW1128" s="117">
        <f t="shared" si="740"/>
        <v>1.2531112328239916E-5</v>
      </c>
    </row>
    <row r="1129" spans="1:75" ht="30" customHeight="1" x14ac:dyDescent="0.25">
      <c r="A1129" s="108">
        <v>4.6190398943625297</v>
      </c>
      <c r="B1129" s="108">
        <v>-74.080924862348297</v>
      </c>
      <c r="C1129" s="119">
        <v>31</v>
      </c>
      <c r="D1129" s="119">
        <v>26</v>
      </c>
      <c r="E1129" s="119">
        <v>2333</v>
      </c>
      <c r="F1129" s="16" t="s">
        <v>2834</v>
      </c>
      <c r="G1129" s="14" t="s">
        <v>2835</v>
      </c>
      <c r="H1129" s="16" t="s">
        <v>2836</v>
      </c>
      <c r="I1129" s="14" t="s">
        <v>1273</v>
      </c>
      <c r="J1129" s="14" t="s">
        <v>53</v>
      </c>
      <c r="K1129" s="27"/>
      <c r="L1129" s="27"/>
      <c r="M1129" s="14">
        <v>1998</v>
      </c>
      <c r="N1129" s="15" t="s">
        <v>43</v>
      </c>
      <c r="O1129" s="15" t="s">
        <v>120</v>
      </c>
      <c r="P1129" s="22">
        <v>1.192780523187394E-2</v>
      </c>
      <c r="Q1129" s="18">
        <v>960</v>
      </c>
      <c r="R1129" s="18">
        <v>1006.9130117169079</v>
      </c>
      <c r="S1129" s="15" t="s">
        <v>45</v>
      </c>
      <c r="T1129" s="15"/>
      <c r="U1129" s="15"/>
      <c r="V1129" s="14">
        <v>365</v>
      </c>
      <c r="W1129" s="76" t="s">
        <v>76</v>
      </c>
      <c r="X1129" s="14"/>
      <c r="Y1129" s="14">
        <v>2920</v>
      </c>
      <c r="Z1129" s="76" t="s">
        <v>2837</v>
      </c>
      <c r="AA1129" s="76" t="s">
        <v>2838</v>
      </c>
      <c r="AB1129" s="19" t="s">
        <v>49</v>
      </c>
      <c r="AC1129" s="19">
        <v>30.4</v>
      </c>
      <c r="AD1129" s="19">
        <v>1504</v>
      </c>
      <c r="AE1129" s="19">
        <v>9.6</v>
      </c>
      <c r="AF1129" s="19">
        <v>640</v>
      </c>
      <c r="AG1129" s="19">
        <v>1920000</v>
      </c>
      <c r="AH1129" s="23">
        <v>960</v>
      </c>
      <c r="AI1129" s="24">
        <v>8.7999999999999994E-8</v>
      </c>
      <c r="AJ1129" s="21">
        <f t="shared" si="763"/>
        <v>3.0610155556193997E-5</v>
      </c>
      <c r="AK1129" s="21">
        <f t="shared" si="764"/>
        <v>1.5143971696222295E-3</v>
      </c>
      <c r="AL1129" s="21">
        <f t="shared" si="765"/>
        <v>9.6663649124823151E-6</v>
      </c>
      <c r="AM1129" s="21">
        <f t="shared" si="766"/>
        <v>6.4442432749882103E-4</v>
      </c>
      <c r="AN1129" s="21">
        <f t="shared" si="767"/>
        <v>1.9332729824964634</v>
      </c>
      <c r="AO1129" s="86">
        <f t="shared" si="725"/>
        <v>8.8608345031087891E-5</v>
      </c>
      <c r="AP1129" s="88">
        <f t="shared" si="726"/>
        <v>8.3863439879983554E-8</v>
      </c>
      <c r="AQ1129" s="89">
        <f t="shared" si="727"/>
        <v>4.1490333414307655E-6</v>
      </c>
      <c r="AR1129" s="89">
        <f t="shared" si="728"/>
        <v>2.6483191541047438E-8</v>
      </c>
      <c r="AS1129" s="89">
        <f t="shared" si="729"/>
        <v>1.765546102736496E-6</v>
      </c>
      <c r="AT1129" s="89">
        <f t="shared" si="730"/>
        <v>5.2966383082094885E-3</v>
      </c>
      <c r="AU1129" s="91">
        <f t="shared" si="731"/>
        <v>2.4276258912626821E-7</v>
      </c>
      <c r="AV1129" s="95">
        <f t="shared" si="741"/>
        <v>30.610155556193998</v>
      </c>
      <c r="AW1129" s="96">
        <f t="shared" si="742"/>
        <v>1514.3971696222295</v>
      </c>
      <c r="AX1129" s="96">
        <f t="shared" si="743"/>
        <v>9.6663649124823152</v>
      </c>
      <c r="AY1129" s="96">
        <f t="shared" si="744"/>
        <v>644.42432749882107</v>
      </c>
      <c r="AZ1129" s="96">
        <f t="shared" si="745"/>
        <v>1933272.9824964635</v>
      </c>
      <c r="BA1129" s="97">
        <f t="shared" si="746"/>
        <v>88.608345031087893</v>
      </c>
      <c r="BB1129" s="102">
        <f t="shared" si="747"/>
        <v>8.3863439879983556E-2</v>
      </c>
      <c r="BC1129" s="98">
        <f t="shared" si="748"/>
        <v>4.1490333414307656</v>
      </c>
      <c r="BD1129" s="98">
        <f t="shared" si="749"/>
        <v>2.6483191541047439E-2</v>
      </c>
      <c r="BE1129" s="98">
        <f t="shared" si="750"/>
        <v>1.765546102736496</v>
      </c>
      <c r="BF1129" s="98">
        <f t="shared" si="751"/>
        <v>5296.638308209489</v>
      </c>
      <c r="BG1129" s="103">
        <f t="shared" si="752"/>
        <v>0.24276258912626822</v>
      </c>
      <c r="BH1129">
        <v>0.1</v>
      </c>
      <c r="BI1129">
        <f t="shared" si="732"/>
        <v>100.6913011716908</v>
      </c>
      <c r="BJ1129">
        <v>0.1</v>
      </c>
      <c r="BK1129">
        <f t="shared" si="733"/>
        <v>96</v>
      </c>
      <c r="BL1129" s="114">
        <v>12.16</v>
      </c>
      <c r="BM1129" s="114">
        <v>601.6</v>
      </c>
      <c r="BN1129" s="114">
        <v>1.92</v>
      </c>
      <c r="BO1129" s="114">
        <v>256</v>
      </c>
      <c r="BP1129" s="114">
        <v>384000</v>
      </c>
      <c r="BQ1129" s="107">
        <f t="shared" si="734"/>
        <v>8.7999999999999994E-9</v>
      </c>
      <c r="BR1129" s="107">
        <f t="shared" si="735"/>
        <v>1.2620890457477518E-5</v>
      </c>
      <c r="BS1129" s="107">
        <f t="shared" si="736"/>
        <v>6.244019489488878E-4</v>
      </c>
      <c r="BT1129" s="107">
        <f t="shared" si="737"/>
        <v>2.1614649039629264E-6</v>
      </c>
      <c r="BU1129" s="107">
        <f t="shared" si="738"/>
        <v>2.657029569995267E-4</v>
      </c>
      <c r="BV1129" s="107">
        <f t="shared" si="739"/>
        <v>0.43229298079258538</v>
      </c>
      <c r="BW1129" s="117">
        <f t="shared" si="740"/>
        <v>1.2531112328239916E-5</v>
      </c>
    </row>
    <row r="1130" spans="1:75" ht="30" customHeight="1" x14ac:dyDescent="0.25">
      <c r="A1130" s="108">
        <v>4.6190398943625297</v>
      </c>
      <c r="B1130" s="108">
        <v>-74.080924862348297</v>
      </c>
      <c r="C1130" s="119">
        <v>31</v>
      </c>
      <c r="D1130" s="119">
        <v>26</v>
      </c>
      <c r="E1130" s="119">
        <v>2333</v>
      </c>
      <c r="F1130" s="16" t="s">
        <v>2834</v>
      </c>
      <c r="G1130" s="14" t="s">
        <v>2835</v>
      </c>
      <c r="H1130" s="16" t="s">
        <v>2836</v>
      </c>
      <c r="I1130" s="14" t="s">
        <v>1273</v>
      </c>
      <c r="J1130" s="14" t="s">
        <v>53</v>
      </c>
      <c r="K1130" s="27"/>
      <c r="L1130" s="27"/>
      <c r="M1130" s="14">
        <v>1998</v>
      </c>
      <c r="N1130" s="15" t="s">
        <v>43</v>
      </c>
      <c r="O1130" s="15" t="s">
        <v>120</v>
      </c>
      <c r="P1130" s="22">
        <v>1.192780523187394E-2</v>
      </c>
      <c r="Q1130" s="18">
        <v>960</v>
      </c>
      <c r="R1130" s="18">
        <v>1006.9130117169079</v>
      </c>
      <c r="S1130" s="15" t="s">
        <v>45</v>
      </c>
      <c r="T1130" s="15"/>
      <c r="U1130" s="15"/>
      <c r="V1130" s="14">
        <v>365</v>
      </c>
      <c r="W1130" s="76" t="s">
        <v>76</v>
      </c>
      <c r="X1130" s="14"/>
      <c r="Y1130" s="14">
        <v>2920</v>
      </c>
      <c r="Z1130" s="76" t="s">
        <v>2837</v>
      </c>
      <c r="AA1130" s="76" t="s">
        <v>2838</v>
      </c>
      <c r="AB1130" s="19" t="s">
        <v>49</v>
      </c>
      <c r="AC1130" s="19">
        <v>30.4</v>
      </c>
      <c r="AD1130" s="19">
        <v>1504</v>
      </c>
      <c r="AE1130" s="19">
        <v>9.6</v>
      </c>
      <c r="AF1130" s="19">
        <v>640</v>
      </c>
      <c r="AG1130" s="19">
        <v>1920000</v>
      </c>
      <c r="AH1130" s="23">
        <v>960</v>
      </c>
      <c r="AI1130" s="24">
        <v>8.7999999999999994E-8</v>
      </c>
      <c r="AJ1130" s="21">
        <f t="shared" si="763"/>
        <v>3.0610155556193997E-5</v>
      </c>
      <c r="AK1130" s="21">
        <f t="shared" si="764"/>
        <v>1.5143971696222295E-3</v>
      </c>
      <c r="AL1130" s="21">
        <f t="shared" si="765"/>
        <v>9.6663649124823151E-6</v>
      </c>
      <c r="AM1130" s="21">
        <f t="shared" si="766"/>
        <v>6.4442432749882103E-4</v>
      </c>
      <c r="AN1130" s="21">
        <f t="shared" si="767"/>
        <v>1.9332729824964634</v>
      </c>
      <c r="AO1130" s="86">
        <f t="shared" si="725"/>
        <v>8.8608345031087891E-5</v>
      </c>
      <c r="AP1130" s="88">
        <f t="shared" si="726"/>
        <v>8.3863439879983554E-8</v>
      </c>
      <c r="AQ1130" s="89">
        <f t="shared" si="727"/>
        <v>4.1490333414307655E-6</v>
      </c>
      <c r="AR1130" s="89">
        <f t="shared" si="728"/>
        <v>2.6483191541047438E-8</v>
      </c>
      <c r="AS1130" s="89">
        <f t="shared" si="729"/>
        <v>1.765546102736496E-6</v>
      </c>
      <c r="AT1130" s="89">
        <f t="shared" si="730"/>
        <v>5.2966383082094885E-3</v>
      </c>
      <c r="AU1130" s="91">
        <f t="shared" si="731"/>
        <v>2.4276258912626821E-7</v>
      </c>
      <c r="AV1130" s="95">
        <f t="shared" si="741"/>
        <v>30.610155556193998</v>
      </c>
      <c r="AW1130" s="96">
        <f t="shared" si="742"/>
        <v>1514.3971696222295</v>
      </c>
      <c r="AX1130" s="96">
        <f t="shared" si="743"/>
        <v>9.6663649124823152</v>
      </c>
      <c r="AY1130" s="96">
        <f t="shared" si="744"/>
        <v>644.42432749882107</v>
      </c>
      <c r="AZ1130" s="96">
        <f t="shared" si="745"/>
        <v>1933272.9824964635</v>
      </c>
      <c r="BA1130" s="97">
        <f t="shared" si="746"/>
        <v>88.608345031087893</v>
      </c>
      <c r="BB1130" s="102">
        <f t="shared" si="747"/>
        <v>8.3863439879983556E-2</v>
      </c>
      <c r="BC1130" s="98">
        <f t="shared" si="748"/>
        <v>4.1490333414307656</v>
      </c>
      <c r="BD1130" s="98">
        <f t="shared" si="749"/>
        <v>2.6483191541047439E-2</v>
      </c>
      <c r="BE1130" s="98">
        <f t="shared" si="750"/>
        <v>1.765546102736496</v>
      </c>
      <c r="BF1130" s="98">
        <f t="shared" si="751"/>
        <v>5296.638308209489</v>
      </c>
      <c r="BG1130" s="103">
        <f t="shared" si="752"/>
        <v>0.24276258912626822</v>
      </c>
      <c r="BH1130">
        <v>0.1</v>
      </c>
      <c r="BI1130">
        <f t="shared" si="732"/>
        <v>100.6913011716908</v>
      </c>
      <c r="BJ1130">
        <v>0.1</v>
      </c>
      <c r="BK1130">
        <f t="shared" si="733"/>
        <v>96</v>
      </c>
      <c r="BL1130" s="114">
        <v>12.16</v>
      </c>
      <c r="BM1130" s="114">
        <v>601.6</v>
      </c>
      <c r="BN1130" s="114">
        <v>1.92</v>
      </c>
      <c r="BO1130" s="114">
        <v>256</v>
      </c>
      <c r="BP1130" s="114">
        <v>384000</v>
      </c>
      <c r="BQ1130" s="107">
        <f t="shared" si="734"/>
        <v>8.7999999999999994E-9</v>
      </c>
      <c r="BR1130" s="107">
        <f t="shared" si="735"/>
        <v>1.2620890457477518E-5</v>
      </c>
      <c r="BS1130" s="107">
        <f t="shared" si="736"/>
        <v>6.244019489488878E-4</v>
      </c>
      <c r="BT1130" s="107">
        <f t="shared" si="737"/>
        <v>2.1614649039629264E-6</v>
      </c>
      <c r="BU1130" s="107">
        <f t="shared" si="738"/>
        <v>2.657029569995267E-4</v>
      </c>
      <c r="BV1130" s="107">
        <f t="shared" si="739"/>
        <v>0.43229298079258538</v>
      </c>
      <c r="BW1130" s="117">
        <f t="shared" si="740"/>
        <v>1.2531112328239916E-5</v>
      </c>
    </row>
    <row r="1131" spans="1:75" ht="30" customHeight="1" x14ac:dyDescent="0.25">
      <c r="A1131" s="108">
        <v>4.6190398943625297</v>
      </c>
      <c r="B1131" s="108">
        <v>-74.080924862348297</v>
      </c>
      <c r="C1131" s="119">
        <v>31</v>
      </c>
      <c r="D1131" s="119">
        <v>26</v>
      </c>
      <c r="E1131" s="119">
        <v>2333</v>
      </c>
      <c r="F1131" s="16" t="s">
        <v>2834</v>
      </c>
      <c r="G1131" s="14" t="s">
        <v>2835</v>
      </c>
      <c r="H1131" s="16" t="s">
        <v>2836</v>
      </c>
      <c r="I1131" s="14" t="s">
        <v>1273</v>
      </c>
      <c r="J1131" s="14" t="s">
        <v>53</v>
      </c>
      <c r="K1131" s="27"/>
      <c r="L1131" s="27"/>
      <c r="M1131" s="14">
        <v>1998</v>
      </c>
      <c r="N1131" s="15" t="s">
        <v>43</v>
      </c>
      <c r="O1131" s="15" t="s">
        <v>120</v>
      </c>
      <c r="P1131" s="22">
        <v>1.192780523187394E-2</v>
      </c>
      <c r="Q1131" s="18">
        <v>960</v>
      </c>
      <c r="R1131" s="18">
        <v>1006.9130117169079</v>
      </c>
      <c r="S1131" s="15" t="s">
        <v>45</v>
      </c>
      <c r="T1131" s="15"/>
      <c r="U1131" s="15"/>
      <c r="V1131" s="14">
        <v>365</v>
      </c>
      <c r="W1131" s="76" t="s">
        <v>76</v>
      </c>
      <c r="X1131" s="14"/>
      <c r="Y1131" s="14">
        <v>2920</v>
      </c>
      <c r="Z1131" s="76" t="s">
        <v>2837</v>
      </c>
      <c r="AA1131" s="76" t="s">
        <v>2838</v>
      </c>
      <c r="AB1131" s="19" t="s">
        <v>49</v>
      </c>
      <c r="AC1131" s="19">
        <v>30.4</v>
      </c>
      <c r="AD1131" s="19">
        <v>1504</v>
      </c>
      <c r="AE1131" s="19">
        <v>9.6</v>
      </c>
      <c r="AF1131" s="19">
        <v>640</v>
      </c>
      <c r="AG1131" s="19">
        <v>1920000</v>
      </c>
      <c r="AH1131" s="23">
        <v>960</v>
      </c>
      <c r="AI1131" s="24">
        <v>8.7999999999999994E-8</v>
      </c>
      <c r="AJ1131" s="21">
        <f t="shared" si="763"/>
        <v>3.0610155556193997E-5</v>
      </c>
      <c r="AK1131" s="21">
        <f t="shared" si="764"/>
        <v>1.5143971696222295E-3</v>
      </c>
      <c r="AL1131" s="21">
        <f t="shared" si="765"/>
        <v>9.6663649124823151E-6</v>
      </c>
      <c r="AM1131" s="21">
        <f t="shared" si="766"/>
        <v>6.4442432749882103E-4</v>
      </c>
      <c r="AN1131" s="21">
        <f t="shared" si="767"/>
        <v>1.9332729824964634</v>
      </c>
      <c r="AO1131" s="86">
        <f t="shared" si="725"/>
        <v>8.8608345031087891E-5</v>
      </c>
      <c r="AP1131" s="88">
        <f t="shared" si="726"/>
        <v>8.3863439879983554E-8</v>
      </c>
      <c r="AQ1131" s="89">
        <f t="shared" si="727"/>
        <v>4.1490333414307655E-6</v>
      </c>
      <c r="AR1131" s="89">
        <f t="shared" si="728"/>
        <v>2.6483191541047438E-8</v>
      </c>
      <c r="AS1131" s="89">
        <f t="shared" si="729"/>
        <v>1.765546102736496E-6</v>
      </c>
      <c r="AT1131" s="89">
        <f t="shared" si="730"/>
        <v>5.2966383082094885E-3</v>
      </c>
      <c r="AU1131" s="91">
        <f t="shared" si="731"/>
        <v>2.4276258912626821E-7</v>
      </c>
      <c r="AV1131" s="95">
        <f t="shared" si="741"/>
        <v>30.610155556193998</v>
      </c>
      <c r="AW1131" s="96">
        <f t="shared" si="742"/>
        <v>1514.3971696222295</v>
      </c>
      <c r="AX1131" s="96">
        <f t="shared" si="743"/>
        <v>9.6663649124823152</v>
      </c>
      <c r="AY1131" s="96">
        <f t="shared" si="744"/>
        <v>644.42432749882107</v>
      </c>
      <c r="AZ1131" s="96">
        <f t="shared" si="745"/>
        <v>1933272.9824964635</v>
      </c>
      <c r="BA1131" s="97">
        <f t="shared" si="746"/>
        <v>88.608345031087893</v>
      </c>
      <c r="BB1131" s="102">
        <f t="shared" si="747"/>
        <v>8.3863439879983556E-2</v>
      </c>
      <c r="BC1131" s="98">
        <f t="shared" si="748"/>
        <v>4.1490333414307656</v>
      </c>
      <c r="BD1131" s="98">
        <f t="shared" si="749"/>
        <v>2.6483191541047439E-2</v>
      </c>
      <c r="BE1131" s="98">
        <f t="shared" si="750"/>
        <v>1.765546102736496</v>
      </c>
      <c r="BF1131" s="98">
        <f t="shared" si="751"/>
        <v>5296.638308209489</v>
      </c>
      <c r="BG1131" s="103">
        <f t="shared" si="752"/>
        <v>0.24276258912626822</v>
      </c>
      <c r="BH1131">
        <v>0.1</v>
      </c>
      <c r="BI1131">
        <f t="shared" si="732"/>
        <v>100.6913011716908</v>
      </c>
      <c r="BJ1131">
        <v>0.1</v>
      </c>
      <c r="BK1131">
        <f t="shared" si="733"/>
        <v>96</v>
      </c>
      <c r="BL1131" s="114">
        <v>12.16</v>
      </c>
      <c r="BM1131" s="114">
        <v>601.6</v>
      </c>
      <c r="BN1131" s="114">
        <v>1.92</v>
      </c>
      <c r="BO1131" s="114">
        <v>256</v>
      </c>
      <c r="BP1131" s="114">
        <v>384000</v>
      </c>
      <c r="BQ1131" s="107">
        <f t="shared" si="734"/>
        <v>8.7999999999999994E-9</v>
      </c>
      <c r="BR1131" s="107">
        <f t="shared" si="735"/>
        <v>1.2620890457477518E-5</v>
      </c>
      <c r="BS1131" s="107">
        <f t="shared" si="736"/>
        <v>6.244019489488878E-4</v>
      </c>
      <c r="BT1131" s="107">
        <f t="shared" si="737"/>
        <v>2.1614649039629264E-6</v>
      </c>
      <c r="BU1131" s="107">
        <f t="shared" si="738"/>
        <v>2.657029569995267E-4</v>
      </c>
      <c r="BV1131" s="107">
        <f t="shared" si="739"/>
        <v>0.43229298079258538</v>
      </c>
      <c r="BW1131" s="117">
        <f t="shared" si="740"/>
        <v>1.2531112328239916E-5</v>
      </c>
    </row>
    <row r="1132" spans="1:75" ht="30" customHeight="1" x14ac:dyDescent="0.25">
      <c r="A1132" s="108">
        <v>4.6190398943625297</v>
      </c>
      <c r="B1132" s="108">
        <v>-74.080924862348297</v>
      </c>
      <c r="C1132" s="119">
        <v>31</v>
      </c>
      <c r="D1132" s="119">
        <v>26</v>
      </c>
      <c r="E1132" s="119">
        <v>2333</v>
      </c>
      <c r="F1132" s="16" t="s">
        <v>2834</v>
      </c>
      <c r="G1132" s="14" t="s">
        <v>2835</v>
      </c>
      <c r="H1132" s="16" t="s">
        <v>2836</v>
      </c>
      <c r="I1132" s="14" t="s">
        <v>1273</v>
      </c>
      <c r="J1132" s="14" t="s">
        <v>53</v>
      </c>
      <c r="K1132" s="27"/>
      <c r="L1132" s="27"/>
      <c r="M1132" s="14">
        <v>1998</v>
      </c>
      <c r="N1132" s="15" t="s">
        <v>43</v>
      </c>
      <c r="O1132" s="15" t="s">
        <v>123</v>
      </c>
      <c r="P1132" s="22">
        <v>1.192780523187394E-2</v>
      </c>
      <c r="Q1132" s="18">
        <v>960</v>
      </c>
      <c r="R1132" s="18">
        <v>1006.9130117169079</v>
      </c>
      <c r="S1132" s="15" t="s">
        <v>45</v>
      </c>
      <c r="T1132" s="15"/>
      <c r="U1132" s="15"/>
      <c r="V1132" s="14">
        <v>365</v>
      </c>
      <c r="W1132" s="76" t="s">
        <v>76</v>
      </c>
      <c r="X1132" s="14"/>
      <c r="Y1132" s="14">
        <v>2920</v>
      </c>
      <c r="Z1132" s="76" t="s">
        <v>2837</v>
      </c>
      <c r="AA1132" s="76" t="s">
        <v>2838</v>
      </c>
      <c r="AB1132" s="19" t="s">
        <v>49</v>
      </c>
      <c r="AC1132" s="19">
        <v>196.35697419693699</v>
      </c>
      <c r="AD1132" s="19">
        <v>1220.7279907421801</v>
      </c>
      <c r="AE1132" s="19">
        <v>69.655897325915305</v>
      </c>
      <c r="AF1132" s="19">
        <v>640</v>
      </c>
      <c r="AG1132" s="19">
        <v>1920000</v>
      </c>
      <c r="AH1132" s="23">
        <v>960</v>
      </c>
      <c r="AI1132" s="24">
        <v>8.7999999999999994E-8</v>
      </c>
      <c r="AJ1132" s="21">
        <f t="shared" si="763"/>
        <v>1.97714392260257E-4</v>
      </c>
      <c r="AK1132" s="21">
        <f t="shared" si="764"/>
        <v>1.2291668976453381E-3</v>
      </c>
      <c r="AL1132" s="21">
        <f t="shared" si="765"/>
        <v>7.013742936028109E-5</v>
      </c>
      <c r="AM1132" s="21">
        <f t="shared" si="766"/>
        <v>6.4442432749882103E-4</v>
      </c>
      <c r="AN1132" s="21">
        <f t="shared" si="767"/>
        <v>1.9332729824964634</v>
      </c>
      <c r="AO1132" s="86">
        <f t="shared" si="725"/>
        <v>8.8608345031087891E-5</v>
      </c>
      <c r="AP1132" s="88">
        <f t="shared" si="726"/>
        <v>5.4168326646645756E-7</v>
      </c>
      <c r="AQ1132" s="89">
        <f t="shared" si="727"/>
        <v>3.3675805414940771E-6</v>
      </c>
      <c r="AR1132" s="89">
        <f t="shared" si="728"/>
        <v>1.9215734071309889E-7</v>
      </c>
      <c r="AS1132" s="89">
        <f t="shared" si="729"/>
        <v>1.765546102736496E-6</v>
      </c>
      <c r="AT1132" s="89">
        <f t="shared" si="730"/>
        <v>5.2966383082094885E-3</v>
      </c>
      <c r="AU1132" s="91">
        <f t="shared" si="731"/>
        <v>2.4276258912626821E-7</v>
      </c>
      <c r="AV1132" s="95">
        <f t="shared" si="741"/>
        <v>197.714392260257</v>
      </c>
      <c r="AW1132" s="96">
        <f t="shared" si="742"/>
        <v>1229.1668976453382</v>
      </c>
      <c r="AX1132" s="96">
        <f t="shared" si="743"/>
        <v>70.137429360281089</v>
      </c>
      <c r="AY1132" s="96">
        <f t="shared" si="744"/>
        <v>644.42432749882107</v>
      </c>
      <c r="AZ1132" s="96">
        <f t="shared" si="745"/>
        <v>1933272.9824964635</v>
      </c>
      <c r="BA1132" s="97">
        <f t="shared" si="746"/>
        <v>88.608345031087893</v>
      </c>
      <c r="BB1132" s="102">
        <f t="shared" si="747"/>
        <v>0.54168326646645759</v>
      </c>
      <c r="BC1132" s="98">
        <f t="shared" si="748"/>
        <v>3.3675805414940769</v>
      </c>
      <c r="BD1132" s="98">
        <f t="shared" si="749"/>
        <v>0.1921573407130989</v>
      </c>
      <c r="BE1132" s="98">
        <f t="shared" si="750"/>
        <v>1.765546102736496</v>
      </c>
      <c r="BF1132" s="98">
        <f t="shared" si="751"/>
        <v>5296.638308209489</v>
      </c>
      <c r="BG1132" s="103">
        <f t="shared" si="752"/>
        <v>0.24276258912626822</v>
      </c>
      <c r="BH1132">
        <v>0.1</v>
      </c>
      <c r="BI1132">
        <f t="shared" si="732"/>
        <v>100.6913011716908</v>
      </c>
      <c r="BJ1132">
        <v>0.1</v>
      </c>
      <c r="BK1132">
        <f t="shared" si="733"/>
        <v>96</v>
      </c>
      <c r="BL1132" s="114">
        <v>187.562005220738</v>
      </c>
      <c r="BM1132" s="114">
        <v>1012.03746873145</v>
      </c>
      <c r="BN1132" s="114">
        <v>69.555897325915296</v>
      </c>
      <c r="BO1132" s="114">
        <v>256</v>
      </c>
      <c r="BP1132" s="114">
        <v>384000</v>
      </c>
      <c r="BQ1132" s="107">
        <f t="shared" si="734"/>
        <v>8.7999999999999994E-9</v>
      </c>
      <c r="BR1132" s="107">
        <f t="shared" si="735"/>
        <v>1.8989073042733259E-4</v>
      </c>
      <c r="BS1132" s="107">
        <f t="shared" si="736"/>
        <v>1.0264200823311834E-3</v>
      </c>
      <c r="BT1132" s="107">
        <f t="shared" si="737"/>
        <v>7.0387053269283721E-5</v>
      </c>
      <c r="BU1132" s="107">
        <f t="shared" si="738"/>
        <v>2.657029569995267E-4</v>
      </c>
      <c r="BV1132" s="107">
        <f t="shared" si="739"/>
        <v>0.43229298079258538</v>
      </c>
      <c r="BW1132" s="117">
        <f t="shared" si="740"/>
        <v>1.2531112328239916E-5</v>
      </c>
    </row>
    <row r="1133" spans="1:75" ht="15" customHeight="1" x14ac:dyDescent="0.25">
      <c r="A1133" s="108">
        <v>4.6354166666666661</v>
      </c>
      <c r="B1133" s="108">
        <v>-74.062472222222226</v>
      </c>
      <c r="C1133" s="119">
        <v>33</v>
      </c>
      <c r="D1133" s="119">
        <v>28</v>
      </c>
      <c r="E1133" s="119">
        <v>2361</v>
      </c>
      <c r="F1133" s="16" t="s">
        <v>2839</v>
      </c>
      <c r="G1133" s="14" t="s">
        <v>2402</v>
      </c>
      <c r="H1133" s="16" t="s">
        <v>2840</v>
      </c>
      <c r="I1133" s="14" t="s">
        <v>1433</v>
      </c>
      <c r="J1133" s="14" t="s">
        <v>41</v>
      </c>
      <c r="K1133" s="14">
        <v>350</v>
      </c>
      <c r="L1133" s="14"/>
      <c r="M1133" s="14">
        <v>2001</v>
      </c>
      <c r="N1133" s="15" t="s">
        <v>43</v>
      </c>
      <c r="O1133" s="15" t="s">
        <v>82</v>
      </c>
      <c r="P1133" s="28">
        <v>4.2689148957375835E-3</v>
      </c>
      <c r="Q1133" s="18">
        <v>1430000</v>
      </c>
      <c r="R1133" s="18">
        <v>1454627.8632992685</v>
      </c>
      <c r="S1133" s="15" t="s">
        <v>45</v>
      </c>
      <c r="T1133" s="15"/>
      <c r="U1133" s="15"/>
      <c r="V1133" s="14">
        <v>365</v>
      </c>
      <c r="W1133" s="76"/>
      <c r="X1133" s="14"/>
      <c r="Y1133" s="14">
        <v>8760</v>
      </c>
      <c r="Z1133" s="76" t="s">
        <v>2841</v>
      </c>
      <c r="AA1133" s="76" t="s">
        <v>429</v>
      </c>
      <c r="AB1133" s="19" t="s">
        <v>49</v>
      </c>
      <c r="AC1133" s="19">
        <v>237.18055687712899</v>
      </c>
      <c r="AD1133" s="19">
        <v>787.65812200543303</v>
      </c>
      <c r="AE1133" s="19">
        <v>0.50440070906507495</v>
      </c>
      <c r="AF1133" s="19">
        <v>1344</v>
      </c>
      <c r="AG1133" s="19">
        <v>1920000</v>
      </c>
      <c r="AH1133" s="23">
        <v>1430000</v>
      </c>
      <c r="AI1133" s="24">
        <v>8.7999999999999994E-8</v>
      </c>
      <c r="AJ1133" s="21">
        <f t="shared" si="763"/>
        <v>0.34500944666630878</v>
      </c>
      <c r="AK1133" s="21">
        <f t="shared" si="764"/>
        <v>1.1457494510230777</v>
      </c>
      <c r="AL1133" s="21">
        <f t="shared" si="765"/>
        <v>7.33715325673966E-4</v>
      </c>
      <c r="AM1133" s="21">
        <f t="shared" si="766"/>
        <v>1.9550198482742169</v>
      </c>
      <c r="AN1133" s="21">
        <f t="shared" si="767"/>
        <v>2792.8854975345957</v>
      </c>
      <c r="AO1133" s="86">
        <f t="shared" si="725"/>
        <v>0.12800725197033561</v>
      </c>
      <c r="AP1133" s="88">
        <f t="shared" si="726"/>
        <v>9.4523136072961311E-4</v>
      </c>
      <c r="AQ1133" s="89">
        <f t="shared" si="727"/>
        <v>3.1390395918440483E-3</v>
      </c>
      <c r="AR1133" s="89">
        <f t="shared" si="728"/>
        <v>2.0101789744492218E-6</v>
      </c>
      <c r="AS1133" s="89">
        <f t="shared" si="729"/>
        <v>5.3562187623951152E-3</v>
      </c>
      <c r="AT1133" s="89">
        <f t="shared" si="730"/>
        <v>7.6517410891358786</v>
      </c>
      <c r="AU1133" s="91">
        <f t="shared" si="731"/>
        <v>3.5070479991872769E-4</v>
      </c>
      <c r="AV1133" s="95">
        <f t="shared" si="741"/>
        <v>345009.4466663088</v>
      </c>
      <c r="AW1133" s="96">
        <f t="shared" si="742"/>
        <v>1145749.4510230776</v>
      </c>
      <c r="AX1133" s="96">
        <f t="shared" si="743"/>
        <v>733.71532567396605</v>
      </c>
      <c r="AY1133" s="96">
        <f t="shared" si="744"/>
        <v>1955019.848274217</v>
      </c>
      <c r="AZ1133" s="96">
        <f t="shared" si="745"/>
        <v>2792885497.534596</v>
      </c>
      <c r="BA1133" s="97">
        <f t="shared" si="746"/>
        <v>128007.25197033561</v>
      </c>
      <c r="BB1133" s="102">
        <f t="shared" si="747"/>
        <v>945.23136072961313</v>
      </c>
      <c r="BC1133" s="98">
        <f t="shared" si="748"/>
        <v>3139.0395918440481</v>
      </c>
      <c r="BD1133" s="98">
        <f t="shared" si="749"/>
        <v>2.010178974449222</v>
      </c>
      <c r="BE1133" s="98">
        <f t="shared" si="750"/>
        <v>5356.2187623951149</v>
      </c>
      <c r="BF1133" s="98">
        <f t="shared" si="751"/>
        <v>7651741.0891358787</v>
      </c>
      <c r="BG1133" s="103">
        <f t="shared" si="752"/>
        <v>350.7047999187277</v>
      </c>
      <c r="BH1133">
        <v>0.1</v>
      </c>
      <c r="BI1133">
        <f t="shared" si="732"/>
        <v>145462.78632992686</v>
      </c>
      <c r="BJ1133">
        <v>0.1</v>
      </c>
      <c r="BK1133">
        <f t="shared" si="733"/>
        <v>143000</v>
      </c>
      <c r="BL1133" s="114">
        <v>233.99671804194799</v>
      </c>
      <c r="BM1133" s="114">
        <v>664.65923848889599</v>
      </c>
      <c r="BN1133" s="114">
        <v>0.40440070906507503</v>
      </c>
      <c r="BO1133" s="114">
        <v>537.6</v>
      </c>
      <c r="BP1133" s="114">
        <v>384000</v>
      </c>
      <c r="BQ1133" s="107">
        <f t="shared" si="734"/>
        <v>8.7999999999999994E-9</v>
      </c>
      <c r="BR1133" s="107">
        <f t="shared" si="735"/>
        <v>0.34212219665883647</v>
      </c>
      <c r="BS1133" s="107">
        <f t="shared" si="736"/>
        <v>0.97359706253101574</v>
      </c>
      <c r="BT1133" s="107">
        <f t="shared" si="737"/>
        <v>5.9281062054926024E-4</v>
      </c>
      <c r="BU1133" s="107">
        <f t="shared" si="738"/>
        <v>0.80607533346136107</v>
      </c>
      <c r="BV1133" s="107">
        <f t="shared" si="739"/>
        <v>624.50818258606785</v>
      </c>
      <c r="BW1133" s="117">
        <f t="shared" si="740"/>
        <v>1.8102959181855872E-2</v>
      </c>
    </row>
    <row r="1134" spans="1:75" ht="15" customHeight="1" x14ac:dyDescent="0.25">
      <c r="A1134" s="108">
        <v>4.6354166666666661</v>
      </c>
      <c r="B1134" s="108">
        <v>-74.062472222222226</v>
      </c>
      <c r="C1134" s="119">
        <v>33</v>
      </c>
      <c r="D1134" s="119">
        <v>28</v>
      </c>
      <c r="E1134" s="119">
        <v>2361</v>
      </c>
      <c r="F1134" s="16" t="s">
        <v>2839</v>
      </c>
      <c r="G1134" s="14" t="s">
        <v>2402</v>
      </c>
      <c r="H1134" s="16" t="s">
        <v>2840</v>
      </c>
      <c r="I1134" s="14" t="s">
        <v>1433</v>
      </c>
      <c r="J1134" s="14" t="s">
        <v>41</v>
      </c>
      <c r="K1134" s="14">
        <v>350</v>
      </c>
      <c r="L1134" s="14"/>
      <c r="M1134" s="14">
        <v>2001</v>
      </c>
      <c r="N1134" s="15" t="s">
        <v>43</v>
      </c>
      <c r="O1134" s="15" t="s">
        <v>82</v>
      </c>
      <c r="P1134" s="28">
        <v>4.2689148957375835E-3</v>
      </c>
      <c r="Q1134" s="18">
        <v>58200</v>
      </c>
      <c r="R1134" s="18">
        <v>59202.336813998205</v>
      </c>
      <c r="S1134" s="15" t="s">
        <v>45</v>
      </c>
      <c r="T1134" s="15"/>
      <c r="U1134" s="15"/>
      <c r="V1134" s="14">
        <v>365</v>
      </c>
      <c r="W1134" s="76"/>
      <c r="X1134" s="14"/>
      <c r="Y1134" s="14">
        <v>0</v>
      </c>
      <c r="Z1134" s="76" t="s">
        <v>2842</v>
      </c>
      <c r="AA1134" s="76" t="s">
        <v>429</v>
      </c>
      <c r="AB1134" s="19" t="s">
        <v>49</v>
      </c>
      <c r="AC1134" s="19">
        <v>237.18055687712899</v>
      </c>
      <c r="AD1134" s="19">
        <v>787.65812200543303</v>
      </c>
      <c r="AE1134" s="19">
        <v>0.50440070906507495</v>
      </c>
      <c r="AF1134" s="19">
        <v>1344</v>
      </c>
      <c r="AG1134" s="19">
        <v>1920000</v>
      </c>
      <c r="AH1134" s="23">
        <v>58200</v>
      </c>
      <c r="AI1134" s="24">
        <v>8.7999999999999994E-8</v>
      </c>
      <c r="AJ1134" s="21">
        <f t="shared" si="763"/>
        <v>1.4041643213971449E-2</v>
      </c>
      <c r="AK1134" s="21">
        <f t="shared" si="764"/>
        <v>4.6631201433246942E-2</v>
      </c>
      <c r="AL1134" s="21">
        <f t="shared" si="765"/>
        <v>2.9861700667290085E-5</v>
      </c>
      <c r="AM1134" s="21">
        <f t="shared" si="766"/>
        <v>7.9567940678013593E-2</v>
      </c>
      <c r="AN1134" s="21">
        <f t="shared" si="767"/>
        <v>113.66848668287656</v>
      </c>
      <c r="AO1134" s="86">
        <f t="shared" si="725"/>
        <v>5.2098056396318419E-3</v>
      </c>
      <c r="AP1134" s="88">
        <f t="shared" si="726"/>
        <v>3.8470255380743695E-5</v>
      </c>
      <c r="AQ1134" s="89">
        <f t="shared" si="727"/>
        <v>1.2775671625547109E-4</v>
      </c>
      <c r="AR1134" s="89">
        <f t="shared" si="728"/>
        <v>8.1812878540520774E-8</v>
      </c>
      <c r="AS1134" s="89">
        <f t="shared" si="729"/>
        <v>2.1799435802195505E-4</v>
      </c>
      <c r="AT1134" s="89">
        <f t="shared" si="730"/>
        <v>0.31142051145993577</v>
      </c>
      <c r="AU1134" s="91">
        <f t="shared" si="731"/>
        <v>1.4273440108580388E-5</v>
      </c>
      <c r="AV1134" s="95">
        <f t="shared" si="741"/>
        <v>14041.643213971449</v>
      </c>
      <c r="AW1134" s="96">
        <f t="shared" si="742"/>
        <v>46631.201433246941</v>
      </c>
      <c r="AX1134" s="96">
        <f t="shared" si="743"/>
        <v>29.861700667290084</v>
      </c>
      <c r="AY1134" s="96">
        <f t="shared" si="744"/>
        <v>79567.940678013591</v>
      </c>
      <c r="AZ1134" s="96">
        <f t="shared" si="745"/>
        <v>113668486.68287656</v>
      </c>
      <c r="BA1134" s="97">
        <f t="shared" si="746"/>
        <v>5209.8056396318416</v>
      </c>
      <c r="BB1134" s="102">
        <f t="shared" si="747"/>
        <v>38.470255380743694</v>
      </c>
      <c r="BC1134" s="98">
        <f t="shared" si="748"/>
        <v>127.75671625547109</v>
      </c>
      <c r="BD1134" s="98">
        <f t="shared" si="749"/>
        <v>8.1812878540520773E-2</v>
      </c>
      <c r="BE1134" s="98">
        <f t="shared" si="750"/>
        <v>217.99435802195504</v>
      </c>
      <c r="BF1134" s="98">
        <f t="shared" si="751"/>
        <v>311420.51145993575</v>
      </c>
      <c r="BG1134" s="103">
        <f t="shared" si="752"/>
        <v>14.273440108580388</v>
      </c>
      <c r="BH1134">
        <v>0.1</v>
      </c>
      <c r="BI1134">
        <f t="shared" si="732"/>
        <v>5920.2336813998209</v>
      </c>
      <c r="BJ1134">
        <v>0.1</v>
      </c>
      <c r="BK1134">
        <f t="shared" si="733"/>
        <v>5820</v>
      </c>
      <c r="BL1134" s="114">
        <v>233.99671804194799</v>
      </c>
      <c r="BM1134" s="114">
        <v>664.65923848889599</v>
      </c>
      <c r="BN1134" s="114">
        <v>0.40440070906507503</v>
      </c>
      <c r="BO1134" s="114">
        <v>537.6</v>
      </c>
      <c r="BP1134" s="114">
        <v>384000</v>
      </c>
      <c r="BQ1134" s="107">
        <f t="shared" si="734"/>
        <v>8.7999999999999994E-9</v>
      </c>
      <c r="BR1134" s="107">
        <f t="shared" si="735"/>
        <v>1.3924134157723275E-2</v>
      </c>
      <c r="BS1134" s="107">
        <f t="shared" si="736"/>
        <v>3.962471960790568E-2</v>
      </c>
      <c r="BT1134" s="107">
        <f t="shared" si="737"/>
        <v>2.412697770347339E-5</v>
      </c>
      <c r="BU1134" s="107">
        <f t="shared" si="738"/>
        <v>3.2806702382833022E-2</v>
      </c>
      <c r="BV1134" s="107">
        <f t="shared" si="739"/>
        <v>25.41704631224416</v>
      </c>
      <c r="BW1134" s="117">
        <f t="shared" si="740"/>
        <v>7.3677777928951897E-4</v>
      </c>
    </row>
    <row r="1135" spans="1:75" ht="15" customHeight="1" x14ac:dyDescent="0.25">
      <c r="A1135" s="108">
        <v>4.6354166666666661</v>
      </c>
      <c r="B1135" s="108">
        <v>-74.062472222222226</v>
      </c>
      <c r="C1135" s="119">
        <v>33</v>
      </c>
      <c r="D1135" s="119">
        <v>28</v>
      </c>
      <c r="E1135" s="119">
        <v>2361</v>
      </c>
      <c r="F1135" s="16" t="s">
        <v>2839</v>
      </c>
      <c r="G1135" s="14" t="s">
        <v>2402</v>
      </c>
      <c r="H1135" s="16" t="s">
        <v>2840</v>
      </c>
      <c r="I1135" s="14" t="s">
        <v>1433</v>
      </c>
      <c r="J1135" s="14" t="s">
        <v>41</v>
      </c>
      <c r="K1135" s="14">
        <v>350</v>
      </c>
      <c r="L1135" s="14"/>
      <c r="M1135" s="14">
        <v>1950</v>
      </c>
      <c r="N1135" s="15" t="s">
        <v>2843</v>
      </c>
      <c r="O1135" s="15" t="s">
        <v>164</v>
      </c>
      <c r="P1135" s="28">
        <v>4.2689148957375835E-3</v>
      </c>
      <c r="Q1135" s="18">
        <v>14.9051746981111</v>
      </c>
      <c r="R1135" s="18">
        <v>15.16187582043054</v>
      </c>
      <c r="S1135" s="2" t="s">
        <v>45</v>
      </c>
      <c r="T1135" s="2"/>
      <c r="U1135" s="2"/>
      <c r="V1135" s="14">
        <v>365</v>
      </c>
      <c r="W1135" s="76"/>
      <c r="X1135" s="14"/>
      <c r="Y1135" s="14" t="e">
        <v>#VALUE!</v>
      </c>
      <c r="Z1135" s="76" t="s">
        <v>2844</v>
      </c>
      <c r="AA1135" s="76" t="s">
        <v>429</v>
      </c>
      <c r="AB1135" s="19" t="s">
        <v>49</v>
      </c>
      <c r="AC1135" s="19">
        <v>6028806.2199999997</v>
      </c>
      <c r="AD1135" s="19">
        <v>4168764.2439999999</v>
      </c>
      <c r="AE1135" s="19">
        <v>26460000</v>
      </c>
      <c r="AF1135" s="19">
        <v>600000</v>
      </c>
      <c r="AG1135" s="19">
        <v>2640000</v>
      </c>
      <c r="AH1135" s="23">
        <v>14.9051746981111</v>
      </c>
      <c r="AI1135" s="20">
        <v>9.1200000000000003E-2</v>
      </c>
      <c r="AJ1135" s="21">
        <f t="shared" si="763"/>
        <v>9.1408011253079235E-2</v>
      </c>
      <c r="AK1135" s="21">
        <f t="shared" si="764"/>
        <v>6.320628579217899E-2</v>
      </c>
      <c r="AL1135" s="21">
        <f t="shared" si="765"/>
        <v>0.40118323420859203</v>
      </c>
      <c r="AM1135" s="21">
        <f t="shared" si="766"/>
        <v>9.0971254922583237E-3</v>
      </c>
      <c r="AN1135" s="21">
        <f t="shared" si="767"/>
        <v>4.0027352165936628E-2</v>
      </c>
      <c r="AO1135" s="86">
        <f t="shared" si="725"/>
        <v>1.3827630748232651</v>
      </c>
      <c r="AP1135" s="88">
        <f t="shared" si="726"/>
        <v>2.5043290754268285E-4</v>
      </c>
      <c r="AQ1135" s="89">
        <f t="shared" si="727"/>
        <v>1.7316790627994243E-4</v>
      </c>
      <c r="AR1135" s="89">
        <f t="shared" si="728"/>
        <v>1.0991321485166905E-3</v>
      </c>
      <c r="AS1135" s="89">
        <f t="shared" si="729"/>
        <v>2.4923631485639243E-5</v>
      </c>
      <c r="AT1135" s="89">
        <f t="shared" si="730"/>
        <v>1.0966397853681268E-4</v>
      </c>
      <c r="AU1135" s="91">
        <f t="shared" si="731"/>
        <v>3.7883919858171648E-3</v>
      </c>
      <c r="AV1135" s="95">
        <f t="shared" si="741"/>
        <v>91408.011253079239</v>
      </c>
      <c r="AW1135" s="96">
        <f t="shared" si="742"/>
        <v>63206.285792178991</v>
      </c>
      <c r="AX1135" s="96">
        <f t="shared" si="743"/>
        <v>401183.23420859204</v>
      </c>
      <c r="AY1135" s="96">
        <f t="shared" si="744"/>
        <v>9097.125492258323</v>
      </c>
      <c r="AZ1135" s="96">
        <f t="shared" si="745"/>
        <v>40027.352165936631</v>
      </c>
      <c r="BA1135" s="97">
        <f t="shared" si="746"/>
        <v>1382763.0748232652</v>
      </c>
      <c r="BB1135" s="102">
        <f t="shared" si="747"/>
        <v>250.43290754268284</v>
      </c>
      <c r="BC1135" s="98">
        <f t="shared" si="748"/>
        <v>173.16790627994243</v>
      </c>
      <c r="BD1135" s="98">
        <f t="shared" si="749"/>
        <v>1099.1321485166904</v>
      </c>
      <c r="BE1135" s="98">
        <f t="shared" si="750"/>
        <v>24.923631485639245</v>
      </c>
      <c r="BF1135" s="98">
        <f t="shared" si="751"/>
        <v>109.66397853681268</v>
      </c>
      <c r="BG1135" s="103">
        <f t="shared" si="752"/>
        <v>3788.3919858171648</v>
      </c>
      <c r="BH1135">
        <v>0.1</v>
      </c>
      <c r="BI1135">
        <f t="shared" si="732"/>
        <v>1.5161875820430541</v>
      </c>
      <c r="BJ1135">
        <v>0.1</v>
      </c>
      <c r="BK1135">
        <f t="shared" si="733"/>
        <v>1.4905174698111101</v>
      </c>
      <c r="BL1135" s="114">
        <v>2023172.2660000001</v>
      </c>
      <c r="BM1135" s="114">
        <v>598737.96600000001</v>
      </c>
      <c r="BN1135">
        <f t="shared" ref="BN1135:BP1136" si="768">AE1135*0.1</f>
        <v>2646000</v>
      </c>
      <c r="BO1135">
        <f t="shared" si="768"/>
        <v>60000</v>
      </c>
      <c r="BP1135">
        <f t="shared" si="768"/>
        <v>264000</v>
      </c>
      <c r="BQ1135" s="107">
        <f t="shared" si="734"/>
        <v>9.1200000000000014E-3</v>
      </c>
      <c r="BR1135" s="107">
        <f t="shared" si="735"/>
        <v>3.200804878210145E-2</v>
      </c>
      <c r="BS1135" s="107">
        <f t="shared" si="736"/>
        <v>1.1061657226406667E-2</v>
      </c>
      <c r="BT1135" s="107">
        <f t="shared" si="737"/>
        <v>5.6735877081449275E-2</v>
      </c>
      <c r="BU1135" s="107">
        <f t="shared" si="738"/>
        <v>1.2865278249761742E-3</v>
      </c>
      <c r="BV1135" s="107">
        <f t="shared" si="739"/>
        <v>5.6607224298951672E-3</v>
      </c>
      <c r="BW1135" s="117">
        <f t="shared" si="740"/>
        <v>0.19555222939637848</v>
      </c>
    </row>
    <row r="1136" spans="1:75" ht="15" customHeight="1" x14ac:dyDescent="0.25">
      <c r="A1136" s="108">
        <v>4.6354166666666661</v>
      </c>
      <c r="B1136" s="108">
        <v>-74.062472222222226</v>
      </c>
      <c r="C1136" s="119">
        <v>33</v>
      </c>
      <c r="D1136" s="119">
        <v>28</v>
      </c>
      <c r="E1136" s="119">
        <v>2361</v>
      </c>
      <c r="F1136" s="16" t="s">
        <v>2839</v>
      </c>
      <c r="G1136" s="14" t="s">
        <v>2402</v>
      </c>
      <c r="H1136" s="16" t="s">
        <v>2840</v>
      </c>
      <c r="I1136" s="14" t="s">
        <v>1433</v>
      </c>
      <c r="J1136" s="14" t="s">
        <v>41</v>
      </c>
      <c r="K1136" s="14">
        <v>350</v>
      </c>
      <c r="L1136" s="14"/>
      <c r="M1136" s="14">
        <v>1950</v>
      </c>
      <c r="N1136" s="15" t="s">
        <v>2843</v>
      </c>
      <c r="O1136" s="15" t="s">
        <v>164</v>
      </c>
      <c r="P1136" s="28">
        <v>4.2689148957375835E-3</v>
      </c>
      <c r="Q1136" s="18">
        <v>14.9051746981111</v>
      </c>
      <c r="R1136" s="18">
        <v>15.16187582043054</v>
      </c>
      <c r="S1136" s="2" t="s">
        <v>45</v>
      </c>
      <c r="T1136" s="2"/>
      <c r="U1136" s="2"/>
      <c r="V1136" s="14">
        <v>365</v>
      </c>
      <c r="W1136" s="76"/>
      <c r="X1136" s="14"/>
      <c r="Y1136" s="14" t="e">
        <v>#VALUE!</v>
      </c>
      <c r="Z1136" s="76" t="s">
        <v>2844</v>
      </c>
      <c r="AA1136" s="76" t="s">
        <v>429</v>
      </c>
      <c r="AB1136" s="19" t="s">
        <v>49</v>
      </c>
      <c r="AC1136" s="19">
        <v>6028806.2199999997</v>
      </c>
      <c r="AD1136" s="19">
        <v>4168764.2439999999</v>
      </c>
      <c r="AE1136" s="19">
        <v>26460000</v>
      </c>
      <c r="AF1136" s="19">
        <v>600000</v>
      </c>
      <c r="AG1136" s="19">
        <v>2640000</v>
      </c>
      <c r="AH1136" s="23">
        <v>14.9051746981111</v>
      </c>
      <c r="AI1136" s="20">
        <v>9.1200000000000003E-2</v>
      </c>
      <c r="AJ1136" s="21">
        <f t="shared" si="763"/>
        <v>9.1408011253079235E-2</v>
      </c>
      <c r="AK1136" s="21">
        <f t="shared" si="764"/>
        <v>6.320628579217899E-2</v>
      </c>
      <c r="AL1136" s="21">
        <f t="shared" si="765"/>
        <v>0.40118323420859203</v>
      </c>
      <c r="AM1136" s="21">
        <f t="shared" si="766"/>
        <v>9.0971254922583237E-3</v>
      </c>
      <c r="AN1136" s="21">
        <f t="shared" si="767"/>
        <v>4.0027352165936628E-2</v>
      </c>
      <c r="AO1136" s="86">
        <f t="shared" si="725"/>
        <v>1.3827630748232651</v>
      </c>
      <c r="AP1136" s="88">
        <f t="shared" si="726"/>
        <v>2.5043290754268285E-4</v>
      </c>
      <c r="AQ1136" s="89">
        <f t="shared" si="727"/>
        <v>1.7316790627994243E-4</v>
      </c>
      <c r="AR1136" s="89">
        <f t="shared" si="728"/>
        <v>1.0991321485166905E-3</v>
      </c>
      <c r="AS1136" s="89">
        <f t="shared" si="729"/>
        <v>2.4923631485639243E-5</v>
      </c>
      <c r="AT1136" s="89">
        <f t="shared" si="730"/>
        <v>1.0966397853681268E-4</v>
      </c>
      <c r="AU1136" s="91">
        <f t="shared" si="731"/>
        <v>3.7883919858171648E-3</v>
      </c>
      <c r="AV1136" s="95">
        <f t="shared" si="741"/>
        <v>91408.011253079239</v>
      </c>
      <c r="AW1136" s="96">
        <f t="shared" si="742"/>
        <v>63206.285792178991</v>
      </c>
      <c r="AX1136" s="96">
        <f t="shared" si="743"/>
        <v>401183.23420859204</v>
      </c>
      <c r="AY1136" s="96">
        <f t="shared" si="744"/>
        <v>9097.125492258323</v>
      </c>
      <c r="AZ1136" s="96">
        <f t="shared" si="745"/>
        <v>40027.352165936631</v>
      </c>
      <c r="BA1136" s="97">
        <f t="shared" si="746"/>
        <v>1382763.0748232652</v>
      </c>
      <c r="BB1136" s="102">
        <f t="shared" si="747"/>
        <v>250.43290754268284</v>
      </c>
      <c r="BC1136" s="98">
        <f t="shared" si="748"/>
        <v>173.16790627994243</v>
      </c>
      <c r="BD1136" s="98">
        <f t="shared" si="749"/>
        <v>1099.1321485166904</v>
      </c>
      <c r="BE1136" s="98">
        <f t="shared" si="750"/>
        <v>24.923631485639245</v>
      </c>
      <c r="BF1136" s="98">
        <f t="shared" si="751"/>
        <v>109.66397853681268</v>
      </c>
      <c r="BG1136" s="103">
        <f t="shared" si="752"/>
        <v>3788.3919858171648</v>
      </c>
      <c r="BH1136">
        <v>0.1</v>
      </c>
      <c r="BI1136">
        <f t="shared" si="732"/>
        <v>1.5161875820430541</v>
      </c>
      <c r="BJ1136">
        <v>0.1</v>
      </c>
      <c r="BK1136">
        <f t="shared" si="733"/>
        <v>1.4905174698111101</v>
      </c>
      <c r="BL1136" s="114">
        <v>2023172.2660000001</v>
      </c>
      <c r="BM1136" s="114">
        <v>598737.96600000001</v>
      </c>
      <c r="BN1136">
        <f t="shared" si="768"/>
        <v>2646000</v>
      </c>
      <c r="BO1136">
        <f t="shared" si="768"/>
        <v>60000</v>
      </c>
      <c r="BP1136">
        <f t="shared" si="768"/>
        <v>264000</v>
      </c>
      <c r="BQ1136" s="107">
        <f t="shared" si="734"/>
        <v>9.1200000000000014E-3</v>
      </c>
      <c r="BR1136" s="107">
        <f t="shared" si="735"/>
        <v>3.200804878210145E-2</v>
      </c>
      <c r="BS1136" s="107">
        <f t="shared" si="736"/>
        <v>1.1061657226406667E-2</v>
      </c>
      <c r="BT1136" s="107">
        <f t="shared" si="737"/>
        <v>5.6735877081449275E-2</v>
      </c>
      <c r="BU1136" s="107">
        <f t="shared" si="738"/>
        <v>1.2865278249761742E-3</v>
      </c>
      <c r="BV1136" s="107">
        <f t="shared" si="739"/>
        <v>5.6607224298951672E-3</v>
      </c>
      <c r="BW1136" s="117">
        <f t="shared" si="740"/>
        <v>0.19555222939637848</v>
      </c>
    </row>
    <row r="1137" spans="1:75" ht="30" customHeight="1" x14ac:dyDescent="0.25">
      <c r="A1137" s="108">
        <v>4.6284504030172799</v>
      </c>
      <c r="B1137" s="108">
        <v>-74.064290957155194</v>
      </c>
      <c r="C1137" s="119">
        <v>33</v>
      </c>
      <c r="D1137" s="119">
        <v>27</v>
      </c>
      <c r="E1137" s="119">
        <v>2348</v>
      </c>
      <c r="F1137" s="16" t="s">
        <v>2845</v>
      </c>
      <c r="G1137" s="14" t="s">
        <v>2402</v>
      </c>
      <c r="H1137" s="16" t="s">
        <v>2846</v>
      </c>
      <c r="I1137" s="14" t="s">
        <v>1433</v>
      </c>
      <c r="J1137" s="14" t="s">
        <v>41</v>
      </c>
      <c r="K1137" s="14">
        <v>100</v>
      </c>
      <c r="L1137" s="14"/>
      <c r="M1137" s="14">
        <v>1976</v>
      </c>
      <c r="N1137" s="15" t="s">
        <v>43</v>
      </c>
      <c r="O1137" s="15" t="s">
        <v>44</v>
      </c>
      <c r="P1137" s="28">
        <v>4.2689148957375835E-3</v>
      </c>
      <c r="Q1137" s="18">
        <v>60190</v>
      </c>
      <c r="R1137" s="18">
        <v>61226.609155232851</v>
      </c>
      <c r="S1137" s="15" t="s">
        <v>45</v>
      </c>
      <c r="T1137" s="15"/>
      <c r="U1137" s="15"/>
      <c r="V1137" s="14">
        <v>365</v>
      </c>
      <c r="W1137" s="76"/>
      <c r="X1137" s="14"/>
      <c r="Y1137" s="14">
        <v>8760</v>
      </c>
      <c r="Z1137" s="76" t="s">
        <v>2847</v>
      </c>
      <c r="AA1137" s="76" t="s">
        <v>429</v>
      </c>
      <c r="AB1137" s="19" t="s">
        <v>49</v>
      </c>
      <c r="AC1137" s="19">
        <v>46.3856216091623</v>
      </c>
      <c r="AD1137" s="19">
        <v>1074.85364414012</v>
      </c>
      <c r="AE1137" s="19">
        <v>5.4109910208389103</v>
      </c>
      <c r="AF1137" s="19">
        <v>1344</v>
      </c>
      <c r="AG1137" s="19">
        <v>1920000</v>
      </c>
      <c r="AH1137" s="23">
        <v>60190</v>
      </c>
      <c r="AI1137" s="24">
        <v>8.7999999999999994E-8</v>
      </c>
      <c r="AJ1137" s="21">
        <f t="shared" si="763"/>
        <v>2.8400343246867033E-3</v>
      </c>
      <c r="AK1137" s="21">
        <f t="shared" si="764"/>
        <v>6.5809643968844866E-2</v>
      </c>
      <c r="AL1137" s="21">
        <f t="shared" si="765"/>
        <v>3.3129663237537837E-4</v>
      </c>
      <c r="AM1137" s="21">
        <f t="shared" si="766"/>
        <v>8.2288562704632959E-2</v>
      </c>
      <c r="AN1137" s="21">
        <f t="shared" si="767"/>
        <v>117.55508957804707</v>
      </c>
      <c r="AO1137" s="86">
        <f t="shared" si="725"/>
        <v>5.3879416056604908E-3</v>
      </c>
      <c r="AP1137" s="88">
        <f t="shared" si="726"/>
        <v>7.7809159580457626E-6</v>
      </c>
      <c r="AQ1137" s="89">
        <f t="shared" si="727"/>
        <v>1.8030039443519142E-4</v>
      </c>
      <c r="AR1137" s="89">
        <f t="shared" si="728"/>
        <v>9.0766200650788597E-7</v>
      </c>
      <c r="AS1137" s="89">
        <f t="shared" si="729"/>
        <v>2.254481169989944E-4</v>
      </c>
      <c r="AT1137" s="89">
        <f t="shared" si="730"/>
        <v>0.32206873856999196</v>
      </c>
      <c r="AU1137" s="91">
        <f t="shared" si="731"/>
        <v>1.4761483851124632E-5</v>
      </c>
      <c r="AV1137" s="95">
        <f t="shared" si="741"/>
        <v>2840.0343246867033</v>
      </c>
      <c r="AW1137" s="96">
        <f t="shared" si="742"/>
        <v>65809.643968844874</v>
      </c>
      <c r="AX1137" s="96">
        <f t="shared" si="743"/>
        <v>331.29663237537835</v>
      </c>
      <c r="AY1137" s="96">
        <f t="shared" si="744"/>
        <v>82288.562704632961</v>
      </c>
      <c r="AZ1137" s="96">
        <f t="shared" si="745"/>
        <v>117555089.57804707</v>
      </c>
      <c r="BA1137" s="97">
        <f t="shared" si="746"/>
        <v>5387.9416056604905</v>
      </c>
      <c r="BB1137" s="102">
        <f t="shared" si="747"/>
        <v>7.780915958045763</v>
      </c>
      <c r="BC1137" s="98">
        <f t="shared" si="748"/>
        <v>180.30039443519144</v>
      </c>
      <c r="BD1137" s="98">
        <f t="shared" si="749"/>
        <v>0.90766200650788598</v>
      </c>
      <c r="BE1137" s="98">
        <f t="shared" si="750"/>
        <v>225.44811699899441</v>
      </c>
      <c r="BF1137" s="98">
        <f t="shared" si="751"/>
        <v>322068.73856999195</v>
      </c>
      <c r="BG1137" s="103">
        <f t="shared" si="752"/>
        <v>14.761483851124632</v>
      </c>
      <c r="BH1137">
        <v>0.1</v>
      </c>
      <c r="BI1137">
        <f t="shared" si="732"/>
        <v>6122.6609155232854</v>
      </c>
      <c r="BJ1137">
        <v>0.1</v>
      </c>
      <c r="BK1137">
        <f t="shared" si="733"/>
        <v>6019</v>
      </c>
      <c r="BL1137" s="114">
        <v>17.6498016718255</v>
      </c>
      <c r="BM1137" s="114">
        <v>910.91550745517998</v>
      </c>
      <c r="BN1137" s="114">
        <v>5.3109910208389097</v>
      </c>
      <c r="BO1137" s="114">
        <v>537.6</v>
      </c>
      <c r="BP1137" s="114">
        <v>384000</v>
      </c>
      <c r="BQ1137" s="107">
        <f t="shared" si="734"/>
        <v>8.7999999999999994E-9</v>
      </c>
      <c r="BR1137" s="107">
        <f t="shared" si="735"/>
        <v>1.1173340479499522E-3</v>
      </c>
      <c r="BS1137" s="107">
        <f t="shared" si="736"/>
        <v>5.6159192855597187E-2</v>
      </c>
      <c r="BT1137" s="107">
        <f t="shared" si="737"/>
        <v>3.2685728736133037E-4</v>
      </c>
      <c r="BU1137" s="107">
        <f t="shared" si="738"/>
        <v>3.3928443581146384E-2</v>
      </c>
      <c r="BV1137" s="107">
        <f t="shared" si="739"/>
        <v>26.286117139759035</v>
      </c>
      <c r="BW1137" s="117">
        <f t="shared" si="740"/>
        <v>7.6197000919993373E-4</v>
      </c>
    </row>
    <row r="1138" spans="1:75" ht="30" customHeight="1" x14ac:dyDescent="0.25">
      <c r="A1138" s="108">
        <v>4.6284504030172799</v>
      </c>
      <c r="B1138" s="108">
        <v>-74.064290957155194</v>
      </c>
      <c r="C1138" s="119">
        <v>33</v>
      </c>
      <c r="D1138" s="119">
        <v>27</v>
      </c>
      <c r="E1138" s="119">
        <v>2348</v>
      </c>
      <c r="F1138" s="16" t="s">
        <v>2845</v>
      </c>
      <c r="G1138" s="14" t="s">
        <v>2402</v>
      </c>
      <c r="H1138" s="16" t="s">
        <v>2846</v>
      </c>
      <c r="I1138" s="14" t="s">
        <v>1433</v>
      </c>
      <c r="J1138" s="14" t="s">
        <v>41</v>
      </c>
      <c r="K1138" s="14">
        <v>100</v>
      </c>
      <c r="L1138" s="14"/>
      <c r="M1138" s="14">
        <v>1981</v>
      </c>
      <c r="N1138" s="15" t="s">
        <v>43</v>
      </c>
      <c r="O1138" s="15" t="s">
        <v>44</v>
      </c>
      <c r="P1138" s="28">
        <v>4.2689148957375835E-3</v>
      </c>
      <c r="Q1138" s="18">
        <v>3857.1428571428601</v>
      </c>
      <c r="R1138" s="18">
        <v>3923.5716592487793</v>
      </c>
      <c r="S1138" s="15" t="s">
        <v>45</v>
      </c>
      <c r="T1138" s="15"/>
      <c r="U1138" s="15"/>
      <c r="V1138" s="14">
        <v>365</v>
      </c>
      <c r="W1138" s="76"/>
      <c r="X1138" s="14"/>
      <c r="Y1138" s="14">
        <v>0</v>
      </c>
      <c r="Z1138" s="76" t="s">
        <v>2848</v>
      </c>
      <c r="AA1138" s="76" t="s">
        <v>429</v>
      </c>
      <c r="AB1138" s="19" t="s">
        <v>49</v>
      </c>
      <c r="AC1138" s="19">
        <v>46.3856216091623</v>
      </c>
      <c r="AD1138" s="19">
        <v>1074.85364414012</v>
      </c>
      <c r="AE1138" s="19">
        <v>5.4109910208389103</v>
      </c>
      <c r="AF1138" s="19">
        <v>1344</v>
      </c>
      <c r="AG1138" s="19">
        <v>1920000</v>
      </c>
      <c r="AH1138" s="23">
        <v>3857.1428571428601</v>
      </c>
      <c r="AI1138" s="24">
        <v>8.7999999999999994E-8</v>
      </c>
      <c r="AJ1138" s="21">
        <f t="shared" si="763"/>
        <v>1.8199731034234697E-4</v>
      </c>
      <c r="AK1138" s="21">
        <f t="shared" si="764"/>
        <v>4.2172652959884468E-3</v>
      </c>
      <c r="AL1138" s="21">
        <f t="shared" si="765"/>
        <v>2.123041101781317E-5</v>
      </c>
      <c r="AM1138" s="21">
        <f t="shared" si="766"/>
        <v>5.2732803100303599E-3</v>
      </c>
      <c r="AN1138" s="21">
        <f t="shared" si="767"/>
        <v>7.5332575857576565</v>
      </c>
      <c r="AO1138" s="86">
        <f t="shared" si="725"/>
        <v>3.4527430601389257E-4</v>
      </c>
      <c r="AP1138" s="88">
        <f t="shared" si="726"/>
        <v>4.9862276806122458E-7</v>
      </c>
      <c r="AQ1138" s="89">
        <f t="shared" si="727"/>
        <v>1.1554151495858759E-5</v>
      </c>
      <c r="AR1138" s="89">
        <f t="shared" si="728"/>
        <v>5.8165509637844303E-8</v>
      </c>
      <c r="AS1138" s="89">
        <f t="shared" si="729"/>
        <v>1.4447343315151672E-5</v>
      </c>
      <c r="AT1138" s="89">
        <f t="shared" si="730"/>
        <v>2.0639061878788102E-2</v>
      </c>
      <c r="AU1138" s="91">
        <f t="shared" si="731"/>
        <v>9.4595700277778791E-7</v>
      </c>
      <c r="AV1138" s="95">
        <f t="shared" si="741"/>
        <v>181.99731034234696</v>
      </c>
      <c r="AW1138" s="96">
        <f t="shared" si="742"/>
        <v>4217.2652959884472</v>
      </c>
      <c r="AX1138" s="96">
        <f t="shared" si="743"/>
        <v>21.230411017813172</v>
      </c>
      <c r="AY1138" s="96">
        <f t="shared" si="744"/>
        <v>5273.2803100303599</v>
      </c>
      <c r="AZ1138" s="96">
        <f t="shared" si="745"/>
        <v>7533257.585757656</v>
      </c>
      <c r="BA1138" s="97">
        <f t="shared" si="746"/>
        <v>345.27430601389256</v>
      </c>
      <c r="BB1138" s="102">
        <f t="shared" si="747"/>
        <v>0.49862276806122457</v>
      </c>
      <c r="BC1138" s="98">
        <f t="shared" si="748"/>
        <v>11.554151495858759</v>
      </c>
      <c r="BD1138" s="98">
        <f t="shared" si="749"/>
        <v>5.8165509637844302E-2</v>
      </c>
      <c r="BE1138" s="98">
        <f t="shared" si="750"/>
        <v>14.447343315151672</v>
      </c>
      <c r="BF1138" s="98">
        <f t="shared" si="751"/>
        <v>20639.061878788103</v>
      </c>
      <c r="BG1138" s="103">
        <f t="shared" si="752"/>
        <v>0.94595700277778794</v>
      </c>
      <c r="BH1138">
        <v>0.1</v>
      </c>
      <c r="BI1138">
        <f t="shared" si="732"/>
        <v>392.35716592487796</v>
      </c>
      <c r="BJ1138">
        <v>0.1</v>
      </c>
      <c r="BK1138">
        <f t="shared" si="733"/>
        <v>385.71428571428601</v>
      </c>
      <c r="BL1138" s="114">
        <v>17.6498016718255</v>
      </c>
      <c r="BM1138" s="114">
        <v>910.91550745517998</v>
      </c>
      <c r="BN1138" s="114">
        <v>5.3109910208389097</v>
      </c>
      <c r="BO1138" s="114">
        <v>537.6</v>
      </c>
      <c r="BP1138" s="114">
        <v>384000</v>
      </c>
      <c r="BQ1138" s="107">
        <f t="shared" si="734"/>
        <v>8.7999999999999994E-9</v>
      </c>
      <c r="BR1138" s="107">
        <f t="shared" si="735"/>
        <v>7.1601878087600537E-5</v>
      </c>
      <c r="BS1138" s="107">
        <f t="shared" si="736"/>
        <v>3.5988375076570025E-3</v>
      </c>
      <c r="BT1138" s="107">
        <f t="shared" si="737"/>
        <v>2.0945925423672481E-5</v>
      </c>
      <c r="BU1138" s="107">
        <f t="shared" si="738"/>
        <v>2.1742291711745023E-3</v>
      </c>
      <c r="BV1138" s="107">
        <f t="shared" si="739"/>
        <v>1.6844876053770073</v>
      </c>
      <c r="BW1138" s="117">
        <f t="shared" si="740"/>
        <v>4.8829160630380528E-5</v>
      </c>
    </row>
    <row r="1139" spans="1:75" ht="15" customHeight="1" x14ac:dyDescent="0.25">
      <c r="A1139" s="108">
        <v>4.6366249530730501</v>
      </c>
      <c r="B1139" s="108">
        <v>-74.065062094790804</v>
      </c>
      <c r="C1139" s="119">
        <v>33</v>
      </c>
      <c r="D1139" s="119">
        <v>28</v>
      </c>
      <c r="E1139" s="119">
        <v>2361</v>
      </c>
      <c r="F1139" s="16" t="s">
        <v>2849</v>
      </c>
      <c r="G1139" s="14" t="s">
        <v>2402</v>
      </c>
      <c r="H1139" s="16" t="s">
        <v>2850</v>
      </c>
      <c r="I1139" s="14" t="s">
        <v>1433</v>
      </c>
      <c r="J1139" s="14" t="s">
        <v>41</v>
      </c>
      <c r="K1139" s="14">
        <v>100</v>
      </c>
      <c r="L1139" s="14"/>
      <c r="M1139" s="14">
        <v>2002</v>
      </c>
      <c r="N1139" s="15" t="s">
        <v>43</v>
      </c>
      <c r="O1139" s="15" t="s">
        <v>44</v>
      </c>
      <c r="P1139" s="28">
        <v>4.2689148957375835E-3</v>
      </c>
      <c r="Q1139" s="18">
        <v>146900</v>
      </c>
      <c r="R1139" s="18">
        <v>149429.95322983395</v>
      </c>
      <c r="S1139" s="15" t="s">
        <v>45</v>
      </c>
      <c r="T1139" s="15"/>
      <c r="U1139" s="15"/>
      <c r="V1139" s="14">
        <v>365</v>
      </c>
      <c r="W1139" s="76"/>
      <c r="X1139" s="14"/>
      <c r="Y1139" s="14">
        <v>8760</v>
      </c>
      <c r="Z1139" s="76" t="s">
        <v>2851</v>
      </c>
      <c r="AA1139" s="76" t="s">
        <v>429</v>
      </c>
      <c r="AB1139" s="19" t="s">
        <v>49</v>
      </c>
      <c r="AC1139" s="19">
        <v>46.3856216091623</v>
      </c>
      <c r="AD1139" s="19">
        <v>1074.85364414012</v>
      </c>
      <c r="AE1139" s="19">
        <v>5.4109910208389103</v>
      </c>
      <c r="AF1139" s="19">
        <v>1344</v>
      </c>
      <c r="AG1139" s="19">
        <v>1920000</v>
      </c>
      <c r="AH1139" s="23">
        <v>146900</v>
      </c>
      <c r="AI1139" s="24">
        <v>8.7999999999999994E-8</v>
      </c>
      <c r="AJ1139" s="21">
        <f t="shared" si="763"/>
        <v>6.9314012675938969E-3</v>
      </c>
      <c r="AK1139" s="21">
        <f t="shared" si="764"/>
        <v>0.16061532977277471</v>
      </c>
      <c r="AL1139" s="21">
        <f t="shared" si="765"/>
        <v>8.0856413517100981E-4</v>
      </c>
      <c r="AM1139" s="21">
        <f t="shared" si="766"/>
        <v>0.20083385714089683</v>
      </c>
      <c r="AN1139" s="21">
        <f t="shared" si="767"/>
        <v>286.90551020128117</v>
      </c>
      <c r="AO1139" s="86">
        <f t="shared" si="725"/>
        <v>1.3149835884225388E-2</v>
      </c>
      <c r="AP1139" s="88">
        <f t="shared" si="726"/>
        <v>1.8990140459161361E-5</v>
      </c>
      <c r="AQ1139" s="89">
        <f t="shared" si="727"/>
        <v>4.4004199937746496E-4</v>
      </c>
      <c r="AR1139" s="89">
        <f t="shared" si="728"/>
        <v>2.2152442059479719E-6</v>
      </c>
      <c r="AS1139" s="89">
        <f t="shared" si="729"/>
        <v>5.5022974559149811E-4</v>
      </c>
      <c r="AT1139" s="89">
        <f t="shared" si="730"/>
        <v>0.78604249370214019</v>
      </c>
      <c r="AU1139" s="91">
        <f t="shared" si="731"/>
        <v>3.6026947628014758E-5</v>
      </c>
      <c r="AV1139" s="95">
        <f t="shared" si="741"/>
        <v>6931.4012675938966</v>
      </c>
      <c r="AW1139" s="96">
        <f t="shared" si="742"/>
        <v>160615.32977277471</v>
      </c>
      <c r="AX1139" s="96">
        <f t="shared" si="743"/>
        <v>808.56413517100975</v>
      </c>
      <c r="AY1139" s="96">
        <f t="shared" si="744"/>
        <v>200833.85714089681</v>
      </c>
      <c r="AZ1139" s="96">
        <f t="shared" si="745"/>
        <v>286905510.20128119</v>
      </c>
      <c r="BA1139" s="97">
        <f t="shared" si="746"/>
        <v>13149.835884225387</v>
      </c>
      <c r="BB1139" s="102">
        <f t="shared" si="747"/>
        <v>18.99014045916136</v>
      </c>
      <c r="BC1139" s="98">
        <f t="shared" si="748"/>
        <v>440.04199937746495</v>
      </c>
      <c r="BD1139" s="98">
        <f t="shared" si="749"/>
        <v>2.2152442059479718</v>
      </c>
      <c r="BE1139" s="98">
        <f t="shared" si="750"/>
        <v>550.22974559149816</v>
      </c>
      <c r="BF1139" s="98">
        <f t="shared" si="751"/>
        <v>786042.49370214017</v>
      </c>
      <c r="BG1139" s="103">
        <f t="shared" si="752"/>
        <v>36.02694762801476</v>
      </c>
      <c r="BH1139">
        <v>0.1</v>
      </c>
      <c r="BI1139">
        <f t="shared" si="732"/>
        <v>14942.995322983395</v>
      </c>
      <c r="BJ1139">
        <v>0.1</v>
      </c>
      <c r="BK1139">
        <f t="shared" si="733"/>
        <v>14690</v>
      </c>
      <c r="BL1139" s="114">
        <v>17.6498016718255</v>
      </c>
      <c r="BM1139" s="114">
        <v>910.91550745517998</v>
      </c>
      <c r="BN1139" s="114">
        <v>5.3109910208389097</v>
      </c>
      <c r="BO1139" s="114">
        <v>537.6</v>
      </c>
      <c r="BP1139" s="114">
        <v>384000</v>
      </c>
      <c r="BQ1139" s="107">
        <f t="shared" si="734"/>
        <v>8.7999999999999994E-9</v>
      </c>
      <c r="BR1139" s="107">
        <f t="shared" si="735"/>
        <v>2.7269707865733173E-3</v>
      </c>
      <c r="BS1139" s="107">
        <f t="shared" si="736"/>
        <v>0.13706239293050715</v>
      </c>
      <c r="BT1139" s="107">
        <f t="shared" si="737"/>
        <v>7.9772944863564421E-4</v>
      </c>
      <c r="BU1139" s="107">
        <f t="shared" si="738"/>
        <v>8.2805920619212547E-2</v>
      </c>
      <c r="BV1139" s="107">
        <f t="shared" si="739"/>
        <v>64.154022392932418</v>
      </c>
      <c r="BW1139" s="117">
        <f t="shared" si="740"/>
        <v>1.8596676250451948E-3</v>
      </c>
    </row>
    <row r="1140" spans="1:75" ht="15" customHeight="1" x14ac:dyDescent="0.25">
      <c r="A1140" s="108">
        <v>4.6366249530730501</v>
      </c>
      <c r="B1140" s="108">
        <v>-74.065062094790804</v>
      </c>
      <c r="C1140" s="119">
        <v>33</v>
      </c>
      <c r="D1140" s="119">
        <v>28</v>
      </c>
      <c r="E1140" s="119">
        <v>2361</v>
      </c>
      <c r="F1140" s="16" t="s">
        <v>2849</v>
      </c>
      <c r="G1140" s="14" t="s">
        <v>2402</v>
      </c>
      <c r="H1140" s="16" t="s">
        <v>2850</v>
      </c>
      <c r="I1140" s="14" t="s">
        <v>1433</v>
      </c>
      <c r="J1140" s="14" t="s">
        <v>41</v>
      </c>
      <c r="K1140" s="14">
        <v>100</v>
      </c>
      <c r="L1140" s="14"/>
      <c r="M1140" s="14">
        <v>2002</v>
      </c>
      <c r="N1140" s="15" t="s">
        <v>43</v>
      </c>
      <c r="O1140" s="15" t="s">
        <v>44</v>
      </c>
      <c r="P1140" s="28">
        <v>4.2689148957375835E-3</v>
      </c>
      <c r="Q1140" s="18">
        <v>3857.1428571428601</v>
      </c>
      <c r="R1140" s="18">
        <v>3923.5716592487793</v>
      </c>
      <c r="S1140" s="15" t="s">
        <v>45</v>
      </c>
      <c r="T1140" s="15"/>
      <c r="U1140" s="15"/>
      <c r="V1140" s="14">
        <v>365</v>
      </c>
      <c r="W1140" s="76"/>
      <c r="X1140" s="14"/>
      <c r="Y1140" s="14">
        <v>0</v>
      </c>
      <c r="Z1140" s="76" t="s">
        <v>2852</v>
      </c>
      <c r="AA1140" s="76" t="s">
        <v>429</v>
      </c>
      <c r="AB1140" s="19" t="s">
        <v>49</v>
      </c>
      <c r="AC1140" s="19">
        <v>46.3856216091623</v>
      </c>
      <c r="AD1140" s="19">
        <v>1074.85364414012</v>
      </c>
      <c r="AE1140" s="19">
        <v>5.4109910208389103</v>
      </c>
      <c r="AF1140" s="19">
        <v>1344</v>
      </c>
      <c r="AG1140" s="19">
        <v>1920000</v>
      </c>
      <c r="AH1140" s="23">
        <v>3857.1428571428601</v>
      </c>
      <c r="AI1140" s="24">
        <v>8.7999999999999994E-8</v>
      </c>
      <c r="AJ1140" s="21">
        <f t="shared" si="763"/>
        <v>1.8199731034234697E-4</v>
      </c>
      <c r="AK1140" s="21">
        <f t="shared" si="764"/>
        <v>4.2172652959884468E-3</v>
      </c>
      <c r="AL1140" s="21">
        <f t="shared" si="765"/>
        <v>2.123041101781317E-5</v>
      </c>
      <c r="AM1140" s="21">
        <f t="shared" si="766"/>
        <v>5.2732803100303599E-3</v>
      </c>
      <c r="AN1140" s="21">
        <f t="shared" si="767"/>
        <v>7.5332575857576565</v>
      </c>
      <c r="AO1140" s="86">
        <f t="shared" si="725"/>
        <v>3.4527430601389257E-4</v>
      </c>
      <c r="AP1140" s="88">
        <f t="shared" si="726"/>
        <v>4.9862276806122458E-7</v>
      </c>
      <c r="AQ1140" s="89">
        <f t="shared" si="727"/>
        <v>1.1554151495858759E-5</v>
      </c>
      <c r="AR1140" s="89">
        <f t="shared" si="728"/>
        <v>5.8165509637844303E-8</v>
      </c>
      <c r="AS1140" s="89">
        <f t="shared" si="729"/>
        <v>1.4447343315151672E-5</v>
      </c>
      <c r="AT1140" s="89">
        <f t="shared" si="730"/>
        <v>2.0639061878788102E-2</v>
      </c>
      <c r="AU1140" s="91">
        <f t="shared" si="731"/>
        <v>9.4595700277778791E-7</v>
      </c>
      <c r="AV1140" s="95">
        <f t="shared" si="741"/>
        <v>181.99731034234696</v>
      </c>
      <c r="AW1140" s="96">
        <f t="shared" si="742"/>
        <v>4217.2652959884472</v>
      </c>
      <c r="AX1140" s="96">
        <f t="shared" si="743"/>
        <v>21.230411017813172</v>
      </c>
      <c r="AY1140" s="96">
        <f t="shared" si="744"/>
        <v>5273.2803100303599</v>
      </c>
      <c r="AZ1140" s="96">
        <f t="shared" si="745"/>
        <v>7533257.585757656</v>
      </c>
      <c r="BA1140" s="97">
        <f t="shared" si="746"/>
        <v>345.27430601389256</v>
      </c>
      <c r="BB1140" s="102">
        <f t="shared" si="747"/>
        <v>0.49862276806122457</v>
      </c>
      <c r="BC1140" s="98">
        <f t="shared" si="748"/>
        <v>11.554151495858759</v>
      </c>
      <c r="BD1140" s="98">
        <f t="shared" si="749"/>
        <v>5.8165509637844302E-2</v>
      </c>
      <c r="BE1140" s="98">
        <f t="shared" si="750"/>
        <v>14.447343315151672</v>
      </c>
      <c r="BF1140" s="98">
        <f t="shared" si="751"/>
        <v>20639.061878788103</v>
      </c>
      <c r="BG1140" s="103">
        <f t="shared" si="752"/>
        <v>0.94595700277778794</v>
      </c>
      <c r="BH1140">
        <v>0.1</v>
      </c>
      <c r="BI1140">
        <f t="shared" si="732"/>
        <v>392.35716592487796</v>
      </c>
      <c r="BJ1140">
        <v>0.1</v>
      </c>
      <c r="BK1140">
        <f t="shared" si="733"/>
        <v>385.71428571428601</v>
      </c>
      <c r="BL1140" s="114">
        <v>17.6498016718255</v>
      </c>
      <c r="BM1140" s="114">
        <v>910.91550745517998</v>
      </c>
      <c r="BN1140" s="114">
        <v>5.3109910208389097</v>
      </c>
      <c r="BO1140" s="114">
        <v>537.6</v>
      </c>
      <c r="BP1140" s="114">
        <v>384000</v>
      </c>
      <c r="BQ1140" s="107">
        <f t="shared" si="734"/>
        <v>8.7999999999999994E-9</v>
      </c>
      <c r="BR1140" s="107">
        <f t="shared" si="735"/>
        <v>7.1601878087600537E-5</v>
      </c>
      <c r="BS1140" s="107">
        <f t="shared" si="736"/>
        <v>3.5988375076570025E-3</v>
      </c>
      <c r="BT1140" s="107">
        <f t="shared" si="737"/>
        <v>2.0945925423672481E-5</v>
      </c>
      <c r="BU1140" s="107">
        <f t="shared" si="738"/>
        <v>2.1742291711745023E-3</v>
      </c>
      <c r="BV1140" s="107">
        <f t="shared" si="739"/>
        <v>1.6844876053770073</v>
      </c>
      <c r="BW1140" s="117">
        <f t="shared" si="740"/>
        <v>4.8829160630380528E-5</v>
      </c>
    </row>
    <row r="1141" spans="1:75" ht="15" customHeight="1" x14ac:dyDescent="0.25">
      <c r="A1141" s="108">
        <v>4.6342609618396704</v>
      </c>
      <c r="B1141" s="108">
        <v>-74.070961271637799</v>
      </c>
      <c r="C1141" s="119">
        <v>32</v>
      </c>
      <c r="D1141" s="119">
        <v>28</v>
      </c>
      <c r="E1141" s="119">
        <v>2360</v>
      </c>
      <c r="F1141" s="16" t="s">
        <v>2853</v>
      </c>
      <c r="G1141" s="14" t="s">
        <v>2402</v>
      </c>
      <c r="H1141" s="16" t="s">
        <v>2854</v>
      </c>
      <c r="I1141" s="14" t="s">
        <v>2855</v>
      </c>
      <c r="J1141" s="14" t="s">
        <v>41</v>
      </c>
      <c r="K1141" s="14">
        <v>40</v>
      </c>
      <c r="L1141" s="14"/>
      <c r="M1141" s="14">
        <v>1992</v>
      </c>
      <c r="N1141" s="15" t="s">
        <v>43</v>
      </c>
      <c r="O1141" s="15" t="s">
        <v>44</v>
      </c>
      <c r="P1141" s="28">
        <v>4.2689148957375835E-3</v>
      </c>
      <c r="Q1141" s="18">
        <v>138229</v>
      </c>
      <c r="R1141" s="18">
        <v>140609.61882237386</v>
      </c>
      <c r="S1141" s="15" t="s">
        <v>45</v>
      </c>
      <c r="T1141" s="15"/>
      <c r="U1141" s="15"/>
      <c r="V1141" s="14">
        <v>365</v>
      </c>
      <c r="W1141" s="76"/>
      <c r="X1141" s="14"/>
      <c r="Y1141" s="14">
        <v>8760</v>
      </c>
      <c r="Z1141" s="76" t="s">
        <v>2856</v>
      </c>
      <c r="AA1141" s="76" t="s">
        <v>429</v>
      </c>
      <c r="AB1141" s="19" t="s">
        <v>49</v>
      </c>
      <c r="AC1141" s="19">
        <v>46.3856216091623</v>
      </c>
      <c r="AD1141" s="19">
        <v>1074.85364414012</v>
      </c>
      <c r="AE1141" s="19">
        <v>5.4109910208389103</v>
      </c>
      <c r="AF1141" s="19">
        <v>1344</v>
      </c>
      <c r="AG1141" s="19">
        <v>1920000</v>
      </c>
      <c r="AH1141" s="23">
        <v>138229</v>
      </c>
      <c r="AI1141" s="24">
        <v>8.7999999999999994E-8</v>
      </c>
      <c r="AJ1141" s="21">
        <f t="shared" si="763"/>
        <v>6.5222645733031791E-3</v>
      </c>
      <c r="AK1141" s="21">
        <f t="shared" si="764"/>
        <v>0.15113476119238173</v>
      </c>
      <c r="AL1141" s="21">
        <f t="shared" si="765"/>
        <v>7.6083738489144683E-4</v>
      </c>
      <c r="AM1141" s="21">
        <f t="shared" si="766"/>
        <v>0.18897932769727047</v>
      </c>
      <c r="AN1141" s="21">
        <f t="shared" si="767"/>
        <v>269.97046813895781</v>
      </c>
      <c r="AO1141" s="86">
        <f t="shared" si="725"/>
        <v>1.2373646456368898E-2</v>
      </c>
      <c r="AP1141" s="88">
        <f t="shared" si="726"/>
        <v>1.7869218009049806E-5</v>
      </c>
      <c r="AQ1141" s="89">
        <f t="shared" si="727"/>
        <v>4.1406783888323762E-4</v>
      </c>
      <c r="AR1141" s="89">
        <f t="shared" si="728"/>
        <v>2.084485986003964E-6</v>
      </c>
      <c r="AS1141" s="89">
        <f t="shared" si="729"/>
        <v>5.1775158273224787E-4</v>
      </c>
      <c r="AT1141" s="89">
        <f t="shared" si="730"/>
        <v>0.73964511818892553</v>
      </c>
      <c r="AU1141" s="91">
        <f t="shared" si="731"/>
        <v>3.3900401250325749E-5</v>
      </c>
      <c r="AV1141" s="95">
        <f t="shared" si="741"/>
        <v>6522.2645733031786</v>
      </c>
      <c r="AW1141" s="96">
        <f t="shared" si="742"/>
        <v>151134.76119238173</v>
      </c>
      <c r="AX1141" s="96">
        <f t="shared" si="743"/>
        <v>760.83738489144685</v>
      </c>
      <c r="AY1141" s="96">
        <f t="shared" si="744"/>
        <v>188979.32769727046</v>
      </c>
      <c r="AZ1141" s="96">
        <f t="shared" si="745"/>
        <v>269970468.1389578</v>
      </c>
      <c r="BA1141" s="97">
        <f t="shared" si="746"/>
        <v>12373.646456368899</v>
      </c>
      <c r="BB1141" s="102">
        <f t="shared" si="747"/>
        <v>17.869218009049806</v>
      </c>
      <c r="BC1141" s="98">
        <f t="shared" si="748"/>
        <v>414.06783888323764</v>
      </c>
      <c r="BD1141" s="98">
        <f t="shared" si="749"/>
        <v>2.0844859860039642</v>
      </c>
      <c r="BE1141" s="98">
        <f t="shared" si="750"/>
        <v>517.75158273224793</v>
      </c>
      <c r="BF1141" s="98">
        <f t="shared" si="751"/>
        <v>739645.11818892555</v>
      </c>
      <c r="BG1141" s="103">
        <f t="shared" si="752"/>
        <v>33.90040125032575</v>
      </c>
      <c r="BH1141">
        <v>0.1</v>
      </c>
      <c r="BI1141">
        <f t="shared" si="732"/>
        <v>14060.961882237387</v>
      </c>
      <c r="BJ1141">
        <v>0.1</v>
      </c>
      <c r="BK1141">
        <f t="shared" si="733"/>
        <v>13822.900000000001</v>
      </c>
      <c r="BL1141" s="114">
        <v>17.6498016718255</v>
      </c>
      <c r="BM1141" s="114">
        <v>910.91550745517998</v>
      </c>
      <c r="BN1141" s="114">
        <v>5.3109910208389097</v>
      </c>
      <c r="BO1141" s="114">
        <v>537.6</v>
      </c>
      <c r="BP1141" s="114">
        <v>384000</v>
      </c>
      <c r="BQ1141" s="107">
        <f t="shared" si="734"/>
        <v>8.7999999999999994E-9</v>
      </c>
      <c r="BR1141" s="107">
        <f t="shared" si="735"/>
        <v>2.5660071127109815E-3</v>
      </c>
      <c r="BS1141" s="107">
        <f t="shared" si="736"/>
        <v>0.12897207292301616</v>
      </c>
      <c r="BT1141" s="107">
        <f t="shared" si="737"/>
        <v>7.5064223250821303E-4</v>
      </c>
      <c r="BU1141" s="107">
        <f t="shared" si="738"/>
        <v>7.7918172915405939E-2</v>
      </c>
      <c r="BV1141" s="107">
        <f t="shared" si="739"/>
        <v>60.367231867615089</v>
      </c>
      <c r="BW1141" s="117">
        <f t="shared" si="740"/>
        <v>1.7498978634606687E-3</v>
      </c>
    </row>
    <row r="1142" spans="1:75" ht="15" customHeight="1" x14ac:dyDescent="0.25">
      <c r="A1142" s="108">
        <v>4.6342609618396704</v>
      </c>
      <c r="B1142" s="108">
        <v>-74.070961271637799</v>
      </c>
      <c r="C1142" s="119">
        <v>32</v>
      </c>
      <c r="D1142" s="119">
        <v>28</v>
      </c>
      <c r="E1142" s="119">
        <v>2360</v>
      </c>
      <c r="F1142" s="16" t="s">
        <v>2853</v>
      </c>
      <c r="G1142" s="14" t="s">
        <v>2402</v>
      </c>
      <c r="H1142" s="16" t="s">
        <v>2854</v>
      </c>
      <c r="I1142" s="14" t="s">
        <v>2855</v>
      </c>
      <c r="J1142" s="14" t="s">
        <v>41</v>
      </c>
      <c r="K1142" s="14">
        <v>40</v>
      </c>
      <c r="L1142" s="14"/>
      <c r="M1142" s="14">
        <v>1970</v>
      </c>
      <c r="N1142" s="15" t="s">
        <v>43</v>
      </c>
      <c r="O1142" s="15" t="s">
        <v>44</v>
      </c>
      <c r="P1142" s="28">
        <v>4.2689148957375835E-3</v>
      </c>
      <c r="Q1142" s="18">
        <v>3857.1428571428601</v>
      </c>
      <c r="R1142" s="18">
        <v>3923.5716592487793</v>
      </c>
      <c r="S1142" s="15" t="s">
        <v>45</v>
      </c>
      <c r="T1142" s="15"/>
      <c r="U1142" s="15"/>
      <c r="V1142" s="14">
        <v>365</v>
      </c>
      <c r="W1142" s="76"/>
      <c r="X1142" s="14"/>
      <c r="Y1142" s="14">
        <v>0</v>
      </c>
      <c r="Z1142" s="76" t="s">
        <v>2857</v>
      </c>
      <c r="AA1142" s="76" t="s">
        <v>429</v>
      </c>
      <c r="AB1142" s="19" t="s">
        <v>49</v>
      </c>
      <c r="AC1142" s="19">
        <v>46.3856216091623</v>
      </c>
      <c r="AD1142" s="19">
        <v>1074.85364414012</v>
      </c>
      <c r="AE1142" s="19">
        <v>5.4109910208389103</v>
      </c>
      <c r="AF1142" s="19">
        <v>1344</v>
      </c>
      <c r="AG1142" s="19">
        <v>1920000</v>
      </c>
      <c r="AH1142" s="23">
        <v>3857.1428571428601</v>
      </c>
      <c r="AI1142" s="24">
        <v>8.7999999999999994E-8</v>
      </c>
      <c r="AJ1142" s="21">
        <f t="shared" si="763"/>
        <v>1.8199731034234697E-4</v>
      </c>
      <c r="AK1142" s="21">
        <f t="shared" si="764"/>
        <v>4.2172652959884468E-3</v>
      </c>
      <c r="AL1142" s="21">
        <f t="shared" si="765"/>
        <v>2.123041101781317E-5</v>
      </c>
      <c r="AM1142" s="21">
        <f t="shared" si="766"/>
        <v>5.2732803100303599E-3</v>
      </c>
      <c r="AN1142" s="21">
        <f t="shared" si="767"/>
        <v>7.5332575857576565</v>
      </c>
      <c r="AO1142" s="86">
        <f t="shared" si="725"/>
        <v>3.4527430601389257E-4</v>
      </c>
      <c r="AP1142" s="88">
        <f t="shared" si="726"/>
        <v>4.9862276806122458E-7</v>
      </c>
      <c r="AQ1142" s="89">
        <f t="shared" si="727"/>
        <v>1.1554151495858759E-5</v>
      </c>
      <c r="AR1142" s="89">
        <f t="shared" si="728"/>
        <v>5.8165509637844303E-8</v>
      </c>
      <c r="AS1142" s="89">
        <f t="shared" si="729"/>
        <v>1.4447343315151672E-5</v>
      </c>
      <c r="AT1142" s="89">
        <f t="shared" si="730"/>
        <v>2.0639061878788102E-2</v>
      </c>
      <c r="AU1142" s="91">
        <f t="shared" si="731"/>
        <v>9.4595700277778791E-7</v>
      </c>
      <c r="AV1142" s="95">
        <f t="shared" si="741"/>
        <v>181.99731034234696</v>
      </c>
      <c r="AW1142" s="96">
        <f t="shared" si="742"/>
        <v>4217.2652959884472</v>
      </c>
      <c r="AX1142" s="96">
        <f t="shared" si="743"/>
        <v>21.230411017813172</v>
      </c>
      <c r="AY1142" s="96">
        <f t="shared" si="744"/>
        <v>5273.2803100303599</v>
      </c>
      <c r="AZ1142" s="96">
        <f t="shared" si="745"/>
        <v>7533257.585757656</v>
      </c>
      <c r="BA1142" s="97">
        <f t="shared" si="746"/>
        <v>345.27430601389256</v>
      </c>
      <c r="BB1142" s="102">
        <f t="shared" si="747"/>
        <v>0.49862276806122457</v>
      </c>
      <c r="BC1142" s="98">
        <f t="shared" si="748"/>
        <v>11.554151495858759</v>
      </c>
      <c r="BD1142" s="98">
        <f t="shared" si="749"/>
        <v>5.8165509637844302E-2</v>
      </c>
      <c r="BE1142" s="98">
        <f t="shared" si="750"/>
        <v>14.447343315151672</v>
      </c>
      <c r="BF1142" s="98">
        <f t="shared" si="751"/>
        <v>20639.061878788103</v>
      </c>
      <c r="BG1142" s="103">
        <f t="shared" si="752"/>
        <v>0.94595700277778794</v>
      </c>
      <c r="BH1142">
        <v>0.1</v>
      </c>
      <c r="BI1142">
        <f t="shared" si="732"/>
        <v>392.35716592487796</v>
      </c>
      <c r="BJ1142">
        <v>0.1</v>
      </c>
      <c r="BK1142">
        <f t="shared" si="733"/>
        <v>385.71428571428601</v>
      </c>
      <c r="BL1142" s="114">
        <v>17.6498016718255</v>
      </c>
      <c r="BM1142" s="114">
        <v>910.91550745517998</v>
      </c>
      <c r="BN1142" s="114">
        <v>5.3109910208389097</v>
      </c>
      <c r="BO1142" s="114">
        <v>537.6</v>
      </c>
      <c r="BP1142" s="114">
        <v>384000</v>
      </c>
      <c r="BQ1142" s="107">
        <f t="shared" si="734"/>
        <v>8.7999999999999994E-9</v>
      </c>
      <c r="BR1142" s="107">
        <f t="shared" si="735"/>
        <v>7.1601878087600537E-5</v>
      </c>
      <c r="BS1142" s="107">
        <f t="shared" si="736"/>
        <v>3.5988375076570025E-3</v>
      </c>
      <c r="BT1142" s="107">
        <f t="shared" si="737"/>
        <v>2.0945925423672481E-5</v>
      </c>
      <c r="BU1142" s="107">
        <f t="shared" si="738"/>
        <v>2.1742291711745023E-3</v>
      </c>
      <c r="BV1142" s="107">
        <f t="shared" si="739"/>
        <v>1.6844876053770073</v>
      </c>
      <c r="BW1142" s="117">
        <f t="shared" si="740"/>
        <v>4.8829160630380528E-5</v>
      </c>
    </row>
    <row r="1143" spans="1:75" ht="15" customHeight="1" x14ac:dyDescent="0.25">
      <c r="A1143" s="108">
        <v>4.6361743400091502</v>
      </c>
      <c r="B1143" s="108">
        <v>-74.073884880364602</v>
      </c>
      <c r="C1143" s="119">
        <v>32</v>
      </c>
      <c r="D1143" s="119">
        <v>28</v>
      </c>
      <c r="E1143" s="119">
        <v>2360</v>
      </c>
      <c r="F1143" s="16" t="s">
        <v>2858</v>
      </c>
      <c r="G1143" s="14" t="s">
        <v>2402</v>
      </c>
      <c r="H1143" s="16" t="s">
        <v>2859</v>
      </c>
      <c r="I1143" s="14" t="s">
        <v>2855</v>
      </c>
      <c r="J1143" s="14" t="s">
        <v>41</v>
      </c>
      <c r="K1143" s="14">
        <v>125</v>
      </c>
      <c r="L1143" s="14"/>
      <c r="M1143" s="14">
        <v>1983</v>
      </c>
      <c r="N1143" s="15" t="s">
        <v>43</v>
      </c>
      <c r="O1143" s="15" t="s">
        <v>86</v>
      </c>
      <c r="P1143" s="28">
        <v>4.2689148957375835E-3</v>
      </c>
      <c r="Q1143" s="18">
        <v>304590</v>
      </c>
      <c r="R1143" s="18">
        <v>309835.7348827442</v>
      </c>
      <c r="S1143" s="15" t="s">
        <v>45</v>
      </c>
      <c r="T1143" s="15"/>
      <c r="U1143" s="15"/>
      <c r="V1143" s="14">
        <v>365</v>
      </c>
      <c r="W1143" s="76"/>
      <c r="X1143" s="14"/>
      <c r="Y1143" s="14">
        <v>8760</v>
      </c>
      <c r="Z1143" s="76" t="s">
        <v>2860</v>
      </c>
      <c r="AA1143" s="76" t="s">
        <v>429</v>
      </c>
      <c r="AB1143" s="19" t="s">
        <v>49</v>
      </c>
      <c r="AC1143" s="19">
        <v>589.42211574465</v>
      </c>
      <c r="AD1143" s="19">
        <v>6395.3771199333296</v>
      </c>
      <c r="AE1143" s="19">
        <v>22.425616220874101</v>
      </c>
      <c r="AF1143" s="19">
        <v>1344</v>
      </c>
      <c r="AG1143" s="19">
        <v>1920000</v>
      </c>
      <c r="AH1143" s="23">
        <v>304590</v>
      </c>
      <c r="AI1143" s="24">
        <v>8.7999999999999994E-8</v>
      </c>
      <c r="AJ1143" s="21">
        <f t="shared" si="763"/>
        <v>0.18262403438788555</v>
      </c>
      <c r="AK1143" s="21">
        <f t="shared" si="764"/>
        <v>1.9815163698068314</v>
      </c>
      <c r="AL1143" s="21">
        <f t="shared" si="765"/>
        <v>6.9482572819929162E-3</v>
      </c>
      <c r="AM1143" s="21">
        <f t="shared" si="766"/>
        <v>0.41641922768240819</v>
      </c>
      <c r="AN1143" s="21">
        <f t="shared" si="767"/>
        <v>594.88461097486891</v>
      </c>
      <c r="AO1143" s="86">
        <f t="shared" si="725"/>
        <v>2.726554466968149E-2</v>
      </c>
      <c r="AP1143" s="88">
        <f t="shared" si="726"/>
        <v>5.0033982024078234E-4</v>
      </c>
      <c r="AQ1143" s="89">
        <f t="shared" si="727"/>
        <v>5.4288119720735106E-3</v>
      </c>
      <c r="AR1143" s="89">
        <f t="shared" si="728"/>
        <v>1.9036321320528536E-5</v>
      </c>
      <c r="AS1143" s="89">
        <f t="shared" si="729"/>
        <v>1.1408745963901593E-3</v>
      </c>
      <c r="AT1143" s="89">
        <f t="shared" si="730"/>
        <v>1.6298208519859423</v>
      </c>
      <c r="AU1143" s="91">
        <f t="shared" si="731"/>
        <v>7.4700122382689011E-5</v>
      </c>
      <c r="AV1143" s="95">
        <f t="shared" si="741"/>
        <v>182624.03438788553</v>
      </c>
      <c r="AW1143" s="96">
        <f t="shared" si="742"/>
        <v>1981516.3698068315</v>
      </c>
      <c r="AX1143" s="96">
        <f t="shared" si="743"/>
        <v>6948.2572819929164</v>
      </c>
      <c r="AY1143" s="96">
        <f t="shared" si="744"/>
        <v>416419.22768240818</v>
      </c>
      <c r="AZ1143" s="96">
        <f t="shared" si="745"/>
        <v>594884610.97486889</v>
      </c>
      <c r="BA1143" s="97">
        <f t="shared" si="746"/>
        <v>27265.544669681491</v>
      </c>
      <c r="BB1143" s="102">
        <f t="shared" si="747"/>
        <v>500.33982024078233</v>
      </c>
      <c r="BC1143" s="98">
        <f t="shared" si="748"/>
        <v>5428.8119720735103</v>
      </c>
      <c r="BD1143" s="98">
        <f t="shared" si="749"/>
        <v>19.036321320528536</v>
      </c>
      <c r="BE1143" s="98">
        <f t="shared" si="750"/>
        <v>1140.8745963901592</v>
      </c>
      <c r="BF1143" s="98">
        <f t="shared" si="751"/>
        <v>1629820.8519859423</v>
      </c>
      <c r="BG1143" s="103">
        <f t="shared" si="752"/>
        <v>74.700122382689017</v>
      </c>
      <c r="BH1143">
        <v>0.1</v>
      </c>
      <c r="BI1143">
        <f t="shared" si="732"/>
        <v>30983.573488274422</v>
      </c>
      <c r="BJ1143">
        <v>0.1</v>
      </c>
      <c r="BK1143">
        <f t="shared" si="733"/>
        <v>30459</v>
      </c>
      <c r="BL1143" s="114">
        <v>491.49252207956101</v>
      </c>
      <c r="BM1143" s="114">
        <v>4911.7599692228896</v>
      </c>
      <c r="BN1143" s="114">
        <v>16.278520514623899</v>
      </c>
      <c r="BO1143" s="114">
        <v>537.6</v>
      </c>
      <c r="BP1143" s="114">
        <v>384000</v>
      </c>
      <c r="BQ1143" s="107">
        <f t="shared" si="734"/>
        <v>8.7999999999999994E-9</v>
      </c>
      <c r="BR1143" s="107">
        <f t="shared" si="735"/>
        <v>0.15337309637215008</v>
      </c>
      <c r="BS1143" s="107">
        <f t="shared" si="736"/>
        <v>1.5346847498935534</v>
      </c>
      <c r="BT1143" s="107">
        <f t="shared" si="737"/>
        <v>5.0913027110930853E-3</v>
      </c>
      <c r="BU1143" s="107">
        <f t="shared" si="738"/>
        <v>0.1716940460272699</v>
      </c>
      <c r="BV1143" s="107">
        <f t="shared" si="739"/>
        <v>133.02024289083244</v>
      </c>
      <c r="BW1143" s="117">
        <f t="shared" si="740"/>
        <v>3.8559303057353021E-3</v>
      </c>
    </row>
    <row r="1144" spans="1:75" ht="15" customHeight="1" x14ac:dyDescent="0.25">
      <c r="A1144" s="108">
        <v>4.6361743400091502</v>
      </c>
      <c r="B1144" s="108">
        <v>-74.073884880364602</v>
      </c>
      <c r="C1144" s="119">
        <v>32</v>
      </c>
      <c r="D1144" s="119">
        <v>28</v>
      </c>
      <c r="E1144" s="119">
        <v>2360</v>
      </c>
      <c r="F1144" s="16" t="s">
        <v>2858</v>
      </c>
      <c r="G1144" s="14" t="s">
        <v>2402</v>
      </c>
      <c r="H1144" s="16" t="s">
        <v>2859</v>
      </c>
      <c r="I1144" s="14" t="s">
        <v>2855</v>
      </c>
      <c r="J1144" s="14" t="s">
        <v>41</v>
      </c>
      <c r="K1144" s="14">
        <v>125</v>
      </c>
      <c r="L1144" s="14"/>
      <c r="M1144" s="14">
        <v>1983</v>
      </c>
      <c r="N1144" s="15" t="s">
        <v>43</v>
      </c>
      <c r="O1144" s="15" t="s">
        <v>86</v>
      </c>
      <c r="P1144" s="28">
        <v>4.2689148957375835E-3</v>
      </c>
      <c r="Q1144" s="18">
        <v>42857.142857142899</v>
      </c>
      <c r="R1144" s="18">
        <v>43595.240658319781</v>
      </c>
      <c r="S1144" s="15" t="s">
        <v>45</v>
      </c>
      <c r="T1144" s="15"/>
      <c r="U1144" s="15"/>
      <c r="V1144" s="14">
        <v>365</v>
      </c>
      <c r="W1144" s="76"/>
      <c r="X1144" s="14"/>
      <c r="Y1144" s="14">
        <v>0</v>
      </c>
      <c r="Z1144" s="76" t="s">
        <v>2861</v>
      </c>
      <c r="AA1144" s="76" t="s">
        <v>429</v>
      </c>
      <c r="AB1144" s="19" t="s">
        <v>49</v>
      </c>
      <c r="AC1144" s="19">
        <v>589.42211574465</v>
      </c>
      <c r="AD1144" s="19">
        <v>6395.3771199333296</v>
      </c>
      <c r="AE1144" s="19">
        <v>22.425616220874101</v>
      </c>
      <c r="AF1144" s="19">
        <v>1344</v>
      </c>
      <c r="AG1144" s="19">
        <v>1920000</v>
      </c>
      <c r="AH1144" s="23">
        <v>42857.142857142899</v>
      </c>
      <c r="AI1144" s="24">
        <v>8.7999999999999994E-8</v>
      </c>
      <c r="AJ1144" s="21">
        <f t="shared" si="763"/>
        <v>2.5695998985224035E-2</v>
      </c>
      <c r="AK1144" s="21">
        <f t="shared" si="764"/>
        <v>0.27880800464420558</v>
      </c>
      <c r="AL1144" s="21">
        <f t="shared" si="765"/>
        <v>9.7765013606012632E-4</v>
      </c>
      <c r="AM1144" s="21">
        <f t="shared" si="766"/>
        <v>5.8592003444781784E-2</v>
      </c>
      <c r="AN1144" s="21">
        <f t="shared" si="767"/>
        <v>83.702862063973981</v>
      </c>
      <c r="AO1144" s="86">
        <f t="shared" si="725"/>
        <v>3.8363811779321406E-3</v>
      </c>
      <c r="AP1144" s="88">
        <f t="shared" si="726"/>
        <v>7.0399997219791879E-5</v>
      </c>
      <c r="AQ1144" s="89">
        <f t="shared" si="727"/>
        <v>7.6385754697042626E-4</v>
      </c>
      <c r="AR1144" s="89">
        <f t="shared" si="728"/>
        <v>2.6784935234524009E-6</v>
      </c>
      <c r="AS1144" s="89">
        <f t="shared" si="729"/>
        <v>1.605260368350186E-4</v>
      </c>
      <c r="AT1144" s="89">
        <f t="shared" si="730"/>
        <v>0.22932290976431227</v>
      </c>
      <c r="AU1144" s="91">
        <f t="shared" si="731"/>
        <v>1.0510633364197646E-5</v>
      </c>
      <c r="AV1144" s="95">
        <f t="shared" si="741"/>
        <v>25695.998985224036</v>
      </c>
      <c r="AW1144" s="96">
        <f t="shared" si="742"/>
        <v>278808.00464420556</v>
      </c>
      <c r="AX1144" s="96">
        <f t="shared" si="743"/>
        <v>977.65013606012633</v>
      </c>
      <c r="AY1144" s="96">
        <f t="shared" si="744"/>
        <v>58592.003444781782</v>
      </c>
      <c r="AZ1144" s="96">
        <f t="shared" si="745"/>
        <v>83702862.063973978</v>
      </c>
      <c r="BA1144" s="97">
        <f t="shared" si="746"/>
        <v>3836.3811779321404</v>
      </c>
      <c r="BB1144" s="102">
        <f t="shared" si="747"/>
        <v>70.399997219791885</v>
      </c>
      <c r="BC1144" s="98">
        <f t="shared" si="748"/>
        <v>763.85754697042626</v>
      </c>
      <c r="BD1144" s="98">
        <f t="shared" si="749"/>
        <v>2.678493523452401</v>
      </c>
      <c r="BE1144" s="98">
        <f t="shared" si="750"/>
        <v>160.5260368350186</v>
      </c>
      <c r="BF1144" s="98">
        <f t="shared" si="751"/>
        <v>229322.90976431227</v>
      </c>
      <c r="BG1144" s="103">
        <f t="shared" si="752"/>
        <v>10.510633364197647</v>
      </c>
      <c r="BH1144">
        <v>0.1</v>
      </c>
      <c r="BI1144">
        <f t="shared" si="732"/>
        <v>4359.5240658319781</v>
      </c>
      <c r="BJ1144">
        <v>0.1</v>
      </c>
      <c r="BK1144">
        <f t="shared" si="733"/>
        <v>4285.7142857142899</v>
      </c>
      <c r="BL1144" s="114">
        <v>491.49252207956101</v>
      </c>
      <c r="BM1144" s="114">
        <v>4911.7599692228896</v>
      </c>
      <c r="BN1144" s="114">
        <v>16.278520514623899</v>
      </c>
      <c r="BO1144" s="114">
        <v>537.6</v>
      </c>
      <c r="BP1144" s="114">
        <v>384000</v>
      </c>
      <c r="BQ1144" s="107">
        <f t="shared" si="734"/>
        <v>8.7999999999999994E-9</v>
      </c>
      <c r="BR1144" s="107">
        <f t="shared" si="735"/>
        <v>2.1580264295162615E-2</v>
      </c>
      <c r="BS1144" s="107">
        <f t="shared" si="736"/>
        <v>0.21593684483031828</v>
      </c>
      <c r="BT1144" s="107">
        <f t="shared" si="737"/>
        <v>7.1636852036598478E-4</v>
      </c>
      <c r="BU1144" s="107">
        <f t="shared" si="738"/>
        <v>2.4158101901938917E-2</v>
      </c>
      <c r="BV1144" s="107">
        <f t="shared" si="739"/>
        <v>18.716528948633417</v>
      </c>
      <c r="BW1144" s="117">
        <f t="shared" si="740"/>
        <v>5.4254622922645041E-4</v>
      </c>
    </row>
    <row r="1145" spans="1:75" ht="30" customHeight="1" x14ac:dyDescent="0.25">
      <c r="A1145" s="108">
        <v>4.6479722222222222</v>
      </c>
      <c r="B1145" s="108">
        <v>-74.094611111111107</v>
      </c>
      <c r="C1145" s="119">
        <v>30</v>
      </c>
      <c r="D1145" s="119">
        <v>29</v>
      </c>
      <c r="E1145" s="119">
        <v>2371</v>
      </c>
      <c r="F1145" s="16" t="s">
        <v>2862</v>
      </c>
      <c r="G1145" s="14" t="s">
        <v>2402</v>
      </c>
      <c r="H1145" s="16" t="s">
        <v>2863</v>
      </c>
      <c r="I1145" s="14" t="s">
        <v>2855</v>
      </c>
      <c r="J1145" s="14" t="s">
        <v>41</v>
      </c>
      <c r="K1145" s="14">
        <v>100</v>
      </c>
      <c r="L1145" s="14"/>
      <c r="M1145" s="14">
        <v>1982</v>
      </c>
      <c r="N1145" s="15" t="s">
        <v>43</v>
      </c>
      <c r="O1145" s="15" t="s">
        <v>44</v>
      </c>
      <c r="P1145" s="28">
        <v>4.2689148957375835E-3</v>
      </c>
      <c r="Q1145" s="18">
        <v>130000</v>
      </c>
      <c r="R1145" s="18">
        <v>132238.89666356987</v>
      </c>
      <c r="S1145" s="15" t="s">
        <v>45</v>
      </c>
      <c r="T1145" s="15"/>
      <c r="U1145" s="15"/>
      <c r="V1145" s="14">
        <v>365</v>
      </c>
      <c r="W1145" s="76"/>
      <c r="X1145" s="14"/>
      <c r="Y1145" s="14">
        <v>8760</v>
      </c>
      <c r="Z1145" s="76" t="s">
        <v>2860</v>
      </c>
      <c r="AA1145" s="76" t="s">
        <v>429</v>
      </c>
      <c r="AB1145" s="19" t="s">
        <v>49</v>
      </c>
      <c r="AC1145" s="19">
        <v>46.3856216091623</v>
      </c>
      <c r="AD1145" s="19">
        <v>1074.85364414012</v>
      </c>
      <c r="AE1145" s="19">
        <v>5.4109910208389103</v>
      </c>
      <c r="AF1145" s="19">
        <v>1344</v>
      </c>
      <c r="AG1145" s="19">
        <v>1920000</v>
      </c>
      <c r="AH1145" s="23">
        <v>130000</v>
      </c>
      <c r="AI1145" s="24">
        <v>8.7999999999999994E-8</v>
      </c>
      <c r="AJ1145" s="21">
        <f t="shared" si="763"/>
        <v>6.1339834226494675E-3</v>
      </c>
      <c r="AK1145" s="21">
        <f t="shared" si="764"/>
        <v>0.14213745997590682</v>
      </c>
      <c r="AL1145" s="21">
        <f t="shared" si="765"/>
        <v>7.1554348245222109E-4</v>
      </c>
      <c r="AM1145" s="21">
        <f t="shared" si="766"/>
        <v>0.17772907711583791</v>
      </c>
      <c r="AN1145" s="21">
        <f t="shared" si="767"/>
        <v>253.89868159405418</v>
      </c>
      <c r="AO1145" s="86">
        <f t="shared" si="725"/>
        <v>1.1637022906394148E-2</v>
      </c>
      <c r="AP1145" s="88">
        <f t="shared" si="726"/>
        <v>1.6805434034656075E-5</v>
      </c>
      <c r="AQ1145" s="89">
        <f t="shared" si="727"/>
        <v>3.8941769856412828E-4</v>
      </c>
      <c r="AR1145" s="89">
        <f t="shared" si="728"/>
        <v>1.9603931026088249E-6</v>
      </c>
      <c r="AS1145" s="89">
        <f t="shared" si="729"/>
        <v>4.869289783995559E-4</v>
      </c>
      <c r="AT1145" s="89">
        <f t="shared" si="730"/>
        <v>0.69561282628507992</v>
      </c>
      <c r="AU1145" s="91">
        <f t="shared" si="731"/>
        <v>3.1882254538066159E-5</v>
      </c>
      <c r="AV1145" s="95">
        <f t="shared" si="741"/>
        <v>6133.9834226494677</v>
      </c>
      <c r="AW1145" s="96">
        <f t="shared" si="742"/>
        <v>142137.45997590682</v>
      </c>
      <c r="AX1145" s="96">
        <f t="shared" si="743"/>
        <v>715.54348245222104</v>
      </c>
      <c r="AY1145" s="96">
        <f t="shared" si="744"/>
        <v>177729.07711583792</v>
      </c>
      <c r="AZ1145" s="96">
        <f t="shared" si="745"/>
        <v>253898681.59405419</v>
      </c>
      <c r="BA1145" s="97">
        <f t="shared" si="746"/>
        <v>11637.022906394148</v>
      </c>
      <c r="BB1145" s="102">
        <f t="shared" si="747"/>
        <v>16.805434034656074</v>
      </c>
      <c r="BC1145" s="98">
        <f t="shared" si="748"/>
        <v>389.41769856412827</v>
      </c>
      <c r="BD1145" s="98">
        <f t="shared" si="749"/>
        <v>1.9603931026088248</v>
      </c>
      <c r="BE1145" s="98">
        <f t="shared" si="750"/>
        <v>486.92897839955589</v>
      </c>
      <c r="BF1145" s="98">
        <f t="shared" si="751"/>
        <v>695612.82628507994</v>
      </c>
      <c r="BG1145" s="103">
        <f t="shared" si="752"/>
        <v>31.88225453806616</v>
      </c>
      <c r="BH1145">
        <v>0.1</v>
      </c>
      <c r="BI1145">
        <f t="shared" si="732"/>
        <v>13223.889666356989</v>
      </c>
      <c r="BJ1145">
        <v>0.1</v>
      </c>
      <c r="BK1145">
        <f t="shared" si="733"/>
        <v>13000</v>
      </c>
      <c r="BL1145" s="114">
        <v>17.6498016718255</v>
      </c>
      <c r="BM1145" s="114">
        <v>910.91550745517998</v>
      </c>
      <c r="BN1145" s="114">
        <v>5.3109910208389097</v>
      </c>
      <c r="BO1145" s="114">
        <v>537.6</v>
      </c>
      <c r="BP1145" s="114">
        <v>384000</v>
      </c>
      <c r="BQ1145" s="107">
        <f t="shared" si="734"/>
        <v>8.7999999999999994E-9</v>
      </c>
      <c r="BR1145" s="107">
        <f t="shared" si="735"/>
        <v>2.4132484836932016E-3</v>
      </c>
      <c r="BS1145" s="107">
        <f t="shared" si="736"/>
        <v>0.12129415303584704</v>
      </c>
      <c r="BT1145" s="107">
        <f t="shared" si="737"/>
        <v>7.0595526427933114E-4</v>
      </c>
      <c r="BU1145" s="107">
        <f t="shared" si="738"/>
        <v>7.3279575769214636E-2</v>
      </c>
      <c r="BV1145" s="107">
        <f t="shared" si="739"/>
        <v>56.773471144187987</v>
      </c>
      <c r="BW1145" s="117">
        <f t="shared" si="740"/>
        <v>1.645723561986898E-3</v>
      </c>
    </row>
    <row r="1146" spans="1:75" ht="30" customHeight="1" x14ac:dyDescent="0.25">
      <c r="A1146" s="108">
        <v>4.6479722222222222</v>
      </c>
      <c r="B1146" s="108">
        <v>-74.094611111111107</v>
      </c>
      <c r="C1146" s="119">
        <v>30</v>
      </c>
      <c r="D1146" s="119">
        <v>29</v>
      </c>
      <c r="E1146" s="119">
        <v>2371</v>
      </c>
      <c r="F1146" s="16" t="s">
        <v>2862</v>
      </c>
      <c r="G1146" s="14" t="s">
        <v>2402</v>
      </c>
      <c r="H1146" s="16" t="s">
        <v>2863</v>
      </c>
      <c r="I1146" s="14" t="s">
        <v>2855</v>
      </c>
      <c r="J1146" s="14" t="s">
        <v>41</v>
      </c>
      <c r="K1146" s="14">
        <v>100</v>
      </c>
      <c r="L1146" s="14"/>
      <c r="M1146" s="14">
        <v>1982</v>
      </c>
      <c r="N1146" s="15" t="s">
        <v>43</v>
      </c>
      <c r="O1146" s="15" t="s">
        <v>44</v>
      </c>
      <c r="P1146" s="28">
        <v>4.2689148957375835E-3</v>
      </c>
      <c r="Q1146" s="18">
        <v>3857.1428571428601</v>
      </c>
      <c r="R1146" s="18">
        <v>3923.5716592487793</v>
      </c>
      <c r="S1146" s="15" t="s">
        <v>45</v>
      </c>
      <c r="T1146" s="15"/>
      <c r="U1146" s="15"/>
      <c r="V1146" s="14">
        <v>365</v>
      </c>
      <c r="W1146" s="76"/>
      <c r="X1146" s="14"/>
      <c r="Y1146" s="14">
        <v>0</v>
      </c>
      <c r="Z1146" s="76" t="s">
        <v>2861</v>
      </c>
      <c r="AA1146" s="76" t="s">
        <v>429</v>
      </c>
      <c r="AB1146" s="19" t="s">
        <v>49</v>
      </c>
      <c r="AC1146" s="19">
        <v>46.3856216091623</v>
      </c>
      <c r="AD1146" s="19">
        <v>1074.85364414012</v>
      </c>
      <c r="AE1146" s="19">
        <v>5.4109910208389103</v>
      </c>
      <c r="AF1146" s="19">
        <v>1344</v>
      </c>
      <c r="AG1146" s="19">
        <v>1920000</v>
      </c>
      <c r="AH1146" s="23">
        <v>3857.1428571428601</v>
      </c>
      <c r="AI1146" s="24">
        <v>8.7999999999999994E-8</v>
      </c>
      <c r="AJ1146" s="21">
        <f t="shared" si="763"/>
        <v>1.8199731034234697E-4</v>
      </c>
      <c r="AK1146" s="21">
        <f t="shared" si="764"/>
        <v>4.2172652959884468E-3</v>
      </c>
      <c r="AL1146" s="21">
        <f t="shared" si="765"/>
        <v>2.123041101781317E-5</v>
      </c>
      <c r="AM1146" s="21">
        <f t="shared" si="766"/>
        <v>5.2732803100303599E-3</v>
      </c>
      <c r="AN1146" s="21">
        <f t="shared" si="767"/>
        <v>7.5332575857576565</v>
      </c>
      <c r="AO1146" s="86">
        <f t="shared" si="725"/>
        <v>3.4527430601389257E-4</v>
      </c>
      <c r="AP1146" s="88">
        <f t="shared" si="726"/>
        <v>4.9862276806122458E-7</v>
      </c>
      <c r="AQ1146" s="89">
        <f t="shared" si="727"/>
        <v>1.1554151495858759E-5</v>
      </c>
      <c r="AR1146" s="89">
        <f t="shared" si="728"/>
        <v>5.8165509637844303E-8</v>
      </c>
      <c r="AS1146" s="89">
        <f t="shared" si="729"/>
        <v>1.4447343315151672E-5</v>
      </c>
      <c r="AT1146" s="89">
        <f t="shared" si="730"/>
        <v>2.0639061878788102E-2</v>
      </c>
      <c r="AU1146" s="91">
        <f t="shared" si="731"/>
        <v>9.4595700277778791E-7</v>
      </c>
      <c r="AV1146" s="95">
        <f t="shared" si="741"/>
        <v>181.99731034234696</v>
      </c>
      <c r="AW1146" s="96">
        <f t="shared" si="742"/>
        <v>4217.2652959884472</v>
      </c>
      <c r="AX1146" s="96">
        <f t="shared" si="743"/>
        <v>21.230411017813172</v>
      </c>
      <c r="AY1146" s="96">
        <f t="shared" si="744"/>
        <v>5273.2803100303599</v>
      </c>
      <c r="AZ1146" s="96">
        <f t="shared" si="745"/>
        <v>7533257.585757656</v>
      </c>
      <c r="BA1146" s="97">
        <f t="shared" si="746"/>
        <v>345.27430601389256</v>
      </c>
      <c r="BB1146" s="102">
        <f t="shared" si="747"/>
        <v>0.49862276806122457</v>
      </c>
      <c r="BC1146" s="98">
        <f t="shared" si="748"/>
        <v>11.554151495858759</v>
      </c>
      <c r="BD1146" s="98">
        <f t="shared" si="749"/>
        <v>5.8165509637844302E-2</v>
      </c>
      <c r="BE1146" s="98">
        <f t="shared" si="750"/>
        <v>14.447343315151672</v>
      </c>
      <c r="BF1146" s="98">
        <f t="shared" si="751"/>
        <v>20639.061878788103</v>
      </c>
      <c r="BG1146" s="103">
        <f t="shared" si="752"/>
        <v>0.94595700277778794</v>
      </c>
      <c r="BH1146">
        <v>0.1</v>
      </c>
      <c r="BI1146">
        <f t="shared" si="732"/>
        <v>392.35716592487796</v>
      </c>
      <c r="BJ1146">
        <v>0.1</v>
      </c>
      <c r="BK1146">
        <f t="shared" si="733"/>
        <v>385.71428571428601</v>
      </c>
      <c r="BL1146" s="114">
        <v>17.6498016718255</v>
      </c>
      <c r="BM1146" s="114">
        <v>910.91550745517998</v>
      </c>
      <c r="BN1146" s="114">
        <v>5.3109910208389097</v>
      </c>
      <c r="BO1146" s="114">
        <v>537.6</v>
      </c>
      <c r="BP1146" s="114">
        <v>384000</v>
      </c>
      <c r="BQ1146" s="107">
        <f t="shared" si="734"/>
        <v>8.7999999999999994E-9</v>
      </c>
      <c r="BR1146" s="107">
        <f t="shared" si="735"/>
        <v>7.1601878087600537E-5</v>
      </c>
      <c r="BS1146" s="107">
        <f t="shared" si="736"/>
        <v>3.5988375076570025E-3</v>
      </c>
      <c r="BT1146" s="107">
        <f t="shared" si="737"/>
        <v>2.0945925423672481E-5</v>
      </c>
      <c r="BU1146" s="107">
        <f t="shared" si="738"/>
        <v>2.1742291711745023E-3</v>
      </c>
      <c r="BV1146" s="107">
        <f t="shared" si="739"/>
        <v>1.6844876053770073</v>
      </c>
      <c r="BW1146" s="117">
        <f t="shared" si="740"/>
        <v>4.8829160630380528E-5</v>
      </c>
    </row>
    <row r="1147" spans="1:75" ht="60" customHeight="1" x14ac:dyDescent="0.25">
      <c r="A1147" s="108">
        <v>4.6090238547502604</v>
      </c>
      <c r="B1147" s="108">
        <v>-74.098144936415196</v>
      </c>
      <c r="C1147" s="119">
        <v>29</v>
      </c>
      <c r="D1147" s="119">
        <v>25</v>
      </c>
      <c r="E1147" s="119">
        <v>2318</v>
      </c>
      <c r="F1147" s="45" t="s">
        <v>2864</v>
      </c>
      <c r="G1147" s="46" t="s">
        <v>2865</v>
      </c>
      <c r="H1147" s="45" t="s">
        <v>2866</v>
      </c>
      <c r="I1147" s="46" t="s">
        <v>133</v>
      </c>
      <c r="J1147" s="46" t="s">
        <v>53</v>
      </c>
      <c r="K1147" s="47"/>
      <c r="L1147" s="47"/>
      <c r="M1147" s="46">
        <v>2007</v>
      </c>
      <c r="N1147" s="44" t="s">
        <v>43</v>
      </c>
      <c r="O1147" s="44" t="s">
        <v>120</v>
      </c>
      <c r="P1147" s="22">
        <v>1.192780523187394E-2</v>
      </c>
      <c r="Q1147" s="48">
        <v>13650</v>
      </c>
      <c r="R1147" s="18">
        <v>14317.044385349785</v>
      </c>
      <c r="S1147" s="44" t="s">
        <v>45</v>
      </c>
      <c r="T1147" s="44"/>
      <c r="U1147" s="44"/>
      <c r="V1147" s="14">
        <v>365</v>
      </c>
      <c r="W1147" s="76" t="s">
        <v>76</v>
      </c>
      <c r="X1147" s="46"/>
      <c r="Y1147" s="14">
        <v>2920</v>
      </c>
      <c r="Z1147" s="79" t="s">
        <v>2867</v>
      </c>
      <c r="AA1147" s="79" t="s">
        <v>2868</v>
      </c>
      <c r="AB1147" s="19" t="s">
        <v>49</v>
      </c>
      <c r="AC1147" s="49">
        <v>30.4</v>
      </c>
      <c r="AD1147" s="49">
        <v>1504</v>
      </c>
      <c r="AE1147" s="49">
        <v>9.6</v>
      </c>
      <c r="AF1147" s="49">
        <v>640</v>
      </c>
      <c r="AG1147" s="49">
        <v>1920000</v>
      </c>
      <c r="AH1147" s="23">
        <v>13650</v>
      </c>
      <c r="AI1147" s="24">
        <v>8.7999999999999994E-8</v>
      </c>
      <c r="AJ1147" s="21">
        <f t="shared" si="763"/>
        <v>4.3523814931463348E-4</v>
      </c>
      <c r="AK1147" s="21">
        <f t="shared" si="764"/>
        <v>2.1532834755566076E-2</v>
      </c>
      <c r="AL1147" s="21">
        <f t="shared" si="765"/>
        <v>1.3744362609935794E-4</v>
      </c>
      <c r="AM1147" s="21">
        <f t="shared" si="766"/>
        <v>9.1629084066238622E-3</v>
      </c>
      <c r="AN1147" s="21">
        <f t="shared" si="767"/>
        <v>27.48872521987159</v>
      </c>
      <c r="AO1147" s="86">
        <f t="shared" si="725"/>
        <v>1.2598999059107809E-3</v>
      </c>
      <c r="AP1147" s="88">
        <f t="shared" si="726"/>
        <v>1.1924332857935163E-6</v>
      </c>
      <c r="AQ1147" s="89">
        <f t="shared" si="727"/>
        <v>5.8994067823468702E-5</v>
      </c>
      <c r="AR1147" s="89">
        <f t="shared" si="728"/>
        <v>3.7655787972426835E-7</v>
      </c>
      <c r="AS1147" s="89">
        <f t="shared" si="729"/>
        <v>2.5103858648284554E-5</v>
      </c>
      <c r="AT1147" s="89">
        <f t="shared" si="730"/>
        <v>7.5311575944853673E-2</v>
      </c>
      <c r="AU1147" s="91">
        <f t="shared" si="731"/>
        <v>3.4517805641391259E-6</v>
      </c>
      <c r="AV1147" s="95">
        <f t="shared" si="741"/>
        <v>435.23814931463346</v>
      </c>
      <c r="AW1147" s="96">
        <f t="shared" si="742"/>
        <v>21532.834755566077</v>
      </c>
      <c r="AX1147" s="96">
        <f t="shared" si="743"/>
        <v>137.44362609935794</v>
      </c>
      <c r="AY1147" s="96">
        <f t="shared" si="744"/>
        <v>9162.9084066238629</v>
      </c>
      <c r="AZ1147" s="96">
        <f t="shared" si="745"/>
        <v>27488725.219871588</v>
      </c>
      <c r="BA1147" s="97">
        <f t="shared" si="746"/>
        <v>1259.8999059107809</v>
      </c>
      <c r="BB1147" s="102">
        <f t="shared" si="747"/>
        <v>1.1924332857935163</v>
      </c>
      <c r="BC1147" s="98">
        <f t="shared" si="748"/>
        <v>58.994067823468704</v>
      </c>
      <c r="BD1147" s="98">
        <f t="shared" si="749"/>
        <v>0.37655787972426835</v>
      </c>
      <c r="BE1147" s="98">
        <f t="shared" si="750"/>
        <v>25.103858648284554</v>
      </c>
      <c r="BF1147" s="98">
        <f t="shared" si="751"/>
        <v>75311.57594485367</v>
      </c>
      <c r="BG1147" s="103">
        <f t="shared" si="752"/>
        <v>3.4517805641391259</v>
      </c>
      <c r="BH1147">
        <v>0.1</v>
      </c>
      <c r="BI1147">
        <f t="shared" si="732"/>
        <v>1431.7044385349786</v>
      </c>
      <c r="BJ1147">
        <v>0.1</v>
      </c>
      <c r="BK1147">
        <f t="shared" si="733"/>
        <v>1365</v>
      </c>
      <c r="BL1147" s="114">
        <v>12.16</v>
      </c>
      <c r="BM1147" s="114">
        <v>601.6</v>
      </c>
      <c r="BN1147" s="114">
        <v>1.92</v>
      </c>
      <c r="BO1147" s="114">
        <v>256</v>
      </c>
      <c r="BP1147" s="114">
        <v>384000</v>
      </c>
      <c r="BQ1147" s="107">
        <f t="shared" si="734"/>
        <v>8.7999999999999994E-9</v>
      </c>
      <c r="BR1147" s="107">
        <f t="shared" si="735"/>
        <v>1.7945328619225849E-4</v>
      </c>
      <c r="BS1147" s="107">
        <f t="shared" si="736"/>
        <v>8.8782152116169983E-3</v>
      </c>
      <c r="BT1147" s="107">
        <f t="shared" si="737"/>
        <v>3.0733329103222862E-5</v>
      </c>
      <c r="BU1147" s="107">
        <f t="shared" si="738"/>
        <v>3.7779639198370209E-3</v>
      </c>
      <c r="BV1147" s="107">
        <f t="shared" si="739"/>
        <v>6.1466658206445732</v>
      </c>
      <c r="BW1147" s="117">
        <f t="shared" si="740"/>
        <v>1.7817675341716131E-4</v>
      </c>
    </row>
    <row r="1148" spans="1:75" ht="30" customHeight="1" x14ac:dyDescent="0.25">
      <c r="A1148" s="108">
        <v>4.6115045447975502</v>
      </c>
      <c r="B1148" s="108">
        <v>-74.084246474024397</v>
      </c>
      <c r="C1148" s="119">
        <v>31</v>
      </c>
      <c r="D1148" s="119">
        <v>25</v>
      </c>
      <c r="E1148" s="119">
        <v>2320</v>
      </c>
      <c r="F1148" s="16" t="s">
        <v>2869</v>
      </c>
      <c r="G1148" s="14" t="s">
        <v>2870</v>
      </c>
      <c r="H1148" s="16" t="s">
        <v>2871</v>
      </c>
      <c r="I1148" s="14" t="s">
        <v>133</v>
      </c>
      <c r="J1148" s="14" t="s">
        <v>53</v>
      </c>
      <c r="K1148" s="27"/>
      <c r="L1148" s="27"/>
      <c r="M1148" s="14">
        <v>2003</v>
      </c>
      <c r="N1148" s="15" t="s">
        <v>43</v>
      </c>
      <c r="O1148" s="15" t="s">
        <v>397</v>
      </c>
      <c r="P1148" s="22">
        <v>1.192780523187394E-2</v>
      </c>
      <c r="Q1148" s="18">
        <v>1209</v>
      </c>
      <c r="R1148" s="18">
        <v>1268.0810741309811</v>
      </c>
      <c r="S1148" s="15" t="s">
        <v>45</v>
      </c>
      <c r="T1148" s="15"/>
      <c r="U1148" s="15"/>
      <c r="V1148" s="14">
        <v>365</v>
      </c>
      <c r="W1148" s="76"/>
      <c r="X1148" s="14"/>
      <c r="Y1148" s="14">
        <v>0</v>
      </c>
      <c r="Z1148" s="76" t="s">
        <v>2872</v>
      </c>
      <c r="AA1148" s="76" t="s">
        <v>2873</v>
      </c>
      <c r="AB1148" s="19" t="s">
        <v>49</v>
      </c>
      <c r="AC1148" s="19">
        <v>196.35697419693699</v>
      </c>
      <c r="AD1148" s="19">
        <v>1220.7279907421801</v>
      </c>
      <c r="AE1148" s="19">
        <v>0.1</v>
      </c>
      <c r="AF1148" s="19">
        <v>640</v>
      </c>
      <c r="AG1148" s="19">
        <v>1920000</v>
      </c>
      <c r="AH1148" s="20">
        <v>26143.981481481482</v>
      </c>
      <c r="AI1148" s="20">
        <v>2.9999999999999997E-8</v>
      </c>
      <c r="AJ1148" s="21">
        <f t="shared" si="763"/>
        <v>2.4899656275276119E-4</v>
      </c>
      <c r="AK1148" s="21">
        <f t="shared" si="764"/>
        <v>1.547982061722098E-3</v>
      </c>
      <c r="AL1148" s="21">
        <f t="shared" si="765"/>
        <v>1.2680810741309812E-7</v>
      </c>
      <c r="AM1148" s="21">
        <f t="shared" si="766"/>
        <v>8.1157188744382792E-4</v>
      </c>
      <c r="AN1148" s="21">
        <f t="shared" si="767"/>
        <v>2.4347156623314836</v>
      </c>
      <c r="AO1148" s="86">
        <f t="shared" si="725"/>
        <v>8.2264734786842452E-4</v>
      </c>
      <c r="AP1148" s="88">
        <f t="shared" si="726"/>
        <v>6.8218236370619507E-7</v>
      </c>
      <c r="AQ1148" s="89">
        <f t="shared" si="727"/>
        <v>4.2410467444441043E-6</v>
      </c>
      <c r="AR1148" s="89">
        <f t="shared" si="728"/>
        <v>3.4741947236465242E-10</v>
      </c>
      <c r="AS1148" s="89">
        <f t="shared" si="729"/>
        <v>2.2234846231337751E-6</v>
      </c>
      <c r="AT1148" s="89">
        <f t="shared" si="730"/>
        <v>6.670453869401325E-3</v>
      </c>
      <c r="AU1148" s="91">
        <f t="shared" si="731"/>
        <v>2.2538283503244509E-6</v>
      </c>
      <c r="AV1148" s="95">
        <f t="shared" si="741"/>
        <v>248.99656275276118</v>
      </c>
      <c r="AW1148" s="96">
        <f t="shared" si="742"/>
        <v>1547.982061722098</v>
      </c>
      <c r="AX1148" s="96">
        <f t="shared" si="743"/>
        <v>0.12680810741309811</v>
      </c>
      <c r="AY1148" s="96">
        <f t="shared" si="744"/>
        <v>811.5718874438279</v>
      </c>
      <c r="AZ1148" s="96">
        <f t="shared" si="745"/>
        <v>2434715.6623314838</v>
      </c>
      <c r="BA1148" s="97">
        <f t="shared" si="746"/>
        <v>822.6473478684245</v>
      </c>
      <c r="BB1148" s="102">
        <f t="shared" si="747"/>
        <v>0.68218236370619512</v>
      </c>
      <c r="BC1148" s="98">
        <f t="shared" si="748"/>
        <v>4.2410467444441045</v>
      </c>
      <c r="BD1148" s="98">
        <f t="shared" si="749"/>
        <v>3.474194723646524E-4</v>
      </c>
      <c r="BE1148" s="98">
        <f t="shared" si="750"/>
        <v>2.2234846231337753</v>
      </c>
      <c r="BF1148" s="98">
        <f t="shared" si="751"/>
        <v>6670.4538694013254</v>
      </c>
      <c r="BG1148" s="103">
        <f t="shared" si="752"/>
        <v>2.2538283503244507</v>
      </c>
      <c r="BH1148">
        <v>0.1</v>
      </c>
      <c r="BI1148">
        <f t="shared" si="732"/>
        <v>126.80810741309811</v>
      </c>
      <c r="BJ1148">
        <v>0.1</v>
      </c>
      <c r="BK1148">
        <f t="shared" si="733"/>
        <v>2614.3981481481483</v>
      </c>
      <c r="BL1148" s="114">
        <v>187.562005220738</v>
      </c>
      <c r="BM1148" s="114">
        <v>1012.03746873145</v>
      </c>
      <c r="BN1148" s="114">
        <v>0</v>
      </c>
      <c r="BO1148" s="114">
        <v>256</v>
      </c>
      <c r="BP1148" s="114">
        <v>384000</v>
      </c>
      <c r="BQ1148" s="107">
        <f t="shared" si="734"/>
        <v>3E-9</v>
      </c>
      <c r="BR1148" s="107">
        <f t="shared" si="735"/>
        <v>2.3914363863192201E-4</v>
      </c>
      <c r="BS1148" s="107">
        <f t="shared" si="736"/>
        <v>1.2926477911858346E-3</v>
      </c>
      <c r="BT1148" s="107">
        <f t="shared" si="737"/>
        <v>1.2680810741309814E-8</v>
      </c>
      <c r="BU1148" s="107">
        <f t="shared" si="738"/>
        <v>3.3461966147127904E-4</v>
      </c>
      <c r="BV1148" s="107">
        <f t="shared" si="739"/>
        <v>0.54441897268566219</v>
      </c>
      <c r="BW1148" s="117">
        <f t="shared" si="740"/>
        <v>1.1633990364057837E-4</v>
      </c>
    </row>
    <row r="1149" spans="1:75" ht="15" customHeight="1" x14ac:dyDescent="0.25">
      <c r="A1149" s="108">
        <v>4.6098333333333326</v>
      </c>
      <c r="B1149" s="108">
        <v>-74.112777777777765</v>
      </c>
      <c r="C1149" s="119">
        <v>28</v>
      </c>
      <c r="D1149" s="119">
        <v>25</v>
      </c>
      <c r="E1149" s="119">
        <v>1824</v>
      </c>
      <c r="F1149" s="16" t="s">
        <v>2874</v>
      </c>
      <c r="G1149" s="14" t="s">
        <v>2875</v>
      </c>
      <c r="H1149" s="16" t="s">
        <v>2876</v>
      </c>
      <c r="I1149" s="14" t="s">
        <v>133</v>
      </c>
      <c r="J1149" s="14" t="s">
        <v>53</v>
      </c>
      <c r="K1149" s="27"/>
      <c r="L1149" s="27"/>
      <c r="M1149" s="14">
        <v>2003</v>
      </c>
      <c r="N1149" s="15" t="s">
        <v>43</v>
      </c>
      <c r="O1149" s="15" t="s">
        <v>397</v>
      </c>
      <c r="P1149" s="17">
        <v>8.124879750918957E-3</v>
      </c>
      <c r="Q1149" s="18">
        <v>4095</v>
      </c>
      <c r="R1149" s="18">
        <v>4230.2717576789128</v>
      </c>
      <c r="S1149" s="15" t="s">
        <v>45</v>
      </c>
      <c r="T1149" s="15"/>
      <c r="U1149" s="15"/>
      <c r="V1149" s="14">
        <v>365</v>
      </c>
      <c r="W1149" s="76"/>
      <c r="X1149" s="14"/>
      <c r="Y1149" s="46">
        <v>8760</v>
      </c>
      <c r="Z1149" s="76" t="s">
        <v>2877</v>
      </c>
      <c r="AA1149" s="76" t="s">
        <v>429</v>
      </c>
      <c r="AB1149" s="19" t="s">
        <v>49</v>
      </c>
      <c r="AC1149" s="19">
        <v>196.35697419693699</v>
      </c>
      <c r="AD1149" s="19">
        <v>1220.7279907421801</v>
      </c>
      <c r="AE1149" s="19">
        <v>0.1</v>
      </c>
      <c r="AF1149" s="19">
        <v>640</v>
      </c>
      <c r="AG1149" s="19">
        <v>1920000</v>
      </c>
      <c r="AH1149" s="20">
        <v>95073.827203389839</v>
      </c>
      <c r="AI1149" s="20">
        <v>2.5741799999999997E-6</v>
      </c>
      <c r="AJ1149" s="21">
        <f t="shared" si="763"/>
        <v>8.306433623685895E-4</v>
      </c>
      <c r="AK1149" s="21">
        <f t="shared" si="764"/>
        <v>5.1640111430447701E-3</v>
      </c>
      <c r="AL1149" s="21">
        <f t="shared" si="765"/>
        <v>4.2302717576789134E-7</v>
      </c>
      <c r="AM1149" s="21">
        <f t="shared" si="766"/>
        <v>2.7073739249145043E-3</v>
      </c>
      <c r="AN1149" s="21">
        <f t="shared" si="767"/>
        <v>8.1221217747435119</v>
      </c>
      <c r="AO1149" s="86">
        <f t="shared" si="725"/>
        <v>0.25282164358422982</v>
      </c>
      <c r="AP1149" s="88">
        <f t="shared" si="726"/>
        <v>2.2757352393659988E-6</v>
      </c>
      <c r="AQ1149" s="89">
        <f t="shared" si="727"/>
        <v>1.4147975734369233E-5</v>
      </c>
      <c r="AR1149" s="89">
        <f t="shared" si="728"/>
        <v>1.1589785637476475E-9</v>
      </c>
      <c r="AS1149" s="89">
        <f t="shared" si="729"/>
        <v>7.4174628079849435E-6</v>
      </c>
      <c r="AT1149" s="89">
        <f t="shared" si="730"/>
        <v>2.2252388423954828E-2</v>
      </c>
      <c r="AU1149" s="91">
        <f t="shared" si="731"/>
        <v>6.92662037217068E-4</v>
      </c>
      <c r="AV1149" s="95">
        <f t="shared" si="741"/>
        <v>830.64336236858946</v>
      </c>
      <c r="AW1149" s="96">
        <f t="shared" si="742"/>
        <v>5164.0111430447705</v>
      </c>
      <c r="AX1149" s="96">
        <f t="shared" si="743"/>
        <v>0.42302717576789134</v>
      </c>
      <c r="AY1149" s="96">
        <f t="shared" si="744"/>
        <v>2707.3739249145042</v>
      </c>
      <c r="AZ1149" s="96">
        <f t="shared" si="745"/>
        <v>8122121.7747435123</v>
      </c>
      <c r="BA1149" s="97">
        <f t="shared" si="746"/>
        <v>252821.64358422981</v>
      </c>
      <c r="BB1149" s="102">
        <f t="shared" si="747"/>
        <v>2.2757352393659986</v>
      </c>
      <c r="BC1149" s="98">
        <f t="shared" si="748"/>
        <v>14.147975734369233</v>
      </c>
      <c r="BD1149" s="98">
        <f t="shared" si="749"/>
        <v>1.1589785637476475E-3</v>
      </c>
      <c r="BE1149" s="98">
        <f t="shared" si="750"/>
        <v>7.4174628079849434</v>
      </c>
      <c r="BF1149" s="98">
        <f t="shared" si="751"/>
        <v>22252.388423954828</v>
      </c>
      <c r="BG1149" s="103">
        <f t="shared" si="752"/>
        <v>692.66203721706802</v>
      </c>
      <c r="BH1149">
        <v>0.1</v>
      </c>
      <c r="BI1149">
        <f t="shared" si="732"/>
        <v>423.02717576789132</v>
      </c>
      <c r="BJ1149">
        <v>0.1</v>
      </c>
      <c r="BK1149">
        <f t="shared" si="733"/>
        <v>9507.3827203389847</v>
      </c>
      <c r="BL1149" s="114">
        <v>187.562005220738</v>
      </c>
      <c r="BM1149" s="114">
        <v>1012.03746873145</v>
      </c>
      <c r="BN1149" s="114">
        <v>0</v>
      </c>
      <c r="BO1149" s="114">
        <v>256</v>
      </c>
      <c r="BP1149" s="114">
        <v>384000</v>
      </c>
      <c r="BQ1149" s="107">
        <f t="shared" si="734"/>
        <v>2.5741799999999998E-7</v>
      </c>
      <c r="BR1149" s="107">
        <f t="shared" si="735"/>
        <v>7.9777437040172883E-4</v>
      </c>
      <c r="BS1149" s="107">
        <f t="shared" si="736"/>
        <v>4.3122254209391701E-3</v>
      </c>
      <c r="BT1149" s="107">
        <f t="shared" si="737"/>
        <v>4.2302717576789134E-8</v>
      </c>
      <c r="BU1149" s="107">
        <f t="shared" si="738"/>
        <v>1.1162788660465559E-3</v>
      </c>
      <c r="BV1149" s="107">
        <f t="shared" si="739"/>
        <v>1.8161616409857728</v>
      </c>
      <c r="BW1149" s="117">
        <f t="shared" si="740"/>
        <v>3.5754379721827469E-2</v>
      </c>
    </row>
    <row r="1150" spans="1:75" ht="15" customHeight="1" x14ac:dyDescent="0.25">
      <c r="A1150" s="108">
        <v>4.6098333333333326</v>
      </c>
      <c r="B1150" s="108">
        <v>-74.112777777777765</v>
      </c>
      <c r="C1150" s="119">
        <v>28</v>
      </c>
      <c r="D1150" s="119">
        <v>25</v>
      </c>
      <c r="E1150" s="119">
        <v>1824</v>
      </c>
      <c r="F1150" s="16" t="s">
        <v>2874</v>
      </c>
      <c r="G1150" s="14" t="s">
        <v>2875</v>
      </c>
      <c r="H1150" s="16" t="s">
        <v>2876</v>
      </c>
      <c r="I1150" s="14" t="s">
        <v>133</v>
      </c>
      <c r="J1150" s="14" t="s">
        <v>53</v>
      </c>
      <c r="K1150" s="27"/>
      <c r="L1150" s="27"/>
      <c r="M1150" s="14">
        <v>2003</v>
      </c>
      <c r="N1150" s="15" t="s">
        <v>43</v>
      </c>
      <c r="O1150" s="15" t="s">
        <v>397</v>
      </c>
      <c r="P1150" s="17">
        <v>8.124879750918957E-3</v>
      </c>
      <c r="Q1150" s="18">
        <v>4095</v>
      </c>
      <c r="R1150" s="18">
        <v>4230.2717576789128</v>
      </c>
      <c r="S1150" s="15" t="s">
        <v>45</v>
      </c>
      <c r="T1150" s="15"/>
      <c r="U1150" s="15"/>
      <c r="V1150" s="14">
        <v>365</v>
      </c>
      <c r="W1150" s="76"/>
      <c r="X1150" s="14"/>
      <c r="Y1150" s="46">
        <v>8760</v>
      </c>
      <c r="Z1150" s="76" t="s">
        <v>2877</v>
      </c>
      <c r="AA1150" s="76" t="s">
        <v>429</v>
      </c>
      <c r="AB1150" s="19" t="s">
        <v>49</v>
      </c>
      <c r="AC1150" s="19">
        <v>196.35697419693699</v>
      </c>
      <c r="AD1150" s="19">
        <v>1220.7279907421801</v>
      </c>
      <c r="AE1150" s="19">
        <v>0.1</v>
      </c>
      <c r="AF1150" s="19">
        <v>640</v>
      </c>
      <c r="AG1150" s="19">
        <v>1920000</v>
      </c>
      <c r="AH1150" s="20">
        <v>95073.827203389839</v>
      </c>
      <c r="AI1150" s="20">
        <v>2.5741799999999997E-6</v>
      </c>
      <c r="AJ1150" s="21">
        <f t="shared" si="763"/>
        <v>8.306433623685895E-4</v>
      </c>
      <c r="AK1150" s="21">
        <f t="shared" si="764"/>
        <v>5.1640111430447701E-3</v>
      </c>
      <c r="AL1150" s="21">
        <f t="shared" si="765"/>
        <v>4.2302717576789134E-7</v>
      </c>
      <c r="AM1150" s="21">
        <f t="shared" si="766"/>
        <v>2.7073739249145043E-3</v>
      </c>
      <c r="AN1150" s="21">
        <f t="shared" si="767"/>
        <v>8.1221217747435119</v>
      </c>
      <c r="AO1150" s="86">
        <f t="shared" si="725"/>
        <v>0.25282164358422982</v>
      </c>
      <c r="AP1150" s="88">
        <f t="shared" si="726"/>
        <v>2.2757352393659988E-6</v>
      </c>
      <c r="AQ1150" s="89">
        <f t="shared" si="727"/>
        <v>1.4147975734369233E-5</v>
      </c>
      <c r="AR1150" s="89">
        <f t="shared" si="728"/>
        <v>1.1589785637476475E-9</v>
      </c>
      <c r="AS1150" s="89">
        <f t="shared" si="729"/>
        <v>7.4174628079849435E-6</v>
      </c>
      <c r="AT1150" s="89">
        <f t="shared" si="730"/>
        <v>2.2252388423954828E-2</v>
      </c>
      <c r="AU1150" s="91">
        <f t="shared" si="731"/>
        <v>6.92662037217068E-4</v>
      </c>
      <c r="AV1150" s="95">
        <f t="shared" si="741"/>
        <v>830.64336236858946</v>
      </c>
      <c r="AW1150" s="96">
        <f t="shared" si="742"/>
        <v>5164.0111430447705</v>
      </c>
      <c r="AX1150" s="96">
        <f t="shared" si="743"/>
        <v>0.42302717576789134</v>
      </c>
      <c r="AY1150" s="96">
        <f t="shared" si="744"/>
        <v>2707.3739249145042</v>
      </c>
      <c r="AZ1150" s="96">
        <f t="shared" si="745"/>
        <v>8122121.7747435123</v>
      </c>
      <c r="BA1150" s="97">
        <f t="shared" si="746"/>
        <v>252821.64358422981</v>
      </c>
      <c r="BB1150" s="102">
        <f t="shared" si="747"/>
        <v>2.2757352393659986</v>
      </c>
      <c r="BC1150" s="98">
        <f t="shared" si="748"/>
        <v>14.147975734369233</v>
      </c>
      <c r="BD1150" s="98">
        <f t="shared" si="749"/>
        <v>1.1589785637476475E-3</v>
      </c>
      <c r="BE1150" s="98">
        <f t="shared" si="750"/>
        <v>7.4174628079849434</v>
      </c>
      <c r="BF1150" s="98">
        <f t="shared" si="751"/>
        <v>22252.388423954828</v>
      </c>
      <c r="BG1150" s="103">
        <f t="shared" si="752"/>
        <v>692.66203721706802</v>
      </c>
      <c r="BH1150">
        <v>0.1</v>
      </c>
      <c r="BI1150">
        <f t="shared" si="732"/>
        <v>423.02717576789132</v>
      </c>
      <c r="BJ1150">
        <v>0.1</v>
      </c>
      <c r="BK1150">
        <f t="shared" si="733"/>
        <v>9507.3827203389847</v>
      </c>
      <c r="BL1150" s="114">
        <v>187.562005220738</v>
      </c>
      <c r="BM1150" s="114">
        <v>1012.03746873145</v>
      </c>
      <c r="BN1150" s="114">
        <v>0</v>
      </c>
      <c r="BO1150" s="114">
        <v>256</v>
      </c>
      <c r="BP1150" s="114">
        <v>384000</v>
      </c>
      <c r="BQ1150" s="107">
        <f t="shared" si="734"/>
        <v>2.5741799999999998E-7</v>
      </c>
      <c r="BR1150" s="107">
        <f t="shared" si="735"/>
        <v>7.9777437040172883E-4</v>
      </c>
      <c r="BS1150" s="107">
        <f t="shared" si="736"/>
        <v>4.3122254209391701E-3</v>
      </c>
      <c r="BT1150" s="107">
        <f t="shared" si="737"/>
        <v>4.2302717576789134E-8</v>
      </c>
      <c r="BU1150" s="107">
        <f t="shared" si="738"/>
        <v>1.1162788660465559E-3</v>
      </c>
      <c r="BV1150" s="107">
        <f t="shared" si="739"/>
        <v>1.8161616409857728</v>
      </c>
      <c r="BW1150" s="117">
        <f t="shared" si="740"/>
        <v>3.5754379721827469E-2</v>
      </c>
    </row>
    <row r="1151" spans="1:75" ht="45" customHeight="1" x14ac:dyDescent="0.25">
      <c r="A1151" s="108">
        <v>4.6547932638845602</v>
      </c>
      <c r="B1151" s="108">
        <v>-74.077118716724996</v>
      </c>
      <c r="C1151" s="119">
        <v>32</v>
      </c>
      <c r="D1151" s="119">
        <v>30</v>
      </c>
      <c r="E1151" s="119">
        <v>2386</v>
      </c>
      <c r="F1151" s="16" t="s">
        <v>2878</v>
      </c>
      <c r="G1151" s="14" t="s">
        <v>2879</v>
      </c>
      <c r="H1151" s="16" t="s">
        <v>2880</v>
      </c>
      <c r="I1151" s="14" t="s">
        <v>1400</v>
      </c>
      <c r="J1151" s="14" t="s">
        <v>53</v>
      </c>
      <c r="K1151" s="27"/>
      <c r="L1151" s="27"/>
      <c r="M1151" s="14">
        <v>1991</v>
      </c>
      <c r="N1151" s="15" t="s">
        <v>43</v>
      </c>
      <c r="O1151" s="15" t="s">
        <v>397</v>
      </c>
      <c r="P1151" s="17">
        <v>8.124879750918957E-3</v>
      </c>
      <c r="Q1151" s="18">
        <v>12962.185714285701</v>
      </c>
      <c r="R1151" s="18">
        <v>13390.370731363091</v>
      </c>
      <c r="S1151" s="15" t="s">
        <v>45</v>
      </c>
      <c r="T1151" s="15"/>
      <c r="U1151" s="15"/>
      <c r="V1151" s="14">
        <v>365</v>
      </c>
      <c r="W1151" s="76"/>
      <c r="X1151" s="14"/>
      <c r="Y1151" s="46">
        <v>8760</v>
      </c>
      <c r="Z1151" s="76" t="s">
        <v>2881</v>
      </c>
      <c r="AA1151" s="76" t="s">
        <v>429</v>
      </c>
      <c r="AB1151" s="19" t="s">
        <v>49</v>
      </c>
      <c r="AC1151" s="19">
        <v>196.35697419693699</v>
      </c>
      <c r="AD1151" s="19">
        <v>1220.7279907421801</v>
      </c>
      <c r="AE1151" s="19">
        <v>0.1</v>
      </c>
      <c r="AF1151" s="19">
        <v>640</v>
      </c>
      <c r="AG1151" s="19">
        <v>1920000</v>
      </c>
      <c r="AH1151" s="20">
        <v>95073.827203389839</v>
      </c>
      <c r="AI1151" s="20">
        <v>2.5741799999999997E-6</v>
      </c>
      <c r="AJ1151" s="21">
        <f t="shared" si="763"/>
        <v>2.6292926801856826E-3</v>
      </c>
      <c r="AK1151" s="21">
        <f t="shared" si="764"/>
        <v>1.6346000358189762E-2</v>
      </c>
      <c r="AL1151" s="21">
        <f t="shared" si="765"/>
        <v>1.3390370731363091E-6</v>
      </c>
      <c r="AM1151" s="21">
        <f t="shared" si="766"/>
        <v>8.5698372680723771E-3</v>
      </c>
      <c r="AN1151" s="21">
        <f t="shared" si="767"/>
        <v>25.709511804217136</v>
      </c>
      <c r="AO1151" s="86">
        <f t="shared" si="725"/>
        <v>0.25282164358422982</v>
      </c>
      <c r="AP1151" s="88">
        <f t="shared" si="726"/>
        <v>7.2035415895498156E-6</v>
      </c>
      <c r="AQ1151" s="89">
        <f t="shared" si="727"/>
        <v>4.4783562625177433E-5</v>
      </c>
      <c r="AR1151" s="89">
        <f t="shared" si="728"/>
        <v>3.6685947209213948E-9</v>
      </c>
      <c r="AS1151" s="89">
        <f t="shared" si="729"/>
        <v>2.3479006213896924E-5</v>
      </c>
      <c r="AT1151" s="89">
        <f t="shared" si="730"/>
        <v>7.0437018641690788E-2</v>
      </c>
      <c r="AU1151" s="91">
        <f t="shared" si="731"/>
        <v>6.92662037217068E-4</v>
      </c>
      <c r="AV1151" s="95">
        <f t="shared" si="741"/>
        <v>2629.2926801856825</v>
      </c>
      <c r="AW1151" s="96">
        <f t="shared" si="742"/>
        <v>16346.000358189762</v>
      </c>
      <c r="AX1151" s="96">
        <f t="shared" si="743"/>
        <v>1.339037073136309</v>
      </c>
      <c r="AY1151" s="96">
        <f t="shared" si="744"/>
        <v>8569.8372680723769</v>
      </c>
      <c r="AZ1151" s="96">
        <f t="shared" si="745"/>
        <v>25709511.804217137</v>
      </c>
      <c r="BA1151" s="97">
        <f t="shared" si="746"/>
        <v>252821.64358422981</v>
      </c>
      <c r="BB1151" s="102">
        <f t="shared" si="747"/>
        <v>7.2035415895498156</v>
      </c>
      <c r="BC1151" s="98">
        <f t="shared" si="748"/>
        <v>44.783562625177431</v>
      </c>
      <c r="BD1151" s="98">
        <f t="shared" si="749"/>
        <v>3.6685947209213949E-3</v>
      </c>
      <c r="BE1151" s="98">
        <f t="shared" si="750"/>
        <v>23.479006213896923</v>
      </c>
      <c r="BF1151" s="98">
        <f t="shared" si="751"/>
        <v>70437.018641690782</v>
      </c>
      <c r="BG1151" s="103">
        <f t="shared" si="752"/>
        <v>692.66203721706802</v>
      </c>
      <c r="BH1151">
        <v>0.1</v>
      </c>
      <c r="BI1151">
        <f t="shared" si="732"/>
        <v>1339.0370731363091</v>
      </c>
      <c r="BJ1151">
        <v>0.1</v>
      </c>
      <c r="BK1151">
        <f t="shared" si="733"/>
        <v>9507.3827203389847</v>
      </c>
      <c r="BL1151" s="114">
        <v>187.562005220738</v>
      </c>
      <c r="BM1151" s="114">
        <v>1012.03746873145</v>
      </c>
      <c r="BN1151" s="114">
        <v>0</v>
      </c>
      <c r="BO1151" s="114">
        <v>256</v>
      </c>
      <c r="BP1151" s="114">
        <v>384000</v>
      </c>
      <c r="BQ1151" s="107">
        <f t="shared" si="734"/>
        <v>2.5741799999999998E-7</v>
      </c>
      <c r="BR1151" s="107">
        <f t="shared" si="735"/>
        <v>2.5252501946873155E-3</v>
      </c>
      <c r="BS1151" s="107">
        <f t="shared" si="736"/>
        <v>1.3649784309664797E-2</v>
      </c>
      <c r="BT1151" s="107">
        <f t="shared" si="737"/>
        <v>1.3390370731363092E-7</v>
      </c>
      <c r="BU1151" s="107">
        <f t="shared" si="738"/>
        <v>3.5334344250617109E-3</v>
      </c>
      <c r="BV1151" s="107">
        <f t="shared" si="739"/>
        <v>5.7488216062562785</v>
      </c>
      <c r="BW1151" s="117">
        <f t="shared" si="740"/>
        <v>3.5754379721827469E-2</v>
      </c>
    </row>
    <row r="1152" spans="1:75" ht="45" customHeight="1" x14ac:dyDescent="0.25">
      <c r="A1152" s="108">
        <v>4.6547932638845602</v>
      </c>
      <c r="B1152" s="108">
        <v>-74.077118716724996</v>
      </c>
      <c r="C1152" s="119">
        <v>32</v>
      </c>
      <c r="D1152" s="119">
        <v>30</v>
      </c>
      <c r="E1152" s="119">
        <v>2386</v>
      </c>
      <c r="F1152" s="16" t="s">
        <v>2878</v>
      </c>
      <c r="G1152" s="14" t="s">
        <v>2879</v>
      </c>
      <c r="H1152" s="16" t="s">
        <v>2880</v>
      </c>
      <c r="I1152" s="14" t="s">
        <v>1400</v>
      </c>
      <c r="J1152" s="14" t="s">
        <v>53</v>
      </c>
      <c r="K1152" s="27"/>
      <c r="L1152" s="27"/>
      <c r="M1152" s="14">
        <v>1999</v>
      </c>
      <c r="N1152" s="15" t="s">
        <v>43</v>
      </c>
      <c r="O1152" s="15" t="s">
        <v>397</v>
      </c>
      <c r="P1152" s="17">
        <v>8.124879750918957E-3</v>
      </c>
      <c r="Q1152" s="18">
        <v>17282.914285714302</v>
      </c>
      <c r="R1152" s="18">
        <v>17853.82764181749</v>
      </c>
      <c r="S1152" s="15" t="s">
        <v>45</v>
      </c>
      <c r="T1152" s="15"/>
      <c r="U1152" s="15"/>
      <c r="V1152" s="14">
        <v>365</v>
      </c>
      <c r="W1152" s="76"/>
      <c r="X1152" s="14"/>
      <c r="Y1152" s="46">
        <v>8760</v>
      </c>
      <c r="Z1152" s="76" t="s">
        <v>2881</v>
      </c>
      <c r="AA1152" s="76" t="s">
        <v>429</v>
      </c>
      <c r="AB1152" s="19" t="s">
        <v>49</v>
      </c>
      <c r="AC1152" s="19">
        <v>196.35697419693699</v>
      </c>
      <c r="AD1152" s="19">
        <v>1220.7279907421801</v>
      </c>
      <c r="AE1152" s="19">
        <v>0.1</v>
      </c>
      <c r="AF1152" s="19">
        <v>640</v>
      </c>
      <c r="AG1152" s="19">
        <v>1920000</v>
      </c>
      <c r="AH1152" s="20">
        <v>95073.827203389839</v>
      </c>
      <c r="AI1152" s="20">
        <v>2.5741799999999997E-6</v>
      </c>
      <c r="AJ1152" s="21">
        <f t="shared" si="763"/>
        <v>3.5057235735809172E-3</v>
      </c>
      <c r="AK1152" s="21">
        <f t="shared" si="764"/>
        <v>2.1794667144253061E-2</v>
      </c>
      <c r="AL1152" s="21">
        <f t="shared" si="765"/>
        <v>1.785382764181749E-6</v>
      </c>
      <c r="AM1152" s="21">
        <f t="shared" si="766"/>
        <v>1.1426449690763195E-2</v>
      </c>
      <c r="AN1152" s="21">
        <f t="shared" si="767"/>
        <v>34.279349072289584</v>
      </c>
      <c r="AO1152" s="86">
        <f t="shared" si="725"/>
        <v>0.25282164358422982</v>
      </c>
      <c r="AP1152" s="88">
        <f t="shared" si="726"/>
        <v>9.6047221193997733E-6</v>
      </c>
      <c r="AQ1152" s="89">
        <f t="shared" si="727"/>
        <v>5.9711416833570032E-5</v>
      </c>
      <c r="AR1152" s="89">
        <f t="shared" si="728"/>
        <v>4.8914596278952027E-9</v>
      </c>
      <c r="AS1152" s="89">
        <f t="shared" si="729"/>
        <v>3.1305341618529301E-5</v>
      </c>
      <c r="AT1152" s="89">
        <f t="shared" si="730"/>
        <v>9.3916024855587907E-2</v>
      </c>
      <c r="AU1152" s="91">
        <f t="shared" si="731"/>
        <v>6.92662037217068E-4</v>
      </c>
      <c r="AV1152" s="95">
        <f t="shared" si="741"/>
        <v>3505.7235735809172</v>
      </c>
      <c r="AW1152" s="96">
        <f t="shared" si="742"/>
        <v>21794.667144253061</v>
      </c>
      <c r="AX1152" s="96">
        <f t="shared" si="743"/>
        <v>1.785382764181749</v>
      </c>
      <c r="AY1152" s="96">
        <f t="shared" si="744"/>
        <v>11426.449690763195</v>
      </c>
      <c r="AZ1152" s="96">
        <f t="shared" si="745"/>
        <v>34279349.072289586</v>
      </c>
      <c r="BA1152" s="97">
        <f t="shared" si="746"/>
        <v>252821.64358422981</v>
      </c>
      <c r="BB1152" s="102">
        <f t="shared" si="747"/>
        <v>9.6047221193997725</v>
      </c>
      <c r="BC1152" s="98">
        <f t="shared" si="748"/>
        <v>59.711416833570034</v>
      </c>
      <c r="BD1152" s="98">
        <f t="shared" si="749"/>
        <v>4.8914596278952028E-3</v>
      </c>
      <c r="BE1152" s="98">
        <f t="shared" si="750"/>
        <v>31.305341618529301</v>
      </c>
      <c r="BF1152" s="98">
        <f t="shared" si="751"/>
        <v>93916.024855587908</v>
      </c>
      <c r="BG1152" s="103">
        <f t="shared" si="752"/>
        <v>692.66203721706802</v>
      </c>
      <c r="BH1152">
        <v>0.1</v>
      </c>
      <c r="BI1152">
        <f t="shared" si="732"/>
        <v>1785.3827641817491</v>
      </c>
      <c r="BJ1152">
        <v>0.1</v>
      </c>
      <c r="BK1152">
        <f t="shared" si="733"/>
        <v>9507.3827203389847</v>
      </c>
      <c r="BL1152" s="114">
        <v>187.562005220738</v>
      </c>
      <c r="BM1152" s="114">
        <v>1012.03746873145</v>
      </c>
      <c r="BN1152" s="114">
        <v>0</v>
      </c>
      <c r="BO1152" s="114">
        <v>256</v>
      </c>
      <c r="BP1152" s="114">
        <v>384000</v>
      </c>
      <c r="BQ1152" s="107">
        <f t="shared" si="734"/>
        <v>2.5741799999999998E-7</v>
      </c>
      <c r="BR1152" s="107">
        <f t="shared" si="735"/>
        <v>3.3670002595830944E-3</v>
      </c>
      <c r="BS1152" s="107">
        <f t="shared" si="736"/>
        <v>1.8199712412886433E-2</v>
      </c>
      <c r="BT1152" s="107">
        <f t="shared" si="737"/>
        <v>1.785382764181749E-7</v>
      </c>
      <c r="BU1152" s="107">
        <f t="shared" si="738"/>
        <v>4.7112459000822919E-3</v>
      </c>
      <c r="BV1152" s="107">
        <f t="shared" si="739"/>
        <v>7.6650954750083873</v>
      </c>
      <c r="BW1152" s="117">
        <f t="shared" si="740"/>
        <v>3.5754379721827469E-2</v>
      </c>
    </row>
    <row r="1153" spans="1:75" ht="30" customHeight="1" x14ac:dyDescent="0.25">
      <c r="A1153" s="108">
        <v>4.6521321607941903</v>
      </c>
      <c r="B1153" s="108">
        <v>-74.076674862638498</v>
      </c>
      <c r="C1153" s="119">
        <v>32</v>
      </c>
      <c r="D1153" s="119">
        <v>30</v>
      </c>
      <c r="E1153" s="119">
        <v>2386</v>
      </c>
      <c r="F1153" s="16" t="s">
        <v>2882</v>
      </c>
      <c r="G1153" s="14" t="s">
        <v>2883</v>
      </c>
      <c r="H1153" s="16" t="s">
        <v>2884</v>
      </c>
      <c r="I1153" s="14" t="s">
        <v>1400</v>
      </c>
      <c r="J1153" s="14" t="s">
        <v>41</v>
      </c>
      <c r="K1153" s="14">
        <v>20</v>
      </c>
      <c r="L1153" s="14"/>
      <c r="M1153" s="14">
        <v>2001</v>
      </c>
      <c r="N1153" s="15" t="s">
        <v>43</v>
      </c>
      <c r="O1153" s="15" t="s">
        <v>44</v>
      </c>
      <c r="P1153" s="28">
        <v>4.2689148957375835E-3</v>
      </c>
      <c r="Q1153" s="18">
        <v>249.814285714286</v>
      </c>
      <c r="R1153" s="18">
        <v>254.11665779734605</v>
      </c>
      <c r="S1153" s="15" t="s">
        <v>45</v>
      </c>
      <c r="T1153" s="15"/>
      <c r="U1153" s="15"/>
      <c r="V1153" s="14">
        <v>365</v>
      </c>
      <c r="W1153" s="76"/>
      <c r="X1153" s="14"/>
      <c r="Y1153" s="46">
        <v>8760</v>
      </c>
      <c r="Z1153" s="76" t="s">
        <v>2885</v>
      </c>
      <c r="AA1153" s="76" t="s">
        <v>429</v>
      </c>
      <c r="AB1153" s="19" t="s">
        <v>49</v>
      </c>
      <c r="AC1153" s="19">
        <v>46.3856216091623</v>
      </c>
      <c r="AD1153" s="19">
        <v>1074.85364414012</v>
      </c>
      <c r="AE1153" s="19">
        <v>5.4109910208389103</v>
      </c>
      <c r="AF1153" s="19">
        <v>1344</v>
      </c>
      <c r="AG1153" s="19">
        <v>1920000</v>
      </c>
      <c r="AH1153" s="23">
        <v>249.814285714286</v>
      </c>
      <c r="AI1153" s="24">
        <v>8.7999999999999994E-8</v>
      </c>
      <c r="AJ1153" s="21">
        <f t="shared" si="763"/>
        <v>1.1787359133172676E-5</v>
      </c>
      <c r="AK1153" s="21">
        <f t="shared" si="764"/>
        <v>2.7313821567018524E-4</v>
      </c>
      <c r="AL1153" s="21">
        <f t="shared" si="765"/>
        <v>1.3750229535870335E-6</v>
      </c>
      <c r="AM1153" s="21">
        <f t="shared" si="766"/>
        <v>3.415327880796331E-4</v>
      </c>
      <c r="AN1153" s="21">
        <f t="shared" si="767"/>
        <v>0.48790398297090443</v>
      </c>
      <c r="AO1153" s="86">
        <f t="shared" si="725"/>
        <v>2.2362265886166451E-5</v>
      </c>
      <c r="AP1153" s="88">
        <f t="shared" si="726"/>
        <v>3.2294134611431991E-8</v>
      </c>
      <c r="AQ1153" s="89">
        <f t="shared" si="727"/>
        <v>7.4832387854845267E-7</v>
      </c>
      <c r="AR1153" s="89">
        <f t="shared" si="728"/>
        <v>3.767186174211051E-9</v>
      </c>
      <c r="AS1153" s="89">
        <f t="shared" si="729"/>
        <v>9.3570626871132352E-7</v>
      </c>
      <c r="AT1153" s="89">
        <f t="shared" si="730"/>
        <v>1.3367232410161766E-3</v>
      </c>
      <c r="AU1153" s="91">
        <f t="shared" si="731"/>
        <v>6.1266481879908081E-8</v>
      </c>
      <c r="AV1153" s="95">
        <f t="shared" si="741"/>
        <v>11.787359133172677</v>
      </c>
      <c r="AW1153" s="96">
        <f t="shared" si="742"/>
        <v>273.13821567018522</v>
      </c>
      <c r="AX1153" s="96">
        <f t="shared" si="743"/>
        <v>1.3750229535870335</v>
      </c>
      <c r="AY1153" s="96">
        <f t="shared" si="744"/>
        <v>341.53278807963312</v>
      </c>
      <c r="AZ1153" s="96">
        <f t="shared" si="745"/>
        <v>487903.98297090444</v>
      </c>
      <c r="BA1153" s="97">
        <f t="shared" si="746"/>
        <v>22.362265886166451</v>
      </c>
      <c r="BB1153" s="102">
        <f t="shared" si="747"/>
        <v>3.229413461143199E-2</v>
      </c>
      <c r="BC1153" s="98">
        <f t="shared" si="748"/>
        <v>0.74832387854845273</v>
      </c>
      <c r="BD1153" s="98">
        <f t="shared" si="749"/>
        <v>3.767186174211051E-3</v>
      </c>
      <c r="BE1153" s="98">
        <f t="shared" si="750"/>
        <v>0.93570626871132356</v>
      </c>
      <c r="BF1153" s="98">
        <f t="shared" si="751"/>
        <v>1336.7232410161766</v>
      </c>
      <c r="BG1153" s="103">
        <f t="shared" si="752"/>
        <v>6.1266481879908082E-2</v>
      </c>
      <c r="BH1153">
        <v>0.1</v>
      </c>
      <c r="BI1153">
        <f t="shared" si="732"/>
        <v>25.411665779734605</v>
      </c>
      <c r="BJ1153">
        <v>0.1</v>
      </c>
      <c r="BK1153">
        <f t="shared" si="733"/>
        <v>24.981428571428602</v>
      </c>
      <c r="BL1153" s="114">
        <v>17.6498016718255</v>
      </c>
      <c r="BM1153" s="114">
        <v>910.91550745517998</v>
      </c>
      <c r="BN1153" s="114">
        <v>5.3109910208389097</v>
      </c>
      <c r="BO1153" s="114">
        <v>537.6</v>
      </c>
      <c r="BP1153" s="114">
        <v>384000</v>
      </c>
      <c r="BQ1153" s="107">
        <f t="shared" si="734"/>
        <v>8.7999999999999994E-9</v>
      </c>
      <c r="BR1153" s="107">
        <f t="shared" si="735"/>
        <v>4.6374149708069299E-6</v>
      </c>
      <c r="BS1153" s="107">
        <f t="shared" si="736"/>
        <v>2.3308470924591866E-4</v>
      </c>
      <c r="BT1153" s="107">
        <f t="shared" si="737"/>
        <v>1.356597769939855E-6</v>
      </c>
      <c r="BU1153" s="107">
        <f t="shared" si="738"/>
        <v>1.4081757598640197E-4</v>
      </c>
      <c r="BV1153" s="107">
        <f t="shared" si="739"/>
        <v>0.10909864724158422</v>
      </c>
      <c r="BW1153" s="117">
        <f t="shared" si="740"/>
        <v>3.1625019701609798E-6</v>
      </c>
    </row>
    <row r="1154" spans="1:75" ht="30" customHeight="1" x14ac:dyDescent="0.25">
      <c r="A1154" s="108">
        <v>4.6552669926125301</v>
      </c>
      <c r="B1154" s="108">
        <v>-74.068430248033195</v>
      </c>
      <c r="C1154" s="119">
        <v>33</v>
      </c>
      <c r="D1154" s="119">
        <v>30</v>
      </c>
      <c r="E1154" s="119">
        <v>2387</v>
      </c>
      <c r="F1154" s="16" t="s">
        <v>2886</v>
      </c>
      <c r="G1154" s="14" t="s">
        <v>2887</v>
      </c>
      <c r="H1154" s="16" t="s">
        <v>2888</v>
      </c>
      <c r="I1154" s="14" t="s">
        <v>1400</v>
      </c>
      <c r="J1154" s="14" t="s">
        <v>41</v>
      </c>
      <c r="K1154" s="14">
        <v>30</v>
      </c>
      <c r="L1154" s="14"/>
      <c r="M1154" s="14">
        <v>1991</v>
      </c>
      <c r="N1154" s="15" t="s">
        <v>43</v>
      </c>
      <c r="O1154" s="15" t="s">
        <v>44</v>
      </c>
      <c r="P1154" s="28">
        <v>4.2689148957375835E-3</v>
      </c>
      <c r="Q1154" s="18">
        <v>43485</v>
      </c>
      <c r="R1154" s="18">
        <v>44233.910933964122</v>
      </c>
      <c r="S1154" s="15" t="s">
        <v>45</v>
      </c>
      <c r="T1154" s="15"/>
      <c r="U1154" s="15"/>
      <c r="V1154" s="14">
        <v>365</v>
      </c>
      <c r="W1154" s="76"/>
      <c r="X1154" s="14"/>
      <c r="Y1154" s="46">
        <v>8760</v>
      </c>
      <c r="Z1154" s="76" t="s">
        <v>2889</v>
      </c>
      <c r="AA1154" s="76" t="s">
        <v>429</v>
      </c>
      <c r="AB1154" s="19" t="s">
        <v>49</v>
      </c>
      <c r="AC1154" s="19">
        <v>46.3856216091623</v>
      </c>
      <c r="AD1154" s="19">
        <v>1074.85364414012</v>
      </c>
      <c r="AE1154" s="19">
        <v>5.4109910208389103</v>
      </c>
      <c r="AF1154" s="19">
        <v>1344</v>
      </c>
      <c r="AG1154" s="19">
        <v>1920000</v>
      </c>
      <c r="AH1154" s="23">
        <v>43485</v>
      </c>
      <c r="AI1154" s="24">
        <v>8.7999999999999994E-8</v>
      </c>
      <c r="AJ1154" s="21">
        <f t="shared" si="763"/>
        <v>2.0518174548762465E-3</v>
      </c>
      <c r="AK1154" s="21">
        <f t="shared" si="764"/>
        <v>4.7544980361940832E-2</v>
      </c>
      <c r="AL1154" s="21">
        <f t="shared" si="765"/>
        <v>2.3934929488026796E-4</v>
      </c>
      <c r="AM1154" s="21">
        <f t="shared" si="766"/>
        <v>5.9450376295247777E-2</v>
      </c>
      <c r="AN1154" s="21">
        <f t="shared" si="767"/>
        <v>84.929108993211116</v>
      </c>
      <c r="AO1154" s="86">
        <f t="shared" si="725"/>
        <v>3.8925841621888428E-3</v>
      </c>
      <c r="AP1154" s="88">
        <f t="shared" si="726"/>
        <v>5.6214176845924566E-6</v>
      </c>
      <c r="AQ1154" s="89">
        <f t="shared" si="727"/>
        <v>1.302602201697009E-4</v>
      </c>
      <c r="AR1154" s="89">
        <f t="shared" si="728"/>
        <v>6.55751492822652E-7</v>
      </c>
      <c r="AS1154" s="89">
        <f t="shared" si="729"/>
        <v>1.6287774327465145E-4</v>
      </c>
      <c r="AT1154" s="89">
        <f t="shared" si="730"/>
        <v>0.23268249039235922</v>
      </c>
      <c r="AU1154" s="91">
        <f t="shared" si="731"/>
        <v>1.066461414298313E-5</v>
      </c>
      <c r="AV1154" s="95">
        <f t="shared" si="741"/>
        <v>2051.8174548762463</v>
      </c>
      <c r="AW1154" s="96">
        <f t="shared" si="742"/>
        <v>47544.980361940834</v>
      </c>
      <c r="AX1154" s="96">
        <f t="shared" si="743"/>
        <v>239.34929488026796</v>
      </c>
      <c r="AY1154" s="96">
        <f t="shared" si="744"/>
        <v>59450.376295247777</v>
      </c>
      <c r="AZ1154" s="96">
        <f t="shared" si="745"/>
        <v>84929108.99321112</v>
      </c>
      <c r="BA1154" s="97">
        <f t="shared" si="746"/>
        <v>3892.5841621888426</v>
      </c>
      <c r="BB1154" s="102">
        <f t="shared" si="747"/>
        <v>5.6214176845924566</v>
      </c>
      <c r="BC1154" s="98">
        <f t="shared" si="748"/>
        <v>130.26022016970091</v>
      </c>
      <c r="BD1154" s="98">
        <f t="shared" si="749"/>
        <v>0.65575149282265199</v>
      </c>
      <c r="BE1154" s="98">
        <f t="shared" si="750"/>
        <v>162.87774327465146</v>
      </c>
      <c r="BF1154" s="98">
        <f t="shared" si="751"/>
        <v>232682.49039235921</v>
      </c>
      <c r="BG1154" s="103">
        <f t="shared" si="752"/>
        <v>10.66461414298313</v>
      </c>
      <c r="BH1154">
        <v>0.1</v>
      </c>
      <c r="BI1154">
        <f t="shared" si="732"/>
        <v>4423.3910933964125</v>
      </c>
      <c r="BJ1154">
        <v>0.1</v>
      </c>
      <c r="BK1154">
        <f t="shared" si="733"/>
        <v>4348.5</v>
      </c>
      <c r="BL1154" s="114">
        <v>17.6498016718255</v>
      </c>
      <c r="BM1154" s="114">
        <v>910.91550745517998</v>
      </c>
      <c r="BN1154" s="114">
        <v>5.3109910208389097</v>
      </c>
      <c r="BO1154" s="114">
        <v>537.6</v>
      </c>
      <c r="BP1154" s="114">
        <v>384000</v>
      </c>
      <c r="BQ1154" s="107">
        <f t="shared" si="734"/>
        <v>8.7999999999999994E-9</v>
      </c>
      <c r="BR1154" s="107">
        <f t="shared" si="735"/>
        <v>8.0723161779537578E-4</v>
      </c>
      <c r="BS1154" s="107">
        <f t="shared" si="736"/>
        <v>4.0572894190490837E-2</v>
      </c>
      <c r="BT1154" s="107">
        <f t="shared" si="737"/>
        <v>2.3614203590143629E-4</v>
      </c>
      <c r="BU1154" s="107">
        <f t="shared" si="738"/>
        <v>2.4512018094802298E-2</v>
      </c>
      <c r="BV1154" s="107">
        <f t="shared" si="739"/>
        <v>18.990726097730882</v>
      </c>
      <c r="BW1154" s="117">
        <f t="shared" si="740"/>
        <v>5.5049453148461739E-4</v>
      </c>
    </row>
    <row r="1155" spans="1:75" ht="45" customHeight="1" x14ac:dyDescent="0.25">
      <c r="A1155" s="108">
        <v>4.64672843881206</v>
      </c>
      <c r="B1155" s="108">
        <v>-74.107353442548003</v>
      </c>
      <c r="C1155" s="119">
        <v>28</v>
      </c>
      <c r="D1155" s="119">
        <v>29</v>
      </c>
      <c r="E1155" s="119">
        <v>1876</v>
      </c>
      <c r="F1155" s="16" t="s">
        <v>2890</v>
      </c>
      <c r="G1155" s="14" t="s">
        <v>2891</v>
      </c>
      <c r="H1155" s="16" t="s">
        <v>2892</v>
      </c>
      <c r="I1155" s="14" t="s">
        <v>133</v>
      </c>
      <c r="J1155" s="14" t="s">
        <v>41</v>
      </c>
      <c r="K1155" s="14">
        <v>100</v>
      </c>
      <c r="L1155" s="14"/>
      <c r="M1155" s="14">
        <v>2006</v>
      </c>
      <c r="N1155" s="15" t="s">
        <v>43</v>
      </c>
      <c r="O1155" s="15" t="s">
        <v>44</v>
      </c>
      <c r="P1155" s="28">
        <v>4.2689148957375835E-3</v>
      </c>
      <c r="Q1155" s="18">
        <v>27300</v>
      </c>
      <c r="R1155" s="18">
        <v>27770.168299349672</v>
      </c>
      <c r="S1155" s="15" t="s">
        <v>45</v>
      </c>
      <c r="T1155" s="15"/>
      <c r="U1155" s="15"/>
      <c r="V1155" s="14">
        <v>365</v>
      </c>
      <c r="W1155" s="76"/>
      <c r="X1155" s="14"/>
      <c r="Y1155" s="46">
        <v>8760</v>
      </c>
      <c r="Z1155" s="76" t="s">
        <v>2893</v>
      </c>
      <c r="AA1155" s="76" t="s">
        <v>429</v>
      </c>
      <c r="AB1155" s="19" t="s">
        <v>49</v>
      </c>
      <c r="AC1155" s="19">
        <v>46.3856216091623</v>
      </c>
      <c r="AD1155" s="19">
        <v>1074.85364414012</v>
      </c>
      <c r="AE1155" s="19">
        <v>5.4109910208389103</v>
      </c>
      <c r="AF1155" s="19">
        <v>1344</v>
      </c>
      <c r="AG1155" s="19">
        <v>1920000</v>
      </c>
      <c r="AH1155" s="23">
        <v>27300</v>
      </c>
      <c r="AI1155" s="24">
        <v>8.7999999999999994E-8</v>
      </c>
      <c r="AJ1155" s="21">
        <f t="shared" si="763"/>
        <v>1.2881365187563879E-3</v>
      </c>
      <c r="AK1155" s="21">
        <f t="shared" si="764"/>
        <v>2.9848866594940435E-2</v>
      </c>
      <c r="AL1155" s="21">
        <f t="shared" si="765"/>
        <v>1.5026413131496641E-4</v>
      </c>
      <c r="AM1155" s="21">
        <f t="shared" si="766"/>
        <v>3.732310619432596E-2</v>
      </c>
      <c r="AN1155" s="21">
        <f t="shared" si="767"/>
        <v>53.318723134751373</v>
      </c>
      <c r="AO1155" s="86">
        <f t="shared" si="725"/>
        <v>2.4437748103427713E-3</v>
      </c>
      <c r="AP1155" s="88">
        <f t="shared" si="726"/>
        <v>3.5291411472777752E-6</v>
      </c>
      <c r="AQ1155" s="89">
        <f t="shared" si="727"/>
        <v>8.1777716698466945E-5</v>
      </c>
      <c r="AR1155" s="89">
        <f t="shared" si="728"/>
        <v>4.1168255154785316E-7</v>
      </c>
      <c r="AS1155" s="89">
        <f t="shared" si="729"/>
        <v>1.0225508546390673E-4</v>
      </c>
      <c r="AT1155" s="89">
        <f t="shared" si="730"/>
        <v>0.14607869351986677</v>
      </c>
      <c r="AU1155" s="91">
        <f t="shared" si="731"/>
        <v>6.695273452993894E-6</v>
      </c>
      <c r="AV1155" s="95">
        <f t="shared" si="741"/>
        <v>1288.1365187563879</v>
      </c>
      <c r="AW1155" s="96">
        <f t="shared" si="742"/>
        <v>29848.866594940435</v>
      </c>
      <c r="AX1155" s="96">
        <f t="shared" si="743"/>
        <v>150.26413131496642</v>
      </c>
      <c r="AY1155" s="96">
        <f t="shared" si="744"/>
        <v>37323.106194325963</v>
      </c>
      <c r="AZ1155" s="96">
        <f t="shared" si="745"/>
        <v>53318723.134751372</v>
      </c>
      <c r="BA1155" s="97">
        <f t="shared" si="746"/>
        <v>2443.7748103427712</v>
      </c>
      <c r="BB1155" s="102">
        <f t="shared" si="747"/>
        <v>3.5291411472777754</v>
      </c>
      <c r="BC1155" s="98">
        <f t="shared" si="748"/>
        <v>81.777716698466946</v>
      </c>
      <c r="BD1155" s="98">
        <f t="shared" si="749"/>
        <v>0.41168255154785316</v>
      </c>
      <c r="BE1155" s="98">
        <f t="shared" si="750"/>
        <v>102.25508546390674</v>
      </c>
      <c r="BF1155" s="98">
        <f t="shared" si="751"/>
        <v>146078.69351986676</v>
      </c>
      <c r="BG1155" s="103">
        <f t="shared" si="752"/>
        <v>6.6952734529938942</v>
      </c>
      <c r="BH1155">
        <v>0.1</v>
      </c>
      <c r="BI1155">
        <f t="shared" si="732"/>
        <v>2777.0168299349675</v>
      </c>
      <c r="BJ1155">
        <v>0.1</v>
      </c>
      <c r="BK1155">
        <f t="shared" si="733"/>
        <v>2730</v>
      </c>
      <c r="BL1155" s="114">
        <v>17.6498016718255</v>
      </c>
      <c r="BM1155" s="114">
        <v>910.91550745517998</v>
      </c>
      <c r="BN1155" s="114">
        <v>5.3109910208389097</v>
      </c>
      <c r="BO1155" s="114">
        <v>537.6</v>
      </c>
      <c r="BP1155" s="114">
        <v>384000</v>
      </c>
      <c r="BQ1155" s="107">
        <f t="shared" si="734"/>
        <v>8.7999999999999994E-9</v>
      </c>
      <c r="BR1155" s="107">
        <f t="shared" si="735"/>
        <v>5.0678218157557229E-4</v>
      </c>
      <c r="BS1155" s="107">
        <f t="shared" si="736"/>
        <v>2.5471772137527882E-2</v>
      </c>
      <c r="BT1155" s="107">
        <f t="shared" si="737"/>
        <v>1.4825060549865954E-4</v>
      </c>
      <c r="BU1155" s="107">
        <f t="shared" si="738"/>
        <v>1.5388710911535075E-2</v>
      </c>
      <c r="BV1155" s="107">
        <f t="shared" si="739"/>
        <v>11.922428940279476</v>
      </c>
      <c r="BW1155" s="117">
        <f t="shared" si="740"/>
        <v>3.4560194801724859E-4</v>
      </c>
    </row>
    <row r="1156" spans="1:75" ht="45" customHeight="1" x14ac:dyDescent="0.25">
      <c r="A1156" s="108">
        <v>4.64672843881206</v>
      </c>
      <c r="B1156" s="108">
        <v>-74.107353442548003</v>
      </c>
      <c r="C1156" s="119">
        <v>28</v>
      </c>
      <c r="D1156" s="119">
        <v>29</v>
      </c>
      <c r="E1156" s="119">
        <v>1876</v>
      </c>
      <c r="F1156" s="16" t="s">
        <v>2890</v>
      </c>
      <c r="G1156" s="14" t="s">
        <v>2891</v>
      </c>
      <c r="H1156" s="16" t="s">
        <v>2892</v>
      </c>
      <c r="I1156" s="14" t="s">
        <v>133</v>
      </c>
      <c r="J1156" s="14" t="s">
        <v>41</v>
      </c>
      <c r="K1156" s="14">
        <v>100</v>
      </c>
      <c r="L1156" s="14"/>
      <c r="M1156" s="14">
        <v>2006</v>
      </c>
      <c r="N1156" s="15" t="s">
        <v>43</v>
      </c>
      <c r="O1156" s="15" t="s">
        <v>44</v>
      </c>
      <c r="P1156" s="28">
        <v>4.2689148957375835E-3</v>
      </c>
      <c r="Q1156" s="18">
        <v>27300</v>
      </c>
      <c r="R1156" s="18">
        <v>27770.168299349672</v>
      </c>
      <c r="S1156" s="15" t="s">
        <v>45</v>
      </c>
      <c r="T1156" s="15"/>
      <c r="U1156" s="15"/>
      <c r="V1156" s="14">
        <v>365</v>
      </c>
      <c r="W1156" s="76"/>
      <c r="X1156" s="14"/>
      <c r="Y1156" s="46">
        <v>8760</v>
      </c>
      <c r="Z1156" s="76" t="s">
        <v>2893</v>
      </c>
      <c r="AA1156" s="76" t="s">
        <v>429</v>
      </c>
      <c r="AB1156" s="19" t="s">
        <v>49</v>
      </c>
      <c r="AC1156" s="19">
        <v>46.3856216091623</v>
      </c>
      <c r="AD1156" s="19">
        <v>1074.85364414012</v>
      </c>
      <c r="AE1156" s="19">
        <v>5.4109910208389103</v>
      </c>
      <c r="AF1156" s="19">
        <v>1344</v>
      </c>
      <c r="AG1156" s="19">
        <v>1920000</v>
      </c>
      <c r="AH1156" s="23">
        <v>27300</v>
      </c>
      <c r="AI1156" s="24">
        <v>8.7999999999999994E-8</v>
      </c>
      <c r="AJ1156" s="21">
        <f t="shared" si="763"/>
        <v>1.2881365187563879E-3</v>
      </c>
      <c r="AK1156" s="21">
        <f t="shared" si="764"/>
        <v>2.9848866594940435E-2</v>
      </c>
      <c r="AL1156" s="21">
        <f t="shared" si="765"/>
        <v>1.5026413131496641E-4</v>
      </c>
      <c r="AM1156" s="21">
        <f t="shared" si="766"/>
        <v>3.732310619432596E-2</v>
      </c>
      <c r="AN1156" s="21">
        <f t="shared" si="767"/>
        <v>53.318723134751373</v>
      </c>
      <c r="AO1156" s="86">
        <f t="shared" ref="AO1156:AO1219" si="769">AI1156*AH1156*EXP(P1156*4)</f>
        <v>2.4437748103427713E-3</v>
      </c>
      <c r="AP1156" s="88">
        <f t="shared" ref="AP1156:AP1219" si="770">AJ1156/V1156</f>
        <v>3.5291411472777752E-6</v>
      </c>
      <c r="AQ1156" s="89">
        <f t="shared" ref="AQ1156:AQ1219" si="771">AK1156/V1156</f>
        <v>8.1777716698466945E-5</v>
      </c>
      <c r="AR1156" s="89">
        <f t="shared" ref="AR1156:AR1219" si="772">AL1156/V1156</f>
        <v>4.1168255154785316E-7</v>
      </c>
      <c r="AS1156" s="89">
        <f t="shared" ref="AS1156:AS1219" si="773">AM1156/V1156</f>
        <v>1.0225508546390673E-4</v>
      </c>
      <c r="AT1156" s="89">
        <f t="shared" ref="AT1156:AT1219" si="774">AN1156/V1156</f>
        <v>0.14607869351986677</v>
      </c>
      <c r="AU1156" s="91">
        <f t="shared" ref="AU1156:AU1219" si="775">AO1156/V1156</f>
        <v>6.695273452993894E-6</v>
      </c>
      <c r="AV1156" s="95">
        <f t="shared" si="741"/>
        <v>1288.1365187563879</v>
      </c>
      <c r="AW1156" s="96">
        <f t="shared" si="742"/>
        <v>29848.866594940435</v>
      </c>
      <c r="AX1156" s="96">
        <f t="shared" si="743"/>
        <v>150.26413131496642</v>
      </c>
      <c r="AY1156" s="96">
        <f t="shared" si="744"/>
        <v>37323.106194325963</v>
      </c>
      <c r="AZ1156" s="96">
        <f t="shared" si="745"/>
        <v>53318723.134751372</v>
      </c>
      <c r="BA1156" s="97">
        <f t="shared" si="746"/>
        <v>2443.7748103427712</v>
      </c>
      <c r="BB1156" s="102">
        <f t="shared" si="747"/>
        <v>3.5291411472777754</v>
      </c>
      <c r="BC1156" s="98">
        <f t="shared" si="748"/>
        <v>81.777716698466946</v>
      </c>
      <c r="BD1156" s="98">
        <f t="shared" si="749"/>
        <v>0.41168255154785316</v>
      </c>
      <c r="BE1156" s="98">
        <f t="shared" si="750"/>
        <v>102.25508546390674</v>
      </c>
      <c r="BF1156" s="98">
        <f t="shared" si="751"/>
        <v>146078.69351986676</v>
      </c>
      <c r="BG1156" s="103">
        <f t="shared" si="752"/>
        <v>6.6952734529938942</v>
      </c>
      <c r="BH1156">
        <v>0.1</v>
      </c>
      <c r="BI1156">
        <f t="shared" ref="BI1156:BI1219" si="776">R1156*BH1156</f>
        <v>2777.0168299349675</v>
      </c>
      <c r="BJ1156">
        <v>0.1</v>
      </c>
      <c r="BK1156">
        <f t="shared" ref="BK1156:BK1219" si="777">AH1156*BJ1156</f>
        <v>2730</v>
      </c>
      <c r="BL1156" s="114">
        <v>17.6498016718255</v>
      </c>
      <c r="BM1156" s="114">
        <v>910.91550745517998</v>
      </c>
      <c r="BN1156" s="114">
        <v>5.3109910208389097</v>
      </c>
      <c r="BO1156" s="114">
        <v>537.6</v>
      </c>
      <c r="BP1156" s="114">
        <v>384000</v>
      </c>
      <c r="BQ1156" s="107">
        <f t="shared" ref="BQ1156:BQ1219" si="778">AI1156*0.1</f>
        <v>8.7999999999999994E-9</v>
      </c>
      <c r="BR1156" s="107">
        <f t="shared" ref="BR1156:BR1219" si="779">((((BI1156/R1156)^2)+((BL1156/AC1156)^2))^(1/2))*AJ1156</f>
        <v>5.0678218157557229E-4</v>
      </c>
      <c r="BS1156" s="107">
        <f t="shared" ref="BS1156:BS1219" si="780">((((BI1156/R1156)^2)+((BM1156/AD1156)^2))^(1/2))*AK1156</f>
        <v>2.5471772137527882E-2</v>
      </c>
      <c r="BT1156" s="107">
        <f t="shared" ref="BT1156:BT1219" si="781">((((BI1156/R1156)^2)+((BN1156/AE1156)^2))^(1/2))*AL1156</f>
        <v>1.4825060549865954E-4</v>
      </c>
      <c r="BU1156" s="107">
        <f t="shared" ref="BU1156:BU1219" si="782">((((BI1156/R1156)^2)+((BO1156/AF1156)^2))^(1/2))*AM1156</f>
        <v>1.5388710911535075E-2</v>
      </c>
      <c r="BV1156" s="107">
        <f t="shared" ref="BV1156:BV1219" si="783">((((BI1156/R1156)^2)+((BP1156/AG1156)^2))^(1/2))*AN1156</f>
        <v>11.922428940279476</v>
      </c>
      <c r="BW1156" s="117">
        <f t="shared" ref="BW1156:BW1219" si="784">((((BK1156/AH1156)^2)+((BQ1156/AI1156)^2))^(1/2))*AO1156</f>
        <v>3.4560194801724859E-4</v>
      </c>
    </row>
    <row r="1157" spans="1:75" ht="45" customHeight="1" x14ac:dyDescent="0.25">
      <c r="A1157" s="108">
        <v>4.6614237593201402</v>
      </c>
      <c r="B1157" s="108">
        <v>-74.080902884209706</v>
      </c>
      <c r="C1157" s="119">
        <v>31</v>
      </c>
      <c r="D1157" s="119">
        <v>31</v>
      </c>
      <c r="E1157" s="119">
        <v>2398</v>
      </c>
      <c r="F1157" s="16" t="s">
        <v>2894</v>
      </c>
      <c r="G1157" s="14" t="s">
        <v>2895</v>
      </c>
      <c r="H1157" s="16" t="s">
        <v>2896</v>
      </c>
      <c r="I1157" s="14" t="s">
        <v>1400</v>
      </c>
      <c r="J1157" s="14" t="s">
        <v>41</v>
      </c>
      <c r="K1157" s="14">
        <v>50</v>
      </c>
      <c r="L1157" s="14"/>
      <c r="M1157" s="14">
        <v>2000</v>
      </c>
      <c r="N1157" s="15" t="s">
        <v>43</v>
      </c>
      <c r="O1157" s="15" t="s">
        <v>44</v>
      </c>
      <c r="P1157" s="28">
        <v>4.2689148957375835E-3</v>
      </c>
      <c r="Q1157" s="18">
        <v>65520</v>
      </c>
      <c r="R1157" s="18">
        <v>66648.403918439217</v>
      </c>
      <c r="S1157" s="15" t="s">
        <v>45</v>
      </c>
      <c r="T1157" s="15"/>
      <c r="U1157" s="15"/>
      <c r="V1157" s="14">
        <v>365</v>
      </c>
      <c r="W1157" s="76"/>
      <c r="X1157" s="14"/>
      <c r="Y1157" s="46">
        <v>8760</v>
      </c>
      <c r="Z1157" s="76" t="s">
        <v>2897</v>
      </c>
      <c r="AA1157" s="76" t="s">
        <v>429</v>
      </c>
      <c r="AB1157" s="19" t="s">
        <v>49</v>
      </c>
      <c r="AC1157" s="19">
        <v>46.3856216091623</v>
      </c>
      <c r="AD1157" s="19">
        <v>1074.85364414012</v>
      </c>
      <c r="AE1157" s="19">
        <v>5.4109910208389103</v>
      </c>
      <c r="AF1157" s="19">
        <v>1344</v>
      </c>
      <c r="AG1157" s="19">
        <v>1920000</v>
      </c>
      <c r="AH1157" s="23">
        <v>65520</v>
      </c>
      <c r="AI1157" s="24">
        <v>8.7999999999999994E-8</v>
      </c>
      <c r="AJ1157" s="21">
        <f t="shared" si="763"/>
        <v>3.0915276450153312E-3</v>
      </c>
      <c r="AK1157" s="21">
        <f t="shared" si="764"/>
        <v>7.1637279827857045E-2</v>
      </c>
      <c r="AL1157" s="21">
        <f t="shared" si="765"/>
        <v>3.6063391515591943E-4</v>
      </c>
      <c r="AM1157" s="21">
        <f t="shared" si="766"/>
        <v>8.9575454866382298E-2</v>
      </c>
      <c r="AN1157" s="21">
        <f t="shared" si="767"/>
        <v>127.96493552340328</v>
      </c>
      <c r="AO1157" s="86">
        <f t="shared" si="769"/>
        <v>5.8650595448226511E-3</v>
      </c>
      <c r="AP1157" s="88">
        <f t="shared" si="770"/>
        <v>8.4699387534666612E-6</v>
      </c>
      <c r="AQ1157" s="89">
        <f t="shared" si="771"/>
        <v>1.9626652007632067E-4</v>
      </c>
      <c r="AR1157" s="89">
        <f t="shared" si="772"/>
        <v>9.8803812371484776E-7</v>
      </c>
      <c r="AS1157" s="89">
        <f t="shared" si="773"/>
        <v>2.4541220511337618E-4</v>
      </c>
      <c r="AT1157" s="89">
        <f t="shared" si="774"/>
        <v>0.35058886444768023</v>
      </c>
      <c r="AU1157" s="91">
        <f t="shared" si="775"/>
        <v>1.6068656287185346E-5</v>
      </c>
      <c r="AV1157" s="95">
        <f t="shared" ref="AV1157:AV1220" si="785">AJ1157*1000000</f>
        <v>3091.527645015331</v>
      </c>
      <c r="AW1157" s="96">
        <f t="shared" ref="AW1157:AW1220" si="786">AK1157*1000000</f>
        <v>71637.279827857041</v>
      </c>
      <c r="AX1157" s="96">
        <f t="shared" ref="AX1157:AX1220" si="787">AL1157*1000000</f>
        <v>360.63391515591945</v>
      </c>
      <c r="AY1157" s="96">
        <f t="shared" ref="AY1157:AY1220" si="788">AM1157*1000000</f>
        <v>89575.454866382293</v>
      </c>
      <c r="AZ1157" s="96">
        <f t="shared" ref="AZ1157:AZ1220" si="789">AN1157*1000000</f>
        <v>127964935.52340329</v>
      </c>
      <c r="BA1157" s="97">
        <f t="shared" ref="BA1157:BA1220" si="790">AO1157*1000000</f>
        <v>5865.0595448226513</v>
      </c>
      <c r="BB1157" s="102">
        <f t="shared" ref="BB1157:BB1220" si="791">AP1157*1000000</f>
        <v>8.4699387534666606</v>
      </c>
      <c r="BC1157" s="98">
        <f t="shared" ref="BC1157:BC1220" si="792">AQ1157*1000000</f>
        <v>196.26652007632066</v>
      </c>
      <c r="BD1157" s="98">
        <f t="shared" ref="BD1157:BD1220" si="793">AR1157*1000000</f>
        <v>0.98803812371484778</v>
      </c>
      <c r="BE1157" s="98">
        <f t="shared" ref="BE1157:BE1220" si="794">AS1157*1000000</f>
        <v>245.41220511337619</v>
      </c>
      <c r="BF1157" s="98">
        <f t="shared" ref="BF1157:BF1220" si="795">AT1157*1000000</f>
        <v>350588.86444768024</v>
      </c>
      <c r="BG1157" s="103">
        <f t="shared" ref="BG1157:BG1220" si="796">AU1157*1000000</f>
        <v>16.068656287185345</v>
      </c>
      <c r="BH1157">
        <v>0.1</v>
      </c>
      <c r="BI1157">
        <f t="shared" si="776"/>
        <v>6664.8403918439217</v>
      </c>
      <c r="BJ1157">
        <v>0.1</v>
      </c>
      <c r="BK1157">
        <f t="shared" si="777"/>
        <v>6552</v>
      </c>
      <c r="BL1157" s="114">
        <v>17.6498016718255</v>
      </c>
      <c r="BM1157" s="114">
        <v>910.91550745517998</v>
      </c>
      <c r="BN1157" s="114">
        <v>5.3109910208389097</v>
      </c>
      <c r="BO1157" s="114">
        <v>537.6</v>
      </c>
      <c r="BP1157" s="114">
        <v>384000</v>
      </c>
      <c r="BQ1157" s="107">
        <f t="shared" si="778"/>
        <v>8.7999999999999994E-9</v>
      </c>
      <c r="BR1157" s="107">
        <f t="shared" si="779"/>
        <v>1.2162772357813734E-3</v>
      </c>
      <c r="BS1157" s="107">
        <f t="shared" si="780"/>
        <v>6.1132253130066913E-2</v>
      </c>
      <c r="BT1157" s="107">
        <f t="shared" si="781"/>
        <v>3.5580145319678293E-4</v>
      </c>
      <c r="BU1157" s="107">
        <f t="shared" si="782"/>
        <v>3.6932906187684175E-2</v>
      </c>
      <c r="BV1157" s="107">
        <f t="shared" si="783"/>
        <v>28.613829456670739</v>
      </c>
      <c r="BW1157" s="117">
        <f t="shared" si="784"/>
        <v>8.2944467524139658E-4</v>
      </c>
    </row>
    <row r="1158" spans="1:75" ht="45" customHeight="1" x14ac:dyDescent="0.25">
      <c r="A1158" s="108">
        <v>4.6636388888888893</v>
      </c>
      <c r="B1158" s="108">
        <v>-74.075249999999997</v>
      </c>
      <c r="C1158" s="119">
        <v>32</v>
      </c>
      <c r="D1158" s="119">
        <v>31</v>
      </c>
      <c r="E1158" s="119">
        <v>2399</v>
      </c>
      <c r="F1158" s="16" t="s">
        <v>2389</v>
      </c>
      <c r="G1158" s="14" t="s">
        <v>2390</v>
      </c>
      <c r="H1158" s="16" t="s">
        <v>2391</v>
      </c>
      <c r="I1158" s="14" t="s">
        <v>1400</v>
      </c>
      <c r="J1158" s="14" t="s">
        <v>1459</v>
      </c>
      <c r="K1158" s="27"/>
      <c r="L1158" s="27"/>
      <c r="M1158" s="14">
        <v>2001</v>
      </c>
      <c r="N1158" s="15" t="s">
        <v>43</v>
      </c>
      <c r="O1158" s="15" t="s">
        <v>120</v>
      </c>
      <c r="P1158" s="28">
        <v>4.2689148957375835E-3</v>
      </c>
      <c r="Q1158" s="18">
        <v>28392</v>
      </c>
      <c r="R1158" s="18">
        <v>28880.975031323662</v>
      </c>
      <c r="S1158" s="15" t="s">
        <v>45</v>
      </c>
      <c r="T1158" s="15"/>
      <c r="U1158" s="15"/>
      <c r="V1158" s="14">
        <v>365</v>
      </c>
      <c r="W1158" s="76"/>
      <c r="X1158" s="14"/>
      <c r="Y1158" s="46">
        <v>8760</v>
      </c>
      <c r="Z1158" s="76" t="s">
        <v>2392</v>
      </c>
      <c r="AA1158" s="76" t="s">
        <v>429</v>
      </c>
      <c r="AB1158" s="19" t="s">
        <v>49</v>
      </c>
      <c r="AC1158" s="19">
        <v>30.4</v>
      </c>
      <c r="AD1158" s="19">
        <v>1504</v>
      </c>
      <c r="AE1158" s="19">
        <v>9.6</v>
      </c>
      <c r="AF1158" s="19">
        <v>640</v>
      </c>
      <c r="AG1158" s="19">
        <v>1920000</v>
      </c>
      <c r="AH1158" s="23">
        <v>28392</v>
      </c>
      <c r="AI1158" s="24">
        <v>8.7999999999999994E-8</v>
      </c>
      <c r="AJ1158" s="21">
        <f t="shared" ref="AJ1158:AJ1186" si="797">AC1158*R1158/1000000000</f>
        <v>8.7798164095223932E-4</v>
      </c>
      <c r="AK1158" s="21">
        <f t="shared" ref="AK1158:AK1186" si="798">AD1158*R1158/1000000000</f>
        <v>4.343698644711079E-2</v>
      </c>
      <c r="AL1158" s="21">
        <f t="shared" ref="AL1158:AL1186" si="799">AE1158*R1158/1000000000</f>
        <v>2.7725736030070718E-4</v>
      </c>
      <c r="AM1158" s="21">
        <f t="shared" ref="AM1158:AM1186" si="800">AF1158*R1158/1000000000</f>
        <v>1.8483824020047144E-2</v>
      </c>
      <c r="AN1158" s="21">
        <f t="shared" ref="AN1158:AN1186" si="801">AG1158*R1158/1000000000</f>
        <v>55.451472060141434</v>
      </c>
      <c r="AO1158" s="86">
        <f t="shared" si="769"/>
        <v>2.5415258027564817E-3</v>
      </c>
      <c r="AP1158" s="88">
        <f t="shared" si="770"/>
        <v>2.4054291532938061E-6</v>
      </c>
      <c r="AQ1158" s="89">
        <f t="shared" si="771"/>
        <v>1.1900544232085149E-4</v>
      </c>
      <c r="AR1158" s="89">
        <f t="shared" si="772"/>
        <v>7.5960920630330729E-7</v>
      </c>
      <c r="AS1158" s="89">
        <f t="shared" si="773"/>
        <v>5.0640613753553822E-5</v>
      </c>
      <c r="AT1158" s="89">
        <f t="shared" si="774"/>
        <v>0.15192184126066147</v>
      </c>
      <c r="AU1158" s="91">
        <f t="shared" si="775"/>
        <v>6.9630843911136482E-6</v>
      </c>
      <c r="AV1158" s="95">
        <f t="shared" si="785"/>
        <v>877.98164095223933</v>
      </c>
      <c r="AW1158" s="96">
        <f t="shared" si="786"/>
        <v>43436.986447110787</v>
      </c>
      <c r="AX1158" s="96">
        <f t="shared" si="787"/>
        <v>277.25736030070715</v>
      </c>
      <c r="AY1158" s="96">
        <f t="shared" si="788"/>
        <v>18483.824020047145</v>
      </c>
      <c r="AZ1158" s="96">
        <f t="shared" si="789"/>
        <v>55451472.060141437</v>
      </c>
      <c r="BA1158" s="97">
        <f t="shared" si="790"/>
        <v>2541.5258027564819</v>
      </c>
      <c r="BB1158" s="102">
        <f t="shared" si="791"/>
        <v>2.4054291532938064</v>
      </c>
      <c r="BC1158" s="98">
        <f t="shared" si="792"/>
        <v>119.00544232085149</v>
      </c>
      <c r="BD1158" s="98">
        <f t="shared" si="793"/>
        <v>0.7596092063033073</v>
      </c>
      <c r="BE1158" s="98">
        <f t="shared" si="794"/>
        <v>50.640613753553822</v>
      </c>
      <c r="BF1158" s="98">
        <f t="shared" si="795"/>
        <v>151921.84126066146</v>
      </c>
      <c r="BG1158" s="103">
        <f t="shared" si="796"/>
        <v>6.9630843911136484</v>
      </c>
      <c r="BH1158">
        <v>0.1</v>
      </c>
      <c r="BI1158">
        <f t="shared" si="776"/>
        <v>2888.0975031323665</v>
      </c>
      <c r="BJ1158">
        <v>0.1</v>
      </c>
      <c r="BK1158">
        <f t="shared" si="777"/>
        <v>2839.2000000000003</v>
      </c>
      <c r="BL1158" s="114">
        <v>12.16</v>
      </c>
      <c r="BM1158" s="114">
        <v>601.6</v>
      </c>
      <c r="BN1158" s="114">
        <v>1.92</v>
      </c>
      <c r="BO1158" s="114">
        <v>256</v>
      </c>
      <c r="BP1158" s="114">
        <v>384000</v>
      </c>
      <c r="BQ1158" s="107">
        <f t="shared" si="778"/>
        <v>8.7999999999999994E-9</v>
      </c>
      <c r="BR1158" s="107">
        <f t="shared" si="779"/>
        <v>3.6200110429992035E-4</v>
      </c>
      <c r="BS1158" s="107">
        <f t="shared" si="780"/>
        <v>1.7909528317996061E-2</v>
      </c>
      <c r="BT1158" s="107">
        <f t="shared" si="781"/>
        <v>6.1996630489453283E-5</v>
      </c>
      <c r="BU1158" s="107">
        <f t="shared" si="782"/>
        <v>7.6210758799983231E-3</v>
      </c>
      <c r="BV1158" s="107">
        <f t="shared" si="783"/>
        <v>12.399326097890656</v>
      </c>
      <c r="BW1158" s="117">
        <f t="shared" si="784"/>
        <v>3.5942602593793847E-4</v>
      </c>
    </row>
    <row r="1159" spans="1:75" ht="30" customHeight="1" x14ac:dyDescent="0.25">
      <c r="A1159" s="108">
        <v>4.7132728115031197</v>
      </c>
      <c r="B1159" s="108">
        <v>-74.061888183753297</v>
      </c>
      <c r="C1159" s="119">
        <v>33</v>
      </c>
      <c r="D1159" s="119">
        <v>36</v>
      </c>
      <c r="E1159" s="119">
        <v>2465</v>
      </c>
      <c r="F1159" s="16" t="s">
        <v>2898</v>
      </c>
      <c r="G1159" s="14" t="s">
        <v>2899</v>
      </c>
      <c r="H1159" s="16" t="s">
        <v>2900</v>
      </c>
      <c r="I1159" s="14" t="s">
        <v>1462</v>
      </c>
      <c r="J1159" s="14" t="s">
        <v>53</v>
      </c>
      <c r="K1159" s="27"/>
      <c r="L1159" s="27"/>
      <c r="M1159" s="14">
        <v>2004</v>
      </c>
      <c r="N1159" s="15" t="s">
        <v>54</v>
      </c>
      <c r="O1159" s="15" t="s">
        <v>54</v>
      </c>
      <c r="P1159" s="22">
        <v>1.192780523187394E-2</v>
      </c>
      <c r="Q1159" s="18">
        <v>0.50904625335611398</v>
      </c>
      <c r="R1159" s="18">
        <v>0.53392218340626341</v>
      </c>
      <c r="S1159" s="15" t="s">
        <v>45</v>
      </c>
      <c r="T1159" s="15"/>
      <c r="U1159" s="15"/>
      <c r="V1159" s="14">
        <v>365</v>
      </c>
      <c r="W1159" s="76"/>
      <c r="X1159" s="14"/>
      <c r="Y1159" s="46">
        <v>8760</v>
      </c>
      <c r="Z1159" s="76" t="s">
        <v>2205</v>
      </c>
      <c r="AA1159" s="76" t="s">
        <v>429</v>
      </c>
      <c r="AB1159" s="19" t="s">
        <v>49</v>
      </c>
      <c r="AC1159" s="19">
        <v>24000</v>
      </c>
      <c r="AD1159" s="19">
        <v>2261000</v>
      </c>
      <c r="AE1159" s="19">
        <v>1200</v>
      </c>
      <c r="AF1159" s="19">
        <v>381000</v>
      </c>
      <c r="AG1159" s="19">
        <v>1500000000</v>
      </c>
      <c r="AH1159" s="43">
        <v>0.50904625335611398</v>
      </c>
      <c r="AI1159" s="20">
        <v>2.4E-2</v>
      </c>
      <c r="AJ1159" s="21">
        <f t="shared" si="797"/>
        <v>1.2814132401750321E-5</v>
      </c>
      <c r="AK1159" s="21">
        <f t="shared" si="798"/>
        <v>1.2071980566815616E-3</v>
      </c>
      <c r="AL1159" s="21">
        <f t="shared" si="799"/>
        <v>6.4070662008751602E-7</v>
      </c>
      <c r="AM1159" s="21">
        <f t="shared" si="800"/>
        <v>2.0342435187778636E-4</v>
      </c>
      <c r="AN1159" s="21">
        <f t="shared" si="801"/>
        <v>0.80088327510939517</v>
      </c>
      <c r="AO1159" s="86">
        <f t="shared" si="769"/>
        <v>1.2814132401750323E-2</v>
      </c>
      <c r="AP1159" s="88">
        <f t="shared" si="770"/>
        <v>3.5107212059589919E-8</v>
      </c>
      <c r="AQ1159" s="89">
        <f t="shared" si="771"/>
        <v>3.3073919361138673E-6</v>
      </c>
      <c r="AR1159" s="89">
        <f t="shared" si="772"/>
        <v>1.7553606029794959E-9</v>
      </c>
      <c r="AS1159" s="89">
        <f t="shared" si="773"/>
        <v>5.5732699144598997E-7</v>
      </c>
      <c r="AT1159" s="89">
        <f t="shared" si="774"/>
        <v>2.1942007537243701E-3</v>
      </c>
      <c r="AU1159" s="91">
        <f t="shared" si="775"/>
        <v>3.5107212059589928E-5</v>
      </c>
      <c r="AV1159" s="95">
        <f t="shared" si="785"/>
        <v>12.814132401750321</v>
      </c>
      <c r="AW1159" s="96">
        <f t="shared" si="786"/>
        <v>1207.1980566815616</v>
      </c>
      <c r="AX1159" s="96">
        <f t="shared" si="787"/>
        <v>0.640706620087516</v>
      </c>
      <c r="AY1159" s="96">
        <f t="shared" si="788"/>
        <v>203.42435187778636</v>
      </c>
      <c r="AZ1159" s="96">
        <f t="shared" si="789"/>
        <v>800883.27510939515</v>
      </c>
      <c r="BA1159" s="97">
        <f t="shared" si="790"/>
        <v>12814.132401750323</v>
      </c>
      <c r="BB1159" s="102">
        <f t="shared" si="791"/>
        <v>3.5107212059589922E-2</v>
      </c>
      <c r="BC1159" s="98">
        <f t="shared" si="792"/>
        <v>3.3073919361138673</v>
      </c>
      <c r="BD1159" s="98">
        <f t="shared" si="793"/>
        <v>1.7553606029794958E-3</v>
      </c>
      <c r="BE1159" s="98">
        <f t="shared" si="794"/>
        <v>0.55732699144598996</v>
      </c>
      <c r="BF1159" s="98">
        <f t="shared" si="795"/>
        <v>2194.2007537243703</v>
      </c>
      <c r="BG1159" s="103">
        <f t="shared" si="796"/>
        <v>35.107212059589926</v>
      </c>
      <c r="BH1159">
        <v>0.1</v>
      </c>
      <c r="BI1159">
        <f t="shared" si="776"/>
        <v>5.3392218340626345E-2</v>
      </c>
      <c r="BJ1159">
        <v>0.1</v>
      </c>
      <c r="BK1159">
        <f t="shared" si="777"/>
        <v>5.0904625335611402E-2</v>
      </c>
      <c r="BL1159" s="114">
        <v>0</v>
      </c>
      <c r="BM1159" s="114">
        <v>0</v>
      </c>
      <c r="BN1159" s="114">
        <v>0</v>
      </c>
      <c r="BO1159" s="114">
        <v>0</v>
      </c>
      <c r="BP1159" s="114">
        <v>0</v>
      </c>
      <c r="BQ1159" s="107">
        <f t="shared" si="778"/>
        <v>2.4000000000000002E-3</v>
      </c>
      <c r="BR1159" s="107">
        <f t="shared" si="779"/>
        <v>1.2814132401750322E-6</v>
      </c>
      <c r="BS1159" s="107">
        <f t="shared" si="780"/>
        <v>1.2071980566815617E-4</v>
      </c>
      <c r="BT1159" s="107">
        <f t="shared" si="781"/>
        <v>6.4070662008751607E-8</v>
      </c>
      <c r="BU1159" s="107">
        <f t="shared" si="782"/>
        <v>2.0342435187778639E-5</v>
      </c>
      <c r="BV1159" s="107">
        <f t="shared" si="783"/>
        <v>8.0088327510939528E-2</v>
      </c>
      <c r="BW1159" s="117">
        <f t="shared" si="784"/>
        <v>1.8121919832599831E-3</v>
      </c>
    </row>
    <row r="1160" spans="1:75" ht="45" customHeight="1" x14ac:dyDescent="0.25">
      <c r="A1160" s="108">
        <v>4.5914670531833597</v>
      </c>
      <c r="B1160" s="108">
        <v>-74.098503935276199</v>
      </c>
      <c r="C1160" s="119">
        <v>29</v>
      </c>
      <c r="D1160" s="119">
        <v>23</v>
      </c>
      <c r="E1160" s="119">
        <v>2292</v>
      </c>
      <c r="F1160" s="16" t="s">
        <v>2901</v>
      </c>
      <c r="G1160" s="14" t="s">
        <v>2902</v>
      </c>
      <c r="H1160" s="16" t="s">
        <v>2903</v>
      </c>
      <c r="I1160" s="14" t="s">
        <v>1526</v>
      </c>
      <c r="J1160" s="14" t="s">
        <v>41</v>
      </c>
      <c r="K1160" s="14">
        <v>10</v>
      </c>
      <c r="L1160" s="14"/>
      <c r="M1160" s="14">
        <v>1992</v>
      </c>
      <c r="N1160" s="15" t="s">
        <v>43</v>
      </c>
      <c r="O1160" s="15" t="s">
        <v>44</v>
      </c>
      <c r="P1160" s="17">
        <v>-7.2022874027276113E-2</v>
      </c>
      <c r="Q1160" s="18">
        <v>72</v>
      </c>
      <c r="R1160" s="18">
        <v>53.977895647835659</v>
      </c>
      <c r="S1160" s="15" t="s">
        <v>45</v>
      </c>
      <c r="T1160" s="15"/>
      <c r="U1160" s="15"/>
      <c r="V1160" s="14">
        <v>365</v>
      </c>
      <c r="W1160" s="76"/>
      <c r="X1160" s="14"/>
      <c r="Y1160" s="14">
        <v>0</v>
      </c>
      <c r="Z1160" s="76" t="s">
        <v>2904</v>
      </c>
      <c r="AA1160" s="76" t="s">
        <v>429</v>
      </c>
      <c r="AB1160" s="19" t="s">
        <v>49</v>
      </c>
      <c r="AC1160" s="19">
        <v>46.3856216091623</v>
      </c>
      <c r="AD1160" s="19">
        <v>1074.85364414012</v>
      </c>
      <c r="AE1160" s="19">
        <v>5.4109910208389103</v>
      </c>
      <c r="AF1160" s="19">
        <v>1344</v>
      </c>
      <c r="AG1160" s="19">
        <v>1920000</v>
      </c>
      <c r="AH1160" s="20">
        <v>30259</v>
      </c>
      <c r="AI1160" s="20">
        <v>7.6726E-6</v>
      </c>
      <c r="AJ1160" s="21">
        <f t="shared" si="797"/>
        <v>2.5037982427793536E-6</v>
      </c>
      <c r="AK1160" s="21">
        <f t="shared" si="798"/>
        <v>5.8018337840091276E-5</v>
      </c>
      <c r="AL1160" s="21">
        <f t="shared" si="799"/>
        <v>2.9207390867421846E-7</v>
      </c>
      <c r="AM1160" s="21">
        <f t="shared" si="800"/>
        <v>7.2546291750691131E-5</v>
      </c>
      <c r="AN1160" s="21">
        <f t="shared" si="801"/>
        <v>0.10363755964384447</v>
      </c>
      <c r="AO1160" s="86">
        <f t="shared" si="769"/>
        <v>0.17405262669699639</v>
      </c>
      <c r="AP1160" s="88">
        <f t="shared" si="770"/>
        <v>6.8597212130941197E-9</v>
      </c>
      <c r="AQ1160" s="89">
        <f t="shared" si="771"/>
        <v>1.5895435024682541E-7</v>
      </c>
      <c r="AR1160" s="89">
        <f t="shared" si="772"/>
        <v>8.0020248951840678E-10</v>
      </c>
      <c r="AS1160" s="89">
        <f t="shared" si="773"/>
        <v>1.9875696370052365E-7</v>
      </c>
      <c r="AT1160" s="89">
        <f t="shared" si="774"/>
        <v>2.8393851957217664E-4</v>
      </c>
      <c r="AU1160" s="91">
        <f t="shared" si="775"/>
        <v>4.7685651149862026E-4</v>
      </c>
      <c r="AV1160" s="95">
        <f t="shared" si="785"/>
        <v>2.5037982427793537</v>
      </c>
      <c r="AW1160" s="96">
        <f t="shared" si="786"/>
        <v>58.018337840091277</v>
      </c>
      <c r="AX1160" s="96">
        <f t="shared" si="787"/>
        <v>0.29207390867421845</v>
      </c>
      <c r="AY1160" s="96">
        <f t="shared" si="788"/>
        <v>72.546291750691125</v>
      </c>
      <c r="AZ1160" s="96">
        <f t="shared" si="789"/>
        <v>103637.55964384446</v>
      </c>
      <c r="BA1160" s="97">
        <f t="shared" si="790"/>
        <v>174052.62669699639</v>
      </c>
      <c r="BB1160" s="102">
        <f t="shared" si="791"/>
        <v>6.8597212130941197E-3</v>
      </c>
      <c r="BC1160" s="98">
        <f t="shared" si="792"/>
        <v>0.15895435024682542</v>
      </c>
      <c r="BD1160" s="98">
        <f t="shared" si="793"/>
        <v>8.0020248951840679E-4</v>
      </c>
      <c r="BE1160" s="98">
        <f t="shared" si="794"/>
        <v>0.19875696370052365</v>
      </c>
      <c r="BF1160" s="98">
        <f t="shared" si="795"/>
        <v>283.93851957217663</v>
      </c>
      <c r="BG1160" s="103">
        <f t="shared" si="796"/>
        <v>476.85651149862025</v>
      </c>
      <c r="BH1160">
        <v>0.1</v>
      </c>
      <c r="BI1160">
        <f t="shared" si="776"/>
        <v>5.3977895647835661</v>
      </c>
      <c r="BJ1160">
        <v>0.1</v>
      </c>
      <c r="BK1160">
        <f t="shared" si="777"/>
        <v>3025.9</v>
      </c>
      <c r="BL1160" s="114">
        <v>17.6498016718255</v>
      </c>
      <c r="BM1160" s="114">
        <v>910.91550745517998</v>
      </c>
      <c r="BN1160" s="114">
        <v>5.3109910208389097</v>
      </c>
      <c r="BO1160" s="114">
        <v>537.6</v>
      </c>
      <c r="BP1160" s="114">
        <v>384000</v>
      </c>
      <c r="BQ1160" s="107">
        <f t="shared" si="778"/>
        <v>7.6726E-7</v>
      </c>
      <c r="BR1160" s="107">
        <f t="shared" si="779"/>
        <v>9.8505113178984041E-7</v>
      </c>
      <c r="BS1160" s="107">
        <f t="shared" si="780"/>
        <v>4.9510418647233246E-5</v>
      </c>
      <c r="BT1160" s="107">
        <f t="shared" si="781"/>
        <v>2.8816014462261993E-7</v>
      </c>
      <c r="BU1160" s="107">
        <f t="shared" si="782"/>
        <v>2.9911602363497473E-5</v>
      </c>
      <c r="BV1160" s="107">
        <f t="shared" si="783"/>
        <v>2.3174062838582515E-2</v>
      </c>
      <c r="BW1160" s="117">
        <f t="shared" si="784"/>
        <v>2.4614758524155379E-2</v>
      </c>
    </row>
    <row r="1161" spans="1:75" ht="30" customHeight="1" x14ac:dyDescent="0.25">
      <c r="A1161" s="108">
        <v>4.587416666666666</v>
      </c>
      <c r="B1161" s="108">
        <v>-74.106416666666661</v>
      </c>
      <c r="C1161" s="119">
        <v>28</v>
      </c>
      <c r="D1161" s="119">
        <v>23</v>
      </c>
      <c r="E1161" s="119">
        <v>1798</v>
      </c>
      <c r="F1161" s="16" t="s">
        <v>2905</v>
      </c>
      <c r="G1161" s="14" t="s">
        <v>2906</v>
      </c>
      <c r="H1161" s="16" t="s">
        <v>2907</v>
      </c>
      <c r="I1161" s="14" t="s">
        <v>1526</v>
      </c>
      <c r="J1161" s="14" t="s">
        <v>53</v>
      </c>
      <c r="K1161" s="27"/>
      <c r="L1161" s="27"/>
      <c r="M1161" s="14">
        <v>2004</v>
      </c>
      <c r="N1161" s="15" t="s">
        <v>43</v>
      </c>
      <c r="O1161" s="15" t="s">
        <v>120</v>
      </c>
      <c r="P1161" s="22">
        <v>-1.5549305289660951E-2</v>
      </c>
      <c r="Q1161" s="18">
        <v>2539.1999999999998</v>
      </c>
      <c r="R1161" s="18">
        <v>2386.0799942710901</v>
      </c>
      <c r="S1161" s="15" t="s">
        <v>45</v>
      </c>
      <c r="T1161" s="15"/>
      <c r="U1161" s="15"/>
      <c r="V1161" s="14">
        <v>365</v>
      </c>
      <c r="W1161" s="76"/>
      <c r="X1161" s="14"/>
      <c r="Y1161" s="14">
        <v>0</v>
      </c>
      <c r="Z1161" s="76" t="s">
        <v>2908</v>
      </c>
      <c r="AA1161" s="76" t="s">
        <v>429</v>
      </c>
      <c r="AB1161" s="19" t="s">
        <v>49</v>
      </c>
      <c r="AC1161" s="19">
        <v>30.4</v>
      </c>
      <c r="AD1161" s="19">
        <v>1504</v>
      </c>
      <c r="AE1161" s="19">
        <v>9.6</v>
      </c>
      <c r="AF1161" s="19">
        <v>640</v>
      </c>
      <c r="AG1161" s="19">
        <v>1920000</v>
      </c>
      <c r="AH1161" s="23">
        <v>2539.1999999999998</v>
      </c>
      <c r="AI1161" s="24">
        <v>8.7999999999999994E-8</v>
      </c>
      <c r="AJ1161" s="21">
        <f t="shared" si="797"/>
        <v>7.2536831825841129E-5</v>
      </c>
      <c r="AK1161" s="21">
        <f t="shared" si="798"/>
        <v>3.5886643113837197E-3</v>
      </c>
      <c r="AL1161" s="21">
        <f t="shared" si="799"/>
        <v>2.2906367945002463E-5</v>
      </c>
      <c r="AM1161" s="21">
        <f t="shared" si="800"/>
        <v>1.5270911963334978E-3</v>
      </c>
      <c r="AN1161" s="21">
        <f t="shared" si="801"/>
        <v>4.5812735890004932</v>
      </c>
      <c r="AO1161" s="86">
        <f t="shared" si="769"/>
        <v>2.0997503949585591E-4</v>
      </c>
      <c r="AP1161" s="88">
        <f t="shared" si="770"/>
        <v>1.9873104609819488E-7</v>
      </c>
      <c r="AQ1161" s="89">
        <f t="shared" si="771"/>
        <v>9.8319570174896438E-6</v>
      </c>
      <c r="AR1161" s="89">
        <f t="shared" si="772"/>
        <v>6.2757172452061536E-8</v>
      </c>
      <c r="AS1161" s="89">
        <f t="shared" si="773"/>
        <v>4.1838114968041035E-6</v>
      </c>
      <c r="AT1161" s="89">
        <f t="shared" si="774"/>
        <v>1.255143449041231E-2</v>
      </c>
      <c r="AU1161" s="91">
        <f t="shared" si="775"/>
        <v>5.7527408081056417E-7</v>
      </c>
      <c r="AV1161" s="95">
        <f t="shared" si="785"/>
        <v>72.536831825841134</v>
      </c>
      <c r="AW1161" s="96">
        <f t="shared" si="786"/>
        <v>3588.6643113837199</v>
      </c>
      <c r="AX1161" s="96">
        <f t="shared" si="787"/>
        <v>22.906367945002462</v>
      </c>
      <c r="AY1161" s="96">
        <f t="shared" si="788"/>
        <v>1527.0911963334979</v>
      </c>
      <c r="AZ1161" s="96">
        <f t="shared" si="789"/>
        <v>4581273.5890004933</v>
      </c>
      <c r="BA1161" s="97">
        <f t="shared" si="790"/>
        <v>209.9750394958559</v>
      </c>
      <c r="BB1161" s="102">
        <f t="shared" si="791"/>
        <v>0.19873104609819489</v>
      </c>
      <c r="BC1161" s="98">
        <f t="shared" si="792"/>
        <v>9.8319570174896445</v>
      </c>
      <c r="BD1161" s="98">
        <f t="shared" si="793"/>
        <v>6.2757172452061541E-2</v>
      </c>
      <c r="BE1161" s="98">
        <f t="shared" si="794"/>
        <v>4.1838114968041031</v>
      </c>
      <c r="BF1161" s="98">
        <f t="shared" si="795"/>
        <v>12551.43449041231</v>
      </c>
      <c r="BG1161" s="103">
        <f t="shared" si="796"/>
        <v>0.57527408081056419</v>
      </c>
      <c r="BH1161">
        <v>0.1</v>
      </c>
      <c r="BI1161">
        <f t="shared" si="776"/>
        <v>238.60799942710901</v>
      </c>
      <c r="BJ1161">
        <v>0.1</v>
      </c>
      <c r="BK1161">
        <f t="shared" si="777"/>
        <v>253.92</v>
      </c>
      <c r="BL1161" s="114">
        <v>12.16</v>
      </c>
      <c r="BM1161" s="114">
        <v>601.6</v>
      </c>
      <c r="BN1161" s="114">
        <v>1.92</v>
      </c>
      <c r="BO1161" s="114">
        <v>256</v>
      </c>
      <c r="BP1161" s="114">
        <v>384000</v>
      </c>
      <c r="BQ1161" s="107">
        <f t="shared" si="778"/>
        <v>8.7999999999999994E-9</v>
      </c>
      <c r="BR1161" s="107">
        <f t="shared" si="779"/>
        <v>2.9907701936560777E-5</v>
      </c>
      <c r="BS1161" s="107">
        <f t="shared" si="780"/>
        <v>1.4796442010719545E-3</v>
      </c>
      <c r="BT1161" s="107">
        <f t="shared" si="781"/>
        <v>5.1220195842647674E-6</v>
      </c>
      <c r="BU1161" s="107">
        <f t="shared" si="782"/>
        <v>6.2963583024338492E-4</v>
      </c>
      <c r="BV1161" s="107">
        <f t="shared" si="783"/>
        <v>1.0244039168529537</v>
      </c>
      <c r="BW1161" s="117">
        <f t="shared" si="784"/>
        <v>2.9694954861486575E-5</v>
      </c>
    </row>
    <row r="1162" spans="1:75" ht="30" customHeight="1" x14ac:dyDescent="0.25">
      <c r="A1162" s="108">
        <v>4.5921524247181003</v>
      </c>
      <c r="B1162" s="108">
        <v>-74.104873525400095</v>
      </c>
      <c r="C1162" s="119">
        <v>28</v>
      </c>
      <c r="D1162" s="119">
        <v>23</v>
      </c>
      <c r="E1162" s="119">
        <v>1798</v>
      </c>
      <c r="F1162" s="16" t="s">
        <v>2909</v>
      </c>
      <c r="G1162" s="14" t="s">
        <v>2910</v>
      </c>
      <c r="H1162" s="16" t="s">
        <v>2911</v>
      </c>
      <c r="I1162" s="14" t="s">
        <v>1526</v>
      </c>
      <c r="J1162" s="14" t="s">
        <v>41</v>
      </c>
      <c r="K1162" s="14">
        <v>25</v>
      </c>
      <c r="L1162" s="14"/>
      <c r="M1162" s="14">
        <v>1953</v>
      </c>
      <c r="N1162" s="15" t="s">
        <v>43</v>
      </c>
      <c r="O1162" s="15" t="s">
        <v>44</v>
      </c>
      <c r="P1162" s="25">
        <v>1.3557806644477E-2</v>
      </c>
      <c r="Q1162" s="18">
        <v>18782.400000000001</v>
      </c>
      <c r="R1162" s="18">
        <v>19829.118480678499</v>
      </c>
      <c r="S1162" s="15" t="s">
        <v>45</v>
      </c>
      <c r="T1162" s="15"/>
      <c r="U1162" s="15"/>
      <c r="V1162" s="14">
        <v>365</v>
      </c>
      <c r="W1162" s="76"/>
      <c r="X1162" s="14"/>
      <c r="Y1162" s="14">
        <v>8760</v>
      </c>
      <c r="Z1162" s="76" t="s">
        <v>2912</v>
      </c>
      <c r="AA1162" s="76" t="s">
        <v>429</v>
      </c>
      <c r="AB1162" s="19" t="s">
        <v>49</v>
      </c>
      <c r="AC1162" s="19">
        <v>46.3856216091623</v>
      </c>
      <c r="AD1162" s="19">
        <v>1074.85364414012</v>
      </c>
      <c r="AE1162" s="19">
        <v>5.4109910208389103</v>
      </c>
      <c r="AF1162" s="19">
        <v>1344</v>
      </c>
      <c r="AG1162" s="19">
        <v>1920000</v>
      </c>
      <c r="AH1162" s="23">
        <v>18782.400000000001</v>
      </c>
      <c r="AI1162" s="24">
        <v>8.7999999999999994E-8</v>
      </c>
      <c r="AJ1162" s="21">
        <f t="shared" si="797"/>
        <v>9.1978598668800008E-4</v>
      </c>
      <c r="AK1162" s="21">
        <f t="shared" si="798"/>
        <v>2.1313400259043484E-2</v>
      </c>
      <c r="AL1162" s="21">
        <f t="shared" si="799"/>
        <v>1.0729518205010224E-4</v>
      </c>
      <c r="AM1162" s="21">
        <f t="shared" si="800"/>
        <v>2.66503352380319E-2</v>
      </c>
      <c r="AN1162" s="21">
        <f t="shared" si="801"/>
        <v>38.071907482902716</v>
      </c>
      <c r="AO1162" s="86">
        <f t="shared" si="769"/>
        <v>1.7449624262997078E-3</v>
      </c>
      <c r="AP1162" s="88">
        <f t="shared" si="770"/>
        <v>2.5199616073643836E-6</v>
      </c>
      <c r="AQ1162" s="89">
        <f t="shared" si="771"/>
        <v>5.8392877422036943E-5</v>
      </c>
      <c r="AR1162" s="89">
        <f t="shared" si="772"/>
        <v>2.9395940287699247E-7</v>
      </c>
      <c r="AS1162" s="89">
        <f t="shared" si="773"/>
        <v>7.3014617090498359E-5</v>
      </c>
      <c r="AT1162" s="89">
        <f t="shared" si="774"/>
        <v>0.10430659584356909</v>
      </c>
      <c r="AU1162" s="91">
        <f t="shared" si="775"/>
        <v>4.7807189761635833E-6</v>
      </c>
      <c r="AV1162" s="95">
        <f t="shared" si="785"/>
        <v>919.78598668800009</v>
      </c>
      <c r="AW1162" s="96">
        <f t="shared" si="786"/>
        <v>21313.400259043483</v>
      </c>
      <c r="AX1162" s="96">
        <f t="shared" si="787"/>
        <v>107.29518205010224</v>
      </c>
      <c r="AY1162" s="96">
        <f t="shared" si="788"/>
        <v>26650.335238031901</v>
      </c>
      <c r="AZ1162" s="96">
        <f t="shared" si="789"/>
        <v>38071907.482902713</v>
      </c>
      <c r="BA1162" s="97">
        <f t="shared" si="790"/>
        <v>1744.9624262997079</v>
      </c>
      <c r="BB1162" s="102">
        <f t="shared" si="791"/>
        <v>2.5199616073643836</v>
      </c>
      <c r="BC1162" s="98">
        <f t="shared" si="792"/>
        <v>58.392877422036939</v>
      </c>
      <c r="BD1162" s="98">
        <f t="shared" si="793"/>
        <v>0.29395940287699246</v>
      </c>
      <c r="BE1162" s="98">
        <f t="shared" si="794"/>
        <v>73.014617090498362</v>
      </c>
      <c r="BF1162" s="98">
        <f t="shared" si="795"/>
        <v>104306.59584356908</v>
      </c>
      <c r="BG1162" s="103">
        <f t="shared" si="796"/>
        <v>4.7807189761635831</v>
      </c>
      <c r="BH1162">
        <v>0.1</v>
      </c>
      <c r="BI1162">
        <f t="shared" si="776"/>
        <v>1982.9118480678499</v>
      </c>
      <c r="BJ1162">
        <v>0.1</v>
      </c>
      <c r="BK1162">
        <f t="shared" si="777"/>
        <v>1878.2400000000002</v>
      </c>
      <c r="BL1162" s="114">
        <v>17.6498016718255</v>
      </c>
      <c r="BM1162" s="114">
        <v>910.91550745517998</v>
      </c>
      <c r="BN1162" s="114">
        <v>5.3109910208389097</v>
      </c>
      <c r="BO1162" s="114">
        <v>537.6</v>
      </c>
      <c r="BP1162" s="114">
        <v>384000</v>
      </c>
      <c r="BQ1162" s="107">
        <f t="shared" si="778"/>
        <v>8.7999999999999994E-9</v>
      </c>
      <c r="BR1162" s="107">
        <f t="shared" si="779"/>
        <v>3.6186471086651923E-4</v>
      </c>
      <c r="BS1162" s="107">
        <f t="shared" si="780"/>
        <v>1.8187962787381232E-2</v>
      </c>
      <c r="BT1162" s="107">
        <f t="shared" si="781"/>
        <v>1.0585743628115099E-4</v>
      </c>
      <c r="BU1162" s="107">
        <f t="shared" si="782"/>
        <v>1.0988214714452592E-2</v>
      </c>
      <c r="BV1162" s="107">
        <f t="shared" si="783"/>
        <v>8.5131373164853397</v>
      </c>
      <c r="BW1162" s="117">
        <f t="shared" si="784"/>
        <v>2.4677495291045096E-4</v>
      </c>
    </row>
    <row r="1163" spans="1:75" ht="30" customHeight="1" x14ac:dyDescent="0.25">
      <c r="A1163" s="108">
        <v>4.5927538133296997</v>
      </c>
      <c r="B1163" s="108">
        <v>-74.108187528097503</v>
      </c>
      <c r="C1163" s="119">
        <v>28</v>
      </c>
      <c r="D1163" s="119">
        <v>23</v>
      </c>
      <c r="E1163" s="119">
        <v>1798</v>
      </c>
      <c r="F1163" s="16" t="s">
        <v>2913</v>
      </c>
      <c r="G1163" s="14" t="s">
        <v>2914</v>
      </c>
      <c r="H1163" s="16" t="s">
        <v>2915</v>
      </c>
      <c r="I1163" s="14" t="s">
        <v>1526</v>
      </c>
      <c r="J1163" s="14" t="s">
        <v>53</v>
      </c>
      <c r="K1163" s="27"/>
      <c r="L1163" s="27"/>
      <c r="M1163" s="14">
        <v>1986</v>
      </c>
      <c r="N1163" s="15" t="s">
        <v>43</v>
      </c>
      <c r="O1163" s="15" t="s">
        <v>123</v>
      </c>
      <c r="P1163" s="22">
        <v>-7.2022874027276113E-2</v>
      </c>
      <c r="Q1163" s="18">
        <v>3962.2023809523798</v>
      </c>
      <c r="R1163" s="18">
        <v>2970.4353702035214</v>
      </c>
      <c r="S1163" s="15" t="s">
        <v>45</v>
      </c>
      <c r="T1163" s="15"/>
      <c r="U1163" s="15"/>
      <c r="V1163" s="14">
        <v>365</v>
      </c>
      <c r="W1163" s="76"/>
      <c r="X1163" s="14"/>
      <c r="Y1163" s="14">
        <v>8760</v>
      </c>
      <c r="Z1163" s="76" t="s">
        <v>2916</v>
      </c>
      <c r="AA1163" s="76" t="s">
        <v>429</v>
      </c>
      <c r="AB1163" s="19" t="s">
        <v>49</v>
      </c>
      <c r="AC1163" s="19">
        <v>196.35697419693699</v>
      </c>
      <c r="AD1163" s="19">
        <v>1220.7279907421801</v>
      </c>
      <c r="AE1163" s="19">
        <v>69.655897325915305</v>
      </c>
      <c r="AF1163" s="19">
        <v>640</v>
      </c>
      <c r="AG1163" s="19">
        <v>1920000</v>
      </c>
      <c r="AH1163" s="20">
        <v>8608.3841463414628</v>
      </c>
      <c r="AI1163" s="20">
        <v>1.0442E-8</v>
      </c>
      <c r="AJ1163" s="21">
        <f t="shared" si="797"/>
        <v>5.8326570134072185E-4</v>
      </c>
      <c r="AK1163" s="21">
        <f t="shared" si="798"/>
        <v>3.6260936010980484E-3</v>
      </c>
      <c r="AL1163" s="21">
        <f t="shared" si="799"/>
        <v>2.0690834116016371E-4</v>
      </c>
      <c r="AM1163" s="21">
        <f t="shared" si="800"/>
        <v>1.9010786369302538E-3</v>
      </c>
      <c r="AN1163" s="21">
        <f t="shared" si="801"/>
        <v>5.7032359107907613</v>
      </c>
      <c r="AO1163" s="86">
        <f t="shared" si="769"/>
        <v>6.7388964157004275E-5</v>
      </c>
      <c r="AP1163" s="88">
        <f t="shared" si="770"/>
        <v>1.5979882228512927E-6</v>
      </c>
      <c r="AQ1163" s="89">
        <f t="shared" si="771"/>
        <v>9.9345030167069823E-6</v>
      </c>
      <c r="AR1163" s="89">
        <f t="shared" si="772"/>
        <v>5.6687216756209241E-7</v>
      </c>
      <c r="AS1163" s="89">
        <f t="shared" si="773"/>
        <v>5.208434621726723E-6</v>
      </c>
      <c r="AT1163" s="89">
        <f t="shared" si="774"/>
        <v>1.5625303865180167E-2</v>
      </c>
      <c r="AU1163" s="91">
        <f t="shared" si="775"/>
        <v>1.8462729906028569E-7</v>
      </c>
      <c r="AV1163" s="95">
        <f t="shared" si="785"/>
        <v>583.26570134072188</v>
      </c>
      <c r="AW1163" s="96">
        <f t="shared" si="786"/>
        <v>3626.0936010980486</v>
      </c>
      <c r="AX1163" s="96">
        <f t="shared" si="787"/>
        <v>206.9083411601637</v>
      </c>
      <c r="AY1163" s="96">
        <f t="shared" si="788"/>
        <v>1901.0786369302539</v>
      </c>
      <c r="AZ1163" s="96">
        <f t="shared" si="789"/>
        <v>5703235.910790761</v>
      </c>
      <c r="BA1163" s="97">
        <f t="shared" si="790"/>
        <v>67.388964157004281</v>
      </c>
      <c r="BB1163" s="102">
        <f t="shared" si="791"/>
        <v>1.5979882228512927</v>
      </c>
      <c r="BC1163" s="98">
        <f t="shared" si="792"/>
        <v>9.9345030167069819</v>
      </c>
      <c r="BD1163" s="98">
        <f t="shared" si="793"/>
        <v>0.56687216756209236</v>
      </c>
      <c r="BE1163" s="98">
        <f t="shared" si="794"/>
        <v>5.208434621726723</v>
      </c>
      <c r="BF1163" s="98">
        <f t="shared" si="795"/>
        <v>15625.303865180167</v>
      </c>
      <c r="BG1163" s="103">
        <f t="shared" si="796"/>
        <v>0.18462729906028569</v>
      </c>
      <c r="BH1163">
        <v>0.1</v>
      </c>
      <c r="BI1163">
        <f t="shared" si="776"/>
        <v>297.04353702035218</v>
      </c>
      <c r="BJ1163">
        <v>0.1</v>
      </c>
      <c r="BK1163">
        <f t="shared" si="777"/>
        <v>860.83841463414637</v>
      </c>
      <c r="BL1163" s="114">
        <v>187.562005220738</v>
      </c>
      <c r="BM1163" s="114">
        <v>1012.03746873145</v>
      </c>
      <c r="BN1163" s="114">
        <v>69.555897325915296</v>
      </c>
      <c r="BO1163" s="114">
        <v>256</v>
      </c>
      <c r="BP1163" s="114">
        <v>384000</v>
      </c>
      <c r="BQ1163" s="107">
        <f t="shared" si="778"/>
        <v>1.0442E-9</v>
      </c>
      <c r="BR1163" s="107">
        <f t="shared" si="779"/>
        <v>5.6018557270736205E-4</v>
      </c>
      <c r="BS1163" s="107">
        <f t="shared" si="780"/>
        <v>3.0279820419094514E-3</v>
      </c>
      <c r="BT1163" s="107">
        <f t="shared" si="781"/>
        <v>2.076447421003855E-4</v>
      </c>
      <c r="BU1163" s="107">
        <f t="shared" si="782"/>
        <v>7.8383480226686846E-4</v>
      </c>
      <c r="BV1163" s="107">
        <f t="shared" si="783"/>
        <v>1.275282318824607</v>
      </c>
      <c r="BW1163" s="117">
        <f t="shared" si="784"/>
        <v>9.5302387065109839E-6</v>
      </c>
    </row>
    <row r="1164" spans="1:75" ht="30" customHeight="1" x14ac:dyDescent="0.25">
      <c r="A1164" s="108">
        <v>4.5927538133296997</v>
      </c>
      <c r="B1164" s="108">
        <v>-74.108187528097503</v>
      </c>
      <c r="C1164" s="119">
        <v>28</v>
      </c>
      <c r="D1164" s="119">
        <v>23</v>
      </c>
      <c r="E1164" s="119">
        <v>1798</v>
      </c>
      <c r="F1164" s="16" t="s">
        <v>2913</v>
      </c>
      <c r="G1164" s="14" t="s">
        <v>2914</v>
      </c>
      <c r="H1164" s="16" t="s">
        <v>2915</v>
      </c>
      <c r="I1164" s="14" t="s">
        <v>1526</v>
      </c>
      <c r="J1164" s="14" t="s">
        <v>53</v>
      </c>
      <c r="K1164" s="27"/>
      <c r="L1164" s="27"/>
      <c r="M1164" s="14">
        <v>1986</v>
      </c>
      <c r="N1164" s="15" t="s">
        <v>43</v>
      </c>
      <c r="O1164" s="15" t="s">
        <v>123</v>
      </c>
      <c r="P1164" s="22">
        <v>-7.2022874027276113E-2</v>
      </c>
      <c r="Q1164" s="18">
        <v>3962.2023809523798</v>
      </c>
      <c r="R1164" s="18">
        <v>2970.4353702035214</v>
      </c>
      <c r="S1164" s="15" t="s">
        <v>45</v>
      </c>
      <c r="T1164" s="15"/>
      <c r="U1164" s="15"/>
      <c r="V1164" s="14">
        <v>365</v>
      </c>
      <c r="W1164" s="76"/>
      <c r="X1164" s="14"/>
      <c r="Y1164" s="14">
        <v>8760</v>
      </c>
      <c r="Z1164" s="76" t="s">
        <v>2916</v>
      </c>
      <c r="AA1164" s="76" t="s">
        <v>429</v>
      </c>
      <c r="AB1164" s="19" t="s">
        <v>49</v>
      </c>
      <c r="AC1164" s="19">
        <v>196.35697419693699</v>
      </c>
      <c r="AD1164" s="19">
        <v>1220.7279907421801</v>
      </c>
      <c r="AE1164" s="19">
        <v>69.655897325915305</v>
      </c>
      <c r="AF1164" s="19">
        <v>640</v>
      </c>
      <c r="AG1164" s="19">
        <v>1920000</v>
      </c>
      <c r="AH1164" s="20">
        <v>8608.3841463414628</v>
      </c>
      <c r="AI1164" s="20">
        <v>1.0442E-8</v>
      </c>
      <c r="AJ1164" s="21">
        <f t="shared" si="797"/>
        <v>5.8326570134072185E-4</v>
      </c>
      <c r="AK1164" s="21">
        <f t="shared" si="798"/>
        <v>3.6260936010980484E-3</v>
      </c>
      <c r="AL1164" s="21">
        <f t="shared" si="799"/>
        <v>2.0690834116016371E-4</v>
      </c>
      <c r="AM1164" s="21">
        <f t="shared" si="800"/>
        <v>1.9010786369302538E-3</v>
      </c>
      <c r="AN1164" s="21">
        <f t="shared" si="801"/>
        <v>5.7032359107907613</v>
      </c>
      <c r="AO1164" s="86">
        <f t="shared" si="769"/>
        <v>6.7388964157004275E-5</v>
      </c>
      <c r="AP1164" s="88">
        <f t="shared" si="770"/>
        <v>1.5979882228512927E-6</v>
      </c>
      <c r="AQ1164" s="89">
        <f t="shared" si="771"/>
        <v>9.9345030167069823E-6</v>
      </c>
      <c r="AR1164" s="89">
        <f t="shared" si="772"/>
        <v>5.6687216756209241E-7</v>
      </c>
      <c r="AS1164" s="89">
        <f t="shared" si="773"/>
        <v>5.208434621726723E-6</v>
      </c>
      <c r="AT1164" s="89">
        <f t="shared" si="774"/>
        <v>1.5625303865180167E-2</v>
      </c>
      <c r="AU1164" s="91">
        <f t="shared" si="775"/>
        <v>1.8462729906028569E-7</v>
      </c>
      <c r="AV1164" s="95">
        <f t="shared" si="785"/>
        <v>583.26570134072188</v>
      </c>
      <c r="AW1164" s="96">
        <f t="shared" si="786"/>
        <v>3626.0936010980486</v>
      </c>
      <c r="AX1164" s="96">
        <f t="shared" si="787"/>
        <v>206.9083411601637</v>
      </c>
      <c r="AY1164" s="96">
        <f t="shared" si="788"/>
        <v>1901.0786369302539</v>
      </c>
      <c r="AZ1164" s="96">
        <f t="shared" si="789"/>
        <v>5703235.910790761</v>
      </c>
      <c r="BA1164" s="97">
        <f t="shared" si="790"/>
        <v>67.388964157004281</v>
      </c>
      <c r="BB1164" s="102">
        <f t="shared" si="791"/>
        <v>1.5979882228512927</v>
      </c>
      <c r="BC1164" s="98">
        <f t="shared" si="792"/>
        <v>9.9345030167069819</v>
      </c>
      <c r="BD1164" s="98">
        <f t="shared" si="793"/>
        <v>0.56687216756209236</v>
      </c>
      <c r="BE1164" s="98">
        <f t="shared" si="794"/>
        <v>5.208434621726723</v>
      </c>
      <c r="BF1164" s="98">
        <f t="shared" si="795"/>
        <v>15625.303865180167</v>
      </c>
      <c r="BG1164" s="103">
        <f t="shared" si="796"/>
        <v>0.18462729906028569</v>
      </c>
      <c r="BH1164">
        <v>0.1</v>
      </c>
      <c r="BI1164">
        <f t="shared" si="776"/>
        <v>297.04353702035218</v>
      </c>
      <c r="BJ1164">
        <v>0.1</v>
      </c>
      <c r="BK1164">
        <f t="shared" si="777"/>
        <v>860.83841463414637</v>
      </c>
      <c r="BL1164" s="114">
        <v>187.562005220738</v>
      </c>
      <c r="BM1164" s="114">
        <v>1012.03746873145</v>
      </c>
      <c r="BN1164" s="114">
        <v>69.555897325915296</v>
      </c>
      <c r="BO1164" s="114">
        <v>256</v>
      </c>
      <c r="BP1164" s="114">
        <v>384000</v>
      </c>
      <c r="BQ1164" s="107">
        <f t="shared" si="778"/>
        <v>1.0442E-9</v>
      </c>
      <c r="BR1164" s="107">
        <f t="shared" si="779"/>
        <v>5.6018557270736205E-4</v>
      </c>
      <c r="BS1164" s="107">
        <f t="shared" si="780"/>
        <v>3.0279820419094514E-3</v>
      </c>
      <c r="BT1164" s="107">
        <f t="shared" si="781"/>
        <v>2.076447421003855E-4</v>
      </c>
      <c r="BU1164" s="107">
        <f t="shared" si="782"/>
        <v>7.8383480226686846E-4</v>
      </c>
      <c r="BV1164" s="107">
        <f t="shared" si="783"/>
        <v>1.275282318824607</v>
      </c>
      <c r="BW1164" s="117">
        <f t="shared" si="784"/>
        <v>9.5302387065109839E-6</v>
      </c>
    </row>
    <row r="1165" spans="1:75" ht="30" customHeight="1" x14ac:dyDescent="0.25">
      <c r="A1165" s="108">
        <v>4.5927538133296997</v>
      </c>
      <c r="B1165" s="108">
        <v>-74.108187528097503</v>
      </c>
      <c r="C1165" s="119">
        <v>28</v>
      </c>
      <c r="D1165" s="119">
        <v>23</v>
      </c>
      <c r="E1165" s="119">
        <v>1798</v>
      </c>
      <c r="F1165" s="16" t="s">
        <v>2913</v>
      </c>
      <c r="G1165" s="14" t="s">
        <v>2914</v>
      </c>
      <c r="H1165" s="16" t="s">
        <v>2915</v>
      </c>
      <c r="I1165" s="14" t="s">
        <v>1526</v>
      </c>
      <c r="J1165" s="14" t="s">
        <v>53</v>
      </c>
      <c r="K1165" s="27"/>
      <c r="L1165" s="27"/>
      <c r="M1165" s="14">
        <v>1986</v>
      </c>
      <c r="N1165" s="15" t="s">
        <v>43</v>
      </c>
      <c r="O1165" s="15" t="s">
        <v>123</v>
      </c>
      <c r="P1165" s="22">
        <v>-7.2022874027276113E-2</v>
      </c>
      <c r="Q1165" s="18">
        <v>3962.2023809523798</v>
      </c>
      <c r="R1165" s="18">
        <v>2970.4353702035214</v>
      </c>
      <c r="S1165" s="15" t="s">
        <v>45</v>
      </c>
      <c r="T1165" s="15"/>
      <c r="U1165" s="15"/>
      <c r="V1165" s="14">
        <v>365</v>
      </c>
      <c r="W1165" s="76"/>
      <c r="X1165" s="14"/>
      <c r="Y1165" s="14">
        <v>8760</v>
      </c>
      <c r="Z1165" s="76" t="s">
        <v>2916</v>
      </c>
      <c r="AA1165" s="76" t="s">
        <v>429</v>
      </c>
      <c r="AB1165" s="19" t="s">
        <v>49</v>
      </c>
      <c r="AC1165" s="19">
        <v>196.35697419693699</v>
      </c>
      <c r="AD1165" s="19">
        <v>1220.7279907421801</v>
      </c>
      <c r="AE1165" s="19">
        <v>69.655897325915305</v>
      </c>
      <c r="AF1165" s="19">
        <v>640</v>
      </c>
      <c r="AG1165" s="19">
        <v>1920000</v>
      </c>
      <c r="AH1165" s="20">
        <v>8608.3841463414628</v>
      </c>
      <c r="AI1165" s="20">
        <v>1.0442E-8</v>
      </c>
      <c r="AJ1165" s="21">
        <f t="shared" si="797"/>
        <v>5.8326570134072185E-4</v>
      </c>
      <c r="AK1165" s="21">
        <f t="shared" si="798"/>
        <v>3.6260936010980484E-3</v>
      </c>
      <c r="AL1165" s="21">
        <f t="shared" si="799"/>
        <v>2.0690834116016371E-4</v>
      </c>
      <c r="AM1165" s="21">
        <f t="shared" si="800"/>
        <v>1.9010786369302538E-3</v>
      </c>
      <c r="AN1165" s="21">
        <f t="shared" si="801"/>
        <v>5.7032359107907613</v>
      </c>
      <c r="AO1165" s="86">
        <f t="shared" si="769"/>
        <v>6.7388964157004275E-5</v>
      </c>
      <c r="AP1165" s="88">
        <f t="shared" si="770"/>
        <v>1.5979882228512927E-6</v>
      </c>
      <c r="AQ1165" s="89">
        <f t="shared" si="771"/>
        <v>9.9345030167069823E-6</v>
      </c>
      <c r="AR1165" s="89">
        <f t="shared" si="772"/>
        <v>5.6687216756209241E-7</v>
      </c>
      <c r="AS1165" s="89">
        <f t="shared" si="773"/>
        <v>5.208434621726723E-6</v>
      </c>
      <c r="AT1165" s="89">
        <f t="shared" si="774"/>
        <v>1.5625303865180167E-2</v>
      </c>
      <c r="AU1165" s="91">
        <f t="shared" si="775"/>
        <v>1.8462729906028569E-7</v>
      </c>
      <c r="AV1165" s="95">
        <f t="shared" si="785"/>
        <v>583.26570134072188</v>
      </c>
      <c r="AW1165" s="96">
        <f t="shared" si="786"/>
        <v>3626.0936010980486</v>
      </c>
      <c r="AX1165" s="96">
        <f t="shared" si="787"/>
        <v>206.9083411601637</v>
      </c>
      <c r="AY1165" s="96">
        <f t="shared" si="788"/>
        <v>1901.0786369302539</v>
      </c>
      <c r="AZ1165" s="96">
        <f t="shared" si="789"/>
        <v>5703235.910790761</v>
      </c>
      <c r="BA1165" s="97">
        <f t="shared" si="790"/>
        <v>67.388964157004281</v>
      </c>
      <c r="BB1165" s="102">
        <f t="shared" si="791"/>
        <v>1.5979882228512927</v>
      </c>
      <c r="BC1165" s="98">
        <f t="shared" si="792"/>
        <v>9.9345030167069819</v>
      </c>
      <c r="BD1165" s="98">
        <f t="shared" si="793"/>
        <v>0.56687216756209236</v>
      </c>
      <c r="BE1165" s="98">
        <f t="shared" si="794"/>
        <v>5.208434621726723</v>
      </c>
      <c r="BF1165" s="98">
        <f t="shared" si="795"/>
        <v>15625.303865180167</v>
      </c>
      <c r="BG1165" s="103">
        <f t="shared" si="796"/>
        <v>0.18462729906028569</v>
      </c>
      <c r="BH1165">
        <v>0.1</v>
      </c>
      <c r="BI1165">
        <f t="shared" si="776"/>
        <v>297.04353702035218</v>
      </c>
      <c r="BJ1165">
        <v>0.1</v>
      </c>
      <c r="BK1165">
        <f t="shared" si="777"/>
        <v>860.83841463414637</v>
      </c>
      <c r="BL1165" s="114">
        <v>187.562005220738</v>
      </c>
      <c r="BM1165" s="114">
        <v>1012.03746873145</v>
      </c>
      <c r="BN1165" s="114">
        <v>69.555897325915296</v>
      </c>
      <c r="BO1165" s="114">
        <v>256</v>
      </c>
      <c r="BP1165" s="114">
        <v>384000</v>
      </c>
      <c r="BQ1165" s="107">
        <f t="shared" si="778"/>
        <v>1.0442E-9</v>
      </c>
      <c r="BR1165" s="107">
        <f t="shared" si="779"/>
        <v>5.6018557270736205E-4</v>
      </c>
      <c r="BS1165" s="107">
        <f t="shared" si="780"/>
        <v>3.0279820419094514E-3</v>
      </c>
      <c r="BT1165" s="107">
        <f t="shared" si="781"/>
        <v>2.076447421003855E-4</v>
      </c>
      <c r="BU1165" s="107">
        <f t="shared" si="782"/>
        <v>7.8383480226686846E-4</v>
      </c>
      <c r="BV1165" s="107">
        <f t="shared" si="783"/>
        <v>1.275282318824607</v>
      </c>
      <c r="BW1165" s="117">
        <f t="shared" si="784"/>
        <v>9.5302387065109839E-6</v>
      </c>
    </row>
    <row r="1166" spans="1:75" ht="30" customHeight="1" x14ac:dyDescent="0.25">
      <c r="A1166" s="108">
        <v>4.5927538133296997</v>
      </c>
      <c r="B1166" s="108">
        <v>-74.108187528097503</v>
      </c>
      <c r="C1166" s="119">
        <v>28</v>
      </c>
      <c r="D1166" s="119">
        <v>23</v>
      </c>
      <c r="E1166" s="119">
        <v>1798</v>
      </c>
      <c r="F1166" s="16" t="s">
        <v>2913</v>
      </c>
      <c r="G1166" s="14" t="s">
        <v>2914</v>
      </c>
      <c r="H1166" s="16" t="s">
        <v>2915</v>
      </c>
      <c r="I1166" s="14" t="s">
        <v>1526</v>
      </c>
      <c r="J1166" s="14" t="s">
        <v>53</v>
      </c>
      <c r="K1166" s="27"/>
      <c r="L1166" s="27"/>
      <c r="M1166" s="14">
        <v>1986</v>
      </c>
      <c r="N1166" s="15" t="s">
        <v>43</v>
      </c>
      <c r="O1166" s="15" t="s">
        <v>123</v>
      </c>
      <c r="P1166" s="22">
        <v>-7.2022874027276113E-2</v>
      </c>
      <c r="Q1166" s="18">
        <v>3962.2023809523798</v>
      </c>
      <c r="R1166" s="18">
        <v>2970.4353702035214</v>
      </c>
      <c r="S1166" s="15" t="s">
        <v>45</v>
      </c>
      <c r="T1166" s="15"/>
      <c r="U1166" s="15"/>
      <c r="V1166" s="14">
        <v>365</v>
      </c>
      <c r="W1166" s="76"/>
      <c r="X1166" s="14"/>
      <c r="Y1166" s="14">
        <v>8760</v>
      </c>
      <c r="Z1166" s="76" t="s">
        <v>2916</v>
      </c>
      <c r="AA1166" s="76" t="s">
        <v>429</v>
      </c>
      <c r="AB1166" s="19" t="s">
        <v>49</v>
      </c>
      <c r="AC1166" s="19">
        <v>196.35697419693699</v>
      </c>
      <c r="AD1166" s="19">
        <v>1220.7279907421801</v>
      </c>
      <c r="AE1166" s="19">
        <v>69.655897325915305</v>
      </c>
      <c r="AF1166" s="19">
        <v>640</v>
      </c>
      <c r="AG1166" s="19">
        <v>1920000</v>
      </c>
      <c r="AH1166" s="20">
        <v>8608.3841463414628</v>
      </c>
      <c r="AI1166" s="20">
        <v>1.0442E-8</v>
      </c>
      <c r="AJ1166" s="21">
        <f t="shared" si="797"/>
        <v>5.8326570134072185E-4</v>
      </c>
      <c r="AK1166" s="21">
        <f t="shared" si="798"/>
        <v>3.6260936010980484E-3</v>
      </c>
      <c r="AL1166" s="21">
        <f t="shared" si="799"/>
        <v>2.0690834116016371E-4</v>
      </c>
      <c r="AM1166" s="21">
        <f t="shared" si="800"/>
        <v>1.9010786369302538E-3</v>
      </c>
      <c r="AN1166" s="21">
        <f t="shared" si="801"/>
        <v>5.7032359107907613</v>
      </c>
      <c r="AO1166" s="86">
        <f t="shared" si="769"/>
        <v>6.7388964157004275E-5</v>
      </c>
      <c r="AP1166" s="88">
        <f t="shared" si="770"/>
        <v>1.5979882228512927E-6</v>
      </c>
      <c r="AQ1166" s="89">
        <f t="shared" si="771"/>
        <v>9.9345030167069823E-6</v>
      </c>
      <c r="AR1166" s="89">
        <f t="shared" si="772"/>
        <v>5.6687216756209241E-7</v>
      </c>
      <c r="AS1166" s="89">
        <f t="shared" si="773"/>
        <v>5.208434621726723E-6</v>
      </c>
      <c r="AT1166" s="89">
        <f t="shared" si="774"/>
        <v>1.5625303865180167E-2</v>
      </c>
      <c r="AU1166" s="91">
        <f t="shared" si="775"/>
        <v>1.8462729906028569E-7</v>
      </c>
      <c r="AV1166" s="95">
        <f t="shared" si="785"/>
        <v>583.26570134072188</v>
      </c>
      <c r="AW1166" s="96">
        <f t="shared" si="786"/>
        <v>3626.0936010980486</v>
      </c>
      <c r="AX1166" s="96">
        <f t="shared" si="787"/>
        <v>206.9083411601637</v>
      </c>
      <c r="AY1166" s="96">
        <f t="shared" si="788"/>
        <v>1901.0786369302539</v>
      </c>
      <c r="AZ1166" s="96">
        <f t="shared" si="789"/>
        <v>5703235.910790761</v>
      </c>
      <c r="BA1166" s="97">
        <f t="shared" si="790"/>
        <v>67.388964157004281</v>
      </c>
      <c r="BB1166" s="102">
        <f t="shared" si="791"/>
        <v>1.5979882228512927</v>
      </c>
      <c r="BC1166" s="98">
        <f t="shared" si="792"/>
        <v>9.9345030167069819</v>
      </c>
      <c r="BD1166" s="98">
        <f t="shared" si="793"/>
        <v>0.56687216756209236</v>
      </c>
      <c r="BE1166" s="98">
        <f t="shared" si="794"/>
        <v>5.208434621726723</v>
      </c>
      <c r="BF1166" s="98">
        <f t="shared" si="795"/>
        <v>15625.303865180167</v>
      </c>
      <c r="BG1166" s="103">
        <f t="shared" si="796"/>
        <v>0.18462729906028569</v>
      </c>
      <c r="BH1166">
        <v>0.1</v>
      </c>
      <c r="BI1166">
        <f t="shared" si="776"/>
        <v>297.04353702035218</v>
      </c>
      <c r="BJ1166">
        <v>0.1</v>
      </c>
      <c r="BK1166">
        <f t="shared" si="777"/>
        <v>860.83841463414637</v>
      </c>
      <c r="BL1166" s="114">
        <v>187.562005220738</v>
      </c>
      <c r="BM1166" s="114">
        <v>1012.03746873145</v>
      </c>
      <c r="BN1166" s="114">
        <v>69.555897325915296</v>
      </c>
      <c r="BO1166" s="114">
        <v>256</v>
      </c>
      <c r="BP1166" s="114">
        <v>384000</v>
      </c>
      <c r="BQ1166" s="107">
        <f t="shared" si="778"/>
        <v>1.0442E-9</v>
      </c>
      <c r="BR1166" s="107">
        <f t="shared" si="779"/>
        <v>5.6018557270736205E-4</v>
      </c>
      <c r="BS1166" s="107">
        <f t="shared" si="780"/>
        <v>3.0279820419094514E-3</v>
      </c>
      <c r="BT1166" s="107">
        <f t="shared" si="781"/>
        <v>2.076447421003855E-4</v>
      </c>
      <c r="BU1166" s="107">
        <f t="shared" si="782"/>
        <v>7.8383480226686846E-4</v>
      </c>
      <c r="BV1166" s="107">
        <f t="shared" si="783"/>
        <v>1.275282318824607</v>
      </c>
      <c r="BW1166" s="117">
        <f t="shared" si="784"/>
        <v>9.5302387065109839E-6</v>
      </c>
    </row>
    <row r="1167" spans="1:75" ht="30" customHeight="1" x14ac:dyDescent="0.25">
      <c r="A1167" s="108">
        <v>4.5927538133296997</v>
      </c>
      <c r="B1167" s="108">
        <v>-74.108187528097503</v>
      </c>
      <c r="C1167" s="119">
        <v>28</v>
      </c>
      <c r="D1167" s="119">
        <v>23</v>
      </c>
      <c r="E1167" s="119">
        <v>1798</v>
      </c>
      <c r="F1167" s="16" t="s">
        <v>2913</v>
      </c>
      <c r="G1167" s="14" t="s">
        <v>2914</v>
      </c>
      <c r="H1167" s="16" t="s">
        <v>2915</v>
      </c>
      <c r="I1167" s="14" t="s">
        <v>1526</v>
      </c>
      <c r="J1167" s="14" t="s">
        <v>53</v>
      </c>
      <c r="K1167" s="27"/>
      <c r="L1167" s="27"/>
      <c r="M1167" s="14">
        <v>1986</v>
      </c>
      <c r="N1167" s="15" t="s">
        <v>43</v>
      </c>
      <c r="O1167" s="15" t="s">
        <v>123</v>
      </c>
      <c r="P1167" s="22">
        <v>-7.2022874027276113E-2</v>
      </c>
      <c r="Q1167" s="18">
        <v>3962.2023809523798</v>
      </c>
      <c r="R1167" s="18">
        <v>2970.4353702035214</v>
      </c>
      <c r="S1167" s="15" t="s">
        <v>45</v>
      </c>
      <c r="T1167" s="15"/>
      <c r="U1167" s="15"/>
      <c r="V1167" s="14">
        <v>365</v>
      </c>
      <c r="W1167" s="76"/>
      <c r="X1167" s="14"/>
      <c r="Y1167" s="14">
        <v>8760</v>
      </c>
      <c r="Z1167" s="76" t="s">
        <v>2917</v>
      </c>
      <c r="AA1167" s="76" t="s">
        <v>429</v>
      </c>
      <c r="AB1167" s="19" t="s">
        <v>49</v>
      </c>
      <c r="AC1167" s="19">
        <v>196.35697419693699</v>
      </c>
      <c r="AD1167" s="19">
        <v>1220.7279907421801</v>
      </c>
      <c r="AE1167" s="19">
        <v>69.655897325915305</v>
      </c>
      <c r="AF1167" s="19">
        <v>640</v>
      </c>
      <c r="AG1167" s="19">
        <v>1920000</v>
      </c>
      <c r="AH1167" s="23">
        <f>Q1167</f>
        <v>3962.2023809523798</v>
      </c>
      <c r="AI1167" s="20">
        <v>8.8000000000000004E-7</v>
      </c>
      <c r="AJ1167" s="21">
        <f t="shared" si="797"/>
        <v>5.8326570134072185E-4</v>
      </c>
      <c r="AK1167" s="21">
        <f t="shared" si="798"/>
        <v>3.6260936010980484E-3</v>
      </c>
      <c r="AL1167" s="21">
        <f t="shared" si="799"/>
        <v>2.0690834116016371E-4</v>
      </c>
      <c r="AM1167" s="21">
        <f t="shared" si="800"/>
        <v>1.9010786369302538E-3</v>
      </c>
      <c r="AN1167" s="21">
        <f t="shared" si="801"/>
        <v>5.7032359107907613</v>
      </c>
      <c r="AO1167" s="86">
        <f t="shared" si="769"/>
        <v>2.6139831257790992E-3</v>
      </c>
      <c r="AP1167" s="88">
        <f t="shared" si="770"/>
        <v>1.5979882228512927E-6</v>
      </c>
      <c r="AQ1167" s="89">
        <f t="shared" si="771"/>
        <v>9.9345030167069823E-6</v>
      </c>
      <c r="AR1167" s="89">
        <f t="shared" si="772"/>
        <v>5.6687216756209241E-7</v>
      </c>
      <c r="AS1167" s="89">
        <f t="shared" si="773"/>
        <v>5.208434621726723E-6</v>
      </c>
      <c r="AT1167" s="89">
        <f t="shared" si="774"/>
        <v>1.5625303865180167E-2</v>
      </c>
      <c r="AU1167" s="91">
        <f t="shared" si="775"/>
        <v>7.1615976048742443E-6</v>
      </c>
      <c r="AV1167" s="95">
        <f t="shared" si="785"/>
        <v>583.26570134072188</v>
      </c>
      <c r="AW1167" s="96">
        <f t="shared" si="786"/>
        <v>3626.0936010980486</v>
      </c>
      <c r="AX1167" s="96">
        <f t="shared" si="787"/>
        <v>206.9083411601637</v>
      </c>
      <c r="AY1167" s="96">
        <f t="shared" si="788"/>
        <v>1901.0786369302539</v>
      </c>
      <c r="AZ1167" s="96">
        <f t="shared" si="789"/>
        <v>5703235.910790761</v>
      </c>
      <c r="BA1167" s="97">
        <f t="shared" si="790"/>
        <v>2613.9831257790993</v>
      </c>
      <c r="BB1167" s="102">
        <f t="shared" si="791"/>
        <v>1.5979882228512927</v>
      </c>
      <c r="BC1167" s="98">
        <f t="shared" si="792"/>
        <v>9.9345030167069819</v>
      </c>
      <c r="BD1167" s="98">
        <f t="shared" si="793"/>
        <v>0.56687216756209236</v>
      </c>
      <c r="BE1167" s="98">
        <f t="shared" si="794"/>
        <v>5.208434621726723</v>
      </c>
      <c r="BF1167" s="98">
        <f t="shared" si="795"/>
        <v>15625.303865180167</v>
      </c>
      <c r="BG1167" s="103">
        <f t="shared" si="796"/>
        <v>7.1615976048742445</v>
      </c>
      <c r="BH1167">
        <v>0.1</v>
      </c>
      <c r="BI1167">
        <f t="shared" si="776"/>
        <v>297.04353702035218</v>
      </c>
      <c r="BJ1167">
        <v>0.1</v>
      </c>
      <c r="BK1167">
        <f t="shared" si="777"/>
        <v>396.22023809523802</v>
      </c>
      <c r="BL1167" s="114">
        <v>187.562005220738</v>
      </c>
      <c r="BM1167" s="114">
        <v>1012.03746873145</v>
      </c>
      <c r="BN1167" s="114">
        <v>69.555897325915296</v>
      </c>
      <c r="BO1167" s="114">
        <v>256</v>
      </c>
      <c r="BP1167" s="114">
        <v>384000</v>
      </c>
      <c r="BQ1167" s="107">
        <f t="shared" si="778"/>
        <v>8.8000000000000007E-8</v>
      </c>
      <c r="BR1167" s="107">
        <f t="shared" si="779"/>
        <v>5.6018557270736205E-4</v>
      </c>
      <c r="BS1167" s="107">
        <f t="shared" si="780"/>
        <v>3.0279820419094514E-3</v>
      </c>
      <c r="BT1167" s="107">
        <f t="shared" si="781"/>
        <v>2.076447421003855E-4</v>
      </c>
      <c r="BU1167" s="107">
        <f t="shared" si="782"/>
        <v>7.8383480226686846E-4</v>
      </c>
      <c r="BV1167" s="107">
        <f t="shared" si="783"/>
        <v>1.275282318824607</v>
      </c>
      <c r="BW1167" s="117">
        <f t="shared" si="784"/>
        <v>3.6967303882912188E-4</v>
      </c>
    </row>
    <row r="1168" spans="1:75" ht="30" customHeight="1" x14ac:dyDescent="0.25">
      <c r="A1168" s="108">
        <v>4.5927538133296997</v>
      </c>
      <c r="B1168" s="108">
        <v>-74.108187528097503</v>
      </c>
      <c r="C1168" s="119">
        <v>28</v>
      </c>
      <c r="D1168" s="119">
        <v>23</v>
      </c>
      <c r="E1168" s="119">
        <v>1798</v>
      </c>
      <c r="F1168" s="16" t="s">
        <v>2913</v>
      </c>
      <c r="G1168" s="14" t="s">
        <v>2914</v>
      </c>
      <c r="H1168" s="16" t="s">
        <v>2915</v>
      </c>
      <c r="I1168" s="14" t="s">
        <v>1526</v>
      </c>
      <c r="J1168" s="14" t="s">
        <v>53</v>
      </c>
      <c r="K1168" s="27"/>
      <c r="L1168" s="27"/>
      <c r="M1168" s="14">
        <v>1994</v>
      </c>
      <c r="N1168" s="15" t="s">
        <v>43</v>
      </c>
      <c r="O1168" s="15" t="s">
        <v>123</v>
      </c>
      <c r="P1168" s="22">
        <v>-7.2022874027276113E-2</v>
      </c>
      <c r="Q1168" s="18">
        <v>3962.2023809523798</v>
      </c>
      <c r="R1168" s="18">
        <v>2970.4353702035214</v>
      </c>
      <c r="S1168" s="15" t="s">
        <v>45</v>
      </c>
      <c r="T1168" s="15"/>
      <c r="U1168" s="15"/>
      <c r="V1168" s="14">
        <v>365</v>
      </c>
      <c r="W1168" s="76"/>
      <c r="X1168" s="14"/>
      <c r="Y1168" s="14">
        <v>8760</v>
      </c>
      <c r="Z1168" s="76" t="s">
        <v>2917</v>
      </c>
      <c r="AA1168" s="76" t="s">
        <v>429</v>
      </c>
      <c r="AB1168" s="19" t="s">
        <v>49</v>
      </c>
      <c r="AC1168" s="19">
        <v>196.35697419693699</v>
      </c>
      <c r="AD1168" s="19">
        <v>1220.7279907421801</v>
      </c>
      <c r="AE1168" s="19">
        <v>69.655897325915305</v>
      </c>
      <c r="AF1168" s="19">
        <v>640</v>
      </c>
      <c r="AG1168" s="19">
        <v>1920000</v>
      </c>
      <c r="AH1168" s="23">
        <f>Q1168</f>
        <v>3962.2023809523798</v>
      </c>
      <c r="AI1168" s="20">
        <v>2.5741799999999997E-6</v>
      </c>
      <c r="AJ1168" s="21">
        <f t="shared" si="797"/>
        <v>5.8326570134072185E-4</v>
      </c>
      <c r="AK1168" s="21">
        <f t="shared" si="798"/>
        <v>3.6260936010980484E-3</v>
      </c>
      <c r="AL1168" s="21">
        <f t="shared" si="799"/>
        <v>2.0690834116016371E-4</v>
      </c>
      <c r="AM1168" s="21">
        <f t="shared" si="800"/>
        <v>1.9010786369302538E-3</v>
      </c>
      <c r="AN1168" s="21">
        <f t="shared" si="801"/>
        <v>5.7032359107907613</v>
      </c>
      <c r="AO1168" s="86">
        <f t="shared" si="769"/>
        <v>7.6464353212704998E-3</v>
      </c>
      <c r="AP1168" s="88">
        <f t="shared" si="770"/>
        <v>1.5979882228512927E-6</v>
      </c>
      <c r="AQ1168" s="89">
        <f t="shared" si="771"/>
        <v>9.9345030167069823E-6</v>
      </c>
      <c r="AR1168" s="89">
        <f t="shared" si="772"/>
        <v>5.6687216756209241E-7</v>
      </c>
      <c r="AS1168" s="89">
        <f t="shared" si="773"/>
        <v>5.208434621726723E-6</v>
      </c>
      <c r="AT1168" s="89">
        <f t="shared" si="774"/>
        <v>1.5625303865180167E-2</v>
      </c>
      <c r="AU1168" s="91">
        <f t="shared" si="775"/>
        <v>2.0949137866494519E-5</v>
      </c>
      <c r="AV1168" s="95">
        <f t="shared" si="785"/>
        <v>583.26570134072188</v>
      </c>
      <c r="AW1168" s="96">
        <f t="shared" si="786"/>
        <v>3626.0936010980486</v>
      </c>
      <c r="AX1168" s="96">
        <f t="shared" si="787"/>
        <v>206.9083411601637</v>
      </c>
      <c r="AY1168" s="96">
        <f t="shared" si="788"/>
        <v>1901.0786369302539</v>
      </c>
      <c r="AZ1168" s="96">
        <f t="shared" si="789"/>
        <v>5703235.910790761</v>
      </c>
      <c r="BA1168" s="97">
        <f t="shared" si="790"/>
        <v>7646.4353212705</v>
      </c>
      <c r="BB1168" s="102">
        <f t="shared" si="791"/>
        <v>1.5979882228512927</v>
      </c>
      <c r="BC1168" s="98">
        <f t="shared" si="792"/>
        <v>9.9345030167069819</v>
      </c>
      <c r="BD1168" s="98">
        <f t="shared" si="793"/>
        <v>0.56687216756209236</v>
      </c>
      <c r="BE1168" s="98">
        <f t="shared" si="794"/>
        <v>5.208434621726723</v>
      </c>
      <c r="BF1168" s="98">
        <f t="shared" si="795"/>
        <v>15625.303865180167</v>
      </c>
      <c r="BG1168" s="103">
        <f t="shared" si="796"/>
        <v>20.949137866494517</v>
      </c>
      <c r="BH1168">
        <v>0.1</v>
      </c>
      <c r="BI1168">
        <f t="shared" si="776"/>
        <v>297.04353702035218</v>
      </c>
      <c r="BJ1168">
        <v>0.1</v>
      </c>
      <c r="BK1168">
        <f t="shared" si="777"/>
        <v>396.22023809523802</v>
      </c>
      <c r="BL1168" s="114">
        <v>187.562005220738</v>
      </c>
      <c r="BM1168" s="114">
        <v>1012.03746873145</v>
      </c>
      <c r="BN1168" s="114">
        <v>69.555897325915296</v>
      </c>
      <c r="BO1168" s="114">
        <v>256</v>
      </c>
      <c r="BP1168" s="114">
        <v>384000</v>
      </c>
      <c r="BQ1168" s="107">
        <f t="shared" si="778"/>
        <v>2.5741799999999998E-7</v>
      </c>
      <c r="BR1168" s="107">
        <f t="shared" si="779"/>
        <v>5.6018557270736205E-4</v>
      </c>
      <c r="BS1168" s="107">
        <f t="shared" si="780"/>
        <v>3.0279820419094514E-3</v>
      </c>
      <c r="BT1168" s="107">
        <f t="shared" si="781"/>
        <v>2.076447421003855E-4</v>
      </c>
      <c r="BU1168" s="107">
        <f t="shared" si="782"/>
        <v>7.8383480226686846E-4</v>
      </c>
      <c r="BV1168" s="107">
        <f t="shared" si="783"/>
        <v>1.275282318824607</v>
      </c>
      <c r="BW1168" s="117">
        <f t="shared" si="784"/>
        <v>1.0813692535149417E-3</v>
      </c>
    </row>
    <row r="1169" spans="1:75" ht="30" customHeight="1" x14ac:dyDescent="0.25">
      <c r="A1169" s="108">
        <v>4.5927538133296997</v>
      </c>
      <c r="B1169" s="108">
        <v>-74.108187528097503</v>
      </c>
      <c r="C1169" s="119">
        <v>28</v>
      </c>
      <c r="D1169" s="119">
        <v>23</v>
      </c>
      <c r="E1169" s="119">
        <v>1798</v>
      </c>
      <c r="F1169" s="16" t="s">
        <v>2913</v>
      </c>
      <c r="G1169" s="14" t="s">
        <v>2914</v>
      </c>
      <c r="H1169" s="16" t="s">
        <v>2915</v>
      </c>
      <c r="I1169" s="14" t="s">
        <v>1526</v>
      </c>
      <c r="J1169" s="14" t="s">
        <v>53</v>
      </c>
      <c r="K1169" s="27"/>
      <c r="L1169" s="27"/>
      <c r="M1169" s="14">
        <v>1986</v>
      </c>
      <c r="N1169" s="15" t="s">
        <v>43</v>
      </c>
      <c r="O1169" s="15" t="s">
        <v>123</v>
      </c>
      <c r="P1169" s="22">
        <v>-7.2022874027276113E-2</v>
      </c>
      <c r="Q1169" s="18">
        <v>3962.2023809523798</v>
      </c>
      <c r="R1169" s="18">
        <v>2970.4353702035214</v>
      </c>
      <c r="S1169" s="15" t="s">
        <v>45</v>
      </c>
      <c r="T1169" s="15"/>
      <c r="U1169" s="15"/>
      <c r="V1169" s="14">
        <v>365</v>
      </c>
      <c r="W1169" s="76"/>
      <c r="X1169" s="14"/>
      <c r="Y1169" s="14">
        <v>8760</v>
      </c>
      <c r="Z1169" s="76" t="s">
        <v>2917</v>
      </c>
      <c r="AA1169" s="76" t="s">
        <v>429</v>
      </c>
      <c r="AB1169" s="19" t="s">
        <v>49</v>
      </c>
      <c r="AC1169" s="19">
        <v>196.35697419693699</v>
      </c>
      <c r="AD1169" s="19">
        <v>1220.7279907421801</v>
      </c>
      <c r="AE1169" s="19">
        <v>69.655897325915305</v>
      </c>
      <c r="AF1169" s="19">
        <v>640</v>
      </c>
      <c r="AG1169" s="19">
        <v>1920000</v>
      </c>
      <c r="AH1169" s="20">
        <v>8608.3841463414628</v>
      </c>
      <c r="AI1169" s="20">
        <v>1.0442E-8</v>
      </c>
      <c r="AJ1169" s="21">
        <f t="shared" si="797"/>
        <v>5.8326570134072185E-4</v>
      </c>
      <c r="AK1169" s="21">
        <f t="shared" si="798"/>
        <v>3.6260936010980484E-3</v>
      </c>
      <c r="AL1169" s="21">
        <f t="shared" si="799"/>
        <v>2.0690834116016371E-4</v>
      </c>
      <c r="AM1169" s="21">
        <f t="shared" si="800"/>
        <v>1.9010786369302538E-3</v>
      </c>
      <c r="AN1169" s="21">
        <f t="shared" si="801"/>
        <v>5.7032359107907613</v>
      </c>
      <c r="AO1169" s="86">
        <f t="shared" si="769"/>
        <v>6.7388964157004275E-5</v>
      </c>
      <c r="AP1169" s="88">
        <f t="shared" si="770"/>
        <v>1.5979882228512927E-6</v>
      </c>
      <c r="AQ1169" s="89">
        <f t="shared" si="771"/>
        <v>9.9345030167069823E-6</v>
      </c>
      <c r="AR1169" s="89">
        <f t="shared" si="772"/>
        <v>5.6687216756209241E-7</v>
      </c>
      <c r="AS1169" s="89">
        <f t="shared" si="773"/>
        <v>5.208434621726723E-6</v>
      </c>
      <c r="AT1169" s="89">
        <f t="shared" si="774"/>
        <v>1.5625303865180167E-2</v>
      </c>
      <c r="AU1169" s="91">
        <f t="shared" si="775"/>
        <v>1.8462729906028569E-7</v>
      </c>
      <c r="AV1169" s="95">
        <f t="shared" si="785"/>
        <v>583.26570134072188</v>
      </c>
      <c r="AW1169" s="96">
        <f t="shared" si="786"/>
        <v>3626.0936010980486</v>
      </c>
      <c r="AX1169" s="96">
        <f t="shared" si="787"/>
        <v>206.9083411601637</v>
      </c>
      <c r="AY1169" s="96">
        <f t="shared" si="788"/>
        <v>1901.0786369302539</v>
      </c>
      <c r="AZ1169" s="96">
        <f t="shared" si="789"/>
        <v>5703235.910790761</v>
      </c>
      <c r="BA1169" s="97">
        <f t="shared" si="790"/>
        <v>67.388964157004281</v>
      </c>
      <c r="BB1169" s="102">
        <f t="shared" si="791"/>
        <v>1.5979882228512927</v>
      </c>
      <c r="BC1169" s="98">
        <f t="shared" si="792"/>
        <v>9.9345030167069819</v>
      </c>
      <c r="BD1169" s="98">
        <f t="shared" si="793"/>
        <v>0.56687216756209236</v>
      </c>
      <c r="BE1169" s="98">
        <f t="shared" si="794"/>
        <v>5.208434621726723</v>
      </c>
      <c r="BF1169" s="98">
        <f t="shared" si="795"/>
        <v>15625.303865180167</v>
      </c>
      <c r="BG1169" s="103">
        <f t="shared" si="796"/>
        <v>0.18462729906028569</v>
      </c>
      <c r="BH1169">
        <v>0.1</v>
      </c>
      <c r="BI1169">
        <f t="shared" si="776"/>
        <v>297.04353702035218</v>
      </c>
      <c r="BJ1169">
        <v>0.1</v>
      </c>
      <c r="BK1169">
        <f t="shared" si="777"/>
        <v>860.83841463414637</v>
      </c>
      <c r="BL1169" s="114">
        <v>187.562005220738</v>
      </c>
      <c r="BM1169" s="114">
        <v>1012.03746873145</v>
      </c>
      <c r="BN1169" s="114">
        <v>69.555897325915296</v>
      </c>
      <c r="BO1169" s="114">
        <v>256</v>
      </c>
      <c r="BP1169" s="114">
        <v>384000</v>
      </c>
      <c r="BQ1169" s="107">
        <f t="shared" si="778"/>
        <v>1.0442E-9</v>
      </c>
      <c r="BR1169" s="107">
        <f t="shared" si="779"/>
        <v>5.6018557270736205E-4</v>
      </c>
      <c r="BS1169" s="107">
        <f t="shared" si="780"/>
        <v>3.0279820419094514E-3</v>
      </c>
      <c r="BT1169" s="107">
        <f t="shared" si="781"/>
        <v>2.076447421003855E-4</v>
      </c>
      <c r="BU1169" s="107">
        <f t="shared" si="782"/>
        <v>7.8383480226686846E-4</v>
      </c>
      <c r="BV1169" s="107">
        <f t="shared" si="783"/>
        <v>1.275282318824607</v>
      </c>
      <c r="BW1169" s="117">
        <f t="shared" si="784"/>
        <v>9.5302387065109839E-6</v>
      </c>
    </row>
    <row r="1170" spans="1:75" ht="30" customHeight="1" x14ac:dyDescent="0.25">
      <c r="A1170" s="108">
        <v>4.5927511338394504</v>
      </c>
      <c r="B1170" s="108">
        <v>-74.096167746879004</v>
      </c>
      <c r="C1170" s="119">
        <v>29</v>
      </c>
      <c r="D1170" s="119">
        <v>23</v>
      </c>
      <c r="E1170" s="119">
        <v>2292</v>
      </c>
      <c r="F1170" s="16" t="s">
        <v>2918</v>
      </c>
      <c r="G1170" s="14" t="s">
        <v>2919</v>
      </c>
      <c r="H1170" s="16" t="s">
        <v>2920</v>
      </c>
      <c r="I1170" s="14" t="s">
        <v>1526</v>
      </c>
      <c r="J1170" s="14" t="s">
        <v>53</v>
      </c>
      <c r="K1170" s="27"/>
      <c r="L1170" s="27"/>
      <c r="M1170" s="14">
        <v>2000</v>
      </c>
      <c r="N1170" s="15" t="s">
        <v>43</v>
      </c>
      <c r="O1170" s="15" t="s">
        <v>120</v>
      </c>
      <c r="P1170" s="22">
        <v>-1.5549305289660951E-2</v>
      </c>
      <c r="Q1170" s="18">
        <v>1895</v>
      </c>
      <c r="R1170" s="18">
        <v>1780.7268388247151</v>
      </c>
      <c r="S1170" s="15" t="s">
        <v>45</v>
      </c>
      <c r="T1170" s="15"/>
      <c r="U1170" s="15"/>
      <c r="V1170" s="14">
        <v>365</v>
      </c>
      <c r="W1170" s="76"/>
      <c r="X1170" s="14"/>
      <c r="Y1170" s="14">
        <v>8760</v>
      </c>
      <c r="Z1170" s="76" t="s">
        <v>2921</v>
      </c>
      <c r="AA1170" s="76" t="s">
        <v>429</v>
      </c>
      <c r="AB1170" s="19" t="s">
        <v>49</v>
      </c>
      <c r="AC1170" s="19">
        <v>30.4</v>
      </c>
      <c r="AD1170" s="19">
        <v>1504</v>
      </c>
      <c r="AE1170" s="19">
        <v>9.6</v>
      </c>
      <c r="AF1170" s="19">
        <v>640</v>
      </c>
      <c r="AG1170" s="19">
        <v>1920000</v>
      </c>
      <c r="AH1170" s="23">
        <v>1895</v>
      </c>
      <c r="AI1170" s="24">
        <v>8.7999999999999994E-8</v>
      </c>
      <c r="AJ1170" s="21">
        <f t="shared" si="797"/>
        <v>5.4134095900271333E-5</v>
      </c>
      <c r="AK1170" s="21">
        <f t="shared" si="798"/>
        <v>2.6782131655923714E-3</v>
      </c>
      <c r="AL1170" s="21">
        <f t="shared" si="799"/>
        <v>1.7094977652717265E-5</v>
      </c>
      <c r="AM1170" s="21">
        <f t="shared" si="800"/>
        <v>1.1396651768478176E-3</v>
      </c>
      <c r="AN1170" s="21">
        <f t="shared" si="801"/>
        <v>3.418995530543453</v>
      </c>
      <c r="AO1170" s="86">
        <f t="shared" si="769"/>
        <v>1.5670396181657491E-4</v>
      </c>
      <c r="AP1170" s="88">
        <f t="shared" si="770"/>
        <v>1.4831259150759268E-7</v>
      </c>
      <c r="AQ1170" s="89">
        <f t="shared" si="771"/>
        <v>7.3375703166914289E-6</v>
      </c>
      <c r="AR1170" s="89">
        <f t="shared" si="772"/>
        <v>4.6835555212924016E-8</v>
      </c>
      <c r="AS1170" s="89">
        <f t="shared" si="773"/>
        <v>3.1223703475282674E-6</v>
      </c>
      <c r="AT1170" s="89">
        <f t="shared" si="774"/>
        <v>9.3671110425848029E-3</v>
      </c>
      <c r="AU1170" s="91">
        <f t="shared" si="775"/>
        <v>4.2932592278513673E-7</v>
      </c>
      <c r="AV1170" s="95">
        <f t="shared" si="785"/>
        <v>54.134095900271333</v>
      </c>
      <c r="AW1170" s="96">
        <f t="shared" si="786"/>
        <v>2678.2131655923713</v>
      </c>
      <c r="AX1170" s="96">
        <f t="shared" si="787"/>
        <v>17.094977652717265</v>
      </c>
      <c r="AY1170" s="96">
        <f t="shared" si="788"/>
        <v>1139.6651768478175</v>
      </c>
      <c r="AZ1170" s="96">
        <f t="shared" si="789"/>
        <v>3418995.5305434531</v>
      </c>
      <c r="BA1170" s="97">
        <f t="shared" si="790"/>
        <v>156.70396181657492</v>
      </c>
      <c r="BB1170" s="102">
        <f t="shared" si="791"/>
        <v>0.14831259150759268</v>
      </c>
      <c r="BC1170" s="98">
        <f t="shared" si="792"/>
        <v>7.337570316691429</v>
      </c>
      <c r="BD1170" s="98">
        <f t="shared" si="793"/>
        <v>4.6835555212924013E-2</v>
      </c>
      <c r="BE1170" s="98">
        <f t="shared" si="794"/>
        <v>3.1223703475282676</v>
      </c>
      <c r="BF1170" s="98">
        <f t="shared" si="795"/>
        <v>9367.1110425848037</v>
      </c>
      <c r="BG1170" s="103">
        <f t="shared" si="796"/>
        <v>0.4293259227851367</v>
      </c>
      <c r="BH1170">
        <v>0.1</v>
      </c>
      <c r="BI1170">
        <f t="shared" si="776"/>
        <v>178.07268388247152</v>
      </c>
      <c r="BJ1170">
        <v>0.1</v>
      </c>
      <c r="BK1170">
        <f t="shared" si="777"/>
        <v>189.5</v>
      </c>
      <c r="BL1170" s="114">
        <v>12.16</v>
      </c>
      <c r="BM1170" s="114">
        <v>601.6</v>
      </c>
      <c r="BN1170" s="114">
        <v>1.92</v>
      </c>
      <c r="BO1170" s="114">
        <v>256</v>
      </c>
      <c r="BP1170" s="114">
        <v>384000</v>
      </c>
      <c r="BQ1170" s="107">
        <f t="shared" si="778"/>
        <v>8.7999999999999994E-9</v>
      </c>
      <c r="BR1170" s="107">
        <f t="shared" si="779"/>
        <v>2.2320059534413471E-5</v>
      </c>
      <c r="BS1170" s="107">
        <f t="shared" si="780"/>
        <v>1.1042555769657191E-3</v>
      </c>
      <c r="BT1170" s="107">
        <f t="shared" si="781"/>
        <v>3.8225532105315605E-6</v>
      </c>
      <c r="BU1170" s="107">
        <f t="shared" si="782"/>
        <v>4.6989599019817835E-4</v>
      </c>
      <c r="BV1170" s="107">
        <f t="shared" si="783"/>
        <v>0.76451064210631203</v>
      </c>
      <c r="BW1170" s="117">
        <f t="shared" si="784"/>
        <v>2.216128680785959E-5</v>
      </c>
    </row>
    <row r="1171" spans="1:75" ht="30" customHeight="1" x14ac:dyDescent="0.25">
      <c r="A1171" s="108">
        <v>4.5927511338394504</v>
      </c>
      <c r="B1171" s="108">
        <v>-74.096167746879004</v>
      </c>
      <c r="C1171" s="119">
        <v>29</v>
      </c>
      <c r="D1171" s="119">
        <v>23</v>
      </c>
      <c r="E1171" s="119">
        <v>2292</v>
      </c>
      <c r="F1171" s="16" t="s">
        <v>2918</v>
      </c>
      <c r="G1171" s="14" t="s">
        <v>2919</v>
      </c>
      <c r="H1171" s="16" t="s">
        <v>2920</v>
      </c>
      <c r="I1171" s="14" t="s">
        <v>1526</v>
      </c>
      <c r="J1171" s="14" t="s">
        <v>53</v>
      </c>
      <c r="K1171" s="27"/>
      <c r="L1171" s="27"/>
      <c r="M1171" s="14">
        <v>2000</v>
      </c>
      <c r="N1171" s="15" t="s">
        <v>43</v>
      </c>
      <c r="O1171" s="15" t="s">
        <v>120</v>
      </c>
      <c r="P1171" s="22">
        <v>-1.5549305289660951E-2</v>
      </c>
      <c r="Q1171" s="18">
        <v>0</v>
      </c>
      <c r="R1171" s="18">
        <v>0</v>
      </c>
      <c r="S1171" s="15" t="s">
        <v>45</v>
      </c>
      <c r="T1171" s="15"/>
      <c r="U1171" s="15"/>
      <c r="V1171" s="14">
        <v>365</v>
      </c>
      <c r="W1171" s="76"/>
      <c r="X1171" s="14"/>
      <c r="Y1171" s="14" t="e">
        <v>#VALUE!</v>
      </c>
      <c r="Z1171" s="76" t="s">
        <v>2922</v>
      </c>
      <c r="AA1171" s="76" t="s">
        <v>429</v>
      </c>
      <c r="AB1171" s="19" t="s">
        <v>49</v>
      </c>
      <c r="AC1171" s="19">
        <v>30.4</v>
      </c>
      <c r="AD1171" s="19">
        <v>1504</v>
      </c>
      <c r="AE1171" s="19">
        <v>9.6</v>
      </c>
      <c r="AF1171" s="19">
        <v>640</v>
      </c>
      <c r="AG1171" s="19">
        <v>1920000</v>
      </c>
      <c r="AH1171" s="23">
        <v>0</v>
      </c>
      <c r="AI1171" s="24">
        <v>8.7999999999999994E-8</v>
      </c>
      <c r="AJ1171" s="21">
        <f t="shared" si="797"/>
        <v>0</v>
      </c>
      <c r="AK1171" s="21">
        <f t="shared" si="798"/>
        <v>0</v>
      </c>
      <c r="AL1171" s="21">
        <f t="shared" si="799"/>
        <v>0</v>
      </c>
      <c r="AM1171" s="21">
        <f t="shared" si="800"/>
        <v>0</v>
      </c>
      <c r="AN1171" s="21">
        <f t="shared" si="801"/>
        <v>0</v>
      </c>
      <c r="AO1171" s="86">
        <f t="shared" si="769"/>
        <v>0</v>
      </c>
      <c r="AP1171" s="88">
        <f t="shared" si="770"/>
        <v>0</v>
      </c>
      <c r="AQ1171" s="89">
        <f t="shared" si="771"/>
        <v>0</v>
      </c>
      <c r="AR1171" s="89">
        <f t="shared" si="772"/>
        <v>0</v>
      </c>
      <c r="AS1171" s="89">
        <f t="shared" si="773"/>
        <v>0</v>
      </c>
      <c r="AT1171" s="89">
        <f t="shared" si="774"/>
        <v>0</v>
      </c>
      <c r="AU1171" s="91">
        <f t="shared" si="775"/>
        <v>0</v>
      </c>
      <c r="AV1171" s="95">
        <f t="shared" si="785"/>
        <v>0</v>
      </c>
      <c r="AW1171" s="96">
        <f t="shared" si="786"/>
        <v>0</v>
      </c>
      <c r="AX1171" s="96">
        <f t="shared" si="787"/>
        <v>0</v>
      </c>
      <c r="AY1171" s="96">
        <f t="shared" si="788"/>
        <v>0</v>
      </c>
      <c r="AZ1171" s="96">
        <f t="shared" si="789"/>
        <v>0</v>
      </c>
      <c r="BA1171" s="97">
        <f t="shared" si="790"/>
        <v>0</v>
      </c>
      <c r="BB1171" s="102">
        <f t="shared" si="791"/>
        <v>0</v>
      </c>
      <c r="BC1171" s="98">
        <f t="shared" si="792"/>
        <v>0</v>
      </c>
      <c r="BD1171" s="98">
        <f t="shared" si="793"/>
        <v>0</v>
      </c>
      <c r="BE1171" s="98">
        <f t="shared" si="794"/>
        <v>0</v>
      </c>
      <c r="BF1171" s="98">
        <f t="shared" si="795"/>
        <v>0</v>
      </c>
      <c r="BG1171" s="103">
        <f t="shared" si="796"/>
        <v>0</v>
      </c>
      <c r="BH1171">
        <v>0.1</v>
      </c>
      <c r="BI1171">
        <f t="shared" si="776"/>
        <v>0</v>
      </c>
      <c r="BJ1171">
        <v>0.1</v>
      </c>
      <c r="BK1171">
        <f t="shared" si="777"/>
        <v>0</v>
      </c>
      <c r="BL1171" s="114">
        <v>12.16</v>
      </c>
      <c r="BM1171" s="114">
        <v>601.6</v>
      </c>
      <c r="BN1171" s="114">
        <v>1.92</v>
      </c>
      <c r="BO1171" s="114">
        <v>256</v>
      </c>
      <c r="BP1171" s="114">
        <v>384000</v>
      </c>
      <c r="BQ1171" s="107">
        <f t="shared" si="778"/>
        <v>8.7999999999999994E-9</v>
      </c>
      <c r="BR1171" s="107" t="e">
        <f t="shared" si="779"/>
        <v>#DIV/0!</v>
      </c>
      <c r="BS1171" s="107" t="e">
        <f t="shared" si="780"/>
        <v>#DIV/0!</v>
      </c>
      <c r="BT1171" s="107" t="e">
        <f t="shared" si="781"/>
        <v>#DIV/0!</v>
      </c>
      <c r="BU1171" s="107" t="e">
        <f t="shared" si="782"/>
        <v>#DIV/0!</v>
      </c>
      <c r="BV1171" s="107" t="e">
        <f t="shared" si="783"/>
        <v>#DIV/0!</v>
      </c>
      <c r="BW1171" s="117" t="e">
        <f t="shared" si="784"/>
        <v>#DIV/0!</v>
      </c>
    </row>
    <row r="1172" spans="1:75" ht="30" customHeight="1" x14ac:dyDescent="0.25">
      <c r="A1172" s="108">
        <v>4.5927511338394504</v>
      </c>
      <c r="B1172" s="108">
        <v>-74.096167746879004</v>
      </c>
      <c r="C1172" s="119">
        <v>29</v>
      </c>
      <c r="D1172" s="119">
        <v>23</v>
      </c>
      <c r="E1172" s="119">
        <v>2292</v>
      </c>
      <c r="F1172" s="16" t="s">
        <v>2918</v>
      </c>
      <c r="G1172" s="14" t="s">
        <v>2919</v>
      </c>
      <c r="H1172" s="16" t="s">
        <v>2920</v>
      </c>
      <c r="I1172" s="14" t="s">
        <v>1526</v>
      </c>
      <c r="J1172" s="14" t="s">
        <v>53</v>
      </c>
      <c r="K1172" s="27"/>
      <c r="L1172" s="27"/>
      <c r="M1172" s="14">
        <v>2000</v>
      </c>
      <c r="N1172" s="15" t="s">
        <v>43</v>
      </c>
      <c r="O1172" s="15" t="s">
        <v>120</v>
      </c>
      <c r="P1172" s="22">
        <v>-1.5549305289660951E-2</v>
      </c>
      <c r="Q1172" s="18">
        <v>0</v>
      </c>
      <c r="R1172" s="18">
        <v>0</v>
      </c>
      <c r="S1172" s="15" t="s">
        <v>45</v>
      </c>
      <c r="T1172" s="15"/>
      <c r="U1172" s="15"/>
      <c r="V1172" s="14">
        <v>365</v>
      </c>
      <c r="W1172" s="76"/>
      <c r="X1172" s="14"/>
      <c r="Y1172" s="14" t="e">
        <v>#VALUE!</v>
      </c>
      <c r="Z1172" s="76" t="s">
        <v>2922</v>
      </c>
      <c r="AA1172" s="76" t="s">
        <v>429</v>
      </c>
      <c r="AB1172" s="19" t="s">
        <v>49</v>
      </c>
      <c r="AC1172" s="19">
        <v>30.4</v>
      </c>
      <c r="AD1172" s="19">
        <v>1504</v>
      </c>
      <c r="AE1172" s="19">
        <v>9.6</v>
      </c>
      <c r="AF1172" s="19">
        <v>640</v>
      </c>
      <c r="AG1172" s="19">
        <v>1920000</v>
      </c>
      <c r="AH1172" s="23">
        <v>0</v>
      </c>
      <c r="AI1172" s="24">
        <v>8.7999999999999994E-8</v>
      </c>
      <c r="AJ1172" s="21">
        <f t="shared" si="797"/>
        <v>0</v>
      </c>
      <c r="AK1172" s="21">
        <f t="shared" si="798"/>
        <v>0</v>
      </c>
      <c r="AL1172" s="21">
        <f t="shared" si="799"/>
        <v>0</v>
      </c>
      <c r="AM1172" s="21">
        <f t="shared" si="800"/>
        <v>0</v>
      </c>
      <c r="AN1172" s="21">
        <f t="shared" si="801"/>
        <v>0</v>
      </c>
      <c r="AO1172" s="86">
        <f t="shared" si="769"/>
        <v>0</v>
      </c>
      <c r="AP1172" s="88">
        <f t="shared" si="770"/>
        <v>0</v>
      </c>
      <c r="AQ1172" s="89">
        <f t="shared" si="771"/>
        <v>0</v>
      </c>
      <c r="AR1172" s="89">
        <f t="shared" si="772"/>
        <v>0</v>
      </c>
      <c r="AS1172" s="89">
        <f t="shared" si="773"/>
        <v>0</v>
      </c>
      <c r="AT1172" s="89">
        <f t="shared" si="774"/>
        <v>0</v>
      </c>
      <c r="AU1172" s="91">
        <f t="shared" si="775"/>
        <v>0</v>
      </c>
      <c r="AV1172" s="95">
        <f t="shared" si="785"/>
        <v>0</v>
      </c>
      <c r="AW1172" s="96">
        <f t="shared" si="786"/>
        <v>0</v>
      </c>
      <c r="AX1172" s="96">
        <f t="shared" si="787"/>
        <v>0</v>
      </c>
      <c r="AY1172" s="96">
        <f t="shared" si="788"/>
        <v>0</v>
      </c>
      <c r="AZ1172" s="96">
        <f t="shared" si="789"/>
        <v>0</v>
      </c>
      <c r="BA1172" s="97">
        <f t="shared" si="790"/>
        <v>0</v>
      </c>
      <c r="BB1172" s="102">
        <f t="shared" si="791"/>
        <v>0</v>
      </c>
      <c r="BC1172" s="98">
        <f t="shared" si="792"/>
        <v>0</v>
      </c>
      <c r="BD1172" s="98">
        <f t="shared" si="793"/>
        <v>0</v>
      </c>
      <c r="BE1172" s="98">
        <f t="shared" si="794"/>
        <v>0</v>
      </c>
      <c r="BF1172" s="98">
        <f t="shared" si="795"/>
        <v>0</v>
      </c>
      <c r="BG1172" s="103">
        <f t="shared" si="796"/>
        <v>0</v>
      </c>
      <c r="BH1172">
        <v>0.1</v>
      </c>
      <c r="BI1172">
        <f t="shared" si="776"/>
        <v>0</v>
      </c>
      <c r="BJ1172">
        <v>0.1</v>
      </c>
      <c r="BK1172">
        <f t="shared" si="777"/>
        <v>0</v>
      </c>
      <c r="BL1172" s="114">
        <v>12.16</v>
      </c>
      <c r="BM1172" s="114">
        <v>601.6</v>
      </c>
      <c r="BN1172" s="114">
        <v>1.92</v>
      </c>
      <c r="BO1172" s="114">
        <v>256</v>
      </c>
      <c r="BP1172" s="114">
        <v>384000</v>
      </c>
      <c r="BQ1172" s="107">
        <f t="shared" si="778"/>
        <v>8.7999999999999994E-9</v>
      </c>
      <c r="BR1172" s="107" t="e">
        <f t="shared" si="779"/>
        <v>#DIV/0!</v>
      </c>
      <c r="BS1172" s="107" t="e">
        <f t="shared" si="780"/>
        <v>#DIV/0!</v>
      </c>
      <c r="BT1172" s="107" t="e">
        <f t="shared" si="781"/>
        <v>#DIV/0!</v>
      </c>
      <c r="BU1172" s="107" t="e">
        <f t="shared" si="782"/>
        <v>#DIV/0!</v>
      </c>
      <c r="BV1172" s="107" t="e">
        <f t="shared" si="783"/>
        <v>#DIV/0!</v>
      </c>
      <c r="BW1172" s="117" t="e">
        <f t="shared" si="784"/>
        <v>#DIV/0!</v>
      </c>
    </row>
    <row r="1173" spans="1:75" ht="15" customHeight="1" x14ac:dyDescent="0.25">
      <c r="A1173" s="108">
        <v>4.5914999999999999</v>
      </c>
      <c r="B1173" s="108">
        <v>-74.091666666666669</v>
      </c>
      <c r="C1173" s="119">
        <v>30</v>
      </c>
      <c r="D1173" s="119">
        <v>23</v>
      </c>
      <c r="E1173" s="119">
        <v>2293</v>
      </c>
      <c r="F1173" s="16" t="s">
        <v>2923</v>
      </c>
      <c r="G1173" s="14" t="s">
        <v>2402</v>
      </c>
      <c r="H1173" s="16" t="s">
        <v>2924</v>
      </c>
      <c r="I1173" s="14" t="s">
        <v>1526</v>
      </c>
      <c r="J1173" s="14" t="s">
        <v>41</v>
      </c>
      <c r="K1173" s="14">
        <v>100</v>
      </c>
      <c r="L1173" s="14"/>
      <c r="M1173" s="14">
        <v>1979</v>
      </c>
      <c r="N1173" s="15" t="s">
        <v>43</v>
      </c>
      <c r="O1173" s="15" t="s">
        <v>44</v>
      </c>
      <c r="P1173" s="28">
        <v>4.2689148957375835E-3</v>
      </c>
      <c r="Q1173" s="18">
        <v>76014.574999999997</v>
      </c>
      <c r="R1173" s="18">
        <v>77323.719448847551</v>
      </c>
      <c r="S1173" s="15" t="s">
        <v>45</v>
      </c>
      <c r="T1173" s="15"/>
      <c r="U1173" s="15"/>
      <c r="V1173" s="14">
        <v>365</v>
      </c>
      <c r="W1173" s="76"/>
      <c r="X1173" s="14"/>
      <c r="Y1173" s="14">
        <v>8760</v>
      </c>
      <c r="Z1173" s="76" t="s">
        <v>2925</v>
      </c>
      <c r="AA1173" s="76" t="s">
        <v>429</v>
      </c>
      <c r="AB1173" s="19" t="s">
        <v>49</v>
      </c>
      <c r="AC1173" s="19">
        <v>46.3856216091623</v>
      </c>
      <c r="AD1173" s="19">
        <v>1074.85364414012</v>
      </c>
      <c r="AE1173" s="19">
        <v>5.4109910208389103</v>
      </c>
      <c r="AF1173" s="19">
        <v>1344</v>
      </c>
      <c r="AG1173" s="19">
        <v>1920000</v>
      </c>
      <c r="AH1173" s="23">
        <v>76014.574999999997</v>
      </c>
      <c r="AI1173" s="24">
        <v>8.7999999999999994E-8</v>
      </c>
      <c r="AJ1173" s="21">
        <f t="shared" si="797"/>
        <v>3.586708791767266E-3</v>
      </c>
      <c r="AK1173" s="21">
        <f t="shared" si="798"/>
        <v>8.3111681628062054E-2</v>
      </c>
      <c r="AL1173" s="21">
        <f t="shared" si="799"/>
        <v>4.1839795163558109E-4</v>
      </c>
      <c r="AM1173" s="21">
        <f t="shared" si="800"/>
        <v>0.10392307893925111</v>
      </c>
      <c r="AN1173" s="21">
        <f t="shared" si="801"/>
        <v>148.4615413417873</v>
      </c>
      <c r="AO1173" s="86">
        <f t="shared" si="769"/>
        <v>6.8044873114985836E-3</v>
      </c>
      <c r="AP1173" s="88">
        <f t="shared" si="770"/>
        <v>9.8265994294993594E-6</v>
      </c>
      <c r="AQ1173" s="89">
        <f t="shared" si="771"/>
        <v>2.277032373371563E-4</v>
      </c>
      <c r="AR1173" s="89">
        <f t="shared" si="772"/>
        <v>1.1462957579057015E-6</v>
      </c>
      <c r="AS1173" s="89">
        <f t="shared" si="773"/>
        <v>2.8472076421712635E-4</v>
      </c>
      <c r="AT1173" s="89">
        <f t="shared" si="774"/>
        <v>0.40674394888160903</v>
      </c>
      <c r="AU1173" s="91">
        <f t="shared" si="775"/>
        <v>1.8642430990407079E-5</v>
      </c>
      <c r="AV1173" s="95">
        <f t="shared" si="785"/>
        <v>3586.7087917672661</v>
      </c>
      <c r="AW1173" s="96">
        <f t="shared" si="786"/>
        <v>83111.681628062055</v>
      </c>
      <c r="AX1173" s="96">
        <f t="shared" si="787"/>
        <v>418.39795163558108</v>
      </c>
      <c r="AY1173" s="96">
        <f t="shared" si="788"/>
        <v>103923.07893925111</v>
      </c>
      <c r="AZ1173" s="96">
        <f t="shared" si="789"/>
        <v>148461541.34178731</v>
      </c>
      <c r="BA1173" s="97">
        <f t="shared" si="790"/>
        <v>6804.4873114985839</v>
      </c>
      <c r="BB1173" s="102">
        <f t="shared" si="791"/>
        <v>9.8265994294993586</v>
      </c>
      <c r="BC1173" s="98">
        <f t="shared" si="792"/>
        <v>227.70323733715631</v>
      </c>
      <c r="BD1173" s="98">
        <f t="shared" si="793"/>
        <v>1.1462957579057016</v>
      </c>
      <c r="BE1173" s="98">
        <f t="shared" si="794"/>
        <v>284.72076421712637</v>
      </c>
      <c r="BF1173" s="98">
        <f t="shared" si="795"/>
        <v>406743.94888160902</v>
      </c>
      <c r="BG1173" s="103">
        <f t="shared" si="796"/>
        <v>18.642430990407078</v>
      </c>
      <c r="BH1173">
        <v>0.1</v>
      </c>
      <c r="BI1173">
        <f t="shared" si="776"/>
        <v>7732.3719448847551</v>
      </c>
      <c r="BJ1173">
        <v>0.1</v>
      </c>
      <c r="BK1173">
        <f t="shared" si="777"/>
        <v>7601.4575000000004</v>
      </c>
      <c r="BL1173" s="114">
        <v>17.6498016718255</v>
      </c>
      <c r="BM1173" s="114">
        <v>910.91550745517998</v>
      </c>
      <c r="BN1173" s="114">
        <v>5.3109910208389097</v>
      </c>
      <c r="BO1173" s="114">
        <v>537.6</v>
      </c>
      <c r="BP1173" s="114">
        <v>384000</v>
      </c>
      <c r="BQ1173" s="107">
        <f t="shared" si="778"/>
        <v>8.7999999999999994E-9</v>
      </c>
      <c r="BR1173" s="107">
        <f t="shared" si="779"/>
        <v>1.4110927527487163E-3</v>
      </c>
      <c r="BS1173" s="107">
        <f t="shared" si="780"/>
        <v>7.0924026869268256E-2</v>
      </c>
      <c r="BT1173" s="107">
        <f t="shared" si="781"/>
        <v>4.1279145679389261E-4</v>
      </c>
      <c r="BU1173" s="107">
        <f t="shared" si="782"/>
        <v>4.2848583140593456E-2</v>
      </c>
      <c r="BV1173" s="107">
        <f t="shared" si="783"/>
        <v>33.197009848463175</v>
      </c>
      <c r="BW1173" s="117">
        <f t="shared" si="784"/>
        <v>9.6229982409169377E-4</v>
      </c>
    </row>
    <row r="1174" spans="1:75" ht="15" customHeight="1" x14ac:dyDescent="0.25">
      <c r="A1174" s="108">
        <v>4.5914999999999999</v>
      </c>
      <c r="B1174" s="108">
        <v>-74.091666666666669</v>
      </c>
      <c r="C1174" s="119">
        <v>30</v>
      </c>
      <c r="D1174" s="119">
        <v>23</v>
      </c>
      <c r="E1174" s="119">
        <v>2293</v>
      </c>
      <c r="F1174" s="16" t="s">
        <v>2923</v>
      </c>
      <c r="G1174" s="14" t="s">
        <v>2402</v>
      </c>
      <c r="H1174" s="16" t="s">
        <v>2924</v>
      </c>
      <c r="I1174" s="14" t="s">
        <v>1526</v>
      </c>
      <c r="J1174" s="14" t="s">
        <v>41</v>
      </c>
      <c r="K1174" s="14">
        <v>100</v>
      </c>
      <c r="L1174" s="14"/>
      <c r="M1174" s="14">
        <v>1967</v>
      </c>
      <c r="N1174" s="15" t="s">
        <v>43</v>
      </c>
      <c r="O1174" s="15" t="s">
        <v>44</v>
      </c>
      <c r="P1174" s="28">
        <v>4.2689148957375835E-3</v>
      </c>
      <c r="Q1174" s="18">
        <v>76014.574999999997</v>
      </c>
      <c r="R1174" s="18">
        <v>77323.719448847551</v>
      </c>
      <c r="S1174" s="15" t="s">
        <v>45</v>
      </c>
      <c r="T1174" s="15"/>
      <c r="U1174" s="15"/>
      <c r="V1174" s="14">
        <v>365</v>
      </c>
      <c r="W1174" s="76"/>
      <c r="X1174" s="14"/>
      <c r="Y1174" s="14">
        <v>8760</v>
      </c>
      <c r="Z1174" s="76" t="s">
        <v>2925</v>
      </c>
      <c r="AA1174" s="76" t="s">
        <v>429</v>
      </c>
      <c r="AB1174" s="19" t="s">
        <v>49</v>
      </c>
      <c r="AC1174" s="19">
        <v>46.3856216091623</v>
      </c>
      <c r="AD1174" s="19">
        <v>1074.85364414012</v>
      </c>
      <c r="AE1174" s="19">
        <v>5.4109910208389103</v>
      </c>
      <c r="AF1174" s="19">
        <v>1344</v>
      </c>
      <c r="AG1174" s="19">
        <v>1920000</v>
      </c>
      <c r="AH1174" s="23">
        <v>76014.574999999997</v>
      </c>
      <c r="AI1174" s="24">
        <v>8.7999999999999994E-8</v>
      </c>
      <c r="AJ1174" s="21">
        <f t="shared" si="797"/>
        <v>3.586708791767266E-3</v>
      </c>
      <c r="AK1174" s="21">
        <f t="shared" si="798"/>
        <v>8.3111681628062054E-2</v>
      </c>
      <c r="AL1174" s="21">
        <f t="shared" si="799"/>
        <v>4.1839795163558109E-4</v>
      </c>
      <c r="AM1174" s="21">
        <f t="shared" si="800"/>
        <v>0.10392307893925111</v>
      </c>
      <c r="AN1174" s="21">
        <f t="shared" si="801"/>
        <v>148.4615413417873</v>
      </c>
      <c r="AO1174" s="86">
        <f t="shared" si="769"/>
        <v>6.8044873114985836E-3</v>
      </c>
      <c r="AP1174" s="88">
        <f t="shared" si="770"/>
        <v>9.8265994294993594E-6</v>
      </c>
      <c r="AQ1174" s="89">
        <f t="shared" si="771"/>
        <v>2.277032373371563E-4</v>
      </c>
      <c r="AR1174" s="89">
        <f t="shared" si="772"/>
        <v>1.1462957579057015E-6</v>
      </c>
      <c r="AS1174" s="89">
        <f t="shared" si="773"/>
        <v>2.8472076421712635E-4</v>
      </c>
      <c r="AT1174" s="89">
        <f t="shared" si="774"/>
        <v>0.40674394888160903</v>
      </c>
      <c r="AU1174" s="91">
        <f t="shared" si="775"/>
        <v>1.8642430990407079E-5</v>
      </c>
      <c r="AV1174" s="95">
        <f t="shared" si="785"/>
        <v>3586.7087917672661</v>
      </c>
      <c r="AW1174" s="96">
        <f t="shared" si="786"/>
        <v>83111.681628062055</v>
      </c>
      <c r="AX1174" s="96">
        <f t="shared" si="787"/>
        <v>418.39795163558108</v>
      </c>
      <c r="AY1174" s="96">
        <f t="shared" si="788"/>
        <v>103923.07893925111</v>
      </c>
      <c r="AZ1174" s="96">
        <f t="shared" si="789"/>
        <v>148461541.34178731</v>
      </c>
      <c r="BA1174" s="97">
        <f t="shared" si="790"/>
        <v>6804.4873114985839</v>
      </c>
      <c r="BB1174" s="102">
        <f t="shared" si="791"/>
        <v>9.8265994294993586</v>
      </c>
      <c r="BC1174" s="98">
        <f t="shared" si="792"/>
        <v>227.70323733715631</v>
      </c>
      <c r="BD1174" s="98">
        <f t="shared" si="793"/>
        <v>1.1462957579057016</v>
      </c>
      <c r="BE1174" s="98">
        <f t="shared" si="794"/>
        <v>284.72076421712637</v>
      </c>
      <c r="BF1174" s="98">
        <f t="shared" si="795"/>
        <v>406743.94888160902</v>
      </c>
      <c r="BG1174" s="103">
        <f t="shared" si="796"/>
        <v>18.642430990407078</v>
      </c>
      <c r="BH1174">
        <v>0.1</v>
      </c>
      <c r="BI1174">
        <f t="shared" si="776"/>
        <v>7732.3719448847551</v>
      </c>
      <c r="BJ1174">
        <v>0.1</v>
      </c>
      <c r="BK1174">
        <f t="shared" si="777"/>
        <v>7601.4575000000004</v>
      </c>
      <c r="BL1174" s="114">
        <v>17.6498016718255</v>
      </c>
      <c r="BM1174" s="114">
        <v>910.91550745517998</v>
      </c>
      <c r="BN1174" s="114">
        <v>5.3109910208389097</v>
      </c>
      <c r="BO1174" s="114">
        <v>537.6</v>
      </c>
      <c r="BP1174" s="114">
        <v>384000</v>
      </c>
      <c r="BQ1174" s="107">
        <f t="shared" si="778"/>
        <v>8.7999999999999994E-9</v>
      </c>
      <c r="BR1174" s="107">
        <f t="shared" si="779"/>
        <v>1.4110927527487163E-3</v>
      </c>
      <c r="BS1174" s="107">
        <f t="shared" si="780"/>
        <v>7.0924026869268256E-2</v>
      </c>
      <c r="BT1174" s="107">
        <f t="shared" si="781"/>
        <v>4.1279145679389261E-4</v>
      </c>
      <c r="BU1174" s="107">
        <f t="shared" si="782"/>
        <v>4.2848583140593456E-2</v>
      </c>
      <c r="BV1174" s="107">
        <f t="shared" si="783"/>
        <v>33.197009848463175</v>
      </c>
      <c r="BW1174" s="117">
        <f t="shared" si="784"/>
        <v>9.6229982409169377E-4</v>
      </c>
    </row>
    <row r="1175" spans="1:75" ht="15" customHeight="1" x14ac:dyDescent="0.25">
      <c r="A1175" s="108">
        <v>4.5930833333333334</v>
      </c>
      <c r="B1175" s="108">
        <v>-74.087999999999994</v>
      </c>
      <c r="C1175" s="119">
        <v>30</v>
      </c>
      <c r="D1175" s="119">
        <v>23</v>
      </c>
      <c r="E1175" s="119">
        <v>2293</v>
      </c>
      <c r="F1175" s="16" t="s">
        <v>2926</v>
      </c>
      <c r="G1175" s="14" t="s">
        <v>2402</v>
      </c>
      <c r="H1175" s="16" t="s">
        <v>2927</v>
      </c>
      <c r="I1175" s="14" t="s">
        <v>1526</v>
      </c>
      <c r="J1175" s="14" t="s">
        <v>41</v>
      </c>
      <c r="K1175" s="14">
        <v>100</v>
      </c>
      <c r="L1175" s="14"/>
      <c r="M1175" s="14">
        <v>1998</v>
      </c>
      <c r="N1175" s="15" t="s">
        <v>43</v>
      </c>
      <c r="O1175" s="15" t="s">
        <v>44</v>
      </c>
      <c r="P1175" s="28">
        <v>4.2689148957375835E-3</v>
      </c>
      <c r="Q1175" s="18">
        <v>9562.5</v>
      </c>
      <c r="R1175" s="18">
        <v>9727.1880718875909</v>
      </c>
      <c r="S1175" s="15" t="s">
        <v>45</v>
      </c>
      <c r="T1175" s="15"/>
      <c r="U1175" s="15"/>
      <c r="V1175" s="14">
        <v>365</v>
      </c>
      <c r="W1175" s="76"/>
      <c r="X1175" s="14"/>
      <c r="Y1175" s="14">
        <v>8760</v>
      </c>
      <c r="Z1175" s="76" t="s">
        <v>1988</v>
      </c>
      <c r="AA1175" s="76" t="s">
        <v>429</v>
      </c>
      <c r="AB1175" s="19" t="s">
        <v>49</v>
      </c>
      <c r="AC1175" s="19">
        <v>46.3856216091623</v>
      </c>
      <c r="AD1175" s="19">
        <v>1074.85364414012</v>
      </c>
      <c r="AE1175" s="19">
        <v>5.4109910208389103</v>
      </c>
      <c r="AF1175" s="19">
        <v>1344</v>
      </c>
      <c r="AG1175" s="19">
        <v>1920000</v>
      </c>
      <c r="AH1175" s="23">
        <v>9562.5</v>
      </c>
      <c r="AI1175" s="24">
        <v>8.7999999999999994E-8</v>
      </c>
      <c r="AJ1175" s="21">
        <f t="shared" si="797"/>
        <v>4.512016652237348E-4</v>
      </c>
      <c r="AK1175" s="21">
        <f t="shared" si="798"/>
        <v>1.0455303546304685E-2</v>
      </c>
      <c r="AL1175" s="21">
        <f t="shared" si="799"/>
        <v>5.2633727314995105E-5</v>
      </c>
      <c r="AM1175" s="21">
        <f t="shared" si="800"/>
        <v>1.3073340768616923E-2</v>
      </c>
      <c r="AN1175" s="21">
        <f t="shared" si="801"/>
        <v>18.676201098024173</v>
      </c>
      <c r="AO1175" s="86">
        <f t="shared" si="769"/>
        <v>8.5599255032610801E-4</v>
      </c>
      <c r="AP1175" s="88">
        <f t="shared" si="770"/>
        <v>1.2361689458184515E-6</v>
      </c>
      <c r="AQ1175" s="89">
        <f t="shared" si="771"/>
        <v>2.8644667250149822E-5</v>
      </c>
      <c r="AR1175" s="89">
        <f t="shared" si="772"/>
        <v>1.4420199264382221E-7</v>
      </c>
      <c r="AS1175" s="89">
        <f t="shared" si="773"/>
        <v>3.5817371968813484E-5</v>
      </c>
      <c r="AT1175" s="89">
        <f t="shared" si="774"/>
        <v>5.1167674241162114E-2</v>
      </c>
      <c r="AU1175" s="91">
        <f t="shared" si="775"/>
        <v>2.3451850693865972E-6</v>
      </c>
      <c r="AV1175" s="95">
        <f t="shared" si="785"/>
        <v>451.20166522373478</v>
      </c>
      <c r="AW1175" s="96">
        <f t="shared" si="786"/>
        <v>10455.303546304685</v>
      </c>
      <c r="AX1175" s="96">
        <f t="shared" si="787"/>
        <v>52.633727314995106</v>
      </c>
      <c r="AY1175" s="96">
        <f t="shared" si="788"/>
        <v>13073.340768616923</v>
      </c>
      <c r="AZ1175" s="96">
        <f t="shared" si="789"/>
        <v>18676201.098024171</v>
      </c>
      <c r="BA1175" s="97">
        <f t="shared" si="790"/>
        <v>855.99255032610802</v>
      </c>
      <c r="BB1175" s="102">
        <f t="shared" si="791"/>
        <v>1.2361689458184515</v>
      </c>
      <c r="BC1175" s="98">
        <f t="shared" si="792"/>
        <v>28.644667250149823</v>
      </c>
      <c r="BD1175" s="98">
        <f t="shared" si="793"/>
        <v>0.14420199264382222</v>
      </c>
      <c r="BE1175" s="98">
        <f t="shared" si="794"/>
        <v>35.817371968813482</v>
      </c>
      <c r="BF1175" s="98">
        <f t="shared" si="795"/>
        <v>51167.674241162116</v>
      </c>
      <c r="BG1175" s="103">
        <f t="shared" si="796"/>
        <v>2.3451850693865972</v>
      </c>
      <c r="BH1175">
        <v>0.1</v>
      </c>
      <c r="BI1175">
        <f t="shared" si="776"/>
        <v>972.71880718875911</v>
      </c>
      <c r="BJ1175">
        <v>0.1</v>
      </c>
      <c r="BK1175">
        <f t="shared" si="777"/>
        <v>956.25</v>
      </c>
      <c r="BL1175" s="114">
        <v>17.6498016718255</v>
      </c>
      <c r="BM1175" s="114">
        <v>910.91550745517998</v>
      </c>
      <c r="BN1175" s="114">
        <v>5.3109910208389097</v>
      </c>
      <c r="BO1175" s="114">
        <v>537.6</v>
      </c>
      <c r="BP1175" s="114">
        <v>384000</v>
      </c>
      <c r="BQ1175" s="107">
        <f t="shared" si="778"/>
        <v>8.7999999999999994E-9</v>
      </c>
      <c r="BR1175" s="107">
        <f t="shared" si="779"/>
        <v>1.7751298942550952E-4</v>
      </c>
      <c r="BS1175" s="107">
        <f t="shared" si="780"/>
        <v>8.922117987732979E-3</v>
      </c>
      <c r="BT1175" s="107">
        <f t="shared" si="781"/>
        <v>5.1928440112854643E-5</v>
      </c>
      <c r="BU1175" s="107">
        <f t="shared" si="782"/>
        <v>5.3902764868701157E-3</v>
      </c>
      <c r="BV1175" s="107">
        <f t="shared" si="783"/>
        <v>4.1761255216638267</v>
      </c>
      <c r="BW1175" s="117">
        <f t="shared" si="784"/>
        <v>1.2105562739615163E-4</v>
      </c>
    </row>
    <row r="1176" spans="1:75" x14ac:dyDescent="0.25">
      <c r="A1176" s="108">
        <v>4.5930833333333334</v>
      </c>
      <c r="B1176" s="108">
        <v>-74.087999999999994</v>
      </c>
      <c r="C1176" s="119">
        <v>30</v>
      </c>
      <c r="D1176" s="119">
        <v>23</v>
      </c>
      <c r="E1176" s="119">
        <v>2293</v>
      </c>
      <c r="F1176" s="16" t="s">
        <v>2926</v>
      </c>
      <c r="G1176" s="14" t="s">
        <v>2402</v>
      </c>
      <c r="H1176" s="16" t="s">
        <v>2927</v>
      </c>
      <c r="I1176" s="14" t="s">
        <v>1526</v>
      </c>
      <c r="J1176" s="14" t="s">
        <v>41</v>
      </c>
      <c r="K1176" s="14">
        <v>60</v>
      </c>
      <c r="L1176" s="14"/>
      <c r="M1176" s="14">
        <v>1975</v>
      </c>
      <c r="N1176" s="15" t="s">
        <v>102</v>
      </c>
      <c r="O1176" s="15" t="s">
        <v>103</v>
      </c>
      <c r="P1176" s="28">
        <v>4.2689148957375835E-3</v>
      </c>
      <c r="Q1176" s="30">
        <v>50</v>
      </c>
      <c r="R1176" s="18">
        <v>50.861114101373026</v>
      </c>
      <c r="S1176" s="2" t="s">
        <v>45</v>
      </c>
      <c r="T1176" s="2"/>
      <c r="U1176" s="2"/>
      <c r="V1176" s="14">
        <v>365</v>
      </c>
      <c r="W1176" s="76"/>
      <c r="X1176" s="14"/>
      <c r="Y1176" s="14">
        <v>0</v>
      </c>
      <c r="Z1176" s="76" t="s">
        <v>2928</v>
      </c>
      <c r="AA1176" s="76" t="s">
        <v>429</v>
      </c>
      <c r="AB1176" s="19" t="s">
        <v>49</v>
      </c>
      <c r="AC1176" s="19">
        <v>840000</v>
      </c>
      <c r="AD1176" s="19">
        <v>2400000</v>
      </c>
      <c r="AE1176" s="19">
        <v>1800000</v>
      </c>
      <c r="AF1176" s="19">
        <v>600000</v>
      </c>
      <c r="AG1176" s="19">
        <v>2676000000</v>
      </c>
      <c r="AH1176" s="23">
        <v>50</v>
      </c>
      <c r="AI1176" s="20">
        <v>9.1200000000000003E-2</v>
      </c>
      <c r="AJ1176" s="21">
        <f t="shared" si="797"/>
        <v>4.2723335845153337E-2</v>
      </c>
      <c r="AK1176" s="21">
        <f t="shared" si="798"/>
        <v>0.12206667384329527</v>
      </c>
      <c r="AL1176" s="21">
        <f t="shared" si="799"/>
        <v>9.1550005382471447E-2</v>
      </c>
      <c r="AM1176" s="21">
        <f t="shared" si="800"/>
        <v>3.0516668460823817E-2</v>
      </c>
      <c r="AN1176" s="21">
        <f t="shared" si="801"/>
        <v>136.10434133527423</v>
      </c>
      <c r="AO1176" s="86">
        <f t="shared" si="769"/>
        <v>4.6385336060452209</v>
      </c>
      <c r="AP1176" s="88">
        <f t="shared" si="770"/>
        <v>1.1705023519220092E-4</v>
      </c>
      <c r="AQ1176" s="89">
        <f t="shared" si="771"/>
        <v>3.3442924340628842E-4</v>
      </c>
      <c r="AR1176" s="89">
        <f t="shared" si="772"/>
        <v>2.5082193255471631E-4</v>
      </c>
      <c r="AS1176" s="89">
        <f t="shared" si="773"/>
        <v>8.3607310851572104E-5</v>
      </c>
      <c r="AT1176" s="89">
        <f t="shared" si="774"/>
        <v>0.37288860639801158</v>
      </c>
      <c r="AU1176" s="91">
        <f t="shared" si="775"/>
        <v>1.2708311249438961E-2</v>
      </c>
      <c r="AV1176" s="95">
        <f t="shared" si="785"/>
        <v>42723.335845153335</v>
      </c>
      <c r="AW1176" s="96">
        <f t="shared" si="786"/>
        <v>122066.67384329527</v>
      </c>
      <c r="AX1176" s="96">
        <f t="shared" si="787"/>
        <v>91550.005382471441</v>
      </c>
      <c r="AY1176" s="96">
        <f t="shared" si="788"/>
        <v>30516.668460823817</v>
      </c>
      <c r="AZ1176" s="96">
        <f t="shared" si="789"/>
        <v>136104341.33527422</v>
      </c>
      <c r="BA1176" s="97">
        <f t="shared" si="790"/>
        <v>4638533.606045221</v>
      </c>
      <c r="BB1176" s="102">
        <f t="shared" si="791"/>
        <v>117.05023519220092</v>
      </c>
      <c r="BC1176" s="98">
        <f t="shared" si="792"/>
        <v>334.42924340628844</v>
      </c>
      <c r="BD1176" s="98">
        <f t="shared" si="793"/>
        <v>250.82193255471631</v>
      </c>
      <c r="BE1176" s="98">
        <f t="shared" si="794"/>
        <v>83.607310851572109</v>
      </c>
      <c r="BF1176" s="98">
        <f t="shared" si="795"/>
        <v>372888.60639801156</v>
      </c>
      <c r="BG1176" s="103">
        <f t="shared" si="796"/>
        <v>12708.311249438961</v>
      </c>
      <c r="BH1176">
        <v>0.1</v>
      </c>
      <c r="BI1176">
        <f t="shared" si="776"/>
        <v>5.0861114101373026</v>
      </c>
      <c r="BJ1176">
        <v>0.1</v>
      </c>
      <c r="BK1176">
        <f t="shared" si="777"/>
        <v>5</v>
      </c>
      <c r="BL1176" s="114">
        <v>336000</v>
      </c>
      <c r="BM1176" s="114">
        <v>480000</v>
      </c>
      <c r="BN1176" s="114">
        <v>360000</v>
      </c>
      <c r="BO1176" s="114">
        <v>120000</v>
      </c>
      <c r="BP1176" s="114">
        <v>1070400000</v>
      </c>
      <c r="BQ1176" s="107">
        <f t="shared" si="778"/>
        <v>9.1200000000000014E-3</v>
      </c>
      <c r="BR1176" s="107">
        <f t="shared" si="779"/>
        <v>1.7615282636830442E-2</v>
      </c>
      <c r="BS1176" s="107">
        <f t="shared" si="780"/>
        <v>2.7294938050090374E-2</v>
      </c>
      <c r="BT1176" s="107">
        <f t="shared" si="781"/>
        <v>2.0471203537567782E-2</v>
      </c>
      <c r="BU1176" s="107">
        <f t="shared" si="782"/>
        <v>6.8237345125225935E-3</v>
      </c>
      <c r="BV1176" s="107">
        <f t="shared" si="783"/>
        <v>56.117257543045554</v>
      </c>
      <c r="BW1176" s="117">
        <f t="shared" si="784"/>
        <v>0.65598771351925322</v>
      </c>
    </row>
    <row r="1177" spans="1:75" ht="30" customHeight="1" x14ac:dyDescent="0.25">
      <c r="A1177" s="108">
        <v>4.5766507210229301</v>
      </c>
      <c r="B1177" s="108">
        <v>-74.091331221276704</v>
      </c>
      <c r="C1177" s="119">
        <v>30</v>
      </c>
      <c r="D1177" s="119">
        <v>21</v>
      </c>
      <c r="E1177" s="119">
        <v>2267</v>
      </c>
      <c r="F1177" s="16" t="s">
        <v>2929</v>
      </c>
      <c r="G1177" s="14" t="s">
        <v>2402</v>
      </c>
      <c r="H1177" s="16" t="s">
        <v>2930</v>
      </c>
      <c r="I1177" s="14" t="s">
        <v>1526</v>
      </c>
      <c r="J1177" s="14" t="s">
        <v>41</v>
      </c>
      <c r="K1177" s="14">
        <v>200</v>
      </c>
      <c r="L1177" s="14"/>
      <c r="M1177" s="14">
        <v>1975</v>
      </c>
      <c r="N1177" s="15" t="s">
        <v>43</v>
      </c>
      <c r="O1177" s="15" t="s">
        <v>86</v>
      </c>
      <c r="P1177" s="28">
        <v>4.2689148957375835E-3</v>
      </c>
      <c r="Q1177" s="18">
        <v>32500</v>
      </c>
      <c r="R1177" s="18">
        <v>33059.724165892469</v>
      </c>
      <c r="S1177" s="15" t="s">
        <v>45</v>
      </c>
      <c r="T1177" s="15"/>
      <c r="U1177" s="15"/>
      <c r="V1177" s="14">
        <v>365</v>
      </c>
      <c r="W1177" s="76"/>
      <c r="X1177" s="14"/>
      <c r="Y1177" s="14">
        <v>4392</v>
      </c>
      <c r="Z1177" s="76" t="s">
        <v>2931</v>
      </c>
      <c r="AA1177" s="76" t="s">
        <v>429</v>
      </c>
      <c r="AB1177" s="19" t="s">
        <v>49</v>
      </c>
      <c r="AC1177" s="19">
        <v>589.42211574465</v>
      </c>
      <c r="AD1177" s="19">
        <v>6395.3771199333296</v>
      </c>
      <c r="AE1177" s="19">
        <v>22.425616220874101</v>
      </c>
      <c r="AF1177" s="19">
        <v>1344</v>
      </c>
      <c r="AG1177" s="19">
        <v>1920000</v>
      </c>
      <c r="AH1177" s="23">
        <v>32500</v>
      </c>
      <c r="AI1177" s="24">
        <v>8.7999999999999994E-8</v>
      </c>
      <c r="AJ1177" s="21">
        <f t="shared" si="797"/>
        <v>1.9486132563794875E-2</v>
      </c>
      <c r="AK1177" s="21">
        <f t="shared" si="798"/>
        <v>0.21142940352185569</v>
      </c>
      <c r="AL1177" s="21">
        <f t="shared" si="799"/>
        <v>7.4138468651226163E-4</v>
      </c>
      <c r="AM1177" s="21">
        <f t="shared" si="800"/>
        <v>4.4432269278959477E-2</v>
      </c>
      <c r="AN1177" s="21">
        <f t="shared" si="801"/>
        <v>63.474670398513545</v>
      </c>
      <c r="AO1177" s="86">
        <f t="shared" si="769"/>
        <v>2.9092557265985369E-3</v>
      </c>
      <c r="AP1177" s="88">
        <f t="shared" si="770"/>
        <v>5.3386664558342126E-5</v>
      </c>
      <c r="AQ1177" s="89">
        <f t="shared" si="771"/>
        <v>5.7925863978590603E-4</v>
      </c>
      <c r="AR1177" s="89">
        <f t="shared" si="772"/>
        <v>2.0311909219514019E-6</v>
      </c>
      <c r="AS1177" s="89">
        <f t="shared" si="773"/>
        <v>1.2173224459988897E-4</v>
      </c>
      <c r="AT1177" s="89">
        <f t="shared" si="774"/>
        <v>0.17390320657126998</v>
      </c>
      <c r="AU1177" s="91">
        <f t="shared" si="775"/>
        <v>7.9705636345165397E-6</v>
      </c>
      <c r="AV1177" s="95">
        <f t="shared" si="785"/>
        <v>19486.132563794876</v>
      </c>
      <c r="AW1177" s="96">
        <f t="shared" si="786"/>
        <v>211429.40352185568</v>
      </c>
      <c r="AX1177" s="96">
        <f t="shared" si="787"/>
        <v>741.38468651226162</v>
      </c>
      <c r="AY1177" s="96">
        <f t="shared" si="788"/>
        <v>44432.26927895948</v>
      </c>
      <c r="AZ1177" s="96">
        <f t="shared" si="789"/>
        <v>63474670.398513548</v>
      </c>
      <c r="BA1177" s="97">
        <f t="shared" si="790"/>
        <v>2909.255726598537</v>
      </c>
      <c r="BB1177" s="102">
        <f t="shared" si="791"/>
        <v>53.386664558342126</v>
      </c>
      <c r="BC1177" s="98">
        <f t="shared" si="792"/>
        <v>579.25863978590598</v>
      </c>
      <c r="BD1177" s="98">
        <f t="shared" si="793"/>
        <v>2.0311909219514019</v>
      </c>
      <c r="BE1177" s="98">
        <f t="shared" si="794"/>
        <v>121.73224459988897</v>
      </c>
      <c r="BF1177" s="98">
        <f t="shared" si="795"/>
        <v>173903.20657126998</v>
      </c>
      <c r="BG1177" s="103">
        <f t="shared" si="796"/>
        <v>7.97056363451654</v>
      </c>
      <c r="BH1177">
        <v>0.1</v>
      </c>
      <c r="BI1177">
        <f t="shared" si="776"/>
        <v>3305.9724165892471</v>
      </c>
      <c r="BJ1177">
        <v>0.1</v>
      </c>
      <c r="BK1177">
        <f t="shared" si="777"/>
        <v>3250</v>
      </c>
      <c r="BL1177" s="114">
        <v>491.49252207956101</v>
      </c>
      <c r="BM1177" s="114">
        <v>4911.7599692228896</v>
      </c>
      <c r="BN1177" s="114">
        <v>16.278520514623899</v>
      </c>
      <c r="BO1177" s="114">
        <v>537.6</v>
      </c>
      <c r="BP1177" s="114">
        <v>384000</v>
      </c>
      <c r="BQ1177" s="107">
        <f t="shared" si="778"/>
        <v>8.7999999999999994E-9</v>
      </c>
      <c r="BR1177" s="107">
        <f t="shared" si="779"/>
        <v>1.6365033757164967E-2</v>
      </c>
      <c r="BS1177" s="107">
        <f t="shared" si="780"/>
        <v>0.16375210732965786</v>
      </c>
      <c r="BT1177" s="107">
        <f t="shared" si="781"/>
        <v>5.4324612794420454E-4</v>
      </c>
      <c r="BU1177" s="107">
        <f t="shared" si="782"/>
        <v>1.8319893942303659E-2</v>
      </c>
      <c r="BV1177" s="107">
        <f t="shared" si="783"/>
        <v>14.193367786046997</v>
      </c>
      <c r="BW1177" s="117">
        <f t="shared" si="784"/>
        <v>4.1143089049672449E-4</v>
      </c>
    </row>
    <row r="1178" spans="1:75" ht="30" customHeight="1" x14ac:dyDescent="0.25">
      <c r="A1178" s="108">
        <v>4.5766507210229301</v>
      </c>
      <c r="B1178" s="108">
        <v>-74.091331221276704</v>
      </c>
      <c r="C1178" s="119">
        <v>30</v>
      </c>
      <c r="D1178" s="119">
        <v>21</v>
      </c>
      <c r="E1178" s="119">
        <v>2267</v>
      </c>
      <c r="F1178" s="16" t="s">
        <v>2929</v>
      </c>
      <c r="G1178" s="14" t="s">
        <v>2402</v>
      </c>
      <c r="H1178" s="16" t="s">
        <v>2930</v>
      </c>
      <c r="I1178" s="14" t="s">
        <v>1526</v>
      </c>
      <c r="J1178" s="14" t="s">
        <v>41</v>
      </c>
      <c r="K1178" s="14">
        <v>200</v>
      </c>
      <c r="L1178" s="14"/>
      <c r="M1178" s="14">
        <v>1975</v>
      </c>
      <c r="N1178" s="15" t="s">
        <v>43</v>
      </c>
      <c r="O1178" s="15" t="s">
        <v>86</v>
      </c>
      <c r="P1178" s="28">
        <v>4.2689148957375835E-3</v>
      </c>
      <c r="Q1178" s="18">
        <v>32500</v>
      </c>
      <c r="R1178" s="18">
        <v>33059.724165892469</v>
      </c>
      <c r="S1178" s="15" t="s">
        <v>45</v>
      </c>
      <c r="T1178" s="15"/>
      <c r="U1178" s="15"/>
      <c r="V1178" s="14">
        <v>365</v>
      </c>
      <c r="W1178" s="76"/>
      <c r="X1178" s="14"/>
      <c r="Y1178" s="14">
        <v>4392</v>
      </c>
      <c r="Z1178" s="76" t="s">
        <v>2931</v>
      </c>
      <c r="AA1178" s="76" t="s">
        <v>429</v>
      </c>
      <c r="AB1178" s="19" t="s">
        <v>49</v>
      </c>
      <c r="AC1178" s="19">
        <v>589.42211574465</v>
      </c>
      <c r="AD1178" s="19">
        <v>6395.3771199333296</v>
      </c>
      <c r="AE1178" s="19">
        <v>22.425616220874101</v>
      </c>
      <c r="AF1178" s="19">
        <v>1344</v>
      </c>
      <c r="AG1178" s="19">
        <v>1920000</v>
      </c>
      <c r="AH1178" s="23">
        <v>32500</v>
      </c>
      <c r="AI1178" s="24">
        <v>8.7999999999999994E-8</v>
      </c>
      <c r="AJ1178" s="21">
        <f t="shared" si="797"/>
        <v>1.9486132563794875E-2</v>
      </c>
      <c r="AK1178" s="21">
        <f t="shared" si="798"/>
        <v>0.21142940352185569</v>
      </c>
      <c r="AL1178" s="21">
        <f t="shared" si="799"/>
        <v>7.4138468651226163E-4</v>
      </c>
      <c r="AM1178" s="21">
        <f t="shared" si="800"/>
        <v>4.4432269278959477E-2</v>
      </c>
      <c r="AN1178" s="21">
        <f t="shared" si="801"/>
        <v>63.474670398513545</v>
      </c>
      <c r="AO1178" s="86">
        <f t="shared" si="769"/>
        <v>2.9092557265985369E-3</v>
      </c>
      <c r="AP1178" s="88">
        <f t="shared" si="770"/>
        <v>5.3386664558342126E-5</v>
      </c>
      <c r="AQ1178" s="89">
        <f t="shared" si="771"/>
        <v>5.7925863978590603E-4</v>
      </c>
      <c r="AR1178" s="89">
        <f t="shared" si="772"/>
        <v>2.0311909219514019E-6</v>
      </c>
      <c r="AS1178" s="89">
        <f t="shared" si="773"/>
        <v>1.2173224459988897E-4</v>
      </c>
      <c r="AT1178" s="89">
        <f t="shared" si="774"/>
        <v>0.17390320657126998</v>
      </c>
      <c r="AU1178" s="91">
        <f t="shared" si="775"/>
        <v>7.9705636345165397E-6</v>
      </c>
      <c r="AV1178" s="95">
        <f t="shared" si="785"/>
        <v>19486.132563794876</v>
      </c>
      <c r="AW1178" s="96">
        <f t="shared" si="786"/>
        <v>211429.40352185568</v>
      </c>
      <c r="AX1178" s="96">
        <f t="shared" si="787"/>
        <v>741.38468651226162</v>
      </c>
      <c r="AY1178" s="96">
        <f t="shared" si="788"/>
        <v>44432.26927895948</v>
      </c>
      <c r="AZ1178" s="96">
        <f t="shared" si="789"/>
        <v>63474670.398513548</v>
      </c>
      <c r="BA1178" s="97">
        <f t="shared" si="790"/>
        <v>2909.255726598537</v>
      </c>
      <c r="BB1178" s="102">
        <f t="shared" si="791"/>
        <v>53.386664558342126</v>
      </c>
      <c r="BC1178" s="98">
        <f t="shared" si="792"/>
        <v>579.25863978590598</v>
      </c>
      <c r="BD1178" s="98">
        <f t="shared" si="793"/>
        <v>2.0311909219514019</v>
      </c>
      <c r="BE1178" s="98">
        <f t="shared" si="794"/>
        <v>121.73224459988897</v>
      </c>
      <c r="BF1178" s="98">
        <f t="shared" si="795"/>
        <v>173903.20657126998</v>
      </c>
      <c r="BG1178" s="103">
        <f t="shared" si="796"/>
        <v>7.97056363451654</v>
      </c>
      <c r="BH1178">
        <v>0.1</v>
      </c>
      <c r="BI1178">
        <f t="shared" si="776"/>
        <v>3305.9724165892471</v>
      </c>
      <c r="BJ1178">
        <v>0.1</v>
      </c>
      <c r="BK1178">
        <f t="shared" si="777"/>
        <v>3250</v>
      </c>
      <c r="BL1178" s="114">
        <v>491.49252207956101</v>
      </c>
      <c r="BM1178" s="114">
        <v>4911.7599692228896</v>
      </c>
      <c r="BN1178" s="114">
        <v>16.278520514623899</v>
      </c>
      <c r="BO1178" s="114">
        <v>537.6</v>
      </c>
      <c r="BP1178" s="114">
        <v>384000</v>
      </c>
      <c r="BQ1178" s="107">
        <f t="shared" si="778"/>
        <v>8.7999999999999994E-9</v>
      </c>
      <c r="BR1178" s="107">
        <f t="shared" si="779"/>
        <v>1.6365033757164967E-2</v>
      </c>
      <c r="BS1178" s="107">
        <f t="shared" si="780"/>
        <v>0.16375210732965786</v>
      </c>
      <c r="BT1178" s="107">
        <f t="shared" si="781"/>
        <v>5.4324612794420454E-4</v>
      </c>
      <c r="BU1178" s="107">
        <f t="shared" si="782"/>
        <v>1.8319893942303659E-2</v>
      </c>
      <c r="BV1178" s="107">
        <f t="shared" si="783"/>
        <v>14.193367786046997</v>
      </c>
      <c r="BW1178" s="117">
        <f t="shared" si="784"/>
        <v>4.1143089049672449E-4</v>
      </c>
    </row>
    <row r="1179" spans="1:75" ht="30" customHeight="1" x14ac:dyDescent="0.25">
      <c r="A1179" s="108">
        <v>4.5698611111111109</v>
      </c>
      <c r="B1179" s="108">
        <v>-74.083583333333323</v>
      </c>
      <c r="C1179" s="119">
        <v>31</v>
      </c>
      <c r="D1179" s="119">
        <v>21</v>
      </c>
      <c r="E1179" s="119">
        <v>2268</v>
      </c>
      <c r="F1179" s="16" t="s">
        <v>2932</v>
      </c>
      <c r="G1179" s="14" t="s">
        <v>2402</v>
      </c>
      <c r="H1179" s="16" t="s">
        <v>2933</v>
      </c>
      <c r="I1179" s="14" t="s">
        <v>2934</v>
      </c>
      <c r="J1179" s="14" t="s">
        <v>41</v>
      </c>
      <c r="K1179" s="14">
        <v>60</v>
      </c>
      <c r="L1179" s="14"/>
      <c r="M1179" s="14">
        <v>2007</v>
      </c>
      <c r="N1179" s="15" t="s">
        <v>43</v>
      </c>
      <c r="O1179" s="15" t="s">
        <v>44</v>
      </c>
      <c r="P1179" s="28">
        <v>4.2689148957375835E-3</v>
      </c>
      <c r="Q1179" s="18">
        <v>23372.44</v>
      </c>
      <c r="R1179" s="18">
        <v>23774.966753349898</v>
      </c>
      <c r="S1179" s="15" t="s">
        <v>45</v>
      </c>
      <c r="T1179" s="15"/>
      <c r="U1179" s="15"/>
      <c r="V1179" s="14">
        <v>365</v>
      </c>
      <c r="W1179" s="76"/>
      <c r="X1179" s="14"/>
      <c r="Y1179" s="14">
        <v>8760</v>
      </c>
      <c r="Z1179" s="76" t="s">
        <v>1988</v>
      </c>
      <c r="AA1179" s="76" t="s">
        <v>429</v>
      </c>
      <c r="AB1179" s="19" t="s">
        <v>49</v>
      </c>
      <c r="AC1179" s="19">
        <v>46.3856216091623</v>
      </c>
      <c r="AD1179" s="19">
        <v>1074.85364414012</v>
      </c>
      <c r="AE1179" s="19">
        <v>5.4109910208389103</v>
      </c>
      <c r="AF1179" s="19">
        <v>1344</v>
      </c>
      <c r="AG1179" s="19">
        <v>1920000</v>
      </c>
      <c r="AH1179" s="23">
        <v>23372.44</v>
      </c>
      <c r="AI1179" s="24">
        <v>8.7999999999999994E-8</v>
      </c>
      <c r="AJ1179" s="21">
        <f t="shared" si="797"/>
        <v>1.1028166115913023E-3</v>
      </c>
      <c r="AK1179" s="21">
        <f t="shared" si="798"/>
        <v>2.5554609654148332E-2</v>
      </c>
      <c r="AL1179" s="21">
        <f t="shared" si="799"/>
        <v>1.2864613162311993E-4</v>
      </c>
      <c r="AM1179" s="21">
        <f t="shared" si="800"/>
        <v>3.1953555316502263E-2</v>
      </c>
      <c r="AN1179" s="21">
        <f t="shared" si="801"/>
        <v>45.647936166431798</v>
      </c>
      <c r="AO1179" s="86">
        <f t="shared" si="769"/>
        <v>2.0921970742947909E-3</v>
      </c>
      <c r="AP1179" s="88">
        <f t="shared" si="770"/>
        <v>3.021415374222746E-6</v>
      </c>
      <c r="AQ1179" s="89">
        <f t="shared" si="771"/>
        <v>7.0012629189447484E-5</v>
      </c>
      <c r="AR1179" s="89">
        <f t="shared" si="772"/>
        <v>3.5245515513183541E-7</v>
      </c>
      <c r="AS1179" s="89">
        <f t="shared" si="773"/>
        <v>8.7543987168499355E-5</v>
      </c>
      <c r="AT1179" s="89">
        <f t="shared" si="774"/>
        <v>0.12506283881214192</v>
      </c>
      <c r="AU1179" s="91">
        <f t="shared" si="775"/>
        <v>5.7320467788898382E-6</v>
      </c>
      <c r="AV1179" s="95">
        <f t="shared" si="785"/>
        <v>1102.8166115913023</v>
      </c>
      <c r="AW1179" s="96">
        <f t="shared" si="786"/>
        <v>25554.609654148331</v>
      </c>
      <c r="AX1179" s="96">
        <f t="shared" si="787"/>
        <v>128.64613162311994</v>
      </c>
      <c r="AY1179" s="96">
        <f t="shared" si="788"/>
        <v>31953.555316502265</v>
      </c>
      <c r="AZ1179" s="96">
        <f t="shared" si="789"/>
        <v>45647936.1664318</v>
      </c>
      <c r="BA1179" s="97">
        <f t="shared" si="790"/>
        <v>2092.197074294791</v>
      </c>
      <c r="BB1179" s="102">
        <f t="shared" si="791"/>
        <v>3.0214153742227459</v>
      </c>
      <c r="BC1179" s="98">
        <f t="shared" si="792"/>
        <v>70.01262918944748</v>
      </c>
      <c r="BD1179" s="98">
        <f t="shared" si="793"/>
        <v>0.3524551551318354</v>
      </c>
      <c r="BE1179" s="98">
        <f t="shared" si="794"/>
        <v>87.543987168499356</v>
      </c>
      <c r="BF1179" s="98">
        <f t="shared" si="795"/>
        <v>125062.83881214191</v>
      </c>
      <c r="BG1179" s="103">
        <f t="shared" si="796"/>
        <v>5.7320467788898384</v>
      </c>
      <c r="BH1179">
        <v>0.1</v>
      </c>
      <c r="BI1179">
        <f t="shared" si="776"/>
        <v>2377.49667533499</v>
      </c>
      <c r="BJ1179">
        <v>0.1</v>
      </c>
      <c r="BK1179">
        <f t="shared" si="777"/>
        <v>2337.2440000000001</v>
      </c>
      <c r="BL1179" s="114">
        <v>17.6498016718255</v>
      </c>
      <c r="BM1179" s="114">
        <v>910.91550745517998</v>
      </c>
      <c r="BN1179" s="114">
        <v>5.3109910208389097</v>
      </c>
      <c r="BO1179" s="114">
        <v>537.6</v>
      </c>
      <c r="BP1179" s="114">
        <v>384000</v>
      </c>
      <c r="BQ1179" s="107">
        <f t="shared" si="778"/>
        <v>8.7999999999999994E-9</v>
      </c>
      <c r="BR1179" s="107">
        <f t="shared" si="779"/>
        <v>4.3387311838623326E-4</v>
      </c>
      <c r="BS1179" s="107">
        <f t="shared" si="780"/>
        <v>2.1807233186008863E-2</v>
      </c>
      <c r="BT1179" s="107">
        <f t="shared" si="781"/>
        <v>1.2692228505425241E-4</v>
      </c>
      <c r="BU1179" s="107">
        <f t="shared" si="782"/>
        <v>1.317478836839556E-2</v>
      </c>
      <c r="BV1179" s="107">
        <f t="shared" si="783"/>
        <v>10.207188830071267</v>
      </c>
      <c r="BW1179" s="117">
        <f t="shared" si="784"/>
        <v>2.9588134776250039E-4</v>
      </c>
    </row>
    <row r="1180" spans="1:75" ht="15" customHeight="1" x14ac:dyDescent="0.25">
      <c r="A1180" s="108">
        <v>4.5698611111111109</v>
      </c>
      <c r="B1180" s="108">
        <v>-74.083583333333323</v>
      </c>
      <c r="C1180" s="119">
        <v>31</v>
      </c>
      <c r="D1180" s="119">
        <v>21</v>
      </c>
      <c r="E1180" s="119">
        <v>2268</v>
      </c>
      <c r="F1180" s="16" t="s">
        <v>2932</v>
      </c>
      <c r="G1180" s="14" t="s">
        <v>2402</v>
      </c>
      <c r="H1180" s="16" t="s">
        <v>2933</v>
      </c>
      <c r="I1180" s="14" t="s">
        <v>2934</v>
      </c>
      <c r="J1180" s="14" t="s">
        <v>41</v>
      </c>
      <c r="K1180" s="14">
        <v>60</v>
      </c>
      <c r="L1180" s="14"/>
      <c r="M1180" s="14">
        <v>1986</v>
      </c>
      <c r="N1180" s="15" t="s">
        <v>43</v>
      </c>
      <c r="O1180" s="15" t="s">
        <v>44</v>
      </c>
      <c r="P1180" s="28">
        <v>4.2689148957375835E-3</v>
      </c>
      <c r="Q1180" s="18">
        <v>23372.44</v>
      </c>
      <c r="R1180" s="18">
        <v>23774.966753349898</v>
      </c>
      <c r="S1180" s="15" t="s">
        <v>45</v>
      </c>
      <c r="T1180" s="15"/>
      <c r="U1180" s="15"/>
      <c r="V1180" s="14">
        <v>365</v>
      </c>
      <c r="W1180" s="76"/>
      <c r="X1180" s="14"/>
      <c r="Y1180" s="14" t="e">
        <v>#VALUE!</v>
      </c>
      <c r="Z1180" s="76" t="s">
        <v>2935</v>
      </c>
      <c r="AA1180" s="76" t="s">
        <v>429</v>
      </c>
      <c r="AB1180" s="19" t="s">
        <v>49</v>
      </c>
      <c r="AC1180" s="19">
        <v>46.3856216091623</v>
      </c>
      <c r="AD1180" s="19">
        <v>1074.85364414012</v>
      </c>
      <c r="AE1180" s="19">
        <v>5.4109910208389103</v>
      </c>
      <c r="AF1180" s="19">
        <v>1344</v>
      </c>
      <c r="AG1180" s="19">
        <v>1920000</v>
      </c>
      <c r="AH1180" s="23">
        <v>23372.44</v>
      </c>
      <c r="AI1180" s="24">
        <v>8.7999999999999994E-8</v>
      </c>
      <c r="AJ1180" s="21">
        <f t="shared" si="797"/>
        <v>1.1028166115913023E-3</v>
      </c>
      <c r="AK1180" s="21">
        <f t="shared" si="798"/>
        <v>2.5554609654148332E-2</v>
      </c>
      <c r="AL1180" s="21">
        <f t="shared" si="799"/>
        <v>1.2864613162311993E-4</v>
      </c>
      <c r="AM1180" s="21">
        <f t="shared" si="800"/>
        <v>3.1953555316502263E-2</v>
      </c>
      <c r="AN1180" s="21">
        <f t="shared" si="801"/>
        <v>45.647936166431798</v>
      </c>
      <c r="AO1180" s="86">
        <f t="shared" si="769"/>
        <v>2.0921970742947909E-3</v>
      </c>
      <c r="AP1180" s="88">
        <f t="shared" si="770"/>
        <v>3.021415374222746E-6</v>
      </c>
      <c r="AQ1180" s="89">
        <f t="shared" si="771"/>
        <v>7.0012629189447484E-5</v>
      </c>
      <c r="AR1180" s="89">
        <f t="shared" si="772"/>
        <v>3.5245515513183541E-7</v>
      </c>
      <c r="AS1180" s="89">
        <f t="shared" si="773"/>
        <v>8.7543987168499355E-5</v>
      </c>
      <c r="AT1180" s="89">
        <f t="shared" si="774"/>
        <v>0.12506283881214192</v>
      </c>
      <c r="AU1180" s="91">
        <f t="shared" si="775"/>
        <v>5.7320467788898382E-6</v>
      </c>
      <c r="AV1180" s="95">
        <f t="shared" si="785"/>
        <v>1102.8166115913023</v>
      </c>
      <c r="AW1180" s="96">
        <f t="shared" si="786"/>
        <v>25554.609654148331</v>
      </c>
      <c r="AX1180" s="96">
        <f t="shared" si="787"/>
        <v>128.64613162311994</v>
      </c>
      <c r="AY1180" s="96">
        <f t="shared" si="788"/>
        <v>31953.555316502265</v>
      </c>
      <c r="AZ1180" s="96">
        <f t="shared" si="789"/>
        <v>45647936.1664318</v>
      </c>
      <c r="BA1180" s="97">
        <f t="shared" si="790"/>
        <v>2092.197074294791</v>
      </c>
      <c r="BB1180" s="102">
        <f t="shared" si="791"/>
        <v>3.0214153742227459</v>
      </c>
      <c r="BC1180" s="98">
        <f t="shared" si="792"/>
        <v>70.01262918944748</v>
      </c>
      <c r="BD1180" s="98">
        <f t="shared" si="793"/>
        <v>0.3524551551318354</v>
      </c>
      <c r="BE1180" s="98">
        <f t="shared" si="794"/>
        <v>87.543987168499356</v>
      </c>
      <c r="BF1180" s="98">
        <f t="shared" si="795"/>
        <v>125062.83881214191</v>
      </c>
      <c r="BG1180" s="103">
        <f t="shared" si="796"/>
        <v>5.7320467788898384</v>
      </c>
      <c r="BH1180">
        <v>0.1</v>
      </c>
      <c r="BI1180">
        <f t="shared" si="776"/>
        <v>2377.49667533499</v>
      </c>
      <c r="BJ1180">
        <v>0.1</v>
      </c>
      <c r="BK1180">
        <f t="shared" si="777"/>
        <v>2337.2440000000001</v>
      </c>
      <c r="BL1180" s="114">
        <v>17.6498016718255</v>
      </c>
      <c r="BM1180" s="114">
        <v>910.91550745517998</v>
      </c>
      <c r="BN1180" s="114">
        <v>5.3109910208389097</v>
      </c>
      <c r="BO1180" s="114">
        <v>537.6</v>
      </c>
      <c r="BP1180" s="114">
        <v>384000</v>
      </c>
      <c r="BQ1180" s="107">
        <f t="shared" si="778"/>
        <v>8.7999999999999994E-9</v>
      </c>
      <c r="BR1180" s="107">
        <f t="shared" si="779"/>
        <v>4.3387311838623326E-4</v>
      </c>
      <c r="BS1180" s="107">
        <f t="shared" si="780"/>
        <v>2.1807233186008863E-2</v>
      </c>
      <c r="BT1180" s="107">
        <f t="shared" si="781"/>
        <v>1.2692228505425241E-4</v>
      </c>
      <c r="BU1180" s="107">
        <f t="shared" si="782"/>
        <v>1.317478836839556E-2</v>
      </c>
      <c r="BV1180" s="107">
        <f t="shared" si="783"/>
        <v>10.207188830071267</v>
      </c>
      <c r="BW1180" s="117">
        <f t="shared" si="784"/>
        <v>2.9588134776250039E-4</v>
      </c>
    </row>
    <row r="1181" spans="1:75" ht="45" customHeight="1" x14ac:dyDescent="0.25">
      <c r="A1181" s="108">
        <v>4.5698611111111109</v>
      </c>
      <c r="B1181" s="108">
        <v>-74.083583333333323</v>
      </c>
      <c r="C1181" s="119">
        <v>31</v>
      </c>
      <c r="D1181" s="119">
        <v>21</v>
      </c>
      <c r="E1181" s="119">
        <v>2268</v>
      </c>
      <c r="F1181" s="16" t="s">
        <v>2932</v>
      </c>
      <c r="G1181" s="14" t="s">
        <v>2402</v>
      </c>
      <c r="H1181" s="16" t="s">
        <v>2933</v>
      </c>
      <c r="I1181" s="14" t="s">
        <v>2934</v>
      </c>
      <c r="J1181" s="14" t="s">
        <v>817</v>
      </c>
      <c r="K1181" s="14">
        <v>0.75</v>
      </c>
      <c r="L1181" s="14"/>
      <c r="M1181" s="14">
        <v>1984</v>
      </c>
      <c r="N1181" s="15" t="s">
        <v>102</v>
      </c>
      <c r="O1181" s="15" t="s">
        <v>627</v>
      </c>
      <c r="P1181" s="28">
        <v>4.2689148957375835E-3</v>
      </c>
      <c r="Q1181" s="42">
        <v>50</v>
      </c>
      <c r="R1181" s="18">
        <v>50.861114101373026</v>
      </c>
      <c r="S1181" s="2" t="s">
        <v>45</v>
      </c>
      <c r="T1181" s="2"/>
      <c r="U1181" s="2"/>
      <c r="V1181" s="14">
        <v>365</v>
      </c>
      <c r="W1181" s="76"/>
      <c r="X1181" s="14"/>
      <c r="Y1181" s="14" t="e">
        <v>#VALUE!</v>
      </c>
      <c r="Z1181" s="76" t="s">
        <v>2936</v>
      </c>
      <c r="AA1181" s="76" t="s">
        <v>429</v>
      </c>
      <c r="AB1181" s="19" t="s">
        <v>49</v>
      </c>
      <c r="AC1181" s="19">
        <v>476000</v>
      </c>
      <c r="AD1181" s="19">
        <v>2142000</v>
      </c>
      <c r="AE1181" s="19">
        <v>1704000</v>
      </c>
      <c r="AF1181" s="19">
        <v>595000</v>
      </c>
      <c r="AG1181" s="19">
        <v>2676000000</v>
      </c>
      <c r="AH1181" s="23">
        <v>50</v>
      </c>
      <c r="AI1181" s="20">
        <v>9.1200000000000003E-2</v>
      </c>
      <c r="AJ1181" s="21">
        <f t="shared" si="797"/>
        <v>2.4209890312253561E-2</v>
      </c>
      <c r="AK1181" s="21">
        <f t="shared" si="798"/>
        <v>0.10894450640514103</v>
      </c>
      <c r="AL1181" s="21">
        <f t="shared" si="799"/>
        <v>8.6667338428739638E-2</v>
      </c>
      <c r="AM1181" s="21">
        <f t="shared" si="800"/>
        <v>3.0262362890316953E-2</v>
      </c>
      <c r="AN1181" s="21">
        <f t="shared" si="801"/>
        <v>136.10434133527423</v>
      </c>
      <c r="AO1181" s="86">
        <f t="shared" si="769"/>
        <v>4.6385336060452209</v>
      </c>
      <c r="AP1181" s="88">
        <f t="shared" si="770"/>
        <v>6.6328466608913867E-5</v>
      </c>
      <c r="AQ1181" s="89">
        <f t="shared" si="771"/>
        <v>2.9847809974011241E-4</v>
      </c>
      <c r="AR1181" s="89">
        <f t="shared" si="772"/>
        <v>2.3744476281846477E-4</v>
      </c>
      <c r="AS1181" s="89">
        <f t="shared" si="773"/>
        <v>8.2910583261142337E-5</v>
      </c>
      <c r="AT1181" s="89">
        <f t="shared" si="774"/>
        <v>0.37288860639801158</v>
      </c>
      <c r="AU1181" s="91">
        <f t="shared" si="775"/>
        <v>1.2708311249438961E-2</v>
      </c>
      <c r="AV1181" s="95">
        <f t="shared" si="785"/>
        <v>24209.890312253559</v>
      </c>
      <c r="AW1181" s="96">
        <f t="shared" si="786"/>
        <v>108944.50640514103</v>
      </c>
      <c r="AX1181" s="96">
        <f t="shared" si="787"/>
        <v>86667.338428739633</v>
      </c>
      <c r="AY1181" s="96">
        <f t="shared" si="788"/>
        <v>30262.362890316952</v>
      </c>
      <c r="AZ1181" s="96">
        <f t="shared" si="789"/>
        <v>136104341.33527422</v>
      </c>
      <c r="BA1181" s="97">
        <f t="shared" si="790"/>
        <v>4638533.606045221</v>
      </c>
      <c r="BB1181" s="102">
        <f t="shared" si="791"/>
        <v>66.328466608913871</v>
      </c>
      <c r="BC1181" s="98">
        <f t="shared" si="792"/>
        <v>298.47809974011238</v>
      </c>
      <c r="BD1181" s="98">
        <f t="shared" si="793"/>
        <v>237.44476281846477</v>
      </c>
      <c r="BE1181" s="98">
        <f t="shared" si="794"/>
        <v>82.910583261142335</v>
      </c>
      <c r="BF1181" s="98">
        <f t="shared" si="795"/>
        <v>372888.60639801156</v>
      </c>
      <c r="BG1181" s="103">
        <f t="shared" si="796"/>
        <v>12708.311249438961</v>
      </c>
      <c r="BH1181">
        <v>0.1</v>
      </c>
      <c r="BI1181">
        <f t="shared" si="776"/>
        <v>5.0861114101373026</v>
      </c>
      <c r="BJ1181">
        <v>0.1</v>
      </c>
      <c r="BK1181">
        <f t="shared" si="777"/>
        <v>5</v>
      </c>
      <c r="BL1181" s="114">
        <v>190400</v>
      </c>
      <c r="BM1181" s="114">
        <v>428400</v>
      </c>
      <c r="BN1181" s="114">
        <v>340800</v>
      </c>
      <c r="BO1181" s="114">
        <v>119000</v>
      </c>
      <c r="BP1181" s="114">
        <v>1070400000</v>
      </c>
      <c r="BQ1181" s="107">
        <f t="shared" si="778"/>
        <v>9.1200000000000014E-3</v>
      </c>
      <c r="BR1181" s="107">
        <f t="shared" si="779"/>
        <v>9.9819934942039171E-3</v>
      </c>
      <c r="BS1181" s="107">
        <f t="shared" si="780"/>
        <v>2.4360732209705662E-2</v>
      </c>
      <c r="BT1181" s="107">
        <f t="shared" si="781"/>
        <v>1.9379406015564166E-2</v>
      </c>
      <c r="BU1181" s="107">
        <f t="shared" si="782"/>
        <v>6.7668700582515723E-3</v>
      </c>
      <c r="BV1181" s="107">
        <f t="shared" si="783"/>
        <v>56.117257543045554</v>
      </c>
      <c r="BW1181" s="117">
        <f t="shared" si="784"/>
        <v>0.65598771351925322</v>
      </c>
    </row>
    <row r="1182" spans="1:75" ht="15" customHeight="1" x14ac:dyDescent="0.25">
      <c r="A1182" s="108">
        <v>4.5702777777777772</v>
      </c>
      <c r="B1182" s="108">
        <v>-74.083444444444439</v>
      </c>
      <c r="C1182" s="119">
        <v>31</v>
      </c>
      <c r="D1182" s="119">
        <v>21</v>
      </c>
      <c r="E1182" s="119">
        <v>2268</v>
      </c>
      <c r="F1182" s="16" t="s">
        <v>2937</v>
      </c>
      <c r="G1182" s="14" t="s">
        <v>2402</v>
      </c>
      <c r="H1182" s="16" t="s">
        <v>2938</v>
      </c>
      <c r="I1182" s="14" t="s">
        <v>2934</v>
      </c>
      <c r="J1182" s="14" t="s">
        <v>41</v>
      </c>
      <c r="K1182" s="14">
        <v>150</v>
      </c>
      <c r="L1182" s="14"/>
      <c r="M1182" s="14">
        <v>1975</v>
      </c>
      <c r="N1182" s="15" t="s">
        <v>43</v>
      </c>
      <c r="O1182" s="15" t="s">
        <v>86</v>
      </c>
      <c r="P1182" s="28">
        <v>4.2689148957375835E-3</v>
      </c>
      <c r="Q1182" s="18">
        <v>89527.2</v>
      </c>
      <c r="R1182" s="18">
        <v>91069.062687528858</v>
      </c>
      <c r="S1182" s="15" t="s">
        <v>45</v>
      </c>
      <c r="T1182" s="15"/>
      <c r="U1182" s="15"/>
      <c r="V1182" s="14">
        <v>365</v>
      </c>
      <c r="W1182" s="76"/>
      <c r="X1182" s="14"/>
      <c r="Y1182" s="14">
        <v>8760</v>
      </c>
      <c r="Z1182" s="76" t="s">
        <v>1988</v>
      </c>
      <c r="AA1182" s="76" t="s">
        <v>429</v>
      </c>
      <c r="AB1182" s="19" t="s">
        <v>49</v>
      </c>
      <c r="AC1182" s="19">
        <v>589.42211574465</v>
      </c>
      <c r="AD1182" s="19">
        <v>6395.3771199333296</v>
      </c>
      <c r="AE1182" s="19">
        <v>22.425616220874101</v>
      </c>
      <c r="AF1182" s="19">
        <v>1344</v>
      </c>
      <c r="AG1182" s="19">
        <v>1920000</v>
      </c>
      <c r="AH1182" s="23">
        <v>89527.2</v>
      </c>
      <c r="AI1182" s="24">
        <v>8.7999999999999994E-8</v>
      </c>
      <c r="AJ1182" s="21">
        <f t="shared" si="797"/>
        <v>5.3678119608165417E-2</v>
      </c>
      <c r="AK1182" s="21">
        <f t="shared" si="798"/>
        <v>0.58242099984559614</v>
      </c>
      <c r="AL1182" s="21">
        <f t="shared" si="799"/>
        <v>2.0422798494252473E-3</v>
      </c>
      <c r="AM1182" s="21">
        <f t="shared" si="800"/>
        <v>0.1223968202520388</v>
      </c>
      <c r="AN1182" s="21">
        <f t="shared" si="801"/>
        <v>174.85260036005542</v>
      </c>
      <c r="AO1182" s="86">
        <f t="shared" si="769"/>
        <v>8.0140775165025383E-3</v>
      </c>
      <c r="AP1182" s="88">
        <f t="shared" si="770"/>
        <v>1.4706334139223402E-4</v>
      </c>
      <c r="AQ1182" s="89">
        <f t="shared" si="771"/>
        <v>1.5956739721797156E-3</v>
      </c>
      <c r="AR1182" s="89">
        <f t="shared" si="772"/>
        <v>5.5952872586993076E-6</v>
      </c>
      <c r="AS1182" s="89">
        <f t="shared" si="773"/>
        <v>3.3533375411517476E-4</v>
      </c>
      <c r="AT1182" s="89">
        <f t="shared" si="774"/>
        <v>0.47904822016453541</v>
      </c>
      <c r="AU1182" s="91">
        <f t="shared" si="775"/>
        <v>2.1956376757541202E-5</v>
      </c>
      <c r="AV1182" s="95">
        <f t="shared" si="785"/>
        <v>53678.11960816542</v>
      </c>
      <c r="AW1182" s="96">
        <f t="shared" si="786"/>
        <v>582420.99984559615</v>
      </c>
      <c r="AX1182" s="96">
        <f t="shared" si="787"/>
        <v>2042.2798494252472</v>
      </c>
      <c r="AY1182" s="96">
        <f t="shared" si="788"/>
        <v>122396.8202520388</v>
      </c>
      <c r="AZ1182" s="96">
        <f t="shared" si="789"/>
        <v>174852600.36005542</v>
      </c>
      <c r="BA1182" s="97">
        <f t="shared" si="790"/>
        <v>8014.0775165025379</v>
      </c>
      <c r="BB1182" s="102">
        <f t="shared" si="791"/>
        <v>147.06334139223401</v>
      </c>
      <c r="BC1182" s="98">
        <f t="shared" si="792"/>
        <v>1595.6739721797155</v>
      </c>
      <c r="BD1182" s="98">
        <f t="shared" si="793"/>
        <v>5.5952872586993072</v>
      </c>
      <c r="BE1182" s="98">
        <f t="shared" si="794"/>
        <v>335.33375411517477</v>
      </c>
      <c r="BF1182" s="98">
        <f t="shared" si="795"/>
        <v>479048.22016453539</v>
      </c>
      <c r="BG1182" s="103">
        <f t="shared" si="796"/>
        <v>21.956376757541204</v>
      </c>
      <c r="BH1182">
        <v>0.1</v>
      </c>
      <c r="BI1182">
        <f t="shared" si="776"/>
        <v>9106.9062687528858</v>
      </c>
      <c r="BJ1182">
        <v>0.1</v>
      </c>
      <c r="BK1182">
        <f t="shared" si="777"/>
        <v>8952.7199999999993</v>
      </c>
      <c r="BL1182" s="114">
        <v>491.49252207956101</v>
      </c>
      <c r="BM1182" s="114">
        <v>4911.7599692228896</v>
      </c>
      <c r="BN1182" s="114">
        <v>16.278520514623899</v>
      </c>
      <c r="BO1182" s="114">
        <v>537.6</v>
      </c>
      <c r="BP1182" s="114">
        <v>384000</v>
      </c>
      <c r="BQ1182" s="107">
        <f t="shared" si="778"/>
        <v>8.7999999999999994E-9</v>
      </c>
      <c r="BR1182" s="107">
        <f t="shared" si="779"/>
        <v>4.5080481544137206E-2</v>
      </c>
      <c r="BS1182" s="107">
        <f t="shared" si="780"/>
        <v>0.45108515887149975</v>
      </c>
      <c r="BT1182" s="107">
        <f t="shared" si="781"/>
        <v>1.4964709152518886E-3</v>
      </c>
      <c r="BU1182" s="107">
        <f t="shared" si="782"/>
        <v>5.0465501813889486E-2</v>
      </c>
      <c r="BV1182" s="107">
        <f t="shared" si="783"/>
        <v>39.098230044768819</v>
      </c>
      <c r="BW1182" s="117">
        <f t="shared" si="784"/>
        <v>1.1333617113747181E-3</v>
      </c>
    </row>
    <row r="1183" spans="1:75" ht="15" customHeight="1" x14ac:dyDescent="0.25">
      <c r="A1183" s="108">
        <v>4.5702777777777772</v>
      </c>
      <c r="B1183" s="108">
        <v>-74.083444444444439</v>
      </c>
      <c r="C1183" s="119">
        <v>31</v>
      </c>
      <c r="D1183" s="119">
        <v>21</v>
      </c>
      <c r="E1183" s="119">
        <v>2268</v>
      </c>
      <c r="F1183" s="16" t="s">
        <v>2937</v>
      </c>
      <c r="G1183" s="14" t="s">
        <v>2402</v>
      </c>
      <c r="H1183" s="16" t="s">
        <v>2938</v>
      </c>
      <c r="I1183" s="14" t="s">
        <v>2934</v>
      </c>
      <c r="J1183" s="14" t="s">
        <v>41</v>
      </c>
      <c r="K1183" s="14">
        <v>125</v>
      </c>
      <c r="L1183" s="14"/>
      <c r="M1183" s="14">
        <v>1962</v>
      </c>
      <c r="N1183" s="15" t="s">
        <v>43</v>
      </c>
      <c r="O1183" s="15" t="s">
        <v>86</v>
      </c>
      <c r="P1183" s="28">
        <v>4.2689148957375835E-3</v>
      </c>
      <c r="Q1183" s="18">
        <v>42857.142857142899</v>
      </c>
      <c r="R1183" s="18">
        <v>43595.240658319781</v>
      </c>
      <c r="S1183" s="15" t="s">
        <v>45</v>
      </c>
      <c r="T1183" s="15"/>
      <c r="U1183" s="15"/>
      <c r="V1183" s="14">
        <v>365</v>
      </c>
      <c r="W1183" s="76"/>
      <c r="X1183" s="14"/>
      <c r="Y1183" s="14" t="e">
        <v>#VALUE!</v>
      </c>
      <c r="Z1183" s="76" t="s">
        <v>2939</v>
      </c>
      <c r="AA1183" s="76" t="s">
        <v>429</v>
      </c>
      <c r="AB1183" s="19" t="s">
        <v>49</v>
      </c>
      <c r="AC1183" s="19">
        <v>589.42211574465</v>
      </c>
      <c r="AD1183" s="19">
        <v>6395.3771199333296</v>
      </c>
      <c r="AE1183" s="19">
        <v>22.425616220874101</v>
      </c>
      <c r="AF1183" s="19">
        <v>1344</v>
      </c>
      <c r="AG1183" s="19">
        <v>1920000</v>
      </c>
      <c r="AH1183" s="23">
        <v>42857.142857142899</v>
      </c>
      <c r="AI1183" s="24">
        <v>8.7999999999999994E-8</v>
      </c>
      <c r="AJ1183" s="21">
        <f t="shared" si="797"/>
        <v>2.5695998985224035E-2</v>
      </c>
      <c r="AK1183" s="21">
        <f t="shared" si="798"/>
        <v>0.27880800464420558</v>
      </c>
      <c r="AL1183" s="21">
        <f t="shared" si="799"/>
        <v>9.7765013606012632E-4</v>
      </c>
      <c r="AM1183" s="21">
        <f t="shared" si="800"/>
        <v>5.8592003444781784E-2</v>
      </c>
      <c r="AN1183" s="21">
        <f t="shared" si="801"/>
        <v>83.702862063973981</v>
      </c>
      <c r="AO1183" s="86">
        <f t="shared" si="769"/>
        <v>3.8363811779321406E-3</v>
      </c>
      <c r="AP1183" s="88">
        <f t="shared" si="770"/>
        <v>7.0399997219791879E-5</v>
      </c>
      <c r="AQ1183" s="89">
        <f t="shared" si="771"/>
        <v>7.6385754697042626E-4</v>
      </c>
      <c r="AR1183" s="89">
        <f t="shared" si="772"/>
        <v>2.6784935234524009E-6</v>
      </c>
      <c r="AS1183" s="89">
        <f t="shared" si="773"/>
        <v>1.605260368350186E-4</v>
      </c>
      <c r="AT1183" s="89">
        <f t="shared" si="774"/>
        <v>0.22932290976431227</v>
      </c>
      <c r="AU1183" s="91">
        <f t="shared" si="775"/>
        <v>1.0510633364197646E-5</v>
      </c>
      <c r="AV1183" s="95">
        <f t="shared" si="785"/>
        <v>25695.998985224036</v>
      </c>
      <c r="AW1183" s="96">
        <f t="shared" si="786"/>
        <v>278808.00464420556</v>
      </c>
      <c r="AX1183" s="96">
        <f t="shared" si="787"/>
        <v>977.65013606012633</v>
      </c>
      <c r="AY1183" s="96">
        <f t="shared" si="788"/>
        <v>58592.003444781782</v>
      </c>
      <c r="AZ1183" s="96">
        <f t="shared" si="789"/>
        <v>83702862.063973978</v>
      </c>
      <c r="BA1183" s="97">
        <f t="shared" si="790"/>
        <v>3836.3811779321404</v>
      </c>
      <c r="BB1183" s="102">
        <f t="shared" si="791"/>
        <v>70.399997219791885</v>
      </c>
      <c r="BC1183" s="98">
        <f t="shared" si="792"/>
        <v>763.85754697042626</v>
      </c>
      <c r="BD1183" s="98">
        <f t="shared" si="793"/>
        <v>2.678493523452401</v>
      </c>
      <c r="BE1183" s="98">
        <f t="shared" si="794"/>
        <v>160.5260368350186</v>
      </c>
      <c r="BF1183" s="98">
        <f t="shared" si="795"/>
        <v>229322.90976431227</v>
      </c>
      <c r="BG1183" s="103">
        <f t="shared" si="796"/>
        <v>10.510633364197647</v>
      </c>
      <c r="BH1183">
        <v>0.1</v>
      </c>
      <c r="BI1183">
        <f t="shared" si="776"/>
        <v>4359.5240658319781</v>
      </c>
      <c r="BJ1183">
        <v>0.1</v>
      </c>
      <c r="BK1183">
        <f t="shared" si="777"/>
        <v>4285.7142857142899</v>
      </c>
      <c r="BL1183" s="114">
        <v>491.49252207956101</v>
      </c>
      <c r="BM1183" s="114">
        <v>4911.7599692228896</v>
      </c>
      <c r="BN1183" s="114">
        <v>16.278520514623899</v>
      </c>
      <c r="BO1183" s="114">
        <v>537.6</v>
      </c>
      <c r="BP1183" s="114">
        <v>384000</v>
      </c>
      <c r="BQ1183" s="107">
        <f t="shared" si="778"/>
        <v>8.7999999999999994E-9</v>
      </c>
      <c r="BR1183" s="107">
        <f t="shared" si="779"/>
        <v>2.1580264295162615E-2</v>
      </c>
      <c r="BS1183" s="107">
        <f t="shared" si="780"/>
        <v>0.21593684483031828</v>
      </c>
      <c r="BT1183" s="107">
        <f t="shared" si="781"/>
        <v>7.1636852036598478E-4</v>
      </c>
      <c r="BU1183" s="107">
        <f t="shared" si="782"/>
        <v>2.4158101901938917E-2</v>
      </c>
      <c r="BV1183" s="107">
        <f t="shared" si="783"/>
        <v>18.716528948633417</v>
      </c>
      <c r="BW1183" s="117">
        <f t="shared" si="784"/>
        <v>5.4254622922645041E-4</v>
      </c>
    </row>
    <row r="1184" spans="1:75" ht="30" customHeight="1" x14ac:dyDescent="0.25">
      <c r="A1184" s="108">
        <v>4.5825801253242604</v>
      </c>
      <c r="B1184" s="108">
        <v>-74.098994402724202</v>
      </c>
      <c r="C1184" s="119">
        <v>29</v>
      </c>
      <c r="D1184" s="119">
        <v>22</v>
      </c>
      <c r="E1184" s="119">
        <v>2279</v>
      </c>
      <c r="F1184" s="16" t="s">
        <v>2940</v>
      </c>
      <c r="G1184" s="14" t="s">
        <v>2941</v>
      </c>
      <c r="H1184" s="16" t="s">
        <v>2942</v>
      </c>
      <c r="I1184" s="14" t="s">
        <v>1526</v>
      </c>
      <c r="J1184" s="14" t="s">
        <v>41</v>
      </c>
      <c r="K1184" s="14">
        <v>10</v>
      </c>
      <c r="L1184" s="14"/>
      <c r="M1184" s="14">
        <v>1954</v>
      </c>
      <c r="N1184" s="15" t="s">
        <v>43</v>
      </c>
      <c r="O1184" s="15" t="s">
        <v>44</v>
      </c>
      <c r="P1184" s="25">
        <v>1.3557806644477E-2</v>
      </c>
      <c r="Q1184" s="18">
        <v>5460</v>
      </c>
      <c r="R1184" s="18">
        <v>5764.2786281042145</v>
      </c>
      <c r="S1184" s="15" t="s">
        <v>45</v>
      </c>
      <c r="T1184" s="15"/>
      <c r="U1184" s="15"/>
      <c r="V1184" s="14">
        <v>365</v>
      </c>
      <c r="W1184" s="76" t="s">
        <v>76</v>
      </c>
      <c r="X1184" s="14"/>
      <c r="Y1184" s="14">
        <v>2920</v>
      </c>
      <c r="Z1184" s="76" t="s">
        <v>2943</v>
      </c>
      <c r="AA1184" s="76" t="s">
        <v>429</v>
      </c>
      <c r="AB1184" s="19" t="s">
        <v>49</v>
      </c>
      <c r="AC1184" s="19">
        <v>46.3856216091623</v>
      </c>
      <c r="AD1184" s="19">
        <v>1074.85364414012</v>
      </c>
      <c r="AE1184" s="19">
        <v>5.4109910208389103</v>
      </c>
      <c r="AF1184" s="19">
        <v>1344</v>
      </c>
      <c r="AG1184" s="19">
        <v>1920000</v>
      </c>
      <c r="AH1184" s="23">
        <v>5460</v>
      </c>
      <c r="AI1184" s="24">
        <v>8.7999999999999994E-8</v>
      </c>
      <c r="AJ1184" s="21">
        <f t="shared" si="797"/>
        <v>2.6737964729302326E-4</v>
      </c>
      <c r="AK1184" s="21">
        <f t="shared" si="798"/>
        <v>6.1957558892568269E-3</v>
      </c>
      <c r="AL1184" s="21">
        <f t="shared" si="799"/>
        <v>3.1190459898285535E-5</v>
      </c>
      <c r="AM1184" s="21">
        <f t="shared" si="800"/>
        <v>7.7471904761720646E-3</v>
      </c>
      <c r="AN1184" s="21">
        <f t="shared" si="801"/>
        <v>11.067414965960092</v>
      </c>
      <c r="AO1184" s="86">
        <f t="shared" si="769"/>
        <v>5.0725651927317089E-4</v>
      </c>
      <c r="AP1184" s="88">
        <f t="shared" si="770"/>
        <v>7.3254697888499519E-7</v>
      </c>
      <c r="AQ1184" s="89">
        <f t="shared" si="771"/>
        <v>1.6974673669196786E-5</v>
      </c>
      <c r="AR1184" s="89">
        <f t="shared" si="772"/>
        <v>8.5453314789823381E-8</v>
      </c>
      <c r="AS1184" s="89">
        <f t="shared" si="773"/>
        <v>2.1225179386772781E-5</v>
      </c>
      <c r="AT1184" s="89">
        <f t="shared" si="774"/>
        <v>3.0321684838246828E-2</v>
      </c>
      <c r="AU1184" s="91">
        <f t="shared" si="775"/>
        <v>1.3897438884196464E-6</v>
      </c>
      <c r="AV1184" s="95">
        <f t="shared" si="785"/>
        <v>267.37964729302325</v>
      </c>
      <c r="AW1184" s="96">
        <f t="shared" si="786"/>
        <v>6195.7558892568268</v>
      </c>
      <c r="AX1184" s="96">
        <f t="shared" si="787"/>
        <v>31.190459898285535</v>
      </c>
      <c r="AY1184" s="96">
        <f t="shared" si="788"/>
        <v>7747.1904761720643</v>
      </c>
      <c r="AZ1184" s="96">
        <f t="shared" si="789"/>
        <v>11067414.965960091</v>
      </c>
      <c r="BA1184" s="97">
        <f t="shared" si="790"/>
        <v>507.25651927317091</v>
      </c>
      <c r="BB1184" s="102">
        <f t="shared" si="791"/>
        <v>0.7325469788849952</v>
      </c>
      <c r="BC1184" s="98">
        <f t="shared" si="792"/>
        <v>16.974673669196786</v>
      </c>
      <c r="BD1184" s="98">
        <f t="shared" si="793"/>
        <v>8.5453314789823376E-2</v>
      </c>
      <c r="BE1184" s="98">
        <f t="shared" si="794"/>
        <v>21.22517938677278</v>
      </c>
      <c r="BF1184" s="98">
        <f t="shared" si="795"/>
        <v>30321.684838246827</v>
      </c>
      <c r="BG1184" s="103">
        <f t="shared" si="796"/>
        <v>1.3897438884196462</v>
      </c>
      <c r="BH1184">
        <v>0.1</v>
      </c>
      <c r="BI1184">
        <f t="shared" si="776"/>
        <v>576.42786281042152</v>
      </c>
      <c r="BJ1184">
        <v>0.1</v>
      </c>
      <c r="BK1184">
        <f t="shared" si="777"/>
        <v>546</v>
      </c>
      <c r="BL1184" s="114">
        <v>17.6498016718255</v>
      </c>
      <c r="BM1184" s="114">
        <v>910.91550745517998</v>
      </c>
      <c r="BN1184" s="114">
        <v>5.3109910208389097</v>
      </c>
      <c r="BO1184" s="114">
        <v>537.6</v>
      </c>
      <c r="BP1184" s="114">
        <v>384000</v>
      </c>
      <c r="BQ1184" s="107">
        <f t="shared" si="778"/>
        <v>8.7999999999999994E-9</v>
      </c>
      <c r="BR1184" s="107">
        <f t="shared" si="779"/>
        <v>1.051932299030579E-4</v>
      </c>
      <c r="BS1184" s="107">
        <f t="shared" si="780"/>
        <v>5.2871984847038464E-3</v>
      </c>
      <c r="BT1184" s="107">
        <f t="shared" si="781"/>
        <v>3.0772510546846217E-5</v>
      </c>
      <c r="BU1184" s="107">
        <f t="shared" si="782"/>
        <v>3.1942484635036606E-3</v>
      </c>
      <c r="BV1184" s="107">
        <f t="shared" si="783"/>
        <v>2.4747492199085288</v>
      </c>
      <c r="BW1184" s="117">
        <f t="shared" si="784"/>
        <v>7.1736904915828772E-5</v>
      </c>
    </row>
    <row r="1185" spans="1:75" ht="30" customHeight="1" x14ac:dyDescent="0.25">
      <c r="A1185" s="108">
        <v>4.5825801253242604</v>
      </c>
      <c r="B1185" s="108">
        <v>-74.098994402724202</v>
      </c>
      <c r="C1185" s="119">
        <v>29</v>
      </c>
      <c r="D1185" s="119">
        <v>22</v>
      </c>
      <c r="E1185" s="119">
        <v>2279</v>
      </c>
      <c r="F1185" s="16" t="s">
        <v>2940</v>
      </c>
      <c r="G1185" s="14" t="s">
        <v>2941</v>
      </c>
      <c r="H1185" s="16" t="s">
        <v>2942</v>
      </c>
      <c r="I1185" s="14" t="s">
        <v>1526</v>
      </c>
      <c r="J1185" s="14" t="s">
        <v>41</v>
      </c>
      <c r="K1185" s="14">
        <v>6</v>
      </c>
      <c r="L1185" s="14"/>
      <c r="M1185" s="14">
        <v>2008</v>
      </c>
      <c r="N1185" s="15" t="s">
        <v>43</v>
      </c>
      <c r="O1185" s="15" t="s">
        <v>44</v>
      </c>
      <c r="P1185" s="25">
        <v>1.3557806644477E-2</v>
      </c>
      <c r="Q1185" s="18">
        <v>3640</v>
      </c>
      <c r="R1185" s="18">
        <v>3842.8524187361431</v>
      </c>
      <c r="S1185" s="15" t="s">
        <v>45</v>
      </c>
      <c r="T1185" s="15"/>
      <c r="U1185" s="15"/>
      <c r="V1185" s="14">
        <v>365</v>
      </c>
      <c r="W1185" s="76" t="s">
        <v>76</v>
      </c>
      <c r="X1185" s="14"/>
      <c r="Y1185" s="14">
        <v>2920</v>
      </c>
      <c r="Z1185" s="76" t="s">
        <v>2943</v>
      </c>
      <c r="AA1185" s="76" t="s">
        <v>429</v>
      </c>
      <c r="AB1185" s="19" t="s">
        <v>49</v>
      </c>
      <c r="AC1185" s="19">
        <v>46.3856216091623</v>
      </c>
      <c r="AD1185" s="19">
        <v>1074.85364414012</v>
      </c>
      <c r="AE1185" s="19">
        <v>5.4109910208389103</v>
      </c>
      <c r="AF1185" s="19">
        <v>1344</v>
      </c>
      <c r="AG1185" s="19">
        <v>1920000</v>
      </c>
      <c r="AH1185" s="23">
        <v>3640</v>
      </c>
      <c r="AI1185" s="24">
        <v>8.7999999999999994E-8</v>
      </c>
      <c r="AJ1185" s="21">
        <f t="shared" si="797"/>
        <v>1.7825309819534884E-4</v>
      </c>
      <c r="AK1185" s="21">
        <f t="shared" si="798"/>
        <v>4.1305039261712176E-3</v>
      </c>
      <c r="AL1185" s="21">
        <f t="shared" si="799"/>
        <v>2.079363993219036E-5</v>
      </c>
      <c r="AM1185" s="21">
        <f t="shared" si="800"/>
        <v>5.1647936507813767E-3</v>
      </c>
      <c r="AN1185" s="21">
        <f t="shared" si="801"/>
        <v>7.3782766439733942</v>
      </c>
      <c r="AO1185" s="86">
        <f t="shared" si="769"/>
        <v>3.3817101284878059E-4</v>
      </c>
      <c r="AP1185" s="88">
        <f t="shared" si="770"/>
        <v>4.8836465258999683E-7</v>
      </c>
      <c r="AQ1185" s="89">
        <f t="shared" si="771"/>
        <v>1.1316449112797856E-5</v>
      </c>
      <c r="AR1185" s="89">
        <f t="shared" si="772"/>
        <v>5.6968876526548932E-8</v>
      </c>
      <c r="AS1185" s="89">
        <f t="shared" si="773"/>
        <v>1.4150119591181854E-5</v>
      </c>
      <c r="AT1185" s="89">
        <f t="shared" si="774"/>
        <v>2.0214456558831216E-2</v>
      </c>
      <c r="AU1185" s="91">
        <f t="shared" si="775"/>
        <v>9.2649592561309746E-7</v>
      </c>
      <c r="AV1185" s="95">
        <f t="shared" si="785"/>
        <v>178.25309819534885</v>
      </c>
      <c r="AW1185" s="96">
        <f t="shared" si="786"/>
        <v>4130.5039261712172</v>
      </c>
      <c r="AX1185" s="96">
        <f t="shared" si="787"/>
        <v>20.793639932190359</v>
      </c>
      <c r="AY1185" s="96">
        <f t="shared" si="788"/>
        <v>5164.7936507813765</v>
      </c>
      <c r="AZ1185" s="96">
        <f t="shared" si="789"/>
        <v>7378276.6439733943</v>
      </c>
      <c r="BA1185" s="97">
        <f t="shared" si="790"/>
        <v>338.17101284878061</v>
      </c>
      <c r="BB1185" s="102">
        <f t="shared" si="791"/>
        <v>0.48836465258999684</v>
      </c>
      <c r="BC1185" s="98">
        <f t="shared" si="792"/>
        <v>11.316449112797857</v>
      </c>
      <c r="BD1185" s="98">
        <f t="shared" si="793"/>
        <v>5.6968876526548931E-2</v>
      </c>
      <c r="BE1185" s="98">
        <f t="shared" si="794"/>
        <v>14.150119591181854</v>
      </c>
      <c r="BF1185" s="98">
        <f t="shared" si="795"/>
        <v>20214.456558831214</v>
      </c>
      <c r="BG1185" s="103">
        <f t="shared" si="796"/>
        <v>0.92649592561309746</v>
      </c>
      <c r="BH1185">
        <v>0.1</v>
      </c>
      <c r="BI1185">
        <f t="shared" si="776"/>
        <v>384.28524187361432</v>
      </c>
      <c r="BJ1185">
        <v>0.1</v>
      </c>
      <c r="BK1185">
        <f t="shared" si="777"/>
        <v>364</v>
      </c>
      <c r="BL1185" s="114">
        <v>17.6498016718255</v>
      </c>
      <c r="BM1185" s="114">
        <v>910.91550745517998</v>
      </c>
      <c r="BN1185" s="114">
        <v>5.3109910208389097</v>
      </c>
      <c r="BO1185" s="114">
        <v>537.6</v>
      </c>
      <c r="BP1185" s="114">
        <v>384000</v>
      </c>
      <c r="BQ1185" s="107">
        <f t="shared" si="778"/>
        <v>8.7999999999999994E-9</v>
      </c>
      <c r="BR1185" s="107">
        <f t="shared" si="779"/>
        <v>7.0128819935371935E-5</v>
      </c>
      <c r="BS1185" s="107">
        <f t="shared" si="780"/>
        <v>3.5247989898025637E-3</v>
      </c>
      <c r="BT1185" s="107">
        <f t="shared" si="781"/>
        <v>2.0515007031230818E-5</v>
      </c>
      <c r="BU1185" s="107">
        <f t="shared" si="782"/>
        <v>2.1294989756691072E-3</v>
      </c>
      <c r="BV1185" s="107">
        <f t="shared" si="783"/>
        <v>1.6498328132723525</v>
      </c>
      <c r="BW1185" s="117">
        <f t="shared" si="784"/>
        <v>4.7824603277219177E-5</v>
      </c>
    </row>
    <row r="1186" spans="1:75" ht="60" customHeight="1" x14ac:dyDescent="0.25">
      <c r="A1186" s="108">
        <v>4.5914435916009797</v>
      </c>
      <c r="B1186" s="108">
        <v>-74.150803359662902</v>
      </c>
      <c r="C1186" s="119">
        <v>23</v>
      </c>
      <c r="D1186" s="119">
        <v>23</v>
      </c>
      <c r="E1186" s="119">
        <v>1793</v>
      </c>
      <c r="F1186" s="16" t="s">
        <v>2944</v>
      </c>
      <c r="G1186" s="14" t="s">
        <v>2945</v>
      </c>
      <c r="H1186" s="16" t="s">
        <v>2946</v>
      </c>
      <c r="I1186" s="14" t="s">
        <v>1481</v>
      </c>
      <c r="J1186" s="14" t="s">
        <v>41</v>
      </c>
      <c r="K1186" s="14">
        <v>300</v>
      </c>
      <c r="L1186" s="14"/>
      <c r="M1186" s="14">
        <v>1974</v>
      </c>
      <c r="N1186" s="15" t="s">
        <v>43</v>
      </c>
      <c r="O1186" s="15" t="s">
        <v>86</v>
      </c>
      <c r="P1186" s="22">
        <v>8.4286353981658756E-3</v>
      </c>
      <c r="Q1186" s="18">
        <v>394368</v>
      </c>
      <c r="R1186" s="18">
        <v>407890.60976195324</v>
      </c>
      <c r="S1186" s="15" t="s">
        <v>45</v>
      </c>
      <c r="T1186" s="15"/>
      <c r="U1186" s="15"/>
      <c r="V1186" s="14">
        <v>365</v>
      </c>
      <c r="W1186" s="76"/>
      <c r="X1186" s="14"/>
      <c r="Y1186" s="14">
        <v>8760</v>
      </c>
      <c r="Z1186" s="76" t="s">
        <v>2947</v>
      </c>
      <c r="AA1186" s="76" t="s">
        <v>429</v>
      </c>
      <c r="AB1186" s="19" t="s">
        <v>49</v>
      </c>
      <c r="AC1186" s="19">
        <v>589.42211574465</v>
      </c>
      <c r="AD1186" s="19">
        <v>6395.3771199333296</v>
      </c>
      <c r="AE1186" s="19">
        <v>22.425616220874101</v>
      </c>
      <c r="AF1186" s="19">
        <v>1344</v>
      </c>
      <c r="AG1186" s="19">
        <v>1920000</v>
      </c>
      <c r="AH1186" s="23">
        <v>394368</v>
      </c>
      <c r="AI1186" s="24">
        <v>8.7999999999999994E-8</v>
      </c>
      <c r="AJ1186" s="21">
        <f t="shared" si="797"/>
        <v>0.24041974619826589</v>
      </c>
      <c r="AK1186" s="21">
        <f t="shared" si="798"/>
        <v>2.6086142731072504</v>
      </c>
      <c r="AL1186" s="21">
        <f t="shared" si="799"/>
        <v>9.1471982746198863E-3</v>
      </c>
      <c r="AM1186" s="21">
        <f t="shared" si="800"/>
        <v>0.54820497952006519</v>
      </c>
      <c r="AN1186" s="21">
        <f t="shared" si="801"/>
        <v>783.14997074295025</v>
      </c>
      <c r="AO1186" s="86">
        <f t="shared" si="769"/>
        <v>3.5894373659051883E-2</v>
      </c>
      <c r="AP1186" s="88">
        <f t="shared" si="770"/>
        <v>6.5868423615963263E-4</v>
      </c>
      <c r="AQ1186" s="89">
        <f t="shared" si="771"/>
        <v>7.1468884194719187E-3</v>
      </c>
      <c r="AR1186" s="89">
        <f t="shared" si="772"/>
        <v>2.5060817190739415E-5</v>
      </c>
      <c r="AS1186" s="89">
        <f t="shared" si="773"/>
        <v>1.5019314507399046E-3</v>
      </c>
      <c r="AT1186" s="89">
        <f t="shared" si="774"/>
        <v>2.1456163581998635</v>
      </c>
      <c r="AU1186" s="91">
        <f t="shared" si="775"/>
        <v>9.834074975082708E-5</v>
      </c>
      <c r="AV1186" s="95">
        <f t="shared" si="785"/>
        <v>240419.7461982659</v>
      </c>
      <c r="AW1186" s="96">
        <f t="shared" si="786"/>
        <v>2608614.2731072502</v>
      </c>
      <c r="AX1186" s="96">
        <f t="shared" si="787"/>
        <v>9147.1982746198864</v>
      </c>
      <c r="AY1186" s="96">
        <f t="shared" si="788"/>
        <v>548204.97952006524</v>
      </c>
      <c r="AZ1186" s="96">
        <f t="shared" si="789"/>
        <v>783149970.7429502</v>
      </c>
      <c r="BA1186" s="97">
        <f t="shared" si="790"/>
        <v>35894.373659051882</v>
      </c>
      <c r="BB1186" s="102">
        <f t="shared" si="791"/>
        <v>658.68423615963263</v>
      </c>
      <c r="BC1186" s="98">
        <f t="shared" si="792"/>
        <v>7146.8884194719185</v>
      </c>
      <c r="BD1186" s="98">
        <f t="shared" si="793"/>
        <v>25.060817190739414</v>
      </c>
      <c r="BE1186" s="98">
        <f t="shared" si="794"/>
        <v>1501.9314507399047</v>
      </c>
      <c r="BF1186" s="98">
        <f t="shared" si="795"/>
        <v>2145616.3581998637</v>
      </c>
      <c r="BG1186" s="103">
        <f t="shared" si="796"/>
        <v>98.340749750827086</v>
      </c>
      <c r="BH1186">
        <v>0.1</v>
      </c>
      <c r="BI1186">
        <f t="shared" si="776"/>
        <v>40789.060976195324</v>
      </c>
      <c r="BJ1186">
        <v>0.1</v>
      </c>
      <c r="BK1186">
        <f t="shared" si="777"/>
        <v>39436.800000000003</v>
      </c>
      <c r="BL1186" s="114">
        <v>491.49252207956101</v>
      </c>
      <c r="BM1186" s="114">
        <v>4911.7599692228896</v>
      </c>
      <c r="BN1186" s="114">
        <v>16.278520514623899</v>
      </c>
      <c r="BO1186" s="114">
        <v>537.6</v>
      </c>
      <c r="BP1186" s="114">
        <v>384000</v>
      </c>
      <c r="BQ1186" s="107">
        <f t="shared" si="778"/>
        <v>8.7999999999999994E-9</v>
      </c>
      <c r="BR1186" s="107">
        <f t="shared" si="779"/>
        <v>0.20191165432867331</v>
      </c>
      <c r="BS1186" s="107">
        <f t="shared" si="780"/>
        <v>2.0203721777391253</v>
      </c>
      <c r="BT1186" s="107">
        <f t="shared" si="781"/>
        <v>6.7025663392131282E-3</v>
      </c>
      <c r="BU1186" s="107">
        <f t="shared" si="782"/>
        <v>0.22603070350507956</v>
      </c>
      <c r="BV1186" s="107">
        <f t="shared" si="783"/>
        <v>175.11765711582083</v>
      </c>
      <c r="BW1186" s="117">
        <f t="shared" si="784"/>
        <v>5.0762310041518755E-3</v>
      </c>
    </row>
    <row r="1187" spans="1:75" ht="60" customHeight="1" x14ac:dyDescent="0.25">
      <c r="A1187" s="108">
        <v>4.5914435916009797</v>
      </c>
      <c r="B1187" s="108">
        <v>-74.150803359662902</v>
      </c>
      <c r="C1187" s="119">
        <v>23</v>
      </c>
      <c r="D1187" s="119">
        <v>23</v>
      </c>
      <c r="E1187" s="119">
        <v>1793</v>
      </c>
      <c r="F1187" s="16" t="s">
        <v>2944</v>
      </c>
      <c r="G1187" s="14" t="s">
        <v>2945</v>
      </c>
      <c r="H1187" s="16" t="s">
        <v>2946</v>
      </c>
      <c r="I1187" s="14" t="s">
        <v>1481</v>
      </c>
      <c r="J1187" s="14" t="s">
        <v>41</v>
      </c>
      <c r="K1187" s="14">
        <v>300</v>
      </c>
      <c r="L1187" s="14"/>
      <c r="M1187" s="14">
        <v>1998</v>
      </c>
      <c r="N1187" s="15" t="s">
        <v>150</v>
      </c>
      <c r="O1187" s="15" t="s">
        <v>224</v>
      </c>
      <c r="P1187" s="22">
        <v>8.4286353981658756E-3</v>
      </c>
      <c r="Q1187" s="18">
        <v>1300000</v>
      </c>
      <c r="R1187" s="18">
        <v>1344576.113403063</v>
      </c>
      <c r="S1187" s="15" t="s">
        <v>64</v>
      </c>
      <c r="T1187" s="15">
        <f>((R1187*6933000)/1000)/8460</f>
        <v>1101884.8929342122</v>
      </c>
      <c r="U1187" s="15" t="s">
        <v>45</v>
      </c>
      <c r="V1187" s="14">
        <v>365</v>
      </c>
      <c r="W1187" s="76"/>
      <c r="X1187" s="14"/>
      <c r="Y1187" s="14">
        <v>8760</v>
      </c>
      <c r="Z1187" s="76" t="s">
        <v>429</v>
      </c>
      <c r="AA1187" s="76" t="s">
        <v>429</v>
      </c>
      <c r="AB1187" s="19" t="s">
        <v>226</v>
      </c>
      <c r="AC1187" s="19">
        <v>5.8778764320498897</v>
      </c>
      <c r="AD1187" s="19">
        <v>7.6168169581462903</v>
      </c>
      <c r="AE1187" s="19">
        <v>22.1296397414769</v>
      </c>
      <c r="AF1187" s="19">
        <v>0.3</v>
      </c>
      <c r="AG1187" s="19">
        <v>2840</v>
      </c>
      <c r="AH1187" s="23">
        <v>1300000</v>
      </c>
      <c r="AI1187" s="20">
        <v>2.0000000000000002E-5</v>
      </c>
      <c r="AJ1187" s="21">
        <f>AC1187*R1187/1000000</f>
        <v>7.9032522480691041</v>
      </c>
      <c r="AK1187" s="21">
        <f>AD1187*R1187/1000000</f>
        <v>10.24139014208688</v>
      </c>
      <c r="AL1187" s="21">
        <f>AE1187*R1187/1000000</f>
        <v>29.754984994604975</v>
      </c>
      <c r="AM1187" s="21">
        <f>AF1187*R1187/1000000</f>
        <v>0.40337283402091889</v>
      </c>
      <c r="AN1187" s="21">
        <f>AG1187*R1187/1000000</f>
        <v>3818.596162064699</v>
      </c>
      <c r="AO1187" s="86">
        <f t="shared" si="769"/>
        <v>26.891522268061266</v>
      </c>
      <c r="AP1187" s="88">
        <f t="shared" si="770"/>
        <v>2.1652745885120832E-2</v>
      </c>
      <c r="AQ1187" s="89">
        <f t="shared" si="771"/>
        <v>2.8058603129005152E-2</v>
      </c>
      <c r="AR1187" s="89">
        <f t="shared" si="772"/>
        <v>8.152050683453417E-2</v>
      </c>
      <c r="AS1187" s="89">
        <f t="shared" si="773"/>
        <v>1.1051310521121066E-3</v>
      </c>
      <c r="AT1187" s="89">
        <f t="shared" si="774"/>
        <v>10.461907293327943</v>
      </c>
      <c r="AU1187" s="91">
        <f t="shared" si="775"/>
        <v>7.367540347414045E-2</v>
      </c>
      <c r="AV1187" s="95">
        <f t="shared" si="785"/>
        <v>7903252.2480691038</v>
      </c>
      <c r="AW1187" s="96">
        <f t="shared" si="786"/>
        <v>10241390.14208688</v>
      </c>
      <c r="AX1187" s="96">
        <f t="shared" si="787"/>
        <v>29754984.994604975</v>
      </c>
      <c r="AY1187" s="96">
        <f t="shared" si="788"/>
        <v>403372.83402091888</v>
      </c>
      <c r="AZ1187" s="96">
        <f t="shared" si="789"/>
        <v>3818596162.0646992</v>
      </c>
      <c r="BA1187" s="97">
        <f t="shared" si="790"/>
        <v>26891522.268061265</v>
      </c>
      <c r="BB1187" s="102">
        <f t="shared" si="791"/>
        <v>21652.745885120832</v>
      </c>
      <c r="BC1187" s="98">
        <f t="shared" si="792"/>
        <v>28058.603129005151</v>
      </c>
      <c r="BD1187" s="98">
        <f t="shared" si="793"/>
        <v>81520.506834534172</v>
      </c>
      <c r="BE1187" s="98">
        <f t="shared" si="794"/>
        <v>1105.1310521121065</v>
      </c>
      <c r="BF1187" s="98">
        <f t="shared" si="795"/>
        <v>10461907.293327942</v>
      </c>
      <c r="BG1187" s="103">
        <f t="shared" si="796"/>
        <v>73675.403474140447</v>
      </c>
      <c r="BH1187">
        <v>0.1</v>
      </c>
      <c r="BI1187">
        <f t="shared" si="776"/>
        <v>134457.61134030632</v>
      </c>
      <c r="BJ1187">
        <v>0.1</v>
      </c>
      <c r="BK1187">
        <f t="shared" si="777"/>
        <v>130000</v>
      </c>
      <c r="BL1187" s="114">
        <v>4.1247646050424898</v>
      </c>
      <c r="BM1187" s="114">
        <v>5.0304179232934398</v>
      </c>
      <c r="BN1187" s="114">
        <v>17.597190734642901</v>
      </c>
      <c r="BO1187" s="114">
        <v>0.12</v>
      </c>
      <c r="BP1187" s="114">
        <v>2840</v>
      </c>
      <c r="BQ1187" s="107">
        <f t="shared" si="778"/>
        <v>2.0000000000000003E-6</v>
      </c>
      <c r="BR1187" s="107">
        <f t="shared" si="779"/>
        <v>5.6020884548409065</v>
      </c>
      <c r="BS1187" s="107">
        <f t="shared" si="780"/>
        <v>6.8408755020133452</v>
      </c>
      <c r="BT1187" s="107">
        <f t="shared" si="781"/>
        <v>23.847122784749061</v>
      </c>
      <c r="BU1187" s="107">
        <f t="shared" si="782"/>
        <v>0.16631488011729897</v>
      </c>
      <c r="BV1187" s="107">
        <f t="shared" si="783"/>
        <v>3837.6416476039813</v>
      </c>
      <c r="BW1187" s="117">
        <f t="shared" si="784"/>
        <v>3.8030355504350344</v>
      </c>
    </row>
    <row r="1188" spans="1:75" ht="60" customHeight="1" x14ac:dyDescent="0.25">
      <c r="A1188" s="108">
        <v>4.5914435916009797</v>
      </c>
      <c r="B1188" s="108">
        <v>-74.150803359662902</v>
      </c>
      <c r="C1188" s="119">
        <v>23</v>
      </c>
      <c r="D1188" s="119">
        <v>23</v>
      </c>
      <c r="E1188" s="119">
        <v>1793</v>
      </c>
      <c r="F1188" s="16" t="s">
        <v>2944</v>
      </c>
      <c r="G1188" s="14" t="s">
        <v>2945</v>
      </c>
      <c r="H1188" s="16" t="s">
        <v>2946</v>
      </c>
      <c r="I1188" s="14" t="s">
        <v>1481</v>
      </c>
      <c r="J1188" s="14" t="s">
        <v>41</v>
      </c>
      <c r="K1188" s="14">
        <v>100</v>
      </c>
      <c r="L1188" s="14"/>
      <c r="M1188" s="14">
        <v>2005</v>
      </c>
      <c r="N1188" s="15" t="s">
        <v>43</v>
      </c>
      <c r="O1188" s="15" t="s">
        <v>44</v>
      </c>
      <c r="P1188" s="22">
        <v>8.4286353981658756E-3</v>
      </c>
      <c r="Q1188" s="18">
        <v>299520</v>
      </c>
      <c r="R1188" s="18">
        <v>309790.33652806573</v>
      </c>
      <c r="S1188" s="15" t="s">
        <v>45</v>
      </c>
      <c r="T1188" s="15"/>
      <c r="U1188" s="15"/>
      <c r="V1188" s="14">
        <v>365</v>
      </c>
      <c r="W1188" s="76"/>
      <c r="X1188" s="14"/>
      <c r="Y1188" s="14">
        <v>8760</v>
      </c>
      <c r="Z1188" s="76" t="s">
        <v>2947</v>
      </c>
      <c r="AA1188" s="76" t="s">
        <v>429</v>
      </c>
      <c r="AB1188" s="19" t="s">
        <v>49</v>
      </c>
      <c r="AC1188" s="19">
        <v>46.3856216091623</v>
      </c>
      <c r="AD1188" s="19">
        <v>1074.85364414012</v>
      </c>
      <c r="AE1188" s="19">
        <v>5.4109910208389103</v>
      </c>
      <c r="AF1188" s="19">
        <v>1344</v>
      </c>
      <c r="AG1188" s="19">
        <v>1920000</v>
      </c>
      <c r="AH1188" s="23">
        <v>299520</v>
      </c>
      <c r="AI1188" s="24">
        <v>8.7999999999999994E-8</v>
      </c>
      <c r="AJ1188" s="21">
        <f>AC1188*R1188/1000000000</f>
        <v>1.4369817328365907E-2</v>
      </c>
      <c r="AK1188" s="21">
        <f>AD1188*R1188/1000000000</f>
        <v>0.33297927213658557</v>
      </c>
      <c r="AL1188" s="21">
        <f>AE1188*R1188/1000000000</f>
        <v>1.676272729296028E-3</v>
      </c>
      <c r="AM1188" s="21">
        <f>AF1188*R1188/1000000000</f>
        <v>0.41635821229372039</v>
      </c>
      <c r="AN1188" s="21">
        <f>AG1188*R1188/1000000000</f>
        <v>594.79744613388618</v>
      </c>
      <c r="AO1188" s="86">
        <f t="shared" si="769"/>
        <v>2.7261549614469784E-2</v>
      </c>
      <c r="AP1188" s="88">
        <f t="shared" si="770"/>
        <v>3.9369362543468237E-5</v>
      </c>
      <c r="AQ1188" s="89">
        <f t="shared" si="771"/>
        <v>9.1227197845639878E-4</v>
      </c>
      <c r="AR1188" s="89">
        <f t="shared" si="772"/>
        <v>4.5925280254685701E-6</v>
      </c>
      <c r="AS1188" s="89">
        <f t="shared" si="773"/>
        <v>1.1407074309416998E-3</v>
      </c>
      <c r="AT1188" s="89">
        <f t="shared" si="774"/>
        <v>1.6295820442024278</v>
      </c>
      <c r="AU1188" s="91">
        <f t="shared" si="775"/>
        <v>7.4689177025944619E-5</v>
      </c>
      <c r="AV1188" s="95">
        <f t="shared" si="785"/>
        <v>14369.817328365907</v>
      </c>
      <c r="AW1188" s="96">
        <f t="shared" si="786"/>
        <v>332979.27213658555</v>
      </c>
      <c r="AX1188" s="96">
        <f t="shared" si="787"/>
        <v>1676.272729296028</v>
      </c>
      <c r="AY1188" s="96">
        <f t="shared" si="788"/>
        <v>416358.2122937204</v>
      </c>
      <c r="AZ1188" s="96">
        <f t="shared" si="789"/>
        <v>594797446.13388622</v>
      </c>
      <c r="BA1188" s="97">
        <f t="shared" si="790"/>
        <v>27261.549614469783</v>
      </c>
      <c r="BB1188" s="102">
        <f t="shared" si="791"/>
        <v>39.369362543468235</v>
      </c>
      <c r="BC1188" s="98">
        <f t="shared" si="792"/>
        <v>912.27197845639876</v>
      </c>
      <c r="BD1188" s="98">
        <f t="shared" si="793"/>
        <v>4.5925280254685701</v>
      </c>
      <c r="BE1188" s="98">
        <f t="shared" si="794"/>
        <v>1140.7074309416998</v>
      </c>
      <c r="BF1188" s="98">
        <f t="shared" si="795"/>
        <v>1629582.0442024278</v>
      </c>
      <c r="BG1188" s="103">
        <f t="shared" si="796"/>
        <v>74.689177025944616</v>
      </c>
      <c r="BH1188">
        <v>0.1</v>
      </c>
      <c r="BI1188">
        <f t="shared" si="776"/>
        <v>30979.033652806575</v>
      </c>
      <c r="BJ1188">
        <v>0.1</v>
      </c>
      <c r="BK1188">
        <f t="shared" si="777"/>
        <v>29952</v>
      </c>
      <c r="BL1188" s="114">
        <v>17.6498016718255</v>
      </c>
      <c r="BM1188" s="114">
        <v>910.91550745517998</v>
      </c>
      <c r="BN1188" s="114">
        <v>5.3109910208389097</v>
      </c>
      <c r="BO1188" s="114">
        <v>537.6</v>
      </c>
      <c r="BP1188" s="114">
        <v>384000</v>
      </c>
      <c r="BQ1188" s="107">
        <f t="shared" si="778"/>
        <v>8.7999999999999994E-9</v>
      </c>
      <c r="BR1188" s="107">
        <f t="shared" si="779"/>
        <v>5.6534127155578101E-3</v>
      </c>
      <c r="BS1188" s="107">
        <f t="shared" si="780"/>
        <v>0.28415055960016494</v>
      </c>
      <c r="BT1188" s="107">
        <f t="shared" si="781"/>
        <v>1.6538108258060062E-3</v>
      </c>
      <c r="BU1188" s="107">
        <f t="shared" si="782"/>
        <v>0.1716688887380351</v>
      </c>
      <c r="BV1188" s="107">
        <f t="shared" si="783"/>
        <v>133.00075223986391</v>
      </c>
      <c r="BW1188" s="117">
        <f t="shared" si="784"/>
        <v>3.8553653196090197E-3</v>
      </c>
    </row>
    <row r="1189" spans="1:75" ht="30" customHeight="1" x14ac:dyDescent="0.25">
      <c r="A1189" s="108">
        <v>4.5909513671928597</v>
      </c>
      <c r="B1189" s="108">
        <v>-74.148184355453097</v>
      </c>
      <c r="C1189" s="119">
        <v>24</v>
      </c>
      <c r="D1189" s="119">
        <v>23</v>
      </c>
      <c r="E1189" s="119">
        <v>1794</v>
      </c>
      <c r="F1189" s="16" t="s">
        <v>2948</v>
      </c>
      <c r="G1189" s="14" t="s">
        <v>1916</v>
      </c>
      <c r="H1189" s="16" t="s">
        <v>2949</v>
      </c>
      <c r="I1189" s="14" t="s">
        <v>1481</v>
      </c>
      <c r="J1189" s="14" t="s">
        <v>41</v>
      </c>
      <c r="K1189" s="14">
        <v>600</v>
      </c>
      <c r="L1189" s="14"/>
      <c r="M1189" s="14">
        <v>2004</v>
      </c>
      <c r="N1189" s="15" t="s">
        <v>150</v>
      </c>
      <c r="O1189" s="15" t="s">
        <v>224</v>
      </c>
      <c r="P1189" s="25">
        <v>0.01</v>
      </c>
      <c r="Q1189" s="18">
        <v>4800</v>
      </c>
      <c r="R1189" s="18">
        <v>4995.8917161234631</v>
      </c>
      <c r="S1189" s="15" t="s">
        <v>64</v>
      </c>
      <c r="T1189" s="15">
        <f>((R1189*6933000)/1000)/8460</f>
        <v>4094.1509772912495</v>
      </c>
      <c r="U1189" s="15" t="s">
        <v>45</v>
      </c>
      <c r="V1189" s="14">
        <v>365</v>
      </c>
      <c r="W1189" s="76"/>
      <c r="X1189" s="14"/>
      <c r="Y1189" s="14">
        <v>8760</v>
      </c>
      <c r="Z1189" s="76" t="s">
        <v>2950</v>
      </c>
      <c r="AA1189" s="76" t="s">
        <v>429</v>
      </c>
      <c r="AB1189" s="19" t="s">
        <v>226</v>
      </c>
      <c r="AC1189" s="19">
        <v>5.8778764320498897</v>
      </c>
      <c r="AD1189" s="19">
        <v>7.6168169581462903</v>
      </c>
      <c r="AE1189" s="19">
        <v>22.1296397414769</v>
      </c>
      <c r="AF1189" s="19">
        <v>0.3</v>
      </c>
      <c r="AG1189" s="19">
        <v>2840</v>
      </c>
      <c r="AH1189" s="23">
        <v>4800</v>
      </c>
      <c r="AI1189" s="20">
        <v>2.0000000000000002E-5</v>
      </c>
      <c r="AJ1189" s="21">
        <f>AC1189*R1189/1000000</f>
        <v>2.9365234175275381E-2</v>
      </c>
      <c r="AK1189" s="21">
        <f>AD1189*R1189/1000000</f>
        <v>3.8052792744431768E-2</v>
      </c>
      <c r="AL1189" s="21">
        <f>AE1189*R1189/1000000</f>
        <v>0.11055728386524102</v>
      </c>
      <c r="AM1189" s="21">
        <f>AF1189*R1189/1000000</f>
        <v>1.4987675148370387E-3</v>
      </c>
      <c r="AN1189" s="21">
        <f>AG1189*R1189/1000000</f>
        <v>14.188332473790634</v>
      </c>
      <c r="AO1189" s="86">
        <f t="shared" si="769"/>
        <v>9.9917834322469271E-2</v>
      </c>
      <c r="AP1189" s="88">
        <f t="shared" si="770"/>
        <v>8.0452696370617483E-5</v>
      </c>
      <c r="AQ1189" s="89">
        <f t="shared" si="771"/>
        <v>1.0425422669707334E-4</v>
      </c>
      <c r="AR1189" s="89">
        <f t="shared" si="772"/>
        <v>3.0289666812394802E-4</v>
      </c>
      <c r="AS1189" s="89">
        <f t="shared" si="773"/>
        <v>4.1062123694165446E-6</v>
      </c>
      <c r="AT1189" s="89">
        <f t="shared" si="774"/>
        <v>3.8872143763809958E-2</v>
      </c>
      <c r="AU1189" s="91">
        <f t="shared" si="775"/>
        <v>2.7374749129443636E-4</v>
      </c>
      <c r="AV1189" s="95">
        <f t="shared" si="785"/>
        <v>29365.234175275382</v>
      </c>
      <c r="AW1189" s="96">
        <f t="shared" si="786"/>
        <v>38052.792744431768</v>
      </c>
      <c r="AX1189" s="96">
        <f t="shared" si="787"/>
        <v>110557.28386524103</v>
      </c>
      <c r="AY1189" s="96">
        <f t="shared" si="788"/>
        <v>1498.7675148370388</v>
      </c>
      <c r="AZ1189" s="96">
        <f t="shared" si="789"/>
        <v>14188332.473790634</v>
      </c>
      <c r="BA1189" s="97">
        <f t="shared" si="790"/>
        <v>99917.834322469265</v>
      </c>
      <c r="BB1189" s="102">
        <f t="shared" si="791"/>
        <v>80.452696370617488</v>
      </c>
      <c r="BC1189" s="98">
        <f t="shared" si="792"/>
        <v>104.25422669707334</v>
      </c>
      <c r="BD1189" s="98">
        <f t="shared" si="793"/>
        <v>302.89666812394802</v>
      </c>
      <c r="BE1189" s="98">
        <f t="shared" si="794"/>
        <v>4.1062123694165447</v>
      </c>
      <c r="BF1189" s="98">
        <f t="shared" si="795"/>
        <v>38872.14376380996</v>
      </c>
      <c r="BG1189" s="103">
        <f t="shared" si="796"/>
        <v>273.74749129443637</v>
      </c>
      <c r="BH1189">
        <v>0.1</v>
      </c>
      <c r="BI1189">
        <f t="shared" si="776"/>
        <v>499.58917161234632</v>
      </c>
      <c r="BJ1189">
        <v>0.1</v>
      </c>
      <c r="BK1189">
        <f t="shared" si="777"/>
        <v>480</v>
      </c>
      <c r="BL1189" s="114">
        <v>4.1247646050424898</v>
      </c>
      <c r="BM1189" s="114">
        <v>5.0304179232934398</v>
      </c>
      <c r="BN1189" s="114">
        <v>17.597190734642901</v>
      </c>
      <c r="BO1189" s="114">
        <v>0.12</v>
      </c>
      <c r="BP1189" s="114">
        <v>2840</v>
      </c>
      <c r="BQ1189" s="107">
        <f t="shared" si="778"/>
        <v>2.0000000000000003E-6</v>
      </c>
      <c r="BR1189" s="107">
        <f t="shared" si="779"/>
        <v>2.0815056154534554E-2</v>
      </c>
      <c r="BS1189" s="107">
        <f t="shared" si="780"/>
        <v>2.5417879219229743E-2</v>
      </c>
      <c r="BT1189" s="107">
        <f t="shared" si="781"/>
        <v>8.8606098223904042E-2</v>
      </c>
      <c r="BU1189" s="107">
        <f t="shared" si="782"/>
        <v>6.1795767719175962E-4</v>
      </c>
      <c r="BV1189" s="107">
        <f t="shared" si="783"/>
        <v>14.259097663270634</v>
      </c>
      <c r="BW1189" s="117">
        <f t="shared" si="784"/>
        <v>1.41305156421784E-2</v>
      </c>
    </row>
    <row r="1190" spans="1:75" ht="30" customHeight="1" x14ac:dyDescent="0.25">
      <c r="A1190" s="108">
        <v>4.5945833333333335</v>
      </c>
      <c r="B1190" s="108">
        <v>-74.145722222222233</v>
      </c>
      <c r="C1190" s="119">
        <v>24</v>
      </c>
      <c r="D1190" s="119">
        <v>23</v>
      </c>
      <c r="E1190" s="119">
        <v>1794</v>
      </c>
      <c r="F1190" s="16" t="s">
        <v>2951</v>
      </c>
      <c r="G1190" s="14" t="s">
        <v>2952</v>
      </c>
      <c r="H1190" s="16" t="s">
        <v>2953</v>
      </c>
      <c r="I1190" s="14" t="s">
        <v>1481</v>
      </c>
      <c r="J1190" s="14" t="s">
        <v>41</v>
      </c>
      <c r="K1190" s="14">
        <v>100</v>
      </c>
      <c r="L1190" s="14"/>
      <c r="M1190" s="14">
        <v>1968</v>
      </c>
      <c r="N1190" s="15" t="s">
        <v>894</v>
      </c>
      <c r="O1190" s="15" t="s">
        <v>164</v>
      </c>
      <c r="P1190" s="17">
        <v>-1.5549305289660951E-2</v>
      </c>
      <c r="Q1190" s="18">
        <v>137.79005943142701</v>
      </c>
      <c r="R1190" s="18">
        <v>129.48097992231905</v>
      </c>
      <c r="S1190" s="2" t="s">
        <v>45</v>
      </c>
      <c r="T1190" s="2"/>
      <c r="U1190" s="2"/>
      <c r="V1190" s="14">
        <v>365</v>
      </c>
      <c r="W1190" s="76"/>
      <c r="X1190" s="14"/>
      <c r="Y1190" s="14">
        <v>8760</v>
      </c>
      <c r="Z1190" s="76" t="s">
        <v>2954</v>
      </c>
      <c r="AA1190" s="76" t="s">
        <v>429</v>
      </c>
      <c r="AB1190" s="19" t="s">
        <v>49</v>
      </c>
      <c r="AC1190" s="19">
        <v>6028806.2199999997</v>
      </c>
      <c r="AD1190" s="19">
        <v>4168764.2439999999</v>
      </c>
      <c r="AE1190" s="19">
        <v>26460000</v>
      </c>
      <c r="AF1190" s="19">
        <v>600000</v>
      </c>
      <c r="AG1190" s="19">
        <v>2640000</v>
      </c>
      <c r="AH1190" s="20">
        <v>26143.981481481482</v>
      </c>
      <c r="AI1190" s="20">
        <v>2.9999999999999997E-8</v>
      </c>
      <c r="AJ1190" s="21">
        <f>AC1190*R1190/1000000000</f>
        <v>0.7806157371273722</v>
      </c>
      <c r="AK1190" s="21">
        <f>AD1190*R1190/1000000000</f>
        <v>0.53977567937824555</v>
      </c>
      <c r="AL1190" s="21">
        <f>AE1190*R1190/1000000000</f>
        <v>3.4260667287445621</v>
      </c>
      <c r="AM1190" s="21">
        <f>AF1190*R1190/1000000000</f>
        <v>7.7688587953391439E-2</v>
      </c>
      <c r="AN1190" s="21">
        <f>AG1190*R1190/1000000000</f>
        <v>0.34182978699492228</v>
      </c>
      <c r="AO1190" s="86">
        <f t="shared" si="769"/>
        <v>7.3702305273578477E-4</v>
      </c>
      <c r="AP1190" s="88">
        <f t="shared" si="770"/>
        <v>2.1386732524037596E-3</v>
      </c>
      <c r="AQ1190" s="89">
        <f t="shared" si="771"/>
        <v>1.478837477748618E-3</v>
      </c>
      <c r="AR1190" s="89">
        <f t="shared" si="772"/>
        <v>9.3864841883412667E-3</v>
      </c>
      <c r="AS1190" s="89">
        <f t="shared" si="773"/>
        <v>2.1284544644764778E-4</v>
      </c>
      <c r="AT1190" s="89">
        <f t="shared" si="774"/>
        <v>9.3651996436965013E-4</v>
      </c>
      <c r="AU1190" s="91">
        <f t="shared" si="775"/>
        <v>2.0192412403720132E-6</v>
      </c>
      <c r="AV1190" s="95">
        <f t="shared" si="785"/>
        <v>780615.73712737218</v>
      </c>
      <c r="AW1190" s="96">
        <f t="shared" si="786"/>
        <v>539775.67937824561</v>
      </c>
      <c r="AX1190" s="96">
        <f t="shared" si="787"/>
        <v>3426066.7287445622</v>
      </c>
      <c r="AY1190" s="96">
        <f t="shared" si="788"/>
        <v>77688.587953391441</v>
      </c>
      <c r="AZ1190" s="96">
        <f t="shared" si="789"/>
        <v>341829.78699492227</v>
      </c>
      <c r="BA1190" s="97">
        <f t="shared" si="790"/>
        <v>737.02305273578474</v>
      </c>
      <c r="BB1190" s="102">
        <f t="shared" si="791"/>
        <v>2138.6732524037598</v>
      </c>
      <c r="BC1190" s="98">
        <f t="shared" si="792"/>
        <v>1478.8374777486181</v>
      </c>
      <c r="BD1190" s="98">
        <f t="shared" si="793"/>
        <v>9386.4841883412664</v>
      </c>
      <c r="BE1190" s="98">
        <f t="shared" si="794"/>
        <v>212.84544644764779</v>
      </c>
      <c r="BF1190" s="98">
        <f t="shared" si="795"/>
        <v>936.5199643696501</v>
      </c>
      <c r="BG1190" s="103">
        <f t="shared" si="796"/>
        <v>2.019241240372013</v>
      </c>
      <c r="BH1190">
        <v>0.1</v>
      </c>
      <c r="BI1190">
        <f t="shared" si="776"/>
        <v>12.948097992231906</v>
      </c>
      <c r="BJ1190">
        <v>0.1</v>
      </c>
      <c r="BK1190">
        <f t="shared" si="777"/>
        <v>2614.3981481481483</v>
      </c>
      <c r="BL1190" s="114">
        <v>2023172.2660000001</v>
      </c>
      <c r="BM1190" s="114">
        <v>598737.96600000001</v>
      </c>
      <c r="BN1190">
        <f t="shared" ref="BN1190:BP1192" si="802">AE1190*0.1</f>
        <v>2646000</v>
      </c>
      <c r="BO1190">
        <f t="shared" si="802"/>
        <v>60000</v>
      </c>
      <c r="BP1190">
        <f t="shared" si="802"/>
        <v>264000</v>
      </c>
      <c r="BQ1190" s="107">
        <f t="shared" si="778"/>
        <v>3E-9</v>
      </c>
      <c r="BR1190" s="107">
        <f t="shared" si="779"/>
        <v>0.27334569751081106</v>
      </c>
      <c r="BS1190" s="107">
        <f t="shared" si="780"/>
        <v>9.4465502435388385E-2</v>
      </c>
      <c r="BT1190" s="107">
        <f t="shared" si="781"/>
        <v>0.48451900333857845</v>
      </c>
      <c r="BU1190" s="107">
        <f t="shared" si="782"/>
        <v>1.0986825472530125E-2</v>
      </c>
      <c r="BV1190" s="107">
        <f t="shared" si="783"/>
        <v>4.8342032079132541E-2</v>
      </c>
      <c r="BW1190" s="117">
        <f t="shared" si="784"/>
        <v>1.0423079969605678E-4</v>
      </c>
    </row>
    <row r="1191" spans="1:75" ht="30" customHeight="1" x14ac:dyDescent="0.25">
      <c r="A1191" s="108">
        <v>4.5945833333333335</v>
      </c>
      <c r="B1191" s="108">
        <v>-74.145722222222233</v>
      </c>
      <c r="C1191" s="119">
        <v>24</v>
      </c>
      <c r="D1191" s="119">
        <v>23</v>
      </c>
      <c r="E1191" s="119">
        <v>1794</v>
      </c>
      <c r="F1191" s="16" t="s">
        <v>2951</v>
      </c>
      <c r="G1191" s="14" t="s">
        <v>2952</v>
      </c>
      <c r="H1191" s="16" t="s">
        <v>2953</v>
      </c>
      <c r="I1191" s="14" t="s">
        <v>1481</v>
      </c>
      <c r="J1191" s="14" t="s">
        <v>41</v>
      </c>
      <c r="K1191" s="14">
        <v>300</v>
      </c>
      <c r="L1191" s="14"/>
      <c r="M1191" s="14">
        <v>1982</v>
      </c>
      <c r="N1191" s="15" t="s">
        <v>894</v>
      </c>
      <c r="O1191" s="15" t="s">
        <v>164</v>
      </c>
      <c r="P1191" s="17">
        <v>-1.5549305289660951E-2</v>
      </c>
      <c r="Q1191" s="18">
        <v>413.37017829427998</v>
      </c>
      <c r="R1191" s="18">
        <v>388.44293976695621</v>
      </c>
      <c r="S1191" s="2" t="s">
        <v>45</v>
      </c>
      <c r="T1191" s="2"/>
      <c r="U1191" s="2"/>
      <c r="V1191" s="14">
        <v>365</v>
      </c>
      <c r="W1191" s="76"/>
      <c r="X1191" s="14"/>
      <c r="Y1191" s="14">
        <v>8760</v>
      </c>
      <c r="Z1191" s="76" t="s">
        <v>2954</v>
      </c>
      <c r="AA1191" s="76" t="s">
        <v>429</v>
      </c>
      <c r="AB1191" s="19" t="s">
        <v>49</v>
      </c>
      <c r="AC1191" s="19">
        <v>6028806.2199999997</v>
      </c>
      <c r="AD1191" s="19">
        <v>4168764.2439999999</v>
      </c>
      <c r="AE1191" s="19">
        <v>26460000</v>
      </c>
      <c r="AF1191" s="19">
        <v>600000</v>
      </c>
      <c r="AG1191" s="19">
        <v>2640000</v>
      </c>
      <c r="AH1191" s="20">
        <v>26143.981481481482</v>
      </c>
      <c r="AI1191" s="20">
        <v>2.9999999999999997E-8</v>
      </c>
      <c r="AJ1191" s="21">
        <f>AC1191*R1191/1000000000</f>
        <v>2.3418472113821109</v>
      </c>
      <c r="AK1191" s="21">
        <f>AD1191*R1191/1000000000</f>
        <v>1.6193270381347327</v>
      </c>
      <c r="AL1191" s="21">
        <f>AE1191*R1191/1000000000</f>
        <v>10.278200186233661</v>
      </c>
      <c r="AM1191" s="21">
        <f>AF1191*R1191/1000000000</f>
        <v>0.23306576386017372</v>
      </c>
      <c r="AN1191" s="21">
        <f>AG1191*R1191/1000000000</f>
        <v>1.0254893609847644</v>
      </c>
      <c r="AO1191" s="86">
        <f t="shared" si="769"/>
        <v>7.3702305273578477E-4</v>
      </c>
      <c r="AP1191" s="88">
        <f t="shared" si="770"/>
        <v>6.4160197572112627E-3</v>
      </c>
      <c r="AQ1191" s="89">
        <f t="shared" si="771"/>
        <v>4.4365124332458429E-3</v>
      </c>
      <c r="AR1191" s="89">
        <f t="shared" si="772"/>
        <v>2.8159452565023731E-2</v>
      </c>
      <c r="AS1191" s="89">
        <f t="shared" si="773"/>
        <v>6.3853633934294165E-4</v>
      </c>
      <c r="AT1191" s="89">
        <f t="shared" si="774"/>
        <v>2.8095598931089437E-3</v>
      </c>
      <c r="AU1191" s="91">
        <f t="shared" si="775"/>
        <v>2.0192412403720132E-6</v>
      </c>
      <c r="AV1191" s="95">
        <f t="shared" si="785"/>
        <v>2341847.2113821111</v>
      </c>
      <c r="AW1191" s="96">
        <f t="shared" si="786"/>
        <v>1619327.0381347327</v>
      </c>
      <c r="AX1191" s="96">
        <f t="shared" si="787"/>
        <v>10278200.186233662</v>
      </c>
      <c r="AY1191" s="96">
        <f t="shared" si="788"/>
        <v>233065.76386017373</v>
      </c>
      <c r="AZ1191" s="96">
        <f t="shared" si="789"/>
        <v>1025489.3609847644</v>
      </c>
      <c r="BA1191" s="97">
        <f t="shared" si="790"/>
        <v>737.02305273578474</v>
      </c>
      <c r="BB1191" s="102">
        <f t="shared" si="791"/>
        <v>6416.0197572112629</v>
      </c>
      <c r="BC1191" s="98">
        <f t="shared" si="792"/>
        <v>4436.5124332458427</v>
      </c>
      <c r="BD1191" s="98">
        <f t="shared" si="793"/>
        <v>28159.45256502373</v>
      </c>
      <c r="BE1191" s="98">
        <f t="shared" si="794"/>
        <v>638.53633934294169</v>
      </c>
      <c r="BF1191" s="98">
        <f t="shared" si="795"/>
        <v>2809.5598931089435</v>
      </c>
      <c r="BG1191" s="103">
        <f t="shared" si="796"/>
        <v>2.019241240372013</v>
      </c>
      <c r="BH1191">
        <v>0.1</v>
      </c>
      <c r="BI1191">
        <f t="shared" si="776"/>
        <v>38.844293976695624</v>
      </c>
      <c r="BJ1191">
        <v>0.1</v>
      </c>
      <c r="BK1191">
        <f t="shared" si="777"/>
        <v>2614.3981481481483</v>
      </c>
      <c r="BL1191" s="114">
        <v>2023172.2660000001</v>
      </c>
      <c r="BM1191" s="114">
        <v>598737.96600000001</v>
      </c>
      <c r="BN1191">
        <f t="shared" si="802"/>
        <v>2646000</v>
      </c>
      <c r="BO1191">
        <f t="shared" si="802"/>
        <v>60000</v>
      </c>
      <c r="BP1191">
        <f t="shared" si="802"/>
        <v>264000</v>
      </c>
      <c r="BQ1191" s="107">
        <f t="shared" si="778"/>
        <v>3E-9</v>
      </c>
      <c r="BR1191" s="107">
        <f t="shared" si="779"/>
        <v>0.82003709253243129</v>
      </c>
      <c r="BS1191" s="107">
        <f t="shared" si="780"/>
        <v>0.28339650730616445</v>
      </c>
      <c r="BT1191" s="107">
        <f t="shared" si="781"/>
        <v>1.4535570100157318</v>
      </c>
      <c r="BU1191" s="107">
        <f t="shared" si="782"/>
        <v>3.2960476417590291E-2</v>
      </c>
      <c r="BV1191" s="107">
        <f t="shared" si="783"/>
        <v>0.14502609623739729</v>
      </c>
      <c r="BW1191" s="117">
        <f t="shared" si="784"/>
        <v>1.0423079969605678E-4</v>
      </c>
    </row>
    <row r="1192" spans="1:75" ht="30" customHeight="1" x14ac:dyDescent="0.25">
      <c r="A1192" s="108">
        <v>4.5945833333333335</v>
      </c>
      <c r="B1192" s="108">
        <v>-74.145722222222233</v>
      </c>
      <c r="C1192" s="119">
        <v>24</v>
      </c>
      <c r="D1192" s="119">
        <v>23</v>
      </c>
      <c r="E1192" s="119">
        <v>1794</v>
      </c>
      <c r="F1192" s="16" t="s">
        <v>2951</v>
      </c>
      <c r="G1192" s="14" t="s">
        <v>2952</v>
      </c>
      <c r="H1192" s="16" t="s">
        <v>2953</v>
      </c>
      <c r="I1192" s="14" t="s">
        <v>1481</v>
      </c>
      <c r="J1192" s="14" t="s">
        <v>53</v>
      </c>
      <c r="K1192" s="27"/>
      <c r="L1192" s="27"/>
      <c r="M1192" s="14">
        <v>2007</v>
      </c>
      <c r="N1192" s="15" t="s">
        <v>894</v>
      </c>
      <c r="O1192" s="2" t="s">
        <v>2955</v>
      </c>
      <c r="P1192" s="17">
        <v>-1.5549305289660951E-2</v>
      </c>
      <c r="Q1192" s="18">
        <v>321.51013867332898</v>
      </c>
      <c r="R1192" s="18">
        <v>302.12228648541048</v>
      </c>
      <c r="S1192" s="2" t="s">
        <v>45</v>
      </c>
      <c r="T1192" s="2"/>
      <c r="U1192" s="2"/>
      <c r="V1192" s="14">
        <v>365</v>
      </c>
      <c r="W1192" s="76"/>
      <c r="X1192" s="14"/>
      <c r="Y1192" s="14">
        <v>8760</v>
      </c>
      <c r="Z1192" s="76" t="s">
        <v>2954</v>
      </c>
      <c r="AA1192" s="76" t="s">
        <v>429</v>
      </c>
      <c r="AB1192" s="19" t="s">
        <v>49</v>
      </c>
      <c r="AC1192" s="19">
        <v>2968843.1409999998</v>
      </c>
      <c r="AD1192" s="19">
        <v>1108945.1540000001</v>
      </c>
      <c r="AE1192" s="19">
        <v>26460000</v>
      </c>
      <c r="AF1192" s="19">
        <v>600000</v>
      </c>
      <c r="AG1192" s="19">
        <v>2640000</v>
      </c>
      <c r="AH1192" s="23">
        <v>321.51013867332898</v>
      </c>
      <c r="AI1192" s="20">
        <v>9.1200000000000003E-2</v>
      </c>
      <c r="AJ1192" s="21">
        <f>AC1192*R1192/1000000000</f>
        <v>0.89695367797544789</v>
      </c>
      <c r="AK1192" s="21">
        <f>AD1192*R1192/1000000000</f>
        <v>0.33503704551339569</v>
      </c>
      <c r="AL1192" s="21">
        <f>AE1192*R1192/1000000000</f>
        <v>7.9941557004039616</v>
      </c>
      <c r="AM1192" s="21">
        <f>AF1192*R1192/1000000000</f>
        <v>0.18127337189124629</v>
      </c>
      <c r="AN1192" s="21">
        <f>AG1192*R1192/1000000000</f>
        <v>0.79760283632148377</v>
      </c>
      <c r="AO1192" s="86">
        <f t="shared" si="769"/>
        <v>27.553552527469435</v>
      </c>
      <c r="AP1192" s="88">
        <f t="shared" si="770"/>
        <v>2.4574073369190352E-3</v>
      </c>
      <c r="AQ1192" s="89">
        <f t="shared" si="771"/>
        <v>9.1790971373533067E-4</v>
      </c>
      <c r="AR1192" s="89">
        <f t="shared" si="772"/>
        <v>2.1901796439462908E-2</v>
      </c>
      <c r="AS1192" s="89">
        <f t="shared" si="773"/>
        <v>4.9663937504451042E-4</v>
      </c>
      <c r="AT1192" s="89">
        <f t="shared" si="774"/>
        <v>2.1852132501958459E-3</v>
      </c>
      <c r="AU1192" s="91">
        <f t="shared" si="775"/>
        <v>7.5489185006765575E-2</v>
      </c>
      <c r="AV1192" s="95">
        <f t="shared" si="785"/>
        <v>896953.67797544785</v>
      </c>
      <c r="AW1192" s="96">
        <f t="shared" si="786"/>
        <v>335037.04551339569</v>
      </c>
      <c r="AX1192" s="96">
        <f t="shared" si="787"/>
        <v>7994155.7004039614</v>
      </c>
      <c r="AY1192" s="96">
        <f t="shared" si="788"/>
        <v>181273.37189124629</v>
      </c>
      <c r="AZ1192" s="96">
        <f t="shared" si="789"/>
        <v>797602.83632148372</v>
      </c>
      <c r="BA1192" s="97">
        <f t="shared" si="790"/>
        <v>27553552.527469434</v>
      </c>
      <c r="BB1192" s="102">
        <f t="shared" si="791"/>
        <v>2457.4073369190351</v>
      </c>
      <c r="BC1192" s="98">
        <f t="shared" si="792"/>
        <v>917.90971373533068</v>
      </c>
      <c r="BD1192" s="98">
        <f t="shared" si="793"/>
        <v>21901.796439462909</v>
      </c>
      <c r="BE1192" s="98">
        <f t="shared" si="794"/>
        <v>496.63937504451042</v>
      </c>
      <c r="BF1192" s="98">
        <f t="shared" si="795"/>
        <v>2185.2132501958458</v>
      </c>
      <c r="BG1192" s="103">
        <f t="shared" si="796"/>
        <v>75489.185006765576</v>
      </c>
      <c r="BH1192">
        <v>0.1</v>
      </c>
      <c r="BI1192">
        <f t="shared" si="776"/>
        <v>30.21222864854105</v>
      </c>
      <c r="BJ1192">
        <v>0.1</v>
      </c>
      <c r="BK1192">
        <f t="shared" si="777"/>
        <v>32.1510138673329</v>
      </c>
      <c r="BL1192" s="114">
        <v>2364070.8470000001</v>
      </c>
      <c r="BM1192" s="114">
        <v>451327.576</v>
      </c>
      <c r="BN1192">
        <f t="shared" si="802"/>
        <v>2646000</v>
      </c>
      <c r="BO1192">
        <f t="shared" si="802"/>
        <v>60000</v>
      </c>
      <c r="BP1192">
        <f t="shared" si="802"/>
        <v>264000</v>
      </c>
      <c r="BQ1192" s="107">
        <f t="shared" si="778"/>
        <v>9.1200000000000014E-3</v>
      </c>
      <c r="BR1192" s="107">
        <f t="shared" si="779"/>
        <v>0.71984851127604033</v>
      </c>
      <c r="BS1192" s="107">
        <f t="shared" si="780"/>
        <v>0.14041185657218935</v>
      </c>
      <c r="BT1192" s="107">
        <f t="shared" si="781"/>
        <v>1.1305443411233473</v>
      </c>
      <c r="BU1192" s="107">
        <f t="shared" si="782"/>
        <v>2.5635926102570233E-2</v>
      </c>
      <c r="BV1192" s="107">
        <f t="shared" si="783"/>
        <v>0.11279807485130904</v>
      </c>
      <c r="BW1192" s="117">
        <f t="shared" si="784"/>
        <v>3.8966607675906753</v>
      </c>
    </row>
    <row r="1193" spans="1:75" ht="30" customHeight="1" x14ac:dyDescent="0.25">
      <c r="A1193" s="108">
        <v>4.5927511338394504</v>
      </c>
      <c r="B1193" s="108">
        <v>-74.096167746879004</v>
      </c>
      <c r="C1193" s="119">
        <v>29</v>
      </c>
      <c r="D1193" s="119">
        <v>23</v>
      </c>
      <c r="E1193" s="119">
        <v>2292</v>
      </c>
      <c r="F1193" s="16" t="s">
        <v>2956</v>
      </c>
      <c r="G1193" s="14" t="s">
        <v>2957</v>
      </c>
      <c r="H1193" s="16" t="s">
        <v>2958</v>
      </c>
      <c r="I1193" s="14" t="s">
        <v>1481</v>
      </c>
      <c r="J1193" s="14" t="s">
        <v>41</v>
      </c>
      <c r="K1193" s="14">
        <v>200</v>
      </c>
      <c r="L1193" s="14"/>
      <c r="M1193" s="14">
        <v>2006</v>
      </c>
      <c r="N1193" s="15" t="s">
        <v>150</v>
      </c>
      <c r="O1193" s="15" t="s">
        <v>224</v>
      </c>
      <c r="P1193" s="25">
        <v>0.01</v>
      </c>
      <c r="Q1193" s="18">
        <v>260000</v>
      </c>
      <c r="R1193" s="18">
        <v>270610.80129002093</v>
      </c>
      <c r="S1193" s="15" t="s">
        <v>64</v>
      </c>
      <c r="T1193" s="15">
        <f>((R1193*6933000)/1000)/8460</f>
        <v>221766.51126994268</v>
      </c>
      <c r="U1193" s="15" t="s">
        <v>45</v>
      </c>
      <c r="V1193" s="14">
        <v>365</v>
      </c>
      <c r="W1193" s="76" t="s">
        <v>76</v>
      </c>
      <c r="X1193" s="14"/>
      <c r="Y1193" s="14">
        <v>2920</v>
      </c>
      <c r="Z1193" s="76" t="s">
        <v>2959</v>
      </c>
      <c r="AA1193" s="76" t="s">
        <v>429</v>
      </c>
      <c r="AB1193" s="19" t="s">
        <v>226</v>
      </c>
      <c r="AC1193" s="19">
        <v>5.8778764320498897</v>
      </c>
      <c r="AD1193" s="19">
        <v>7.6168169581462903</v>
      </c>
      <c r="AE1193" s="19">
        <v>22.1296397414769</v>
      </c>
      <c r="AF1193" s="19">
        <v>0.3</v>
      </c>
      <c r="AG1193" s="19">
        <v>2840</v>
      </c>
      <c r="AH1193" s="23">
        <v>260000</v>
      </c>
      <c r="AI1193" s="20">
        <v>2.0000000000000002E-5</v>
      </c>
      <c r="AJ1193" s="21">
        <f>AC1193*R1193/1000000</f>
        <v>1.5906168511607501</v>
      </c>
      <c r="AK1193" s="21">
        <f>AD1193*R1193/1000000</f>
        <v>2.0611929403233873</v>
      </c>
      <c r="AL1193" s="21">
        <f>AE1193*R1193/1000000</f>
        <v>5.9885195427005549</v>
      </c>
      <c r="AM1193" s="21">
        <f>AF1193*R1193/1000000</f>
        <v>8.1183240387006264E-2</v>
      </c>
      <c r="AN1193" s="21">
        <f>AG1193*R1193/1000000</f>
        <v>768.53467566365941</v>
      </c>
      <c r="AO1193" s="86">
        <f t="shared" si="769"/>
        <v>5.4122160258004186</v>
      </c>
      <c r="AP1193" s="88">
        <f t="shared" si="770"/>
        <v>4.3578543867417814E-3</v>
      </c>
      <c r="AQ1193" s="89">
        <f t="shared" si="771"/>
        <v>5.6471039460914722E-3</v>
      </c>
      <c r="AR1193" s="89">
        <f t="shared" si="772"/>
        <v>1.640690285671385E-2</v>
      </c>
      <c r="AS1193" s="89">
        <f t="shared" si="773"/>
        <v>2.2241983667672949E-4</v>
      </c>
      <c r="AT1193" s="89">
        <f t="shared" si="774"/>
        <v>2.1055744538730394</v>
      </c>
      <c r="AU1193" s="91">
        <f t="shared" si="775"/>
        <v>1.4827989111781969E-2</v>
      </c>
      <c r="AV1193" s="95">
        <f t="shared" si="785"/>
        <v>1590616.85116075</v>
      </c>
      <c r="AW1193" s="96">
        <f t="shared" si="786"/>
        <v>2061192.9403233873</v>
      </c>
      <c r="AX1193" s="96">
        <f t="shared" si="787"/>
        <v>5988519.5427005552</v>
      </c>
      <c r="AY1193" s="96">
        <f t="shared" si="788"/>
        <v>81183.24038700627</v>
      </c>
      <c r="AZ1193" s="96">
        <f t="shared" si="789"/>
        <v>768534675.66365945</v>
      </c>
      <c r="BA1193" s="97">
        <f t="shared" si="790"/>
        <v>5412216.025800419</v>
      </c>
      <c r="BB1193" s="102">
        <f t="shared" si="791"/>
        <v>4357.8543867417811</v>
      </c>
      <c r="BC1193" s="98">
        <f t="shared" si="792"/>
        <v>5647.1039460914726</v>
      </c>
      <c r="BD1193" s="98">
        <f t="shared" si="793"/>
        <v>16406.902856713848</v>
      </c>
      <c r="BE1193" s="98">
        <f t="shared" si="794"/>
        <v>222.41983667672949</v>
      </c>
      <c r="BF1193" s="98">
        <f t="shared" si="795"/>
        <v>2105574.4538730392</v>
      </c>
      <c r="BG1193" s="103">
        <f t="shared" si="796"/>
        <v>14827.989111781968</v>
      </c>
      <c r="BH1193">
        <v>0.1</v>
      </c>
      <c r="BI1193">
        <f t="shared" si="776"/>
        <v>27061.080129002094</v>
      </c>
      <c r="BJ1193">
        <v>0.1</v>
      </c>
      <c r="BK1193">
        <f t="shared" si="777"/>
        <v>26000</v>
      </c>
      <c r="BL1193" s="114">
        <v>4.1247646050424898</v>
      </c>
      <c r="BM1193" s="114">
        <v>5.0304179232934398</v>
      </c>
      <c r="BN1193" s="114">
        <v>17.597190734642901</v>
      </c>
      <c r="BO1193" s="114">
        <v>0.12</v>
      </c>
      <c r="BP1193" s="114">
        <v>2840</v>
      </c>
      <c r="BQ1193" s="107">
        <f t="shared" si="778"/>
        <v>2.0000000000000003E-6</v>
      </c>
      <c r="BR1193" s="107">
        <f t="shared" si="779"/>
        <v>1.1274822083706217</v>
      </c>
      <c r="BS1193" s="107">
        <f t="shared" si="780"/>
        <v>1.376801791041611</v>
      </c>
      <c r="BT1193" s="107">
        <f t="shared" si="781"/>
        <v>4.7994969871281352</v>
      </c>
      <c r="BU1193" s="107">
        <f t="shared" si="782"/>
        <v>3.3472707514553647E-2</v>
      </c>
      <c r="BV1193" s="107">
        <f t="shared" si="783"/>
        <v>772.3677900938261</v>
      </c>
      <c r="BW1193" s="117">
        <f t="shared" si="784"/>
        <v>0.76540293061799658</v>
      </c>
    </row>
    <row r="1194" spans="1:75" ht="30" customHeight="1" x14ac:dyDescent="0.25">
      <c r="A1194" s="108">
        <v>4.5927511338394504</v>
      </c>
      <c r="B1194" s="108">
        <v>-74.096167746879004</v>
      </c>
      <c r="C1194" s="119">
        <v>29</v>
      </c>
      <c r="D1194" s="119">
        <v>23</v>
      </c>
      <c r="E1194" s="119">
        <v>2292</v>
      </c>
      <c r="F1194" s="16" t="s">
        <v>2960</v>
      </c>
      <c r="G1194" s="14" t="s">
        <v>2957</v>
      </c>
      <c r="H1194" s="16" t="s">
        <v>2958</v>
      </c>
      <c r="I1194" s="14" t="s">
        <v>1481</v>
      </c>
      <c r="J1194" s="14" t="s">
        <v>41</v>
      </c>
      <c r="K1194" s="14">
        <v>125</v>
      </c>
      <c r="L1194" s="14"/>
      <c r="M1194" s="14">
        <v>1982</v>
      </c>
      <c r="N1194" s="15" t="s">
        <v>43</v>
      </c>
      <c r="O1194" s="15" t="s">
        <v>86</v>
      </c>
      <c r="P1194" s="25">
        <v>0.01</v>
      </c>
      <c r="Q1194" s="18">
        <v>14040</v>
      </c>
      <c r="R1194" s="18">
        <v>14612.98326966113</v>
      </c>
      <c r="S1194" s="15" t="s">
        <v>45</v>
      </c>
      <c r="T1194" s="15"/>
      <c r="U1194" s="15"/>
      <c r="V1194" s="14">
        <v>365</v>
      </c>
      <c r="W1194" s="76"/>
      <c r="X1194" s="14"/>
      <c r="Y1194" s="14">
        <v>8760</v>
      </c>
      <c r="Z1194" s="76" t="s">
        <v>2959</v>
      </c>
      <c r="AA1194" s="76" t="s">
        <v>429</v>
      </c>
      <c r="AB1194" s="19" t="s">
        <v>49</v>
      </c>
      <c r="AC1194" s="19">
        <v>589.42211574465</v>
      </c>
      <c r="AD1194" s="19">
        <v>6395.3771199333296</v>
      </c>
      <c r="AE1194" s="19">
        <v>22.425616220874101</v>
      </c>
      <c r="AF1194" s="19">
        <v>1344</v>
      </c>
      <c r="AG1194" s="19">
        <v>1920000</v>
      </c>
      <c r="AH1194" s="23">
        <v>14040</v>
      </c>
      <c r="AI1194" s="24">
        <v>8.7999999999999994E-8</v>
      </c>
      <c r="AJ1194" s="21">
        <f>AC1194*R1194/1000000000</f>
        <v>8.6132155161448357E-3</v>
      </c>
      <c r="AK1194" s="21">
        <f>AD1194*R1194/1000000000</f>
        <v>9.3455538856759321E-2</v>
      </c>
      <c r="AL1194" s="21">
        <f>AE1194*R1194/1000000000</f>
        <v>3.2770515464747453E-4</v>
      </c>
      <c r="AM1194" s="21">
        <f>AF1194*R1194/1000000000</f>
        <v>1.9639849514424559E-2</v>
      </c>
      <c r="AN1194" s="21">
        <f>AG1194*R1194/1000000000</f>
        <v>28.05692787774937</v>
      </c>
      <c r="AO1194" s="86">
        <f t="shared" si="769"/>
        <v>1.2859425277301794E-3</v>
      </c>
      <c r="AP1194" s="88">
        <f t="shared" si="770"/>
        <v>2.3597850729163935E-5</v>
      </c>
      <c r="AQ1194" s="89">
        <f t="shared" si="771"/>
        <v>2.5604257221029949E-4</v>
      </c>
      <c r="AR1194" s="89">
        <f t="shared" si="772"/>
        <v>8.9782234149993022E-7</v>
      </c>
      <c r="AS1194" s="89">
        <f t="shared" si="773"/>
        <v>5.3807806888834409E-5</v>
      </c>
      <c r="AT1194" s="89">
        <f t="shared" si="774"/>
        <v>7.6868295555477723E-2</v>
      </c>
      <c r="AU1194" s="91">
        <f t="shared" si="775"/>
        <v>3.5231302129593958E-6</v>
      </c>
      <c r="AV1194" s="95">
        <f t="shared" si="785"/>
        <v>8613.2155161448354</v>
      </c>
      <c r="AW1194" s="96">
        <f t="shared" si="786"/>
        <v>93455.538856759318</v>
      </c>
      <c r="AX1194" s="96">
        <f t="shared" si="787"/>
        <v>327.70515464747456</v>
      </c>
      <c r="AY1194" s="96">
        <f t="shared" si="788"/>
        <v>19639.849514424561</v>
      </c>
      <c r="AZ1194" s="96">
        <f t="shared" si="789"/>
        <v>28056927.877749369</v>
      </c>
      <c r="BA1194" s="97">
        <f t="shared" si="790"/>
        <v>1285.9425277301793</v>
      </c>
      <c r="BB1194" s="102">
        <f t="shared" si="791"/>
        <v>23.597850729163934</v>
      </c>
      <c r="BC1194" s="98">
        <f t="shared" si="792"/>
        <v>256.04257221029951</v>
      </c>
      <c r="BD1194" s="98">
        <f t="shared" si="793"/>
        <v>0.89782234149993023</v>
      </c>
      <c r="BE1194" s="98">
        <f t="shared" si="794"/>
        <v>53.807806888834406</v>
      </c>
      <c r="BF1194" s="98">
        <f t="shared" si="795"/>
        <v>76868.295555477729</v>
      </c>
      <c r="BG1194" s="103">
        <f t="shared" si="796"/>
        <v>3.523130212959396</v>
      </c>
      <c r="BH1194">
        <v>0.1</v>
      </c>
      <c r="BI1194">
        <f t="shared" si="776"/>
        <v>1461.2983269661131</v>
      </c>
      <c r="BJ1194">
        <v>0.1</v>
      </c>
      <c r="BK1194">
        <f t="shared" si="777"/>
        <v>1404</v>
      </c>
      <c r="BL1194" s="114">
        <v>491.49252207956101</v>
      </c>
      <c r="BM1194" s="114">
        <v>4911.7599692228896</v>
      </c>
      <c r="BN1194" s="114">
        <v>16.278520514623899</v>
      </c>
      <c r="BO1194" s="114">
        <v>537.6</v>
      </c>
      <c r="BP1194" s="114">
        <v>384000</v>
      </c>
      <c r="BQ1194" s="107">
        <f t="shared" si="778"/>
        <v>8.7999999999999994E-9</v>
      </c>
      <c r="BR1194" s="107">
        <f t="shared" si="779"/>
        <v>7.2336345972182272E-3</v>
      </c>
      <c r="BS1194" s="107">
        <f t="shared" si="780"/>
        <v>7.2381330006642708E-2</v>
      </c>
      <c r="BT1194" s="107">
        <f t="shared" si="781"/>
        <v>2.4012440452080065E-4</v>
      </c>
      <c r="BU1194" s="107">
        <f t="shared" si="782"/>
        <v>8.0977174019208186E-3</v>
      </c>
      <c r="BV1194" s="107">
        <f t="shared" si="783"/>
        <v>6.2737197974456507</v>
      </c>
      <c r="BW1194" s="117">
        <f t="shared" si="784"/>
        <v>1.8185973631483599E-4</v>
      </c>
    </row>
    <row r="1195" spans="1:75" ht="45" customHeight="1" x14ac:dyDescent="0.25">
      <c r="A1195" s="108">
        <v>4.59317230083622</v>
      </c>
      <c r="B1195" s="108">
        <v>-74.148778493851907</v>
      </c>
      <c r="C1195" s="119">
        <v>24</v>
      </c>
      <c r="D1195" s="119">
        <v>23</v>
      </c>
      <c r="E1195" s="119">
        <v>1794</v>
      </c>
      <c r="F1195" s="16" t="s">
        <v>2961</v>
      </c>
      <c r="G1195" s="14" t="s">
        <v>2945</v>
      </c>
      <c r="H1195" s="16" t="s">
        <v>2962</v>
      </c>
      <c r="I1195" s="14" t="s">
        <v>1481</v>
      </c>
      <c r="J1195" s="14" t="s">
        <v>41</v>
      </c>
      <c r="K1195" s="14">
        <v>125</v>
      </c>
      <c r="L1195" s="14"/>
      <c r="M1195" s="14">
        <v>1980</v>
      </c>
      <c r="N1195" s="15" t="s">
        <v>43</v>
      </c>
      <c r="O1195" s="15" t="s">
        <v>86</v>
      </c>
      <c r="P1195" s="22">
        <v>8.4286353981658756E-3</v>
      </c>
      <c r="Q1195" s="18">
        <v>433250</v>
      </c>
      <c r="R1195" s="18">
        <v>448105.84702452086</v>
      </c>
      <c r="S1195" s="15" t="s">
        <v>45</v>
      </c>
      <c r="T1195" s="15"/>
      <c r="U1195" s="15"/>
      <c r="V1195" s="14">
        <v>365</v>
      </c>
      <c r="W1195" s="76"/>
      <c r="X1195" s="14"/>
      <c r="Y1195" s="14">
        <v>8760</v>
      </c>
      <c r="Z1195" s="76" t="s">
        <v>2963</v>
      </c>
      <c r="AA1195" s="76" t="s">
        <v>429</v>
      </c>
      <c r="AB1195" s="19" t="s">
        <v>49</v>
      </c>
      <c r="AC1195" s="19">
        <v>589.42211574465</v>
      </c>
      <c r="AD1195" s="19">
        <v>6395.3771199333296</v>
      </c>
      <c r="AE1195" s="19">
        <v>22.425616220874101</v>
      </c>
      <c r="AF1195" s="19">
        <v>1344</v>
      </c>
      <c r="AG1195" s="19">
        <v>1920000</v>
      </c>
      <c r="AH1195" s="23">
        <v>433250</v>
      </c>
      <c r="AI1195" s="24">
        <v>8.7999999999999994E-8</v>
      </c>
      <c r="AJ1195" s="21">
        <f>AC1195*R1195/1000000000</f>
        <v>0.26412349643074157</v>
      </c>
      <c r="AK1195" s="21">
        <f>AD1195*R1195/1000000000</f>
        <v>2.8658058813689653</v>
      </c>
      <c r="AL1195" s="21">
        <f>AE1195*R1195/1000000000</f>
        <v>1.0049049751701624E-2</v>
      </c>
      <c r="AM1195" s="21">
        <f>AF1195*R1195/1000000000</f>
        <v>0.60225425840095603</v>
      </c>
      <c r="AN1195" s="21">
        <f>AG1195*R1195/1000000000</f>
        <v>860.36322628708012</v>
      </c>
      <c r="AO1195" s="86">
        <f t="shared" si="769"/>
        <v>3.9433314538157835E-2</v>
      </c>
      <c r="AP1195" s="88">
        <f t="shared" si="770"/>
        <v>7.2362601761847005E-4</v>
      </c>
      <c r="AQ1195" s="89">
        <f t="shared" si="771"/>
        <v>7.8515229626546987E-3</v>
      </c>
      <c r="AR1195" s="89">
        <f t="shared" si="772"/>
        <v>2.7531643155346913E-5</v>
      </c>
      <c r="AS1195" s="89">
        <f t="shared" si="773"/>
        <v>1.6500116668519344E-3</v>
      </c>
      <c r="AT1195" s="89">
        <f t="shared" si="774"/>
        <v>2.3571595240741923</v>
      </c>
      <c r="AU1195" s="91">
        <f t="shared" si="775"/>
        <v>1.0803647818673379E-4</v>
      </c>
      <c r="AV1195" s="95">
        <f t="shared" si="785"/>
        <v>264123.49643074156</v>
      </c>
      <c r="AW1195" s="96">
        <f t="shared" si="786"/>
        <v>2865805.8813689654</v>
      </c>
      <c r="AX1195" s="96">
        <f t="shared" si="787"/>
        <v>10049.049751701623</v>
      </c>
      <c r="AY1195" s="96">
        <f t="shared" si="788"/>
        <v>602254.25840095605</v>
      </c>
      <c r="AZ1195" s="96">
        <f t="shared" si="789"/>
        <v>860363226.28708017</v>
      </c>
      <c r="BA1195" s="97">
        <f t="shared" si="790"/>
        <v>39433.314538157836</v>
      </c>
      <c r="BB1195" s="102">
        <f t="shared" si="791"/>
        <v>723.62601761847009</v>
      </c>
      <c r="BC1195" s="98">
        <f t="shared" si="792"/>
        <v>7851.5229626546989</v>
      </c>
      <c r="BD1195" s="98">
        <f t="shared" si="793"/>
        <v>27.531643155346913</v>
      </c>
      <c r="BE1195" s="98">
        <f t="shared" si="794"/>
        <v>1650.0116668519345</v>
      </c>
      <c r="BF1195" s="98">
        <f t="shared" si="795"/>
        <v>2357159.5240741922</v>
      </c>
      <c r="BG1195" s="103">
        <f t="shared" si="796"/>
        <v>108.03647818673379</v>
      </c>
      <c r="BH1195">
        <v>0.1</v>
      </c>
      <c r="BI1195">
        <f t="shared" si="776"/>
        <v>44810.584702452092</v>
      </c>
      <c r="BJ1195">
        <v>0.1</v>
      </c>
      <c r="BK1195">
        <f t="shared" si="777"/>
        <v>43325</v>
      </c>
      <c r="BL1195" s="114">
        <v>491.49252207956101</v>
      </c>
      <c r="BM1195" s="114">
        <v>4911.7599692228896</v>
      </c>
      <c r="BN1195" s="114">
        <v>16.278520514623899</v>
      </c>
      <c r="BO1195" s="114">
        <v>537.6</v>
      </c>
      <c r="BP1195" s="114">
        <v>384000</v>
      </c>
      <c r="BQ1195" s="107">
        <f t="shared" si="778"/>
        <v>8.7999999999999994E-9</v>
      </c>
      <c r="BR1195" s="107">
        <f t="shared" si="779"/>
        <v>0.22181876886029725</v>
      </c>
      <c r="BS1195" s="107">
        <f t="shared" si="780"/>
        <v>2.2195671200641938</v>
      </c>
      <c r="BT1195" s="107">
        <f t="shared" si="781"/>
        <v>7.3633937501625078E-3</v>
      </c>
      <c r="BU1195" s="107">
        <f t="shared" si="782"/>
        <v>0.24831579208651744</v>
      </c>
      <c r="BV1195" s="107">
        <f t="shared" si="783"/>
        <v>192.38306593189452</v>
      </c>
      <c r="BW1195" s="117">
        <f t="shared" si="784"/>
        <v>5.576712822918696E-3</v>
      </c>
    </row>
    <row r="1196" spans="1:75" ht="45" customHeight="1" x14ac:dyDescent="0.25">
      <c r="A1196" s="108">
        <v>4.5925277777777778</v>
      </c>
      <c r="B1196" s="108">
        <v>-74.148027777777784</v>
      </c>
      <c r="C1196" s="119">
        <v>24</v>
      </c>
      <c r="D1196" s="119">
        <v>23</v>
      </c>
      <c r="E1196" s="119">
        <v>1794</v>
      </c>
      <c r="F1196" s="16" t="s">
        <v>2964</v>
      </c>
      <c r="G1196" s="14" t="s">
        <v>2965</v>
      </c>
      <c r="H1196" s="16" t="s">
        <v>2966</v>
      </c>
      <c r="I1196" s="14" t="s">
        <v>1481</v>
      </c>
      <c r="J1196" s="14" t="s">
        <v>41</v>
      </c>
      <c r="K1196" s="14">
        <v>300</v>
      </c>
      <c r="L1196" s="14"/>
      <c r="M1196" s="14">
        <v>2003</v>
      </c>
      <c r="N1196" s="15" t="s">
        <v>150</v>
      </c>
      <c r="O1196" s="15" t="s">
        <v>224</v>
      </c>
      <c r="P1196" s="28">
        <v>4.2689148957375835E-3</v>
      </c>
      <c r="Q1196" s="18">
        <v>536842.10526315798</v>
      </c>
      <c r="R1196" s="18">
        <v>546087.75140421581</v>
      </c>
      <c r="S1196" s="15" t="s">
        <v>64</v>
      </c>
      <c r="T1196" s="15">
        <f t="shared" ref="T1196:T1197" si="803">((R1196*6933000)/1000)/8460</f>
        <v>447520.84875714284</v>
      </c>
      <c r="U1196" s="15" t="s">
        <v>45</v>
      </c>
      <c r="V1196" s="14">
        <v>365</v>
      </c>
      <c r="W1196" s="76"/>
      <c r="X1196" s="14"/>
      <c r="Y1196" s="14">
        <v>8760</v>
      </c>
      <c r="Z1196" s="76" t="s">
        <v>2967</v>
      </c>
      <c r="AA1196" s="76" t="s">
        <v>2968</v>
      </c>
      <c r="AB1196" s="19" t="s">
        <v>226</v>
      </c>
      <c r="AC1196" s="19">
        <v>5.8778764320498897</v>
      </c>
      <c r="AD1196" s="19">
        <v>7.6168169581462903</v>
      </c>
      <c r="AE1196" s="19">
        <v>22.1296397414769</v>
      </c>
      <c r="AF1196" s="19">
        <v>0.3</v>
      </c>
      <c r="AG1196" s="19">
        <v>2840</v>
      </c>
      <c r="AH1196" s="20">
        <v>1159.0914634146341</v>
      </c>
      <c r="AI1196" s="20">
        <v>1.4200000000000001E-4</v>
      </c>
      <c r="AJ1196" s="21">
        <f>AC1196*R1196/1000000</f>
        <v>3.209836323809959</v>
      </c>
      <c r="AK1196" s="21">
        <f>AD1196*R1196/1000000</f>
        <v>4.1594504455316068</v>
      </c>
      <c r="AL1196" s="21">
        <f>AE1196*R1196/1000000</f>
        <v>12.084725205808493</v>
      </c>
      <c r="AM1196" s="21">
        <f>AF1196*R1196/1000000</f>
        <v>0.16382632542126474</v>
      </c>
      <c r="AN1196" s="21">
        <f>AG1196*R1196/1000000</f>
        <v>1550.8892139879729</v>
      </c>
      <c r="AO1196" s="86">
        <f t="shared" si="769"/>
        <v>0.16742562021603197</v>
      </c>
      <c r="AP1196" s="88">
        <f t="shared" si="770"/>
        <v>8.794072120027285E-3</v>
      </c>
      <c r="AQ1196" s="89">
        <f t="shared" si="771"/>
        <v>1.1395754645292074E-2</v>
      </c>
      <c r="AR1196" s="89">
        <f t="shared" si="772"/>
        <v>3.3108836180297238E-2</v>
      </c>
      <c r="AS1196" s="89">
        <f t="shared" si="773"/>
        <v>4.4883924772949244E-4</v>
      </c>
      <c r="AT1196" s="89">
        <f t="shared" si="774"/>
        <v>4.2490115451725288</v>
      </c>
      <c r="AU1196" s="91">
        <f t="shared" si="775"/>
        <v>4.5870032935899167E-4</v>
      </c>
      <c r="AV1196" s="95">
        <f t="shared" si="785"/>
        <v>3209836.323809959</v>
      </c>
      <c r="AW1196" s="96">
        <f t="shared" si="786"/>
        <v>4159450.4455316067</v>
      </c>
      <c r="AX1196" s="96">
        <f t="shared" si="787"/>
        <v>12084725.205808492</v>
      </c>
      <c r="AY1196" s="96">
        <f t="shared" si="788"/>
        <v>163826.32542126474</v>
      </c>
      <c r="AZ1196" s="96">
        <f t="shared" si="789"/>
        <v>1550889213.987973</v>
      </c>
      <c r="BA1196" s="97">
        <f t="shared" si="790"/>
        <v>167425.62021603197</v>
      </c>
      <c r="BB1196" s="102">
        <f t="shared" si="791"/>
        <v>8794.0721200272856</v>
      </c>
      <c r="BC1196" s="98">
        <f t="shared" si="792"/>
        <v>11395.754645292074</v>
      </c>
      <c r="BD1196" s="98">
        <f t="shared" si="793"/>
        <v>33108.836180297236</v>
      </c>
      <c r="BE1196" s="98">
        <f t="shared" si="794"/>
        <v>448.83924772949246</v>
      </c>
      <c r="BF1196" s="98">
        <f t="shared" si="795"/>
        <v>4249011.5451725284</v>
      </c>
      <c r="BG1196" s="103">
        <f t="shared" si="796"/>
        <v>458.70032935899167</v>
      </c>
      <c r="BH1196">
        <v>0.1</v>
      </c>
      <c r="BI1196">
        <f t="shared" si="776"/>
        <v>54608.775140421581</v>
      </c>
      <c r="BJ1196">
        <v>0.1</v>
      </c>
      <c r="BK1196">
        <f t="shared" si="777"/>
        <v>115.90914634146341</v>
      </c>
      <c r="BL1196" s="114">
        <v>4.1247646050424898</v>
      </c>
      <c r="BM1196" s="114">
        <v>5.0304179232934398</v>
      </c>
      <c r="BN1196" s="114">
        <v>17.597190734642901</v>
      </c>
      <c r="BO1196" s="114">
        <v>0.12</v>
      </c>
      <c r="BP1196" s="114">
        <v>2840</v>
      </c>
      <c r="BQ1196" s="107">
        <f t="shared" si="778"/>
        <v>1.4200000000000001E-5</v>
      </c>
      <c r="BR1196" s="107">
        <f t="shared" si="779"/>
        <v>2.2752389076203405</v>
      </c>
      <c r="BS1196" s="107">
        <f t="shared" si="780"/>
        <v>2.7783613610952189</v>
      </c>
      <c r="BT1196" s="107">
        <f t="shared" si="781"/>
        <v>9.685298979485939</v>
      </c>
      <c r="BU1196" s="107">
        <f t="shared" si="782"/>
        <v>6.7547324396868627E-2</v>
      </c>
      <c r="BV1196" s="107">
        <f t="shared" si="783"/>
        <v>1558.6243702717068</v>
      </c>
      <c r="BW1196" s="117">
        <f t="shared" si="784"/>
        <v>2.367755827982395E-2</v>
      </c>
    </row>
    <row r="1197" spans="1:75" ht="45" customHeight="1" x14ac:dyDescent="0.25">
      <c r="A1197" s="108">
        <v>4.5925277777777778</v>
      </c>
      <c r="B1197" s="108">
        <v>-74.148027777777784</v>
      </c>
      <c r="C1197" s="119">
        <v>24</v>
      </c>
      <c r="D1197" s="119">
        <v>23</v>
      </c>
      <c r="E1197" s="119">
        <v>1794</v>
      </c>
      <c r="F1197" s="16" t="s">
        <v>2964</v>
      </c>
      <c r="G1197" s="14" t="s">
        <v>2965</v>
      </c>
      <c r="H1197" s="16" t="s">
        <v>2966</v>
      </c>
      <c r="I1197" s="14" t="s">
        <v>1481</v>
      </c>
      <c r="J1197" s="14" t="s">
        <v>41</v>
      </c>
      <c r="K1197" s="14">
        <v>270</v>
      </c>
      <c r="L1197" s="14"/>
      <c r="M1197" s="14">
        <v>2003</v>
      </c>
      <c r="N1197" s="15" t="s">
        <v>150</v>
      </c>
      <c r="O1197" s="15" t="s">
        <v>224</v>
      </c>
      <c r="P1197" s="28">
        <v>4.2689148957375835E-3</v>
      </c>
      <c r="Q1197" s="18">
        <v>483157.89473684202</v>
      </c>
      <c r="R1197" s="18">
        <v>491478.976263794</v>
      </c>
      <c r="S1197" s="15" t="s">
        <v>64</v>
      </c>
      <c r="T1197" s="15">
        <f t="shared" si="803"/>
        <v>402768.76388142834</v>
      </c>
      <c r="U1197" s="15" t="s">
        <v>45</v>
      </c>
      <c r="V1197" s="14">
        <v>365</v>
      </c>
      <c r="W1197" s="76"/>
      <c r="X1197" s="14"/>
      <c r="Y1197" s="14">
        <v>8760</v>
      </c>
      <c r="Z1197" s="76" t="s">
        <v>2967</v>
      </c>
      <c r="AA1197" s="76" t="s">
        <v>2968</v>
      </c>
      <c r="AB1197" s="19" t="s">
        <v>226</v>
      </c>
      <c r="AC1197" s="19">
        <v>5.8778764320498897</v>
      </c>
      <c r="AD1197" s="19">
        <v>7.6168169581462903</v>
      </c>
      <c r="AE1197" s="19">
        <v>22.1296397414769</v>
      </c>
      <c r="AF1197" s="19">
        <v>0.3</v>
      </c>
      <c r="AG1197" s="19">
        <v>2840</v>
      </c>
      <c r="AH1197" s="20">
        <v>1159.0914634146341</v>
      </c>
      <c r="AI1197" s="20">
        <v>1.4200000000000001E-4</v>
      </c>
      <c r="AJ1197" s="21">
        <f>AC1197*R1197/1000000</f>
        <v>2.8888526914289616</v>
      </c>
      <c r="AK1197" s="21">
        <f>AD1197*R1197/1000000</f>
        <v>3.7435054009784441</v>
      </c>
      <c r="AL1197" s="21">
        <f>AE1197*R1197/1000000</f>
        <v>10.876252685227637</v>
      </c>
      <c r="AM1197" s="21">
        <f>AF1197*R1197/1000000</f>
        <v>0.14744369287913819</v>
      </c>
      <c r="AN1197" s="21">
        <f>AG1197*R1197/1000000</f>
        <v>1395.8002925891749</v>
      </c>
      <c r="AO1197" s="86">
        <f t="shared" si="769"/>
        <v>0.16742562021603197</v>
      </c>
      <c r="AP1197" s="88">
        <f t="shared" si="770"/>
        <v>7.9146649080245532E-3</v>
      </c>
      <c r="AQ1197" s="89">
        <f t="shared" si="771"/>
        <v>1.025617918076286E-2</v>
      </c>
      <c r="AR1197" s="89">
        <f t="shared" si="772"/>
        <v>2.9797952562267499E-2</v>
      </c>
      <c r="AS1197" s="89">
        <f t="shared" si="773"/>
        <v>4.0395532295654302E-4</v>
      </c>
      <c r="AT1197" s="89">
        <f t="shared" si="774"/>
        <v>3.8241103906552736</v>
      </c>
      <c r="AU1197" s="91">
        <f t="shared" si="775"/>
        <v>4.5870032935899167E-4</v>
      </c>
      <c r="AV1197" s="95">
        <f t="shared" si="785"/>
        <v>2888852.6914289617</v>
      </c>
      <c r="AW1197" s="96">
        <f t="shared" si="786"/>
        <v>3743505.4009784441</v>
      </c>
      <c r="AX1197" s="96">
        <f t="shared" si="787"/>
        <v>10876252.685227638</v>
      </c>
      <c r="AY1197" s="96">
        <f t="shared" si="788"/>
        <v>147443.69287913819</v>
      </c>
      <c r="AZ1197" s="96">
        <f t="shared" si="789"/>
        <v>1395800292.589175</v>
      </c>
      <c r="BA1197" s="97">
        <f t="shared" si="790"/>
        <v>167425.62021603197</v>
      </c>
      <c r="BB1197" s="102">
        <f t="shared" si="791"/>
        <v>7914.6649080245534</v>
      </c>
      <c r="BC1197" s="98">
        <f t="shared" si="792"/>
        <v>10256.17918076286</v>
      </c>
      <c r="BD1197" s="98">
        <f t="shared" si="793"/>
        <v>29797.952562267499</v>
      </c>
      <c r="BE1197" s="98">
        <f t="shared" si="794"/>
        <v>403.955322956543</v>
      </c>
      <c r="BF1197" s="98">
        <f t="shared" si="795"/>
        <v>3824110.3906552736</v>
      </c>
      <c r="BG1197" s="103">
        <f t="shared" si="796"/>
        <v>458.70032935899167</v>
      </c>
      <c r="BH1197">
        <v>0.1</v>
      </c>
      <c r="BI1197">
        <f t="shared" si="776"/>
        <v>49147.897626379403</v>
      </c>
      <c r="BJ1197">
        <v>0.1</v>
      </c>
      <c r="BK1197">
        <f t="shared" si="777"/>
        <v>115.90914634146341</v>
      </c>
      <c r="BL1197" s="114">
        <v>4.1247646050424898</v>
      </c>
      <c r="BM1197" s="114">
        <v>5.0304179232934398</v>
      </c>
      <c r="BN1197" s="114">
        <v>17.597190734642901</v>
      </c>
      <c r="BO1197" s="114">
        <v>0.12</v>
      </c>
      <c r="BP1197" s="114">
        <v>2840</v>
      </c>
      <c r="BQ1197" s="107">
        <f t="shared" si="778"/>
        <v>1.4200000000000001E-5</v>
      </c>
      <c r="BR1197" s="107">
        <f t="shared" si="779"/>
        <v>2.0477150168583056</v>
      </c>
      <c r="BS1197" s="107">
        <f t="shared" si="780"/>
        <v>2.500525224985696</v>
      </c>
      <c r="BT1197" s="107">
        <f t="shared" si="781"/>
        <v>8.7167690815373415</v>
      </c>
      <c r="BU1197" s="107">
        <f t="shared" si="782"/>
        <v>6.0792591957181737E-2</v>
      </c>
      <c r="BV1197" s="107">
        <f t="shared" si="783"/>
        <v>1402.7619332445354</v>
      </c>
      <c r="BW1197" s="117">
        <f t="shared" si="784"/>
        <v>2.367755827982395E-2</v>
      </c>
    </row>
    <row r="1198" spans="1:75" ht="30" x14ac:dyDescent="0.25">
      <c r="A1198" s="108">
        <v>4.5925277777777778</v>
      </c>
      <c r="B1198" s="108">
        <v>-74.148027777777784</v>
      </c>
      <c r="C1198" s="119">
        <v>24</v>
      </c>
      <c r="D1198" s="119">
        <v>23</v>
      </c>
      <c r="E1198" s="119">
        <v>1794</v>
      </c>
      <c r="F1198" s="16" t="s">
        <v>2969</v>
      </c>
      <c r="G1198" s="14" t="s">
        <v>2965</v>
      </c>
      <c r="H1198" s="16" t="s">
        <v>2966</v>
      </c>
      <c r="I1198" s="14" t="s">
        <v>1481</v>
      </c>
      <c r="J1198" s="14" t="s">
        <v>41</v>
      </c>
      <c r="K1198" s="14">
        <v>200</v>
      </c>
      <c r="L1198" s="14"/>
      <c r="M1198" s="27"/>
      <c r="N1198" s="15" t="s">
        <v>102</v>
      </c>
      <c r="O1198" s="15" t="s">
        <v>103</v>
      </c>
      <c r="P1198" s="28">
        <v>4.2689148957375835E-3</v>
      </c>
      <c r="Q1198" s="18">
        <v>6.8137941477079096</v>
      </c>
      <c r="R1198" s="18">
        <v>6.9311432321967956</v>
      </c>
      <c r="S1198" s="2" t="s">
        <v>45</v>
      </c>
      <c r="T1198" s="2"/>
      <c r="U1198" s="2"/>
      <c r="V1198" s="14">
        <v>365</v>
      </c>
      <c r="W1198" s="76"/>
      <c r="X1198" s="14"/>
      <c r="Y1198" s="14" t="e">
        <v>#VALUE!</v>
      </c>
      <c r="Z1198" s="76" t="s">
        <v>2970</v>
      </c>
      <c r="AA1198" s="76" t="s">
        <v>429</v>
      </c>
      <c r="AB1198" s="19" t="s">
        <v>49</v>
      </c>
      <c r="AC1198" s="19">
        <v>840000</v>
      </c>
      <c r="AD1198" s="19">
        <v>2400000</v>
      </c>
      <c r="AE1198" s="19">
        <v>1800000</v>
      </c>
      <c r="AF1198" s="19">
        <v>600000</v>
      </c>
      <c r="AG1198" s="19">
        <v>2676000000</v>
      </c>
      <c r="AH1198" s="20">
        <v>1159.0914634146341</v>
      </c>
      <c r="AI1198" s="20">
        <v>1.4200000000000001E-4</v>
      </c>
      <c r="AJ1198" s="21">
        <f>AC1198*R1198/1000000000</f>
        <v>5.8221603150453083E-3</v>
      </c>
      <c r="AK1198" s="21">
        <f>AD1198*R1198/1000000000</f>
        <v>1.6634743757272308E-2</v>
      </c>
      <c r="AL1198" s="21">
        <f>AE1198*R1198/1000000000</f>
        <v>1.2476057817954233E-2</v>
      </c>
      <c r="AM1198" s="21">
        <f>AF1198*R1198/1000000000</f>
        <v>4.158685939318077E-3</v>
      </c>
      <c r="AN1198" s="21">
        <f>AG1198*R1198/1000000000</f>
        <v>18.547739289358624</v>
      </c>
      <c r="AO1198" s="86">
        <f t="shared" si="769"/>
        <v>0.16742562021603197</v>
      </c>
      <c r="AP1198" s="88">
        <f t="shared" si="770"/>
        <v>1.5951124150809062E-5</v>
      </c>
      <c r="AQ1198" s="89">
        <f t="shared" si="771"/>
        <v>4.5574640430883036E-5</v>
      </c>
      <c r="AR1198" s="89">
        <f t="shared" si="772"/>
        <v>3.4180980323162282E-5</v>
      </c>
      <c r="AS1198" s="89">
        <f t="shared" si="773"/>
        <v>1.1393660107720759E-5</v>
      </c>
      <c r="AT1198" s="89">
        <f t="shared" si="774"/>
        <v>5.0815724080434589E-2</v>
      </c>
      <c r="AU1198" s="91">
        <f t="shared" si="775"/>
        <v>4.5870032935899167E-4</v>
      </c>
      <c r="AV1198" s="95">
        <f t="shared" si="785"/>
        <v>5822.1603150453084</v>
      </c>
      <c r="AW1198" s="96">
        <f t="shared" si="786"/>
        <v>16634.743757272307</v>
      </c>
      <c r="AX1198" s="96">
        <f t="shared" si="787"/>
        <v>12476.057817954232</v>
      </c>
      <c r="AY1198" s="96">
        <f t="shared" si="788"/>
        <v>4158.6859393180766</v>
      </c>
      <c r="AZ1198" s="96">
        <f t="shared" si="789"/>
        <v>18547739.289358623</v>
      </c>
      <c r="BA1198" s="97">
        <f t="shared" si="790"/>
        <v>167425.62021603197</v>
      </c>
      <c r="BB1198" s="102">
        <f t="shared" si="791"/>
        <v>15.951124150809063</v>
      </c>
      <c r="BC1198" s="98">
        <f t="shared" si="792"/>
        <v>45.574640430883036</v>
      </c>
      <c r="BD1198" s="98">
        <f t="shared" si="793"/>
        <v>34.180980323162281</v>
      </c>
      <c r="BE1198" s="98">
        <f t="shared" si="794"/>
        <v>11.393660107720759</v>
      </c>
      <c r="BF1198" s="98">
        <f t="shared" si="795"/>
        <v>50815.724080434586</v>
      </c>
      <c r="BG1198" s="103">
        <f t="shared" si="796"/>
        <v>458.70032935899167</v>
      </c>
      <c r="BH1198">
        <v>0.1</v>
      </c>
      <c r="BI1198">
        <f t="shared" si="776"/>
        <v>0.69311432321967958</v>
      </c>
      <c r="BJ1198">
        <v>0.1</v>
      </c>
      <c r="BK1198">
        <f t="shared" si="777"/>
        <v>115.90914634146341</v>
      </c>
      <c r="BL1198" s="114">
        <v>336000</v>
      </c>
      <c r="BM1198" s="114">
        <v>480000</v>
      </c>
      <c r="BN1198" s="114">
        <v>360000</v>
      </c>
      <c r="BO1198" s="114">
        <v>120000</v>
      </c>
      <c r="BP1198" s="114">
        <v>1070400000</v>
      </c>
      <c r="BQ1198" s="107">
        <f t="shared" si="778"/>
        <v>1.4200000000000001E-5</v>
      </c>
      <c r="BR1198" s="107">
        <f t="shared" si="779"/>
        <v>2.4005381948211204E-3</v>
      </c>
      <c r="BS1198" s="107">
        <f t="shared" si="780"/>
        <v>3.7196417829551145E-3</v>
      </c>
      <c r="BT1198" s="107">
        <f t="shared" si="781"/>
        <v>2.7897313372163362E-3</v>
      </c>
      <c r="BU1198" s="107">
        <f t="shared" si="782"/>
        <v>9.2991044573877862E-4</v>
      </c>
      <c r="BV1198" s="107">
        <f t="shared" si="783"/>
        <v>7.6474288206444268</v>
      </c>
      <c r="BW1198" s="117">
        <f t="shared" si="784"/>
        <v>2.367755827982395E-2</v>
      </c>
    </row>
    <row r="1199" spans="1:75" ht="30" x14ac:dyDescent="0.25">
      <c r="A1199" s="108">
        <v>4.5930833333333334</v>
      </c>
      <c r="B1199" s="108">
        <v>-74.087999999999994</v>
      </c>
      <c r="C1199" s="119">
        <v>30</v>
      </c>
      <c r="D1199" s="119">
        <v>23</v>
      </c>
      <c r="E1199" s="119">
        <v>2293</v>
      </c>
      <c r="F1199" s="16" t="s">
        <v>2971</v>
      </c>
      <c r="G1199" s="14" t="s">
        <v>2972</v>
      </c>
      <c r="H1199" s="16" t="s">
        <v>2973</v>
      </c>
      <c r="I1199" s="14" t="s">
        <v>1481</v>
      </c>
      <c r="J1199" s="14" t="s">
        <v>41</v>
      </c>
      <c r="K1199" s="14">
        <v>20</v>
      </c>
      <c r="L1199" s="14"/>
      <c r="M1199" s="14">
        <v>1996</v>
      </c>
      <c r="N1199" s="15" t="s">
        <v>102</v>
      </c>
      <c r="O1199" s="15" t="s">
        <v>103</v>
      </c>
      <c r="P1199" s="22">
        <v>3.8352293606559062E-2</v>
      </c>
      <c r="Q1199" s="18">
        <v>4.7318014914638296</v>
      </c>
      <c r="R1199" s="18">
        <v>5.5163431582276488</v>
      </c>
      <c r="S1199" s="2" t="s">
        <v>45</v>
      </c>
      <c r="T1199" s="2"/>
      <c r="U1199" s="2"/>
      <c r="V1199" s="14">
        <v>365</v>
      </c>
      <c r="W1199" s="76"/>
      <c r="X1199" s="14"/>
      <c r="Y1199" s="14">
        <v>8760</v>
      </c>
      <c r="Z1199" s="76" t="s">
        <v>2974</v>
      </c>
      <c r="AA1199" s="76" t="s">
        <v>429</v>
      </c>
      <c r="AB1199" s="19" t="s">
        <v>49</v>
      </c>
      <c r="AC1199" s="19">
        <v>840000</v>
      </c>
      <c r="AD1199" s="19">
        <v>2400000</v>
      </c>
      <c r="AE1199" s="19">
        <v>1800000</v>
      </c>
      <c r="AF1199" s="19">
        <v>600000</v>
      </c>
      <c r="AG1199" s="19">
        <v>2676000000</v>
      </c>
      <c r="AH1199" s="20">
        <v>1910.5740000000001</v>
      </c>
      <c r="AI1199" s="20">
        <v>1.2106666666666668E-8</v>
      </c>
      <c r="AJ1199" s="21">
        <f>AC1199*R1199/1000000000</f>
        <v>4.6337282529112251E-3</v>
      </c>
      <c r="AK1199" s="21">
        <f>AD1199*R1199/1000000000</f>
        <v>1.3239223579746356E-2</v>
      </c>
      <c r="AL1199" s="21">
        <f>AE1199*R1199/1000000000</f>
        <v>9.9294176848097691E-3</v>
      </c>
      <c r="AM1199" s="21">
        <f>AF1199*R1199/1000000000</f>
        <v>3.3098058949365891E-3</v>
      </c>
      <c r="AN1199" s="21">
        <f>AG1199*R1199/1000000000</f>
        <v>14.761734291417188</v>
      </c>
      <c r="AO1199" s="86">
        <f t="shared" si="769"/>
        <v>2.696579362324819E-5</v>
      </c>
      <c r="AP1199" s="88">
        <f t="shared" si="770"/>
        <v>1.2695145898386918E-5</v>
      </c>
      <c r="AQ1199" s="89">
        <f t="shared" si="771"/>
        <v>3.627184542396262E-5</v>
      </c>
      <c r="AR1199" s="89">
        <f t="shared" si="772"/>
        <v>2.720388406797197E-5</v>
      </c>
      <c r="AS1199" s="89">
        <f t="shared" si="773"/>
        <v>9.0679613559906549E-6</v>
      </c>
      <c r="AT1199" s="89">
        <f t="shared" si="774"/>
        <v>4.0443107647718322E-2</v>
      </c>
      <c r="AU1199" s="91">
        <f t="shared" si="775"/>
        <v>7.3878886639036138E-8</v>
      </c>
      <c r="AV1199" s="95">
        <f t="shared" si="785"/>
        <v>4633.7282529112254</v>
      </c>
      <c r="AW1199" s="96">
        <f t="shared" si="786"/>
        <v>13239.223579746356</v>
      </c>
      <c r="AX1199" s="96">
        <f t="shared" si="787"/>
        <v>9929.4176848097686</v>
      </c>
      <c r="AY1199" s="96">
        <f t="shared" si="788"/>
        <v>3309.8058949365891</v>
      </c>
      <c r="AZ1199" s="96">
        <f t="shared" si="789"/>
        <v>14761734.291417187</v>
      </c>
      <c r="BA1199" s="97">
        <f t="shared" si="790"/>
        <v>26.965793623248189</v>
      </c>
      <c r="BB1199" s="102">
        <f t="shared" si="791"/>
        <v>12.695145898386919</v>
      </c>
      <c r="BC1199" s="98">
        <f t="shared" si="792"/>
        <v>36.271845423962617</v>
      </c>
      <c r="BD1199" s="98">
        <f t="shared" si="793"/>
        <v>27.20388406797197</v>
      </c>
      <c r="BE1199" s="98">
        <f t="shared" si="794"/>
        <v>9.0679613559906542</v>
      </c>
      <c r="BF1199" s="98">
        <f t="shared" si="795"/>
        <v>40443.107647718323</v>
      </c>
      <c r="BG1199" s="103">
        <f t="shared" si="796"/>
        <v>7.3878886639036134E-2</v>
      </c>
      <c r="BH1199">
        <v>0.1</v>
      </c>
      <c r="BI1199">
        <f t="shared" si="776"/>
        <v>0.5516343158227649</v>
      </c>
      <c r="BJ1199">
        <v>0.1</v>
      </c>
      <c r="BK1199">
        <f t="shared" si="777"/>
        <v>191.05740000000003</v>
      </c>
      <c r="BL1199" s="114">
        <v>336000</v>
      </c>
      <c r="BM1199" s="114">
        <v>480000</v>
      </c>
      <c r="BN1199" s="114">
        <v>360000</v>
      </c>
      <c r="BO1199" s="114">
        <v>120000</v>
      </c>
      <c r="BP1199" s="114">
        <v>1070400000</v>
      </c>
      <c r="BQ1199" s="107">
        <f t="shared" si="778"/>
        <v>1.2106666666666668E-9</v>
      </c>
      <c r="BR1199" s="107">
        <f t="shared" si="779"/>
        <v>1.910535102716177E-3</v>
      </c>
      <c r="BS1199" s="107">
        <f t="shared" si="780"/>
        <v>2.9603803893630963E-3</v>
      </c>
      <c r="BT1199" s="107">
        <f t="shared" si="781"/>
        <v>2.2202852920223228E-3</v>
      </c>
      <c r="BU1199" s="107">
        <f t="shared" si="782"/>
        <v>7.4009509734077408E-4</v>
      </c>
      <c r="BV1199" s="107">
        <f t="shared" si="783"/>
        <v>6.0864189700815352</v>
      </c>
      <c r="BW1199" s="117">
        <f t="shared" si="784"/>
        <v>3.8135391062151521E-6</v>
      </c>
    </row>
    <row r="1200" spans="1:75" ht="45" customHeight="1" x14ac:dyDescent="0.25">
      <c r="A1200" s="108">
        <v>4.5929444444444441</v>
      </c>
      <c r="B1200" s="108">
        <v>-74.149305555555557</v>
      </c>
      <c r="C1200" s="119">
        <v>24</v>
      </c>
      <c r="D1200" s="119">
        <v>23</v>
      </c>
      <c r="E1200" s="119">
        <v>1794</v>
      </c>
      <c r="F1200" s="16" t="s">
        <v>2975</v>
      </c>
      <c r="G1200" s="14" t="s">
        <v>2976</v>
      </c>
      <c r="H1200" s="16" t="s">
        <v>2977</v>
      </c>
      <c r="I1200" s="14" t="s">
        <v>1481</v>
      </c>
      <c r="J1200" s="14" t="s">
        <v>41</v>
      </c>
      <c r="K1200" s="14">
        <v>300</v>
      </c>
      <c r="L1200" s="14"/>
      <c r="M1200" s="14">
        <v>1973</v>
      </c>
      <c r="N1200" s="15" t="s">
        <v>894</v>
      </c>
      <c r="O1200" s="2" t="s">
        <v>164</v>
      </c>
      <c r="P1200" s="17">
        <v>-8.4851358602175367E-2</v>
      </c>
      <c r="Q1200" s="18">
        <v>613.24147329371203</v>
      </c>
      <c r="R1200" s="18">
        <v>436.74667874350041</v>
      </c>
      <c r="S1200" s="2" t="s">
        <v>45</v>
      </c>
      <c r="T1200" s="2"/>
      <c r="U1200" s="2"/>
      <c r="V1200" s="14">
        <v>365</v>
      </c>
      <c r="W1200" s="76"/>
      <c r="X1200" s="14"/>
      <c r="Y1200" s="14">
        <v>8760</v>
      </c>
      <c r="Z1200" s="76" t="s">
        <v>2978</v>
      </c>
      <c r="AA1200" s="76" t="s">
        <v>429</v>
      </c>
      <c r="AB1200" s="19" t="s">
        <v>49</v>
      </c>
      <c r="AC1200" s="19">
        <v>6028806.2199999997</v>
      </c>
      <c r="AD1200" s="19">
        <v>4168764.2439999999</v>
      </c>
      <c r="AE1200" s="19">
        <v>26460000</v>
      </c>
      <c r="AF1200" s="19">
        <v>600000</v>
      </c>
      <c r="AG1200" s="19">
        <v>2640000</v>
      </c>
      <c r="AH1200" s="20">
        <v>30259</v>
      </c>
      <c r="AI1200" s="20">
        <v>7.6726E-6</v>
      </c>
      <c r="AJ1200" s="21">
        <f>AC1200*R1200/1000000000</f>
        <v>2.6330610933731569</v>
      </c>
      <c r="AK1200" s="21">
        <f>AD1200*R1200/1000000000</f>
        <v>1.8206939380316594</v>
      </c>
      <c r="AL1200" s="21">
        <f>AE1200*R1200/1000000000</f>
        <v>11.55631711955302</v>
      </c>
      <c r="AM1200" s="21">
        <f>AF1200*R1200/1000000000</f>
        <v>0.26204800724610022</v>
      </c>
      <c r="AN1200" s="21">
        <f>AG1200*R1200/1000000000</f>
        <v>1.1530112318828412</v>
      </c>
      <c r="AO1200" s="86">
        <f t="shared" si="769"/>
        <v>0.16534658192661889</v>
      </c>
      <c r="AP1200" s="88">
        <f t="shared" si="770"/>
        <v>7.2138660092415253E-3</v>
      </c>
      <c r="AQ1200" s="89">
        <f t="shared" si="771"/>
        <v>4.9882025699497521E-3</v>
      </c>
      <c r="AR1200" s="89">
        <f t="shared" si="772"/>
        <v>3.1661142793295946E-2</v>
      </c>
      <c r="AS1200" s="89">
        <f t="shared" si="773"/>
        <v>7.1793974587972659E-4</v>
      </c>
      <c r="AT1200" s="89">
        <f t="shared" si="774"/>
        <v>3.1589348818707977E-3</v>
      </c>
      <c r="AU1200" s="91">
        <f t="shared" si="775"/>
        <v>4.5300433404553121E-4</v>
      </c>
      <c r="AV1200" s="95">
        <f t="shared" si="785"/>
        <v>2633061.0933731571</v>
      </c>
      <c r="AW1200" s="96">
        <f t="shared" si="786"/>
        <v>1820693.9380316595</v>
      </c>
      <c r="AX1200" s="96">
        <f t="shared" si="787"/>
        <v>11556317.11955302</v>
      </c>
      <c r="AY1200" s="96">
        <f t="shared" si="788"/>
        <v>262048.00724610023</v>
      </c>
      <c r="AZ1200" s="96">
        <f t="shared" si="789"/>
        <v>1153011.2318828411</v>
      </c>
      <c r="BA1200" s="97">
        <f t="shared" si="790"/>
        <v>165346.58192661888</v>
      </c>
      <c r="BB1200" s="102">
        <f t="shared" si="791"/>
        <v>7213.8660092415257</v>
      </c>
      <c r="BC1200" s="98">
        <f t="shared" si="792"/>
        <v>4988.2025699497517</v>
      </c>
      <c r="BD1200" s="98">
        <f t="shared" si="793"/>
        <v>31661.142793295945</v>
      </c>
      <c r="BE1200" s="98">
        <f t="shared" si="794"/>
        <v>717.93974587972662</v>
      </c>
      <c r="BF1200" s="98">
        <f t="shared" si="795"/>
        <v>3158.9348818707977</v>
      </c>
      <c r="BG1200" s="103">
        <f t="shared" si="796"/>
        <v>453.00433404553121</v>
      </c>
      <c r="BH1200">
        <v>0.1</v>
      </c>
      <c r="BI1200">
        <f t="shared" si="776"/>
        <v>43.674667874350042</v>
      </c>
      <c r="BJ1200">
        <v>0.1</v>
      </c>
      <c r="BK1200">
        <f t="shared" si="777"/>
        <v>3025.9</v>
      </c>
      <c r="BL1200" s="114">
        <v>2023172.2660000001</v>
      </c>
      <c r="BM1200" s="114">
        <v>598737.96600000001</v>
      </c>
      <c r="BN1200">
        <f>AE1200*0.1</f>
        <v>2646000</v>
      </c>
      <c r="BO1200">
        <f>AF1200*0.1</f>
        <v>60000</v>
      </c>
      <c r="BP1200">
        <f>AG1200*0.1</f>
        <v>264000</v>
      </c>
      <c r="BQ1200" s="107">
        <f t="shared" si="778"/>
        <v>7.6726E-7</v>
      </c>
      <c r="BR1200" s="107">
        <f t="shared" si="779"/>
        <v>0.9220105192924466</v>
      </c>
      <c r="BS1200" s="107">
        <f t="shared" si="780"/>
        <v>0.31863748999462305</v>
      </c>
      <c r="BT1200" s="107">
        <f t="shared" si="781"/>
        <v>1.6343100401556263</v>
      </c>
      <c r="BU1200" s="107">
        <f t="shared" si="782"/>
        <v>3.7059184584027807E-2</v>
      </c>
      <c r="BV1200" s="107">
        <f t="shared" si="783"/>
        <v>0.16306041216972239</v>
      </c>
      <c r="BW1200" s="117">
        <f t="shared" si="784"/>
        <v>2.3383537865265855E-2</v>
      </c>
    </row>
    <row r="1201" spans="1:75" ht="30" customHeight="1" x14ac:dyDescent="0.25">
      <c r="A1201" s="108">
        <v>4.5636334340567197</v>
      </c>
      <c r="B1201" s="108">
        <v>-74.137406326783506</v>
      </c>
      <c r="C1201" s="119">
        <v>25</v>
      </c>
      <c r="D1201" s="119">
        <v>20</v>
      </c>
      <c r="E1201" s="119">
        <v>1756</v>
      </c>
      <c r="F1201" s="16" t="s">
        <v>2979</v>
      </c>
      <c r="G1201" s="14" t="s">
        <v>2980</v>
      </c>
      <c r="H1201" s="16" t="s">
        <v>2981</v>
      </c>
      <c r="I1201" s="14" t="s">
        <v>1481</v>
      </c>
      <c r="J1201" s="14" t="s">
        <v>41</v>
      </c>
      <c r="K1201" s="14">
        <v>200</v>
      </c>
      <c r="L1201" s="14"/>
      <c r="M1201" s="14">
        <v>1973</v>
      </c>
      <c r="N1201" s="15" t="s">
        <v>150</v>
      </c>
      <c r="O1201" s="15" t="s">
        <v>224</v>
      </c>
      <c r="P1201" s="17">
        <v>8.4286353981658756E-3</v>
      </c>
      <c r="Q1201" s="18">
        <v>249600</v>
      </c>
      <c r="R1201" s="18">
        <v>258158.61377338812</v>
      </c>
      <c r="S1201" s="15" t="s">
        <v>64</v>
      </c>
      <c r="T1201" s="15">
        <f t="shared" ref="T1201:T1202" si="804">((R1201*6933000)/1000)/8460</f>
        <v>211561.89944336881</v>
      </c>
      <c r="U1201" s="15" t="s">
        <v>45</v>
      </c>
      <c r="V1201" s="14">
        <v>365</v>
      </c>
      <c r="W1201" s="76"/>
      <c r="X1201" s="14"/>
      <c r="Y1201" s="14">
        <v>8760</v>
      </c>
      <c r="Z1201" s="76" t="s">
        <v>2982</v>
      </c>
      <c r="AA1201" s="76" t="s">
        <v>429</v>
      </c>
      <c r="AB1201" s="19" t="s">
        <v>226</v>
      </c>
      <c r="AC1201" s="19">
        <v>5.8778764320498897</v>
      </c>
      <c r="AD1201" s="19">
        <v>7.6168169581462903</v>
      </c>
      <c r="AE1201" s="19">
        <v>22.1296397414769</v>
      </c>
      <c r="AF1201" s="19">
        <v>0.3</v>
      </c>
      <c r="AG1201" s="19">
        <v>2840</v>
      </c>
      <c r="AH1201" s="23">
        <v>249600</v>
      </c>
      <c r="AI1201" s="20">
        <v>2.0000000000000002E-5</v>
      </c>
      <c r="AJ1201" s="21">
        <f>AC1201*R1201/1000000</f>
        <v>1.517424431629268</v>
      </c>
      <c r="AK1201" s="21">
        <f>AD1201*R1201/1000000</f>
        <v>1.9663469072806812</v>
      </c>
      <c r="AL1201" s="21">
        <f>AE1201*R1201/1000000</f>
        <v>5.7129571189641553</v>
      </c>
      <c r="AM1201" s="21">
        <f>AF1201*R1201/1000000</f>
        <v>7.7447584132016439E-2</v>
      </c>
      <c r="AN1201" s="21">
        <f>AG1201*R1201/1000000</f>
        <v>733.1704631164223</v>
      </c>
      <c r="AO1201" s="86">
        <f t="shared" si="769"/>
        <v>5.1631722754677627</v>
      </c>
      <c r="AP1201" s="88">
        <f t="shared" si="770"/>
        <v>4.1573272099431997E-3</v>
      </c>
      <c r="AQ1201" s="89">
        <f t="shared" si="771"/>
        <v>5.3872518007689893E-3</v>
      </c>
      <c r="AR1201" s="89">
        <f t="shared" si="772"/>
        <v>1.5651937312230562E-2</v>
      </c>
      <c r="AS1201" s="89">
        <f t="shared" si="773"/>
        <v>2.1218516200552449E-4</v>
      </c>
      <c r="AT1201" s="89">
        <f t="shared" si="774"/>
        <v>2.0086862003189654</v>
      </c>
      <c r="AU1201" s="91">
        <f t="shared" si="775"/>
        <v>1.4145677467034967E-2</v>
      </c>
      <c r="AV1201" s="95">
        <f t="shared" si="785"/>
        <v>1517424.431629268</v>
      </c>
      <c r="AW1201" s="96">
        <f t="shared" si="786"/>
        <v>1966346.9072806812</v>
      </c>
      <c r="AX1201" s="96">
        <f t="shared" si="787"/>
        <v>5712957.1189641552</v>
      </c>
      <c r="AY1201" s="96">
        <f t="shared" si="788"/>
        <v>77447.584132016433</v>
      </c>
      <c r="AZ1201" s="96">
        <f t="shared" si="789"/>
        <v>733170463.1164223</v>
      </c>
      <c r="BA1201" s="97">
        <f t="shared" si="790"/>
        <v>5163172.2754677627</v>
      </c>
      <c r="BB1201" s="102">
        <f t="shared" si="791"/>
        <v>4157.3272099431997</v>
      </c>
      <c r="BC1201" s="98">
        <f t="shared" si="792"/>
        <v>5387.2518007689896</v>
      </c>
      <c r="BD1201" s="98">
        <f t="shared" si="793"/>
        <v>15651.937312230562</v>
      </c>
      <c r="BE1201" s="98">
        <f t="shared" si="794"/>
        <v>212.18516200552449</v>
      </c>
      <c r="BF1201" s="98">
        <f t="shared" si="795"/>
        <v>2008686.2003189654</v>
      </c>
      <c r="BG1201" s="103">
        <f t="shared" si="796"/>
        <v>14145.677467034966</v>
      </c>
      <c r="BH1201">
        <v>0.1</v>
      </c>
      <c r="BI1201">
        <f t="shared" si="776"/>
        <v>25815.861377338813</v>
      </c>
      <c r="BJ1201">
        <v>0.1</v>
      </c>
      <c r="BK1201">
        <f t="shared" si="777"/>
        <v>24960</v>
      </c>
      <c r="BL1201" s="114">
        <v>4.1247646050424898</v>
      </c>
      <c r="BM1201" s="114">
        <v>5.0304179232934398</v>
      </c>
      <c r="BN1201" s="114">
        <v>17.597190734642901</v>
      </c>
      <c r="BO1201" s="114">
        <v>0.12</v>
      </c>
      <c r="BP1201" s="114">
        <v>2840</v>
      </c>
      <c r="BQ1201" s="107">
        <f t="shared" si="778"/>
        <v>2.0000000000000003E-6</v>
      </c>
      <c r="BR1201" s="107">
        <f t="shared" si="779"/>
        <v>1.075600983329454</v>
      </c>
      <c r="BS1201" s="107">
        <f t="shared" si="780"/>
        <v>1.3134480963865625</v>
      </c>
      <c r="BT1201" s="107">
        <f t="shared" si="781"/>
        <v>4.5786475746718205</v>
      </c>
      <c r="BU1201" s="107">
        <f t="shared" si="782"/>
        <v>3.1932456982521409E-2</v>
      </c>
      <c r="BV1201" s="107">
        <f t="shared" si="783"/>
        <v>736.82719633996453</v>
      </c>
      <c r="BW1201" s="117">
        <f t="shared" si="784"/>
        <v>0.73018282568352655</v>
      </c>
    </row>
    <row r="1202" spans="1:75" ht="30" customHeight="1" x14ac:dyDescent="0.25">
      <c r="A1202" s="108">
        <v>4.5636334340567197</v>
      </c>
      <c r="B1202" s="108">
        <v>-74.137406326783506</v>
      </c>
      <c r="C1202" s="119">
        <v>25</v>
      </c>
      <c r="D1202" s="119">
        <v>20</v>
      </c>
      <c r="E1202" s="119">
        <v>1756</v>
      </c>
      <c r="F1202" s="16" t="s">
        <v>2979</v>
      </c>
      <c r="G1202" s="14" t="s">
        <v>2980</v>
      </c>
      <c r="H1202" s="16" t="s">
        <v>2981</v>
      </c>
      <c r="I1202" s="14" t="s">
        <v>1481</v>
      </c>
      <c r="J1202" s="14" t="s">
        <v>41</v>
      </c>
      <c r="K1202" s="14">
        <v>200</v>
      </c>
      <c r="L1202" s="14"/>
      <c r="M1202" s="14">
        <v>1984</v>
      </c>
      <c r="N1202" s="15" t="s">
        <v>150</v>
      </c>
      <c r="O1202" s="15" t="s">
        <v>224</v>
      </c>
      <c r="P1202" s="17">
        <v>8.4286353981658756E-3</v>
      </c>
      <c r="Q1202" s="18">
        <v>249600</v>
      </c>
      <c r="R1202" s="18">
        <v>258158.61377338812</v>
      </c>
      <c r="S1202" s="15" t="s">
        <v>64</v>
      </c>
      <c r="T1202" s="15">
        <f t="shared" si="804"/>
        <v>211561.89944336881</v>
      </c>
      <c r="U1202" s="15" t="s">
        <v>45</v>
      </c>
      <c r="V1202" s="14">
        <v>365</v>
      </c>
      <c r="W1202" s="76"/>
      <c r="X1202" s="14"/>
      <c r="Y1202" s="14">
        <v>8760</v>
      </c>
      <c r="Z1202" s="76" t="s">
        <v>2982</v>
      </c>
      <c r="AA1202" s="76" t="s">
        <v>429</v>
      </c>
      <c r="AB1202" s="19" t="s">
        <v>226</v>
      </c>
      <c r="AC1202" s="19">
        <v>5.8778764320498897</v>
      </c>
      <c r="AD1202" s="19">
        <v>7.6168169581462903</v>
      </c>
      <c r="AE1202" s="19">
        <v>22.1296397414769</v>
      </c>
      <c r="AF1202" s="19">
        <v>0.3</v>
      </c>
      <c r="AG1202" s="19">
        <v>2840</v>
      </c>
      <c r="AH1202" s="23">
        <v>249600</v>
      </c>
      <c r="AI1202" s="20">
        <v>2.0000000000000002E-5</v>
      </c>
      <c r="AJ1202" s="21">
        <f>AC1202*R1202/1000000</f>
        <v>1.517424431629268</v>
      </c>
      <c r="AK1202" s="21">
        <f>AD1202*R1202/1000000</f>
        <v>1.9663469072806812</v>
      </c>
      <c r="AL1202" s="21">
        <f>AE1202*R1202/1000000</f>
        <v>5.7129571189641553</v>
      </c>
      <c r="AM1202" s="21">
        <f>AF1202*R1202/1000000</f>
        <v>7.7447584132016439E-2</v>
      </c>
      <c r="AN1202" s="21">
        <f>AG1202*R1202/1000000</f>
        <v>733.1704631164223</v>
      </c>
      <c r="AO1202" s="86">
        <f t="shared" si="769"/>
        <v>5.1631722754677627</v>
      </c>
      <c r="AP1202" s="88">
        <f t="shared" si="770"/>
        <v>4.1573272099431997E-3</v>
      </c>
      <c r="AQ1202" s="89">
        <f t="shared" si="771"/>
        <v>5.3872518007689893E-3</v>
      </c>
      <c r="AR1202" s="89">
        <f t="shared" si="772"/>
        <v>1.5651937312230562E-2</v>
      </c>
      <c r="AS1202" s="89">
        <f t="shared" si="773"/>
        <v>2.1218516200552449E-4</v>
      </c>
      <c r="AT1202" s="89">
        <f t="shared" si="774"/>
        <v>2.0086862003189654</v>
      </c>
      <c r="AU1202" s="91">
        <f t="shared" si="775"/>
        <v>1.4145677467034967E-2</v>
      </c>
      <c r="AV1202" s="95">
        <f t="shared" si="785"/>
        <v>1517424.431629268</v>
      </c>
      <c r="AW1202" s="96">
        <f t="shared" si="786"/>
        <v>1966346.9072806812</v>
      </c>
      <c r="AX1202" s="96">
        <f t="shared" si="787"/>
        <v>5712957.1189641552</v>
      </c>
      <c r="AY1202" s="96">
        <f t="shared" si="788"/>
        <v>77447.584132016433</v>
      </c>
      <c r="AZ1202" s="96">
        <f t="shared" si="789"/>
        <v>733170463.1164223</v>
      </c>
      <c r="BA1202" s="97">
        <f t="shared" si="790"/>
        <v>5163172.2754677627</v>
      </c>
      <c r="BB1202" s="102">
        <f t="shared" si="791"/>
        <v>4157.3272099431997</v>
      </c>
      <c r="BC1202" s="98">
        <f t="shared" si="792"/>
        <v>5387.2518007689896</v>
      </c>
      <c r="BD1202" s="98">
        <f t="shared" si="793"/>
        <v>15651.937312230562</v>
      </c>
      <c r="BE1202" s="98">
        <f t="shared" si="794"/>
        <v>212.18516200552449</v>
      </c>
      <c r="BF1202" s="98">
        <f t="shared" si="795"/>
        <v>2008686.2003189654</v>
      </c>
      <c r="BG1202" s="103">
        <f t="shared" si="796"/>
        <v>14145.677467034966</v>
      </c>
      <c r="BH1202">
        <v>0.1</v>
      </c>
      <c r="BI1202">
        <f t="shared" si="776"/>
        <v>25815.861377338813</v>
      </c>
      <c r="BJ1202">
        <v>0.1</v>
      </c>
      <c r="BK1202">
        <f t="shared" si="777"/>
        <v>24960</v>
      </c>
      <c r="BL1202" s="114">
        <v>4.1247646050424898</v>
      </c>
      <c r="BM1202" s="114">
        <v>5.0304179232934398</v>
      </c>
      <c r="BN1202" s="114">
        <v>17.597190734642901</v>
      </c>
      <c r="BO1202" s="114">
        <v>0.12</v>
      </c>
      <c r="BP1202" s="114">
        <v>2840</v>
      </c>
      <c r="BQ1202" s="107">
        <f t="shared" si="778"/>
        <v>2.0000000000000003E-6</v>
      </c>
      <c r="BR1202" s="107">
        <f t="shared" si="779"/>
        <v>1.075600983329454</v>
      </c>
      <c r="BS1202" s="107">
        <f t="shared" si="780"/>
        <v>1.3134480963865625</v>
      </c>
      <c r="BT1202" s="107">
        <f t="shared" si="781"/>
        <v>4.5786475746718205</v>
      </c>
      <c r="BU1202" s="107">
        <f t="shared" si="782"/>
        <v>3.1932456982521409E-2</v>
      </c>
      <c r="BV1202" s="107">
        <f t="shared" si="783"/>
        <v>736.82719633996453</v>
      </c>
      <c r="BW1202" s="117">
        <f t="shared" si="784"/>
        <v>0.73018282568352655</v>
      </c>
    </row>
    <row r="1203" spans="1:75" ht="30" customHeight="1" x14ac:dyDescent="0.25">
      <c r="A1203" s="108">
        <v>4.5636334340567197</v>
      </c>
      <c r="B1203" s="108">
        <v>-74.137406326783506</v>
      </c>
      <c r="C1203" s="119">
        <v>25</v>
      </c>
      <c r="D1203" s="119">
        <v>20</v>
      </c>
      <c r="E1203" s="119">
        <v>1756</v>
      </c>
      <c r="F1203" s="16" t="s">
        <v>2983</v>
      </c>
      <c r="G1203" s="14" t="s">
        <v>2980</v>
      </c>
      <c r="H1203" s="16" t="s">
        <v>2981</v>
      </c>
      <c r="I1203" s="14" t="s">
        <v>1481</v>
      </c>
      <c r="J1203" s="14" t="s">
        <v>41</v>
      </c>
      <c r="K1203" s="14">
        <v>60</v>
      </c>
      <c r="L1203" s="14"/>
      <c r="M1203" s="14">
        <v>1982</v>
      </c>
      <c r="N1203" s="15" t="s">
        <v>43</v>
      </c>
      <c r="O1203" s="15" t="s">
        <v>44</v>
      </c>
      <c r="P1203" s="17">
        <v>8.4286353981658756E-3</v>
      </c>
      <c r="Q1203" s="18">
        <v>18720</v>
      </c>
      <c r="R1203" s="18">
        <v>19361.896033004108</v>
      </c>
      <c r="S1203" s="15" t="s">
        <v>45</v>
      </c>
      <c r="T1203" s="15"/>
      <c r="U1203" s="15"/>
      <c r="V1203" s="14">
        <v>365</v>
      </c>
      <c r="W1203" s="76"/>
      <c r="X1203" s="14"/>
      <c r="Y1203" s="14">
        <v>8760</v>
      </c>
      <c r="Z1203" s="76" t="s">
        <v>2982</v>
      </c>
      <c r="AA1203" s="76" t="s">
        <v>429</v>
      </c>
      <c r="AB1203" s="19" t="s">
        <v>49</v>
      </c>
      <c r="AC1203" s="19">
        <v>46.3856216091623</v>
      </c>
      <c r="AD1203" s="19">
        <v>1074.85364414012</v>
      </c>
      <c r="AE1203" s="19">
        <v>5.4109910208389103</v>
      </c>
      <c r="AF1203" s="19">
        <v>1344</v>
      </c>
      <c r="AG1203" s="19">
        <v>1920000</v>
      </c>
      <c r="AH1203" s="23">
        <v>18720</v>
      </c>
      <c r="AI1203" s="24">
        <v>8.7999999999999994E-8</v>
      </c>
      <c r="AJ1203" s="21">
        <f t="shared" ref="AJ1203:AJ1217" si="805">AC1203*R1203/1000000000</f>
        <v>8.9811358302286921E-4</v>
      </c>
      <c r="AK1203" s="21">
        <f t="shared" ref="AK1203:AK1217" si="806">AD1203*R1203/1000000000</f>
        <v>2.0811204508536598E-2</v>
      </c>
      <c r="AL1203" s="21">
        <f t="shared" ref="AL1203:AL1217" si="807">AE1203*R1203/1000000000</f>
        <v>1.0476704558100175E-4</v>
      </c>
      <c r="AM1203" s="21">
        <f t="shared" ref="AM1203:AM1217" si="808">AF1203*R1203/1000000000</f>
        <v>2.6022388268357524E-2</v>
      </c>
      <c r="AN1203" s="21">
        <f t="shared" ref="AN1203:AN1217" si="809">AG1203*R1203/1000000000</f>
        <v>37.174840383367886</v>
      </c>
      <c r="AO1203" s="86">
        <f t="shared" si="769"/>
        <v>1.7038468509043615E-3</v>
      </c>
      <c r="AP1203" s="88">
        <f t="shared" si="770"/>
        <v>2.4605851589667648E-6</v>
      </c>
      <c r="AQ1203" s="89">
        <f t="shared" si="771"/>
        <v>5.7016998653524924E-5</v>
      </c>
      <c r="AR1203" s="89">
        <f t="shared" si="772"/>
        <v>2.8703300159178563E-7</v>
      </c>
      <c r="AS1203" s="89">
        <f t="shared" si="773"/>
        <v>7.1294214433856236E-5</v>
      </c>
      <c r="AT1203" s="89">
        <f t="shared" si="774"/>
        <v>0.10184887776265174</v>
      </c>
      <c r="AU1203" s="91">
        <f t="shared" si="775"/>
        <v>4.6680735641215387E-6</v>
      </c>
      <c r="AV1203" s="95">
        <f t="shared" si="785"/>
        <v>898.11358302286919</v>
      </c>
      <c r="AW1203" s="96">
        <f t="shared" si="786"/>
        <v>20811.204508536597</v>
      </c>
      <c r="AX1203" s="96">
        <f t="shared" si="787"/>
        <v>104.76704558100175</v>
      </c>
      <c r="AY1203" s="96">
        <f t="shared" si="788"/>
        <v>26022.388268357525</v>
      </c>
      <c r="AZ1203" s="96">
        <f t="shared" si="789"/>
        <v>37174840.383367889</v>
      </c>
      <c r="BA1203" s="97">
        <f t="shared" si="790"/>
        <v>1703.8468509043614</v>
      </c>
      <c r="BB1203" s="102">
        <f t="shared" si="791"/>
        <v>2.4605851589667647</v>
      </c>
      <c r="BC1203" s="98">
        <f t="shared" si="792"/>
        <v>57.016998653524922</v>
      </c>
      <c r="BD1203" s="98">
        <f t="shared" si="793"/>
        <v>0.28703300159178563</v>
      </c>
      <c r="BE1203" s="98">
        <f t="shared" si="794"/>
        <v>71.29421443385624</v>
      </c>
      <c r="BF1203" s="98">
        <f t="shared" si="795"/>
        <v>101848.87776265174</v>
      </c>
      <c r="BG1203" s="103">
        <f t="shared" si="796"/>
        <v>4.6680735641215385</v>
      </c>
      <c r="BH1203">
        <v>0.1</v>
      </c>
      <c r="BI1203">
        <f t="shared" si="776"/>
        <v>1936.1896033004109</v>
      </c>
      <c r="BJ1203">
        <v>0.1</v>
      </c>
      <c r="BK1203">
        <f t="shared" si="777"/>
        <v>1872</v>
      </c>
      <c r="BL1203" s="114">
        <v>17.6498016718255</v>
      </c>
      <c r="BM1203" s="114">
        <v>910.91550745517998</v>
      </c>
      <c r="BN1203" s="114">
        <v>5.3109910208389097</v>
      </c>
      <c r="BO1203" s="114">
        <v>537.6</v>
      </c>
      <c r="BP1203" s="114">
        <v>384000</v>
      </c>
      <c r="BQ1203" s="107">
        <f t="shared" si="778"/>
        <v>8.7999999999999994E-9</v>
      </c>
      <c r="BR1203" s="107">
        <f t="shared" si="779"/>
        <v>3.5333829472236313E-4</v>
      </c>
      <c r="BS1203" s="107">
        <f t="shared" si="780"/>
        <v>1.7759409975010309E-2</v>
      </c>
      <c r="BT1203" s="107">
        <f t="shared" si="781"/>
        <v>1.0336317661287539E-4</v>
      </c>
      <c r="BU1203" s="107">
        <f t="shared" si="782"/>
        <v>1.0729305546127194E-2</v>
      </c>
      <c r="BV1203" s="107">
        <f t="shared" si="783"/>
        <v>8.3125470149914946</v>
      </c>
      <c r="BW1203" s="117">
        <f t="shared" si="784"/>
        <v>2.4096033247556373E-4</v>
      </c>
    </row>
    <row r="1204" spans="1:75" ht="30" customHeight="1" x14ac:dyDescent="0.25">
      <c r="A1204" s="108">
        <v>4.5623693015522999</v>
      </c>
      <c r="B1204" s="108">
        <v>-74.134422434807604</v>
      </c>
      <c r="C1204" s="119">
        <v>25</v>
      </c>
      <c r="D1204" s="119">
        <v>20</v>
      </c>
      <c r="E1204" s="119">
        <v>1756</v>
      </c>
      <c r="F1204" s="16" t="s">
        <v>2984</v>
      </c>
      <c r="G1204" s="14" t="s">
        <v>2985</v>
      </c>
      <c r="H1204" s="16" t="s">
        <v>2986</v>
      </c>
      <c r="I1204" s="14" t="s">
        <v>1481</v>
      </c>
      <c r="J1204" s="14" t="s">
        <v>41</v>
      </c>
      <c r="K1204" s="14">
        <v>30</v>
      </c>
      <c r="L1204" s="14"/>
      <c r="M1204" s="14">
        <v>1991</v>
      </c>
      <c r="N1204" s="15" t="s">
        <v>43</v>
      </c>
      <c r="O1204" s="15" t="s">
        <v>44</v>
      </c>
      <c r="P1204" s="17">
        <v>-4.4982444697621672E-2</v>
      </c>
      <c r="Q1204" s="18">
        <v>20000</v>
      </c>
      <c r="R1204" s="18">
        <v>16706.577343104047</v>
      </c>
      <c r="S1204" s="15" t="s">
        <v>45</v>
      </c>
      <c r="T1204" s="15"/>
      <c r="U1204" s="15"/>
      <c r="V1204" s="14">
        <v>365</v>
      </c>
      <c r="W1204" s="76"/>
      <c r="X1204" s="14"/>
      <c r="Y1204" s="14">
        <v>8760</v>
      </c>
      <c r="Z1204" s="76" t="s">
        <v>2987</v>
      </c>
      <c r="AA1204" s="76" t="s">
        <v>429</v>
      </c>
      <c r="AB1204" s="19" t="s">
        <v>49</v>
      </c>
      <c r="AC1204" s="19">
        <v>46.3856216091623</v>
      </c>
      <c r="AD1204" s="19">
        <v>1074.85364414012</v>
      </c>
      <c r="AE1204" s="19">
        <v>5.4109910208389103</v>
      </c>
      <c r="AF1204" s="19">
        <v>1344</v>
      </c>
      <c r="AG1204" s="19">
        <v>1920000</v>
      </c>
      <c r="AH1204" s="23">
        <v>20000</v>
      </c>
      <c r="AI1204" s="24">
        <v>8.7999999999999994E-8</v>
      </c>
      <c r="AJ1204" s="21">
        <f t="shared" si="805"/>
        <v>7.7494497502142835E-4</v>
      </c>
      <c r="AK1204" s="21">
        <f t="shared" si="806"/>
        <v>1.7957125538344148E-2</v>
      </c>
      <c r="AL1204" s="21">
        <f t="shared" si="807"/>
        <v>9.0399139992486773E-5</v>
      </c>
      <c r="AM1204" s="21">
        <f t="shared" si="808"/>
        <v>2.245363994913184E-2</v>
      </c>
      <c r="AN1204" s="21">
        <f t="shared" si="809"/>
        <v>32.076628498759767</v>
      </c>
      <c r="AO1204" s="86">
        <f t="shared" si="769"/>
        <v>1.4701788061931558E-3</v>
      </c>
      <c r="AP1204" s="88">
        <f t="shared" si="770"/>
        <v>2.1231369178669268E-6</v>
      </c>
      <c r="AQ1204" s="89">
        <f t="shared" si="771"/>
        <v>4.9197604214641499E-5</v>
      </c>
      <c r="AR1204" s="89">
        <f t="shared" si="772"/>
        <v>2.4766887669174459E-7</v>
      </c>
      <c r="AS1204" s="89">
        <f t="shared" si="773"/>
        <v>6.1516821778443402E-5</v>
      </c>
      <c r="AT1204" s="89">
        <f t="shared" si="774"/>
        <v>8.7881173969204848E-2</v>
      </c>
      <c r="AU1204" s="91">
        <f t="shared" si="775"/>
        <v>4.0278871402552216E-6</v>
      </c>
      <c r="AV1204" s="95">
        <f t="shared" si="785"/>
        <v>774.94497502142838</v>
      </c>
      <c r="AW1204" s="96">
        <f t="shared" si="786"/>
        <v>17957.125538344149</v>
      </c>
      <c r="AX1204" s="96">
        <f t="shared" si="787"/>
        <v>90.399139992486766</v>
      </c>
      <c r="AY1204" s="96">
        <f t="shared" si="788"/>
        <v>22453.639949131841</v>
      </c>
      <c r="AZ1204" s="96">
        <f t="shared" si="789"/>
        <v>32076628.498759769</v>
      </c>
      <c r="BA1204" s="97">
        <f t="shared" si="790"/>
        <v>1470.1788061931559</v>
      </c>
      <c r="BB1204" s="102">
        <f t="shared" si="791"/>
        <v>2.1231369178669266</v>
      </c>
      <c r="BC1204" s="98">
        <f t="shared" si="792"/>
        <v>49.197604214641501</v>
      </c>
      <c r="BD1204" s="98">
        <f t="shared" si="793"/>
        <v>0.24766887669174459</v>
      </c>
      <c r="BE1204" s="98">
        <f t="shared" si="794"/>
        <v>61.516821778443401</v>
      </c>
      <c r="BF1204" s="98">
        <f t="shared" si="795"/>
        <v>87881.173969204843</v>
      </c>
      <c r="BG1204" s="103">
        <f t="shared" si="796"/>
        <v>4.0278871402552214</v>
      </c>
      <c r="BH1204">
        <v>0.1</v>
      </c>
      <c r="BI1204">
        <f t="shared" si="776"/>
        <v>1670.6577343104047</v>
      </c>
      <c r="BJ1204">
        <v>0.1</v>
      </c>
      <c r="BK1204">
        <f t="shared" si="777"/>
        <v>2000</v>
      </c>
      <c r="BL1204" s="114">
        <v>17.6498016718255</v>
      </c>
      <c r="BM1204" s="114">
        <v>910.91550745517998</v>
      </c>
      <c r="BN1204" s="114">
        <v>5.3109910208389097</v>
      </c>
      <c r="BO1204" s="114">
        <v>537.6</v>
      </c>
      <c r="BP1204" s="114">
        <v>384000</v>
      </c>
      <c r="BQ1204" s="107">
        <f t="shared" si="778"/>
        <v>8.7999999999999994E-9</v>
      </c>
      <c r="BR1204" s="107">
        <f t="shared" si="779"/>
        <v>3.0488096511815412E-4</v>
      </c>
      <c r="BS1204" s="107">
        <f t="shared" si="780"/>
        <v>1.5323858562697214E-2</v>
      </c>
      <c r="BT1204" s="107">
        <f t="shared" si="781"/>
        <v>8.9187799664266457E-5</v>
      </c>
      <c r="BU1204" s="107">
        <f t="shared" si="782"/>
        <v>9.2578729189858947E-3</v>
      </c>
      <c r="BV1204" s="107">
        <f t="shared" si="783"/>
        <v>7.1725521812233879</v>
      </c>
      <c r="BW1204" s="117">
        <f t="shared" si="784"/>
        <v>2.0791468068318475E-4</v>
      </c>
    </row>
    <row r="1205" spans="1:75" ht="45" customHeight="1" x14ac:dyDescent="0.25">
      <c r="A1205" s="108">
        <v>4.5914435916009797</v>
      </c>
      <c r="B1205" s="108">
        <v>-74.150803359662902</v>
      </c>
      <c r="C1205" s="119">
        <v>23</v>
      </c>
      <c r="D1205" s="119">
        <v>23</v>
      </c>
      <c r="E1205" s="119">
        <v>1793</v>
      </c>
      <c r="F1205" s="16" t="s">
        <v>2988</v>
      </c>
      <c r="G1205" s="14" t="s">
        <v>2989</v>
      </c>
      <c r="H1205" s="16" t="s">
        <v>2990</v>
      </c>
      <c r="I1205" s="14" t="s">
        <v>1526</v>
      </c>
      <c r="J1205" s="14" t="s">
        <v>41</v>
      </c>
      <c r="K1205" s="14">
        <v>40</v>
      </c>
      <c r="L1205" s="14"/>
      <c r="M1205" s="14">
        <v>2001</v>
      </c>
      <c r="N1205" s="15" t="s">
        <v>43</v>
      </c>
      <c r="O1205" s="15" t="s">
        <v>44</v>
      </c>
      <c r="P1205" s="25">
        <v>1.3557806644477E-2</v>
      </c>
      <c r="Q1205" s="18">
        <v>31536</v>
      </c>
      <c r="R1205" s="18">
        <v>33293.459856390939</v>
      </c>
      <c r="S1205" s="15" t="s">
        <v>45</v>
      </c>
      <c r="T1205" s="15"/>
      <c r="U1205" s="15"/>
      <c r="V1205" s="14">
        <v>365</v>
      </c>
      <c r="W1205" s="76" t="s">
        <v>76</v>
      </c>
      <c r="X1205" s="14"/>
      <c r="Y1205" s="14">
        <v>2920</v>
      </c>
      <c r="Z1205" s="76" t="s">
        <v>2991</v>
      </c>
      <c r="AA1205" s="76" t="s">
        <v>429</v>
      </c>
      <c r="AB1205" s="19" t="s">
        <v>49</v>
      </c>
      <c r="AC1205" s="19">
        <v>46.3856216091623</v>
      </c>
      <c r="AD1205" s="19">
        <v>1074.85364414012</v>
      </c>
      <c r="AE1205" s="19">
        <v>5.4109910208389103</v>
      </c>
      <c r="AF1205" s="19">
        <v>1344</v>
      </c>
      <c r="AG1205" s="19">
        <v>1920000</v>
      </c>
      <c r="AH1205" s="20">
        <v>1159.0914634146341</v>
      </c>
      <c r="AI1205" s="20">
        <v>1.4200000000000001E-4</v>
      </c>
      <c r="AJ1205" s="21">
        <f t="shared" si="805"/>
        <v>1.544337830958385E-3</v>
      </c>
      <c r="AK1205" s="21">
        <f t="shared" si="806"/>
        <v>3.5785596652674591E-2</v>
      </c>
      <c r="AL1205" s="21">
        <f t="shared" si="807"/>
        <v>1.8015061233559208E-4</v>
      </c>
      <c r="AM1205" s="21">
        <f t="shared" si="808"/>
        <v>4.474641004698942E-2</v>
      </c>
      <c r="AN1205" s="21">
        <f t="shared" si="809"/>
        <v>63.923442924270603</v>
      </c>
      <c r="AO1205" s="86">
        <f t="shared" si="769"/>
        <v>0.17376342735938094</v>
      </c>
      <c r="AP1205" s="88">
        <f t="shared" si="770"/>
        <v>4.2310625505709179E-6</v>
      </c>
      <c r="AQ1205" s="89">
        <f t="shared" si="771"/>
        <v>9.8042730555272846E-5</v>
      </c>
      <c r="AR1205" s="89">
        <f t="shared" si="772"/>
        <v>4.9356332146737559E-7</v>
      </c>
      <c r="AS1205" s="89">
        <f t="shared" si="773"/>
        <v>1.2259290423832718E-4</v>
      </c>
      <c r="AT1205" s="89">
        <f t="shared" si="774"/>
        <v>0.1751327203404674</v>
      </c>
      <c r="AU1205" s="91">
        <f t="shared" si="775"/>
        <v>4.7606418454624916E-4</v>
      </c>
      <c r="AV1205" s="95">
        <f t="shared" si="785"/>
        <v>1544.337830958385</v>
      </c>
      <c r="AW1205" s="96">
        <f t="shared" si="786"/>
        <v>35785.596652674591</v>
      </c>
      <c r="AX1205" s="96">
        <f t="shared" si="787"/>
        <v>180.15061233559209</v>
      </c>
      <c r="AY1205" s="96">
        <f t="shared" si="788"/>
        <v>44746.410046989418</v>
      </c>
      <c r="AZ1205" s="96">
        <f t="shared" si="789"/>
        <v>63923442.9242706</v>
      </c>
      <c r="BA1205" s="97">
        <f t="shared" si="790"/>
        <v>173763.42735938093</v>
      </c>
      <c r="BB1205" s="102">
        <f t="shared" si="791"/>
        <v>4.2310625505709183</v>
      </c>
      <c r="BC1205" s="98">
        <f t="shared" si="792"/>
        <v>98.04273055527284</v>
      </c>
      <c r="BD1205" s="98">
        <f t="shared" si="793"/>
        <v>0.49356332146737558</v>
      </c>
      <c r="BE1205" s="98">
        <f t="shared" si="794"/>
        <v>122.59290423832718</v>
      </c>
      <c r="BF1205" s="98">
        <f t="shared" si="795"/>
        <v>175132.72034046741</v>
      </c>
      <c r="BG1205" s="103">
        <f t="shared" si="796"/>
        <v>476.06418454624918</v>
      </c>
      <c r="BH1205">
        <v>0.1</v>
      </c>
      <c r="BI1205">
        <f t="shared" si="776"/>
        <v>3329.3459856390941</v>
      </c>
      <c r="BJ1205">
        <v>0.1</v>
      </c>
      <c r="BK1205">
        <f t="shared" si="777"/>
        <v>115.90914634146341</v>
      </c>
      <c r="BL1205" s="114">
        <v>17.6498016718255</v>
      </c>
      <c r="BM1205" s="114">
        <v>910.91550745517998</v>
      </c>
      <c r="BN1205" s="114">
        <v>5.3109910208389097</v>
      </c>
      <c r="BO1205" s="114">
        <v>537.6</v>
      </c>
      <c r="BP1205" s="114">
        <v>384000</v>
      </c>
      <c r="BQ1205" s="107">
        <f t="shared" si="778"/>
        <v>1.4200000000000001E-5</v>
      </c>
      <c r="BR1205" s="107">
        <f t="shared" si="779"/>
        <v>6.0757760040711247E-4</v>
      </c>
      <c r="BS1205" s="107">
        <f t="shared" si="780"/>
        <v>3.0537928830333419E-2</v>
      </c>
      <c r="BT1205" s="107">
        <f t="shared" si="781"/>
        <v>1.7773661036727883E-4</v>
      </c>
      <c r="BU1205" s="107">
        <f t="shared" si="782"/>
        <v>1.8449417499093672E-2</v>
      </c>
      <c r="BV1205" s="107">
        <f t="shared" si="783"/>
        <v>14.293716373449703</v>
      </c>
      <c r="BW1205" s="117">
        <f t="shared" si="784"/>
        <v>2.4573859561606869E-2</v>
      </c>
    </row>
    <row r="1206" spans="1:75" ht="30" customHeight="1" x14ac:dyDescent="0.25">
      <c r="A1206" s="108">
        <v>4.6339315959733902</v>
      </c>
      <c r="B1206" s="108">
        <v>-74.118808181000801</v>
      </c>
      <c r="C1206" s="119">
        <v>27</v>
      </c>
      <c r="D1206" s="119">
        <v>28</v>
      </c>
      <c r="E1206" s="119">
        <v>1862</v>
      </c>
      <c r="F1206" s="16" t="s">
        <v>2992</v>
      </c>
      <c r="G1206" s="14" t="s">
        <v>2993</v>
      </c>
      <c r="H1206" s="16" t="s">
        <v>2994</v>
      </c>
      <c r="I1206" s="14" t="s">
        <v>133</v>
      </c>
      <c r="J1206" s="14" t="s">
        <v>41</v>
      </c>
      <c r="K1206" s="14">
        <v>3.8</v>
      </c>
      <c r="L1206" s="14"/>
      <c r="M1206" s="14">
        <v>1980</v>
      </c>
      <c r="N1206" s="15" t="s">
        <v>43</v>
      </c>
      <c r="O1206" s="15" t="s">
        <v>44</v>
      </c>
      <c r="P1206" s="22">
        <v>8.4286353981658756E-3</v>
      </c>
      <c r="Q1206" s="18">
        <v>16250</v>
      </c>
      <c r="R1206" s="18">
        <v>16807.20141753829</v>
      </c>
      <c r="S1206" s="15" t="s">
        <v>45</v>
      </c>
      <c r="T1206" s="15"/>
      <c r="U1206" s="15"/>
      <c r="V1206" s="14">
        <v>365</v>
      </c>
      <c r="W1206" s="76"/>
      <c r="X1206" s="14"/>
      <c r="Y1206" s="14">
        <v>8760</v>
      </c>
      <c r="Z1206" s="76" t="s">
        <v>2995</v>
      </c>
      <c r="AA1206" s="76" t="s">
        <v>2996</v>
      </c>
      <c r="AB1206" s="19" t="s">
        <v>49</v>
      </c>
      <c r="AC1206" s="19">
        <v>46.3856216091623</v>
      </c>
      <c r="AD1206" s="19">
        <v>1074.85364414012</v>
      </c>
      <c r="AE1206" s="19">
        <v>5.4109910208389103</v>
      </c>
      <c r="AF1206" s="19">
        <v>1344</v>
      </c>
      <c r="AG1206" s="19">
        <v>1920000</v>
      </c>
      <c r="AH1206" s="23">
        <v>16250</v>
      </c>
      <c r="AI1206" s="24">
        <v>8.7999999999999994E-8</v>
      </c>
      <c r="AJ1206" s="21">
        <f t="shared" si="805"/>
        <v>7.7961248526290739E-4</v>
      </c>
      <c r="AK1206" s="21">
        <f t="shared" si="806"/>
        <v>1.8065281691438024E-2</v>
      </c>
      <c r="AL1206" s="21">
        <f t="shared" si="807"/>
        <v>9.0943615955730702E-5</v>
      </c>
      <c r="AM1206" s="21">
        <f t="shared" si="808"/>
        <v>2.2588878705171463E-2</v>
      </c>
      <c r="AN1206" s="21">
        <f t="shared" si="809"/>
        <v>32.269826721673518</v>
      </c>
      <c r="AO1206" s="86">
        <f t="shared" si="769"/>
        <v>1.4790337247433693E-3</v>
      </c>
      <c r="AP1206" s="88">
        <f t="shared" si="770"/>
        <v>2.1359246171586505E-6</v>
      </c>
      <c r="AQ1206" s="89">
        <f t="shared" si="771"/>
        <v>4.9493922442295957E-5</v>
      </c>
      <c r="AR1206" s="89">
        <f t="shared" si="772"/>
        <v>2.4916059165953618E-7</v>
      </c>
      <c r="AS1206" s="89">
        <f t="shared" si="773"/>
        <v>6.1887338918277976E-5</v>
      </c>
      <c r="AT1206" s="89">
        <f t="shared" si="774"/>
        <v>8.8410484168968545E-2</v>
      </c>
      <c r="AU1206" s="91">
        <f t="shared" si="775"/>
        <v>4.0521471910777241E-6</v>
      </c>
      <c r="AV1206" s="95">
        <f t="shared" si="785"/>
        <v>779.6124852629074</v>
      </c>
      <c r="AW1206" s="96">
        <f t="shared" si="786"/>
        <v>18065.281691438024</v>
      </c>
      <c r="AX1206" s="96">
        <f t="shared" si="787"/>
        <v>90.943615955730706</v>
      </c>
      <c r="AY1206" s="96">
        <f t="shared" si="788"/>
        <v>22588.878705171464</v>
      </c>
      <c r="AZ1206" s="96">
        <f t="shared" si="789"/>
        <v>32269826.721673518</v>
      </c>
      <c r="BA1206" s="97">
        <f t="shared" si="790"/>
        <v>1479.0337247433692</v>
      </c>
      <c r="BB1206" s="102">
        <f t="shared" si="791"/>
        <v>2.1359246171586506</v>
      </c>
      <c r="BC1206" s="98">
        <f t="shared" si="792"/>
        <v>49.493922442295954</v>
      </c>
      <c r="BD1206" s="98">
        <f t="shared" si="793"/>
        <v>0.24916059165953619</v>
      </c>
      <c r="BE1206" s="98">
        <f t="shared" si="794"/>
        <v>61.887338918277976</v>
      </c>
      <c r="BF1206" s="98">
        <f t="shared" si="795"/>
        <v>88410.484168968542</v>
      </c>
      <c r="BG1206" s="103">
        <f t="shared" si="796"/>
        <v>4.052147191077724</v>
      </c>
      <c r="BH1206">
        <v>0.1</v>
      </c>
      <c r="BI1206">
        <f t="shared" si="776"/>
        <v>1680.720141753829</v>
      </c>
      <c r="BJ1206">
        <v>0.1</v>
      </c>
      <c r="BK1206">
        <f t="shared" si="777"/>
        <v>1625</v>
      </c>
      <c r="BL1206" s="114">
        <v>17.6498016718255</v>
      </c>
      <c r="BM1206" s="114">
        <v>910.91550745517998</v>
      </c>
      <c r="BN1206" s="114">
        <v>5.3109910208389097</v>
      </c>
      <c r="BO1206" s="114">
        <v>537.6</v>
      </c>
      <c r="BP1206" s="114">
        <v>384000</v>
      </c>
      <c r="BQ1206" s="107">
        <f t="shared" si="778"/>
        <v>8.7999999999999994E-9</v>
      </c>
      <c r="BR1206" s="107">
        <f t="shared" si="779"/>
        <v>3.0671726972427359E-4</v>
      </c>
      <c r="BS1206" s="107">
        <f t="shared" si="780"/>
        <v>1.5416154492196452E-2</v>
      </c>
      <c r="BT1206" s="107">
        <f t="shared" si="781"/>
        <v>8.9724979698676565E-5</v>
      </c>
      <c r="BU1206" s="107">
        <f t="shared" si="782"/>
        <v>9.3136332865687444E-3</v>
      </c>
      <c r="BV1206" s="107">
        <f t="shared" si="783"/>
        <v>7.2157526171801178</v>
      </c>
      <c r="BW1206" s="117">
        <f t="shared" si="784"/>
        <v>2.0916695527392685E-4</v>
      </c>
    </row>
    <row r="1207" spans="1:75" ht="45" customHeight="1" x14ac:dyDescent="0.25">
      <c r="A1207" s="108">
        <v>4.6315805082266603</v>
      </c>
      <c r="B1207" s="108">
        <v>-74.183266591906701</v>
      </c>
      <c r="C1207" s="119">
        <v>20</v>
      </c>
      <c r="D1207" s="119">
        <v>27</v>
      </c>
      <c r="E1207" s="119">
        <v>1842</v>
      </c>
      <c r="F1207" s="16" t="s">
        <v>2997</v>
      </c>
      <c r="G1207" s="14" t="s">
        <v>2998</v>
      </c>
      <c r="H1207" s="16" t="s">
        <v>2999</v>
      </c>
      <c r="I1207" s="14" t="s">
        <v>425</v>
      </c>
      <c r="J1207" s="14" t="s">
        <v>53</v>
      </c>
      <c r="K1207" s="14">
        <v>234.43166542195701</v>
      </c>
      <c r="L1207" s="14"/>
      <c r="M1207" s="14">
        <v>2007</v>
      </c>
      <c r="N1207" s="15" t="s">
        <v>43</v>
      </c>
      <c r="O1207" s="15" t="s">
        <v>123</v>
      </c>
      <c r="P1207" s="17">
        <v>9.3713787353998934E-3</v>
      </c>
      <c r="Q1207" s="18">
        <v>5880</v>
      </c>
      <c r="R1207" s="18">
        <v>6104.5981167404725</v>
      </c>
      <c r="S1207" s="15" t="s">
        <v>45</v>
      </c>
      <c r="T1207" s="15"/>
      <c r="U1207" s="15"/>
      <c r="V1207" s="14">
        <v>365</v>
      </c>
      <c r="W1207" s="76" t="s">
        <v>76</v>
      </c>
      <c r="X1207" s="14"/>
      <c r="Y1207" s="14">
        <v>2920</v>
      </c>
      <c r="Z1207" s="76" t="s">
        <v>3000</v>
      </c>
      <c r="AA1207" s="76" t="s">
        <v>3001</v>
      </c>
      <c r="AB1207" s="19" t="s">
        <v>49</v>
      </c>
      <c r="AC1207" s="19">
        <v>196.35697419693699</v>
      </c>
      <c r="AD1207" s="19">
        <v>1220.7279907421801</v>
      </c>
      <c r="AE1207" s="19">
        <v>69.655897325915305</v>
      </c>
      <c r="AF1207" s="19">
        <v>640</v>
      </c>
      <c r="AG1207" s="19">
        <v>1920000</v>
      </c>
      <c r="AH1207" s="23">
        <f>Q1207</f>
        <v>5880</v>
      </c>
      <c r="AI1207" s="29">
        <v>8.7999999999999994E-8</v>
      </c>
      <c r="AJ1207" s="21">
        <f t="shared" si="805"/>
        <v>1.1986804148914792E-3</v>
      </c>
      <c r="AK1207" s="21">
        <f t="shared" si="806"/>
        <v>7.4520537933370941E-3</v>
      </c>
      <c r="AL1207" s="21">
        <f t="shared" si="807"/>
        <v>4.2522125963565026E-4</v>
      </c>
      <c r="AM1207" s="21">
        <f t="shared" si="808"/>
        <v>3.9069427947139024E-3</v>
      </c>
      <c r="AN1207" s="21">
        <f t="shared" si="809"/>
        <v>11.720828384141706</v>
      </c>
      <c r="AO1207" s="86">
        <f t="shared" si="769"/>
        <v>5.3720463427316156E-4</v>
      </c>
      <c r="AP1207" s="88">
        <f t="shared" si="770"/>
        <v>3.2840559312095322E-6</v>
      </c>
      <c r="AQ1207" s="89">
        <f t="shared" si="771"/>
        <v>2.041658573517012E-5</v>
      </c>
      <c r="AR1207" s="89">
        <f t="shared" si="772"/>
        <v>1.1649897524264391E-6</v>
      </c>
      <c r="AS1207" s="89">
        <f t="shared" si="773"/>
        <v>1.070395286222987E-5</v>
      </c>
      <c r="AT1207" s="89">
        <f t="shared" si="774"/>
        <v>3.2111858586689607E-2</v>
      </c>
      <c r="AU1207" s="91">
        <f t="shared" si="775"/>
        <v>1.471793518556607E-6</v>
      </c>
      <c r="AV1207" s="95">
        <f t="shared" si="785"/>
        <v>1198.6804148914791</v>
      </c>
      <c r="AW1207" s="96">
        <f t="shared" si="786"/>
        <v>7452.0537933370942</v>
      </c>
      <c r="AX1207" s="96">
        <f t="shared" si="787"/>
        <v>425.22125963565026</v>
      </c>
      <c r="AY1207" s="96">
        <f t="shared" si="788"/>
        <v>3906.9427947139025</v>
      </c>
      <c r="AZ1207" s="96">
        <f t="shared" si="789"/>
        <v>11720828.384141706</v>
      </c>
      <c r="BA1207" s="97">
        <f t="shared" si="790"/>
        <v>537.20463427316156</v>
      </c>
      <c r="BB1207" s="102">
        <f t="shared" si="791"/>
        <v>3.2840559312095321</v>
      </c>
      <c r="BC1207" s="98">
        <f t="shared" si="792"/>
        <v>20.41658573517012</v>
      </c>
      <c r="BD1207" s="98">
        <f t="shared" si="793"/>
        <v>1.1649897524264392</v>
      </c>
      <c r="BE1207" s="98">
        <f t="shared" si="794"/>
        <v>10.703952862229871</v>
      </c>
      <c r="BF1207" s="98">
        <f t="shared" si="795"/>
        <v>32111.858586689606</v>
      </c>
      <c r="BG1207" s="103">
        <f t="shared" si="796"/>
        <v>1.4717935185566069</v>
      </c>
      <c r="BH1207">
        <v>0.1</v>
      </c>
      <c r="BI1207">
        <f t="shared" si="776"/>
        <v>610.45981167404727</v>
      </c>
      <c r="BJ1207">
        <v>0.1</v>
      </c>
      <c r="BK1207">
        <f t="shared" si="777"/>
        <v>588</v>
      </c>
      <c r="BL1207" s="114">
        <v>187.562005220738</v>
      </c>
      <c r="BM1207" s="114">
        <v>1012.03746873145</v>
      </c>
      <c r="BN1207" s="114">
        <v>69.555897325915296</v>
      </c>
      <c r="BO1207" s="114">
        <v>256</v>
      </c>
      <c r="BP1207" s="114">
        <v>384000</v>
      </c>
      <c r="BQ1207" s="107">
        <f t="shared" si="778"/>
        <v>8.7999999999999994E-9</v>
      </c>
      <c r="BR1207" s="107">
        <f t="shared" si="779"/>
        <v>1.1512480044096169E-3</v>
      </c>
      <c r="BS1207" s="107">
        <f t="shared" si="780"/>
        <v>6.2228633741652235E-3</v>
      </c>
      <c r="BT1207" s="107">
        <f t="shared" si="781"/>
        <v>4.2673465118691495E-4</v>
      </c>
      <c r="BU1207" s="107">
        <f t="shared" si="782"/>
        <v>1.6108737815851279E-3</v>
      </c>
      <c r="BV1207" s="107">
        <f t="shared" si="783"/>
        <v>2.6208569019549874</v>
      </c>
      <c r="BW1207" s="117">
        <f t="shared" si="784"/>
        <v>7.5972207955878358E-5</v>
      </c>
    </row>
    <row r="1208" spans="1:75" ht="30" customHeight="1" x14ac:dyDescent="0.25">
      <c r="A1208" s="108">
        <v>4.6155374651678303</v>
      </c>
      <c r="B1208" s="108">
        <v>-74.177776427119696</v>
      </c>
      <c r="C1208" s="119">
        <v>20</v>
      </c>
      <c r="D1208" s="119">
        <v>26</v>
      </c>
      <c r="E1208" s="119">
        <v>1829</v>
      </c>
      <c r="F1208" s="16" t="s">
        <v>3002</v>
      </c>
      <c r="G1208" s="14" t="s">
        <v>3003</v>
      </c>
      <c r="H1208" s="16" t="s">
        <v>3004</v>
      </c>
      <c r="I1208" s="14" t="s">
        <v>195</v>
      </c>
      <c r="J1208" s="14" t="s">
        <v>53</v>
      </c>
      <c r="K1208" s="27"/>
      <c r="L1208" s="27"/>
      <c r="M1208" s="14">
        <v>2003</v>
      </c>
      <c r="N1208" s="15" t="s">
        <v>43</v>
      </c>
      <c r="O1208" s="15" t="s">
        <v>123</v>
      </c>
      <c r="P1208" s="22">
        <v>8.4286353981658756E-3</v>
      </c>
      <c r="Q1208" s="18">
        <v>15850.75</v>
      </c>
      <c r="R1208" s="18">
        <v>16394.261407325848</v>
      </c>
      <c r="S1208" s="15" t="s">
        <v>45</v>
      </c>
      <c r="T1208" s="15"/>
      <c r="U1208" s="15"/>
      <c r="V1208" s="14">
        <v>365</v>
      </c>
      <c r="W1208" s="76" t="s">
        <v>76</v>
      </c>
      <c r="X1208" s="14"/>
      <c r="Y1208" s="14">
        <v>2832</v>
      </c>
      <c r="Z1208" s="76" t="s">
        <v>3005</v>
      </c>
      <c r="AA1208" s="76" t="s">
        <v>3006</v>
      </c>
      <c r="AB1208" s="19" t="s">
        <v>49</v>
      </c>
      <c r="AC1208" s="19">
        <v>196.35697419693699</v>
      </c>
      <c r="AD1208" s="19">
        <v>1220.7279907421801</v>
      </c>
      <c r="AE1208" s="19">
        <v>69.655897325915305</v>
      </c>
      <c r="AF1208" s="19">
        <v>640</v>
      </c>
      <c r="AG1208" s="19">
        <v>1920000</v>
      </c>
      <c r="AH1208" s="23">
        <v>15850.75</v>
      </c>
      <c r="AI1208" s="24">
        <v>8.7999999999999994E-8</v>
      </c>
      <c r="AJ1208" s="21">
        <f t="shared" si="805"/>
        <v>3.2191275641361215E-3</v>
      </c>
      <c r="AK1208" s="21">
        <f t="shared" si="806"/>
        <v>2.0012933787466946E-2</v>
      </c>
      <c r="AL1208" s="21">
        <f t="shared" si="807"/>
        <v>1.141956989322905E-3</v>
      </c>
      <c r="AM1208" s="21">
        <f t="shared" si="808"/>
        <v>1.0492327300688543E-2</v>
      </c>
      <c r="AN1208" s="21">
        <f t="shared" si="809"/>
        <v>31.476981902065628</v>
      </c>
      <c r="AO1208" s="86">
        <f t="shared" si="769"/>
        <v>1.4426950038446745E-3</v>
      </c>
      <c r="AP1208" s="88">
        <f t="shared" si="770"/>
        <v>8.8195275729756757E-6</v>
      </c>
      <c r="AQ1208" s="89">
        <f t="shared" si="771"/>
        <v>5.482995558210122E-5</v>
      </c>
      <c r="AR1208" s="89">
        <f t="shared" si="772"/>
        <v>3.128649285816178E-6</v>
      </c>
      <c r="AS1208" s="89">
        <f t="shared" si="773"/>
        <v>2.8746102193667241E-5</v>
      </c>
      <c r="AT1208" s="89">
        <f t="shared" si="774"/>
        <v>8.623830658100172E-2</v>
      </c>
      <c r="AU1208" s="91">
        <f t="shared" si="775"/>
        <v>3.952589051629245E-6</v>
      </c>
      <c r="AV1208" s="95">
        <f t="shared" si="785"/>
        <v>3219.1275641361217</v>
      </c>
      <c r="AW1208" s="96">
        <f t="shared" si="786"/>
        <v>20012.933787466947</v>
      </c>
      <c r="AX1208" s="96">
        <f t="shared" si="787"/>
        <v>1141.956989322905</v>
      </c>
      <c r="AY1208" s="96">
        <f t="shared" si="788"/>
        <v>10492.327300688543</v>
      </c>
      <c r="AZ1208" s="96">
        <f t="shared" si="789"/>
        <v>31476981.902065627</v>
      </c>
      <c r="BA1208" s="97">
        <f t="shared" si="790"/>
        <v>1442.6950038446746</v>
      </c>
      <c r="BB1208" s="102">
        <f t="shared" si="791"/>
        <v>8.8195275729756766</v>
      </c>
      <c r="BC1208" s="98">
        <f t="shared" si="792"/>
        <v>54.829955582101221</v>
      </c>
      <c r="BD1208" s="98">
        <f t="shared" si="793"/>
        <v>3.1286492858161781</v>
      </c>
      <c r="BE1208" s="98">
        <f t="shared" si="794"/>
        <v>28.746102193667241</v>
      </c>
      <c r="BF1208" s="98">
        <f t="shared" si="795"/>
        <v>86238.306581001714</v>
      </c>
      <c r="BG1208" s="103">
        <f t="shared" si="796"/>
        <v>3.952589051629245</v>
      </c>
      <c r="BH1208">
        <v>0.1</v>
      </c>
      <c r="BI1208">
        <f t="shared" si="776"/>
        <v>1639.4261407325848</v>
      </c>
      <c r="BJ1208">
        <v>0.1</v>
      </c>
      <c r="BK1208">
        <f t="shared" si="777"/>
        <v>1585.075</v>
      </c>
      <c r="BL1208" s="114">
        <v>187.562005220738</v>
      </c>
      <c r="BM1208" s="114">
        <v>1012.03746873145</v>
      </c>
      <c r="BN1208" s="114">
        <v>69.555897325915296</v>
      </c>
      <c r="BO1208" s="114">
        <v>256</v>
      </c>
      <c r="BP1208" s="114">
        <v>384000</v>
      </c>
      <c r="BQ1208" s="107">
        <f t="shared" si="778"/>
        <v>8.7999999999999994E-9</v>
      </c>
      <c r="BR1208" s="107">
        <f t="shared" si="779"/>
        <v>3.0917450040152858E-3</v>
      </c>
      <c r="BS1208" s="107">
        <f t="shared" si="780"/>
        <v>1.6711869791784299E-2</v>
      </c>
      <c r="BT1208" s="107">
        <f t="shared" si="781"/>
        <v>1.1460212923660544E-3</v>
      </c>
      <c r="BU1208" s="107">
        <f t="shared" si="782"/>
        <v>4.3260973719290701E-3</v>
      </c>
      <c r="BV1208" s="107">
        <f t="shared" si="783"/>
        <v>7.0384671259549378</v>
      </c>
      <c r="BW1208" s="117">
        <f t="shared" si="784"/>
        <v>2.0402788408050435E-4</v>
      </c>
    </row>
    <row r="1209" spans="1:75" ht="15" customHeight="1" x14ac:dyDescent="0.25">
      <c r="A1209" s="108">
        <v>4.6907624512729198</v>
      </c>
      <c r="B1209" s="108">
        <v>-74.074597618643494</v>
      </c>
      <c r="C1209" s="119">
        <v>32</v>
      </c>
      <c r="D1209" s="119">
        <v>34</v>
      </c>
      <c r="E1209" s="119">
        <v>2438</v>
      </c>
      <c r="F1209" s="16" t="s">
        <v>3007</v>
      </c>
      <c r="G1209" s="14" t="s">
        <v>3008</v>
      </c>
      <c r="H1209" s="16" t="s">
        <v>3009</v>
      </c>
      <c r="I1209" s="14" t="s">
        <v>1462</v>
      </c>
      <c r="J1209" s="14" t="s">
        <v>41</v>
      </c>
      <c r="K1209" s="14">
        <v>150</v>
      </c>
      <c r="L1209" s="14"/>
      <c r="M1209" s="14">
        <v>1987</v>
      </c>
      <c r="N1209" s="15" t="s">
        <v>43</v>
      </c>
      <c r="O1209" s="15" t="s">
        <v>86</v>
      </c>
      <c r="P1209" s="22">
        <v>8.4286353981658756E-3</v>
      </c>
      <c r="Q1209" s="18">
        <v>5965.75</v>
      </c>
      <c r="R1209" s="18">
        <v>6170.3114988725565</v>
      </c>
      <c r="S1209" s="15" t="s">
        <v>45</v>
      </c>
      <c r="T1209" s="15"/>
      <c r="U1209" s="15"/>
      <c r="V1209" s="14">
        <v>365</v>
      </c>
      <c r="W1209" s="76"/>
      <c r="X1209" s="14"/>
      <c r="Y1209" s="14">
        <v>8760</v>
      </c>
      <c r="Z1209" s="76" t="s">
        <v>3010</v>
      </c>
      <c r="AA1209" s="76" t="s">
        <v>429</v>
      </c>
      <c r="AB1209" s="19" t="s">
        <v>49</v>
      </c>
      <c r="AC1209" s="19">
        <v>589.42211574465</v>
      </c>
      <c r="AD1209" s="19">
        <v>6395.3771199333296</v>
      </c>
      <c r="AE1209" s="19">
        <v>22.425616220874101</v>
      </c>
      <c r="AF1209" s="19">
        <v>1344</v>
      </c>
      <c r="AG1209" s="19">
        <v>1920000</v>
      </c>
      <c r="AH1209" s="23">
        <v>5965.75</v>
      </c>
      <c r="AI1209" s="24">
        <v>8.7999999999999994E-8</v>
      </c>
      <c r="AJ1209" s="21">
        <f t="shared" si="805"/>
        <v>3.6369180584690051E-3</v>
      </c>
      <c r="AK1209" s="21">
        <f t="shared" si="806"/>
        <v>3.9461468982751081E-2</v>
      </c>
      <c r="AL1209" s="21">
        <f t="shared" si="807"/>
        <v>1.3837303763696241E-4</v>
      </c>
      <c r="AM1209" s="21">
        <f t="shared" si="808"/>
        <v>8.2928986544847164E-3</v>
      </c>
      <c r="AN1209" s="21">
        <f t="shared" si="809"/>
        <v>11.846998077835307</v>
      </c>
      <c r="AO1209" s="86">
        <f t="shared" si="769"/>
        <v>5.4298741190078495E-4</v>
      </c>
      <c r="AP1209" s="88">
        <f t="shared" si="770"/>
        <v>9.9641590642986435E-6</v>
      </c>
      <c r="AQ1209" s="89">
        <f t="shared" si="771"/>
        <v>1.0811361365137283E-4</v>
      </c>
      <c r="AR1209" s="89">
        <f t="shared" si="772"/>
        <v>3.791042127040066E-7</v>
      </c>
      <c r="AS1209" s="89">
        <f t="shared" si="773"/>
        <v>2.2720270286259495E-5</v>
      </c>
      <c r="AT1209" s="89">
        <f t="shared" si="774"/>
        <v>3.2457528980370708E-2</v>
      </c>
      <c r="AU1209" s="91">
        <f t="shared" si="775"/>
        <v>1.4876367449336574E-6</v>
      </c>
      <c r="AV1209" s="95">
        <f t="shared" si="785"/>
        <v>3636.9180584690052</v>
      </c>
      <c r="AW1209" s="96">
        <f t="shared" si="786"/>
        <v>39461.468982751081</v>
      </c>
      <c r="AX1209" s="96">
        <f t="shared" si="787"/>
        <v>138.37303763696241</v>
      </c>
      <c r="AY1209" s="96">
        <f t="shared" si="788"/>
        <v>8292.8986544847157</v>
      </c>
      <c r="AZ1209" s="96">
        <f t="shared" si="789"/>
        <v>11846998.077835307</v>
      </c>
      <c r="BA1209" s="97">
        <f t="shared" si="790"/>
        <v>542.98741190078499</v>
      </c>
      <c r="BB1209" s="102">
        <f t="shared" si="791"/>
        <v>9.9641590642986433</v>
      </c>
      <c r="BC1209" s="98">
        <f t="shared" si="792"/>
        <v>108.11361365137283</v>
      </c>
      <c r="BD1209" s="98">
        <f t="shared" si="793"/>
        <v>0.37910421270400657</v>
      </c>
      <c r="BE1209" s="98">
        <f t="shared" si="794"/>
        <v>22.720270286259495</v>
      </c>
      <c r="BF1209" s="98">
        <f t="shared" si="795"/>
        <v>32457.528980370709</v>
      </c>
      <c r="BG1209" s="103">
        <f t="shared" si="796"/>
        <v>1.4876367449336574</v>
      </c>
      <c r="BH1209">
        <v>0.1</v>
      </c>
      <c r="BI1209">
        <f t="shared" si="776"/>
        <v>617.03114988725565</v>
      </c>
      <c r="BJ1209">
        <v>0.1</v>
      </c>
      <c r="BK1209">
        <f t="shared" si="777"/>
        <v>596.57500000000005</v>
      </c>
      <c r="BL1209" s="114">
        <v>491.49252207956101</v>
      </c>
      <c r="BM1209" s="114">
        <v>4911.7599692228896</v>
      </c>
      <c r="BN1209" s="114">
        <v>16.278520514623899</v>
      </c>
      <c r="BO1209" s="114">
        <v>537.6</v>
      </c>
      <c r="BP1209" s="114">
        <v>384000</v>
      </c>
      <c r="BQ1209" s="107">
        <f t="shared" si="778"/>
        <v>8.7999999999999994E-9</v>
      </c>
      <c r="BR1209" s="107">
        <f t="shared" si="779"/>
        <v>3.0543919684438967E-3</v>
      </c>
      <c r="BS1209" s="107">
        <f t="shared" si="780"/>
        <v>3.0562914129308633E-2</v>
      </c>
      <c r="BT1209" s="107">
        <f t="shared" si="781"/>
        <v>1.0139218987889667E-4</v>
      </c>
      <c r="BU1209" s="107">
        <f t="shared" si="782"/>
        <v>3.419249709498307E-3</v>
      </c>
      <c r="BV1209" s="107">
        <f t="shared" si="783"/>
        <v>2.6490693031349095</v>
      </c>
      <c r="BW1209" s="117">
        <f t="shared" si="784"/>
        <v>7.6790016210795633E-5</v>
      </c>
    </row>
    <row r="1210" spans="1:75" ht="30" customHeight="1" x14ac:dyDescent="0.25">
      <c r="A1210" s="108">
        <v>4.6929166666666671</v>
      </c>
      <c r="B1210" s="108">
        <v>-74.076250000000002</v>
      </c>
      <c r="C1210" s="119">
        <v>32</v>
      </c>
      <c r="D1210" s="119">
        <v>34</v>
      </c>
      <c r="E1210" s="119">
        <v>2438</v>
      </c>
      <c r="F1210" s="16" t="s">
        <v>3011</v>
      </c>
      <c r="G1210" s="14" t="s">
        <v>3012</v>
      </c>
      <c r="H1210" s="16" t="s">
        <v>3013</v>
      </c>
      <c r="I1210" s="14" t="s">
        <v>1462</v>
      </c>
      <c r="J1210" s="14" t="s">
        <v>41</v>
      </c>
      <c r="K1210" s="14">
        <v>40</v>
      </c>
      <c r="L1210" s="14"/>
      <c r="M1210" s="14">
        <v>1988</v>
      </c>
      <c r="N1210" s="15" t="s">
        <v>43</v>
      </c>
      <c r="O1210" s="15" t="s">
        <v>44</v>
      </c>
      <c r="P1210" s="25">
        <v>1.3557806644477E-2</v>
      </c>
      <c r="Q1210" s="18">
        <v>33271</v>
      </c>
      <c r="R1210" s="18">
        <v>35125.149127409401</v>
      </c>
      <c r="S1210" s="15" t="s">
        <v>45</v>
      </c>
      <c r="T1210" s="15"/>
      <c r="U1210" s="15"/>
      <c r="V1210" s="14">
        <v>365</v>
      </c>
      <c r="W1210" s="76"/>
      <c r="X1210" s="14"/>
      <c r="Y1210" s="14">
        <v>8760</v>
      </c>
      <c r="Z1210" s="76" t="s">
        <v>3014</v>
      </c>
      <c r="AA1210" s="76" t="s">
        <v>429</v>
      </c>
      <c r="AB1210" s="19" t="s">
        <v>49</v>
      </c>
      <c r="AC1210" s="19">
        <v>46.3856216091623</v>
      </c>
      <c r="AD1210" s="19">
        <v>1074.85364414012</v>
      </c>
      <c r="AE1210" s="19">
        <v>5.4109910208389103</v>
      </c>
      <c r="AF1210" s="19">
        <v>1344</v>
      </c>
      <c r="AG1210" s="19">
        <v>1920000</v>
      </c>
      <c r="AH1210" s="23">
        <v>33271</v>
      </c>
      <c r="AI1210" s="24">
        <v>8.7999999999999994E-8</v>
      </c>
      <c r="AJ1210" s="21">
        <f t="shared" si="805"/>
        <v>1.6293018763894099E-3</v>
      </c>
      <c r="AK1210" s="21">
        <f t="shared" si="806"/>
        <v>3.7754394540561148E-2</v>
      </c>
      <c r="AL1210" s="21">
        <f t="shared" si="807"/>
        <v>1.9006186653403997E-4</v>
      </c>
      <c r="AM1210" s="21">
        <f t="shared" si="808"/>
        <v>4.7208200427238237E-2</v>
      </c>
      <c r="AN1210" s="21">
        <f t="shared" si="809"/>
        <v>67.440286324626044</v>
      </c>
      <c r="AO1210" s="86">
        <f t="shared" si="769"/>
        <v>3.091013123212027E-3</v>
      </c>
      <c r="AP1210" s="88">
        <f t="shared" si="770"/>
        <v>4.4638407572312602E-6</v>
      </c>
      <c r="AQ1210" s="89">
        <f t="shared" si="771"/>
        <v>1.034366973714004E-4</v>
      </c>
      <c r="AR1210" s="89">
        <f t="shared" si="772"/>
        <v>5.2071744255901359E-7</v>
      </c>
      <c r="AS1210" s="89">
        <f t="shared" si="773"/>
        <v>1.2933753541709105E-4</v>
      </c>
      <c r="AT1210" s="89">
        <f t="shared" si="774"/>
        <v>0.1847679077387015</v>
      </c>
      <c r="AU1210" s="91">
        <f t="shared" si="775"/>
        <v>8.4685291046904852E-6</v>
      </c>
      <c r="AV1210" s="95">
        <f t="shared" si="785"/>
        <v>1629.3018763894099</v>
      </c>
      <c r="AW1210" s="96">
        <f t="shared" si="786"/>
        <v>37754.394540561145</v>
      </c>
      <c r="AX1210" s="96">
        <f t="shared" si="787"/>
        <v>190.06186653403998</v>
      </c>
      <c r="AY1210" s="96">
        <f t="shared" si="788"/>
        <v>47208.20042723824</v>
      </c>
      <c r="AZ1210" s="96">
        <f t="shared" si="789"/>
        <v>67440286.324626043</v>
      </c>
      <c r="BA1210" s="97">
        <f t="shared" si="790"/>
        <v>3091.013123212027</v>
      </c>
      <c r="BB1210" s="102">
        <f t="shared" si="791"/>
        <v>4.4638407572312602</v>
      </c>
      <c r="BC1210" s="98">
        <f t="shared" si="792"/>
        <v>103.4366973714004</v>
      </c>
      <c r="BD1210" s="98">
        <f t="shared" si="793"/>
        <v>0.52071744255901353</v>
      </c>
      <c r="BE1210" s="98">
        <f t="shared" si="794"/>
        <v>129.33753541709103</v>
      </c>
      <c r="BF1210" s="98">
        <f t="shared" si="795"/>
        <v>184767.9077387015</v>
      </c>
      <c r="BG1210" s="103">
        <f t="shared" si="796"/>
        <v>8.4685291046904858</v>
      </c>
      <c r="BH1210">
        <v>0.1</v>
      </c>
      <c r="BI1210">
        <f t="shared" si="776"/>
        <v>3512.5149127409404</v>
      </c>
      <c r="BJ1210">
        <v>0.1</v>
      </c>
      <c r="BK1210">
        <f t="shared" si="777"/>
        <v>3327.1000000000004</v>
      </c>
      <c r="BL1210" s="114">
        <v>17.6498016718255</v>
      </c>
      <c r="BM1210" s="114">
        <v>910.91550745517998</v>
      </c>
      <c r="BN1210" s="114">
        <v>5.3109910208389097</v>
      </c>
      <c r="BO1210" s="114">
        <v>537.6</v>
      </c>
      <c r="BP1210" s="114">
        <v>384000</v>
      </c>
      <c r="BQ1210" s="107">
        <f t="shared" si="778"/>
        <v>8.7999999999999994E-9</v>
      </c>
      <c r="BR1210" s="107">
        <f t="shared" si="779"/>
        <v>6.4100438683235166E-4</v>
      </c>
      <c r="BS1210" s="107">
        <f t="shared" si="780"/>
        <v>3.2218018458714588E-2</v>
      </c>
      <c r="BT1210" s="107">
        <f t="shared" si="781"/>
        <v>1.8751505465276937E-4</v>
      </c>
      <c r="BU1210" s="107">
        <f t="shared" si="782"/>
        <v>1.9464439675683204E-2</v>
      </c>
      <c r="BV1210" s="107">
        <f t="shared" si="783"/>
        <v>15.08010646439133</v>
      </c>
      <c r="BW1210" s="117">
        <f t="shared" si="784"/>
        <v>4.371352680319668E-4</v>
      </c>
    </row>
    <row r="1211" spans="1:75" ht="30" customHeight="1" x14ac:dyDescent="0.25">
      <c r="A1211" s="108">
        <v>4.6913455698863</v>
      </c>
      <c r="B1211" s="108">
        <v>-74.075869506714398</v>
      </c>
      <c r="C1211" s="119">
        <v>32</v>
      </c>
      <c r="D1211" s="119">
        <v>34</v>
      </c>
      <c r="E1211" s="119">
        <v>2438</v>
      </c>
      <c r="F1211" s="16" t="s">
        <v>3015</v>
      </c>
      <c r="G1211" s="14" t="s">
        <v>3016</v>
      </c>
      <c r="H1211" s="16" t="s">
        <v>3017</v>
      </c>
      <c r="I1211" s="14" t="s">
        <v>1462</v>
      </c>
      <c r="J1211" s="14" t="s">
        <v>53</v>
      </c>
      <c r="K1211" s="27"/>
      <c r="L1211" s="27"/>
      <c r="M1211" s="14">
        <v>2001</v>
      </c>
      <c r="N1211" s="15" t="s">
        <v>43</v>
      </c>
      <c r="O1211" s="15" t="s">
        <v>123</v>
      </c>
      <c r="P1211" s="17">
        <v>1.4131626950323477E-2</v>
      </c>
      <c r="Q1211" s="18">
        <v>46592</v>
      </c>
      <c r="R1211" s="18">
        <v>49301.542094932425</v>
      </c>
      <c r="S1211" s="15" t="s">
        <v>45</v>
      </c>
      <c r="T1211" s="15"/>
      <c r="U1211" s="15"/>
      <c r="V1211" s="14">
        <v>365</v>
      </c>
      <c r="W1211" s="76" t="s">
        <v>76</v>
      </c>
      <c r="X1211" s="14"/>
      <c r="Y1211" s="14">
        <v>2920</v>
      </c>
      <c r="Z1211" s="76" t="s">
        <v>3018</v>
      </c>
      <c r="AA1211" s="76" t="s">
        <v>292</v>
      </c>
      <c r="AB1211" s="19" t="s">
        <v>49</v>
      </c>
      <c r="AC1211" s="19">
        <v>196.35697419693699</v>
      </c>
      <c r="AD1211" s="19">
        <v>1220.7279907421801</v>
      </c>
      <c r="AE1211" s="19">
        <v>69.655897325915305</v>
      </c>
      <c r="AF1211" s="19">
        <v>640</v>
      </c>
      <c r="AG1211" s="19">
        <v>1920000</v>
      </c>
      <c r="AH1211" s="20">
        <v>2.9803032786885244</v>
      </c>
      <c r="AI1211" s="20">
        <v>1.362E-5</v>
      </c>
      <c r="AJ1211" s="21">
        <f t="shared" si="805"/>
        <v>9.6807016290038489E-3</v>
      </c>
      <c r="AK1211" s="21">
        <f t="shared" si="806"/>
        <v>6.0183772422037866E-2</v>
      </c>
      <c r="AL1211" s="21">
        <f t="shared" si="807"/>
        <v>3.4341431541739047E-3</v>
      </c>
      <c r="AM1211" s="21">
        <f t="shared" si="808"/>
        <v>3.1552986940756755E-2</v>
      </c>
      <c r="AN1211" s="21">
        <f t="shared" si="809"/>
        <v>94.658960822270259</v>
      </c>
      <c r="AO1211" s="86">
        <f t="shared" si="769"/>
        <v>4.2952329104352919E-5</v>
      </c>
      <c r="AP1211" s="88">
        <f t="shared" si="770"/>
        <v>2.6522470216448902E-5</v>
      </c>
      <c r="AQ1211" s="89">
        <f t="shared" si="771"/>
        <v>1.6488704773161058E-4</v>
      </c>
      <c r="AR1211" s="89">
        <f t="shared" si="772"/>
        <v>9.4086113812983696E-6</v>
      </c>
      <c r="AS1211" s="89">
        <f t="shared" si="773"/>
        <v>8.6446539563717143E-5</v>
      </c>
      <c r="AT1211" s="89">
        <f t="shared" si="774"/>
        <v>0.25933961869115141</v>
      </c>
      <c r="AU1211" s="91">
        <f t="shared" si="775"/>
        <v>1.1767761398452854E-7</v>
      </c>
      <c r="AV1211" s="95">
        <f t="shared" si="785"/>
        <v>9680.7016290038482</v>
      </c>
      <c r="AW1211" s="96">
        <f t="shared" si="786"/>
        <v>60183.772422037866</v>
      </c>
      <c r="AX1211" s="96">
        <f t="shared" si="787"/>
        <v>3434.1431541739048</v>
      </c>
      <c r="AY1211" s="96">
        <f t="shared" si="788"/>
        <v>31552.986940756757</v>
      </c>
      <c r="AZ1211" s="96">
        <f t="shared" si="789"/>
        <v>94658960.822270259</v>
      </c>
      <c r="BA1211" s="97">
        <f t="shared" si="790"/>
        <v>42.95232910435292</v>
      </c>
      <c r="BB1211" s="102">
        <f t="shared" si="791"/>
        <v>26.522470216448902</v>
      </c>
      <c r="BC1211" s="98">
        <f t="shared" si="792"/>
        <v>164.88704773161058</v>
      </c>
      <c r="BD1211" s="98">
        <f t="shared" si="793"/>
        <v>9.4086113812983694</v>
      </c>
      <c r="BE1211" s="98">
        <f t="shared" si="794"/>
        <v>86.446539563717138</v>
      </c>
      <c r="BF1211" s="98">
        <f t="shared" si="795"/>
        <v>259339.61869115141</v>
      </c>
      <c r="BG1211" s="103">
        <f t="shared" si="796"/>
        <v>0.11767761398452854</v>
      </c>
      <c r="BH1211">
        <v>0.1</v>
      </c>
      <c r="BI1211">
        <f t="shared" si="776"/>
        <v>4930.1542094932429</v>
      </c>
      <c r="BJ1211">
        <v>0.1</v>
      </c>
      <c r="BK1211">
        <f t="shared" si="777"/>
        <v>0.29803032786885247</v>
      </c>
      <c r="BL1211" s="114">
        <v>187.562005220738</v>
      </c>
      <c r="BM1211" s="114">
        <v>1012.03746873145</v>
      </c>
      <c r="BN1211" s="114">
        <v>69.555897325915296</v>
      </c>
      <c r="BO1211" s="114">
        <v>256</v>
      </c>
      <c r="BP1211" s="114">
        <v>384000</v>
      </c>
      <c r="BQ1211" s="107">
        <f t="shared" si="778"/>
        <v>1.362E-6</v>
      </c>
      <c r="BR1211" s="107">
        <f t="shared" si="779"/>
        <v>9.2976312061331164E-3</v>
      </c>
      <c r="BS1211" s="107">
        <f t="shared" si="780"/>
        <v>5.0256667961663122E-2</v>
      </c>
      <c r="BT1211" s="107">
        <f t="shared" si="781"/>
        <v>3.4463655045799345E-3</v>
      </c>
      <c r="BU1211" s="107">
        <f t="shared" si="782"/>
        <v>1.3009629796047478E-2</v>
      </c>
      <c r="BV1211" s="107">
        <f t="shared" si="783"/>
        <v>21.166387107808571</v>
      </c>
      <c r="BW1211" s="117">
        <f t="shared" si="784"/>
        <v>6.0743766354888522E-6</v>
      </c>
    </row>
    <row r="1212" spans="1:75" ht="30" customHeight="1" x14ac:dyDescent="0.25">
      <c r="A1212" s="108">
        <v>4.6925792626002201</v>
      </c>
      <c r="B1212" s="108">
        <v>-74.077201666014702</v>
      </c>
      <c r="C1212" s="119">
        <v>32</v>
      </c>
      <c r="D1212" s="119">
        <v>34</v>
      </c>
      <c r="E1212" s="119">
        <v>2438</v>
      </c>
      <c r="F1212" s="16" t="s">
        <v>3019</v>
      </c>
      <c r="G1212" s="14" t="s">
        <v>3020</v>
      </c>
      <c r="H1212" s="16" t="s">
        <v>3021</v>
      </c>
      <c r="I1212" s="14" t="s">
        <v>1462</v>
      </c>
      <c r="J1212" s="14" t="s">
        <v>41</v>
      </c>
      <c r="K1212" s="14">
        <v>300</v>
      </c>
      <c r="L1212" s="14"/>
      <c r="M1212" s="14">
        <v>1994</v>
      </c>
      <c r="N1212" s="15" t="s">
        <v>43</v>
      </c>
      <c r="O1212" s="15" t="s">
        <v>86</v>
      </c>
      <c r="P1212" s="22">
        <v>3.8352293606559062E-2</v>
      </c>
      <c r="Q1212" s="18">
        <v>989898</v>
      </c>
      <c r="R1212" s="18">
        <v>1154024.9669167623</v>
      </c>
      <c r="S1212" s="15" t="s">
        <v>45</v>
      </c>
      <c r="T1212" s="15"/>
      <c r="U1212" s="15"/>
      <c r="V1212" s="14">
        <v>365</v>
      </c>
      <c r="W1212" s="76"/>
      <c r="X1212" s="14"/>
      <c r="Y1212" s="14">
        <v>8760</v>
      </c>
      <c r="Z1212" s="76" t="s">
        <v>3005</v>
      </c>
      <c r="AA1212" s="76" t="s">
        <v>292</v>
      </c>
      <c r="AB1212" s="19" t="s">
        <v>49</v>
      </c>
      <c r="AC1212" s="19">
        <v>589.42211574465</v>
      </c>
      <c r="AD1212" s="19">
        <v>6395.3771199333296</v>
      </c>
      <c r="AE1212" s="19">
        <v>22.425616220874101</v>
      </c>
      <c r="AF1212" s="19">
        <v>1344</v>
      </c>
      <c r="AG1212" s="19">
        <v>1920000</v>
      </c>
      <c r="AH1212" s="23">
        <v>989898</v>
      </c>
      <c r="AI1212" s="24">
        <v>8.7999999999999994E-8</v>
      </c>
      <c r="AJ1212" s="21">
        <f t="shared" si="805"/>
        <v>0.68020783762222781</v>
      </c>
      <c r="AK1212" s="21">
        <f t="shared" si="806"/>
        <v>7.3804248692512786</v>
      </c>
      <c r="AL1212" s="21">
        <f t="shared" si="807"/>
        <v>2.5879721017382243E-2</v>
      </c>
      <c r="AM1212" s="21">
        <f t="shared" si="808"/>
        <v>1.5510095555361285</v>
      </c>
      <c r="AN1212" s="21">
        <f t="shared" si="809"/>
        <v>2215.7279364801834</v>
      </c>
      <c r="AO1212" s="86">
        <f t="shared" si="769"/>
        <v>0.10155419708867508</v>
      </c>
      <c r="AP1212" s="88">
        <f t="shared" si="770"/>
        <v>1.863583116773227E-3</v>
      </c>
      <c r="AQ1212" s="89">
        <f t="shared" si="771"/>
        <v>2.0220342107537748E-2</v>
      </c>
      <c r="AR1212" s="89">
        <f t="shared" si="772"/>
        <v>7.0903345253102036E-5</v>
      </c>
      <c r="AS1212" s="89">
        <f t="shared" si="773"/>
        <v>4.2493412480441878E-3</v>
      </c>
      <c r="AT1212" s="89">
        <f t="shared" si="774"/>
        <v>6.0704874972059821</v>
      </c>
      <c r="AU1212" s="91">
        <f t="shared" si="775"/>
        <v>2.782306769552742E-4</v>
      </c>
      <c r="AV1212" s="95">
        <f t="shared" si="785"/>
        <v>680207.83762222785</v>
      </c>
      <c r="AW1212" s="96">
        <f t="shared" si="786"/>
        <v>7380424.8692512782</v>
      </c>
      <c r="AX1212" s="96">
        <f t="shared" si="787"/>
        <v>25879.721017382242</v>
      </c>
      <c r="AY1212" s="96">
        <f t="shared" si="788"/>
        <v>1551009.5555361286</v>
      </c>
      <c r="AZ1212" s="96">
        <f t="shared" si="789"/>
        <v>2215727936.4801836</v>
      </c>
      <c r="BA1212" s="97">
        <f t="shared" si="790"/>
        <v>101554.19708867508</v>
      </c>
      <c r="BB1212" s="102">
        <f t="shared" si="791"/>
        <v>1863.5831167732269</v>
      </c>
      <c r="BC1212" s="98">
        <f t="shared" si="792"/>
        <v>20220.342107537748</v>
      </c>
      <c r="BD1212" s="98">
        <f t="shared" si="793"/>
        <v>70.903345253102032</v>
      </c>
      <c r="BE1212" s="98">
        <f t="shared" si="794"/>
        <v>4249.3412480441875</v>
      </c>
      <c r="BF1212" s="98">
        <f t="shared" si="795"/>
        <v>6070487.497205982</v>
      </c>
      <c r="BG1212" s="103">
        <f t="shared" si="796"/>
        <v>278.23067695527419</v>
      </c>
      <c r="BH1212">
        <v>0.1</v>
      </c>
      <c r="BI1212">
        <f t="shared" si="776"/>
        <v>115402.49669167624</v>
      </c>
      <c r="BJ1212">
        <v>0.1</v>
      </c>
      <c r="BK1212">
        <f t="shared" si="777"/>
        <v>98989.8</v>
      </c>
      <c r="BL1212" s="114">
        <v>491.49252207956101</v>
      </c>
      <c r="BM1212" s="114">
        <v>4911.7599692228896</v>
      </c>
      <c r="BN1212" s="114">
        <v>16.278520514623899</v>
      </c>
      <c r="BO1212" s="114">
        <v>537.6</v>
      </c>
      <c r="BP1212" s="114">
        <v>384000</v>
      </c>
      <c r="BQ1212" s="107">
        <f t="shared" si="778"/>
        <v>8.7999999999999994E-9</v>
      </c>
      <c r="BR1212" s="107">
        <f t="shared" si="779"/>
        <v>0.57125877534357128</v>
      </c>
      <c r="BS1212" s="107">
        <f t="shared" si="780"/>
        <v>5.7161402586238736</v>
      </c>
      <c r="BT1212" s="107">
        <f t="shared" si="781"/>
        <v>1.896324336169929E-2</v>
      </c>
      <c r="BU1212" s="107">
        <f t="shared" si="782"/>
        <v>0.63949762238177599</v>
      </c>
      <c r="BV1212" s="107">
        <f t="shared" si="783"/>
        <v>495.45182856150268</v>
      </c>
      <c r="BW1212" s="117">
        <f t="shared" si="784"/>
        <v>1.436193228387146E-2</v>
      </c>
    </row>
    <row r="1213" spans="1:75" ht="30" customHeight="1" x14ac:dyDescent="0.25">
      <c r="A1213" s="108">
        <v>4.6925792626002201</v>
      </c>
      <c r="B1213" s="108">
        <v>-74.077201666014702</v>
      </c>
      <c r="C1213" s="119">
        <v>32</v>
      </c>
      <c r="D1213" s="119">
        <v>34</v>
      </c>
      <c r="E1213" s="119">
        <v>2438</v>
      </c>
      <c r="F1213" s="16" t="s">
        <v>3019</v>
      </c>
      <c r="G1213" s="14" t="s">
        <v>3020</v>
      </c>
      <c r="H1213" s="16" t="s">
        <v>3021</v>
      </c>
      <c r="I1213" s="14" t="s">
        <v>1462</v>
      </c>
      <c r="J1213" s="14" t="s">
        <v>41</v>
      </c>
      <c r="K1213" s="14">
        <v>200</v>
      </c>
      <c r="L1213" s="14"/>
      <c r="M1213" s="14">
        <v>1988</v>
      </c>
      <c r="N1213" s="15" t="s">
        <v>43</v>
      </c>
      <c r="O1213" s="15" t="s">
        <v>86</v>
      </c>
      <c r="P1213" s="22">
        <v>3.8352293606559062E-2</v>
      </c>
      <c r="Q1213" s="18">
        <v>42857.142857142899</v>
      </c>
      <c r="R1213" s="18">
        <v>49962.938472308553</v>
      </c>
      <c r="S1213" s="15" t="s">
        <v>45</v>
      </c>
      <c r="T1213" s="15"/>
      <c r="U1213" s="15"/>
      <c r="V1213" s="14">
        <v>365</v>
      </c>
      <c r="W1213" s="76"/>
      <c r="X1213" s="14"/>
      <c r="Y1213" s="14" t="e">
        <v>#VALUE!</v>
      </c>
      <c r="Z1213" s="76" t="s">
        <v>3022</v>
      </c>
      <c r="AA1213" s="76" t="s">
        <v>292</v>
      </c>
      <c r="AB1213" s="19" t="s">
        <v>49</v>
      </c>
      <c r="AC1213" s="19">
        <v>589.42211574465</v>
      </c>
      <c r="AD1213" s="19">
        <v>6395.3771199333296</v>
      </c>
      <c r="AE1213" s="19">
        <v>22.425616220874101</v>
      </c>
      <c r="AF1213" s="19">
        <v>1344</v>
      </c>
      <c r="AG1213" s="19">
        <v>1920000</v>
      </c>
      <c r="AH1213" s="23">
        <v>42857.142857142899</v>
      </c>
      <c r="AI1213" s="24">
        <v>8.7999999999999994E-8</v>
      </c>
      <c r="AJ1213" s="21">
        <f t="shared" si="805"/>
        <v>2.9449260903167879E-2</v>
      </c>
      <c r="AK1213" s="21">
        <f t="shared" si="806"/>
        <v>0.31953183355043885</v>
      </c>
      <c r="AL1213" s="21">
        <f t="shared" si="807"/>
        <v>1.1204496834471376E-3</v>
      </c>
      <c r="AM1213" s="21">
        <f t="shared" si="808"/>
        <v>6.7150189306782695E-2</v>
      </c>
      <c r="AN1213" s="21">
        <f t="shared" si="809"/>
        <v>95.928841866832428</v>
      </c>
      <c r="AO1213" s="86">
        <f t="shared" si="769"/>
        <v>4.3967385855631525E-3</v>
      </c>
      <c r="AP1213" s="88">
        <f t="shared" si="770"/>
        <v>8.0682906584021583E-5</v>
      </c>
      <c r="AQ1213" s="89">
        <f t="shared" si="771"/>
        <v>8.7542968096010639E-4</v>
      </c>
      <c r="AR1213" s="89">
        <f t="shared" si="772"/>
        <v>3.069725160129144E-6</v>
      </c>
      <c r="AS1213" s="89">
        <f t="shared" si="773"/>
        <v>1.8397312138844574E-4</v>
      </c>
      <c r="AT1213" s="89">
        <f t="shared" si="774"/>
        <v>0.26281874484063678</v>
      </c>
      <c r="AU1213" s="91">
        <f t="shared" si="775"/>
        <v>1.2045859138529185E-5</v>
      </c>
      <c r="AV1213" s="95">
        <f t="shared" si="785"/>
        <v>29449.26090316788</v>
      </c>
      <c r="AW1213" s="96">
        <f t="shared" si="786"/>
        <v>319531.83355043887</v>
      </c>
      <c r="AX1213" s="96">
        <f t="shared" si="787"/>
        <v>1120.4496834471377</v>
      </c>
      <c r="AY1213" s="96">
        <f t="shared" si="788"/>
        <v>67150.18930678269</v>
      </c>
      <c r="AZ1213" s="96">
        <f t="shared" si="789"/>
        <v>95928841.866832435</v>
      </c>
      <c r="BA1213" s="97">
        <f t="shared" si="790"/>
        <v>4396.7385855631528</v>
      </c>
      <c r="BB1213" s="102">
        <f t="shared" si="791"/>
        <v>80.68290658402158</v>
      </c>
      <c r="BC1213" s="98">
        <f t="shared" si="792"/>
        <v>875.42968096010634</v>
      </c>
      <c r="BD1213" s="98">
        <f t="shared" si="793"/>
        <v>3.0697251601291438</v>
      </c>
      <c r="BE1213" s="98">
        <f t="shared" si="794"/>
        <v>183.97312138844575</v>
      </c>
      <c r="BF1213" s="98">
        <f t="shared" si="795"/>
        <v>262818.74484063679</v>
      </c>
      <c r="BG1213" s="103">
        <f t="shared" si="796"/>
        <v>12.045859138529185</v>
      </c>
      <c r="BH1213">
        <v>0.1</v>
      </c>
      <c r="BI1213">
        <f t="shared" si="776"/>
        <v>4996.293847230856</v>
      </c>
      <c r="BJ1213">
        <v>0.1</v>
      </c>
      <c r="BK1213">
        <f t="shared" si="777"/>
        <v>4285.7142857142899</v>
      </c>
      <c r="BL1213" s="114">
        <v>491.49252207956101</v>
      </c>
      <c r="BM1213" s="114">
        <v>4911.7599692228896</v>
      </c>
      <c r="BN1213" s="114">
        <v>16.278520514623899</v>
      </c>
      <c r="BO1213" s="114">
        <v>537.6</v>
      </c>
      <c r="BP1213" s="114">
        <v>384000</v>
      </c>
      <c r="BQ1213" s="107">
        <f t="shared" si="778"/>
        <v>8.7999999999999994E-9</v>
      </c>
      <c r="BR1213" s="107">
        <f t="shared" si="779"/>
        <v>2.4732365297531599E-2</v>
      </c>
      <c r="BS1213" s="107">
        <f t="shared" si="780"/>
        <v>0.24747745692516718</v>
      </c>
      <c r="BT1213" s="107">
        <f t="shared" si="781"/>
        <v>8.2100421436058393E-4</v>
      </c>
      <c r="BU1213" s="107">
        <f t="shared" si="782"/>
        <v>2.7686732329208666E-2</v>
      </c>
      <c r="BV1213" s="107">
        <f t="shared" si="783"/>
        <v>21.450341141706517</v>
      </c>
      <c r="BW1213" s="117">
        <f t="shared" si="784"/>
        <v>6.2179273379125099E-4</v>
      </c>
    </row>
    <row r="1214" spans="1:75" ht="30" customHeight="1" x14ac:dyDescent="0.25">
      <c r="A1214" s="108">
        <v>4.6937362632507602</v>
      </c>
      <c r="B1214" s="108">
        <v>-74.075927414766298</v>
      </c>
      <c r="C1214" s="119">
        <v>32</v>
      </c>
      <c r="D1214" s="119">
        <v>34</v>
      </c>
      <c r="E1214" s="119">
        <v>2438</v>
      </c>
      <c r="F1214" s="16" t="s">
        <v>3023</v>
      </c>
      <c r="G1214" s="14" t="s">
        <v>3024</v>
      </c>
      <c r="H1214" s="16" t="s">
        <v>3025</v>
      </c>
      <c r="I1214" s="14" t="s">
        <v>1462</v>
      </c>
      <c r="J1214" s="14" t="s">
        <v>53</v>
      </c>
      <c r="K1214" s="27"/>
      <c r="L1214" s="27"/>
      <c r="M1214" s="14">
        <v>1993</v>
      </c>
      <c r="N1214" s="15" t="s">
        <v>102</v>
      </c>
      <c r="O1214" s="15" t="s">
        <v>627</v>
      </c>
      <c r="P1214" s="22">
        <v>1.192780523187394E-2</v>
      </c>
      <c r="Q1214" s="18">
        <v>62.138017185903003</v>
      </c>
      <c r="R1214" s="18">
        <v>65.174560444556846</v>
      </c>
      <c r="S1214" s="2" t="s">
        <v>45</v>
      </c>
      <c r="T1214" s="2"/>
      <c r="U1214" s="2"/>
      <c r="V1214" s="14">
        <v>365</v>
      </c>
      <c r="W1214" s="76"/>
      <c r="X1214" s="14"/>
      <c r="Y1214" s="14">
        <v>8760</v>
      </c>
      <c r="Z1214" s="76" t="s">
        <v>3026</v>
      </c>
      <c r="AA1214" s="76" t="s">
        <v>3027</v>
      </c>
      <c r="AB1214" s="19" t="s">
        <v>49</v>
      </c>
      <c r="AC1214" s="19">
        <v>476000</v>
      </c>
      <c r="AD1214" s="19">
        <v>2142000</v>
      </c>
      <c r="AE1214" s="19">
        <v>1704000</v>
      </c>
      <c r="AF1214" s="19">
        <v>595000</v>
      </c>
      <c r="AG1214" s="19">
        <v>2676000000</v>
      </c>
      <c r="AH1214" s="23">
        <v>62.138017185903003</v>
      </c>
      <c r="AI1214" s="20">
        <v>9.1200000000000003E-2</v>
      </c>
      <c r="AJ1214" s="21">
        <f t="shared" si="805"/>
        <v>3.1023090771609061E-2</v>
      </c>
      <c r="AK1214" s="21">
        <f t="shared" si="806"/>
        <v>0.13960390847224077</v>
      </c>
      <c r="AL1214" s="21">
        <f t="shared" si="807"/>
        <v>0.11105745099752487</v>
      </c>
      <c r="AM1214" s="21">
        <f t="shared" si="808"/>
        <v>3.8778863464511322E-2</v>
      </c>
      <c r="AN1214" s="21">
        <f t="shared" si="809"/>
        <v>174.40712374963414</v>
      </c>
      <c r="AO1214" s="86">
        <f t="shared" si="769"/>
        <v>5.9439199125435849</v>
      </c>
      <c r="AP1214" s="88">
        <f t="shared" si="770"/>
        <v>8.4994769237285096E-5</v>
      </c>
      <c r="AQ1214" s="89">
        <f t="shared" si="771"/>
        <v>3.8247646156778294E-4</v>
      </c>
      <c r="AR1214" s="89">
        <f t="shared" si="772"/>
        <v>3.0426698903431471E-4</v>
      </c>
      <c r="AS1214" s="89">
        <f t="shared" si="773"/>
        <v>1.0624346154660636E-4</v>
      </c>
      <c r="AT1214" s="89">
        <f t="shared" si="774"/>
        <v>0.47782773630036751</v>
      </c>
      <c r="AU1214" s="91">
        <f t="shared" si="775"/>
        <v>1.6284712089160505E-2</v>
      </c>
      <c r="AV1214" s="95">
        <f t="shared" si="785"/>
        <v>31023.090771609062</v>
      </c>
      <c r="AW1214" s="96">
        <f t="shared" si="786"/>
        <v>139603.90847224079</v>
      </c>
      <c r="AX1214" s="96">
        <f t="shared" si="787"/>
        <v>111057.45099752487</v>
      </c>
      <c r="AY1214" s="96">
        <f t="shared" si="788"/>
        <v>38778.86346451132</v>
      </c>
      <c r="AZ1214" s="96">
        <f t="shared" si="789"/>
        <v>174407123.74963415</v>
      </c>
      <c r="BA1214" s="97">
        <f t="shared" si="790"/>
        <v>5943919.9125435846</v>
      </c>
      <c r="BB1214" s="102">
        <f t="shared" si="791"/>
        <v>84.994769237285098</v>
      </c>
      <c r="BC1214" s="98">
        <f t="shared" si="792"/>
        <v>382.47646156778296</v>
      </c>
      <c r="BD1214" s="98">
        <f t="shared" si="793"/>
        <v>304.26698903431469</v>
      </c>
      <c r="BE1214" s="98">
        <f t="shared" si="794"/>
        <v>106.24346154660635</v>
      </c>
      <c r="BF1214" s="98">
        <f t="shared" si="795"/>
        <v>477827.73630036751</v>
      </c>
      <c r="BG1214" s="103">
        <f t="shared" si="796"/>
        <v>16284.712089160505</v>
      </c>
      <c r="BH1214">
        <v>0.1</v>
      </c>
      <c r="BI1214">
        <f t="shared" si="776"/>
        <v>6.5174560444556846</v>
      </c>
      <c r="BJ1214">
        <v>0.1</v>
      </c>
      <c r="BK1214">
        <f t="shared" si="777"/>
        <v>6.2138017185903003</v>
      </c>
      <c r="BL1214" s="114">
        <v>190400</v>
      </c>
      <c r="BM1214" s="114">
        <v>428400</v>
      </c>
      <c r="BN1214" s="114">
        <v>340800</v>
      </c>
      <c r="BO1214" s="114">
        <v>119000</v>
      </c>
      <c r="BP1214" s="114">
        <v>1070400000</v>
      </c>
      <c r="BQ1214" s="107">
        <f t="shared" si="778"/>
        <v>9.1200000000000014E-3</v>
      </c>
      <c r="BR1214" s="107">
        <f t="shared" si="779"/>
        <v>1.2791148008446867E-2</v>
      </c>
      <c r="BS1214" s="107">
        <f t="shared" si="780"/>
        <v>3.121638292685892E-2</v>
      </c>
      <c r="BT1214" s="107">
        <f t="shared" si="781"/>
        <v>2.4833200983831745E-2</v>
      </c>
      <c r="BU1214" s="107">
        <f t="shared" si="782"/>
        <v>8.671217479683033E-3</v>
      </c>
      <c r="BV1214" s="107">
        <f t="shared" si="783"/>
        <v>71.909899307991211</v>
      </c>
      <c r="BW1214" s="117">
        <f t="shared" si="784"/>
        <v>0.84059721539786403</v>
      </c>
    </row>
    <row r="1215" spans="1:75" ht="30" customHeight="1" x14ac:dyDescent="0.25">
      <c r="A1215" s="108">
        <v>4.6937362632507602</v>
      </c>
      <c r="B1215" s="108">
        <v>-74.075927414766298</v>
      </c>
      <c r="C1215" s="119">
        <v>32</v>
      </c>
      <c r="D1215" s="119">
        <v>34</v>
      </c>
      <c r="E1215" s="119">
        <v>2438</v>
      </c>
      <c r="F1215" s="16" t="s">
        <v>3023</v>
      </c>
      <c r="G1215" s="14" t="s">
        <v>3024</v>
      </c>
      <c r="H1215" s="16" t="s">
        <v>3025</v>
      </c>
      <c r="I1215" s="14" t="s">
        <v>1462</v>
      </c>
      <c r="J1215" s="14" t="s">
        <v>53</v>
      </c>
      <c r="K1215" s="27"/>
      <c r="L1215" s="27"/>
      <c r="M1215" s="14">
        <v>1993</v>
      </c>
      <c r="N1215" s="15" t="s">
        <v>102</v>
      </c>
      <c r="O1215" s="15" t="s">
        <v>627</v>
      </c>
      <c r="P1215" s="22">
        <v>1.192780523187394E-2</v>
      </c>
      <c r="Q1215" s="18">
        <v>30.605292046788101</v>
      </c>
      <c r="R1215" s="18">
        <v>32.100902905528059</v>
      </c>
      <c r="S1215" s="2" t="s">
        <v>45</v>
      </c>
      <c r="T1215" s="2"/>
      <c r="U1215" s="2"/>
      <c r="V1215" s="14">
        <v>365</v>
      </c>
      <c r="W1215" s="76"/>
      <c r="X1215" s="14"/>
      <c r="Y1215" s="14">
        <v>8760</v>
      </c>
      <c r="Z1215" s="76" t="s">
        <v>429</v>
      </c>
      <c r="AA1215" s="76" t="s">
        <v>3028</v>
      </c>
      <c r="AB1215" s="19" t="s">
        <v>49</v>
      </c>
      <c r="AC1215" s="19">
        <v>476000</v>
      </c>
      <c r="AD1215" s="19">
        <v>2142000</v>
      </c>
      <c r="AE1215" s="19">
        <v>1704000</v>
      </c>
      <c r="AF1215" s="19">
        <v>595000</v>
      </c>
      <c r="AG1215" s="19">
        <v>2676000000</v>
      </c>
      <c r="AH1215" s="20">
        <v>26143.981481481482</v>
      </c>
      <c r="AI1215" s="20">
        <v>2.9999999999999997E-8</v>
      </c>
      <c r="AJ1215" s="21">
        <f t="shared" si="805"/>
        <v>1.5280029783031356E-2</v>
      </c>
      <c r="AK1215" s="21">
        <f t="shared" si="806"/>
        <v>6.8760134023641103E-2</v>
      </c>
      <c r="AL1215" s="21">
        <f t="shared" si="807"/>
        <v>5.469993855101981E-2</v>
      </c>
      <c r="AM1215" s="21">
        <f t="shared" si="808"/>
        <v>1.9100037228789196E-2</v>
      </c>
      <c r="AN1215" s="21">
        <f t="shared" si="809"/>
        <v>85.902016175193083</v>
      </c>
      <c r="AO1215" s="86">
        <f t="shared" si="769"/>
        <v>8.2264734786842452E-4</v>
      </c>
      <c r="AP1215" s="88">
        <f t="shared" si="770"/>
        <v>4.1863095295976319E-5</v>
      </c>
      <c r="AQ1215" s="89">
        <f t="shared" si="771"/>
        <v>1.8838392883189343E-4</v>
      </c>
      <c r="AR1215" s="89">
        <f t="shared" si="772"/>
        <v>1.4986284534525976E-4</v>
      </c>
      <c r="AS1215" s="89">
        <f t="shared" si="773"/>
        <v>5.2328869119970401E-5</v>
      </c>
      <c r="AT1215" s="89">
        <f t="shared" si="774"/>
        <v>0.23534798952107694</v>
      </c>
      <c r="AU1215" s="91">
        <f t="shared" si="775"/>
        <v>2.2538283503244509E-6</v>
      </c>
      <c r="AV1215" s="95">
        <f t="shared" si="785"/>
        <v>15280.029783031356</v>
      </c>
      <c r="AW1215" s="96">
        <f t="shared" si="786"/>
        <v>68760.134023641105</v>
      </c>
      <c r="AX1215" s="96">
        <f t="shared" si="787"/>
        <v>54699.938551019812</v>
      </c>
      <c r="AY1215" s="96">
        <f t="shared" si="788"/>
        <v>19100.037228789195</v>
      </c>
      <c r="AZ1215" s="96">
        <f t="shared" si="789"/>
        <v>85902016.175193086</v>
      </c>
      <c r="BA1215" s="97">
        <f t="shared" si="790"/>
        <v>822.6473478684245</v>
      </c>
      <c r="BB1215" s="102">
        <f t="shared" si="791"/>
        <v>41.863095295976322</v>
      </c>
      <c r="BC1215" s="98">
        <f t="shared" si="792"/>
        <v>188.38392883189343</v>
      </c>
      <c r="BD1215" s="98">
        <f t="shared" si="793"/>
        <v>149.86284534525976</v>
      </c>
      <c r="BE1215" s="98">
        <f t="shared" si="794"/>
        <v>52.328869119970399</v>
      </c>
      <c r="BF1215" s="98">
        <f t="shared" si="795"/>
        <v>235347.98952107693</v>
      </c>
      <c r="BG1215" s="103">
        <f t="shared" si="796"/>
        <v>2.2538283503244507</v>
      </c>
      <c r="BH1215">
        <v>0.1</v>
      </c>
      <c r="BI1215">
        <f t="shared" si="776"/>
        <v>3.2100902905528059</v>
      </c>
      <c r="BJ1215">
        <v>0.1</v>
      </c>
      <c r="BK1215">
        <f t="shared" si="777"/>
        <v>2614.3981481481483</v>
      </c>
      <c r="BL1215" s="114">
        <v>190400</v>
      </c>
      <c r="BM1215" s="114">
        <v>428400</v>
      </c>
      <c r="BN1215" s="114">
        <v>340800</v>
      </c>
      <c r="BO1215" s="114">
        <v>119000</v>
      </c>
      <c r="BP1215" s="114">
        <v>1070400000</v>
      </c>
      <c r="BQ1215" s="107">
        <f t="shared" si="778"/>
        <v>3E-9</v>
      </c>
      <c r="BR1215" s="107">
        <f t="shared" si="779"/>
        <v>6.300117675802199E-3</v>
      </c>
      <c r="BS1215" s="107">
        <f t="shared" si="780"/>
        <v>1.5375233381885765E-2</v>
      </c>
      <c r="BT1215" s="107">
        <f t="shared" si="781"/>
        <v>1.2231278096514165E-2</v>
      </c>
      <c r="BU1215" s="107">
        <f t="shared" si="782"/>
        <v>4.270898161634935E-3</v>
      </c>
      <c r="BV1215" s="107">
        <f t="shared" si="783"/>
        <v>35.41830861438379</v>
      </c>
      <c r="BW1215" s="117">
        <f t="shared" si="784"/>
        <v>1.1633990364057837E-4</v>
      </c>
    </row>
    <row r="1216" spans="1:75" ht="30" customHeight="1" x14ac:dyDescent="0.25">
      <c r="A1216" s="108">
        <v>4.7476243483724403</v>
      </c>
      <c r="B1216" s="108">
        <v>-74.048217392420696</v>
      </c>
      <c r="C1216" s="119">
        <v>35</v>
      </c>
      <c r="D1216" s="119">
        <v>40</v>
      </c>
      <c r="E1216" s="119">
        <v>593</v>
      </c>
      <c r="F1216" s="16" t="s">
        <v>3029</v>
      </c>
      <c r="G1216" s="14" t="s">
        <v>3030</v>
      </c>
      <c r="H1216" s="16" t="s">
        <v>3031</v>
      </c>
      <c r="I1216" s="14" t="s">
        <v>1462</v>
      </c>
      <c r="J1216" s="14" t="s">
        <v>41</v>
      </c>
      <c r="K1216" s="14">
        <v>15</v>
      </c>
      <c r="L1216" s="14"/>
      <c r="M1216" s="14">
        <v>2006</v>
      </c>
      <c r="N1216" s="15" t="s">
        <v>43</v>
      </c>
      <c r="O1216" s="15" t="s">
        <v>44</v>
      </c>
      <c r="P1216" s="28">
        <v>4.2689148957375835E-3</v>
      </c>
      <c r="Q1216" s="18">
        <v>12570.215</v>
      </c>
      <c r="R1216" s="18">
        <v>12786.702787875816</v>
      </c>
      <c r="S1216" s="15" t="s">
        <v>45</v>
      </c>
      <c r="T1216" s="15"/>
      <c r="U1216" s="15"/>
      <c r="V1216" s="14">
        <v>365</v>
      </c>
      <c r="W1216" s="76"/>
      <c r="X1216" s="14"/>
      <c r="Y1216" s="14">
        <v>8760</v>
      </c>
      <c r="Z1216" s="76" t="s">
        <v>3032</v>
      </c>
      <c r="AA1216" s="76" t="s">
        <v>429</v>
      </c>
      <c r="AB1216" s="19" t="s">
        <v>49</v>
      </c>
      <c r="AC1216" s="19">
        <v>46.3856216091623</v>
      </c>
      <c r="AD1216" s="19">
        <v>1074.85364414012</v>
      </c>
      <c r="AE1216" s="19">
        <v>5.4109910208389103</v>
      </c>
      <c r="AF1216" s="19">
        <v>1344</v>
      </c>
      <c r="AG1216" s="19">
        <v>1920000</v>
      </c>
      <c r="AH1216" s="23">
        <v>12570.215</v>
      </c>
      <c r="AI1216" s="24">
        <v>8.7999999999999994E-8</v>
      </c>
      <c r="AJ1216" s="21">
        <f t="shared" si="805"/>
        <v>5.9311915714722831E-4</v>
      </c>
      <c r="AK1216" s="21">
        <f t="shared" si="806"/>
        <v>1.3743834088084952E-2</v>
      </c>
      <c r="AL1216" s="21">
        <f t="shared" si="807"/>
        <v>6.9188733971331902E-5</v>
      </c>
      <c r="AM1216" s="21">
        <f t="shared" si="808"/>
        <v>1.7185328546905097E-2</v>
      </c>
      <c r="AN1216" s="21">
        <f t="shared" si="809"/>
        <v>24.550469352721571</v>
      </c>
      <c r="AO1216" s="86">
        <f t="shared" si="769"/>
        <v>1.1252298453330717E-3</v>
      </c>
      <c r="AP1216" s="88">
        <f t="shared" si="770"/>
        <v>1.6249839921841872E-6</v>
      </c>
      <c r="AQ1216" s="89">
        <f t="shared" si="771"/>
        <v>3.7654339967356034E-5</v>
      </c>
      <c r="AR1216" s="89">
        <f t="shared" si="772"/>
        <v>1.8955817526392301E-7</v>
      </c>
      <c r="AS1216" s="89">
        <f t="shared" si="773"/>
        <v>4.7083091909329034E-5</v>
      </c>
      <c r="AT1216" s="89">
        <f t="shared" si="774"/>
        <v>6.7261559870470056E-2</v>
      </c>
      <c r="AU1216" s="91">
        <f t="shared" si="775"/>
        <v>3.08282149406321E-6</v>
      </c>
      <c r="AV1216" s="95">
        <f t="shared" si="785"/>
        <v>593.11915714722829</v>
      </c>
      <c r="AW1216" s="96">
        <f t="shared" si="786"/>
        <v>13743.834088084952</v>
      </c>
      <c r="AX1216" s="96">
        <f t="shared" si="787"/>
        <v>69.188733971331899</v>
      </c>
      <c r="AY1216" s="96">
        <f t="shared" si="788"/>
        <v>17185.328546905097</v>
      </c>
      <c r="AZ1216" s="96">
        <f t="shared" si="789"/>
        <v>24550469.352721572</v>
      </c>
      <c r="BA1216" s="97">
        <f t="shared" si="790"/>
        <v>1125.2298453330718</v>
      </c>
      <c r="BB1216" s="102">
        <f t="shared" si="791"/>
        <v>1.6249839921841871</v>
      </c>
      <c r="BC1216" s="98">
        <f t="shared" si="792"/>
        <v>37.65433996735603</v>
      </c>
      <c r="BD1216" s="98">
        <f t="shared" si="793"/>
        <v>0.18955817526392302</v>
      </c>
      <c r="BE1216" s="98">
        <f t="shared" si="794"/>
        <v>47.083091909329035</v>
      </c>
      <c r="BF1216" s="98">
        <f t="shared" si="795"/>
        <v>67261.559870470053</v>
      </c>
      <c r="BG1216" s="103">
        <f t="shared" si="796"/>
        <v>3.0828214940632099</v>
      </c>
      <c r="BH1216">
        <v>0.1</v>
      </c>
      <c r="BI1216">
        <f t="shared" si="776"/>
        <v>1278.6702787875818</v>
      </c>
      <c r="BJ1216">
        <v>0.1</v>
      </c>
      <c r="BK1216">
        <f t="shared" si="777"/>
        <v>1257.0215000000001</v>
      </c>
      <c r="BL1216" s="114">
        <v>17.6498016718255</v>
      </c>
      <c r="BM1216" s="114">
        <v>910.91550745517998</v>
      </c>
      <c r="BN1216" s="114">
        <v>5.3109910208389097</v>
      </c>
      <c r="BO1216" s="114">
        <v>537.6</v>
      </c>
      <c r="BP1216" s="114">
        <v>384000</v>
      </c>
      <c r="BQ1216" s="107">
        <f t="shared" si="778"/>
        <v>8.7999999999999994E-9</v>
      </c>
      <c r="BR1216" s="107">
        <f t="shared" si="779"/>
        <v>2.3334655606498106E-4</v>
      </c>
      <c r="BS1216" s="107">
        <f t="shared" si="780"/>
        <v>1.1728412168488463E-2</v>
      </c>
      <c r="BT1216" s="107">
        <f t="shared" si="781"/>
        <v>6.8261611172100114E-5</v>
      </c>
      <c r="BU1216" s="107">
        <f t="shared" si="782"/>
        <v>7.0856924809832196E-3</v>
      </c>
      <c r="BV1216" s="107">
        <f t="shared" si="783"/>
        <v>5.4896518352210695</v>
      </c>
      <c r="BW1216" s="117">
        <f t="shared" si="784"/>
        <v>1.5913153080570103E-4</v>
      </c>
    </row>
    <row r="1217" spans="1:75" ht="30" customHeight="1" x14ac:dyDescent="0.25">
      <c r="A1217" s="108">
        <v>4.7279209746034701</v>
      </c>
      <c r="B1217" s="108">
        <v>-74.051471168908506</v>
      </c>
      <c r="C1217" s="119">
        <v>34</v>
      </c>
      <c r="D1217" s="119">
        <v>38</v>
      </c>
      <c r="E1217" s="119">
        <v>2492</v>
      </c>
      <c r="F1217" s="16" t="s">
        <v>3033</v>
      </c>
      <c r="G1217" s="14" t="s">
        <v>3034</v>
      </c>
      <c r="H1217" s="16" t="s">
        <v>3035</v>
      </c>
      <c r="I1217" s="14" t="s">
        <v>1462</v>
      </c>
      <c r="J1217" s="14" t="s">
        <v>53</v>
      </c>
      <c r="K1217" s="27"/>
      <c r="L1217" s="27"/>
      <c r="M1217" s="14">
        <v>1995</v>
      </c>
      <c r="N1217" s="15" t="s">
        <v>54</v>
      </c>
      <c r="O1217" s="15" t="s">
        <v>54</v>
      </c>
      <c r="P1217" s="17">
        <v>-5.5890559934594797E-2</v>
      </c>
      <c r="Q1217" s="18">
        <v>4.0723700268489198</v>
      </c>
      <c r="R1217" s="18">
        <v>3.2565322636425269</v>
      </c>
      <c r="S1217" s="15" t="s">
        <v>45</v>
      </c>
      <c r="T1217" s="15"/>
      <c r="U1217" s="15"/>
      <c r="V1217" s="14">
        <v>365</v>
      </c>
      <c r="W1217" s="76"/>
      <c r="X1217" s="14"/>
      <c r="Y1217" s="14">
        <v>8760</v>
      </c>
      <c r="Z1217" s="76" t="s">
        <v>3036</v>
      </c>
      <c r="AA1217" s="76" t="s">
        <v>3037</v>
      </c>
      <c r="AB1217" s="19" t="s">
        <v>49</v>
      </c>
      <c r="AC1217" s="19">
        <v>24000</v>
      </c>
      <c r="AD1217" s="19">
        <v>2261000</v>
      </c>
      <c r="AE1217" s="19">
        <v>1200</v>
      </c>
      <c r="AF1217" s="19">
        <v>381000</v>
      </c>
      <c r="AG1217" s="19">
        <v>1500000000</v>
      </c>
      <c r="AH1217" s="23">
        <f>Q1217</f>
        <v>4.0723700268489198</v>
      </c>
      <c r="AI1217" s="50">
        <v>2.4E-2</v>
      </c>
      <c r="AJ1217" s="21">
        <f t="shared" si="805"/>
        <v>7.8156774327420639E-5</v>
      </c>
      <c r="AK1217" s="21">
        <f t="shared" si="806"/>
        <v>7.3630194480957534E-3</v>
      </c>
      <c r="AL1217" s="21">
        <f t="shared" si="807"/>
        <v>3.9078387163710321E-6</v>
      </c>
      <c r="AM1217" s="21">
        <f t="shared" si="808"/>
        <v>1.2407387924478028E-3</v>
      </c>
      <c r="AN1217" s="21">
        <f t="shared" si="809"/>
        <v>4.8847983954637897</v>
      </c>
      <c r="AO1217" s="86">
        <f t="shared" si="769"/>
        <v>7.8156774327420644E-2</v>
      </c>
      <c r="AP1217" s="88">
        <f t="shared" si="770"/>
        <v>2.1412814884224833E-7</v>
      </c>
      <c r="AQ1217" s="89">
        <f t="shared" si="771"/>
        <v>2.0172656022180148E-5</v>
      </c>
      <c r="AR1217" s="89">
        <f t="shared" si="772"/>
        <v>1.0706407442112416E-8</v>
      </c>
      <c r="AS1217" s="89">
        <f t="shared" si="773"/>
        <v>3.3992843628706927E-6</v>
      </c>
      <c r="AT1217" s="89">
        <f t="shared" si="774"/>
        <v>1.338300930264052E-2</v>
      </c>
      <c r="AU1217" s="91">
        <f t="shared" si="775"/>
        <v>2.1412814884224835E-4</v>
      </c>
      <c r="AV1217" s="95">
        <f t="shared" si="785"/>
        <v>78.156774327420635</v>
      </c>
      <c r="AW1217" s="96">
        <f t="shared" si="786"/>
        <v>7363.0194480957534</v>
      </c>
      <c r="AX1217" s="96">
        <f t="shared" si="787"/>
        <v>3.9078387163710322</v>
      </c>
      <c r="AY1217" s="96">
        <f t="shared" si="788"/>
        <v>1240.7387924478028</v>
      </c>
      <c r="AZ1217" s="96">
        <f t="shared" si="789"/>
        <v>4884798.3954637898</v>
      </c>
      <c r="BA1217" s="97">
        <f t="shared" si="790"/>
        <v>78156.774327420644</v>
      </c>
      <c r="BB1217" s="102">
        <f t="shared" si="791"/>
        <v>0.21412814884224832</v>
      </c>
      <c r="BC1217" s="98">
        <f t="shared" si="792"/>
        <v>20.172656022180149</v>
      </c>
      <c r="BD1217" s="98">
        <f t="shared" si="793"/>
        <v>1.0706407442112416E-2</v>
      </c>
      <c r="BE1217" s="98">
        <f t="shared" si="794"/>
        <v>3.3992843628706928</v>
      </c>
      <c r="BF1217" s="98">
        <f t="shared" si="795"/>
        <v>13383.009302640519</v>
      </c>
      <c r="BG1217" s="103">
        <f t="shared" si="796"/>
        <v>214.12814884224835</v>
      </c>
      <c r="BH1217">
        <v>0.1</v>
      </c>
      <c r="BI1217">
        <f t="shared" si="776"/>
        <v>0.3256532263642527</v>
      </c>
      <c r="BJ1217">
        <v>0.1</v>
      </c>
      <c r="BK1217">
        <f t="shared" si="777"/>
        <v>0.40723700268489199</v>
      </c>
      <c r="BL1217" s="114">
        <v>0</v>
      </c>
      <c r="BM1217" s="114">
        <v>0</v>
      </c>
      <c r="BN1217" s="114">
        <v>0</v>
      </c>
      <c r="BO1217" s="114">
        <v>0</v>
      </c>
      <c r="BP1217" s="114">
        <v>0</v>
      </c>
      <c r="BQ1217" s="107">
        <f t="shared" si="778"/>
        <v>2.4000000000000002E-3</v>
      </c>
      <c r="BR1217" s="107">
        <f t="shared" si="779"/>
        <v>7.8156774327420642E-6</v>
      </c>
      <c r="BS1217" s="107">
        <f t="shared" si="780"/>
        <v>7.3630194480957538E-4</v>
      </c>
      <c r="BT1217" s="107">
        <f t="shared" si="781"/>
        <v>3.9078387163710321E-7</v>
      </c>
      <c r="BU1217" s="107">
        <f t="shared" si="782"/>
        <v>1.240738792447803E-4</v>
      </c>
      <c r="BV1217" s="107">
        <f t="shared" si="783"/>
        <v>0.48847983954637897</v>
      </c>
      <c r="BW1217" s="117">
        <f t="shared" si="784"/>
        <v>1.1053037024517163E-2</v>
      </c>
    </row>
    <row r="1218" spans="1:75" ht="45" customHeight="1" x14ac:dyDescent="0.25">
      <c r="A1218" s="108">
        <v>4.7279209746034701</v>
      </c>
      <c r="B1218" s="108">
        <v>-74.051471168908506</v>
      </c>
      <c r="C1218" s="119">
        <v>34</v>
      </c>
      <c r="D1218" s="119">
        <v>38</v>
      </c>
      <c r="E1218" s="119">
        <v>2492</v>
      </c>
      <c r="F1218" s="16" t="s">
        <v>3033</v>
      </c>
      <c r="G1218" s="14" t="s">
        <v>3034</v>
      </c>
      <c r="H1218" s="16" t="s">
        <v>3035</v>
      </c>
      <c r="I1218" s="14" t="s">
        <v>1462</v>
      </c>
      <c r="J1218" s="14" t="s">
        <v>53</v>
      </c>
      <c r="K1218" s="27"/>
      <c r="L1218" s="27"/>
      <c r="M1218" s="14">
        <v>1988</v>
      </c>
      <c r="N1218" s="15" t="s">
        <v>150</v>
      </c>
      <c r="O1218" s="15" t="s">
        <v>63</v>
      </c>
      <c r="P1218" s="17">
        <v>-5.5890559934594797E-2</v>
      </c>
      <c r="Q1218" s="18">
        <v>735</v>
      </c>
      <c r="R1218" s="18">
        <v>587.75386273759523</v>
      </c>
      <c r="S1218" s="15" t="s">
        <v>64</v>
      </c>
      <c r="T1218" s="15">
        <f>((R1218*6933000)/1000)/8460</f>
        <v>481.66637474701508</v>
      </c>
      <c r="U1218" s="15" t="s">
        <v>45</v>
      </c>
      <c r="V1218" s="14">
        <v>365</v>
      </c>
      <c r="W1218" s="76"/>
      <c r="X1218" s="14"/>
      <c r="Y1218" s="14">
        <v>8760</v>
      </c>
      <c r="Z1218" s="76" t="s">
        <v>3038</v>
      </c>
      <c r="AA1218" s="76" t="s">
        <v>3039</v>
      </c>
      <c r="AB1218" s="19" t="s">
        <v>226</v>
      </c>
      <c r="AC1218" s="19">
        <v>12.7152226842523</v>
      </c>
      <c r="AD1218" s="19">
        <v>4.5638248573294096</v>
      </c>
      <c r="AE1218" s="19">
        <v>12.0799261022882</v>
      </c>
      <c r="AF1218" s="19">
        <v>6.25</v>
      </c>
      <c r="AG1218" s="19">
        <v>2343</v>
      </c>
      <c r="AH1218" s="20">
        <v>26143.981481481482</v>
      </c>
      <c r="AI1218" s="20">
        <v>2.9999999999999997E-8</v>
      </c>
      <c r="AJ1218" s="21">
        <f>AC1218*R1218/1000000</f>
        <v>7.4734212482379832E-3</v>
      </c>
      <c r="AK1218" s="21">
        <f>AD1218*R1218/1000000</f>
        <v>2.6824056887532147E-3</v>
      </c>
      <c r="AL1218" s="21">
        <f>AE1218*R1218/1000000</f>
        <v>7.100023228204592E-3</v>
      </c>
      <c r="AM1218" s="21">
        <f>AF1218*R1218/1000000</f>
        <v>3.6734616421099701E-3</v>
      </c>
      <c r="AN1218" s="21">
        <f>AG1218*R1218/1000000</f>
        <v>1.3771073003941856</v>
      </c>
      <c r="AO1218" s="86">
        <f t="shared" si="769"/>
        <v>6.271929021665673E-4</v>
      </c>
      <c r="AP1218" s="88">
        <f t="shared" si="770"/>
        <v>2.0475126707501323E-5</v>
      </c>
      <c r="AQ1218" s="89">
        <f t="shared" si="771"/>
        <v>7.3490566815156571E-6</v>
      </c>
      <c r="AR1218" s="89">
        <f t="shared" si="772"/>
        <v>1.9452118433437237E-5</v>
      </c>
      <c r="AS1218" s="89">
        <f t="shared" si="773"/>
        <v>1.0064278471534164E-5</v>
      </c>
      <c r="AT1218" s="89">
        <f t="shared" si="774"/>
        <v>3.7728967134087279E-3</v>
      </c>
      <c r="AU1218" s="91">
        <f t="shared" si="775"/>
        <v>1.7183367182645679E-6</v>
      </c>
      <c r="AV1218" s="95">
        <f t="shared" si="785"/>
        <v>7473.4212482379835</v>
      </c>
      <c r="AW1218" s="96">
        <f t="shared" si="786"/>
        <v>2682.4056887532147</v>
      </c>
      <c r="AX1218" s="96">
        <f t="shared" si="787"/>
        <v>7100.0232282045918</v>
      </c>
      <c r="AY1218" s="96">
        <f t="shared" si="788"/>
        <v>3673.4616421099699</v>
      </c>
      <c r="AZ1218" s="96">
        <f t="shared" si="789"/>
        <v>1377107.3003941856</v>
      </c>
      <c r="BA1218" s="97">
        <f t="shared" si="790"/>
        <v>627.19290216656725</v>
      </c>
      <c r="BB1218" s="102">
        <f t="shared" si="791"/>
        <v>20.475126707501321</v>
      </c>
      <c r="BC1218" s="98">
        <f t="shared" si="792"/>
        <v>7.3490566815156573</v>
      </c>
      <c r="BD1218" s="98">
        <f t="shared" si="793"/>
        <v>19.452118433437239</v>
      </c>
      <c r="BE1218" s="98">
        <f t="shared" si="794"/>
        <v>10.064278471534164</v>
      </c>
      <c r="BF1218" s="98">
        <f t="shared" si="795"/>
        <v>3772.8967134087279</v>
      </c>
      <c r="BG1218" s="103">
        <f t="shared" si="796"/>
        <v>1.7183367182645679</v>
      </c>
      <c r="BH1218">
        <v>0.1</v>
      </c>
      <c r="BI1218">
        <f t="shared" si="776"/>
        <v>58.775386273759523</v>
      </c>
      <c r="BJ1218">
        <v>0.1</v>
      </c>
      <c r="BK1218">
        <f t="shared" si="777"/>
        <v>2614.3981481481483</v>
      </c>
      <c r="BL1218" s="114">
        <v>8.7974410932361504</v>
      </c>
      <c r="BM1218" s="114">
        <v>3.6268345072346699</v>
      </c>
      <c r="BN1218" s="114">
        <v>10.053852918428399</v>
      </c>
      <c r="BO1218" s="114">
        <v>12.5</v>
      </c>
      <c r="BP1218" s="114">
        <v>2343</v>
      </c>
      <c r="BQ1218" s="107">
        <f t="shared" si="778"/>
        <v>3E-9</v>
      </c>
      <c r="BR1218" s="107">
        <f t="shared" si="779"/>
        <v>5.224458711368187E-3</v>
      </c>
      <c r="BS1218" s="107">
        <f t="shared" si="780"/>
        <v>2.1484967227345399E-3</v>
      </c>
      <c r="BT1218" s="107">
        <f t="shared" si="781"/>
        <v>5.9516922174806079E-3</v>
      </c>
      <c r="BU1218" s="107">
        <f t="shared" si="782"/>
        <v>7.3561012057049386E-3</v>
      </c>
      <c r="BV1218" s="107">
        <f t="shared" si="783"/>
        <v>1.3839757085899127</v>
      </c>
      <c r="BW1218" s="117">
        <f t="shared" si="784"/>
        <v>8.8698470846810146E-5</v>
      </c>
    </row>
    <row r="1219" spans="1:75" ht="30" customHeight="1" x14ac:dyDescent="0.25">
      <c r="A1219" s="108">
        <v>4.7276439364456699</v>
      </c>
      <c r="B1219" s="108">
        <v>-74.053361788708301</v>
      </c>
      <c r="C1219" s="119">
        <v>34</v>
      </c>
      <c r="D1219" s="119">
        <v>38</v>
      </c>
      <c r="E1219" s="119">
        <v>2492</v>
      </c>
      <c r="F1219" s="16" t="s">
        <v>3040</v>
      </c>
      <c r="G1219" s="14" t="s">
        <v>3041</v>
      </c>
      <c r="H1219" s="16" t="s">
        <v>3042</v>
      </c>
      <c r="I1219" s="14" t="s">
        <v>1462</v>
      </c>
      <c r="J1219" s="14" t="s">
        <v>53</v>
      </c>
      <c r="K1219" s="27"/>
      <c r="L1219" s="27"/>
      <c r="M1219" s="14">
        <v>2000</v>
      </c>
      <c r="N1219" s="15" t="s">
        <v>43</v>
      </c>
      <c r="O1219" s="15" t="s">
        <v>397</v>
      </c>
      <c r="P1219" s="17">
        <v>8.124879750918957E-3</v>
      </c>
      <c r="Q1219" s="18">
        <v>15739.875</v>
      </c>
      <c r="R1219" s="18">
        <v>16259.816527935622</v>
      </c>
      <c r="S1219" s="15" t="s">
        <v>45</v>
      </c>
      <c r="T1219" s="15"/>
      <c r="U1219" s="15"/>
      <c r="V1219" s="14">
        <v>365</v>
      </c>
      <c r="W1219" s="76"/>
      <c r="X1219" s="14"/>
      <c r="Y1219" s="14">
        <v>8760</v>
      </c>
      <c r="Z1219" s="76" t="s">
        <v>3043</v>
      </c>
      <c r="AA1219" s="76" t="s">
        <v>3044</v>
      </c>
      <c r="AB1219" s="19" t="s">
        <v>49</v>
      </c>
      <c r="AC1219" s="19">
        <v>196.35697419693699</v>
      </c>
      <c r="AD1219" s="19">
        <v>1220.7279907421801</v>
      </c>
      <c r="AE1219" s="19">
        <v>0.1</v>
      </c>
      <c r="AF1219" s="19">
        <v>640</v>
      </c>
      <c r="AG1219" s="19">
        <v>1920000</v>
      </c>
      <c r="AH1219" s="20">
        <v>95073.827203389839</v>
      </c>
      <c r="AI1219" s="20">
        <v>2.5741799999999997E-6</v>
      </c>
      <c r="AJ1219" s="21">
        <f t="shared" ref="AJ1219:AJ1250" si="810">AC1219*R1219/1000000000</f>
        <v>3.1927283744227846E-3</v>
      </c>
      <c r="AK1219" s="21">
        <f t="shared" ref="AK1219:AK1250" si="811">AD1219*R1219/1000000000</f>
        <v>1.9848813159983339E-2</v>
      </c>
      <c r="AL1219" s="21">
        <f t="shared" ref="AL1219:AL1250" si="812">AE1219*R1219/1000000000</f>
        <v>1.6259816527935622E-6</v>
      </c>
      <c r="AM1219" s="21">
        <f t="shared" ref="AM1219:AM1250" si="813">AF1219*R1219/1000000000</f>
        <v>1.0406282577878798E-2</v>
      </c>
      <c r="AN1219" s="21">
        <f t="shared" ref="AN1219:AN1250" si="814">AG1219*R1219/1000000000</f>
        <v>31.218847733636395</v>
      </c>
      <c r="AO1219" s="86">
        <f t="shared" si="769"/>
        <v>0.25282164358422982</v>
      </c>
      <c r="AP1219" s="88">
        <f t="shared" si="770"/>
        <v>8.7472010258158474E-6</v>
      </c>
      <c r="AQ1219" s="89">
        <f t="shared" si="771"/>
        <v>5.4380310027351615E-5</v>
      </c>
      <c r="AR1219" s="89">
        <f t="shared" si="772"/>
        <v>4.4547442542289373E-9</v>
      </c>
      <c r="AS1219" s="89">
        <f t="shared" si="773"/>
        <v>2.8510363227065199E-5</v>
      </c>
      <c r="AT1219" s="89">
        <f t="shared" si="774"/>
        <v>8.5531089681195605E-2</v>
      </c>
      <c r="AU1219" s="91">
        <f t="shared" si="775"/>
        <v>6.92662037217068E-4</v>
      </c>
      <c r="AV1219" s="95">
        <f t="shared" si="785"/>
        <v>3192.7283744227848</v>
      </c>
      <c r="AW1219" s="96">
        <f t="shared" si="786"/>
        <v>19848.81315998334</v>
      </c>
      <c r="AX1219" s="96">
        <f t="shared" si="787"/>
        <v>1.6259816527935622</v>
      </c>
      <c r="AY1219" s="96">
        <f t="shared" si="788"/>
        <v>10406.282577878797</v>
      </c>
      <c r="AZ1219" s="96">
        <f t="shared" si="789"/>
        <v>31218847.733636394</v>
      </c>
      <c r="BA1219" s="97">
        <f t="shared" si="790"/>
        <v>252821.64358422981</v>
      </c>
      <c r="BB1219" s="102">
        <f t="shared" si="791"/>
        <v>8.7472010258158477</v>
      </c>
      <c r="BC1219" s="98">
        <f t="shared" si="792"/>
        <v>54.380310027351612</v>
      </c>
      <c r="BD1219" s="98">
        <f t="shared" si="793"/>
        <v>4.4547442542289374E-3</v>
      </c>
      <c r="BE1219" s="98">
        <f t="shared" si="794"/>
        <v>28.510363227065199</v>
      </c>
      <c r="BF1219" s="98">
        <f t="shared" si="795"/>
        <v>85531.089681195604</v>
      </c>
      <c r="BG1219" s="103">
        <f t="shared" si="796"/>
        <v>692.66203721706802</v>
      </c>
      <c r="BH1219">
        <v>0.1</v>
      </c>
      <c r="BI1219">
        <f t="shared" si="776"/>
        <v>1625.9816527935623</v>
      </c>
      <c r="BJ1219">
        <v>0.1</v>
      </c>
      <c r="BK1219">
        <f t="shared" si="777"/>
        <v>9507.3827203389847</v>
      </c>
      <c r="BL1219" s="114">
        <v>187.562005220738</v>
      </c>
      <c r="BM1219" s="114">
        <v>1012.03746873145</v>
      </c>
      <c r="BN1219" s="114">
        <v>0</v>
      </c>
      <c r="BO1219" s="114">
        <v>256</v>
      </c>
      <c r="BP1219" s="114">
        <v>384000</v>
      </c>
      <c r="BQ1219" s="107">
        <f t="shared" si="778"/>
        <v>2.5741799999999998E-7</v>
      </c>
      <c r="BR1219" s="107">
        <f t="shared" si="779"/>
        <v>3.0663904440358758E-3</v>
      </c>
      <c r="BS1219" s="107">
        <f t="shared" si="780"/>
        <v>1.6574820292406568E-2</v>
      </c>
      <c r="BT1219" s="107">
        <f t="shared" si="781"/>
        <v>1.6259816527935623E-7</v>
      </c>
      <c r="BU1219" s="107">
        <f t="shared" si="782"/>
        <v>4.2906202238619127E-3</v>
      </c>
      <c r="BV1219" s="107">
        <f t="shared" si="783"/>
        <v>6.9807465711626229</v>
      </c>
      <c r="BW1219" s="117">
        <f t="shared" si="784"/>
        <v>3.5754379721827469E-2</v>
      </c>
    </row>
    <row r="1220" spans="1:75" ht="30" customHeight="1" x14ac:dyDescent="0.25">
      <c r="A1220" s="108">
        <v>4.7276439364456699</v>
      </c>
      <c r="B1220" s="108">
        <v>-74.053361788708301</v>
      </c>
      <c r="C1220" s="119">
        <v>34</v>
      </c>
      <c r="D1220" s="119">
        <v>38</v>
      </c>
      <c r="E1220" s="119">
        <v>2492</v>
      </c>
      <c r="F1220" s="16" t="s">
        <v>3040</v>
      </c>
      <c r="G1220" s="14" t="s">
        <v>3041</v>
      </c>
      <c r="H1220" s="16" t="s">
        <v>3042</v>
      </c>
      <c r="I1220" s="14" t="s">
        <v>1462</v>
      </c>
      <c r="J1220" s="14" t="s">
        <v>53</v>
      </c>
      <c r="K1220" s="27"/>
      <c r="L1220" s="27"/>
      <c r="M1220" s="14">
        <v>2007</v>
      </c>
      <c r="N1220" s="15" t="s">
        <v>43</v>
      </c>
      <c r="O1220" s="15" t="s">
        <v>397</v>
      </c>
      <c r="P1220" s="17">
        <v>8.124879750918957E-3</v>
      </c>
      <c r="Q1220" s="18">
        <v>15739.875</v>
      </c>
      <c r="R1220" s="18">
        <v>16259.816527935622</v>
      </c>
      <c r="S1220" s="15" t="s">
        <v>45</v>
      </c>
      <c r="T1220" s="15"/>
      <c r="U1220" s="15"/>
      <c r="V1220" s="14">
        <v>365</v>
      </c>
      <c r="W1220" s="76"/>
      <c r="X1220" s="14"/>
      <c r="Y1220" s="14">
        <v>8760</v>
      </c>
      <c r="Z1220" s="76" t="s">
        <v>3045</v>
      </c>
      <c r="AA1220" s="76" t="s">
        <v>429</v>
      </c>
      <c r="AB1220" s="19" t="s">
        <v>49</v>
      </c>
      <c r="AC1220" s="19">
        <v>196.35697419693699</v>
      </c>
      <c r="AD1220" s="19">
        <v>1220.7279907421801</v>
      </c>
      <c r="AE1220" s="19">
        <v>0.1</v>
      </c>
      <c r="AF1220" s="19">
        <v>640</v>
      </c>
      <c r="AG1220" s="19">
        <v>1920000</v>
      </c>
      <c r="AH1220" s="20">
        <v>95073.827203389839</v>
      </c>
      <c r="AI1220" s="20">
        <v>2.5741799999999997E-6</v>
      </c>
      <c r="AJ1220" s="21">
        <f t="shared" si="810"/>
        <v>3.1927283744227846E-3</v>
      </c>
      <c r="AK1220" s="21">
        <f t="shared" si="811"/>
        <v>1.9848813159983339E-2</v>
      </c>
      <c r="AL1220" s="21">
        <f t="shared" si="812"/>
        <v>1.6259816527935622E-6</v>
      </c>
      <c r="AM1220" s="21">
        <f t="shared" si="813"/>
        <v>1.0406282577878798E-2</v>
      </c>
      <c r="AN1220" s="21">
        <f t="shared" si="814"/>
        <v>31.218847733636395</v>
      </c>
      <c r="AO1220" s="86">
        <f t="shared" ref="AO1220:AO1283" si="815">AI1220*AH1220*EXP(P1220*4)</f>
        <v>0.25282164358422982</v>
      </c>
      <c r="AP1220" s="88">
        <f t="shared" ref="AP1220:AP1283" si="816">AJ1220/V1220</f>
        <v>8.7472010258158474E-6</v>
      </c>
      <c r="AQ1220" s="89">
        <f t="shared" ref="AQ1220:AQ1283" si="817">AK1220/V1220</f>
        <v>5.4380310027351615E-5</v>
      </c>
      <c r="AR1220" s="89">
        <f t="shared" ref="AR1220:AR1283" si="818">AL1220/V1220</f>
        <v>4.4547442542289373E-9</v>
      </c>
      <c r="AS1220" s="89">
        <f t="shared" ref="AS1220:AS1283" si="819">AM1220/V1220</f>
        <v>2.8510363227065199E-5</v>
      </c>
      <c r="AT1220" s="89">
        <f t="shared" ref="AT1220:AT1283" si="820">AN1220/V1220</f>
        <v>8.5531089681195605E-2</v>
      </c>
      <c r="AU1220" s="91">
        <f t="shared" ref="AU1220:AU1283" si="821">AO1220/V1220</f>
        <v>6.92662037217068E-4</v>
      </c>
      <c r="AV1220" s="95">
        <f t="shared" si="785"/>
        <v>3192.7283744227848</v>
      </c>
      <c r="AW1220" s="96">
        <f t="shared" si="786"/>
        <v>19848.81315998334</v>
      </c>
      <c r="AX1220" s="96">
        <f t="shared" si="787"/>
        <v>1.6259816527935622</v>
      </c>
      <c r="AY1220" s="96">
        <f t="shared" si="788"/>
        <v>10406.282577878797</v>
      </c>
      <c r="AZ1220" s="96">
        <f t="shared" si="789"/>
        <v>31218847.733636394</v>
      </c>
      <c r="BA1220" s="97">
        <f t="shared" si="790"/>
        <v>252821.64358422981</v>
      </c>
      <c r="BB1220" s="102">
        <f t="shared" si="791"/>
        <v>8.7472010258158477</v>
      </c>
      <c r="BC1220" s="98">
        <f t="shared" si="792"/>
        <v>54.380310027351612</v>
      </c>
      <c r="BD1220" s="98">
        <f t="shared" si="793"/>
        <v>4.4547442542289374E-3</v>
      </c>
      <c r="BE1220" s="98">
        <f t="shared" si="794"/>
        <v>28.510363227065199</v>
      </c>
      <c r="BF1220" s="98">
        <f t="shared" si="795"/>
        <v>85531.089681195604</v>
      </c>
      <c r="BG1220" s="103">
        <f t="shared" si="796"/>
        <v>692.66203721706802</v>
      </c>
      <c r="BH1220">
        <v>0.1</v>
      </c>
      <c r="BI1220">
        <f t="shared" ref="BI1220:BI1283" si="822">R1220*BH1220</f>
        <v>1625.9816527935623</v>
      </c>
      <c r="BJ1220">
        <v>0.1</v>
      </c>
      <c r="BK1220">
        <f t="shared" ref="BK1220:BK1283" si="823">AH1220*BJ1220</f>
        <v>9507.3827203389847</v>
      </c>
      <c r="BL1220" s="114">
        <v>187.562005220738</v>
      </c>
      <c r="BM1220" s="114">
        <v>1012.03746873145</v>
      </c>
      <c r="BN1220" s="114">
        <v>0</v>
      </c>
      <c r="BO1220" s="114">
        <v>256</v>
      </c>
      <c r="BP1220" s="114">
        <v>384000</v>
      </c>
      <c r="BQ1220" s="107">
        <f t="shared" ref="BQ1220:BQ1283" si="824">AI1220*0.1</f>
        <v>2.5741799999999998E-7</v>
      </c>
      <c r="BR1220" s="107">
        <f t="shared" ref="BR1220:BR1283" si="825">((((BI1220/R1220)^2)+((BL1220/AC1220)^2))^(1/2))*AJ1220</f>
        <v>3.0663904440358758E-3</v>
      </c>
      <c r="BS1220" s="107">
        <f t="shared" ref="BS1220:BS1283" si="826">((((BI1220/R1220)^2)+((BM1220/AD1220)^2))^(1/2))*AK1220</f>
        <v>1.6574820292406568E-2</v>
      </c>
      <c r="BT1220" s="107">
        <f t="shared" ref="BT1220:BT1283" si="827">((((BI1220/R1220)^2)+((BN1220/AE1220)^2))^(1/2))*AL1220</f>
        <v>1.6259816527935623E-7</v>
      </c>
      <c r="BU1220" s="107">
        <f t="shared" ref="BU1220:BU1283" si="828">((((BI1220/R1220)^2)+((BO1220/AF1220)^2))^(1/2))*AM1220</f>
        <v>4.2906202238619127E-3</v>
      </c>
      <c r="BV1220" s="107">
        <f t="shared" ref="BV1220:BV1283" si="829">((((BI1220/R1220)^2)+((BP1220/AG1220)^2))^(1/2))*AN1220</f>
        <v>6.9807465711626229</v>
      </c>
      <c r="BW1220" s="117">
        <f t="shared" ref="BW1220:BW1283" si="830">((((BK1220/AH1220)^2)+((BQ1220/AI1220)^2))^(1/2))*AO1220</f>
        <v>3.5754379721827469E-2</v>
      </c>
    </row>
    <row r="1221" spans="1:75" ht="30" customHeight="1" x14ac:dyDescent="0.25">
      <c r="A1221" s="108">
        <v>4.7276439364456699</v>
      </c>
      <c r="B1221" s="108">
        <v>-74.053361788708301</v>
      </c>
      <c r="C1221" s="119">
        <v>34</v>
      </c>
      <c r="D1221" s="119">
        <v>38</v>
      </c>
      <c r="E1221" s="119">
        <v>2492</v>
      </c>
      <c r="F1221" s="16" t="s">
        <v>3040</v>
      </c>
      <c r="G1221" s="14" t="s">
        <v>3041</v>
      </c>
      <c r="H1221" s="16" t="s">
        <v>3042</v>
      </c>
      <c r="I1221" s="14" t="s">
        <v>1462</v>
      </c>
      <c r="J1221" s="14" t="s">
        <v>53</v>
      </c>
      <c r="K1221" s="27"/>
      <c r="L1221" s="27"/>
      <c r="M1221" s="14">
        <v>1996</v>
      </c>
      <c r="N1221" s="15" t="s">
        <v>43</v>
      </c>
      <c r="O1221" s="15" t="s">
        <v>397</v>
      </c>
      <c r="P1221" s="17">
        <v>8.124879750918957E-3</v>
      </c>
      <c r="Q1221" s="18">
        <v>15739.875</v>
      </c>
      <c r="R1221" s="18">
        <v>16259.816527935622</v>
      </c>
      <c r="S1221" s="15" t="s">
        <v>45</v>
      </c>
      <c r="T1221" s="15"/>
      <c r="U1221" s="15"/>
      <c r="V1221" s="14">
        <v>365</v>
      </c>
      <c r="W1221" s="76"/>
      <c r="X1221" s="14"/>
      <c r="Y1221" s="14">
        <v>8760</v>
      </c>
      <c r="Z1221" s="76" t="s">
        <v>429</v>
      </c>
      <c r="AA1221" s="76" t="s">
        <v>429</v>
      </c>
      <c r="AB1221" s="19" t="s">
        <v>49</v>
      </c>
      <c r="AC1221" s="19">
        <v>196.35697419693699</v>
      </c>
      <c r="AD1221" s="19">
        <v>1220.7279907421801</v>
      </c>
      <c r="AE1221" s="19">
        <v>0.1</v>
      </c>
      <c r="AF1221" s="19">
        <v>640</v>
      </c>
      <c r="AG1221" s="19">
        <v>1920000</v>
      </c>
      <c r="AH1221" s="20">
        <v>95073.827203389839</v>
      </c>
      <c r="AI1221" s="20">
        <v>2.5741799999999997E-6</v>
      </c>
      <c r="AJ1221" s="21">
        <f t="shared" si="810"/>
        <v>3.1927283744227846E-3</v>
      </c>
      <c r="AK1221" s="21">
        <f t="shared" si="811"/>
        <v>1.9848813159983339E-2</v>
      </c>
      <c r="AL1221" s="21">
        <f t="shared" si="812"/>
        <v>1.6259816527935622E-6</v>
      </c>
      <c r="AM1221" s="21">
        <f t="shared" si="813"/>
        <v>1.0406282577878798E-2</v>
      </c>
      <c r="AN1221" s="21">
        <f t="shared" si="814"/>
        <v>31.218847733636395</v>
      </c>
      <c r="AO1221" s="86">
        <f t="shared" si="815"/>
        <v>0.25282164358422982</v>
      </c>
      <c r="AP1221" s="88">
        <f t="shared" si="816"/>
        <v>8.7472010258158474E-6</v>
      </c>
      <c r="AQ1221" s="89">
        <f t="shared" si="817"/>
        <v>5.4380310027351615E-5</v>
      </c>
      <c r="AR1221" s="89">
        <f t="shared" si="818"/>
        <v>4.4547442542289373E-9</v>
      </c>
      <c r="AS1221" s="89">
        <f t="shared" si="819"/>
        <v>2.8510363227065199E-5</v>
      </c>
      <c r="AT1221" s="89">
        <f t="shared" si="820"/>
        <v>8.5531089681195605E-2</v>
      </c>
      <c r="AU1221" s="91">
        <f t="shared" si="821"/>
        <v>6.92662037217068E-4</v>
      </c>
      <c r="AV1221" s="95">
        <f t="shared" ref="AV1221:AV1284" si="831">AJ1221*1000000</f>
        <v>3192.7283744227848</v>
      </c>
      <c r="AW1221" s="96">
        <f t="shared" ref="AW1221:AW1284" si="832">AK1221*1000000</f>
        <v>19848.81315998334</v>
      </c>
      <c r="AX1221" s="96">
        <f t="shared" ref="AX1221:AX1284" si="833">AL1221*1000000</f>
        <v>1.6259816527935622</v>
      </c>
      <c r="AY1221" s="96">
        <f t="shared" ref="AY1221:AY1284" si="834">AM1221*1000000</f>
        <v>10406.282577878797</v>
      </c>
      <c r="AZ1221" s="96">
        <f t="shared" ref="AZ1221:AZ1284" si="835">AN1221*1000000</f>
        <v>31218847.733636394</v>
      </c>
      <c r="BA1221" s="97">
        <f t="shared" ref="BA1221:BA1284" si="836">AO1221*1000000</f>
        <v>252821.64358422981</v>
      </c>
      <c r="BB1221" s="102">
        <f t="shared" ref="BB1221:BB1284" si="837">AP1221*1000000</f>
        <v>8.7472010258158477</v>
      </c>
      <c r="BC1221" s="98">
        <f t="shared" ref="BC1221:BC1284" si="838">AQ1221*1000000</f>
        <v>54.380310027351612</v>
      </c>
      <c r="BD1221" s="98">
        <f t="shared" ref="BD1221:BD1284" si="839">AR1221*1000000</f>
        <v>4.4547442542289374E-3</v>
      </c>
      <c r="BE1221" s="98">
        <f t="shared" ref="BE1221:BE1284" si="840">AS1221*1000000</f>
        <v>28.510363227065199</v>
      </c>
      <c r="BF1221" s="98">
        <f t="shared" ref="BF1221:BF1284" si="841">AT1221*1000000</f>
        <v>85531.089681195604</v>
      </c>
      <c r="BG1221" s="103">
        <f t="shared" ref="BG1221:BG1284" si="842">AU1221*1000000</f>
        <v>692.66203721706802</v>
      </c>
      <c r="BH1221">
        <v>0.1</v>
      </c>
      <c r="BI1221">
        <f t="shared" si="822"/>
        <v>1625.9816527935623</v>
      </c>
      <c r="BJ1221">
        <v>0.1</v>
      </c>
      <c r="BK1221">
        <f t="shared" si="823"/>
        <v>9507.3827203389847</v>
      </c>
      <c r="BL1221" s="114">
        <v>187.562005220738</v>
      </c>
      <c r="BM1221" s="114">
        <v>1012.03746873145</v>
      </c>
      <c r="BN1221" s="114">
        <v>0</v>
      </c>
      <c r="BO1221" s="114">
        <v>256</v>
      </c>
      <c r="BP1221" s="114">
        <v>384000</v>
      </c>
      <c r="BQ1221" s="107">
        <f t="shared" si="824"/>
        <v>2.5741799999999998E-7</v>
      </c>
      <c r="BR1221" s="107">
        <f t="shared" si="825"/>
        <v>3.0663904440358758E-3</v>
      </c>
      <c r="BS1221" s="107">
        <f t="shared" si="826"/>
        <v>1.6574820292406568E-2</v>
      </c>
      <c r="BT1221" s="107">
        <f t="shared" si="827"/>
        <v>1.6259816527935623E-7</v>
      </c>
      <c r="BU1221" s="107">
        <f t="shared" si="828"/>
        <v>4.2906202238619127E-3</v>
      </c>
      <c r="BV1221" s="107">
        <f t="shared" si="829"/>
        <v>6.9807465711626229</v>
      </c>
      <c r="BW1221" s="117">
        <f t="shared" si="830"/>
        <v>3.5754379721827469E-2</v>
      </c>
    </row>
    <row r="1222" spans="1:75" ht="30" customHeight="1" x14ac:dyDescent="0.25">
      <c r="A1222" s="108">
        <v>4.7276439364456699</v>
      </c>
      <c r="B1222" s="108">
        <v>-74.053361788708301</v>
      </c>
      <c r="C1222" s="119">
        <v>34</v>
      </c>
      <c r="D1222" s="119">
        <v>38</v>
      </c>
      <c r="E1222" s="119">
        <v>2492</v>
      </c>
      <c r="F1222" s="16" t="s">
        <v>3040</v>
      </c>
      <c r="G1222" s="14" t="s">
        <v>3041</v>
      </c>
      <c r="H1222" s="16" t="s">
        <v>3042</v>
      </c>
      <c r="I1222" s="14" t="s">
        <v>1462</v>
      </c>
      <c r="J1222" s="14" t="s">
        <v>53</v>
      </c>
      <c r="K1222" s="27"/>
      <c r="L1222" s="27"/>
      <c r="M1222" s="14">
        <v>2000</v>
      </c>
      <c r="N1222" s="15" t="s">
        <v>43</v>
      </c>
      <c r="O1222" s="15" t="s">
        <v>397</v>
      </c>
      <c r="P1222" s="17">
        <v>8.124879750918957E-3</v>
      </c>
      <c r="Q1222" s="18">
        <v>15739.875</v>
      </c>
      <c r="R1222" s="18">
        <v>16259.816527935622</v>
      </c>
      <c r="S1222" s="15" t="s">
        <v>45</v>
      </c>
      <c r="T1222" s="15"/>
      <c r="U1222" s="15"/>
      <c r="V1222" s="14">
        <v>365</v>
      </c>
      <c r="W1222" s="76"/>
      <c r="X1222" s="14"/>
      <c r="Y1222" s="14">
        <v>8760</v>
      </c>
      <c r="Z1222" s="76" t="s">
        <v>429</v>
      </c>
      <c r="AA1222" s="76" t="s">
        <v>429</v>
      </c>
      <c r="AB1222" s="19" t="s">
        <v>49</v>
      </c>
      <c r="AC1222" s="19">
        <v>196.35697419693699</v>
      </c>
      <c r="AD1222" s="19">
        <v>1220.7279907421801</v>
      </c>
      <c r="AE1222" s="19">
        <v>0.1</v>
      </c>
      <c r="AF1222" s="19">
        <v>640</v>
      </c>
      <c r="AG1222" s="19">
        <v>1920000</v>
      </c>
      <c r="AH1222" s="20">
        <v>95073.827203389839</v>
      </c>
      <c r="AI1222" s="20">
        <v>2.5741799999999997E-6</v>
      </c>
      <c r="AJ1222" s="21">
        <f t="shared" si="810"/>
        <v>3.1927283744227846E-3</v>
      </c>
      <c r="AK1222" s="21">
        <f t="shared" si="811"/>
        <v>1.9848813159983339E-2</v>
      </c>
      <c r="AL1222" s="21">
        <f t="shared" si="812"/>
        <v>1.6259816527935622E-6</v>
      </c>
      <c r="AM1222" s="21">
        <f t="shared" si="813"/>
        <v>1.0406282577878798E-2</v>
      </c>
      <c r="AN1222" s="21">
        <f t="shared" si="814"/>
        <v>31.218847733636395</v>
      </c>
      <c r="AO1222" s="86">
        <f t="shared" si="815"/>
        <v>0.25282164358422982</v>
      </c>
      <c r="AP1222" s="88">
        <f t="shared" si="816"/>
        <v>8.7472010258158474E-6</v>
      </c>
      <c r="AQ1222" s="89">
        <f t="shared" si="817"/>
        <v>5.4380310027351615E-5</v>
      </c>
      <c r="AR1222" s="89">
        <f t="shared" si="818"/>
        <v>4.4547442542289373E-9</v>
      </c>
      <c r="AS1222" s="89">
        <f t="shared" si="819"/>
        <v>2.8510363227065199E-5</v>
      </c>
      <c r="AT1222" s="89">
        <f t="shared" si="820"/>
        <v>8.5531089681195605E-2</v>
      </c>
      <c r="AU1222" s="91">
        <f t="shared" si="821"/>
        <v>6.92662037217068E-4</v>
      </c>
      <c r="AV1222" s="95">
        <f t="shared" si="831"/>
        <v>3192.7283744227848</v>
      </c>
      <c r="AW1222" s="96">
        <f t="shared" si="832"/>
        <v>19848.81315998334</v>
      </c>
      <c r="AX1222" s="96">
        <f t="shared" si="833"/>
        <v>1.6259816527935622</v>
      </c>
      <c r="AY1222" s="96">
        <f t="shared" si="834"/>
        <v>10406.282577878797</v>
      </c>
      <c r="AZ1222" s="96">
        <f t="shared" si="835"/>
        <v>31218847.733636394</v>
      </c>
      <c r="BA1222" s="97">
        <f t="shared" si="836"/>
        <v>252821.64358422981</v>
      </c>
      <c r="BB1222" s="102">
        <f t="shared" si="837"/>
        <v>8.7472010258158477</v>
      </c>
      <c r="BC1222" s="98">
        <f t="shared" si="838"/>
        <v>54.380310027351612</v>
      </c>
      <c r="BD1222" s="98">
        <f t="shared" si="839"/>
        <v>4.4547442542289374E-3</v>
      </c>
      <c r="BE1222" s="98">
        <f t="shared" si="840"/>
        <v>28.510363227065199</v>
      </c>
      <c r="BF1222" s="98">
        <f t="shared" si="841"/>
        <v>85531.089681195604</v>
      </c>
      <c r="BG1222" s="103">
        <f t="shared" si="842"/>
        <v>692.66203721706802</v>
      </c>
      <c r="BH1222">
        <v>0.1</v>
      </c>
      <c r="BI1222">
        <f t="shared" si="822"/>
        <v>1625.9816527935623</v>
      </c>
      <c r="BJ1222">
        <v>0.1</v>
      </c>
      <c r="BK1222">
        <f t="shared" si="823"/>
        <v>9507.3827203389847</v>
      </c>
      <c r="BL1222" s="114">
        <v>187.562005220738</v>
      </c>
      <c r="BM1222" s="114">
        <v>1012.03746873145</v>
      </c>
      <c r="BN1222" s="114">
        <v>0</v>
      </c>
      <c r="BO1222" s="114">
        <v>256</v>
      </c>
      <c r="BP1222" s="114">
        <v>384000</v>
      </c>
      <c r="BQ1222" s="107">
        <f t="shared" si="824"/>
        <v>2.5741799999999998E-7</v>
      </c>
      <c r="BR1222" s="107">
        <f t="shared" si="825"/>
        <v>3.0663904440358758E-3</v>
      </c>
      <c r="BS1222" s="107">
        <f t="shared" si="826"/>
        <v>1.6574820292406568E-2</v>
      </c>
      <c r="BT1222" s="107">
        <f t="shared" si="827"/>
        <v>1.6259816527935623E-7</v>
      </c>
      <c r="BU1222" s="107">
        <f t="shared" si="828"/>
        <v>4.2906202238619127E-3</v>
      </c>
      <c r="BV1222" s="107">
        <f t="shared" si="829"/>
        <v>6.9807465711626229</v>
      </c>
      <c r="BW1222" s="117">
        <f t="shared" si="830"/>
        <v>3.5754379721827469E-2</v>
      </c>
    </row>
    <row r="1223" spans="1:75" ht="30" customHeight="1" x14ac:dyDescent="0.25">
      <c r="A1223" s="108">
        <v>4.7276439364456699</v>
      </c>
      <c r="B1223" s="108">
        <v>-74.053361788708301</v>
      </c>
      <c r="C1223" s="119">
        <v>34</v>
      </c>
      <c r="D1223" s="119">
        <v>38</v>
      </c>
      <c r="E1223" s="119">
        <v>2492</v>
      </c>
      <c r="F1223" s="16" t="s">
        <v>3040</v>
      </c>
      <c r="G1223" s="14" t="s">
        <v>3041</v>
      </c>
      <c r="H1223" s="16" t="s">
        <v>3042</v>
      </c>
      <c r="I1223" s="14" t="s">
        <v>1462</v>
      </c>
      <c r="J1223" s="14" t="s">
        <v>53</v>
      </c>
      <c r="K1223" s="27"/>
      <c r="L1223" s="27"/>
      <c r="M1223" s="14">
        <v>1998</v>
      </c>
      <c r="N1223" s="15" t="s">
        <v>43</v>
      </c>
      <c r="O1223" s="15" t="s">
        <v>397</v>
      </c>
      <c r="P1223" s="17">
        <v>8.124879750918957E-3</v>
      </c>
      <c r="Q1223" s="18">
        <v>15739.875</v>
      </c>
      <c r="R1223" s="18">
        <v>16259.816527935622</v>
      </c>
      <c r="S1223" s="15" t="s">
        <v>45</v>
      </c>
      <c r="T1223" s="15"/>
      <c r="U1223" s="15"/>
      <c r="V1223" s="14">
        <v>365</v>
      </c>
      <c r="W1223" s="76"/>
      <c r="X1223" s="14"/>
      <c r="Y1223" s="14">
        <v>8760</v>
      </c>
      <c r="Z1223" s="76" t="s">
        <v>429</v>
      </c>
      <c r="AA1223" s="76" t="s">
        <v>429</v>
      </c>
      <c r="AB1223" s="19" t="s">
        <v>49</v>
      </c>
      <c r="AC1223" s="19">
        <v>196.35697419693699</v>
      </c>
      <c r="AD1223" s="19">
        <v>1220.7279907421801</v>
      </c>
      <c r="AE1223" s="19">
        <v>0.1</v>
      </c>
      <c r="AF1223" s="19">
        <v>640</v>
      </c>
      <c r="AG1223" s="19">
        <v>1920000</v>
      </c>
      <c r="AH1223" s="20">
        <v>95073.827203389839</v>
      </c>
      <c r="AI1223" s="20">
        <v>2.5741799999999997E-6</v>
      </c>
      <c r="AJ1223" s="21">
        <f t="shared" si="810"/>
        <v>3.1927283744227846E-3</v>
      </c>
      <c r="AK1223" s="21">
        <f t="shared" si="811"/>
        <v>1.9848813159983339E-2</v>
      </c>
      <c r="AL1223" s="21">
        <f t="shared" si="812"/>
        <v>1.6259816527935622E-6</v>
      </c>
      <c r="AM1223" s="21">
        <f t="shared" si="813"/>
        <v>1.0406282577878798E-2</v>
      </c>
      <c r="AN1223" s="21">
        <f t="shared" si="814"/>
        <v>31.218847733636395</v>
      </c>
      <c r="AO1223" s="86">
        <f t="shared" si="815"/>
        <v>0.25282164358422982</v>
      </c>
      <c r="AP1223" s="88">
        <f t="shared" si="816"/>
        <v>8.7472010258158474E-6</v>
      </c>
      <c r="AQ1223" s="89">
        <f t="shared" si="817"/>
        <v>5.4380310027351615E-5</v>
      </c>
      <c r="AR1223" s="89">
        <f t="shared" si="818"/>
        <v>4.4547442542289373E-9</v>
      </c>
      <c r="AS1223" s="89">
        <f t="shared" si="819"/>
        <v>2.8510363227065199E-5</v>
      </c>
      <c r="AT1223" s="89">
        <f t="shared" si="820"/>
        <v>8.5531089681195605E-2</v>
      </c>
      <c r="AU1223" s="91">
        <f t="shared" si="821"/>
        <v>6.92662037217068E-4</v>
      </c>
      <c r="AV1223" s="95">
        <f t="shared" si="831"/>
        <v>3192.7283744227848</v>
      </c>
      <c r="AW1223" s="96">
        <f t="shared" si="832"/>
        <v>19848.81315998334</v>
      </c>
      <c r="AX1223" s="96">
        <f t="shared" si="833"/>
        <v>1.6259816527935622</v>
      </c>
      <c r="AY1223" s="96">
        <f t="shared" si="834"/>
        <v>10406.282577878797</v>
      </c>
      <c r="AZ1223" s="96">
        <f t="shared" si="835"/>
        <v>31218847.733636394</v>
      </c>
      <c r="BA1223" s="97">
        <f t="shared" si="836"/>
        <v>252821.64358422981</v>
      </c>
      <c r="BB1223" s="102">
        <f t="shared" si="837"/>
        <v>8.7472010258158477</v>
      </c>
      <c r="BC1223" s="98">
        <f t="shared" si="838"/>
        <v>54.380310027351612</v>
      </c>
      <c r="BD1223" s="98">
        <f t="shared" si="839"/>
        <v>4.4547442542289374E-3</v>
      </c>
      <c r="BE1223" s="98">
        <f t="shared" si="840"/>
        <v>28.510363227065199</v>
      </c>
      <c r="BF1223" s="98">
        <f t="shared" si="841"/>
        <v>85531.089681195604</v>
      </c>
      <c r="BG1223" s="103">
        <f t="shared" si="842"/>
        <v>692.66203721706802</v>
      </c>
      <c r="BH1223">
        <v>0.1</v>
      </c>
      <c r="BI1223">
        <f t="shared" si="822"/>
        <v>1625.9816527935623</v>
      </c>
      <c r="BJ1223">
        <v>0.1</v>
      </c>
      <c r="BK1223">
        <f t="shared" si="823"/>
        <v>9507.3827203389847</v>
      </c>
      <c r="BL1223" s="114">
        <v>187.562005220738</v>
      </c>
      <c r="BM1223" s="114">
        <v>1012.03746873145</v>
      </c>
      <c r="BN1223" s="114">
        <v>0</v>
      </c>
      <c r="BO1223" s="114">
        <v>256</v>
      </c>
      <c r="BP1223" s="114">
        <v>384000</v>
      </c>
      <c r="BQ1223" s="107">
        <f t="shared" si="824"/>
        <v>2.5741799999999998E-7</v>
      </c>
      <c r="BR1223" s="107">
        <f t="shared" si="825"/>
        <v>3.0663904440358758E-3</v>
      </c>
      <c r="BS1223" s="107">
        <f t="shared" si="826"/>
        <v>1.6574820292406568E-2</v>
      </c>
      <c r="BT1223" s="107">
        <f t="shared" si="827"/>
        <v>1.6259816527935623E-7</v>
      </c>
      <c r="BU1223" s="107">
        <f t="shared" si="828"/>
        <v>4.2906202238619127E-3</v>
      </c>
      <c r="BV1223" s="107">
        <f t="shared" si="829"/>
        <v>6.9807465711626229</v>
      </c>
      <c r="BW1223" s="117">
        <f t="shared" si="830"/>
        <v>3.5754379721827469E-2</v>
      </c>
    </row>
    <row r="1224" spans="1:75" ht="30" customHeight="1" x14ac:dyDescent="0.25">
      <c r="A1224" s="108">
        <v>4.7276439364456699</v>
      </c>
      <c r="B1224" s="108">
        <v>-74.053361788708301</v>
      </c>
      <c r="C1224" s="119">
        <v>34</v>
      </c>
      <c r="D1224" s="119">
        <v>38</v>
      </c>
      <c r="E1224" s="119">
        <v>2492</v>
      </c>
      <c r="F1224" s="16" t="s">
        <v>3040</v>
      </c>
      <c r="G1224" s="14" t="s">
        <v>3041</v>
      </c>
      <c r="H1224" s="16" t="s">
        <v>3042</v>
      </c>
      <c r="I1224" s="14" t="s">
        <v>1462</v>
      </c>
      <c r="J1224" s="14" t="s">
        <v>53</v>
      </c>
      <c r="K1224" s="27"/>
      <c r="L1224" s="27"/>
      <c r="M1224" s="14">
        <v>1999</v>
      </c>
      <c r="N1224" s="15" t="s">
        <v>43</v>
      </c>
      <c r="O1224" s="15" t="s">
        <v>397</v>
      </c>
      <c r="P1224" s="17">
        <v>8.124879750918957E-3</v>
      </c>
      <c r="Q1224" s="18">
        <v>15739.875</v>
      </c>
      <c r="R1224" s="18">
        <v>16259.816527935622</v>
      </c>
      <c r="S1224" s="15" t="s">
        <v>45</v>
      </c>
      <c r="T1224" s="15"/>
      <c r="U1224" s="15"/>
      <c r="V1224" s="14">
        <v>365</v>
      </c>
      <c r="W1224" s="76"/>
      <c r="X1224" s="14"/>
      <c r="Y1224" s="14">
        <v>8760</v>
      </c>
      <c r="Z1224" s="76" t="s">
        <v>429</v>
      </c>
      <c r="AA1224" s="76" t="s">
        <v>429</v>
      </c>
      <c r="AB1224" s="19" t="s">
        <v>49</v>
      </c>
      <c r="AC1224" s="19">
        <v>196.35697419693699</v>
      </c>
      <c r="AD1224" s="19">
        <v>1220.7279907421801</v>
      </c>
      <c r="AE1224" s="19">
        <v>0.1</v>
      </c>
      <c r="AF1224" s="19">
        <v>640</v>
      </c>
      <c r="AG1224" s="19">
        <v>1920000</v>
      </c>
      <c r="AH1224" s="20">
        <v>95073.827203389839</v>
      </c>
      <c r="AI1224" s="20">
        <v>2.5741799999999997E-6</v>
      </c>
      <c r="AJ1224" s="21">
        <f t="shared" si="810"/>
        <v>3.1927283744227846E-3</v>
      </c>
      <c r="AK1224" s="21">
        <f t="shared" si="811"/>
        <v>1.9848813159983339E-2</v>
      </c>
      <c r="AL1224" s="21">
        <f t="shared" si="812"/>
        <v>1.6259816527935622E-6</v>
      </c>
      <c r="AM1224" s="21">
        <f t="shared" si="813"/>
        <v>1.0406282577878798E-2</v>
      </c>
      <c r="AN1224" s="21">
        <f t="shared" si="814"/>
        <v>31.218847733636395</v>
      </c>
      <c r="AO1224" s="86">
        <f t="shared" si="815"/>
        <v>0.25282164358422982</v>
      </c>
      <c r="AP1224" s="88">
        <f t="shared" si="816"/>
        <v>8.7472010258158474E-6</v>
      </c>
      <c r="AQ1224" s="89">
        <f t="shared" si="817"/>
        <v>5.4380310027351615E-5</v>
      </c>
      <c r="AR1224" s="89">
        <f t="shared" si="818"/>
        <v>4.4547442542289373E-9</v>
      </c>
      <c r="AS1224" s="89">
        <f t="shared" si="819"/>
        <v>2.8510363227065199E-5</v>
      </c>
      <c r="AT1224" s="89">
        <f t="shared" si="820"/>
        <v>8.5531089681195605E-2</v>
      </c>
      <c r="AU1224" s="91">
        <f t="shared" si="821"/>
        <v>6.92662037217068E-4</v>
      </c>
      <c r="AV1224" s="95">
        <f t="shared" si="831"/>
        <v>3192.7283744227848</v>
      </c>
      <c r="AW1224" s="96">
        <f t="shared" si="832"/>
        <v>19848.81315998334</v>
      </c>
      <c r="AX1224" s="96">
        <f t="shared" si="833"/>
        <v>1.6259816527935622</v>
      </c>
      <c r="AY1224" s="96">
        <f t="shared" si="834"/>
        <v>10406.282577878797</v>
      </c>
      <c r="AZ1224" s="96">
        <f t="shared" si="835"/>
        <v>31218847.733636394</v>
      </c>
      <c r="BA1224" s="97">
        <f t="shared" si="836"/>
        <v>252821.64358422981</v>
      </c>
      <c r="BB1224" s="102">
        <f t="shared" si="837"/>
        <v>8.7472010258158477</v>
      </c>
      <c r="BC1224" s="98">
        <f t="shared" si="838"/>
        <v>54.380310027351612</v>
      </c>
      <c r="BD1224" s="98">
        <f t="shared" si="839"/>
        <v>4.4547442542289374E-3</v>
      </c>
      <c r="BE1224" s="98">
        <f t="shared" si="840"/>
        <v>28.510363227065199</v>
      </c>
      <c r="BF1224" s="98">
        <f t="shared" si="841"/>
        <v>85531.089681195604</v>
      </c>
      <c r="BG1224" s="103">
        <f t="shared" si="842"/>
        <v>692.66203721706802</v>
      </c>
      <c r="BH1224">
        <v>0.1</v>
      </c>
      <c r="BI1224">
        <f t="shared" si="822"/>
        <v>1625.9816527935623</v>
      </c>
      <c r="BJ1224">
        <v>0.1</v>
      </c>
      <c r="BK1224">
        <f t="shared" si="823"/>
        <v>9507.3827203389847</v>
      </c>
      <c r="BL1224" s="114">
        <v>187.562005220738</v>
      </c>
      <c r="BM1224" s="114">
        <v>1012.03746873145</v>
      </c>
      <c r="BN1224" s="114">
        <v>0</v>
      </c>
      <c r="BO1224" s="114">
        <v>256</v>
      </c>
      <c r="BP1224" s="114">
        <v>384000</v>
      </c>
      <c r="BQ1224" s="107">
        <f t="shared" si="824"/>
        <v>2.5741799999999998E-7</v>
      </c>
      <c r="BR1224" s="107">
        <f t="shared" si="825"/>
        <v>3.0663904440358758E-3</v>
      </c>
      <c r="BS1224" s="107">
        <f t="shared" si="826"/>
        <v>1.6574820292406568E-2</v>
      </c>
      <c r="BT1224" s="107">
        <f t="shared" si="827"/>
        <v>1.6259816527935623E-7</v>
      </c>
      <c r="BU1224" s="107">
        <f t="shared" si="828"/>
        <v>4.2906202238619127E-3</v>
      </c>
      <c r="BV1224" s="107">
        <f t="shared" si="829"/>
        <v>6.9807465711626229</v>
      </c>
      <c r="BW1224" s="117">
        <f t="shared" si="830"/>
        <v>3.5754379721827469E-2</v>
      </c>
    </row>
    <row r="1225" spans="1:75" ht="30" customHeight="1" x14ac:dyDescent="0.25">
      <c r="A1225" s="108">
        <v>4.7527499999999998</v>
      </c>
      <c r="B1225" s="108">
        <v>-74.053972222222214</v>
      </c>
      <c r="C1225" s="119">
        <v>34</v>
      </c>
      <c r="D1225" s="119">
        <v>41</v>
      </c>
      <c r="E1225" s="119">
        <v>617</v>
      </c>
      <c r="F1225" s="16" t="s">
        <v>3046</v>
      </c>
      <c r="G1225" s="14" t="s">
        <v>3047</v>
      </c>
      <c r="H1225" s="16" t="s">
        <v>3048</v>
      </c>
      <c r="I1225" s="14" t="s">
        <v>1462</v>
      </c>
      <c r="J1225" s="14" t="s">
        <v>41</v>
      </c>
      <c r="K1225" s="14">
        <v>50</v>
      </c>
      <c r="L1225" s="14"/>
      <c r="M1225" s="14">
        <v>1988</v>
      </c>
      <c r="N1225" s="15" t="s">
        <v>43</v>
      </c>
      <c r="O1225" s="15" t="s">
        <v>44</v>
      </c>
      <c r="P1225" s="22">
        <v>3.0649504171061114E-2</v>
      </c>
      <c r="Q1225" s="18">
        <v>18615</v>
      </c>
      <c r="R1225" s="18">
        <v>21042.952879566314</v>
      </c>
      <c r="S1225" s="15" t="s">
        <v>45</v>
      </c>
      <c r="T1225" s="15"/>
      <c r="U1225" s="15"/>
      <c r="V1225" s="14">
        <v>365</v>
      </c>
      <c r="W1225" s="76"/>
      <c r="X1225" s="14">
        <v>3</v>
      </c>
      <c r="Y1225" s="14">
        <v>8688</v>
      </c>
      <c r="Z1225" s="76" t="s">
        <v>3049</v>
      </c>
      <c r="AA1225" s="76" t="s">
        <v>3050</v>
      </c>
      <c r="AB1225" s="19" t="s">
        <v>49</v>
      </c>
      <c r="AC1225" s="19">
        <v>46.3856216091623</v>
      </c>
      <c r="AD1225" s="19">
        <v>1074.85364414012</v>
      </c>
      <c r="AE1225" s="19">
        <v>5.4109910208389103</v>
      </c>
      <c r="AF1225" s="19">
        <v>1344</v>
      </c>
      <c r="AG1225" s="19">
        <v>1920000</v>
      </c>
      <c r="AH1225" s="23">
        <v>18615</v>
      </c>
      <c r="AI1225" s="24">
        <v>8.7999999999999994E-8</v>
      </c>
      <c r="AJ1225" s="21">
        <f t="shared" si="810"/>
        <v>9.760904498109953E-4</v>
      </c>
      <c r="AK1225" s="21">
        <f t="shared" si="811"/>
        <v>2.2618094586070683E-2</v>
      </c>
      <c r="AL1225" s="21">
        <f t="shared" si="812"/>
        <v>1.1386322908326961E-4</v>
      </c>
      <c r="AM1225" s="21">
        <f t="shared" si="813"/>
        <v>2.8281728670137125E-2</v>
      </c>
      <c r="AN1225" s="21">
        <f t="shared" si="814"/>
        <v>40.40246952876732</v>
      </c>
      <c r="AO1225" s="86">
        <f t="shared" si="815"/>
        <v>1.8517798534018355E-3</v>
      </c>
      <c r="AP1225" s="88">
        <f t="shared" si="816"/>
        <v>2.674220410441083E-6</v>
      </c>
      <c r="AQ1225" s="89">
        <f t="shared" si="817"/>
        <v>6.1967382427590909E-5</v>
      </c>
      <c r="AR1225" s="89">
        <f t="shared" si="818"/>
        <v>3.1195405228293046E-7</v>
      </c>
      <c r="AS1225" s="89">
        <f t="shared" si="819"/>
        <v>7.7484188137361991E-5</v>
      </c>
      <c r="AT1225" s="89">
        <f t="shared" si="820"/>
        <v>0.11069169733908854</v>
      </c>
      <c r="AU1225" s="91">
        <f t="shared" si="821"/>
        <v>5.0733694613748922E-6</v>
      </c>
      <c r="AV1225" s="95">
        <f t="shared" si="831"/>
        <v>976.09044981099532</v>
      </c>
      <c r="AW1225" s="96">
        <f t="shared" si="832"/>
        <v>22618.094586070682</v>
      </c>
      <c r="AX1225" s="96">
        <f t="shared" si="833"/>
        <v>113.86322908326962</v>
      </c>
      <c r="AY1225" s="96">
        <f t="shared" si="834"/>
        <v>28281.728670137127</v>
      </c>
      <c r="AZ1225" s="96">
        <f t="shared" si="835"/>
        <v>40402469.528767318</v>
      </c>
      <c r="BA1225" s="97">
        <f t="shared" si="836"/>
        <v>1851.7798534018355</v>
      </c>
      <c r="BB1225" s="102">
        <f t="shared" si="837"/>
        <v>2.6742204104410829</v>
      </c>
      <c r="BC1225" s="98">
        <f t="shared" si="838"/>
        <v>61.967382427590906</v>
      </c>
      <c r="BD1225" s="98">
        <f t="shared" si="839"/>
        <v>0.31195405228293044</v>
      </c>
      <c r="BE1225" s="98">
        <f t="shared" si="840"/>
        <v>77.484188137361997</v>
      </c>
      <c r="BF1225" s="98">
        <f t="shared" si="841"/>
        <v>110691.69733908854</v>
      </c>
      <c r="BG1225" s="103">
        <f t="shared" si="842"/>
        <v>5.0733694613748925</v>
      </c>
      <c r="BH1225">
        <v>0.1</v>
      </c>
      <c r="BI1225">
        <f t="shared" si="822"/>
        <v>2104.2952879566315</v>
      </c>
      <c r="BJ1225">
        <v>0.1</v>
      </c>
      <c r="BK1225">
        <f t="shared" si="823"/>
        <v>1861.5</v>
      </c>
      <c r="BL1225" s="114">
        <v>17.6498016718255</v>
      </c>
      <c r="BM1225" s="114">
        <v>910.91550745517998</v>
      </c>
      <c r="BN1225" s="114">
        <v>5.3109910208389097</v>
      </c>
      <c r="BO1225" s="114">
        <v>537.6</v>
      </c>
      <c r="BP1225" s="114">
        <v>384000</v>
      </c>
      <c r="BQ1225" s="107">
        <f t="shared" si="824"/>
        <v>8.7999999999999994E-9</v>
      </c>
      <c r="BR1225" s="107">
        <f t="shared" si="825"/>
        <v>3.8401616627394816E-4</v>
      </c>
      <c r="BS1225" s="107">
        <f t="shared" si="826"/>
        <v>1.9301334261686901E-2</v>
      </c>
      <c r="BT1225" s="107">
        <f t="shared" si="827"/>
        <v>1.1233747207605233E-4</v>
      </c>
      <c r="BU1225" s="107">
        <f t="shared" si="828"/>
        <v>1.1660855458203468E-2</v>
      </c>
      <c r="BV1225" s="107">
        <f t="shared" si="829"/>
        <v>9.0342668325187638</v>
      </c>
      <c r="BW1225" s="117">
        <f t="shared" si="830"/>
        <v>2.6188121832101382E-4</v>
      </c>
    </row>
    <row r="1226" spans="1:75" x14ac:dyDescent="0.25">
      <c r="A1226" s="108">
        <v>4.7527499999999998</v>
      </c>
      <c r="B1226" s="108">
        <v>-74.053972222222214</v>
      </c>
      <c r="C1226" s="119">
        <v>34</v>
      </c>
      <c r="D1226" s="119">
        <v>41</v>
      </c>
      <c r="E1226" s="119">
        <v>617</v>
      </c>
      <c r="F1226" s="16" t="s">
        <v>3046</v>
      </c>
      <c r="G1226" s="14" t="s">
        <v>3047</v>
      </c>
      <c r="H1226" s="16" t="s">
        <v>3048</v>
      </c>
      <c r="I1226" s="14" t="s">
        <v>1462</v>
      </c>
      <c r="J1226" s="14" t="s">
        <v>41</v>
      </c>
      <c r="K1226" s="14">
        <v>30</v>
      </c>
      <c r="L1226" s="14"/>
      <c r="M1226" s="14">
        <v>1960</v>
      </c>
      <c r="N1226" s="15" t="s">
        <v>102</v>
      </c>
      <c r="O1226" s="15" t="s">
        <v>103</v>
      </c>
      <c r="P1226" s="22">
        <v>3.0649504171061114E-2</v>
      </c>
      <c r="Q1226" s="18">
        <v>34.068970738539598</v>
      </c>
      <c r="R1226" s="18">
        <v>38.51258371777665</v>
      </c>
      <c r="S1226" s="2" t="s">
        <v>45</v>
      </c>
      <c r="T1226" s="2"/>
      <c r="U1226" s="2"/>
      <c r="V1226" s="14">
        <v>365</v>
      </c>
      <c r="W1226" s="76"/>
      <c r="X1226" s="14"/>
      <c r="Y1226" s="14" t="e">
        <v>#VALUE!</v>
      </c>
      <c r="Z1226" s="76" t="s">
        <v>3051</v>
      </c>
      <c r="AA1226" s="76" t="s">
        <v>429</v>
      </c>
      <c r="AB1226" s="19" t="s">
        <v>49</v>
      </c>
      <c r="AC1226" s="19">
        <v>840000</v>
      </c>
      <c r="AD1226" s="19">
        <v>2400000</v>
      </c>
      <c r="AE1226" s="19">
        <v>1800000</v>
      </c>
      <c r="AF1226" s="19">
        <v>600000</v>
      </c>
      <c r="AG1226" s="19">
        <v>2676000000</v>
      </c>
      <c r="AH1226" s="23">
        <v>34.068970738539598</v>
      </c>
      <c r="AI1226" s="20">
        <v>9.1200000000000003E-2</v>
      </c>
      <c r="AJ1226" s="21">
        <f t="shared" si="810"/>
        <v>3.2350570322932384E-2</v>
      </c>
      <c r="AK1226" s="21">
        <f t="shared" si="811"/>
        <v>9.2430200922663963E-2</v>
      </c>
      <c r="AL1226" s="21">
        <f t="shared" si="812"/>
        <v>6.9322650691997972E-2</v>
      </c>
      <c r="AM1226" s="21">
        <f t="shared" si="813"/>
        <v>2.3107550230665991E-2</v>
      </c>
      <c r="AN1226" s="21">
        <f t="shared" si="814"/>
        <v>103.0596740287703</v>
      </c>
      <c r="AO1226" s="86">
        <f t="shared" si="815"/>
        <v>3.5123476350612304</v>
      </c>
      <c r="AP1226" s="88">
        <f t="shared" si="816"/>
        <v>8.8631699514883246E-5</v>
      </c>
      <c r="AQ1226" s="89">
        <f t="shared" si="817"/>
        <v>2.5323342718538072E-4</v>
      </c>
      <c r="AR1226" s="89">
        <f t="shared" si="818"/>
        <v>1.8992507038903555E-4</v>
      </c>
      <c r="AS1226" s="89">
        <f t="shared" si="819"/>
        <v>6.3308356796345179E-5</v>
      </c>
      <c r="AT1226" s="89">
        <f t="shared" si="820"/>
        <v>0.28235527131169946</v>
      </c>
      <c r="AU1226" s="91">
        <f t="shared" si="821"/>
        <v>9.6228702330444661E-3</v>
      </c>
      <c r="AV1226" s="95">
        <f t="shared" si="831"/>
        <v>32350.570322932384</v>
      </c>
      <c r="AW1226" s="96">
        <f t="shared" si="832"/>
        <v>92430.200922663964</v>
      </c>
      <c r="AX1226" s="96">
        <f t="shared" si="833"/>
        <v>69322.650691997973</v>
      </c>
      <c r="AY1226" s="96">
        <f t="shared" si="834"/>
        <v>23107.550230665991</v>
      </c>
      <c r="AZ1226" s="96">
        <f t="shared" si="835"/>
        <v>103059674.0287703</v>
      </c>
      <c r="BA1226" s="97">
        <f t="shared" si="836"/>
        <v>3512347.6350612305</v>
      </c>
      <c r="BB1226" s="102">
        <f t="shared" si="837"/>
        <v>88.631699514883252</v>
      </c>
      <c r="BC1226" s="98">
        <f t="shared" si="838"/>
        <v>253.23342718538072</v>
      </c>
      <c r="BD1226" s="98">
        <f t="shared" si="839"/>
        <v>189.92507038903554</v>
      </c>
      <c r="BE1226" s="98">
        <f t="shared" si="840"/>
        <v>63.30835679634518</v>
      </c>
      <c r="BF1226" s="98">
        <f t="shared" si="841"/>
        <v>282355.27131169947</v>
      </c>
      <c r="BG1226" s="103">
        <f t="shared" si="842"/>
        <v>9622.8702330444667</v>
      </c>
      <c r="BH1226">
        <v>0.1</v>
      </c>
      <c r="BI1226">
        <f t="shared" si="822"/>
        <v>3.8512583717776652</v>
      </c>
      <c r="BJ1226">
        <v>0.1</v>
      </c>
      <c r="BK1226">
        <f t="shared" si="823"/>
        <v>3.4068970738539601</v>
      </c>
      <c r="BL1226" s="114">
        <v>336000</v>
      </c>
      <c r="BM1226" s="114">
        <v>480000</v>
      </c>
      <c r="BN1226" s="114">
        <v>360000</v>
      </c>
      <c r="BO1226" s="114">
        <v>120000</v>
      </c>
      <c r="BP1226" s="114">
        <v>1070400000</v>
      </c>
      <c r="BQ1226" s="107">
        <f t="shared" si="824"/>
        <v>9.1200000000000014E-3</v>
      </c>
      <c r="BR1226" s="107">
        <f t="shared" si="825"/>
        <v>1.3338481849042228E-2</v>
      </c>
      <c r="BS1226" s="107">
        <f t="shared" si="826"/>
        <v>2.0668021243704041E-2</v>
      </c>
      <c r="BT1226" s="107">
        <f t="shared" si="827"/>
        <v>1.5501015932778032E-2</v>
      </c>
      <c r="BU1226" s="107">
        <f t="shared" si="828"/>
        <v>5.1670053109260103E-3</v>
      </c>
      <c r="BV1226" s="107">
        <f t="shared" si="829"/>
        <v>42.492592176234524</v>
      </c>
      <c r="BW1226" s="117">
        <f t="shared" si="830"/>
        <v>0.49672096612726591</v>
      </c>
    </row>
    <row r="1227" spans="1:75" ht="30" customHeight="1" x14ac:dyDescent="0.25">
      <c r="A1227" s="108">
        <v>4.7344324553582604</v>
      </c>
      <c r="B1227" s="108">
        <v>-74.084191143697296</v>
      </c>
      <c r="C1227" s="119">
        <v>31</v>
      </c>
      <c r="D1227" s="119">
        <v>39</v>
      </c>
      <c r="E1227" s="119">
        <v>564</v>
      </c>
      <c r="F1227" s="16" t="s">
        <v>3052</v>
      </c>
      <c r="G1227" s="14" t="s">
        <v>3053</v>
      </c>
      <c r="H1227" s="16" t="s">
        <v>3054</v>
      </c>
      <c r="I1227" s="14" t="s">
        <v>1462</v>
      </c>
      <c r="J1227" s="14" t="s">
        <v>41</v>
      </c>
      <c r="K1227" s="14">
        <v>30</v>
      </c>
      <c r="L1227" s="14"/>
      <c r="M1227" s="14">
        <v>1994</v>
      </c>
      <c r="N1227" s="15" t="s">
        <v>43</v>
      </c>
      <c r="O1227" s="15" t="s">
        <v>44</v>
      </c>
      <c r="P1227" s="22">
        <v>3.567100458653237E-2</v>
      </c>
      <c r="Q1227" s="18">
        <v>20778</v>
      </c>
      <c r="R1227" s="18">
        <v>23964.624240921483</v>
      </c>
      <c r="S1227" s="15" t="s">
        <v>45</v>
      </c>
      <c r="T1227" s="15"/>
      <c r="U1227" s="15"/>
      <c r="V1227" s="14">
        <v>365</v>
      </c>
      <c r="W1227" s="76"/>
      <c r="X1227" s="14"/>
      <c r="Y1227" s="14">
        <v>4368</v>
      </c>
      <c r="Z1227" s="76" t="s">
        <v>3055</v>
      </c>
      <c r="AA1227" s="76" t="s">
        <v>429</v>
      </c>
      <c r="AB1227" s="19" t="s">
        <v>49</v>
      </c>
      <c r="AC1227" s="19">
        <v>46.3856216091623</v>
      </c>
      <c r="AD1227" s="19">
        <v>1074.85364414012</v>
      </c>
      <c r="AE1227" s="19">
        <v>5.4109910208389103</v>
      </c>
      <c r="AF1227" s="19">
        <v>1344</v>
      </c>
      <c r="AG1227" s="19">
        <v>1920000</v>
      </c>
      <c r="AH1227" s="20">
        <v>29509.162765957444</v>
      </c>
      <c r="AI1227" s="20">
        <v>1.9976E-5</v>
      </c>
      <c r="AJ1227" s="21">
        <f t="shared" si="810"/>
        <v>1.1116139920451422E-3</v>
      </c>
      <c r="AK1227" s="21">
        <f t="shared" si="811"/>
        <v>2.5758463695803112E-2</v>
      </c>
      <c r="AL1227" s="21">
        <f t="shared" si="812"/>
        <v>1.2967236658540464E-4</v>
      </c>
      <c r="AM1227" s="21">
        <f t="shared" si="813"/>
        <v>3.2208454979798476E-2</v>
      </c>
      <c r="AN1227" s="21">
        <f t="shared" si="814"/>
        <v>46.012078542569242</v>
      </c>
      <c r="AO1227" s="86">
        <f t="shared" si="815"/>
        <v>0.67988005212584557</v>
      </c>
      <c r="AP1227" s="88">
        <f t="shared" si="816"/>
        <v>3.0455177864250473E-6</v>
      </c>
      <c r="AQ1227" s="89">
        <f t="shared" si="817"/>
        <v>7.0571133413159208E-5</v>
      </c>
      <c r="AR1227" s="89">
        <f t="shared" si="818"/>
        <v>3.552667577682319E-7</v>
      </c>
      <c r="AS1227" s="89">
        <f t="shared" si="819"/>
        <v>8.8242342410406777E-5</v>
      </c>
      <c r="AT1227" s="89">
        <f t="shared" si="820"/>
        <v>0.12606048915772394</v>
      </c>
      <c r="AU1227" s="91">
        <f t="shared" si="821"/>
        <v>1.8626850743173851E-3</v>
      </c>
      <c r="AV1227" s="95">
        <f t="shared" si="831"/>
        <v>1111.6139920451421</v>
      </c>
      <c r="AW1227" s="96">
        <f t="shared" si="832"/>
        <v>25758.463695803111</v>
      </c>
      <c r="AX1227" s="96">
        <f t="shared" si="833"/>
        <v>129.67236658540463</v>
      </c>
      <c r="AY1227" s="96">
        <f t="shared" si="834"/>
        <v>32208.454979798476</v>
      </c>
      <c r="AZ1227" s="96">
        <f t="shared" si="835"/>
        <v>46012078.542569242</v>
      </c>
      <c r="BA1227" s="97">
        <f t="shared" si="836"/>
        <v>679880.05212584557</v>
      </c>
      <c r="BB1227" s="102">
        <f t="shared" si="837"/>
        <v>3.0455177864250471</v>
      </c>
      <c r="BC1227" s="98">
        <f t="shared" si="838"/>
        <v>70.571133413159203</v>
      </c>
      <c r="BD1227" s="98">
        <f t="shared" si="839"/>
        <v>0.35526675776823191</v>
      </c>
      <c r="BE1227" s="98">
        <f t="shared" si="840"/>
        <v>88.242342410406778</v>
      </c>
      <c r="BF1227" s="98">
        <f t="shared" si="841"/>
        <v>126060.48915772395</v>
      </c>
      <c r="BG1227" s="103">
        <f t="shared" si="842"/>
        <v>1862.6850743173852</v>
      </c>
      <c r="BH1227">
        <v>0.1</v>
      </c>
      <c r="BI1227">
        <f t="shared" si="822"/>
        <v>2396.4624240921485</v>
      </c>
      <c r="BJ1227">
        <v>0.1</v>
      </c>
      <c r="BK1227">
        <f t="shared" si="823"/>
        <v>2950.9162765957444</v>
      </c>
      <c r="BL1227" s="114">
        <v>17.6498016718255</v>
      </c>
      <c r="BM1227" s="114">
        <v>910.91550745517998</v>
      </c>
      <c r="BN1227" s="114">
        <v>5.3109910208389097</v>
      </c>
      <c r="BO1227" s="114">
        <v>537.6</v>
      </c>
      <c r="BP1227" s="114">
        <v>384000</v>
      </c>
      <c r="BQ1227" s="107">
        <f t="shared" si="824"/>
        <v>1.9976000000000002E-6</v>
      </c>
      <c r="BR1227" s="107">
        <f t="shared" si="825"/>
        <v>4.3733420779223161E-4</v>
      </c>
      <c r="BS1227" s="107">
        <f t="shared" si="826"/>
        <v>2.19811936840341E-2</v>
      </c>
      <c r="BT1227" s="107">
        <f t="shared" si="827"/>
        <v>1.2793476856053711E-4</v>
      </c>
      <c r="BU1227" s="107">
        <f t="shared" si="828"/>
        <v>1.3279886191966028E-2</v>
      </c>
      <c r="BV1227" s="107">
        <f t="shared" si="829"/>
        <v>10.288613540724429</v>
      </c>
      <c r="BW1227" s="117">
        <f t="shared" si="830"/>
        <v>9.6149559050329778E-2</v>
      </c>
    </row>
    <row r="1228" spans="1:75" ht="30" customHeight="1" x14ac:dyDescent="0.25">
      <c r="A1228" s="108">
        <v>4.7344324553582604</v>
      </c>
      <c r="B1228" s="108">
        <v>-74.084191143697296</v>
      </c>
      <c r="C1228" s="119">
        <v>31</v>
      </c>
      <c r="D1228" s="119">
        <v>39</v>
      </c>
      <c r="E1228" s="119">
        <v>564</v>
      </c>
      <c r="F1228" s="16" t="s">
        <v>3052</v>
      </c>
      <c r="G1228" s="14" t="s">
        <v>3053</v>
      </c>
      <c r="H1228" s="16" t="s">
        <v>3054</v>
      </c>
      <c r="I1228" s="14" t="s">
        <v>1462</v>
      </c>
      <c r="J1228" s="14" t="s">
        <v>41</v>
      </c>
      <c r="K1228" s="14">
        <v>30</v>
      </c>
      <c r="L1228" s="14"/>
      <c r="M1228" s="14">
        <v>1989</v>
      </c>
      <c r="N1228" s="15" t="s">
        <v>43</v>
      </c>
      <c r="O1228" s="15" t="s">
        <v>44</v>
      </c>
      <c r="P1228" s="22">
        <v>3.567100458653237E-2</v>
      </c>
      <c r="Q1228" s="18">
        <v>20778</v>
      </c>
      <c r="R1228" s="18">
        <v>23964.624240921483</v>
      </c>
      <c r="S1228" s="15" t="s">
        <v>45</v>
      </c>
      <c r="T1228" s="15"/>
      <c r="U1228" s="15"/>
      <c r="V1228" s="14">
        <v>365</v>
      </c>
      <c r="W1228" s="76"/>
      <c r="X1228" s="14"/>
      <c r="Y1228" s="14">
        <v>4392</v>
      </c>
      <c r="Z1228" s="76" t="s">
        <v>3056</v>
      </c>
      <c r="AA1228" s="76" t="s">
        <v>429</v>
      </c>
      <c r="AB1228" s="19" t="s">
        <v>49</v>
      </c>
      <c r="AC1228" s="19">
        <v>46.3856216091623</v>
      </c>
      <c r="AD1228" s="19">
        <v>1074.85364414012</v>
      </c>
      <c r="AE1228" s="19">
        <v>5.4109910208389103</v>
      </c>
      <c r="AF1228" s="19">
        <v>1344</v>
      </c>
      <c r="AG1228" s="19">
        <v>1920000</v>
      </c>
      <c r="AH1228" s="20">
        <v>29509.162765957444</v>
      </c>
      <c r="AI1228" s="20">
        <v>1.9976E-5</v>
      </c>
      <c r="AJ1228" s="21">
        <f t="shared" si="810"/>
        <v>1.1116139920451422E-3</v>
      </c>
      <c r="AK1228" s="21">
        <f t="shared" si="811"/>
        <v>2.5758463695803112E-2</v>
      </c>
      <c r="AL1228" s="21">
        <f t="shared" si="812"/>
        <v>1.2967236658540464E-4</v>
      </c>
      <c r="AM1228" s="21">
        <f t="shared" si="813"/>
        <v>3.2208454979798476E-2</v>
      </c>
      <c r="AN1228" s="21">
        <f t="shared" si="814"/>
        <v>46.012078542569242</v>
      </c>
      <c r="AO1228" s="86">
        <f t="shared" si="815"/>
        <v>0.67988005212584557</v>
      </c>
      <c r="AP1228" s="88">
        <f t="shared" si="816"/>
        <v>3.0455177864250473E-6</v>
      </c>
      <c r="AQ1228" s="89">
        <f t="shared" si="817"/>
        <v>7.0571133413159208E-5</v>
      </c>
      <c r="AR1228" s="89">
        <f t="shared" si="818"/>
        <v>3.552667577682319E-7</v>
      </c>
      <c r="AS1228" s="89">
        <f t="shared" si="819"/>
        <v>8.8242342410406777E-5</v>
      </c>
      <c r="AT1228" s="89">
        <f t="shared" si="820"/>
        <v>0.12606048915772394</v>
      </c>
      <c r="AU1228" s="91">
        <f t="shared" si="821"/>
        <v>1.8626850743173851E-3</v>
      </c>
      <c r="AV1228" s="95">
        <f t="shared" si="831"/>
        <v>1111.6139920451421</v>
      </c>
      <c r="AW1228" s="96">
        <f t="shared" si="832"/>
        <v>25758.463695803111</v>
      </c>
      <c r="AX1228" s="96">
        <f t="shared" si="833"/>
        <v>129.67236658540463</v>
      </c>
      <c r="AY1228" s="96">
        <f t="shared" si="834"/>
        <v>32208.454979798476</v>
      </c>
      <c r="AZ1228" s="96">
        <f t="shared" si="835"/>
        <v>46012078.542569242</v>
      </c>
      <c r="BA1228" s="97">
        <f t="shared" si="836"/>
        <v>679880.05212584557</v>
      </c>
      <c r="BB1228" s="102">
        <f t="shared" si="837"/>
        <v>3.0455177864250471</v>
      </c>
      <c r="BC1228" s="98">
        <f t="shared" si="838"/>
        <v>70.571133413159203</v>
      </c>
      <c r="BD1228" s="98">
        <f t="shared" si="839"/>
        <v>0.35526675776823191</v>
      </c>
      <c r="BE1228" s="98">
        <f t="shared" si="840"/>
        <v>88.242342410406778</v>
      </c>
      <c r="BF1228" s="98">
        <f t="shared" si="841"/>
        <v>126060.48915772395</v>
      </c>
      <c r="BG1228" s="103">
        <f t="shared" si="842"/>
        <v>1862.6850743173852</v>
      </c>
      <c r="BH1228">
        <v>0.1</v>
      </c>
      <c r="BI1228">
        <f t="shared" si="822"/>
        <v>2396.4624240921485</v>
      </c>
      <c r="BJ1228">
        <v>0.1</v>
      </c>
      <c r="BK1228">
        <f t="shared" si="823"/>
        <v>2950.9162765957444</v>
      </c>
      <c r="BL1228" s="114">
        <v>17.6498016718255</v>
      </c>
      <c r="BM1228" s="114">
        <v>910.91550745517998</v>
      </c>
      <c r="BN1228" s="114">
        <v>5.3109910208389097</v>
      </c>
      <c r="BO1228" s="114">
        <v>537.6</v>
      </c>
      <c r="BP1228" s="114">
        <v>384000</v>
      </c>
      <c r="BQ1228" s="107">
        <f t="shared" si="824"/>
        <v>1.9976000000000002E-6</v>
      </c>
      <c r="BR1228" s="107">
        <f t="shared" si="825"/>
        <v>4.3733420779223161E-4</v>
      </c>
      <c r="BS1228" s="107">
        <f t="shared" si="826"/>
        <v>2.19811936840341E-2</v>
      </c>
      <c r="BT1228" s="107">
        <f t="shared" si="827"/>
        <v>1.2793476856053711E-4</v>
      </c>
      <c r="BU1228" s="107">
        <f t="shared" si="828"/>
        <v>1.3279886191966028E-2</v>
      </c>
      <c r="BV1228" s="107">
        <f t="shared" si="829"/>
        <v>10.288613540724429</v>
      </c>
      <c r="BW1228" s="117">
        <f t="shared" si="830"/>
        <v>9.6149559050329778E-2</v>
      </c>
    </row>
    <row r="1229" spans="1:75" ht="15" customHeight="1" x14ac:dyDescent="0.25">
      <c r="A1229" s="108">
        <v>4.6160478392728699</v>
      </c>
      <c r="B1229" s="108">
        <v>-74.141014217963203</v>
      </c>
      <c r="C1229" s="119">
        <v>24</v>
      </c>
      <c r="D1229" s="119">
        <v>26</v>
      </c>
      <c r="E1229" s="119">
        <v>1833</v>
      </c>
      <c r="F1229" s="16" t="s">
        <v>3057</v>
      </c>
      <c r="G1229" s="14" t="s">
        <v>3058</v>
      </c>
      <c r="H1229" s="16" t="s">
        <v>3059</v>
      </c>
      <c r="I1229" s="14" t="s">
        <v>195</v>
      </c>
      <c r="J1229" s="14" t="s">
        <v>53</v>
      </c>
      <c r="K1229" s="27"/>
      <c r="L1229" s="27"/>
      <c r="M1229" s="27"/>
      <c r="N1229" s="15" t="s">
        <v>54</v>
      </c>
      <c r="O1229" s="15" t="s">
        <v>54</v>
      </c>
      <c r="P1229" s="17">
        <v>1.4131626950323477E-2</v>
      </c>
      <c r="Q1229" s="18">
        <v>1.0388699048084</v>
      </c>
      <c r="R1229" s="18">
        <v>1.0992850348358039</v>
      </c>
      <c r="S1229" s="15" t="s">
        <v>45</v>
      </c>
      <c r="T1229" s="15"/>
      <c r="U1229" s="15"/>
      <c r="V1229" s="14">
        <v>365</v>
      </c>
      <c r="W1229" s="76" t="s">
        <v>76</v>
      </c>
      <c r="X1229" s="14"/>
      <c r="Y1229" s="14">
        <v>2920</v>
      </c>
      <c r="Z1229" s="76" t="s">
        <v>3060</v>
      </c>
      <c r="AA1229" s="76" t="s">
        <v>429</v>
      </c>
      <c r="AB1229" s="19" t="s">
        <v>49</v>
      </c>
      <c r="AC1229" s="19">
        <v>24000</v>
      </c>
      <c r="AD1229" s="19">
        <v>2261000</v>
      </c>
      <c r="AE1229" s="19">
        <v>1200</v>
      </c>
      <c r="AF1229" s="19">
        <v>381000</v>
      </c>
      <c r="AG1229" s="19">
        <v>1500000000</v>
      </c>
      <c r="AH1229" s="20">
        <v>2.9803032786885244</v>
      </c>
      <c r="AI1229" s="20">
        <v>1.362E-5</v>
      </c>
      <c r="AJ1229" s="21">
        <f t="shared" si="810"/>
        <v>2.638284083605929E-5</v>
      </c>
      <c r="AK1229" s="21">
        <f t="shared" si="811"/>
        <v>2.4854834637637524E-3</v>
      </c>
      <c r="AL1229" s="21">
        <f t="shared" si="812"/>
        <v>1.3191420418029647E-6</v>
      </c>
      <c r="AM1229" s="21">
        <f t="shared" si="813"/>
        <v>4.1882759827244122E-4</v>
      </c>
      <c r="AN1229" s="21">
        <f t="shared" si="814"/>
        <v>1.6489275522537057</v>
      </c>
      <c r="AO1229" s="86">
        <f t="shared" si="815"/>
        <v>4.2952329104352919E-5</v>
      </c>
      <c r="AP1229" s="88">
        <f t="shared" si="816"/>
        <v>7.2281755715230938E-8</v>
      </c>
      <c r="AQ1229" s="89">
        <f t="shared" si="817"/>
        <v>6.8095437363390478E-6</v>
      </c>
      <c r="AR1229" s="89">
        <f t="shared" si="818"/>
        <v>3.6140877857615474E-9</v>
      </c>
      <c r="AS1229" s="89">
        <f t="shared" si="819"/>
        <v>1.147472871979291E-6</v>
      </c>
      <c r="AT1229" s="89">
        <f t="shared" si="820"/>
        <v>4.5176097322019333E-3</v>
      </c>
      <c r="AU1229" s="91">
        <f t="shared" si="821"/>
        <v>1.1767761398452854E-7</v>
      </c>
      <c r="AV1229" s="95">
        <f t="shared" si="831"/>
        <v>26.382840836059291</v>
      </c>
      <c r="AW1229" s="96">
        <f t="shared" si="832"/>
        <v>2485.4834637637523</v>
      </c>
      <c r="AX1229" s="96">
        <f t="shared" si="833"/>
        <v>1.3191420418029647</v>
      </c>
      <c r="AY1229" s="96">
        <f t="shared" si="834"/>
        <v>418.82759827244121</v>
      </c>
      <c r="AZ1229" s="96">
        <f t="shared" si="835"/>
        <v>1648927.5522537057</v>
      </c>
      <c r="BA1229" s="97">
        <f t="shared" si="836"/>
        <v>42.95232910435292</v>
      </c>
      <c r="BB1229" s="102">
        <f t="shared" si="837"/>
        <v>7.2281755715230933E-2</v>
      </c>
      <c r="BC1229" s="98">
        <f t="shared" si="838"/>
        <v>6.8095437363390481</v>
      </c>
      <c r="BD1229" s="98">
        <f t="shared" si="839"/>
        <v>3.6140877857615472E-3</v>
      </c>
      <c r="BE1229" s="98">
        <f t="shared" si="840"/>
        <v>1.147472871979291</v>
      </c>
      <c r="BF1229" s="98">
        <f t="shared" si="841"/>
        <v>4517.6097322019332</v>
      </c>
      <c r="BG1229" s="103">
        <f t="shared" si="842"/>
        <v>0.11767761398452854</v>
      </c>
      <c r="BH1229">
        <v>0.1</v>
      </c>
      <c r="BI1229">
        <f t="shared" si="822"/>
        <v>0.10992850348358039</v>
      </c>
      <c r="BJ1229">
        <v>0.1</v>
      </c>
      <c r="BK1229">
        <f t="shared" si="823"/>
        <v>0.29803032786885247</v>
      </c>
      <c r="BL1229" s="114">
        <v>0</v>
      </c>
      <c r="BM1229" s="114">
        <v>0</v>
      </c>
      <c r="BN1229" s="114">
        <v>0</v>
      </c>
      <c r="BO1229" s="114">
        <v>0</v>
      </c>
      <c r="BP1229" s="114">
        <v>0</v>
      </c>
      <c r="BQ1229" s="107">
        <f t="shared" si="824"/>
        <v>1.362E-6</v>
      </c>
      <c r="BR1229" s="107">
        <f t="shared" si="825"/>
        <v>2.638284083605929E-6</v>
      </c>
      <c r="BS1229" s="107">
        <f t="shared" si="826"/>
        <v>2.4854834637637525E-4</v>
      </c>
      <c r="BT1229" s="107">
        <f t="shared" si="827"/>
        <v>1.3191420418029647E-7</v>
      </c>
      <c r="BU1229" s="107">
        <f t="shared" si="828"/>
        <v>4.1882759827244122E-5</v>
      </c>
      <c r="BV1229" s="107">
        <f t="shared" si="829"/>
        <v>0.16489275522537059</v>
      </c>
      <c r="BW1229" s="117">
        <f t="shared" si="830"/>
        <v>6.0743766354888522E-6</v>
      </c>
    </row>
    <row r="1230" spans="1:75" ht="30" customHeight="1" x14ac:dyDescent="0.25">
      <c r="A1230" s="108">
        <v>4.6072499999999996</v>
      </c>
      <c r="B1230" s="108">
        <v>-74.106083333333331</v>
      </c>
      <c r="C1230" s="119">
        <v>28</v>
      </c>
      <c r="D1230" s="119">
        <v>25</v>
      </c>
      <c r="E1230" s="119">
        <v>1824</v>
      </c>
      <c r="F1230" s="16" t="s">
        <v>3061</v>
      </c>
      <c r="G1230" s="14" t="s">
        <v>3062</v>
      </c>
      <c r="H1230" s="16" t="s">
        <v>3063</v>
      </c>
      <c r="I1230" s="14" t="s">
        <v>133</v>
      </c>
      <c r="J1230" s="14" t="s">
        <v>41</v>
      </c>
      <c r="K1230" s="14">
        <v>120</v>
      </c>
      <c r="L1230" s="14"/>
      <c r="M1230" s="14">
        <v>1991</v>
      </c>
      <c r="N1230" s="15" t="s">
        <v>894</v>
      </c>
      <c r="O1230" s="15" t="s">
        <v>164</v>
      </c>
      <c r="P1230" s="22">
        <v>8.4286353981658756E-3</v>
      </c>
      <c r="Q1230" s="18">
        <v>498.01264337358498</v>
      </c>
      <c r="R1230" s="18">
        <v>515.08915727141584</v>
      </c>
      <c r="S1230" s="2" t="s">
        <v>45</v>
      </c>
      <c r="T1230" s="2"/>
      <c r="U1230" s="2"/>
      <c r="V1230" s="14">
        <v>365</v>
      </c>
      <c r="W1230" s="76"/>
      <c r="X1230" s="14"/>
      <c r="Y1230" s="14">
        <v>8760</v>
      </c>
      <c r="Z1230" s="76" t="s">
        <v>3064</v>
      </c>
      <c r="AA1230" s="76" t="s">
        <v>3065</v>
      </c>
      <c r="AB1230" s="19" t="s">
        <v>49</v>
      </c>
      <c r="AC1230" s="19">
        <v>6028806.2199999997</v>
      </c>
      <c r="AD1230" s="19">
        <v>4168764.2439999999</v>
      </c>
      <c r="AE1230" s="19">
        <v>26460000</v>
      </c>
      <c r="AF1230" s="19">
        <v>600000</v>
      </c>
      <c r="AG1230" s="19">
        <v>2640000</v>
      </c>
      <c r="AH1230" s="23">
        <v>498.01264337358498</v>
      </c>
      <c r="AI1230" s="20">
        <v>9.1200000000000003E-2</v>
      </c>
      <c r="AJ1230" s="21">
        <f t="shared" si="810"/>
        <v>3.1053727152124702</v>
      </c>
      <c r="AK1230" s="21">
        <f t="shared" si="811"/>
        <v>2.1472852613051709</v>
      </c>
      <c r="AL1230" s="21">
        <f t="shared" si="812"/>
        <v>13.629259101401663</v>
      </c>
      <c r="AM1230" s="21">
        <f t="shared" si="813"/>
        <v>0.30905349436284951</v>
      </c>
      <c r="AN1230" s="21">
        <f t="shared" si="814"/>
        <v>1.3598353751965377</v>
      </c>
      <c r="AO1230" s="86">
        <f t="shared" si="815"/>
        <v>46.976131143153125</v>
      </c>
      <c r="AP1230" s="88">
        <f t="shared" si="816"/>
        <v>8.5078704526369044E-3</v>
      </c>
      <c r="AQ1230" s="89">
        <f t="shared" si="817"/>
        <v>5.8829733186443042E-3</v>
      </c>
      <c r="AR1230" s="89">
        <f t="shared" si="818"/>
        <v>3.734043589425113E-2</v>
      </c>
      <c r="AS1230" s="89">
        <f t="shared" si="819"/>
        <v>8.4672190236397124E-4</v>
      </c>
      <c r="AT1230" s="89">
        <f t="shared" si="820"/>
        <v>3.7255763704014734E-3</v>
      </c>
      <c r="AU1230" s="91">
        <f t="shared" si="821"/>
        <v>0.12870172915932362</v>
      </c>
      <c r="AV1230" s="95">
        <f t="shared" si="831"/>
        <v>3105372.7152124704</v>
      </c>
      <c r="AW1230" s="96">
        <f t="shared" si="832"/>
        <v>2147285.2613051711</v>
      </c>
      <c r="AX1230" s="96">
        <f t="shared" si="833"/>
        <v>13629259.101401662</v>
      </c>
      <c r="AY1230" s="96">
        <f t="shared" si="834"/>
        <v>309053.49436284951</v>
      </c>
      <c r="AZ1230" s="96">
        <f t="shared" si="835"/>
        <v>1359835.3751965377</v>
      </c>
      <c r="BA1230" s="97">
        <f t="shared" si="836"/>
        <v>46976131.143153124</v>
      </c>
      <c r="BB1230" s="102">
        <f t="shared" si="837"/>
        <v>8507.8704526369038</v>
      </c>
      <c r="BC1230" s="98">
        <f t="shared" si="838"/>
        <v>5882.9733186443045</v>
      </c>
      <c r="BD1230" s="98">
        <f t="shared" si="839"/>
        <v>37340.435894251132</v>
      </c>
      <c r="BE1230" s="98">
        <f t="shared" si="840"/>
        <v>846.72190236397125</v>
      </c>
      <c r="BF1230" s="98">
        <f t="shared" si="841"/>
        <v>3725.5763704014735</v>
      </c>
      <c r="BG1230" s="103">
        <f t="shared" si="842"/>
        <v>128701.72915932363</v>
      </c>
      <c r="BH1230">
        <v>0.1</v>
      </c>
      <c r="BI1230">
        <f t="shared" si="822"/>
        <v>51.508915727141584</v>
      </c>
      <c r="BJ1230">
        <v>0.1</v>
      </c>
      <c r="BK1230">
        <f t="shared" si="823"/>
        <v>49.801264337358504</v>
      </c>
      <c r="BL1230" s="114">
        <v>2023172.2660000001</v>
      </c>
      <c r="BM1230" s="114">
        <v>598737.96600000001</v>
      </c>
      <c r="BN1230">
        <f>AE1230*0.1</f>
        <v>2646000</v>
      </c>
      <c r="BO1230">
        <f>AF1230*0.1</f>
        <v>60000</v>
      </c>
      <c r="BP1230">
        <f>AG1230*0.1</f>
        <v>264000</v>
      </c>
      <c r="BQ1230" s="107">
        <f t="shared" si="824"/>
        <v>9.1200000000000014E-3</v>
      </c>
      <c r="BR1230" s="107">
        <f t="shared" si="825"/>
        <v>1.0873983581146913</v>
      </c>
      <c r="BS1230" s="107">
        <f t="shared" si="826"/>
        <v>0.37579385072508026</v>
      </c>
      <c r="BT1230" s="107">
        <f t="shared" si="827"/>
        <v>1.9274683066299179</v>
      </c>
      <c r="BU1230" s="107">
        <f t="shared" si="828"/>
        <v>4.3706764322673876E-2</v>
      </c>
      <c r="BV1230" s="107">
        <f t="shared" si="829"/>
        <v>0.19230976301976502</v>
      </c>
      <c r="BW1230" s="117">
        <f t="shared" si="830"/>
        <v>6.6434281770464292</v>
      </c>
    </row>
    <row r="1231" spans="1:75" ht="30" customHeight="1" x14ac:dyDescent="0.25">
      <c r="A1231" s="108">
        <v>4.6186019761220898</v>
      </c>
      <c r="B1231" s="108">
        <v>-74.091424471379497</v>
      </c>
      <c r="C1231" s="119">
        <v>30</v>
      </c>
      <c r="D1231" s="119">
        <v>26</v>
      </c>
      <c r="E1231" s="119">
        <v>2332</v>
      </c>
      <c r="F1231" s="16" t="s">
        <v>3066</v>
      </c>
      <c r="G1231" s="14" t="s">
        <v>3067</v>
      </c>
      <c r="H1231" s="16" t="s">
        <v>996</v>
      </c>
      <c r="I1231" s="14" t="s">
        <v>133</v>
      </c>
      <c r="J1231" s="14" t="s">
        <v>41</v>
      </c>
      <c r="K1231" s="14">
        <v>30</v>
      </c>
      <c r="L1231" s="14"/>
      <c r="M1231" s="14">
        <v>1997</v>
      </c>
      <c r="N1231" s="15" t="s">
        <v>43</v>
      </c>
      <c r="O1231" s="15" t="s">
        <v>44</v>
      </c>
      <c r="P1231" s="28">
        <v>4.2689148957375835E-3</v>
      </c>
      <c r="Q1231" s="18">
        <v>25740</v>
      </c>
      <c r="R1231" s="18">
        <v>26183.301539386834</v>
      </c>
      <c r="S1231" s="15" t="s">
        <v>45</v>
      </c>
      <c r="T1231" s="15"/>
      <c r="U1231" s="15"/>
      <c r="V1231" s="14">
        <v>365</v>
      </c>
      <c r="W1231" s="76"/>
      <c r="X1231" s="14"/>
      <c r="Y1231" s="14">
        <v>8760</v>
      </c>
      <c r="Z1231" s="76" t="s">
        <v>3068</v>
      </c>
      <c r="AA1231" s="76" t="s">
        <v>3069</v>
      </c>
      <c r="AB1231" s="19" t="s">
        <v>49</v>
      </c>
      <c r="AC1231" s="19">
        <v>46.3856216091623</v>
      </c>
      <c r="AD1231" s="19">
        <v>1074.85364414012</v>
      </c>
      <c r="AE1231" s="19">
        <v>5.4109910208389103</v>
      </c>
      <c r="AF1231" s="19">
        <v>1344</v>
      </c>
      <c r="AG1231" s="19">
        <v>1920000</v>
      </c>
      <c r="AH1231" s="23">
        <v>25740</v>
      </c>
      <c r="AI1231" s="24">
        <v>8.7999999999999994E-8</v>
      </c>
      <c r="AJ1231" s="21">
        <f t="shared" si="810"/>
        <v>1.2145287176845944E-3</v>
      </c>
      <c r="AK1231" s="21">
        <f t="shared" si="811"/>
        <v>2.8143217075229553E-2</v>
      </c>
      <c r="AL1231" s="21">
        <f t="shared" si="812"/>
        <v>1.4167760952553976E-4</v>
      </c>
      <c r="AM1231" s="21">
        <f t="shared" si="813"/>
        <v>3.5190357268935907E-2</v>
      </c>
      <c r="AN1231" s="21">
        <f t="shared" si="814"/>
        <v>50.271938955622716</v>
      </c>
      <c r="AO1231" s="86">
        <f t="shared" si="815"/>
        <v>2.3041305354660415E-3</v>
      </c>
      <c r="AP1231" s="88">
        <f t="shared" si="816"/>
        <v>3.3274759388619023E-6</v>
      </c>
      <c r="AQ1231" s="89">
        <f t="shared" si="817"/>
        <v>7.7104704315697411E-5</v>
      </c>
      <c r="AR1231" s="89">
        <f t="shared" si="818"/>
        <v>3.8815783431654731E-7</v>
      </c>
      <c r="AS1231" s="89">
        <f t="shared" si="819"/>
        <v>9.6411937723112073E-5</v>
      </c>
      <c r="AT1231" s="89">
        <f t="shared" si="820"/>
        <v>0.13773133960444581</v>
      </c>
      <c r="AU1231" s="91">
        <f t="shared" si="821"/>
        <v>6.3126863985370999E-6</v>
      </c>
      <c r="AV1231" s="95">
        <f t="shared" si="831"/>
        <v>1214.5287176845943</v>
      </c>
      <c r="AW1231" s="96">
        <f t="shared" si="832"/>
        <v>28143.217075229553</v>
      </c>
      <c r="AX1231" s="96">
        <f t="shared" si="833"/>
        <v>141.67760952553976</v>
      </c>
      <c r="AY1231" s="96">
        <f t="shared" si="834"/>
        <v>35190.357268935906</v>
      </c>
      <c r="AZ1231" s="96">
        <f t="shared" si="835"/>
        <v>50271938.955622718</v>
      </c>
      <c r="BA1231" s="97">
        <f t="shared" si="836"/>
        <v>2304.1305354660412</v>
      </c>
      <c r="BB1231" s="102">
        <f t="shared" si="837"/>
        <v>3.3274759388619022</v>
      </c>
      <c r="BC1231" s="98">
        <f t="shared" si="838"/>
        <v>77.104704315697404</v>
      </c>
      <c r="BD1231" s="98">
        <f t="shared" si="839"/>
        <v>0.38815783431654732</v>
      </c>
      <c r="BE1231" s="98">
        <f t="shared" si="840"/>
        <v>96.411937723112075</v>
      </c>
      <c r="BF1231" s="98">
        <f t="shared" si="841"/>
        <v>137731.33960444582</v>
      </c>
      <c r="BG1231" s="103">
        <f t="shared" si="842"/>
        <v>6.3126863985370996</v>
      </c>
      <c r="BH1231">
        <v>0.1</v>
      </c>
      <c r="BI1231">
        <f t="shared" si="822"/>
        <v>2618.3301539386835</v>
      </c>
      <c r="BJ1231">
        <v>0.1</v>
      </c>
      <c r="BK1231">
        <f t="shared" si="823"/>
        <v>2574</v>
      </c>
      <c r="BL1231" s="114">
        <v>17.6498016718255</v>
      </c>
      <c r="BM1231" s="114">
        <v>910.91550745517998</v>
      </c>
      <c r="BN1231" s="114">
        <v>5.3109910208389097</v>
      </c>
      <c r="BO1231" s="114">
        <v>537.6</v>
      </c>
      <c r="BP1231" s="114">
        <v>384000</v>
      </c>
      <c r="BQ1231" s="107">
        <f t="shared" si="824"/>
        <v>8.7999999999999994E-9</v>
      </c>
      <c r="BR1231" s="107">
        <f t="shared" si="825"/>
        <v>4.7782319977125384E-4</v>
      </c>
      <c r="BS1231" s="107">
        <f t="shared" si="826"/>
        <v>2.4016242301097716E-2</v>
      </c>
      <c r="BT1231" s="107">
        <f t="shared" si="827"/>
        <v>1.3977914232730755E-4</v>
      </c>
      <c r="BU1231" s="107">
        <f t="shared" si="828"/>
        <v>1.45093560023045E-2</v>
      </c>
      <c r="BV1231" s="107">
        <f t="shared" si="829"/>
        <v>11.241147286549218</v>
      </c>
      <c r="BW1231" s="117">
        <f t="shared" si="830"/>
        <v>3.2585326527340581E-4</v>
      </c>
    </row>
    <row r="1232" spans="1:75" ht="30" customHeight="1" x14ac:dyDescent="0.25">
      <c r="A1232" s="108">
        <v>4.6186019761220898</v>
      </c>
      <c r="B1232" s="108">
        <v>-74.091424471379497</v>
      </c>
      <c r="C1232" s="119">
        <v>30</v>
      </c>
      <c r="D1232" s="119">
        <v>26</v>
      </c>
      <c r="E1232" s="119">
        <v>2332</v>
      </c>
      <c r="F1232" s="16" t="s">
        <v>3066</v>
      </c>
      <c r="G1232" s="14" t="s">
        <v>3067</v>
      </c>
      <c r="H1232" s="16" t="s">
        <v>996</v>
      </c>
      <c r="I1232" s="14" t="s">
        <v>133</v>
      </c>
      <c r="J1232" s="14" t="s">
        <v>41</v>
      </c>
      <c r="K1232" s="14">
        <v>30</v>
      </c>
      <c r="L1232" s="14"/>
      <c r="M1232" s="14">
        <v>1998</v>
      </c>
      <c r="N1232" s="15" t="s">
        <v>43</v>
      </c>
      <c r="O1232" s="15" t="s">
        <v>44</v>
      </c>
      <c r="P1232" s="28">
        <v>4.2689148957375835E-3</v>
      </c>
      <c r="Q1232" s="18">
        <v>25740</v>
      </c>
      <c r="R1232" s="18">
        <v>26183.301539386834</v>
      </c>
      <c r="S1232" s="15" t="s">
        <v>45</v>
      </c>
      <c r="T1232" s="15"/>
      <c r="U1232" s="15"/>
      <c r="V1232" s="14">
        <v>365</v>
      </c>
      <c r="W1232" s="76"/>
      <c r="X1232" s="14"/>
      <c r="Y1232" s="14">
        <v>8760</v>
      </c>
      <c r="Z1232" s="76" t="s">
        <v>3068</v>
      </c>
      <c r="AA1232" s="76" t="s">
        <v>429</v>
      </c>
      <c r="AB1232" s="19" t="s">
        <v>49</v>
      </c>
      <c r="AC1232" s="19">
        <v>46.3856216091623</v>
      </c>
      <c r="AD1232" s="19">
        <v>1074.85364414012</v>
      </c>
      <c r="AE1232" s="19">
        <v>5.4109910208389103</v>
      </c>
      <c r="AF1232" s="19">
        <v>1344</v>
      </c>
      <c r="AG1232" s="19">
        <v>1920000</v>
      </c>
      <c r="AH1232" s="23">
        <v>25740</v>
      </c>
      <c r="AI1232" s="24">
        <v>8.7999999999999994E-8</v>
      </c>
      <c r="AJ1232" s="21">
        <f t="shared" si="810"/>
        <v>1.2145287176845944E-3</v>
      </c>
      <c r="AK1232" s="21">
        <f t="shared" si="811"/>
        <v>2.8143217075229553E-2</v>
      </c>
      <c r="AL1232" s="21">
        <f t="shared" si="812"/>
        <v>1.4167760952553976E-4</v>
      </c>
      <c r="AM1232" s="21">
        <f t="shared" si="813"/>
        <v>3.5190357268935907E-2</v>
      </c>
      <c r="AN1232" s="21">
        <f t="shared" si="814"/>
        <v>50.271938955622716</v>
      </c>
      <c r="AO1232" s="86">
        <f t="shared" si="815"/>
        <v>2.3041305354660415E-3</v>
      </c>
      <c r="AP1232" s="88">
        <f t="shared" si="816"/>
        <v>3.3274759388619023E-6</v>
      </c>
      <c r="AQ1232" s="89">
        <f t="shared" si="817"/>
        <v>7.7104704315697411E-5</v>
      </c>
      <c r="AR1232" s="89">
        <f t="shared" si="818"/>
        <v>3.8815783431654731E-7</v>
      </c>
      <c r="AS1232" s="89">
        <f t="shared" si="819"/>
        <v>9.6411937723112073E-5</v>
      </c>
      <c r="AT1232" s="89">
        <f t="shared" si="820"/>
        <v>0.13773133960444581</v>
      </c>
      <c r="AU1232" s="91">
        <f t="shared" si="821"/>
        <v>6.3126863985370999E-6</v>
      </c>
      <c r="AV1232" s="95">
        <f t="shared" si="831"/>
        <v>1214.5287176845943</v>
      </c>
      <c r="AW1232" s="96">
        <f t="shared" si="832"/>
        <v>28143.217075229553</v>
      </c>
      <c r="AX1232" s="96">
        <f t="shared" si="833"/>
        <v>141.67760952553976</v>
      </c>
      <c r="AY1232" s="96">
        <f t="shared" si="834"/>
        <v>35190.357268935906</v>
      </c>
      <c r="AZ1232" s="96">
        <f t="shared" si="835"/>
        <v>50271938.955622718</v>
      </c>
      <c r="BA1232" s="97">
        <f t="shared" si="836"/>
        <v>2304.1305354660412</v>
      </c>
      <c r="BB1232" s="102">
        <f t="shared" si="837"/>
        <v>3.3274759388619022</v>
      </c>
      <c r="BC1232" s="98">
        <f t="shared" si="838"/>
        <v>77.104704315697404</v>
      </c>
      <c r="BD1232" s="98">
        <f t="shared" si="839"/>
        <v>0.38815783431654732</v>
      </c>
      <c r="BE1232" s="98">
        <f t="shared" si="840"/>
        <v>96.411937723112075</v>
      </c>
      <c r="BF1232" s="98">
        <f t="shared" si="841"/>
        <v>137731.33960444582</v>
      </c>
      <c r="BG1232" s="103">
        <f t="shared" si="842"/>
        <v>6.3126863985370996</v>
      </c>
      <c r="BH1232">
        <v>0.1</v>
      </c>
      <c r="BI1232">
        <f t="shared" si="822"/>
        <v>2618.3301539386835</v>
      </c>
      <c r="BJ1232">
        <v>0.1</v>
      </c>
      <c r="BK1232">
        <f t="shared" si="823"/>
        <v>2574</v>
      </c>
      <c r="BL1232" s="114">
        <v>17.6498016718255</v>
      </c>
      <c r="BM1232" s="114">
        <v>910.91550745517998</v>
      </c>
      <c r="BN1232" s="114">
        <v>5.3109910208389097</v>
      </c>
      <c r="BO1232" s="114">
        <v>537.6</v>
      </c>
      <c r="BP1232" s="114">
        <v>384000</v>
      </c>
      <c r="BQ1232" s="107">
        <f t="shared" si="824"/>
        <v>8.7999999999999994E-9</v>
      </c>
      <c r="BR1232" s="107">
        <f t="shared" si="825"/>
        <v>4.7782319977125384E-4</v>
      </c>
      <c r="BS1232" s="107">
        <f t="shared" si="826"/>
        <v>2.4016242301097716E-2</v>
      </c>
      <c r="BT1232" s="107">
        <f t="shared" si="827"/>
        <v>1.3977914232730755E-4</v>
      </c>
      <c r="BU1232" s="107">
        <f t="shared" si="828"/>
        <v>1.45093560023045E-2</v>
      </c>
      <c r="BV1232" s="107">
        <f t="shared" si="829"/>
        <v>11.241147286549218</v>
      </c>
      <c r="BW1232" s="117">
        <f t="shared" si="830"/>
        <v>3.2585326527340581E-4</v>
      </c>
    </row>
    <row r="1233" spans="1:75" ht="30" customHeight="1" x14ac:dyDescent="0.25">
      <c r="A1233" s="108">
        <v>4.6186019761220898</v>
      </c>
      <c r="B1233" s="108">
        <v>-74.091424471379497</v>
      </c>
      <c r="C1233" s="119">
        <v>30</v>
      </c>
      <c r="D1233" s="119">
        <v>26</v>
      </c>
      <c r="E1233" s="119">
        <v>2332</v>
      </c>
      <c r="F1233" s="16" t="s">
        <v>3066</v>
      </c>
      <c r="G1233" s="14" t="s">
        <v>3067</v>
      </c>
      <c r="H1233" s="16" t="s">
        <v>996</v>
      </c>
      <c r="I1233" s="14" t="s">
        <v>133</v>
      </c>
      <c r="J1233" s="14" t="s">
        <v>53</v>
      </c>
      <c r="K1233" s="14">
        <v>18</v>
      </c>
      <c r="L1233" s="14"/>
      <c r="M1233" s="14">
        <v>1995</v>
      </c>
      <c r="N1233" s="15" t="s">
        <v>43</v>
      </c>
      <c r="O1233" s="15" t="s">
        <v>123</v>
      </c>
      <c r="P1233" s="28">
        <v>4.2689148957375835E-3</v>
      </c>
      <c r="Q1233" s="42">
        <v>57617.142856799903</v>
      </c>
      <c r="R1233" s="18">
        <v>58609.441540696193</v>
      </c>
      <c r="S1233" s="27" t="s">
        <v>45</v>
      </c>
      <c r="T1233" s="27"/>
      <c r="U1233" s="27"/>
      <c r="V1233" s="14">
        <v>365</v>
      </c>
      <c r="W1233" s="76"/>
      <c r="X1233" s="14"/>
      <c r="Y1233" s="14">
        <v>8760</v>
      </c>
      <c r="Z1233" s="76" t="s">
        <v>3070</v>
      </c>
      <c r="AA1233" s="76" t="s">
        <v>429</v>
      </c>
      <c r="AB1233" s="19" t="s">
        <v>49</v>
      </c>
      <c r="AC1233" s="19">
        <v>196.35697419693699</v>
      </c>
      <c r="AD1233" s="19">
        <v>1220.7279907421801</v>
      </c>
      <c r="AE1233" s="19">
        <v>69.655897325915305</v>
      </c>
      <c r="AF1233" s="19">
        <v>640</v>
      </c>
      <c r="AG1233" s="19">
        <v>1920000</v>
      </c>
      <c r="AH1233" s="23">
        <v>57617.142856799903</v>
      </c>
      <c r="AI1233" s="24">
        <v>8.7999999999999994E-8</v>
      </c>
      <c r="AJ1233" s="21">
        <f t="shared" si="810"/>
        <v>1.1508372600303369E-2</v>
      </c>
      <c r="AK1233" s="21">
        <f t="shared" si="811"/>
        <v>7.1546185810495336E-2</v>
      </c>
      <c r="AL1233" s="21">
        <f t="shared" si="812"/>
        <v>4.0824932422879696E-3</v>
      </c>
      <c r="AM1233" s="21">
        <f t="shared" si="813"/>
        <v>3.7510042586045567E-2</v>
      </c>
      <c r="AN1233" s="21">
        <f t="shared" si="814"/>
        <v>112.53012775813669</v>
      </c>
      <c r="AO1233" s="86">
        <f t="shared" si="815"/>
        <v>5.1576308555812654E-3</v>
      </c>
      <c r="AP1233" s="88">
        <f t="shared" si="816"/>
        <v>3.1529787946036627E-5</v>
      </c>
      <c r="AQ1233" s="89">
        <f t="shared" si="817"/>
        <v>1.9601694742601462E-4</v>
      </c>
      <c r="AR1233" s="89">
        <f t="shared" si="818"/>
        <v>1.118491299256978E-5</v>
      </c>
      <c r="AS1233" s="89">
        <f t="shared" si="819"/>
        <v>1.0276723996176868E-4</v>
      </c>
      <c r="AT1233" s="89">
        <f t="shared" si="820"/>
        <v>0.30830171988530597</v>
      </c>
      <c r="AU1233" s="91">
        <f t="shared" si="821"/>
        <v>1.4130495494743192E-5</v>
      </c>
      <c r="AV1233" s="95">
        <f t="shared" si="831"/>
        <v>11508.372600303368</v>
      </c>
      <c r="AW1233" s="96">
        <f t="shared" si="832"/>
        <v>71546.185810495343</v>
      </c>
      <c r="AX1233" s="96">
        <f t="shared" si="833"/>
        <v>4082.4932422879697</v>
      </c>
      <c r="AY1233" s="96">
        <f t="shared" si="834"/>
        <v>37510.042586045565</v>
      </c>
      <c r="AZ1233" s="96">
        <f t="shared" si="835"/>
        <v>112530127.75813669</v>
      </c>
      <c r="BA1233" s="97">
        <f t="shared" si="836"/>
        <v>5157.6308555812657</v>
      </c>
      <c r="BB1233" s="102">
        <f t="shared" si="837"/>
        <v>31.529787946036627</v>
      </c>
      <c r="BC1233" s="98">
        <f t="shared" si="838"/>
        <v>196.01694742601461</v>
      </c>
      <c r="BD1233" s="98">
        <f t="shared" si="839"/>
        <v>11.18491299256978</v>
      </c>
      <c r="BE1233" s="98">
        <f t="shared" si="840"/>
        <v>102.76723996176868</v>
      </c>
      <c r="BF1233" s="98">
        <f t="shared" si="841"/>
        <v>308301.71988530597</v>
      </c>
      <c r="BG1233" s="103">
        <f t="shared" si="842"/>
        <v>14.130495494743192</v>
      </c>
      <c r="BH1233">
        <v>0.1</v>
      </c>
      <c r="BI1233">
        <f t="shared" si="822"/>
        <v>5860.9441540696198</v>
      </c>
      <c r="BJ1233">
        <v>0.1</v>
      </c>
      <c r="BK1233">
        <f t="shared" si="823"/>
        <v>5761.714285679991</v>
      </c>
      <c r="BL1233" s="114">
        <v>187.562005220738</v>
      </c>
      <c r="BM1233" s="114">
        <v>1012.03746873145</v>
      </c>
      <c r="BN1233" s="114">
        <v>69.555897325915296</v>
      </c>
      <c r="BO1233" s="114">
        <v>256</v>
      </c>
      <c r="BP1233" s="114">
        <v>384000</v>
      </c>
      <c r="BQ1233" s="107">
        <f t="shared" si="824"/>
        <v>8.7999999999999994E-9</v>
      </c>
      <c r="BR1233" s="107">
        <f t="shared" si="825"/>
        <v>1.1052980281905286E-2</v>
      </c>
      <c r="BS1233" s="107">
        <f t="shared" si="826"/>
        <v>5.9744890682274142E-2</v>
      </c>
      <c r="BT1233" s="107">
        <f t="shared" si="827"/>
        <v>4.0970231150094507E-3</v>
      </c>
      <c r="BU1233" s="107">
        <f t="shared" si="828"/>
        <v>1.5465786760368251E-2</v>
      </c>
      <c r="BV1233" s="107">
        <f t="shared" si="829"/>
        <v>25.162501518392968</v>
      </c>
      <c r="BW1233" s="117">
        <f t="shared" si="830"/>
        <v>7.2939915056769767E-4</v>
      </c>
    </row>
    <row r="1234" spans="1:75" ht="30" customHeight="1" x14ac:dyDescent="0.25">
      <c r="A1234" s="108">
        <v>4.6186019761220898</v>
      </c>
      <c r="B1234" s="108">
        <v>-74.091424471379497</v>
      </c>
      <c r="C1234" s="119">
        <v>30</v>
      </c>
      <c r="D1234" s="119">
        <v>26</v>
      </c>
      <c r="E1234" s="119">
        <v>2332</v>
      </c>
      <c r="F1234" s="16" t="s">
        <v>3066</v>
      </c>
      <c r="G1234" s="14" t="s">
        <v>3067</v>
      </c>
      <c r="H1234" s="16" t="s">
        <v>996</v>
      </c>
      <c r="I1234" s="14" t="s">
        <v>133</v>
      </c>
      <c r="J1234" s="14" t="s">
        <v>53</v>
      </c>
      <c r="K1234" s="14">
        <v>8</v>
      </c>
      <c r="L1234" s="14"/>
      <c r="M1234" s="14">
        <v>2004</v>
      </c>
      <c r="N1234" s="15" t="s">
        <v>43</v>
      </c>
      <c r="O1234" s="15" t="s">
        <v>123</v>
      </c>
      <c r="P1234" s="28">
        <v>4.2689148957375835E-3</v>
      </c>
      <c r="Q1234" s="42">
        <v>57617.142856799903</v>
      </c>
      <c r="R1234" s="18">
        <v>58609.441540696193</v>
      </c>
      <c r="S1234" s="27" t="s">
        <v>45</v>
      </c>
      <c r="T1234" s="27"/>
      <c r="U1234" s="27"/>
      <c r="V1234" s="14">
        <v>365</v>
      </c>
      <c r="W1234" s="76"/>
      <c r="X1234" s="14"/>
      <c r="Y1234" s="14">
        <v>8760</v>
      </c>
      <c r="Z1234" s="76" t="s">
        <v>3070</v>
      </c>
      <c r="AA1234" s="76" t="s">
        <v>429</v>
      </c>
      <c r="AB1234" s="19" t="s">
        <v>49</v>
      </c>
      <c r="AC1234" s="19">
        <v>196.35697419693699</v>
      </c>
      <c r="AD1234" s="19">
        <v>1220.7279907421801</v>
      </c>
      <c r="AE1234" s="19">
        <v>69.655897325915305</v>
      </c>
      <c r="AF1234" s="19">
        <v>640</v>
      </c>
      <c r="AG1234" s="19">
        <v>1920000</v>
      </c>
      <c r="AH1234" s="23">
        <v>57617.142856799903</v>
      </c>
      <c r="AI1234" s="24">
        <v>8.7999999999999994E-8</v>
      </c>
      <c r="AJ1234" s="21">
        <f t="shared" si="810"/>
        <v>1.1508372600303369E-2</v>
      </c>
      <c r="AK1234" s="21">
        <f t="shared" si="811"/>
        <v>7.1546185810495336E-2</v>
      </c>
      <c r="AL1234" s="21">
        <f t="shared" si="812"/>
        <v>4.0824932422879696E-3</v>
      </c>
      <c r="AM1234" s="21">
        <f t="shared" si="813"/>
        <v>3.7510042586045567E-2</v>
      </c>
      <c r="AN1234" s="21">
        <f t="shared" si="814"/>
        <v>112.53012775813669</v>
      </c>
      <c r="AO1234" s="86">
        <f t="shared" si="815"/>
        <v>5.1576308555812654E-3</v>
      </c>
      <c r="AP1234" s="88">
        <f t="shared" si="816"/>
        <v>3.1529787946036627E-5</v>
      </c>
      <c r="AQ1234" s="89">
        <f t="shared" si="817"/>
        <v>1.9601694742601462E-4</v>
      </c>
      <c r="AR1234" s="89">
        <f t="shared" si="818"/>
        <v>1.118491299256978E-5</v>
      </c>
      <c r="AS1234" s="89">
        <f t="shared" si="819"/>
        <v>1.0276723996176868E-4</v>
      </c>
      <c r="AT1234" s="89">
        <f t="shared" si="820"/>
        <v>0.30830171988530597</v>
      </c>
      <c r="AU1234" s="91">
        <f t="shared" si="821"/>
        <v>1.4130495494743192E-5</v>
      </c>
      <c r="AV1234" s="95">
        <f t="shared" si="831"/>
        <v>11508.372600303368</v>
      </c>
      <c r="AW1234" s="96">
        <f t="shared" si="832"/>
        <v>71546.185810495343</v>
      </c>
      <c r="AX1234" s="96">
        <f t="shared" si="833"/>
        <v>4082.4932422879697</v>
      </c>
      <c r="AY1234" s="96">
        <f t="shared" si="834"/>
        <v>37510.042586045565</v>
      </c>
      <c r="AZ1234" s="96">
        <f t="shared" si="835"/>
        <v>112530127.75813669</v>
      </c>
      <c r="BA1234" s="97">
        <f t="shared" si="836"/>
        <v>5157.6308555812657</v>
      </c>
      <c r="BB1234" s="102">
        <f t="shared" si="837"/>
        <v>31.529787946036627</v>
      </c>
      <c r="BC1234" s="98">
        <f t="shared" si="838"/>
        <v>196.01694742601461</v>
      </c>
      <c r="BD1234" s="98">
        <f t="shared" si="839"/>
        <v>11.18491299256978</v>
      </c>
      <c r="BE1234" s="98">
        <f t="shared" si="840"/>
        <v>102.76723996176868</v>
      </c>
      <c r="BF1234" s="98">
        <f t="shared" si="841"/>
        <v>308301.71988530597</v>
      </c>
      <c r="BG1234" s="103">
        <f t="shared" si="842"/>
        <v>14.130495494743192</v>
      </c>
      <c r="BH1234">
        <v>0.1</v>
      </c>
      <c r="BI1234">
        <f t="shared" si="822"/>
        <v>5860.9441540696198</v>
      </c>
      <c r="BJ1234">
        <v>0.1</v>
      </c>
      <c r="BK1234">
        <f t="shared" si="823"/>
        <v>5761.714285679991</v>
      </c>
      <c r="BL1234" s="114">
        <v>187.562005220738</v>
      </c>
      <c r="BM1234" s="114">
        <v>1012.03746873145</v>
      </c>
      <c r="BN1234" s="114">
        <v>69.555897325915296</v>
      </c>
      <c r="BO1234" s="114">
        <v>256</v>
      </c>
      <c r="BP1234" s="114">
        <v>384000</v>
      </c>
      <c r="BQ1234" s="107">
        <f t="shared" si="824"/>
        <v>8.7999999999999994E-9</v>
      </c>
      <c r="BR1234" s="107">
        <f t="shared" si="825"/>
        <v>1.1052980281905286E-2</v>
      </c>
      <c r="BS1234" s="107">
        <f t="shared" si="826"/>
        <v>5.9744890682274142E-2</v>
      </c>
      <c r="BT1234" s="107">
        <f t="shared" si="827"/>
        <v>4.0970231150094507E-3</v>
      </c>
      <c r="BU1234" s="107">
        <f t="shared" si="828"/>
        <v>1.5465786760368251E-2</v>
      </c>
      <c r="BV1234" s="107">
        <f t="shared" si="829"/>
        <v>25.162501518392968</v>
      </c>
      <c r="BW1234" s="117">
        <f t="shared" si="830"/>
        <v>7.2939915056769767E-4</v>
      </c>
    </row>
    <row r="1235" spans="1:75" ht="30" customHeight="1" x14ac:dyDescent="0.25">
      <c r="A1235" s="108">
        <v>4.6268333333333338</v>
      </c>
      <c r="B1235" s="108">
        <v>-74.096722222222212</v>
      </c>
      <c r="C1235" s="119">
        <v>29</v>
      </c>
      <c r="D1235" s="119">
        <v>27</v>
      </c>
      <c r="E1235" s="119">
        <v>2344</v>
      </c>
      <c r="F1235" s="16" t="s">
        <v>3071</v>
      </c>
      <c r="G1235" s="14" t="s">
        <v>3072</v>
      </c>
      <c r="H1235" s="16" t="s">
        <v>3073</v>
      </c>
      <c r="I1235" s="14" t="s">
        <v>133</v>
      </c>
      <c r="J1235" s="14" t="s">
        <v>41</v>
      </c>
      <c r="K1235" s="14">
        <v>200</v>
      </c>
      <c r="L1235" s="14"/>
      <c r="M1235" s="14">
        <v>1980</v>
      </c>
      <c r="N1235" s="15" t="s">
        <v>894</v>
      </c>
      <c r="O1235" s="2" t="s">
        <v>164</v>
      </c>
      <c r="P1235" s="28">
        <v>4.2689148957375835E-3</v>
      </c>
      <c r="Q1235" s="18">
        <v>312.298898436613</v>
      </c>
      <c r="R1235" s="18">
        <v>317.67739814235364</v>
      </c>
      <c r="S1235" s="2" t="s">
        <v>45</v>
      </c>
      <c r="T1235" s="2"/>
      <c r="U1235" s="2"/>
      <c r="V1235" s="14">
        <v>365</v>
      </c>
      <c r="W1235" s="76" t="s">
        <v>76</v>
      </c>
      <c r="X1235" s="14"/>
      <c r="Y1235" s="14">
        <v>2920</v>
      </c>
      <c r="Z1235" s="76" t="s">
        <v>3074</v>
      </c>
      <c r="AA1235" s="76" t="s">
        <v>3075</v>
      </c>
      <c r="AB1235" s="19" t="s">
        <v>49</v>
      </c>
      <c r="AC1235" s="19">
        <v>6028806.2199999997</v>
      </c>
      <c r="AD1235" s="19">
        <v>4168764.2439999999</v>
      </c>
      <c r="AE1235" s="19">
        <v>26460000</v>
      </c>
      <c r="AF1235" s="19">
        <v>600000</v>
      </c>
      <c r="AG1235" s="19">
        <v>2640000</v>
      </c>
      <c r="AH1235" s="23">
        <v>312.298898436613</v>
      </c>
      <c r="AI1235" s="20">
        <v>9.1200000000000003E-2</v>
      </c>
      <c r="AJ1235" s="21">
        <f t="shared" si="810"/>
        <v>1.9152154738740379</v>
      </c>
      <c r="AK1235" s="21">
        <f t="shared" si="811"/>
        <v>1.3243221785027959</v>
      </c>
      <c r="AL1235" s="21">
        <f t="shared" si="812"/>
        <v>8.4057439548466775</v>
      </c>
      <c r="AM1235" s="21">
        <f t="shared" si="813"/>
        <v>0.19060643888541218</v>
      </c>
      <c r="AN1235" s="21">
        <f t="shared" si="814"/>
        <v>0.83866833109581362</v>
      </c>
      <c r="AO1235" s="86">
        <f t="shared" si="815"/>
        <v>28.97217871058265</v>
      </c>
      <c r="AP1235" s="88">
        <f t="shared" si="816"/>
        <v>5.2471656818466788E-3</v>
      </c>
      <c r="AQ1235" s="89">
        <f t="shared" si="817"/>
        <v>3.6282799411035504E-3</v>
      </c>
      <c r="AR1235" s="89">
        <f t="shared" si="818"/>
        <v>2.3029435492730625E-2</v>
      </c>
      <c r="AS1235" s="89">
        <f t="shared" si="819"/>
        <v>5.2220942160386894E-4</v>
      </c>
      <c r="AT1235" s="89">
        <f t="shared" si="820"/>
        <v>2.2977214550570237E-3</v>
      </c>
      <c r="AU1235" s="91">
        <f t="shared" si="821"/>
        <v>7.9375832083788081E-2</v>
      </c>
      <c r="AV1235" s="95">
        <f t="shared" si="831"/>
        <v>1915215.4738740379</v>
      </c>
      <c r="AW1235" s="96">
        <f t="shared" si="832"/>
        <v>1324322.178502796</v>
      </c>
      <c r="AX1235" s="96">
        <f t="shared" si="833"/>
        <v>8405743.9548466783</v>
      </c>
      <c r="AY1235" s="96">
        <f t="shared" si="834"/>
        <v>190606.43888541218</v>
      </c>
      <c r="AZ1235" s="96">
        <f t="shared" si="835"/>
        <v>838668.33109581366</v>
      </c>
      <c r="BA1235" s="97">
        <f t="shared" si="836"/>
        <v>28972178.710582651</v>
      </c>
      <c r="BB1235" s="102">
        <f t="shared" si="837"/>
        <v>5247.165681846679</v>
      </c>
      <c r="BC1235" s="98">
        <f t="shared" si="838"/>
        <v>3628.2799411035503</v>
      </c>
      <c r="BD1235" s="98">
        <f t="shared" si="839"/>
        <v>23029.435492730623</v>
      </c>
      <c r="BE1235" s="98">
        <f t="shared" si="840"/>
        <v>522.20942160386892</v>
      </c>
      <c r="BF1235" s="98">
        <f t="shared" si="841"/>
        <v>2297.7214550570238</v>
      </c>
      <c r="BG1235" s="103">
        <f t="shared" si="842"/>
        <v>79375.832083788075</v>
      </c>
      <c r="BH1235">
        <v>0.1</v>
      </c>
      <c r="BI1235">
        <f t="shared" si="822"/>
        <v>31.767739814235366</v>
      </c>
      <c r="BJ1235">
        <v>0.1</v>
      </c>
      <c r="BK1235">
        <f t="shared" si="823"/>
        <v>31.229889843661301</v>
      </c>
      <c r="BL1235" s="114">
        <v>2023172.2660000001</v>
      </c>
      <c r="BM1235" s="114">
        <v>598737.96600000001</v>
      </c>
      <c r="BN1235">
        <f t="shared" ref="BN1235:BP1236" si="843">AE1235*0.1</f>
        <v>2646000</v>
      </c>
      <c r="BO1235">
        <f t="shared" si="843"/>
        <v>60000</v>
      </c>
      <c r="BP1235">
        <f t="shared" si="843"/>
        <v>264000</v>
      </c>
      <c r="BQ1235" s="107">
        <f t="shared" si="824"/>
        <v>9.1200000000000014E-3</v>
      </c>
      <c r="BR1235" s="107">
        <f t="shared" si="825"/>
        <v>0.67064483162498167</v>
      </c>
      <c r="BS1235" s="107">
        <f t="shared" si="826"/>
        <v>0.23176805617232982</v>
      </c>
      <c r="BT1235" s="107">
        <f t="shared" si="827"/>
        <v>1.188751710277983</v>
      </c>
      <c r="BU1235" s="107">
        <f t="shared" si="828"/>
        <v>2.6955821094738843E-2</v>
      </c>
      <c r="BV1235" s="107">
        <f t="shared" si="829"/>
        <v>0.11860561281685092</v>
      </c>
      <c r="BW1235" s="117">
        <f t="shared" si="830"/>
        <v>4.097284806400304</v>
      </c>
    </row>
    <row r="1236" spans="1:75" ht="30" customHeight="1" x14ac:dyDescent="0.25">
      <c r="A1236" s="108">
        <v>4.6268333333333338</v>
      </c>
      <c r="B1236" s="108">
        <v>-74.096722222222212</v>
      </c>
      <c r="C1236" s="119">
        <v>29</v>
      </c>
      <c r="D1236" s="119">
        <v>27</v>
      </c>
      <c r="E1236" s="119">
        <v>2344</v>
      </c>
      <c r="F1236" s="16" t="s">
        <v>3071</v>
      </c>
      <c r="G1236" s="14" t="s">
        <v>3072</v>
      </c>
      <c r="H1236" s="16" t="s">
        <v>3073</v>
      </c>
      <c r="I1236" s="14" t="s">
        <v>133</v>
      </c>
      <c r="J1236" s="14" t="s">
        <v>41</v>
      </c>
      <c r="K1236" s="14">
        <v>200</v>
      </c>
      <c r="L1236" s="14"/>
      <c r="M1236" s="14">
        <v>1982</v>
      </c>
      <c r="N1236" s="15" t="s">
        <v>894</v>
      </c>
      <c r="O1236" s="2" t="s">
        <v>164</v>
      </c>
      <c r="P1236" s="28">
        <v>4.2689148957375835E-3</v>
      </c>
      <c r="Q1236" s="18">
        <v>312.298898436613</v>
      </c>
      <c r="R1236" s="18">
        <v>317.67739814235364</v>
      </c>
      <c r="S1236" s="2" t="s">
        <v>45</v>
      </c>
      <c r="T1236" s="2"/>
      <c r="U1236" s="2"/>
      <c r="V1236" s="14">
        <v>365</v>
      </c>
      <c r="W1236" s="76" t="s">
        <v>76</v>
      </c>
      <c r="X1236" s="14"/>
      <c r="Y1236" s="14">
        <v>2920</v>
      </c>
      <c r="Z1236" s="76" t="s">
        <v>3076</v>
      </c>
      <c r="AA1236" s="76" t="s">
        <v>3077</v>
      </c>
      <c r="AB1236" s="19" t="s">
        <v>49</v>
      </c>
      <c r="AC1236" s="19">
        <v>6028806.2199999997</v>
      </c>
      <c r="AD1236" s="19">
        <v>4168764.2439999999</v>
      </c>
      <c r="AE1236" s="19">
        <v>26460000</v>
      </c>
      <c r="AF1236" s="19">
        <v>600000</v>
      </c>
      <c r="AG1236" s="19">
        <v>2640000</v>
      </c>
      <c r="AH1236" s="23">
        <v>312.298898436613</v>
      </c>
      <c r="AI1236" s="20">
        <v>9.1200000000000003E-2</v>
      </c>
      <c r="AJ1236" s="21">
        <f t="shared" si="810"/>
        <v>1.9152154738740379</v>
      </c>
      <c r="AK1236" s="21">
        <f t="shared" si="811"/>
        <v>1.3243221785027959</v>
      </c>
      <c r="AL1236" s="21">
        <f t="shared" si="812"/>
        <v>8.4057439548466775</v>
      </c>
      <c r="AM1236" s="21">
        <f t="shared" si="813"/>
        <v>0.19060643888541218</v>
      </c>
      <c r="AN1236" s="21">
        <f t="shared" si="814"/>
        <v>0.83866833109581362</v>
      </c>
      <c r="AO1236" s="86">
        <f t="shared" si="815"/>
        <v>28.97217871058265</v>
      </c>
      <c r="AP1236" s="88">
        <f t="shared" si="816"/>
        <v>5.2471656818466788E-3</v>
      </c>
      <c r="AQ1236" s="89">
        <f t="shared" si="817"/>
        <v>3.6282799411035504E-3</v>
      </c>
      <c r="AR1236" s="89">
        <f t="shared" si="818"/>
        <v>2.3029435492730625E-2</v>
      </c>
      <c r="AS1236" s="89">
        <f t="shared" si="819"/>
        <v>5.2220942160386894E-4</v>
      </c>
      <c r="AT1236" s="89">
        <f t="shared" si="820"/>
        <v>2.2977214550570237E-3</v>
      </c>
      <c r="AU1236" s="91">
        <f t="shared" si="821"/>
        <v>7.9375832083788081E-2</v>
      </c>
      <c r="AV1236" s="95">
        <f t="shared" si="831"/>
        <v>1915215.4738740379</v>
      </c>
      <c r="AW1236" s="96">
        <f t="shared" si="832"/>
        <v>1324322.178502796</v>
      </c>
      <c r="AX1236" s="96">
        <f t="shared" si="833"/>
        <v>8405743.9548466783</v>
      </c>
      <c r="AY1236" s="96">
        <f t="shared" si="834"/>
        <v>190606.43888541218</v>
      </c>
      <c r="AZ1236" s="96">
        <f t="shared" si="835"/>
        <v>838668.33109581366</v>
      </c>
      <c r="BA1236" s="97">
        <f t="shared" si="836"/>
        <v>28972178.710582651</v>
      </c>
      <c r="BB1236" s="102">
        <f t="shared" si="837"/>
        <v>5247.165681846679</v>
      </c>
      <c r="BC1236" s="98">
        <f t="shared" si="838"/>
        <v>3628.2799411035503</v>
      </c>
      <c r="BD1236" s="98">
        <f t="shared" si="839"/>
        <v>23029.435492730623</v>
      </c>
      <c r="BE1236" s="98">
        <f t="shared" si="840"/>
        <v>522.20942160386892</v>
      </c>
      <c r="BF1236" s="98">
        <f t="shared" si="841"/>
        <v>2297.7214550570238</v>
      </c>
      <c r="BG1236" s="103">
        <f t="shared" si="842"/>
        <v>79375.832083788075</v>
      </c>
      <c r="BH1236">
        <v>0.1</v>
      </c>
      <c r="BI1236">
        <f t="shared" si="822"/>
        <v>31.767739814235366</v>
      </c>
      <c r="BJ1236">
        <v>0.1</v>
      </c>
      <c r="BK1236">
        <f t="shared" si="823"/>
        <v>31.229889843661301</v>
      </c>
      <c r="BL1236" s="114">
        <v>2023172.2660000001</v>
      </c>
      <c r="BM1236" s="114">
        <v>598737.96600000001</v>
      </c>
      <c r="BN1236">
        <f t="shared" si="843"/>
        <v>2646000</v>
      </c>
      <c r="BO1236">
        <f t="shared" si="843"/>
        <v>60000</v>
      </c>
      <c r="BP1236">
        <f t="shared" si="843"/>
        <v>264000</v>
      </c>
      <c r="BQ1236" s="107">
        <f t="shared" si="824"/>
        <v>9.1200000000000014E-3</v>
      </c>
      <c r="BR1236" s="107">
        <f t="shared" si="825"/>
        <v>0.67064483162498167</v>
      </c>
      <c r="BS1236" s="107">
        <f t="shared" si="826"/>
        <v>0.23176805617232982</v>
      </c>
      <c r="BT1236" s="107">
        <f t="shared" si="827"/>
        <v>1.188751710277983</v>
      </c>
      <c r="BU1236" s="107">
        <f t="shared" si="828"/>
        <v>2.6955821094738843E-2</v>
      </c>
      <c r="BV1236" s="107">
        <f t="shared" si="829"/>
        <v>0.11860561281685092</v>
      </c>
      <c r="BW1236" s="117">
        <f t="shared" si="830"/>
        <v>4.097284806400304</v>
      </c>
    </row>
    <row r="1237" spans="1:75" ht="30" customHeight="1" x14ac:dyDescent="0.25">
      <c r="A1237" s="108">
        <v>4.6270504492992499</v>
      </c>
      <c r="B1237" s="108">
        <v>-74.098299894028202</v>
      </c>
      <c r="C1237" s="119">
        <v>29</v>
      </c>
      <c r="D1237" s="119">
        <v>27</v>
      </c>
      <c r="E1237" s="119">
        <v>2344</v>
      </c>
      <c r="F1237" s="16" t="s">
        <v>3078</v>
      </c>
      <c r="G1237" s="14" t="s">
        <v>3079</v>
      </c>
      <c r="H1237" s="16" t="s">
        <v>3080</v>
      </c>
      <c r="I1237" s="14" t="s">
        <v>133</v>
      </c>
      <c r="J1237" s="14" t="s">
        <v>41</v>
      </c>
      <c r="K1237" s="14">
        <v>125</v>
      </c>
      <c r="L1237" s="14"/>
      <c r="M1237" s="14">
        <v>1991</v>
      </c>
      <c r="N1237" s="15" t="s">
        <v>43</v>
      </c>
      <c r="O1237" s="15" t="s">
        <v>86</v>
      </c>
      <c r="P1237" s="17">
        <v>3.0649504171061114E-2</v>
      </c>
      <c r="Q1237" s="18">
        <v>67500</v>
      </c>
      <c r="R1237" s="18">
        <v>76304.019305437891</v>
      </c>
      <c r="S1237" s="15" t="s">
        <v>45</v>
      </c>
      <c r="T1237" s="15"/>
      <c r="U1237" s="15"/>
      <c r="V1237" s="14">
        <v>365</v>
      </c>
      <c r="W1237" s="76"/>
      <c r="X1237" s="14"/>
      <c r="Y1237" s="14">
        <v>8760</v>
      </c>
      <c r="Z1237" s="76" t="s">
        <v>3081</v>
      </c>
      <c r="AA1237" s="76" t="s">
        <v>429</v>
      </c>
      <c r="AB1237" s="19" t="s">
        <v>49</v>
      </c>
      <c r="AC1237" s="19">
        <v>589.42211574465</v>
      </c>
      <c r="AD1237" s="19">
        <v>6395.3771199333296</v>
      </c>
      <c r="AE1237" s="19">
        <v>22.425616220874101</v>
      </c>
      <c r="AF1237" s="19">
        <v>1344</v>
      </c>
      <c r="AG1237" s="19">
        <v>1920000</v>
      </c>
      <c r="AH1237" s="23">
        <v>67500</v>
      </c>
      <c r="AI1237" s="24">
        <v>8.7999999999999994E-8</v>
      </c>
      <c r="AJ1237" s="21">
        <f t="shared" si="810"/>
        <v>4.4975276498831825E-2</v>
      </c>
      <c r="AK1237" s="21">
        <f t="shared" si="811"/>
        <v>0.48799297922494861</v>
      </c>
      <c r="AL1237" s="21">
        <f t="shared" si="812"/>
        <v>1.7111646530539187E-3</v>
      </c>
      <c r="AM1237" s="21">
        <f t="shared" si="813"/>
        <v>0.10255260194650853</v>
      </c>
      <c r="AN1237" s="21">
        <f t="shared" si="814"/>
        <v>146.50371706644074</v>
      </c>
      <c r="AO1237" s="86">
        <f t="shared" si="815"/>
        <v>6.7147536988785336E-3</v>
      </c>
      <c r="AP1237" s="88">
        <f t="shared" si="816"/>
        <v>1.2321993561323789E-4</v>
      </c>
      <c r="AQ1237" s="89">
        <f t="shared" si="817"/>
        <v>1.3369670663697223E-3</v>
      </c>
      <c r="AR1237" s="89">
        <f t="shared" si="818"/>
        <v>4.6881223371340236E-6</v>
      </c>
      <c r="AS1237" s="89">
        <f t="shared" si="819"/>
        <v>2.8096603273016039E-4</v>
      </c>
      <c r="AT1237" s="89">
        <f t="shared" si="820"/>
        <v>0.40138004675737188</v>
      </c>
      <c r="AU1237" s="91">
        <f t="shared" si="821"/>
        <v>1.8396585476379544E-5</v>
      </c>
      <c r="AV1237" s="95">
        <f t="shared" si="831"/>
        <v>44975.276498831823</v>
      </c>
      <c r="AW1237" s="96">
        <f t="shared" si="832"/>
        <v>487992.97922494862</v>
      </c>
      <c r="AX1237" s="96">
        <f t="shared" si="833"/>
        <v>1711.1646530539188</v>
      </c>
      <c r="AY1237" s="96">
        <f t="shared" si="834"/>
        <v>102552.60194650853</v>
      </c>
      <c r="AZ1237" s="96">
        <f t="shared" si="835"/>
        <v>146503717.06644073</v>
      </c>
      <c r="BA1237" s="97">
        <f t="shared" si="836"/>
        <v>6714.7536988785332</v>
      </c>
      <c r="BB1237" s="102">
        <f t="shared" si="837"/>
        <v>123.21993561323788</v>
      </c>
      <c r="BC1237" s="98">
        <f t="shared" si="838"/>
        <v>1336.9670663697223</v>
      </c>
      <c r="BD1237" s="98">
        <f t="shared" si="839"/>
        <v>4.6881223371340237</v>
      </c>
      <c r="BE1237" s="98">
        <f t="shared" si="840"/>
        <v>280.96603273016041</v>
      </c>
      <c r="BF1237" s="98">
        <f t="shared" si="841"/>
        <v>401380.04675737186</v>
      </c>
      <c r="BG1237" s="103">
        <f t="shared" si="842"/>
        <v>18.396585476379546</v>
      </c>
      <c r="BH1237">
        <v>0.1</v>
      </c>
      <c r="BI1237">
        <f t="shared" si="822"/>
        <v>7630.4019305437896</v>
      </c>
      <c r="BJ1237">
        <v>0.1</v>
      </c>
      <c r="BK1237">
        <f t="shared" si="823"/>
        <v>6750</v>
      </c>
      <c r="BL1237" s="114">
        <v>491.49252207956101</v>
      </c>
      <c r="BM1237" s="114">
        <v>4911.7599692228896</v>
      </c>
      <c r="BN1237" s="114">
        <v>16.278520514623899</v>
      </c>
      <c r="BO1237" s="114">
        <v>537.6</v>
      </c>
      <c r="BP1237" s="114">
        <v>384000</v>
      </c>
      <c r="BQ1237" s="107">
        <f t="shared" si="824"/>
        <v>8.7999999999999994E-9</v>
      </c>
      <c r="BR1237" s="107">
        <f t="shared" si="825"/>
        <v>3.7771575028116955E-2</v>
      </c>
      <c r="BS1237" s="107">
        <f t="shared" si="826"/>
        <v>0.37795064158095171</v>
      </c>
      <c r="BT1237" s="107">
        <f t="shared" si="827"/>
        <v>1.2538478187614349E-3</v>
      </c>
      <c r="BU1237" s="107">
        <f t="shared" si="828"/>
        <v>4.2283521000737803E-2</v>
      </c>
      <c r="BV1237" s="107">
        <f t="shared" si="829"/>
        <v>32.759227031695758</v>
      </c>
      <c r="BW1237" s="117">
        <f t="shared" si="830"/>
        <v>9.49609574894893E-4</v>
      </c>
    </row>
    <row r="1238" spans="1:75" ht="30" customHeight="1" x14ac:dyDescent="0.25">
      <c r="A1238" s="108">
        <v>4.6270504492992499</v>
      </c>
      <c r="B1238" s="108">
        <v>-74.098299894028202</v>
      </c>
      <c r="C1238" s="119">
        <v>29</v>
      </c>
      <c r="D1238" s="119">
        <v>27</v>
      </c>
      <c r="E1238" s="119">
        <v>2344</v>
      </c>
      <c r="F1238" s="16" t="s">
        <v>3078</v>
      </c>
      <c r="G1238" s="14" t="s">
        <v>3079</v>
      </c>
      <c r="H1238" s="16" t="s">
        <v>3080</v>
      </c>
      <c r="I1238" s="14" t="s">
        <v>133</v>
      </c>
      <c r="J1238" s="14" t="s">
        <v>41</v>
      </c>
      <c r="K1238" s="14">
        <v>40</v>
      </c>
      <c r="L1238" s="14"/>
      <c r="M1238" s="14">
        <v>2002</v>
      </c>
      <c r="N1238" s="15" t="s">
        <v>43</v>
      </c>
      <c r="O1238" s="15" t="s">
        <v>44</v>
      </c>
      <c r="P1238" s="17">
        <v>3.0649504171061114E-2</v>
      </c>
      <c r="Q1238" s="18">
        <v>7500</v>
      </c>
      <c r="R1238" s="18">
        <v>8478.2243672708755</v>
      </c>
      <c r="S1238" s="15" t="s">
        <v>45</v>
      </c>
      <c r="T1238" s="15"/>
      <c r="U1238" s="15"/>
      <c r="V1238" s="14">
        <v>365</v>
      </c>
      <c r="W1238" s="76"/>
      <c r="X1238" s="14"/>
      <c r="Y1238" s="14">
        <v>8760</v>
      </c>
      <c r="Z1238" s="76" t="s">
        <v>3082</v>
      </c>
      <c r="AA1238" s="76" t="s">
        <v>429</v>
      </c>
      <c r="AB1238" s="19" t="s">
        <v>49</v>
      </c>
      <c r="AC1238" s="19">
        <v>46.3856216091623</v>
      </c>
      <c r="AD1238" s="19">
        <v>1074.85364414012</v>
      </c>
      <c r="AE1238" s="19">
        <v>5.4109910208389103</v>
      </c>
      <c r="AF1238" s="19">
        <v>1344</v>
      </c>
      <c r="AG1238" s="19">
        <v>1920000</v>
      </c>
      <c r="AH1238" s="23">
        <v>7500</v>
      </c>
      <c r="AI1238" s="24">
        <v>8.7999999999999994E-8</v>
      </c>
      <c r="AJ1238" s="21">
        <f t="shared" si="810"/>
        <v>3.9326770741780629E-4</v>
      </c>
      <c r="AK1238" s="21">
        <f t="shared" si="811"/>
        <v>9.1128503569986637E-3</v>
      </c>
      <c r="AL1238" s="21">
        <f t="shared" si="812"/>
        <v>4.5875595923960362E-5</v>
      </c>
      <c r="AM1238" s="21">
        <f t="shared" si="813"/>
        <v>1.1394733549612056E-2</v>
      </c>
      <c r="AN1238" s="21">
        <f t="shared" si="814"/>
        <v>16.278190785160081</v>
      </c>
      <c r="AO1238" s="86">
        <f t="shared" si="815"/>
        <v>7.4608374431983713E-4</v>
      </c>
      <c r="AP1238" s="88">
        <f t="shared" si="816"/>
        <v>1.0774457737474144E-6</v>
      </c>
      <c r="AQ1238" s="89">
        <f t="shared" si="817"/>
        <v>2.4966713306845656E-5</v>
      </c>
      <c r="AR1238" s="89">
        <f t="shared" si="818"/>
        <v>1.2568656417523387E-7</v>
      </c>
      <c r="AS1238" s="89">
        <f t="shared" si="819"/>
        <v>3.1218448081128921E-5</v>
      </c>
      <c r="AT1238" s="89">
        <f t="shared" si="820"/>
        <v>4.4597782973041317E-2</v>
      </c>
      <c r="AU1238" s="91">
        <f t="shared" si="821"/>
        <v>2.0440650529310606E-6</v>
      </c>
      <c r="AV1238" s="95">
        <f t="shared" si="831"/>
        <v>393.26770741780626</v>
      </c>
      <c r="AW1238" s="96">
        <f t="shared" si="832"/>
        <v>9112.8503569986642</v>
      </c>
      <c r="AX1238" s="96">
        <f t="shared" si="833"/>
        <v>45.875595923960361</v>
      </c>
      <c r="AY1238" s="96">
        <f t="shared" si="834"/>
        <v>11394.733549612056</v>
      </c>
      <c r="AZ1238" s="96">
        <f t="shared" si="835"/>
        <v>16278190.785160081</v>
      </c>
      <c r="BA1238" s="97">
        <f t="shared" si="836"/>
        <v>746.08374431983714</v>
      </c>
      <c r="BB1238" s="102">
        <f t="shared" si="837"/>
        <v>1.0774457737474143</v>
      </c>
      <c r="BC1238" s="98">
        <f t="shared" si="838"/>
        <v>24.966713306845655</v>
      </c>
      <c r="BD1238" s="98">
        <f t="shared" si="839"/>
        <v>0.12568656417523388</v>
      </c>
      <c r="BE1238" s="98">
        <f t="shared" si="840"/>
        <v>31.218448081128923</v>
      </c>
      <c r="BF1238" s="98">
        <f t="shared" si="841"/>
        <v>44597.782973041314</v>
      </c>
      <c r="BG1238" s="103">
        <f t="shared" si="842"/>
        <v>2.0440650529310607</v>
      </c>
      <c r="BH1238">
        <v>0.1</v>
      </c>
      <c r="BI1238">
        <f t="shared" si="822"/>
        <v>847.82243672708762</v>
      </c>
      <c r="BJ1238">
        <v>0.1</v>
      </c>
      <c r="BK1238">
        <f t="shared" si="823"/>
        <v>750</v>
      </c>
      <c r="BL1238" s="114">
        <v>17.6498016718255</v>
      </c>
      <c r="BM1238" s="114">
        <v>910.91550745517998</v>
      </c>
      <c r="BN1238" s="114">
        <v>5.3109910208389097</v>
      </c>
      <c r="BO1238" s="114">
        <v>537.6</v>
      </c>
      <c r="BP1238" s="114">
        <v>384000</v>
      </c>
      <c r="BQ1238" s="107">
        <f t="shared" si="824"/>
        <v>8.7999999999999994E-9</v>
      </c>
      <c r="BR1238" s="107">
        <f t="shared" si="825"/>
        <v>1.54720453776772E-4</v>
      </c>
      <c r="BS1238" s="107">
        <f t="shared" si="826"/>
        <v>7.7765246823879534E-3</v>
      </c>
      <c r="BT1238" s="107">
        <f t="shared" si="827"/>
        <v>4.5260867073349051E-5</v>
      </c>
      <c r="BU1238" s="107">
        <f t="shared" si="828"/>
        <v>4.6981690000819773E-3</v>
      </c>
      <c r="BV1238" s="107">
        <f t="shared" si="829"/>
        <v>3.639914114632862</v>
      </c>
      <c r="BW1238" s="117">
        <f t="shared" si="830"/>
        <v>1.0551217498832144E-4</v>
      </c>
    </row>
    <row r="1239" spans="1:75" ht="30" customHeight="1" x14ac:dyDescent="0.25">
      <c r="A1239" s="108">
        <v>4.6359480534948601</v>
      </c>
      <c r="B1239" s="108">
        <v>-74.109725303749897</v>
      </c>
      <c r="C1239" s="119">
        <v>28</v>
      </c>
      <c r="D1239" s="119">
        <v>28</v>
      </c>
      <c r="E1239" s="119">
        <v>1863</v>
      </c>
      <c r="F1239" s="16" t="s">
        <v>3083</v>
      </c>
      <c r="G1239" s="14" t="s">
        <v>3084</v>
      </c>
      <c r="H1239" s="16" t="s">
        <v>3085</v>
      </c>
      <c r="I1239" s="14" t="s">
        <v>133</v>
      </c>
      <c r="J1239" s="14" t="s">
        <v>41</v>
      </c>
      <c r="K1239" s="14">
        <v>100</v>
      </c>
      <c r="L1239" s="14"/>
      <c r="M1239" s="14">
        <v>1992</v>
      </c>
      <c r="N1239" s="15" t="s">
        <v>43</v>
      </c>
      <c r="O1239" s="15" t="s">
        <v>44</v>
      </c>
      <c r="P1239" s="25">
        <v>0.01</v>
      </c>
      <c r="Q1239" s="18">
        <v>67275</v>
      </c>
      <c r="R1239" s="18">
        <v>70020.544833792912</v>
      </c>
      <c r="S1239" s="15" t="s">
        <v>45</v>
      </c>
      <c r="T1239" s="15"/>
      <c r="U1239" s="15"/>
      <c r="V1239" s="14">
        <v>365</v>
      </c>
      <c r="W1239" s="76"/>
      <c r="X1239" s="14"/>
      <c r="Y1239" s="14">
        <v>8760</v>
      </c>
      <c r="Z1239" s="76" t="s">
        <v>3086</v>
      </c>
      <c r="AA1239" s="76" t="s">
        <v>3087</v>
      </c>
      <c r="AB1239" s="19" t="s">
        <v>49</v>
      </c>
      <c r="AC1239" s="19">
        <v>46.3856216091623</v>
      </c>
      <c r="AD1239" s="19">
        <v>1074.85364414012</v>
      </c>
      <c r="AE1239" s="19">
        <v>5.4109910208389103</v>
      </c>
      <c r="AF1239" s="19">
        <v>1344</v>
      </c>
      <c r="AG1239" s="19">
        <v>1920000</v>
      </c>
      <c r="AH1239" s="23">
        <v>67275</v>
      </c>
      <c r="AI1239" s="24">
        <v>8.7999999999999994E-8</v>
      </c>
      <c r="AJ1239" s="21">
        <f t="shared" si="810"/>
        <v>3.2479464975277024E-3</v>
      </c>
      <c r="AK1239" s="21">
        <f t="shared" si="811"/>
        <v>7.5261837779278959E-2</v>
      </c>
      <c r="AL1239" s="21">
        <f t="shared" si="812"/>
        <v>3.7888053936990183E-4</v>
      </c>
      <c r="AM1239" s="21">
        <f t="shared" si="813"/>
        <v>9.4107612256617679E-2</v>
      </c>
      <c r="AN1239" s="21">
        <f t="shared" si="814"/>
        <v>134.43944608088239</v>
      </c>
      <c r="AO1239" s="86">
        <f t="shared" si="815"/>
        <v>6.1618079453737758E-3</v>
      </c>
      <c r="AP1239" s="88">
        <f t="shared" si="816"/>
        <v>8.8984835548704177E-6</v>
      </c>
      <c r="AQ1239" s="89">
        <f t="shared" si="817"/>
        <v>2.0619681583364098E-4</v>
      </c>
      <c r="AR1239" s="89">
        <f t="shared" si="818"/>
        <v>1.0380288749860323E-6</v>
      </c>
      <c r="AS1239" s="89">
        <f t="shared" si="819"/>
        <v>2.5782907467566485E-4</v>
      </c>
      <c r="AT1239" s="89">
        <f t="shared" si="820"/>
        <v>0.36832724953666407</v>
      </c>
      <c r="AU1239" s="91">
        <f t="shared" si="821"/>
        <v>1.6881665603763769E-5</v>
      </c>
      <c r="AV1239" s="95">
        <f t="shared" si="831"/>
        <v>3247.9464975277024</v>
      </c>
      <c r="AW1239" s="96">
        <f t="shared" si="832"/>
        <v>75261.837779278954</v>
      </c>
      <c r="AX1239" s="96">
        <f t="shared" si="833"/>
        <v>378.88053936990184</v>
      </c>
      <c r="AY1239" s="96">
        <f t="shared" si="834"/>
        <v>94107.612256617678</v>
      </c>
      <c r="AZ1239" s="96">
        <f t="shared" si="835"/>
        <v>134439446.0808824</v>
      </c>
      <c r="BA1239" s="97">
        <f t="shared" si="836"/>
        <v>6161.8079453737755</v>
      </c>
      <c r="BB1239" s="102">
        <f t="shared" si="837"/>
        <v>8.8984835548704169</v>
      </c>
      <c r="BC1239" s="98">
        <f t="shared" si="838"/>
        <v>206.19681583364098</v>
      </c>
      <c r="BD1239" s="98">
        <f t="shared" si="839"/>
        <v>1.0380288749860322</v>
      </c>
      <c r="BE1239" s="98">
        <f t="shared" si="840"/>
        <v>257.82907467566486</v>
      </c>
      <c r="BF1239" s="98">
        <f t="shared" si="841"/>
        <v>368327.24953666405</v>
      </c>
      <c r="BG1239" s="103">
        <f t="shared" si="842"/>
        <v>16.881665603763768</v>
      </c>
      <c r="BH1239">
        <v>0.1</v>
      </c>
      <c r="BI1239">
        <f t="shared" si="822"/>
        <v>7002.0544833792919</v>
      </c>
      <c r="BJ1239">
        <v>0.1</v>
      </c>
      <c r="BK1239">
        <f t="shared" si="823"/>
        <v>6727.5</v>
      </c>
      <c r="BL1239" s="114">
        <v>17.6498016718255</v>
      </c>
      <c r="BM1239" s="114">
        <v>910.91550745517998</v>
      </c>
      <c r="BN1239" s="114">
        <v>5.3109910208389097</v>
      </c>
      <c r="BO1239" s="114">
        <v>537.6</v>
      </c>
      <c r="BP1239" s="114">
        <v>384000</v>
      </c>
      <c r="BQ1239" s="107">
        <f t="shared" si="824"/>
        <v>8.7999999999999994E-9</v>
      </c>
      <c r="BR1239" s="107">
        <f t="shared" si="825"/>
        <v>1.2778159672446328E-3</v>
      </c>
      <c r="BS1239" s="107">
        <f t="shared" si="826"/>
        <v>6.4225299023257826E-2</v>
      </c>
      <c r="BT1239" s="107">
        <f t="shared" si="827"/>
        <v>3.7380357429086711E-4</v>
      </c>
      <c r="BU1239" s="107">
        <f t="shared" si="828"/>
        <v>3.880156255087059E-2</v>
      </c>
      <c r="BV1239" s="107">
        <f t="shared" si="829"/>
        <v>30.061574029427074</v>
      </c>
      <c r="BW1239" s="117">
        <f t="shared" si="830"/>
        <v>8.7141123650858908E-4</v>
      </c>
    </row>
    <row r="1240" spans="1:75" ht="45" customHeight="1" x14ac:dyDescent="0.25">
      <c r="A1240" s="108">
        <v>4.63862803287621</v>
      </c>
      <c r="B1240" s="108">
        <v>-74.1110610634463</v>
      </c>
      <c r="C1240" s="119">
        <v>28</v>
      </c>
      <c r="D1240" s="119">
        <v>28</v>
      </c>
      <c r="E1240" s="119">
        <v>1863</v>
      </c>
      <c r="F1240" s="16" t="s">
        <v>3088</v>
      </c>
      <c r="G1240" s="14" t="s">
        <v>3089</v>
      </c>
      <c r="H1240" s="16" t="s">
        <v>3090</v>
      </c>
      <c r="I1240" s="14" t="s">
        <v>133</v>
      </c>
      <c r="J1240" s="14" t="s">
        <v>41</v>
      </c>
      <c r="K1240" s="14">
        <v>200</v>
      </c>
      <c r="L1240" s="14"/>
      <c r="M1240" s="14">
        <v>1991</v>
      </c>
      <c r="N1240" s="15" t="s">
        <v>894</v>
      </c>
      <c r="O1240" s="2" t="s">
        <v>164</v>
      </c>
      <c r="P1240" s="28">
        <v>4.2689148957375835E-3</v>
      </c>
      <c r="Q1240" s="18">
        <v>222.583942158459</v>
      </c>
      <c r="R1240" s="18">
        <v>226.41734558509594</v>
      </c>
      <c r="S1240" s="2" t="s">
        <v>45</v>
      </c>
      <c r="T1240" s="2"/>
      <c r="U1240" s="2"/>
      <c r="V1240" s="14">
        <v>365</v>
      </c>
      <c r="W1240" s="76" t="s">
        <v>76</v>
      </c>
      <c r="X1240" s="14"/>
      <c r="Y1240" s="14">
        <v>2920</v>
      </c>
      <c r="Z1240" s="76" t="s">
        <v>3091</v>
      </c>
      <c r="AA1240" s="76" t="s">
        <v>429</v>
      </c>
      <c r="AB1240" s="19" t="s">
        <v>49</v>
      </c>
      <c r="AC1240" s="19">
        <v>6028806.2199999997</v>
      </c>
      <c r="AD1240" s="19">
        <v>4168764.2439999999</v>
      </c>
      <c r="AE1240" s="19">
        <v>26460000</v>
      </c>
      <c r="AF1240" s="19">
        <v>600000</v>
      </c>
      <c r="AG1240" s="19">
        <v>2640000</v>
      </c>
      <c r="AH1240" s="20">
        <v>1159.0914634146341</v>
      </c>
      <c r="AI1240" s="20">
        <v>1.4200000000000001E-4</v>
      </c>
      <c r="AJ1240" s="21">
        <f t="shared" si="810"/>
        <v>1.3650263013793158</v>
      </c>
      <c r="AK1240" s="21">
        <f t="shared" si="811"/>
        <v>0.94388053449653919</v>
      </c>
      <c r="AL1240" s="21">
        <f t="shared" si="812"/>
        <v>5.9910029641816385</v>
      </c>
      <c r="AM1240" s="21">
        <f t="shared" si="813"/>
        <v>0.13585040735105755</v>
      </c>
      <c r="AN1240" s="21">
        <f t="shared" si="814"/>
        <v>0.5977417923446533</v>
      </c>
      <c r="AO1240" s="86">
        <f t="shared" si="815"/>
        <v>0.16742562021603197</v>
      </c>
      <c r="AP1240" s="88">
        <f t="shared" si="816"/>
        <v>3.7397980859707283E-3</v>
      </c>
      <c r="AQ1240" s="89">
        <f t="shared" si="817"/>
        <v>2.5859740671138058E-3</v>
      </c>
      <c r="AR1240" s="89">
        <f t="shared" si="818"/>
        <v>1.6413706751182571E-2</v>
      </c>
      <c r="AS1240" s="89">
        <f t="shared" si="819"/>
        <v>3.7219289685221248E-4</v>
      </c>
      <c r="AT1240" s="89">
        <f t="shared" si="820"/>
        <v>1.6376487461497351E-3</v>
      </c>
      <c r="AU1240" s="91">
        <f t="shared" si="821"/>
        <v>4.5870032935899167E-4</v>
      </c>
      <c r="AV1240" s="95">
        <f t="shared" si="831"/>
        <v>1365026.3013793158</v>
      </c>
      <c r="AW1240" s="96">
        <f t="shared" si="832"/>
        <v>943880.53449653916</v>
      </c>
      <c r="AX1240" s="96">
        <f t="shared" si="833"/>
        <v>5991002.9641816383</v>
      </c>
      <c r="AY1240" s="96">
        <f t="shared" si="834"/>
        <v>135850.40735105754</v>
      </c>
      <c r="AZ1240" s="96">
        <f t="shared" si="835"/>
        <v>597741.79234465328</v>
      </c>
      <c r="BA1240" s="97">
        <f t="shared" si="836"/>
        <v>167425.62021603197</v>
      </c>
      <c r="BB1240" s="102">
        <f t="shared" si="837"/>
        <v>3739.7980859707282</v>
      </c>
      <c r="BC1240" s="98">
        <f t="shared" si="838"/>
        <v>2585.9740671138056</v>
      </c>
      <c r="BD1240" s="98">
        <f t="shared" si="839"/>
        <v>16413.70675118257</v>
      </c>
      <c r="BE1240" s="98">
        <f t="shared" si="840"/>
        <v>372.19289685221247</v>
      </c>
      <c r="BF1240" s="98">
        <f t="shared" si="841"/>
        <v>1637.6487461497352</v>
      </c>
      <c r="BG1240" s="103">
        <f t="shared" si="842"/>
        <v>458.70032935899167</v>
      </c>
      <c r="BH1240">
        <v>0.1</v>
      </c>
      <c r="BI1240">
        <f t="shared" si="822"/>
        <v>22.641734558509597</v>
      </c>
      <c r="BJ1240">
        <v>0.1</v>
      </c>
      <c r="BK1240">
        <f t="shared" si="823"/>
        <v>115.90914634146341</v>
      </c>
      <c r="BL1240" s="114">
        <v>2023172.2660000001</v>
      </c>
      <c r="BM1240" s="114">
        <v>598737.96600000001</v>
      </c>
      <c r="BN1240">
        <f>AE1240*0.1</f>
        <v>2646000</v>
      </c>
      <c r="BO1240">
        <f>AF1240*0.1</f>
        <v>60000</v>
      </c>
      <c r="BP1240">
        <f>AG1240*0.1</f>
        <v>264000</v>
      </c>
      <c r="BQ1240" s="107">
        <f t="shared" si="824"/>
        <v>1.4200000000000001E-5</v>
      </c>
      <c r="BR1240" s="107">
        <f t="shared" si="825"/>
        <v>0.47798686181271471</v>
      </c>
      <c r="BS1240" s="107">
        <f t="shared" si="826"/>
        <v>0.16518741458100616</v>
      </c>
      <c r="BT1240" s="107">
        <f t="shared" si="827"/>
        <v>0.8472557644163089</v>
      </c>
      <c r="BU1240" s="107">
        <f t="shared" si="828"/>
        <v>1.9212148852977524E-2</v>
      </c>
      <c r="BV1240" s="107">
        <f t="shared" si="829"/>
        <v>8.453345495310112E-2</v>
      </c>
      <c r="BW1240" s="117">
        <f t="shared" si="830"/>
        <v>2.367755827982395E-2</v>
      </c>
    </row>
    <row r="1241" spans="1:75" ht="30" x14ac:dyDescent="0.25">
      <c r="A1241" s="108">
        <v>4.63862803287621</v>
      </c>
      <c r="B1241" s="108">
        <v>-74.1110610634463</v>
      </c>
      <c r="C1241" s="119">
        <v>28</v>
      </c>
      <c r="D1241" s="119">
        <v>28</v>
      </c>
      <c r="E1241" s="119">
        <v>1863</v>
      </c>
      <c r="F1241" s="16" t="s">
        <v>3088</v>
      </c>
      <c r="G1241" s="14" t="s">
        <v>3089</v>
      </c>
      <c r="H1241" s="16" t="s">
        <v>3090</v>
      </c>
      <c r="I1241" s="14" t="s">
        <v>133</v>
      </c>
      <c r="J1241" s="14" t="s">
        <v>41</v>
      </c>
      <c r="K1241" s="14">
        <v>100</v>
      </c>
      <c r="L1241" s="14"/>
      <c r="M1241" s="27"/>
      <c r="N1241" s="15" t="s">
        <v>102</v>
      </c>
      <c r="O1241" s="15" t="s">
        <v>103</v>
      </c>
      <c r="P1241" s="28">
        <v>4.2689148957375835E-3</v>
      </c>
      <c r="Q1241" s="18">
        <v>20.9864859749404</v>
      </c>
      <c r="R1241" s="18">
        <v>21.347921155166169</v>
      </c>
      <c r="S1241" s="2" t="s">
        <v>45</v>
      </c>
      <c r="T1241" s="2"/>
      <c r="U1241" s="2"/>
      <c r="V1241" s="14">
        <v>365</v>
      </c>
      <c r="W1241" s="76"/>
      <c r="X1241" s="14"/>
      <c r="Y1241" s="14" t="e">
        <v>#VALUE!</v>
      </c>
      <c r="Z1241" s="76" t="s">
        <v>3092</v>
      </c>
      <c r="AA1241" s="76" t="s">
        <v>3093</v>
      </c>
      <c r="AB1241" s="19" t="s">
        <v>49</v>
      </c>
      <c r="AC1241" s="19">
        <v>840000</v>
      </c>
      <c r="AD1241" s="19">
        <v>2400000</v>
      </c>
      <c r="AE1241" s="19">
        <v>1800000</v>
      </c>
      <c r="AF1241" s="19">
        <v>600000</v>
      </c>
      <c r="AG1241" s="19">
        <v>2676000000</v>
      </c>
      <c r="AH1241" s="20">
        <v>1159.0914634146341</v>
      </c>
      <c r="AI1241" s="20">
        <v>1.4200000000000001E-4</v>
      </c>
      <c r="AJ1241" s="21">
        <f t="shared" si="810"/>
        <v>1.7932253770339582E-2</v>
      </c>
      <c r="AK1241" s="21">
        <f t="shared" si="811"/>
        <v>5.1235010772398809E-2</v>
      </c>
      <c r="AL1241" s="21">
        <f t="shared" si="812"/>
        <v>3.8426258079299107E-2</v>
      </c>
      <c r="AM1241" s="21">
        <f t="shared" si="813"/>
        <v>1.2808752693099702E-2</v>
      </c>
      <c r="AN1241" s="21">
        <f t="shared" si="814"/>
        <v>57.127037011224672</v>
      </c>
      <c r="AO1241" s="86">
        <f t="shared" si="815"/>
        <v>0.16742562021603197</v>
      </c>
      <c r="AP1241" s="88">
        <f t="shared" si="816"/>
        <v>4.9129462384492006E-5</v>
      </c>
      <c r="AQ1241" s="89">
        <f t="shared" si="817"/>
        <v>1.4036989252712003E-4</v>
      </c>
      <c r="AR1241" s="89">
        <f t="shared" si="818"/>
        <v>1.0527741939534002E-4</v>
      </c>
      <c r="AS1241" s="89">
        <f t="shared" si="819"/>
        <v>3.5092473131780006E-5</v>
      </c>
      <c r="AT1241" s="89">
        <f t="shared" si="820"/>
        <v>0.15651243016773883</v>
      </c>
      <c r="AU1241" s="91">
        <f t="shared" si="821"/>
        <v>4.5870032935899167E-4</v>
      </c>
      <c r="AV1241" s="95">
        <f t="shared" si="831"/>
        <v>17932.253770339583</v>
      </c>
      <c r="AW1241" s="96">
        <f t="shared" si="832"/>
        <v>51235.010772398811</v>
      </c>
      <c r="AX1241" s="96">
        <f t="shared" si="833"/>
        <v>38426.258079299107</v>
      </c>
      <c r="AY1241" s="96">
        <f t="shared" si="834"/>
        <v>12808.752693099703</v>
      </c>
      <c r="AZ1241" s="96">
        <f t="shared" si="835"/>
        <v>57127037.011224672</v>
      </c>
      <c r="BA1241" s="97">
        <f t="shared" si="836"/>
        <v>167425.62021603197</v>
      </c>
      <c r="BB1241" s="102">
        <f t="shared" si="837"/>
        <v>49.129462384492008</v>
      </c>
      <c r="BC1241" s="98">
        <f t="shared" si="838"/>
        <v>140.36989252712002</v>
      </c>
      <c r="BD1241" s="98">
        <f t="shared" si="839"/>
        <v>105.27741939534002</v>
      </c>
      <c r="BE1241" s="98">
        <f t="shared" si="840"/>
        <v>35.092473131780004</v>
      </c>
      <c r="BF1241" s="98">
        <f t="shared" si="841"/>
        <v>156512.43016773884</v>
      </c>
      <c r="BG1241" s="103">
        <f t="shared" si="842"/>
        <v>458.70032935899167</v>
      </c>
      <c r="BH1241">
        <v>0.1</v>
      </c>
      <c r="BI1241">
        <f t="shared" si="822"/>
        <v>2.1347921155166172</v>
      </c>
      <c r="BJ1241">
        <v>0.1</v>
      </c>
      <c r="BK1241">
        <f t="shared" si="823"/>
        <v>115.90914634146341</v>
      </c>
      <c r="BL1241" s="114">
        <v>336000</v>
      </c>
      <c r="BM1241" s="114">
        <v>480000</v>
      </c>
      <c r="BN1241" s="114">
        <v>360000</v>
      </c>
      <c r="BO1241" s="114">
        <v>120000</v>
      </c>
      <c r="BP1241" s="114">
        <v>1070400000</v>
      </c>
      <c r="BQ1241" s="107">
        <f t="shared" si="824"/>
        <v>1.4200000000000001E-5</v>
      </c>
      <c r="BR1241" s="107">
        <f t="shared" si="825"/>
        <v>7.3936576400490646E-3</v>
      </c>
      <c r="BS1241" s="107">
        <f t="shared" si="826"/>
        <v>1.1456496691501776E-2</v>
      </c>
      <c r="BT1241" s="107">
        <f t="shared" si="827"/>
        <v>8.592372518626332E-3</v>
      </c>
      <c r="BU1241" s="107">
        <f t="shared" si="828"/>
        <v>2.864124172875444E-3</v>
      </c>
      <c r="BV1241" s="107">
        <f t="shared" si="829"/>
        <v>23.554080767584878</v>
      </c>
      <c r="BW1241" s="117">
        <f t="shared" si="830"/>
        <v>2.367755827982395E-2</v>
      </c>
    </row>
    <row r="1242" spans="1:75" ht="30" customHeight="1" x14ac:dyDescent="0.25">
      <c r="A1242" s="108">
        <v>4.6411591982997402</v>
      </c>
      <c r="B1242" s="108">
        <v>-74.115245483896004</v>
      </c>
      <c r="C1242" s="119">
        <v>27</v>
      </c>
      <c r="D1242" s="119">
        <v>28</v>
      </c>
      <c r="E1242" s="119">
        <v>1862</v>
      </c>
      <c r="F1242" s="16" t="s">
        <v>3094</v>
      </c>
      <c r="G1242" s="14" t="s">
        <v>3095</v>
      </c>
      <c r="H1242" s="16" t="s">
        <v>3096</v>
      </c>
      <c r="I1242" s="14" t="s">
        <v>133</v>
      </c>
      <c r="J1242" s="14" t="s">
        <v>41</v>
      </c>
      <c r="K1242" s="27"/>
      <c r="L1242" s="27"/>
      <c r="M1242" s="14">
        <v>1999</v>
      </c>
      <c r="N1242" s="15" t="s">
        <v>43</v>
      </c>
      <c r="O1242" s="15" t="s">
        <v>44</v>
      </c>
      <c r="P1242" s="28">
        <v>4.2689148957375835E-3</v>
      </c>
      <c r="Q1242" s="18">
        <v>3875</v>
      </c>
      <c r="R1242" s="18">
        <v>3941.7363428564099</v>
      </c>
      <c r="S1242" s="15" t="s">
        <v>45</v>
      </c>
      <c r="T1242" s="15"/>
      <c r="U1242" s="15"/>
      <c r="V1242" s="14">
        <v>365</v>
      </c>
      <c r="W1242" s="76" t="s">
        <v>76</v>
      </c>
      <c r="X1242" s="14"/>
      <c r="Y1242" s="14">
        <v>2920</v>
      </c>
      <c r="Z1242" s="76" t="s">
        <v>3097</v>
      </c>
      <c r="AA1242" s="76" t="s">
        <v>3098</v>
      </c>
      <c r="AB1242" s="19" t="s">
        <v>49</v>
      </c>
      <c r="AC1242" s="19">
        <v>46.3856216091623</v>
      </c>
      <c r="AD1242" s="19">
        <v>1074.85364414012</v>
      </c>
      <c r="AE1242" s="19">
        <v>5.4109910208389103</v>
      </c>
      <c r="AF1242" s="19">
        <v>1344</v>
      </c>
      <c r="AG1242" s="19">
        <v>1920000</v>
      </c>
      <c r="AH1242" s="23">
        <f>Q1242</f>
        <v>3875</v>
      </c>
      <c r="AI1242" s="24">
        <v>8.7999999999999994E-8</v>
      </c>
      <c r="AJ1242" s="21">
        <f t="shared" si="810"/>
        <v>1.8283989048282066E-4</v>
      </c>
      <c r="AK1242" s="21">
        <f t="shared" si="811"/>
        <v>4.2367896723587619E-3</v>
      </c>
      <c r="AL1242" s="21">
        <f t="shared" si="812"/>
        <v>2.1328699957710441E-5</v>
      </c>
      <c r="AM1242" s="21">
        <f t="shared" si="813"/>
        <v>5.2976936447990145E-3</v>
      </c>
      <c r="AN1242" s="21">
        <f t="shared" si="814"/>
        <v>7.5681337782843077</v>
      </c>
      <c r="AO1242" s="86">
        <f t="shared" si="815"/>
        <v>3.4687279817136404E-4</v>
      </c>
      <c r="AP1242" s="88">
        <f t="shared" si="816"/>
        <v>5.0093120680224836E-7</v>
      </c>
      <c r="AQ1242" s="89">
        <f t="shared" si="817"/>
        <v>1.1607642937969211E-5</v>
      </c>
      <c r="AR1242" s="89">
        <f t="shared" si="818"/>
        <v>5.8434794404686138E-8</v>
      </c>
      <c r="AS1242" s="89">
        <f t="shared" si="819"/>
        <v>1.4514229163832916E-5</v>
      </c>
      <c r="AT1242" s="89">
        <f t="shared" si="820"/>
        <v>2.0734613091189884E-2</v>
      </c>
      <c r="AU1242" s="91">
        <f t="shared" si="821"/>
        <v>9.5033643334620286E-7</v>
      </c>
      <c r="AV1242" s="95">
        <f t="shared" si="831"/>
        <v>182.83989048282066</v>
      </c>
      <c r="AW1242" s="96">
        <f t="shared" si="832"/>
        <v>4236.7896723587619</v>
      </c>
      <c r="AX1242" s="96">
        <f t="shared" si="833"/>
        <v>21.328699957710441</v>
      </c>
      <c r="AY1242" s="96">
        <f t="shared" si="834"/>
        <v>5297.6936447990147</v>
      </c>
      <c r="AZ1242" s="96">
        <f t="shared" si="835"/>
        <v>7568133.7782843076</v>
      </c>
      <c r="BA1242" s="97">
        <f t="shared" si="836"/>
        <v>346.87279817136402</v>
      </c>
      <c r="BB1242" s="102">
        <f t="shared" si="837"/>
        <v>0.50093120680224834</v>
      </c>
      <c r="BC1242" s="98">
        <f t="shared" si="838"/>
        <v>11.60764293796921</v>
      </c>
      <c r="BD1242" s="98">
        <f t="shared" si="839"/>
        <v>5.8434794404686137E-2</v>
      </c>
      <c r="BE1242" s="98">
        <f t="shared" si="840"/>
        <v>14.514229163832916</v>
      </c>
      <c r="BF1242" s="98">
        <f t="shared" si="841"/>
        <v>20734.613091189884</v>
      </c>
      <c r="BG1242" s="103">
        <f t="shared" si="842"/>
        <v>0.95033643334620288</v>
      </c>
      <c r="BH1242">
        <v>0.1</v>
      </c>
      <c r="BI1242">
        <f t="shared" si="822"/>
        <v>394.17363428564101</v>
      </c>
      <c r="BJ1242">
        <v>0.1</v>
      </c>
      <c r="BK1242">
        <f t="shared" si="823"/>
        <v>387.5</v>
      </c>
      <c r="BL1242" s="114">
        <v>17.6498016718255</v>
      </c>
      <c r="BM1242" s="114">
        <v>910.91550745517998</v>
      </c>
      <c r="BN1242" s="114">
        <v>5.3109910208389097</v>
      </c>
      <c r="BO1242" s="114">
        <v>537.6</v>
      </c>
      <c r="BP1242" s="114">
        <v>384000</v>
      </c>
      <c r="BQ1242" s="107">
        <f t="shared" si="824"/>
        <v>8.7999999999999994E-9</v>
      </c>
      <c r="BR1242" s="107">
        <f t="shared" si="825"/>
        <v>7.1933368263931967E-5</v>
      </c>
      <c r="BS1242" s="107">
        <f t="shared" si="826"/>
        <v>3.615498792414672E-3</v>
      </c>
      <c r="BT1242" s="107">
        <f t="shared" si="827"/>
        <v>2.1042897300633914E-5</v>
      </c>
      <c r="BU1242" s="107">
        <f t="shared" si="828"/>
        <v>2.1842950469669747E-3</v>
      </c>
      <c r="BV1242" s="107">
        <f t="shared" si="829"/>
        <v>1.6922861591056035</v>
      </c>
      <c r="BW1242" s="117">
        <f t="shared" si="830"/>
        <v>4.9055221559224841E-5</v>
      </c>
    </row>
    <row r="1243" spans="1:75" ht="45" customHeight="1" x14ac:dyDescent="0.25">
      <c r="A1243" s="108">
        <v>4.6303852555792702</v>
      </c>
      <c r="B1243" s="108">
        <v>-74.098895251044297</v>
      </c>
      <c r="C1243" s="119">
        <v>29</v>
      </c>
      <c r="D1243" s="119">
        <v>27</v>
      </c>
      <c r="E1243" s="119">
        <v>2344</v>
      </c>
      <c r="F1243" s="16" t="s">
        <v>3099</v>
      </c>
      <c r="G1243" s="14" t="s">
        <v>3100</v>
      </c>
      <c r="H1243" s="16" t="s">
        <v>3101</v>
      </c>
      <c r="I1243" s="14" t="s">
        <v>133</v>
      </c>
      <c r="J1243" s="14" t="s">
        <v>41</v>
      </c>
      <c r="K1243" s="14">
        <v>50</v>
      </c>
      <c r="L1243" s="14"/>
      <c r="M1243" s="14">
        <v>1996</v>
      </c>
      <c r="N1243" s="15" t="s">
        <v>43</v>
      </c>
      <c r="O1243" s="15" t="s">
        <v>44</v>
      </c>
      <c r="P1243" s="28">
        <v>4.2689148957375835E-3</v>
      </c>
      <c r="Q1243" s="18">
        <v>15000</v>
      </c>
      <c r="R1243" s="18">
        <v>15258.334230411909</v>
      </c>
      <c r="S1243" s="15" t="s">
        <v>45</v>
      </c>
      <c r="T1243" s="15"/>
      <c r="U1243" s="15"/>
      <c r="V1243" s="14">
        <v>365</v>
      </c>
      <c r="W1243" s="76" t="s">
        <v>76</v>
      </c>
      <c r="X1243" s="14"/>
      <c r="Y1243" s="14">
        <v>2920</v>
      </c>
      <c r="Z1243" s="76" t="s">
        <v>3102</v>
      </c>
      <c r="AA1243" s="76" t="s">
        <v>429</v>
      </c>
      <c r="AB1243" s="19" t="s">
        <v>49</v>
      </c>
      <c r="AC1243" s="19">
        <v>46.3856216091623</v>
      </c>
      <c r="AD1243" s="19">
        <v>1074.85364414012</v>
      </c>
      <c r="AE1243" s="19">
        <v>5.4109910208389103</v>
      </c>
      <c r="AF1243" s="19">
        <v>1344</v>
      </c>
      <c r="AG1243" s="19">
        <v>1920000</v>
      </c>
      <c r="AH1243" s="23">
        <v>15000</v>
      </c>
      <c r="AI1243" s="24">
        <v>8.7999999999999994E-8</v>
      </c>
      <c r="AJ1243" s="21">
        <f t="shared" si="810"/>
        <v>7.0776731799801539E-4</v>
      </c>
      <c r="AK1243" s="21">
        <f t="shared" si="811"/>
        <v>1.6400476151066174E-2</v>
      </c>
      <c r="AL1243" s="21">
        <f t="shared" si="812"/>
        <v>8.2562709513717825E-5</v>
      </c>
      <c r="AM1243" s="21">
        <f t="shared" si="813"/>
        <v>2.0507201205673606E-2</v>
      </c>
      <c r="AN1243" s="21">
        <f t="shared" si="814"/>
        <v>29.296001722390866</v>
      </c>
      <c r="AO1243" s="86">
        <f t="shared" si="815"/>
        <v>1.3427334122762479E-3</v>
      </c>
      <c r="AP1243" s="88">
        <f t="shared" si="816"/>
        <v>1.9390885424603162E-6</v>
      </c>
      <c r="AQ1243" s="89">
        <f t="shared" si="817"/>
        <v>4.493281137278404E-5</v>
      </c>
      <c r="AR1243" s="89">
        <f t="shared" si="818"/>
        <v>2.2619920414717213E-7</v>
      </c>
      <c r="AS1243" s="89">
        <f t="shared" si="819"/>
        <v>5.6184112892256452E-5</v>
      </c>
      <c r="AT1243" s="89">
        <f t="shared" si="820"/>
        <v>8.0263018417509227E-2</v>
      </c>
      <c r="AU1243" s="91">
        <f t="shared" si="821"/>
        <v>3.6787216774691722E-6</v>
      </c>
      <c r="AV1243" s="95">
        <f t="shared" si="831"/>
        <v>707.76731799801541</v>
      </c>
      <c r="AW1243" s="96">
        <f t="shared" si="832"/>
        <v>16400.476151066174</v>
      </c>
      <c r="AX1243" s="96">
        <f t="shared" si="833"/>
        <v>82.56270951371782</v>
      </c>
      <c r="AY1243" s="96">
        <f t="shared" si="834"/>
        <v>20507.201205673606</v>
      </c>
      <c r="AZ1243" s="96">
        <f t="shared" si="835"/>
        <v>29296001.722390864</v>
      </c>
      <c r="BA1243" s="97">
        <f t="shared" si="836"/>
        <v>1342.7334122762479</v>
      </c>
      <c r="BB1243" s="102">
        <f t="shared" si="837"/>
        <v>1.9390885424603161</v>
      </c>
      <c r="BC1243" s="98">
        <f t="shared" si="838"/>
        <v>44.932811372784037</v>
      </c>
      <c r="BD1243" s="98">
        <f t="shared" si="839"/>
        <v>0.22619920414717212</v>
      </c>
      <c r="BE1243" s="98">
        <f t="shared" si="840"/>
        <v>56.184112892256451</v>
      </c>
      <c r="BF1243" s="98">
        <f t="shared" si="841"/>
        <v>80263.018417509229</v>
      </c>
      <c r="BG1243" s="103">
        <f t="shared" si="842"/>
        <v>3.6787216774691722</v>
      </c>
      <c r="BH1243">
        <v>0.1</v>
      </c>
      <c r="BI1243">
        <f t="shared" si="822"/>
        <v>1525.8334230411911</v>
      </c>
      <c r="BJ1243">
        <v>0.1</v>
      </c>
      <c r="BK1243">
        <f t="shared" si="823"/>
        <v>1500</v>
      </c>
      <c r="BL1243" s="114">
        <v>17.6498016718255</v>
      </c>
      <c r="BM1243" s="114">
        <v>910.91550745517998</v>
      </c>
      <c r="BN1243" s="114">
        <v>5.3109910208389097</v>
      </c>
      <c r="BO1243" s="114">
        <v>537.6</v>
      </c>
      <c r="BP1243" s="114">
        <v>384000</v>
      </c>
      <c r="BQ1243" s="107">
        <f t="shared" si="824"/>
        <v>8.7999999999999994E-9</v>
      </c>
      <c r="BR1243" s="107">
        <f t="shared" si="825"/>
        <v>2.784517481184463E-4</v>
      </c>
      <c r="BS1243" s="107">
        <f t="shared" si="826"/>
        <v>1.3995479196443892E-2</v>
      </c>
      <c r="BT1243" s="107">
        <f t="shared" si="827"/>
        <v>8.1456376647615143E-5</v>
      </c>
      <c r="BU1243" s="107">
        <f t="shared" si="828"/>
        <v>8.4553356656786125E-3</v>
      </c>
      <c r="BV1243" s="107">
        <f t="shared" si="829"/>
        <v>6.5507851320216908</v>
      </c>
      <c r="BW1243" s="117">
        <f t="shared" si="830"/>
        <v>1.8989118022925746E-4</v>
      </c>
    </row>
    <row r="1244" spans="1:75" ht="30" customHeight="1" x14ac:dyDescent="0.25">
      <c r="A1244" s="108">
        <v>4.6241148998646198</v>
      </c>
      <c r="B1244" s="108">
        <v>-74.122808517488593</v>
      </c>
      <c r="C1244" s="119">
        <v>26</v>
      </c>
      <c r="D1244" s="119">
        <v>27</v>
      </c>
      <c r="E1244" s="119">
        <v>1848</v>
      </c>
      <c r="F1244" s="16" t="s">
        <v>3103</v>
      </c>
      <c r="G1244" s="14" t="s">
        <v>3104</v>
      </c>
      <c r="H1244" s="16" t="s">
        <v>3105</v>
      </c>
      <c r="I1244" s="14" t="s">
        <v>133</v>
      </c>
      <c r="J1244" s="14" t="s">
        <v>53</v>
      </c>
      <c r="K1244" s="27"/>
      <c r="L1244" s="27"/>
      <c r="M1244" s="14">
        <v>2007</v>
      </c>
      <c r="N1244" s="15" t="s">
        <v>43</v>
      </c>
      <c r="O1244" s="15" t="s">
        <v>123</v>
      </c>
      <c r="P1244" s="25">
        <v>0.01</v>
      </c>
      <c r="Q1244" s="18">
        <v>420</v>
      </c>
      <c r="R1244" s="18">
        <v>437.14052516080307</v>
      </c>
      <c r="S1244" s="15" t="s">
        <v>45</v>
      </c>
      <c r="T1244" s="15"/>
      <c r="U1244" s="15"/>
      <c r="V1244" s="14">
        <v>365</v>
      </c>
      <c r="W1244" s="76"/>
      <c r="X1244" s="14"/>
      <c r="Y1244" s="14">
        <v>8760</v>
      </c>
      <c r="Z1244" s="76" t="s">
        <v>3106</v>
      </c>
      <c r="AA1244" s="76" t="s">
        <v>429</v>
      </c>
      <c r="AB1244" s="19" t="s">
        <v>49</v>
      </c>
      <c r="AC1244" s="19">
        <v>196.35697419693699</v>
      </c>
      <c r="AD1244" s="19">
        <v>1220.7279907421801</v>
      </c>
      <c r="AE1244" s="19">
        <v>69.655897325915305</v>
      </c>
      <c r="AF1244" s="19">
        <v>640</v>
      </c>
      <c r="AG1244" s="19">
        <v>1920000</v>
      </c>
      <c r="AH1244" s="23">
        <v>420</v>
      </c>
      <c r="AI1244" s="24">
        <v>8.7999999999999994E-8</v>
      </c>
      <c r="AJ1244" s="21">
        <f t="shared" si="810"/>
        <v>8.5835590819435294E-5</v>
      </c>
      <c r="AK1244" s="21">
        <f t="shared" si="811"/>
        <v>5.3362967495152857E-4</v>
      </c>
      <c r="AL1244" s="21">
        <f t="shared" si="812"/>
        <v>3.0449415537597593E-5</v>
      </c>
      <c r="AM1244" s="21">
        <f t="shared" si="813"/>
        <v>2.7976993610291396E-4</v>
      </c>
      <c r="AN1244" s="21">
        <f t="shared" si="814"/>
        <v>0.83930980830874191</v>
      </c>
      <c r="AO1244" s="86">
        <f t="shared" si="815"/>
        <v>3.8468366214150664E-5</v>
      </c>
      <c r="AP1244" s="88">
        <f t="shared" si="816"/>
        <v>2.3516600224502819E-7</v>
      </c>
      <c r="AQ1244" s="89">
        <f t="shared" si="817"/>
        <v>1.4619991094562426E-6</v>
      </c>
      <c r="AR1244" s="89">
        <f t="shared" si="818"/>
        <v>8.3423056267390669E-8</v>
      </c>
      <c r="AS1244" s="89">
        <f t="shared" si="819"/>
        <v>7.664929756244218E-7</v>
      </c>
      <c r="AT1244" s="89">
        <f t="shared" si="820"/>
        <v>2.2994789268732654E-3</v>
      </c>
      <c r="AU1244" s="91">
        <f t="shared" si="821"/>
        <v>1.0539278414835799E-7</v>
      </c>
      <c r="AV1244" s="95">
        <f t="shared" si="831"/>
        <v>85.835590819435296</v>
      </c>
      <c r="AW1244" s="96">
        <f t="shared" si="832"/>
        <v>533.62967495152861</v>
      </c>
      <c r="AX1244" s="96">
        <f t="shared" si="833"/>
        <v>30.449415537597591</v>
      </c>
      <c r="AY1244" s="96">
        <f t="shared" si="834"/>
        <v>279.76993610291396</v>
      </c>
      <c r="AZ1244" s="96">
        <f t="shared" si="835"/>
        <v>839309.80830874189</v>
      </c>
      <c r="BA1244" s="97">
        <f t="shared" si="836"/>
        <v>38.468366214150663</v>
      </c>
      <c r="BB1244" s="102">
        <f t="shared" si="837"/>
        <v>0.23516600224502821</v>
      </c>
      <c r="BC1244" s="98">
        <f t="shared" si="838"/>
        <v>1.4619991094562426</v>
      </c>
      <c r="BD1244" s="98">
        <f t="shared" si="839"/>
        <v>8.3423056267390674E-2</v>
      </c>
      <c r="BE1244" s="98">
        <f t="shared" si="840"/>
        <v>0.76649297562442176</v>
      </c>
      <c r="BF1244" s="98">
        <f t="shared" si="841"/>
        <v>2299.4789268732652</v>
      </c>
      <c r="BG1244" s="103">
        <f t="shared" si="842"/>
        <v>0.10539278414835798</v>
      </c>
      <c r="BH1244">
        <v>0.1</v>
      </c>
      <c r="BI1244">
        <f t="shared" si="822"/>
        <v>43.714052516080308</v>
      </c>
      <c r="BJ1244">
        <v>0.1</v>
      </c>
      <c r="BK1244">
        <f t="shared" si="823"/>
        <v>42</v>
      </c>
      <c r="BL1244" s="114">
        <v>187.562005220738</v>
      </c>
      <c r="BM1244" s="114">
        <v>1012.03746873145</v>
      </c>
      <c r="BN1244" s="114">
        <v>69.555897325915296</v>
      </c>
      <c r="BO1244" s="114">
        <v>256</v>
      </c>
      <c r="BP1244" s="114">
        <v>384000</v>
      </c>
      <c r="BQ1244" s="107">
        <f t="shared" si="824"/>
        <v>8.7999999999999994E-9</v>
      </c>
      <c r="BR1244" s="107">
        <f t="shared" si="825"/>
        <v>8.2439031630579925E-5</v>
      </c>
      <c r="BS1244" s="107">
        <f t="shared" si="826"/>
        <v>4.4560931143473675E-4</v>
      </c>
      <c r="BT1244" s="107">
        <f t="shared" si="827"/>
        <v>3.0557787090456998E-5</v>
      </c>
      <c r="BU1244" s="107">
        <f t="shared" si="828"/>
        <v>1.1535209974246181E-4</v>
      </c>
      <c r="BV1244" s="107">
        <f t="shared" si="829"/>
        <v>0.1876753785560665</v>
      </c>
      <c r="BW1244" s="117">
        <f t="shared" si="830"/>
        <v>5.4402485222386834E-6</v>
      </c>
    </row>
    <row r="1245" spans="1:75" ht="30" customHeight="1" x14ac:dyDescent="0.25">
      <c r="A1245" s="108">
        <v>4.6241148998646198</v>
      </c>
      <c r="B1245" s="108">
        <v>-74.122808517488593</v>
      </c>
      <c r="C1245" s="119">
        <v>26</v>
      </c>
      <c r="D1245" s="119">
        <v>27</v>
      </c>
      <c r="E1245" s="119">
        <v>1848</v>
      </c>
      <c r="F1245" s="16" t="s">
        <v>3103</v>
      </c>
      <c r="G1245" s="14" t="s">
        <v>3104</v>
      </c>
      <c r="H1245" s="16" t="s">
        <v>3105</v>
      </c>
      <c r="I1245" s="14" t="s">
        <v>133</v>
      </c>
      <c r="J1245" s="14" t="s">
        <v>53</v>
      </c>
      <c r="K1245" s="27"/>
      <c r="L1245" s="27"/>
      <c r="M1245" s="14">
        <v>2007</v>
      </c>
      <c r="N1245" s="15" t="s">
        <v>43</v>
      </c>
      <c r="O1245" s="15" t="s">
        <v>123</v>
      </c>
      <c r="P1245" s="25">
        <v>0.01</v>
      </c>
      <c r="Q1245" s="18">
        <v>420</v>
      </c>
      <c r="R1245" s="18">
        <v>437.14052516080307</v>
      </c>
      <c r="S1245" s="15" t="s">
        <v>45</v>
      </c>
      <c r="T1245" s="15"/>
      <c r="U1245" s="15"/>
      <c r="V1245" s="14">
        <v>365</v>
      </c>
      <c r="W1245" s="76"/>
      <c r="X1245" s="14"/>
      <c r="Y1245" s="14">
        <v>8760</v>
      </c>
      <c r="Z1245" s="76" t="s">
        <v>3107</v>
      </c>
      <c r="AA1245" s="76" t="s">
        <v>3108</v>
      </c>
      <c r="AB1245" s="19" t="s">
        <v>49</v>
      </c>
      <c r="AC1245" s="19">
        <v>196.35697419693699</v>
      </c>
      <c r="AD1245" s="19">
        <v>1220.7279907421801</v>
      </c>
      <c r="AE1245" s="19">
        <v>69.655897325915305</v>
      </c>
      <c r="AF1245" s="19">
        <v>640</v>
      </c>
      <c r="AG1245" s="19">
        <v>1920000</v>
      </c>
      <c r="AH1245" s="23">
        <v>420</v>
      </c>
      <c r="AI1245" s="24">
        <v>8.7999999999999994E-8</v>
      </c>
      <c r="AJ1245" s="21">
        <f t="shared" si="810"/>
        <v>8.5835590819435294E-5</v>
      </c>
      <c r="AK1245" s="21">
        <f t="shared" si="811"/>
        <v>5.3362967495152857E-4</v>
      </c>
      <c r="AL1245" s="21">
        <f t="shared" si="812"/>
        <v>3.0449415537597593E-5</v>
      </c>
      <c r="AM1245" s="21">
        <f t="shared" si="813"/>
        <v>2.7976993610291396E-4</v>
      </c>
      <c r="AN1245" s="21">
        <f t="shared" si="814"/>
        <v>0.83930980830874191</v>
      </c>
      <c r="AO1245" s="86">
        <f t="shared" si="815"/>
        <v>3.8468366214150664E-5</v>
      </c>
      <c r="AP1245" s="88">
        <f t="shared" si="816"/>
        <v>2.3516600224502819E-7</v>
      </c>
      <c r="AQ1245" s="89">
        <f t="shared" si="817"/>
        <v>1.4619991094562426E-6</v>
      </c>
      <c r="AR1245" s="89">
        <f t="shared" si="818"/>
        <v>8.3423056267390669E-8</v>
      </c>
      <c r="AS1245" s="89">
        <f t="shared" si="819"/>
        <v>7.664929756244218E-7</v>
      </c>
      <c r="AT1245" s="89">
        <f t="shared" si="820"/>
        <v>2.2994789268732654E-3</v>
      </c>
      <c r="AU1245" s="91">
        <f t="shared" si="821"/>
        <v>1.0539278414835799E-7</v>
      </c>
      <c r="AV1245" s="95">
        <f t="shared" si="831"/>
        <v>85.835590819435296</v>
      </c>
      <c r="AW1245" s="96">
        <f t="shared" si="832"/>
        <v>533.62967495152861</v>
      </c>
      <c r="AX1245" s="96">
        <f t="shared" si="833"/>
        <v>30.449415537597591</v>
      </c>
      <c r="AY1245" s="96">
        <f t="shared" si="834"/>
        <v>279.76993610291396</v>
      </c>
      <c r="AZ1245" s="96">
        <f t="shared" si="835"/>
        <v>839309.80830874189</v>
      </c>
      <c r="BA1245" s="97">
        <f t="shared" si="836"/>
        <v>38.468366214150663</v>
      </c>
      <c r="BB1245" s="102">
        <f t="shared" si="837"/>
        <v>0.23516600224502821</v>
      </c>
      <c r="BC1245" s="98">
        <f t="shared" si="838"/>
        <v>1.4619991094562426</v>
      </c>
      <c r="BD1245" s="98">
        <f t="shared" si="839"/>
        <v>8.3423056267390674E-2</v>
      </c>
      <c r="BE1245" s="98">
        <f t="shared" si="840"/>
        <v>0.76649297562442176</v>
      </c>
      <c r="BF1245" s="98">
        <f t="shared" si="841"/>
        <v>2299.4789268732652</v>
      </c>
      <c r="BG1245" s="103">
        <f t="shared" si="842"/>
        <v>0.10539278414835798</v>
      </c>
      <c r="BH1245">
        <v>0.1</v>
      </c>
      <c r="BI1245">
        <f t="shared" si="822"/>
        <v>43.714052516080308</v>
      </c>
      <c r="BJ1245">
        <v>0.1</v>
      </c>
      <c r="BK1245">
        <f t="shared" si="823"/>
        <v>42</v>
      </c>
      <c r="BL1245" s="114">
        <v>187.562005220738</v>
      </c>
      <c r="BM1245" s="114">
        <v>1012.03746873145</v>
      </c>
      <c r="BN1245" s="114">
        <v>69.555897325915296</v>
      </c>
      <c r="BO1245" s="114">
        <v>256</v>
      </c>
      <c r="BP1245" s="114">
        <v>384000</v>
      </c>
      <c r="BQ1245" s="107">
        <f t="shared" si="824"/>
        <v>8.7999999999999994E-9</v>
      </c>
      <c r="BR1245" s="107">
        <f t="shared" si="825"/>
        <v>8.2439031630579925E-5</v>
      </c>
      <c r="BS1245" s="107">
        <f t="shared" si="826"/>
        <v>4.4560931143473675E-4</v>
      </c>
      <c r="BT1245" s="107">
        <f t="shared" si="827"/>
        <v>3.0557787090456998E-5</v>
      </c>
      <c r="BU1245" s="107">
        <f t="shared" si="828"/>
        <v>1.1535209974246181E-4</v>
      </c>
      <c r="BV1245" s="107">
        <f t="shared" si="829"/>
        <v>0.1876753785560665</v>
      </c>
      <c r="BW1245" s="117">
        <f t="shared" si="830"/>
        <v>5.4402485222386834E-6</v>
      </c>
    </row>
    <row r="1246" spans="1:75" ht="45" customHeight="1" x14ac:dyDescent="0.25">
      <c r="A1246" s="108">
        <v>4.6280914020919202</v>
      </c>
      <c r="B1246" s="108">
        <v>-74.120114961699798</v>
      </c>
      <c r="C1246" s="119">
        <v>27</v>
      </c>
      <c r="D1246" s="119">
        <v>27</v>
      </c>
      <c r="E1246" s="119">
        <v>1849</v>
      </c>
      <c r="F1246" s="16" t="s">
        <v>3109</v>
      </c>
      <c r="G1246" s="14" t="s">
        <v>3110</v>
      </c>
      <c r="H1246" s="16" t="s">
        <v>3111</v>
      </c>
      <c r="I1246" s="14" t="s">
        <v>133</v>
      </c>
      <c r="J1246" s="14" t="s">
        <v>41</v>
      </c>
      <c r="K1246" s="14">
        <v>20</v>
      </c>
      <c r="L1246" s="14"/>
      <c r="M1246" s="14">
        <v>1983</v>
      </c>
      <c r="N1246" s="15" t="s">
        <v>43</v>
      </c>
      <c r="O1246" s="15" t="s">
        <v>44</v>
      </c>
      <c r="P1246" s="22">
        <v>1.08600994019335E-3</v>
      </c>
      <c r="Q1246" s="18">
        <v>6000</v>
      </c>
      <c r="R1246" s="18">
        <v>6026.1209326730632</v>
      </c>
      <c r="S1246" s="15" t="s">
        <v>45</v>
      </c>
      <c r="T1246" s="15"/>
      <c r="U1246" s="15"/>
      <c r="V1246" s="14">
        <v>365</v>
      </c>
      <c r="W1246" s="76"/>
      <c r="X1246" s="14"/>
      <c r="Y1246" s="14">
        <v>8760</v>
      </c>
      <c r="Z1246" s="76" t="s">
        <v>3112</v>
      </c>
      <c r="AA1246" s="76" t="s">
        <v>3113</v>
      </c>
      <c r="AB1246" s="19" t="s">
        <v>49</v>
      </c>
      <c r="AC1246" s="19">
        <v>46.3856216091623</v>
      </c>
      <c r="AD1246" s="19">
        <v>1074.85364414012</v>
      </c>
      <c r="AE1246" s="19">
        <v>5.4109910208389103</v>
      </c>
      <c r="AF1246" s="19">
        <v>1344</v>
      </c>
      <c r="AG1246" s="19">
        <v>1920000</v>
      </c>
      <c r="AH1246" s="20">
        <v>54177.37142857143</v>
      </c>
      <c r="AI1246" s="20">
        <v>8.9999999999999995E-9</v>
      </c>
      <c r="AJ1246" s="21">
        <f t="shared" si="810"/>
        <v>2.795253653540249E-4</v>
      </c>
      <c r="AK1246" s="21">
        <f t="shared" si="811"/>
        <v>6.4771980445126999E-3</v>
      </c>
      <c r="AL1246" s="21">
        <f t="shared" si="812"/>
        <v>3.2607286257183344E-5</v>
      </c>
      <c r="AM1246" s="21">
        <f t="shared" si="813"/>
        <v>8.099106533512597E-3</v>
      </c>
      <c r="AN1246" s="21">
        <f t="shared" si="814"/>
        <v>11.57015219073228</v>
      </c>
      <c r="AO1246" s="86">
        <f t="shared" si="815"/>
        <v>4.8971908806437676E-4</v>
      </c>
      <c r="AP1246" s="88">
        <f t="shared" si="816"/>
        <v>7.6582291877815038E-7</v>
      </c>
      <c r="AQ1246" s="89">
        <f t="shared" si="817"/>
        <v>1.7745748067158081E-5</v>
      </c>
      <c r="AR1246" s="89">
        <f t="shared" si="818"/>
        <v>8.93350308415982E-8</v>
      </c>
      <c r="AS1246" s="89">
        <f t="shared" si="819"/>
        <v>2.2189332968527662E-5</v>
      </c>
      <c r="AT1246" s="89">
        <f t="shared" si="820"/>
        <v>3.1699047097896657E-2</v>
      </c>
      <c r="AU1246" s="91">
        <f t="shared" si="821"/>
        <v>1.341696131683224E-6</v>
      </c>
      <c r="AV1246" s="95">
        <f t="shared" si="831"/>
        <v>279.52536535402487</v>
      </c>
      <c r="AW1246" s="96">
        <f t="shared" si="832"/>
        <v>6477.1980445127001</v>
      </c>
      <c r="AX1246" s="96">
        <f t="shared" si="833"/>
        <v>32.607286257183347</v>
      </c>
      <c r="AY1246" s="96">
        <f t="shared" si="834"/>
        <v>8099.1065335125968</v>
      </c>
      <c r="AZ1246" s="96">
        <f t="shared" si="835"/>
        <v>11570152.19073228</v>
      </c>
      <c r="BA1246" s="97">
        <f t="shared" si="836"/>
        <v>489.71908806437676</v>
      </c>
      <c r="BB1246" s="102">
        <f t="shared" si="837"/>
        <v>0.76582291877815034</v>
      </c>
      <c r="BC1246" s="98">
        <f t="shared" si="838"/>
        <v>17.745748067158083</v>
      </c>
      <c r="BD1246" s="98">
        <f t="shared" si="839"/>
        <v>8.9335030841598204E-2</v>
      </c>
      <c r="BE1246" s="98">
        <f t="shared" si="840"/>
        <v>22.189332968527662</v>
      </c>
      <c r="BF1246" s="98">
        <f t="shared" si="841"/>
        <v>31699.047097896659</v>
      </c>
      <c r="BG1246" s="103">
        <f t="shared" si="842"/>
        <v>1.3416961316832241</v>
      </c>
      <c r="BH1246">
        <v>0.1</v>
      </c>
      <c r="BI1246">
        <f t="shared" si="822"/>
        <v>602.61209326730636</v>
      </c>
      <c r="BJ1246">
        <v>0.1</v>
      </c>
      <c r="BK1246">
        <f t="shared" si="823"/>
        <v>5417.7371428571432</v>
      </c>
      <c r="BL1246" s="114">
        <v>17.6498016718255</v>
      </c>
      <c r="BM1246" s="114">
        <v>910.91550745517998</v>
      </c>
      <c r="BN1246" s="114">
        <v>5.3109910208389097</v>
      </c>
      <c r="BO1246" s="114">
        <v>537.6</v>
      </c>
      <c r="BP1246" s="114">
        <v>384000</v>
      </c>
      <c r="BQ1246" s="107">
        <f t="shared" si="824"/>
        <v>8.9999999999999999E-10</v>
      </c>
      <c r="BR1246" s="107">
        <f t="shared" si="825"/>
        <v>1.0997163142038987E-4</v>
      </c>
      <c r="BS1246" s="107">
        <f t="shared" si="826"/>
        <v>5.5273694280718435E-3</v>
      </c>
      <c r="BT1246" s="107">
        <f t="shared" si="827"/>
        <v>3.2170351560233431E-5</v>
      </c>
      <c r="BU1246" s="107">
        <f t="shared" si="828"/>
        <v>3.3393471710802545E-3</v>
      </c>
      <c r="BV1246" s="107">
        <f t="shared" si="829"/>
        <v>2.5871646808495492</v>
      </c>
      <c r="BW1246" s="117">
        <f t="shared" si="830"/>
        <v>6.9256737609362589E-5</v>
      </c>
    </row>
    <row r="1247" spans="1:75" ht="30" x14ac:dyDescent="0.25">
      <c r="A1247" s="108">
        <v>4.6270833333333341</v>
      </c>
      <c r="B1247" s="108">
        <v>-74.108888888888885</v>
      </c>
      <c r="C1247" s="119">
        <v>28</v>
      </c>
      <c r="D1247" s="119">
        <v>27</v>
      </c>
      <c r="E1247" s="119">
        <v>1850</v>
      </c>
      <c r="F1247" s="16" t="s">
        <v>3114</v>
      </c>
      <c r="G1247" s="14" t="s">
        <v>3115</v>
      </c>
      <c r="H1247" s="16" t="s">
        <v>3116</v>
      </c>
      <c r="I1247" s="14" t="s">
        <v>133</v>
      </c>
      <c r="J1247" s="14" t="s">
        <v>41</v>
      </c>
      <c r="K1247" s="14">
        <v>20</v>
      </c>
      <c r="L1247" s="14"/>
      <c r="M1247" s="14">
        <v>1988</v>
      </c>
      <c r="N1247" s="15" t="s">
        <v>102</v>
      </c>
      <c r="O1247" s="15" t="s">
        <v>103</v>
      </c>
      <c r="P1247" s="17">
        <v>-2.5800163440120989E-4</v>
      </c>
      <c r="Q1247" s="18">
        <v>2.8390808948783</v>
      </c>
      <c r="R1247" s="18">
        <v>2.8361524561778468</v>
      </c>
      <c r="S1247" s="2" t="s">
        <v>45</v>
      </c>
      <c r="T1247" s="2"/>
      <c r="U1247" s="2"/>
      <c r="V1247" s="14">
        <v>365</v>
      </c>
      <c r="W1247" s="76" t="s">
        <v>76</v>
      </c>
      <c r="X1247" s="14"/>
      <c r="Y1247" s="14">
        <v>2920</v>
      </c>
      <c r="Z1247" s="76" t="s">
        <v>3117</v>
      </c>
      <c r="AA1247" s="76" t="s">
        <v>3118</v>
      </c>
      <c r="AB1247" s="19" t="s">
        <v>49</v>
      </c>
      <c r="AC1247" s="19">
        <v>840000</v>
      </c>
      <c r="AD1247" s="19">
        <v>2400000</v>
      </c>
      <c r="AE1247" s="19">
        <v>1800000</v>
      </c>
      <c r="AF1247" s="19">
        <v>600000</v>
      </c>
      <c r="AG1247" s="19">
        <v>2676000000</v>
      </c>
      <c r="AH1247" s="20">
        <v>1159.0914634146341</v>
      </c>
      <c r="AI1247" s="20">
        <v>1.4200000000000001E-4</v>
      </c>
      <c r="AJ1247" s="21">
        <f t="shared" si="810"/>
        <v>2.3823680631893914E-3</v>
      </c>
      <c r="AK1247" s="21">
        <f t="shared" si="811"/>
        <v>6.8067658948268326E-3</v>
      </c>
      <c r="AL1247" s="21">
        <f t="shared" si="812"/>
        <v>5.1050744211201243E-3</v>
      </c>
      <c r="AM1247" s="21">
        <f t="shared" si="813"/>
        <v>1.7016914737067082E-3</v>
      </c>
      <c r="AN1247" s="21">
        <f t="shared" si="814"/>
        <v>7.5895439727319181</v>
      </c>
      <c r="AO1247" s="86">
        <f t="shared" si="815"/>
        <v>0.16442121644707589</v>
      </c>
      <c r="AP1247" s="88">
        <f t="shared" si="816"/>
        <v>6.5270357895599765E-6</v>
      </c>
      <c r="AQ1247" s="89">
        <f t="shared" si="817"/>
        <v>1.8648673684457075E-5</v>
      </c>
      <c r="AR1247" s="89">
        <f t="shared" si="818"/>
        <v>1.3986505263342807E-5</v>
      </c>
      <c r="AS1247" s="89">
        <f t="shared" si="819"/>
        <v>4.6621684211142687E-6</v>
      </c>
      <c r="AT1247" s="89">
        <f t="shared" si="820"/>
        <v>2.0793271158169639E-2</v>
      </c>
      <c r="AU1247" s="91">
        <f t="shared" si="821"/>
        <v>4.5046908615637229E-4</v>
      </c>
      <c r="AV1247" s="95">
        <f t="shared" si="831"/>
        <v>2382.3680631893913</v>
      </c>
      <c r="AW1247" s="96">
        <f t="shared" si="832"/>
        <v>6806.7658948268327</v>
      </c>
      <c r="AX1247" s="96">
        <f t="shared" si="833"/>
        <v>5105.0744211201245</v>
      </c>
      <c r="AY1247" s="96">
        <f t="shared" si="834"/>
        <v>1701.6914737067082</v>
      </c>
      <c r="AZ1247" s="96">
        <f t="shared" si="835"/>
        <v>7589543.9727319181</v>
      </c>
      <c r="BA1247" s="97">
        <f t="shared" si="836"/>
        <v>164421.21644707589</v>
      </c>
      <c r="BB1247" s="102">
        <f t="shared" si="837"/>
        <v>6.5270357895599762</v>
      </c>
      <c r="BC1247" s="98">
        <f t="shared" si="838"/>
        <v>18.648673684457076</v>
      </c>
      <c r="BD1247" s="98">
        <f t="shared" si="839"/>
        <v>13.986505263342806</v>
      </c>
      <c r="BE1247" s="98">
        <f t="shared" si="840"/>
        <v>4.6621684211142691</v>
      </c>
      <c r="BF1247" s="98">
        <f t="shared" si="841"/>
        <v>20793.271158169639</v>
      </c>
      <c r="BG1247" s="103">
        <f t="shared" si="842"/>
        <v>450.46908615637227</v>
      </c>
      <c r="BH1247">
        <v>0.1</v>
      </c>
      <c r="BI1247">
        <f t="shared" si="822"/>
        <v>0.28361524561778467</v>
      </c>
      <c r="BJ1247">
        <v>0.1</v>
      </c>
      <c r="BK1247">
        <f t="shared" si="823"/>
        <v>115.90914634146341</v>
      </c>
      <c r="BL1247" s="114">
        <v>336000</v>
      </c>
      <c r="BM1247" s="114">
        <v>480000</v>
      </c>
      <c r="BN1247" s="114">
        <v>360000</v>
      </c>
      <c r="BO1247" s="114">
        <v>120000</v>
      </c>
      <c r="BP1247" s="114">
        <v>1070400000</v>
      </c>
      <c r="BQ1247" s="107">
        <f t="shared" si="824"/>
        <v>1.4200000000000001E-5</v>
      </c>
      <c r="BR1247" s="107">
        <f t="shared" si="825"/>
        <v>9.8227551636280311E-4</v>
      </c>
      <c r="BS1247" s="107">
        <f t="shared" si="826"/>
        <v>1.5220391247759981E-3</v>
      </c>
      <c r="BT1247" s="107">
        <f t="shared" si="827"/>
        <v>1.1415293435819986E-3</v>
      </c>
      <c r="BU1247" s="107">
        <f t="shared" si="828"/>
        <v>3.8050978119399953E-4</v>
      </c>
      <c r="BV1247" s="107">
        <f t="shared" si="829"/>
        <v>3.1292491449843585</v>
      </c>
      <c r="BW1247" s="117">
        <f t="shared" si="830"/>
        <v>2.3252671424133696E-2</v>
      </c>
    </row>
    <row r="1248" spans="1:75" ht="30" customHeight="1" x14ac:dyDescent="0.25">
      <c r="A1248" s="108">
        <v>4.6278749435529702</v>
      </c>
      <c r="B1248" s="108">
        <v>-74.118592241862004</v>
      </c>
      <c r="C1248" s="119">
        <v>27</v>
      </c>
      <c r="D1248" s="119">
        <v>27</v>
      </c>
      <c r="E1248" s="119">
        <v>1849</v>
      </c>
      <c r="F1248" s="16" t="s">
        <v>3119</v>
      </c>
      <c r="G1248" s="14" t="s">
        <v>3120</v>
      </c>
      <c r="H1248" s="16" t="s">
        <v>3121</v>
      </c>
      <c r="I1248" s="14" t="s">
        <v>133</v>
      </c>
      <c r="J1248" s="14" t="s">
        <v>53</v>
      </c>
      <c r="K1248" s="27"/>
      <c r="L1248" s="27"/>
      <c r="M1248" s="14">
        <v>1999</v>
      </c>
      <c r="N1248" s="15" t="s">
        <v>43</v>
      </c>
      <c r="O1248" s="15" t="s">
        <v>123</v>
      </c>
      <c r="P1248" s="28">
        <v>4.2689148957375835E-3</v>
      </c>
      <c r="Q1248" s="18">
        <v>8400</v>
      </c>
      <c r="R1248" s="18">
        <v>8544.6671690306684</v>
      </c>
      <c r="S1248" s="15" t="s">
        <v>45</v>
      </c>
      <c r="T1248" s="15"/>
      <c r="U1248" s="15"/>
      <c r="V1248" s="14">
        <v>365</v>
      </c>
      <c r="W1248" s="76" t="s">
        <v>76</v>
      </c>
      <c r="X1248" s="14"/>
      <c r="Y1248" s="14">
        <v>2920</v>
      </c>
      <c r="Z1248" s="76" t="s">
        <v>3122</v>
      </c>
      <c r="AA1248" s="76" t="s">
        <v>3123</v>
      </c>
      <c r="AB1248" s="19" t="s">
        <v>49</v>
      </c>
      <c r="AC1248" s="19">
        <v>196.35697419693699</v>
      </c>
      <c r="AD1248" s="19">
        <v>1220.7279907421801</v>
      </c>
      <c r="AE1248" s="19">
        <v>69.655897325915305</v>
      </c>
      <c r="AF1248" s="19">
        <v>640</v>
      </c>
      <c r="AG1248" s="19">
        <v>1920000</v>
      </c>
      <c r="AH1248" s="20">
        <v>2.9803032786885244</v>
      </c>
      <c r="AI1248" s="20">
        <v>1.362E-5</v>
      </c>
      <c r="AJ1248" s="21">
        <f t="shared" si="810"/>
        <v>1.6778049908307696E-3</v>
      </c>
      <c r="AK1248" s="21">
        <f t="shared" si="811"/>
        <v>1.043071438481148E-2</v>
      </c>
      <c r="AL1248" s="21">
        <f t="shared" si="812"/>
        <v>5.9518645901011967E-4</v>
      </c>
      <c r="AM1248" s="21">
        <f t="shared" si="813"/>
        <v>5.4685869881796276E-3</v>
      </c>
      <c r="AN1248" s="21">
        <f t="shared" si="814"/>
        <v>16.405760964538882</v>
      </c>
      <c r="AO1248" s="86">
        <f t="shared" si="815"/>
        <v>4.1290812889073531E-5</v>
      </c>
      <c r="AP1248" s="88">
        <f t="shared" si="816"/>
        <v>4.5967260022760816E-6</v>
      </c>
      <c r="AQ1248" s="89">
        <f t="shared" si="817"/>
        <v>2.8577299684415014E-5</v>
      </c>
      <c r="AR1248" s="89">
        <f t="shared" si="818"/>
        <v>1.6306478329044374E-6</v>
      </c>
      <c r="AS1248" s="89">
        <f t="shared" si="819"/>
        <v>1.4982430104601719E-5</v>
      </c>
      <c r="AT1248" s="89">
        <f t="shared" si="820"/>
        <v>4.4947290313805156E-2</v>
      </c>
      <c r="AU1248" s="91">
        <f t="shared" si="821"/>
        <v>1.1312551476458501E-7</v>
      </c>
      <c r="AV1248" s="95">
        <f t="shared" si="831"/>
        <v>1677.8049908307696</v>
      </c>
      <c r="AW1248" s="96">
        <f t="shared" si="832"/>
        <v>10430.714384811481</v>
      </c>
      <c r="AX1248" s="96">
        <f t="shared" si="833"/>
        <v>595.18645901011962</v>
      </c>
      <c r="AY1248" s="96">
        <f t="shared" si="834"/>
        <v>5468.586988179628</v>
      </c>
      <c r="AZ1248" s="96">
        <f t="shared" si="835"/>
        <v>16405760.964538882</v>
      </c>
      <c r="BA1248" s="97">
        <f t="shared" si="836"/>
        <v>41.290812889073528</v>
      </c>
      <c r="BB1248" s="102">
        <f t="shared" si="837"/>
        <v>4.5967260022760819</v>
      </c>
      <c r="BC1248" s="98">
        <f t="shared" si="838"/>
        <v>28.577299684415014</v>
      </c>
      <c r="BD1248" s="98">
        <f t="shared" si="839"/>
        <v>1.6306478329044374</v>
      </c>
      <c r="BE1248" s="98">
        <f t="shared" si="840"/>
        <v>14.98243010460172</v>
      </c>
      <c r="BF1248" s="98">
        <f t="shared" si="841"/>
        <v>44947.290313805155</v>
      </c>
      <c r="BG1248" s="103">
        <f t="shared" si="842"/>
        <v>0.11312551476458502</v>
      </c>
      <c r="BH1248">
        <v>0.1</v>
      </c>
      <c r="BI1248">
        <f t="shared" si="822"/>
        <v>854.46671690306687</v>
      </c>
      <c r="BJ1248">
        <v>0.1</v>
      </c>
      <c r="BK1248">
        <f t="shared" si="823"/>
        <v>0.29803032786885247</v>
      </c>
      <c r="BL1248" s="114">
        <v>187.562005220738</v>
      </c>
      <c r="BM1248" s="114">
        <v>1012.03746873145</v>
      </c>
      <c r="BN1248" s="114">
        <v>69.555897325915296</v>
      </c>
      <c r="BO1248" s="114">
        <v>256</v>
      </c>
      <c r="BP1248" s="114">
        <v>384000</v>
      </c>
      <c r="BQ1248" s="107">
        <f t="shared" si="824"/>
        <v>1.362E-6</v>
      </c>
      <c r="BR1248" s="107">
        <f t="shared" si="825"/>
        <v>1.6114133704748074E-3</v>
      </c>
      <c r="BS1248" s="107">
        <f t="shared" si="826"/>
        <v>8.7102042351944603E-3</v>
      </c>
      <c r="BT1248" s="107">
        <f t="shared" si="827"/>
        <v>5.9730476833281176E-4</v>
      </c>
      <c r="BU1248" s="107">
        <f t="shared" si="828"/>
        <v>2.2547561775142964E-3</v>
      </c>
      <c r="BV1248" s="107">
        <f t="shared" si="829"/>
        <v>3.6684396739321459</v>
      </c>
      <c r="BW1248" s="117">
        <f t="shared" si="830"/>
        <v>5.8394027589137601E-6</v>
      </c>
    </row>
    <row r="1249" spans="1:75" ht="30" x14ac:dyDescent="0.25">
      <c r="A1249" s="108">
        <v>4.6266944444444453</v>
      </c>
      <c r="B1249" s="108">
        <v>-74.096027777777778</v>
      </c>
      <c r="C1249" s="119">
        <v>29</v>
      </c>
      <c r="D1249" s="119">
        <v>27</v>
      </c>
      <c r="E1249" s="119">
        <v>2344</v>
      </c>
      <c r="F1249" s="16" t="s">
        <v>3124</v>
      </c>
      <c r="G1249" s="14" t="s">
        <v>3125</v>
      </c>
      <c r="H1249" s="16" t="s">
        <v>3126</v>
      </c>
      <c r="I1249" s="14" t="s">
        <v>133</v>
      </c>
      <c r="J1249" s="14" t="s">
        <v>41</v>
      </c>
      <c r="K1249" s="14">
        <v>10</v>
      </c>
      <c r="L1249" s="14"/>
      <c r="M1249" s="14">
        <v>1995</v>
      </c>
      <c r="N1249" s="15" t="s">
        <v>102</v>
      </c>
      <c r="O1249" s="15" t="s">
        <v>103</v>
      </c>
      <c r="P1249" s="28">
        <v>4.2689148957375835E-3</v>
      </c>
      <c r="Q1249" s="18">
        <v>7.2396562819396602</v>
      </c>
      <c r="R1249" s="18">
        <v>7.3643396842091011</v>
      </c>
      <c r="S1249" s="2" t="s">
        <v>45</v>
      </c>
      <c r="T1249" s="2"/>
      <c r="U1249" s="2"/>
      <c r="V1249" s="14">
        <v>365</v>
      </c>
      <c r="W1249" s="76"/>
      <c r="X1249" s="14"/>
      <c r="Y1249" s="14">
        <v>8760</v>
      </c>
      <c r="Z1249" s="76" t="s">
        <v>3127</v>
      </c>
      <c r="AA1249" s="76" t="s">
        <v>3128</v>
      </c>
      <c r="AB1249" s="19" t="s">
        <v>49</v>
      </c>
      <c r="AC1249" s="19">
        <v>840000</v>
      </c>
      <c r="AD1249" s="19">
        <v>2400000</v>
      </c>
      <c r="AE1249" s="19">
        <v>1800000</v>
      </c>
      <c r="AF1249" s="19">
        <v>600000</v>
      </c>
      <c r="AG1249" s="19">
        <v>2676000000</v>
      </c>
      <c r="AH1249" s="23">
        <v>7.2396562819396602</v>
      </c>
      <c r="AI1249" s="20">
        <v>9.1200000000000003E-2</v>
      </c>
      <c r="AJ1249" s="21">
        <f t="shared" si="810"/>
        <v>6.1860453347356448E-3</v>
      </c>
      <c r="AK1249" s="21">
        <f t="shared" si="811"/>
        <v>1.7674415242101844E-2</v>
      </c>
      <c r="AL1249" s="21">
        <f t="shared" si="812"/>
        <v>1.3255811431576382E-2</v>
      </c>
      <c r="AM1249" s="21">
        <f t="shared" si="813"/>
        <v>4.4186038105254611E-3</v>
      </c>
      <c r="AN1249" s="21">
        <f t="shared" si="814"/>
        <v>19.706972994943555</v>
      </c>
      <c r="AO1249" s="86">
        <f t="shared" si="815"/>
        <v>0.67162777919987005</v>
      </c>
      <c r="AP1249" s="88">
        <f t="shared" si="816"/>
        <v>1.6948069410234644E-5</v>
      </c>
      <c r="AQ1249" s="89">
        <f t="shared" si="817"/>
        <v>4.8423055457813276E-5</v>
      </c>
      <c r="AR1249" s="89">
        <f t="shared" si="818"/>
        <v>3.631729159335995E-5</v>
      </c>
      <c r="AS1249" s="89">
        <f t="shared" si="819"/>
        <v>1.2105763864453319E-5</v>
      </c>
      <c r="AT1249" s="89">
        <f t="shared" si="820"/>
        <v>5.3991706835461797E-2</v>
      </c>
      <c r="AU1249" s="91">
        <f t="shared" si="821"/>
        <v>1.8400761073969043E-3</v>
      </c>
      <c r="AV1249" s="95">
        <f t="shared" si="831"/>
        <v>6186.0453347356452</v>
      </c>
      <c r="AW1249" s="96">
        <f t="shared" si="832"/>
        <v>17674.415242101844</v>
      </c>
      <c r="AX1249" s="96">
        <f t="shared" si="833"/>
        <v>13255.811431576381</v>
      </c>
      <c r="AY1249" s="96">
        <f t="shared" si="834"/>
        <v>4418.6038105254611</v>
      </c>
      <c r="AZ1249" s="96">
        <f t="shared" si="835"/>
        <v>19706972.994943555</v>
      </c>
      <c r="BA1249" s="97">
        <f t="shared" si="836"/>
        <v>671627.77919987007</v>
      </c>
      <c r="BB1249" s="102">
        <f t="shared" si="837"/>
        <v>16.948069410234645</v>
      </c>
      <c r="BC1249" s="98">
        <f t="shared" si="838"/>
        <v>48.423055457813277</v>
      </c>
      <c r="BD1249" s="98">
        <f t="shared" si="839"/>
        <v>36.317291593359947</v>
      </c>
      <c r="BE1249" s="98">
        <f t="shared" si="840"/>
        <v>12.105763864453319</v>
      </c>
      <c r="BF1249" s="98">
        <f t="shared" si="841"/>
        <v>53991.706835461795</v>
      </c>
      <c r="BG1249" s="103">
        <f t="shared" si="842"/>
        <v>1840.0761073969043</v>
      </c>
      <c r="BH1249">
        <v>0.1</v>
      </c>
      <c r="BI1249">
        <f t="shared" si="822"/>
        <v>0.73643396842091013</v>
      </c>
      <c r="BJ1249">
        <v>0.1</v>
      </c>
      <c r="BK1249">
        <f t="shared" si="823"/>
        <v>0.72396562819396604</v>
      </c>
      <c r="BL1249" s="114">
        <v>336000</v>
      </c>
      <c r="BM1249" s="114">
        <v>480000</v>
      </c>
      <c r="BN1249" s="114">
        <v>360000</v>
      </c>
      <c r="BO1249" s="114">
        <v>120000</v>
      </c>
      <c r="BP1249" s="114">
        <v>1070400000</v>
      </c>
      <c r="BQ1249" s="107">
        <f t="shared" si="824"/>
        <v>9.1200000000000014E-3</v>
      </c>
      <c r="BR1249" s="107">
        <f t="shared" si="825"/>
        <v>2.5505718319974425E-3</v>
      </c>
      <c r="BS1249" s="107">
        <f t="shared" si="826"/>
        <v>3.9521193943898129E-3</v>
      </c>
      <c r="BT1249" s="107">
        <f t="shared" si="827"/>
        <v>2.9640895457923593E-3</v>
      </c>
      <c r="BU1249" s="107">
        <f t="shared" si="828"/>
        <v>9.8802984859745323E-4</v>
      </c>
      <c r="BV1249" s="107">
        <f t="shared" si="829"/>
        <v>8.1253931219347102</v>
      </c>
      <c r="BW1249" s="117">
        <f t="shared" si="830"/>
        <v>9.4982511421097884E-2</v>
      </c>
    </row>
    <row r="1250" spans="1:75" ht="30" customHeight="1" x14ac:dyDescent="0.25">
      <c r="A1250" s="108">
        <v>4.6293769520229997</v>
      </c>
      <c r="B1250" s="108">
        <v>-74.098448592484502</v>
      </c>
      <c r="C1250" s="119">
        <v>29</v>
      </c>
      <c r="D1250" s="119">
        <v>27</v>
      </c>
      <c r="E1250" s="119">
        <v>2344</v>
      </c>
      <c r="F1250" s="16" t="s">
        <v>3129</v>
      </c>
      <c r="G1250" s="14" t="s">
        <v>3130</v>
      </c>
      <c r="H1250" s="16" t="s">
        <v>3131</v>
      </c>
      <c r="I1250" s="14" t="s">
        <v>133</v>
      </c>
      <c r="J1250" s="14" t="s">
        <v>41</v>
      </c>
      <c r="K1250" s="14">
        <v>100</v>
      </c>
      <c r="L1250" s="14"/>
      <c r="M1250" s="14">
        <v>1986</v>
      </c>
      <c r="N1250" s="15" t="s">
        <v>43</v>
      </c>
      <c r="O1250" s="15" t="s">
        <v>44</v>
      </c>
      <c r="P1250" s="28">
        <v>4.2689148957375835E-3</v>
      </c>
      <c r="Q1250" s="18">
        <v>33800</v>
      </c>
      <c r="R1250" s="18">
        <v>34382.113132528168</v>
      </c>
      <c r="S1250" s="15" t="s">
        <v>45</v>
      </c>
      <c r="T1250" s="15"/>
      <c r="U1250" s="15"/>
      <c r="V1250" s="14">
        <v>365</v>
      </c>
      <c r="W1250" s="76" t="s">
        <v>76</v>
      </c>
      <c r="X1250" s="14"/>
      <c r="Y1250" s="14">
        <v>2920</v>
      </c>
      <c r="Z1250" s="76" t="s">
        <v>3132</v>
      </c>
      <c r="AA1250" s="76" t="s">
        <v>429</v>
      </c>
      <c r="AB1250" s="19" t="s">
        <v>49</v>
      </c>
      <c r="AC1250" s="19">
        <v>46.3856216091623</v>
      </c>
      <c r="AD1250" s="19">
        <v>1074.85364414012</v>
      </c>
      <c r="AE1250" s="19">
        <v>5.4109910208389103</v>
      </c>
      <c r="AF1250" s="19">
        <v>1344</v>
      </c>
      <c r="AG1250" s="19">
        <v>1920000</v>
      </c>
      <c r="AH1250" s="23">
        <v>33800</v>
      </c>
      <c r="AI1250" s="24">
        <v>8.7999999999999994E-8</v>
      </c>
      <c r="AJ1250" s="21">
        <f t="shared" si="810"/>
        <v>1.5948356898888615E-3</v>
      </c>
      <c r="AK1250" s="21">
        <f t="shared" si="811"/>
        <v>3.6955739593735777E-2</v>
      </c>
      <c r="AL1250" s="21">
        <f t="shared" si="812"/>
        <v>1.8604130543757748E-4</v>
      </c>
      <c r="AM1250" s="21">
        <f t="shared" si="813"/>
        <v>4.6209560050117858E-2</v>
      </c>
      <c r="AN1250" s="21">
        <f t="shared" si="814"/>
        <v>66.013657214454085</v>
      </c>
      <c r="AO1250" s="86">
        <f t="shared" si="815"/>
        <v>3.0256259556624785E-3</v>
      </c>
      <c r="AP1250" s="88">
        <f t="shared" si="816"/>
        <v>4.3694128490105798E-6</v>
      </c>
      <c r="AQ1250" s="89">
        <f t="shared" si="817"/>
        <v>1.0124860162667336E-4</v>
      </c>
      <c r="AR1250" s="89">
        <f t="shared" si="818"/>
        <v>5.0970220667829448E-7</v>
      </c>
      <c r="AS1250" s="89">
        <f t="shared" si="819"/>
        <v>1.2660153438388453E-4</v>
      </c>
      <c r="AT1250" s="89">
        <f t="shared" si="820"/>
        <v>0.18085933483412078</v>
      </c>
      <c r="AU1250" s="91">
        <f t="shared" si="821"/>
        <v>8.2893861798972016E-6</v>
      </c>
      <c r="AV1250" s="95">
        <f t="shared" si="831"/>
        <v>1594.8356898888615</v>
      </c>
      <c r="AW1250" s="96">
        <f t="shared" si="832"/>
        <v>36955.73959373578</v>
      </c>
      <c r="AX1250" s="96">
        <f t="shared" si="833"/>
        <v>186.04130543757748</v>
      </c>
      <c r="AY1250" s="96">
        <f t="shared" si="834"/>
        <v>46209.560050117856</v>
      </c>
      <c r="AZ1250" s="96">
        <f t="shared" si="835"/>
        <v>66013657.214454085</v>
      </c>
      <c r="BA1250" s="97">
        <f t="shared" si="836"/>
        <v>3025.6259556624786</v>
      </c>
      <c r="BB1250" s="102">
        <f t="shared" si="837"/>
        <v>4.3694128490105797</v>
      </c>
      <c r="BC1250" s="98">
        <f t="shared" si="838"/>
        <v>101.24860162667336</v>
      </c>
      <c r="BD1250" s="98">
        <f t="shared" si="839"/>
        <v>0.50970220667829447</v>
      </c>
      <c r="BE1250" s="98">
        <f t="shared" si="840"/>
        <v>126.60153438388453</v>
      </c>
      <c r="BF1250" s="98">
        <f t="shared" si="841"/>
        <v>180859.33483412079</v>
      </c>
      <c r="BG1250" s="103">
        <f t="shared" si="842"/>
        <v>8.2893861798972015</v>
      </c>
      <c r="BH1250">
        <v>0.1</v>
      </c>
      <c r="BI1250">
        <f t="shared" si="822"/>
        <v>3438.211313252817</v>
      </c>
      <c r="BJ1250">
        <v>0.1</v>
      </c>
      <c r="BK1250">
        <f t="shared" si="823"/>
        <v>3380</v>
      </c>
      <c r="BL1250" s="114">
        <v>17.6498016718255</v>
      </c>
      <c r="BM1250" s="114">
        <v>910.91550745517998</v>
      </c>
      <c r="BN1250" s="114">
        <v>5.3109910208389097</v>
      </c>
      <c r="BO1250" s="114">
        <v>537.6</v>
      </c>
      <c r="BP1250" s="114">
        <v>384000</v>
      </c>
      <c r="BQ1250" s="107">
        <f t="shared" si="824"/>
        <v>8.7999999999999994E-9</v>
      </c>
      <c r="BR1250" s="107">
        <f t="shared" si="825"/>
        <v>6.2744460576023234E-4</v>
      </c>
      <c r="BS1250" s="107">
        <f t="shared" si="826"/>
        <v>3.1536479789320233E-2</v>
      </c>
      <c r="BT1250" s="107">
        <f t="shared" si="827"/>
        <v>1.8354836871262612E-4</v>
      </c>
      <c r="BU1250" s="107">
        <f t="shared" si="828"/>
        <v>1.9052689699995809E-2</v>
      </c>
      <c r="BV1250" s="107">
        <f t="shared" si="829"/>
        <v>14.761102497488876</v>
      </c>
      <c r="BW1250" s="117">
        <f t="shared" si="830"/>
        <v>4.2788812611659348E-4</v>
      </c>
    </row>
    <row r="1251" spans="1:75" ht="15" customHeight="1" x14ac:dyDescent="0.25">
      <c r="A1251" s="108">
        <v>4.6268338768285799</v>
      </c>
      <c r="B1251" s="108">
        <v>-74.114054900437196</v>
      </c>
      <c r="C1251" s="119">
        <v>27</v>
      </c>
      <c r="D1251" s="119">
        <v>27</v>
      </c>
      <c r="E1251" s="119">
        <v>1849</v>
      </c>
      <c r="F1251" s="16" t="s">
        <v>3133</v>
      </c>
      <c r="G1251" s="14" t="s">
        <v>3134</v>
      </c>
      <c r="H1251" s="16" t="s">
        <v>3135</v>
      </c>
      <c r="I1251" s="14" t="s">
        <v>133</v>
      </c>
      <c r="J1251" s="14" t="s">
        <v>41</v>
      </c>
      <c r="K1251" s="14">
        <v>350</v>
      </c>
      <c r="L1251" s="14"/>
      <c r="M1251" s="14">
        <v>1999</v>
      </c>
      <c r="N1251" s="15" t="s">
        <v>43</v>
      </c>
      <c r="O1251" s="15" t="s">
        <v>82</v>
      </c>
      <c r="P1251" s="17">
        <v>-3.5232101069717393E-2</v>
      </c>
      <c r="Q1251" s="18">
        <v>1105000</v>
      </c>
      <c r="R1251" s="18">
        <v>959749.4009166325</v>
      </c>
      <c r="S1251" s="15" t="s">
        <v>45</v>
      </c>
      <c r="T1251" s="15"/>
      <c r="U1251" s="15"/>
      <c r="V1251" s="14">
        <v>365</v>
      </c>
      <c r="W1251" s="76"/>
      <c r="X1251" s="14"/>
      <c r="Y1251" s="14">
        <v>8760</v>
      </c>
      <c r="Z1251" s="76" t="s">
        <v>3136</v>
      </c>
      <c r="AA1251" s="76" t="s">
        <v>3137</v>
      </c>
      <c r="AB1251" s="19" t="s">
        <v>49</v>
      </c>
      <c r="AC1251" s="19">
        <v>237.18055687712899</v>
      </c>
      <c r="AD1251" s="19">
        <v>787.65812200543303</v>
      </c>
      <c r="AE1251" s="19">
        <v>0.50440070906507495</v>
      </c>
      <c r="AF1251" s="19">
        <v>1344</v>
      </c>
      <c r="AG1251" s="19">
        <v>1920000</v>
      </c>
      <c r="AH1251" s="23">
        <v>1105000</v>
      </c>
      <c r="AI1251" s="24">
        <v>8.7999999999999994E-8</v>
      </c>
      <c r="AJ1251" s="21">
        <f t="shared" ref="AJ1251:AJ1282" si="844">AC1251*R1251/1000000000</f>
        <v>0.22763389737189782</v>
      </c>
      <c r="AK1251" s="21">
        <f t="shared" ref="AK1251:AK1282" si="845">AD1251*R1251/1000000000</f>
        <v>0.75595441072183422</v>
      </c>
      <c r="AL1251" s="21">
        <f t="shared" ref="AL1251:AL1282" si="846">AE1251*R1251/1000000000</f>
        <v>4.8409827834713036E-4</v>
      </c>
      <c r="AM1251" s="21">
        <f t="shared" ref="AM1251:AM1282" si="847">AF1251*R1251/1000000000</f>
        <v>1.2899031948319539</v>
      </c>
      <c r="AN1251" s="21">
        <f t="shared" ref="AN1251:AN1282" si="848">AG1251*R1251/1000000000</f>
        <v>1842.7188497599343</v>
      </c>
      <c r="AO1251" s="86">
        <f t="shared" si="815"/>
        <v>8.4457947280663651E-2</v>
      </c>
      <c r="AP1251" s="88">
        <f t="shared" si="816"/>
        <v>6.2365451334766523E-4</v>
      </c>
      <c r="AQ1251" s="89">
        <f t="shared" si="817"/>
        <v>2.0711079745803678E-3</v>
      </c>
      <c r="AR1251" s="89">
        <f t="shared" si="818"/>
        <v>1.3262966530058366E-6</v>
      </c>
      <c r="AS1251" s="89">
        <f t="shared" si="819"/>
        <v>3.5339813557039835E-3</v>
      </c>
      <c r="AT1251" s="89">
        <f t="shared" si="820"/>
        <v>5.0485447938628338</v>
      </c>
      <c r="AU1251" s="91">
        <f t="shared" si="821"/>
        <v>2.3139163638537987E-4</v>
      </c>
      <c r="AV1251" s="95">
        <f t="shared" si="831"/>
        <v>227633.89737189782</v>
      </c>
      <c r="AW1251" s="96">
        <f t="shared" si="832"/>
        <v>755954.41072183417</v>
      </c>
      <c r="AX1251" s="96">
        <f t="shared" si="833"/>
        <v>484.09827834713036</v>
      </c>
      <c r="AY1251" s="96">
        <f t="shared" si="834"/>
        <v>1289903.1948319538</v>
      </c>
      <c r="AZ1251" s="96">
        <f t="shared" si="835"/>
        <v>1842718849.7599342</v>
      </c>
      <c r="BA1251" s="97">
        <f t="shared" si="836"/>
        <v>84457.947280663648</v>
      </c>
      <c r="BB1251" s="102">
        <f t="shared" si="837"/>
        <v>623.65451334766522</v>
      </c>
      <c r="BC1251" s="98">
        <f t="shared" si="838"/>
        <v>2071.1079745803677</v>
      </c>
      <c r="BD1251" s="98">
        <f t="shared" si="839"/>
        <v>1.3262966530058367</v>
      </c>
      <c r="BE1251" s="98">
        <f t="shared" si="840"/>
        <v>3533.9813557039834</v>
      </c>
      <c r="BF1251" s="98">
        <f t="shared" si="841"/>
        <v>5048544.7938628336</v>
      </c>
      <c r="BG1251" s="103">
        <f t="shared" si="842"/>
        <v>231.39163638537985</v>
      </c>
      <c r="BH1251">
        <v>0.1</v>
      </c>
      <c r="BI1251">
        <f t="shared" si="822"/>
        <v>95974.940091663258</v>
      </c>
      <c r="BJ1251">
        <v>0.1</v>
      </c>
      <c r="BK1251">
        <f t="shared" si="823"/>
        <v>110500</v>
      </c>
      <c r="BL1251" s="114">
        <v>233.99671804194799</v>
      </c>
      <c r="BM1251" s="114">
        <v>664.65923848889599</v>
      </c>
      <c r="BN1251" s="114">
        <v>0.40440070906507503</v>
      </c>
      <c r="BO1251" s="114">
        <v>537.6</v>
      </c>
      <c r="BP1251" s="114">
        <v>384000</v>
      </c>
      <c r="BQ1251" s="107">
        <f t="shared" si="824"/>
        <v>8.7999999999999994E-9</v>
      </c>
      <c r="BR1251" s="107">
        <f t="shared" si="825"/>
        <v>0.22572891773079357</v>
      </c>
      <c r="BS1251" s="107">
        <f t="shared" si="826"/>
        <v>0.64236992915767799</v>
      </c>
      <c r="BT1251" s="107">
        <f t="shared" si="827"/>
        <v>3.9113071616731198E-4</v>
      </c>
      <c r="BU1251" s="107">
        <f t="shared" si="828"/>
        <v>0.53184071191138238</v>
      </c>
      <c r="BV1251" s="107">
        <f t="shared" si="829"/>
        <v>412.04446114834354</v>
      </c>
      <c r="BW1251" s="117">
        <f t="shared" si="830"/>
        <v>1.1944157449450642E-2</v>
      </c>
    </row>
    <row r="1252" spans="1:75" ht="15" customHeight="1" x14ac:dyDescent="0.25">
      <c r="A1252" s="108">
        <v>4.6176079294195</v>
      </c>
      <c r="B1252" s="108">
        <v>-74.099986123410005</v>
      </c>
      <c r="C1252" s="119">
        <v>29</v>
      </c>
      <c r="D1252" s="119">
        <v>26</v>
      </c>
      <c r="E1252" s="119">
        <v>2331</v>
      </c>
      <c r="F1252" s="16" t="s">
        <v>3138</v>
      </c>
      <c r="G1252" s="14" t="s">
        <v>3139</v>
      </c>
      <c r="H1252" s="16" t="s">
        <v>3140</v>
      </c>
      <c r="I1252" s="14" t="s">
        <v>133</v>
      </c>
      <c r="J1252" s="14" t="s">
        <v>53</v>
      </c>
      <c r="K1252" s="14">
        <v>350</v>
      </c>
      <c r="L1252" s="14"/>
      <c r="M1252" s="14">
        <v>1995</v>
      </c>
      <c r="N1252" s="15" t="s">
        <v>43</v>
      </c>
      <c r="O1252" s="15" t="s">
        <v>123</v>
      </c>
      <c r="P1252" s="17">
        <v>1.192780523187394E-2</v>
      </c>
      <c r="Q1252" s="18">
        <v>7200</v>
      </c>
      <c r="R1252" s="18">
        <v>7551.8475878768095</v>
      </c>
      <c r="S1252" s="15" t="s">
        <v>45</v>
      </c>
      <c r="T1252" s="15"/>
      <c r="U1252" s="15"/>
      <c r="V1252" s="14">
        <v>365</v>
      </c>
      <c r="W1252" s="76"/>
      <c r="X1252" s="14"/>
      <c r="Y1252" s="14">
        <v>8760</v>
      </c>
      <c r="Z1252" s="76" t="s">
        <v>3141</v>
      </c>
      <c r="AA1252" s="76" t="s">
        <v>3142</v>
      </c>
      <c r="AB1252" s="19" t="s">
        <v>49</v>
      </c>
      <c r="AC1252" s="19">
        <v>196.35697419693699</v>
      </c>
      <c r="AD1252" s="19">
        <v>1220.7279907421801</v>
      </c>
      <c r="AE1252" s="19">
        <v>69.655897325915305</v>
      </c>
      <c r="AF1252" s="19">
        <v>640</v>
      </c>
      <c r="AG1252" s="19">
        <v>1920000</v>
      </c>
      <c r="AH1252" s="20">
        <v>2.9803032786885244</v>
      </c>
      <c r="AI1252" s="20">
        <v>1.362E-5</v>
      </c>
      <c r="AJ1252" s="21">
        <f t="shared" si="844"/>
        <v>1.4828579419519275E-3</v>
      </c>
      <c r="AK1252" s="21">
        <f t="shared" si="845"/>
        <v>9.2187517323400366E-3</v>
      </c>
      <c r="AL1252" s="21">
        <f t="shared" si="846"/>
        <v>5.2603072020210816E-4</v>
      </c>
      <c r="AM1252" s="21">
        <f t="shared" si="847"/>
        <v>4.8331824562411578E-3</v>
      </c>
      <c r="AN1252" s="21">
        <f t="shared" si="848"/>
        <v>14.499547368723475</v>
      </c>
      <c r="AO1252" s="86">
        <f t="shared" si="815"/>
        <v>4.257535600559415E-5</v>
      </c>
      <c r="AP1252" s="88">
        <f t="shared" si="816"/>
        <v>4.062624498498431E-6</v>
      </c>
      <c r="AQ1252" s="89">
        <f t="shared" si="817"/>
        <v>2.525685406120558E-5</v>
      </c>
      <c r="AR1252" s="89">
        <f t="shared" si="818"/>
        <v>1.4411800553482415E-6</v>
      </c>
      <c r="AS1252" s="89">
        <f t="shared" si="819"/>
        <v>1.3241595770523721E-5</v>
      </c>
      <c r="AT1252" s="89">
        <f t="shared" si="820"/>
        <v>3.9724787311571162E-2</v>
      </c>
      <c r="AU1252" s="91">
        <f t="shared" si="821"/>
        <v>1.1664481097423054E-7</v>
      </c>
      <c r="AV1252" s="95">
        <f t="shared" si="831"/>
        <v>1482.8579419519274</v>
      </c>
      <c r="AW1252" s="96">
        <f t="shared" si="832"/>
        <v>9218.7517323400371</v>
      </c>
      <c r="AX1252" s="96">
        <f t="shared" si="833"/>
        <v>526.03072020210811</v>
      </c>
      <c r="AY1252" s="96">
        <f t="shared" si="834"/>
        <v>4833.1824562411575</v>
      </c>
      <c r="AZ1252" s="96">
        <f t="shared" si="835"/>
        <v>14499547.368723474</v>
      </c>
      <c r="BA1252" s="97">
        <f t="shared" si="836"/>
        <v>42.575356005594152</v>
      </c>
      <c r="BB1252" s="102">
        <f t="shared" si="837"/>
        <v>4.0626244984984314</v>
      </c>
      <c r="BC1252" s="98">
        <f t="shared" si="838"/>
        <v>25.25685406120558</v>
      </c>
      <c r="BD1252" s="98">
        <f t="shared" si="839"/>
        <v>1.4411800553482415</v>
      </c>
      <c r="BE1252" s="98">
        <f t="shared" si="840"/>
        <v>13.24159577052372</v>
      </c>
      <c r="BF1252" s="98">
        <f t="shared" si="841"/>
        <v>39724.787311571163</v>
      </c>
      <c r="BG1252" s="103">
        <f t="shared" si="842"/>
        <v>0.11664481097423055</v>
      </c>
      <c r="BH1252">
        <v>0.1</v>
      </c>
      <c r="BI1252">
        <f t="shared" si="822"/>
        <v>755.18475878768095</v>
      </c>
      <c r="BJ1252">
        <v>0.1</v>
      </c>
      <c r="BK1252">
        <f t="shared" si="823"/>
        <v>0.29803032786885247</v>
      </c>
      <c r="BL1252" s="114">
        <v>187.562005220738</v>
      </c>
      <c r="BM1252" s="114">
        <v>1012.03746873145</v>
      </c>
      <c r="BN1252" s="114">
        <v>69.555897325915296</v>
      </c>
      <c r="BO1252" s="114">
        <v>256</v>
      </c>
      <c r="BP1252" s="114">
        <v>384000</v>
      </c>
      <c r="BQ1252" s="107">
        <f t="shared" si="824"/>
        <v>1.362E-6</v>
      </c>
      <c r="BR1252" s="107">
        <f t="shared" si="825"/>
        <v>1.4241804782049944E-3</v>
      </c>
      <c r="BS1252" s="107">
        <f t="shared" si="826"/>
        <v>7.6981506174838774E-3</v>
      </c>
      <c r="BT1252" s="107">
        <f t="shared" si="827"/>
        <v>5.2790289951962796E-4</v>
      </c>
      <c r="BU1252" s="107">
        <f t="shared" si="828"/>
        <v>1.9927721774964506E-3</v>
      </c>
      <c r="BV1252" s="107">
        <f t="shared" si="829"/>
        <v>3.24219735594439</v>
      </c>
      <c r="BW1252" s="117">
        <f t="shared" si="830"/>
        <v>6.0210645885974061E-6</v>
      </c>
    </row>
    <row r="1253" spans="1:75" ht="45" customHeight="1" x14ac:dyDescent="0.25">
      <c r="A1253" s="108">
        <v>4.6185437628467598</v>
      </c>
      <c r="B1253" s="108">
        <v>-74.0988108981485</v>
      </c>
      <c r="C1253" s="119">
        <v>29</v>
      </c>
      <c r="D1253" s="119">
        <v>26</v>
      </c>
      <c r="E1253" s="119">
        <v>2331</v>
      </c>
      <c r="F1253" s="16" t="s">
        <v>3143</v>
      </c>
      <c r="G1253" s="14" t="s">
        <v>3144</v>
      </c>
      <c r="H1253" s="16" t="s">
        <v>3145</v>
      </c>
      <c r="I1253" s="14" t="s">
        <v>133</v>
      </c>
      <c r="J1253" s="14" t="s">
        <v>41</v>
      </c>
      <c r="K1253" s="14">
        <v>300</v>
      </c>
      <c r="L1253" s="14"/>
      <c r="M1253" s="14">
        <v>1970</v>
      </c>
      <c r="N1253" s="15" t="s">
        <v>43</v>
      </c>
      <c r="O1253" s="15" t="s">
        <v>86</v>
      </c>
      <c r="P1253" s="17">
        <v>-2.5800163440120989E-4</v>
      </c>
      <c r="Q1253" s="18">
        <v>1225000</v>
      </c>
      <c r="R1253" s="18">
        <v>1223736.444102552</v>
      </c>
      <c r="S1253" s="15" t="s">
        <v>45</v>
      </c>
      <c r="T1253" s="15"/>
      <c r="U1253" s="15"/>
      <c r="V1253" s="14">
        <v>365</v>
      </c>
      <c r="W1253" s="76"/>
      <c r="X1253" s="14"/>
      <c r="Y1253" s="14">
        <v>8760</v>
      </c>
      <c r="Z1253" s="76" t="s">
        <v>3146</v>
      </c>
      <c r="AA1253" s="76" t="s">
        <v>429</v>
      </c>
      <c r="AB1253" s="19" t="s">
        <v>49</v>
      </c>
      <c r="AC1253" s="19">
        <v>589.42211574465</v>
      </c>
      <c r="AD1253" s="19">
        <v>6395.3771199333296</v>
      </c>
      <c r="AE1253" s="19">
        <v>22.425616220874101</v>
      </c>
      <c r="AF1253" s="19">
        <v>1344</v>
      </c>
      <c r="AG1253" s="19">
        <v>1920000</v>
      </c>
      <c r="AH1253" s="20">
        <v>1159.0914634146341</v>
      </c>
      <c r="AI1253" s="20">
        <v>1.4200000000000001E-4</v>
      </c>
      <c r="AJ1253" s="21">
        <f t="shared" si="844"/>
        <v>0.72129732399676083</v>
      </c>
      <c r="AK1253" s="21">
        <f t="shared" si="845"/>
        <v>7.8262560554420331</v>
      </c>
      <c r="AL1253" s="21">
        <f t="shared" si="846"/>
        <v>2.7443043850940985E-2</v>
      </c>
      <c r="AM1253" s="21">
        <f t="shared" si="847"/>
        <v>1.6447017808738298</v>
      </c>
      <c r="AN1253" s="21">
        <f t="shared" si="848"/>
        <v>2349.5739726768998</v>
      </c>
      <c r="AO1253" s="86">
        <f t="shared" si="815"/>
        <v>0.16442121644707589</v>
      </c>
      <c r="AP1253" s="88">
        <f t="shared" si="816"/>
        <v>1.9761570520459202E-3</v>
      </c>
      <c r="AQ1253" s="89">
        <f t="shared" si="817"/>
        <v>2.1441797412169953E-2</v>
      </c>
      <c r="AR1253" s="89">
        <f t="shared" si="818"/>
        <v>7.5186421509427359E-5</v>
      </c>
      <c r="AS1253" s="89">
        <f t="shared" si="819"/>
        <v>4.5060322763666571E-3</v>
      </c>
      <c r="AT1253" s="89">
        <f t="shared" si="820"/>
        <v>6.4371889662380815</v>
      </c>
      <c r="AU1253" s="91">
        <f t="shared" si="821"/>
        <v>4.5046908615637229E-4</v>
      </c>
      <c r="AV1253" s="95">
        <f t="shared" si="831"/>
        <v>721297.32399676088</v>
      </c>
      <c r="AW1253" s="96">
        <f t="shared" si="832"/>
        <v>7826256.0554420333</v>
      </c>
      <c r="AX1253" s="96">
        <f t="shared" si="833"/>
        <v>27443.043850940983</v>
      </c>
      <c r="AY1253" s="96">
        <f t="shared" si="834"/>
        <v>1644701.7808738297</v>
      </c>
      <c r="AZ1253" s="96">
        <f t="shared" si="835"/>
        <v>2349573972.6768999</v>
      </c>
      <c r="BA1253" s="97">
        <f t="shared" si="836"/>
        <v>164421.21644707589</v>
      </c>
      <c r="BB1253" s="102">
        <f t="shared" si="837"/>
        <v>1976.1570520459202</v>
      </c>
      <c r="BC1253" s="98">
        <f t="shared" si="838"/>
        <v>21441.797412169952</v>
      </c>
      <c r="BD1253" s="98">
        <f t="shared" si="839"/>
        <v>75.186421509427362</v>
      </c>
      <c r="BE1253" s="98">
        <f t="shared" si="840"/>
        <v>4506.0322763666572</v>
      </c>
      <c r="BF1253" s="98">
        <f t="shared" si="841"/>
        <v>6437188.9662380815</v>
      </c>
      <c r="BG1253" s="103">
        <f t="shared" si="842"/>
        <v>450.46908615637227</v>
      </c>
      <c r="BH1253">
        <v>0.1</v>
      </c>
      <c r="BI1253">
        <f t="shared" si="822"/>
        <v>122373.64441025521</v>
      </c>
      <c r="BJ1253">
        <v>0.1</v>
      </c>
      <c r="BK1253">
        <f t="shared" si="823"/>
        <v>115.90914634146341</v>
      </c>
      <c r="BL1253" s="114">
        <v>491.49252207956101</v>
      </c>
      <c r="BM1253" s="114">
        <v>4911.7599692228896</v>
      </c>
      <c r="BN1253" s="114">
        <v>16.278520514623899</v>
      </c>
      <c r="BO1253" s="114">
        <v>537.6</v>
      </c>
      <c r="BP1253" s="114">
        <v>384000</v>
      </c>
      <c r="BQ1253" s="107">
        <f t="shared" si="824"/>
        <v>1.4200000000000001E-5</v>
      </c>
      <c r="BR1253" s="107">
        <f t="shared" si="825"/>
        <v>0.60576694823946831</v>
      </c>
      <c r="BS1253" s="107">
        <f t="shared" si="826"/>
        <v>6.0614365846595772</v>
      </c>
      <c r="BT1253" s="107">
        <f t="shared" si="827"/>
        <v>2.0108760785390374E-2</v>
      </c>
      <c r="BU1253" s="107">
        <f t="shared" si="828"/>
        <v>0.67812791651842741</v>
      </c>
      <c r="BV1253" s="107">
        <f t="shared" si="829"/>
        <v>525.38071210697819</v>
      </c>
      <c r="BW1253" s="117">
        <f t="shared" si="830"/>
        <v>2.3252671424133696E-2</v>
      </c>
    </row>
    <row r="1254" spans="1:75" ht="45" customHeight="1" x14ac:dyDescent="0.25">
      <c r="A1254" s="108">
        <v>4.6185437628467598</v>
      </c>
      <c r="B1254" s="108">
        <v>-74.0988108981485</v>
      </c>
      <c r="C1254" s="119">
        <v>29</v>
      </c>
      <c r="D1254" s="119">
        <v>26</v>
      </c>
      <c r="E1254" s="119">
        <v>2331</v>
      </c>
      <c r="F1254" s="16" t="s">
        <v>3143</v>
      </c>
      <c r="G1254" s="14" t="s">
        <v>3144</v>
      </c>
      <c r="H1254" s="16" t="s">
        <v>3145</v>
      </c>
      <c r="I1254" s="14" t="s">
        <v>133</v>
      </c>
      <c r="J1254" s="14" t="s">
        <v>41</v>
      </c>
      <c r="K1254" s="14">
        <v>300</v>
      </c>
      <c r="L1254" s="14"/>
      <c r="M1254" s="14">
        <v>2001</v>
      </c>
      <c r="N1254" s="15" t="s">
        <v>43</v>
      </c>
      <c r="O1254" s="15" t="s">
        <v>82</v>
      </c>
      <c r="P1254" s="17">
        <v>-2.5800163440120989E-4</v>
      </c>
      <c r="Q1254" s="18">
        <v>1225000</v>
      </c>
      <c r="R1254" s="18">
        <v>1223736.444102552</v>
      </c>
      <c r="S1254" s="15" t="s">
        <v>45</v>
      </c>
      <c r="T1254" s="15"/>
      <c r="U1254" s="15"/>
      <c r="V1254" s="14">
        <v>365</v>
      </c>
      <c r="W1254" s="76"/>
      <c r="X1254" s="14"/>
      <c r="Y1254" s="14">
        <v>8760</v>
      </c>
      <c r="Z1254" s="76" t="s">
        <v>3147</v>
      </c>
      <c r="AA1254" s="76" t="s">
        <v>3148</v>
      </c>
      <c r="AB1254" s="19" t="s">
        <v>49</v>
      </c>
      <c r="AC1254" s="19">
        <v>237.18055687712899</v>
      </c>
      <c r="AD1254" s="19">
        <v>787.65812200543303</v>
      </c>
      <c r="AE1254" s="19">
        <v>0.50440070906507495</v>
      </c>
      <c r="AF1254" s="19">
        <v>1344</v>
      </c>
      <c r="AG1254" s="19">
        <v>1920000</v>
      </c>
      <c r="AH1254" s="20">
        <v>1159.0914634146341</v>
      </c>
      <c r="AI1254" s="20">
        <v>1.4200000000000001E-4</v>
      </c>
      <c r="AJ1254" s="21">
        <f t="shared" si="844"/>
        <v>0.29024649128308094</v>
      </c>
      <c r="AK1254" s="21">
        <f t="shared" si="845"/>
        <v>0.9638859493914228</v>
      </c>
      <c r="AL1254" s="21">
        <f t="shared" si="846"/>
        <v>6.1725353011410063E-4</v>
      </c>
      <c r="AM1254" s="21">
        <f t="shared" si="847"/>
        <v>1.6447017808738298</v>
      </c>
      <c r="AN1254" s="21">
        <f t="shared" si="848"/>
        <v>2349.5739726768998</v>
      </c>
      <c r="AO1254" s="86">
        <f t="shared" si="815"/>
        <v>0.16442121644707589</v>
      </c>
      <c r="AP1254" s="88">
        <f t="shared" si="816"/>
        <v>7.9519586652898892E-4</v>
      </c>
      <c r="AQ1254" s="89">
        <f t="shared" si="817"/>
        <v>2.6407834229901996E-3</v>
      </c>
      <c r="AR1254" s="89">
        <f t="shared" si="818"/>
        <v>1.6911055619564401E-6</v>
      </c>
      <c r="AS1254" s="89">
        <f t="shared" si="819"/>
        <v>4.5060322763666571E-3</v>
      </c>
      <c r="AT1254" s="89">
        <f t="shared" si="820"/>
        <v>6.4371889662380815</v>
      </c>
      <c r="AU1254" s="91">
        <f t="shared" si="821"/>
        <v>4.5046908615637229E-4</v>
      </c>
      <c r="AV1254" s="95">
        <f t="shared" si="831"/>
        <v>290246.49128308095</v>
      </c>
      <c r="AW1254" s="96">
        <f t="shared" si="832"/>
        <v>963885.94939142279</v>
      </c>
      <c r="AX1254" s="96">
        <f t="shared" si="833"/>
        <v>617.25353011410061</v>
      </c>
      <c r="AY1254" s="96">
        <f t="shared" si="834"/>
        <v>1644701.7808738297</v>
      </c>
      <c r="AZ1254" s="96">
        <f t="shared" si="835"/>
        <v>2349573972.6768999</v>
      </c>
      <c r="BA1254" s="97">
        <f t="shared" si="836"/>
        <v>164421.21644707589</v>
      </c>
      <c r="BB1254" s="102">
        <f t="shared" si="837"/>
        <v>795.19586652898897</v>
      </c>
      <c r="BC1254" s="98">
        <f t="shared" si="838"/>
        <v>2640.7834229901996</v>
      </c>
      <c r="BD1254" s="98">
        <f t="shared" si="839"/>
        <v>1.6911055619564401</v>
      </c>
      <c r="BE1254" s="98">
        <f t="shared" si="840"/>
        <v>4506.0322763666572</v>
      </c>
      <c r="BF1254" s="98">
        <f t="shared" si="841"/>
        <v>6437188.9662380815</v>
      </c>
      <c r="BG1254" s="103">
        <f t="shared" si="842"/>
        <v>450.46908615637227</v>
      </c>
      <c r="BH1254">
        <v>0.1</v>
      </c>
      <c r="BI1254">
        <f t="shared" si="822"/>
        <v>122373.64441025521</v>
      </c>
      <c r="BJ1254">
        <v>0.1</v>
      </c>
      <c r="BK1254">
        <f t="shared" si="823"/>
        <v>115.90914634146341</v>
      </c>
      <c r="BL1254" s="114">
        <v>233.99671804194799</v>
      </c>
      <c r="BM1254" s="114">
        <v>664.65923848889599</v>
      </c>
      <c r="BN1254" s="114">
        <v>0.40440070906507503</v>
      </c>
      <c r="BO1254" s="114">
        <v>537.6</v>
      </c>
      <c r="BP1254" s="114">
        <v>384000</v>
      </c>
      <c r="BQ1254" s="107">
        <f t="shared" si="824"/>
        <v>1.4200000000000001E-5</v>
      </c>
      <c r="BR1254" s="107">
        <f t="shared" si="825"/>
        <v>0.28781753117134112</v>
      </c>
      <c r="BS1254" s="107">
        <f t="shared" si="826"/>
        <v>0.81905911288410171</v>
      </c>
      <c r="BT1254" s="107">
        <f t="shared" si="827"/>
        <v>4.987144678858178E-4</v>
      </c>
      <c r="BU1254" s="107">
        <f t="shared" si="828"/>
        <v>0.67812791651842741</v>
      </c>
      <c r="BV1254" s="107">
        <f t="shared" si="829"/>
        <v>525.38071210697819</v>
      </c>
      <c r="BW1254" s="117">
        <f t="shared" si="830"/>
        <v>2.3252671424133696E-2</v>
      </c>
    </row>
    <row r="1255" spans="1:75" ht="45" customHeight="1" x14ac:dyDescent="0.25">
      <c r="A1255" s="108">
        <v>4.6187919465482201</v>
      </c>
      <c r="B1255" s="108">
        <v>-74.101488703819996</v>
      </c>
      <c r="C1255" s="119">
        <v>29</v>
      </c>
      <c r="D1255" s="119">
        <v>26</v>
      </c>
      <c r="E1255" s="119">
        <v>2331</v>
      </c>
      <c r="F1255" s="16" t="s">
        <v>3149</v>
      </c>
      <c r="G1255" s="14" t="s">
        <v>3150</v>
      </c>
      <c r="H1255" s="16" t="s">
        <v>3151</v>
      </c>
      <c r="I1255" s="14" t="s">
        <v>133</v>
      </c>
      <c r="J1255" s="14" t="s">
        <v>53</v>
      </c>
      <c r="K1255" s="27"/>
      <c r="L1255" s="27"/>
      <c r="M1255" s="14">
        <v>2006</v>
      </c>
      <c r="N1255" s="15" t="s">
        <v>43</v>
      </c>
      <c r="O1255" s="15" t="s">
        <v>123</v>
      </c>
      <c r="P1255" s="17">
        <v>1.192780523187394E-2</v>
      </c>
      <c r="Q1255" s="18">
        <v>7800</v>
      </c>
      <c r="R1255" s="18">
        <v>8181.1682201998774</v>
      </c>
      <c r="S1255" s="15" t="s">
        <v>45</v>
      </c>
      <c r="T1255" s="15"/>
      <c r="U1255" s="15"/>
      <c r="V1255" s="14">
        <v>365</v>
      </c>
      <c r="W1255" s="76" t="s">
        <v>76</v>
      </c>
      <c r="X1255" s="14"/>
      <c r="Y1255" s="14">
        <v>2920</v>
      </c>
      <c r="Z1255" s="76" t="s">
        <v>3152</v>
      </c>
      <c r="AA1255" s="76" t="s">
        <v>3153</v>
      </c>
      <c r="AB1255" s="19" t="s">
        <v>49</v>
      </c>
      <c r="AC1255" s="19">
        <v>196.35697419693699</v>
      </c>
      <c r="AD1255" s="19">
        <v>1220.7279907421801</v>
      </c>
      <c r="AE1255" s="19">
        <v>69.655897325915305</v>
      </c>
      <c r="AF1255" s="19">
        <v>640</v>
      </c>
      <c r="AG1255" s="19">
        <v>1920000</v>
      </c>
      <c r="AH1255" s="20">
        <v>2.9803032786885244</v>
      </c>
      <c r="AI1255" s="20">
        <v>1.362E-5</v>
      </c>
      <c r="AJ1255" s="21">
        <f t="shared" si="844"/>
        <v>1.6064294371145882E-3</v>
      </c>
      <c r="AK1255" s="21">
        <f t="shared" si="845"/>
        <v>9.9869810433683738E-3</v>
      </c>
      <c r="AL1255" s="21">
        <f t="shared" si="846"/>
        <v>5.6986661355228399E-4</v>
      </c>
      <c r="AM1255" s="21">
        <f t="shared" si="847"/>
        <v>5.2359476609279212E-3</v>
      </c>
      <c r="AN1255" s="21">
        <f t="shared" si="848"/>
        <v>15.707842982783763</v>
      </c>
      <c r="AO1255" s="86">
        <f t="shared" si="815"/>
        <v>4.257535600559415E-5</v>
      </c>
      <c r="AP1255" s="88">
        <f t="shared" si="816"/>
        <v>4.4011765400399676E-6</v>
      </c>
      <c r="AQ1255" s="89">
        <f t="shared" si="817"/>
        <v>2.736159189963938E-5</v>
      </c>
      <c r="AR1255" s="89">
        <f t="shared" si="818"/>
        <v>1.5612783932939288E-6</v>
      </c>
      <c r="AS1255" s="89">
        <f t="shared" si="819"/>
        <v>1.434506208473403E-5</v>
      </c>
      <c r="AT1255" s="89">
        <f t="shared" si="820"/>
        <v>4.3035186254202093E-2</v>
      </c>
      <c r="AU1255" s="91">
        <f t="shared" si="821"/>
        <v>1.1664481097423054E-7</v>
      </c>
      <c r="AV1255" s="95">
        <f t="shared" si="831"/>
        <v>1606.4294371145882</v>
      </c>
      <c r="AW1255" s="96">
        <f t="shared" si="832"/>
        <v>9986.9810433683742</v>
      </c>
      <c r="AX1255" s="96">
        <f t="shared" si="833"/>
        <v>569.86661355228398</v>
      </c>
      <c r="AY1255" s="96">
        <f t="shared" si="834"/>
        <v>5235.9476609279209</v>
      </c>
      <c r="AZ1255" s="96">
        <f t="shared" si="835"/>
        <v>15707842.982783763</v>
      </c>
      <c r="BA1255" s="97">
        <f t="shared" si="836"/>
        <v>42.575356005594152</v>
      </c>
      <c r="BB1255" s="102">
        <f t="shared" si="837"/>
        <v>4.4011765400399678</v>
      </c>
      <c r="BC1255" s="98">
        <f t="shared" si="838"/>
        <v>27.361591899639379</v>
      </c>
      <c r="BD1255" s="98">
        <f t="shared" si="839"/>
        <v>1.5612783932939287</v>
      </c>
      <c r="BE1255" s="98">
        <f t="shared" si="840"/>
        <v>14.34506208473403</v>
      </c>
      <c r="BF1255" s="98">
        <f t="shared" si="841"/>
        <v>43035.18625420209</v>
      </c>
      <c r="BG1255" s="103">
        <f t="shared" si="842"/>
        <v>0.11664481097423055</v>
      </c>
      <c r="BH1255">
        <v>0.1</v>
      </c>
      <c r="BI1255">
        <f t="shared" si="822"/>
        <v>818.11682201998781</v>
      </c>
      <c r="BJ1255">
        <v>0.1</v>
      </c>
      <c r="BK1255">
        <f t="shared" si="823"/>
        <v>0.29803032786885247</v>
      </c>
      <c r="BL1255" s="114">
        <v>187.562005220738</v>
      </c>
      <c r="BM1255" s="114">
        <v>1012.03746873145</v>
      </c>
      <c r="BN1255" s="114">
        <v>69.555897325915296</v>
      </c>
      <c r="BO1255" s="114">
        <v>256</v>
      </c>
      <c r="BP1255" s="114">
        <v>384000</v>
      </c>
      <c r="BQ1255" s="107">
        <f t="shared" si="824"/>
        <v>1.362E-6</v>
      </c>
      <c r="BR1255" s="107">
        <f t="shared" si="825"/>
        <v>1.5428621847220774E-3</v>
      </c>
      <c r="BS1255" s="107">
        <f t="shared" si="826"/>
        <v>8.3396631689408671E-3</v>
      </c>
      <c r="BT1255" s="107">
        <f t="shared" si="827"/>
        <v>5.7189480781293035E-4</v>
      </c>
      <c r="BU1255" s="107">
        <f t="shared" si="828"/>
        <v>2.1588365256211546E-3</v>
      </c>
      <c r="BV1255" s="107">
        <f t="shared" si="829"/>
        <v>3.5123804689397558</v>
      </c>
      <c r="BW1255" s="117">
        <f t="shared" si="830"/>
        <v>6.0210645885974061E-6</v>
      </c>
    </row>
    <row r="1256" spans="1:75" ht="45" customHeight="1" x14ac:dyDescent="0.25">
      <c r="A1256" s="108">
        <v>4.6274680754764104</v>
      </c>
      <c r="B1256" s="108">
        <v>-74.097395552340799</v>
      </c>
      <c r="C1256" s="119">
        <v>29</v>
      </c>
      <c r="D1256" s="119">
        <v>27</v>
      </c>
      <c r="E1256" s="119">
        <v>2344</v>
      </c>
      <c r="F1256" s="16" t="s">
        <v>3154</v>
      </c>
      <c r="G1256" s="14" t="s">
        <v>3155</v>
      </c>
      <c r="H1256" s="16" t="s">
        <v>3156</v>
      </c>
      <c r="I1256" s="14" t="s">
        <v>133</v>
      </c>
      <c r="J1256" s="14" t="s">
        <v>41</v>
      </c>
      <c r="K1256" s="14">
        <v>50.97</v>
      </c>
      <c r="L1256" s="14"/>
      <c r="M1256" s="14">
        <v>2006</v>
      </c>
      <c r="N1256" s="15" t="s">
        <v>43</v>
      </c>
      <c r="O1256" s="15" t="s">
        <v>44</v>
      </c>
      <c r="P1256" s="25">
        <v>0.01</v>
      </c>
      <c r="Q1256" s="18">
        <v>26950</v>
      </c>
      <c r="R1256" s="18">
        <v>28049.850364484861</v>
      </c>
      <c r="S1256" s="15" t="s">
        <v>45</v>
      </c>
      <c r="T1256" s="15"/>
      <c r="U1256" s="15"/>
      <c r="V1256" s="14">
        <v>365</v>
      </c>
      <c r="W1256" s="76"/>
      <c r="X1256" s="14"/>
      <c r="Y1256" s="14">
        <v>8760</v>
      </c>
      <c r="Z1256" s="76" t="s">
        <v>3157</v>
      </c>
      <c r="AA1256" s="76" t="s">
        <v>3158</v>
      </c>
      <c r="AB1256" s="19" t="s">
        <v>49</v>
      </c>
      <c r="AC1256" s="19">
        <v>46.3856216091623</v>
      </c>
      <c r="AD1256" s="19">
        <v>1074.85364414012</v>
      </c>
      <c r="AE1256" s="19">
        <v>5.4109910208389103</v>
      </c>
      <c r="AF1256" s="19">
        <v>1344</v>
      </c>
      <c r="AG1256" s="19">
        <v>1920000</v>
      </c>
      <c r="AH1256" s="23">
        <v>26950</v>
      </c>
      <c r="AI1256" s="24">
        <v>8.7999999999999994E-8</v>
      </c>
      <c r="AJ1256" s="21">
        <f t="shared" si="844"/>
        <v>1.301109745200618E-3</v>
      </c>
      <c r="AK1256" s="21">
        <f t="shared" si="845"/>
        <v>3.0149483881851624E-2</v>
      </c>
      <c r="AL1256" s="21">
        <f t="shared" si="846"/>
        <v>1.5177748845810263E-4</v>
      </c>
      <c r="AM1256" s="21">
        <f t="shared" si="847"/>
        <v>3.7698998889867656E-2</v>
      </c>
      <c r="AN1256" s="21">
        <f t="shared" si="848"/>
        <v>53.855712699810937</v>
      </c>
      <c r="AO1256" s="86">
        <f t="shared" si="815"/>
        <v>2.4683868320746678E-3</v>
      </c>
      <c r="AP1256" s="88">
        <f t="shared" si="816"/>
        <v>3.5646842334263505E-6</v>
      </c>
      <c r="AQ1256" s="89">
        <f t="shared" si="817"/>
        <v>8.260132570370308E-5</v>
      </c>
      <c r="AR1256" s="89">
        <f t="shared" si="818"/>
        <v>4.1582873550165103E-7</v>
      </c>
      <c r="AS1256" s="89">
        <f t="shared" si="819"/>
        <v>1.0328492846539084E-4</v>
      </c>
      <c r="AT1256" s="89">
        <f t="shared" si="820"/>
        <v>0.1475498978077012</v>
      </c>
      <c r="AU1256" s="91">
        <f t="shared" si="821"/>
        <v>6.7627036495196374E-6</v>
      </c>
      <c r="AV1256" s="95">
        <f t="shared" si="831"/>
        <v>1301.1097452006179</v>
      </c>
      <c r="AW1256" s="96">
        <f t="shared" si="832"/>
        <v>30149.483881851625</v>
      </c>
      <c r="AX1256" s="96">
        <f t="shared" si="833"/>
        <v>151.77748845810262</v>
      </c>
      <c r="AY1256" s="96">
        <f t="shared" si="834"/>
        <v>37698.998889867653</v>
      </c>
      <c r="AZ1256" s="96">
        <f t="shared" si="835"/>
        <v>53855712.699810937</v>
      </c>
      <c r="BA1256" s="97">
        <f t="shared" si="836"/>
        <v>2468.3868320746678</v>
      </c>
      <c r="BB1256" s="102">
        <f t="shared" si="837"/>
        <v>3.5646842334263504</v>
      </c>
      <c r="BC1256" s="98">
        <f t="shared" si="838"/>
        <v>82.601325703703083</v>
      </c>
      <c r="BD1256" s="98">
        <f t="shared" si="839"/>
        <v>0.415828735501651</v>
      </c>
      <c r="BE1256" s="98">
        <f t="shared" si="840"/>
        <v>103.28492846539085</v>
      </c>
      <c r="BF1256" s="98">
        <f t="shared" si="841"/>
        <v>147549.8978077012</v>
      </c>
      <c r="BG1256" s="103">
        <f t="shared" si="842"/>
        <v>6.7627036495196373</v>
      </c>
      <c r="BH1256">
        <v>0.1</v>
      </c>
      <c r="BI1256">
        <f t="shared" si="822"/>
        <v>2804.9850364484864</v>
      </c>
      <c r="BJ1256">
        <v>0.1</v>
      </c>
      <c r="BK1256">
        <f t="shared" si="823"/>
        <v>2695</v>
      </c>
      <c r="BL1256" s="114">
        <v>17.6498016718255</v>
      </c>
      <c r="BM1256" s="114">
        <v>910.91550745517998</v>
      </c>
      <c r="BN1256" s="114">
        <v>5.3109910208389097</v>
      </c>
      <c r="BO1256" s="114">
        <v>537.6</v>
      </c>
      <c r="BP1256" s="114">
        <v>384000</v>
      </c>
      <c r="BQ1256" s="107">
        <f t="shared" si="824"/>
        <v>8.7999999999999994E-9</v>
      </c>
      <c r="BR1256" s="107">
        <f t="shared" si="825"/>
        <v>5.1188614369740394E-4</v>
      </c>
      <c r="BS1256" s="107">
        <f t="shared" si="826"/>
        <v>2.5728306334846501E-2</v>
      </c>
      <c r="BT1256" s="107">
        <f t="shared" si="827"/>
        <v>1.4974368379247667E-4</v>
      </c>
      <c r="BU1256" s="107">
        <f t="shared" si="828"/>
        <v>1.5543695440296729E-2</v>
      </c>
      <c r="BV1256" s="107">
        <f t="shared" si="829"/>
        <v>12.0425034573476</v>
      </c>
      <c r="BW1256" s="117">
        <f t="shared" si="830"/>
        <v>3.4908261351031554E-4</v>
      </c>
    </row>
    <row r="1257" spans="1:75" ht="30" customHeight="1" x14ac:dyDescent="0.25">
      <c r="A1257" s="108">
        <v>4.6302433284632603</v>
      </c>
      <c r="B1257" s="108">
        <v>-74.0984555283286</v>
      </c>
      <c r="C1257" s="119">
        <v>29</v>
      </c>
      <c r="D1257" s="119">
        <v>27</v>
      </c>
      <c r="E1257" s="119">
        <v>2344</v>
      </c>
      <c r="F1257" s="16" t="s">
        <v>3159</v>
      </c>
      <c r="G1257" s="14" t="s">
        <v>3160</v>
      </c>
      <c r="H1257" s="16" t="s">
        <v>3161</v>
      </c>
      <c r="I1257" s="14" t="s">
        <v>133</v>
      </c>
      <c r="J1257" s="14" t="s">
        <v>41</v>
      </c>
      <c r="K1257" s="14">
        <v>10</v>
      </c>
      <c r="L1257" s="14"/>
      <c r="M1257" s="14">
        <v>1979</v>
      </c>
      <c r="N1257" s="15" t="s">
        <v>43</v>
      </c>
      <c r="O1257" s="15" t="s">
        <v>44</v>
      </c>
      <c r="P1257" s="28">
        <v>4.2689148957375835E-3</v>
      </c>
      <c r="Q1257" s="18">
        <v>3857.1428571428601</v>
      </c>
      <c r="R1257" s="18">
        <v>3923.5716592487793</v>
      </c>
      <c r="S1257" s="15" t="s">
        <v>45</v>
      </c>
      <c r="T1257" s="15"/>
      <c r="U1257" s="15"/>
      <c r="V1257" s="14">
        <v>365</v>
      </c>
      <c r="W1257" s="76"/>
      <c r="X1257" s="14"/>
      <c r="Y1257" s="14" t="e">
        <v>#VALUE!</v>
      </c>
      <c r="Z1257" s="76" t="s">
        <v>3162</v>
      </c>
      <c r="AA1257" s="76" t="s">
        <v>3163</v>
      </c>
      <c r="AB1257" s="19" t="s">
        <v>49</v>
      </c>
      <c r="AC1257" s="19">
        <v>46.3856216091623</v>
      </c>
      <c r="AD1257" s="19">
        <v>1074.85364414012</v>
      </c>
      <c r="AE1257" s="19">
        <v>5.4109910208389103</v>
      </c>
      <c r="AF1257" s="19">
        <v>1344</v>
      </c>
      <c r="AG1257" s="19">
        <v>1920000</v>
      </c>
      <c r="AH1257" s="23">
        <v>3857.1428571428601</v>
      </c>
      <c r="AI1257" s="24">
        <v>8.7999999999999994E-8</v>
      </c>
      <c r="AJ1257" s="21">
        <f t="shared" si="844"/>
        <v>1.8199731034234697E-4</v>
      </c>
      <c r="AK1257" s="21">
        <f t="shared" si="845"/>
        <v>4.2172652959884468E-3</v>
      </c>
      <c r="AL1257" s="21">
        <f t="shared" si="846"/>
        <v>2.123041101781317E-5</v>
      </c>
      <c r="AM1257" s="21">
        <f t="shared" si="847"/>
        <v>5.2732803100303599E-3</v>
      </c>
      <c r="AN1257" s="21">
        <f t="shared" si="848"/>
        <v>7.5332575857576565</v>
      </c>
      <c r="AO1257" s="86">
        <f t="shared" si="815"/>
        <v>3.4527430601389257E-4</v>
      </c>
      <c r="AP1257" s="88">
        <f t="shared" si="816"/>
        <v>4.9862276806122458E-7</v>
      </c>
      <c r="AQ1257" s="89">
        <f t="shared" si="817"/>
        <v>1.1554151495858759E-5</v>
      </c>
      <c r="AR1257" s="89">
        <f t="shared" si="818"/>
        <v>5.8165509637844303E-8</v>
      </c>
      <c r="AS1257" s="89">
        <f t="shared" si="819"/>
        <v>1.4447343315151672E-5</v>
      </c>
      <c r="AT1257" s="89">
        <f t="shared" si="820"/>
        <v>2.0639061878788102E-2</v>
      </c>
      <c r="AU1257" s="91">
        <f t="shared" si="821"/>
        <v>9.4595700277778791E-7</v>
      </c>
      <c r="AV1257" s="95">
        <f t="shared" si="831"/>
        <v>181.99731034234696</v>
      </c>
      <c r="AW1257" s="96">
        <f t="shared" si="832"/>
        <v>4217.2652959884472</v>
      </c>
      <c r="AX1257" s="96">
        <f t="shared" si="833"/>
        <v>21.230411017813172</v>
      </c>
      <c r="AY1257" s="96">
        <f t="shared" si="834"/>
        <v>5273.2803100303599</v>
      </c>
      <c r="AZ1257" s="96">
        <f t="shared" si="835"/>
        <v>7533257.585757656</v>
      </c>
      <c r="BA1257" s="97">
        <f t="shared" si="836"/>
        <v>345.27430601389256</v>
      </c>
      <c r="BB1257" s="102">
        <f t="shared" si="837"/>
        <v>0.49862276806122457</v>
      </c>
      <c r="BC1257" s="98">
        <f t="shared" si="838"/>
        <v>11.554151495858759</v>
      </c>
      <c r="BD1257" s="98">
        <f t="shared" si="839"/>
        <v>5.8165509637844302E-2</v>
      </c>
      <c r="BE1257" s="98">
        <f t="shared" si="840"/>
        <v>14.447343315151672</v>
      </c>
      <c r="BF1257" s="98">
        <f t="shared" si="841"/>
        <v>20639.061878788103</v>
      </c>
      <c r="BG1257" s="103">
        <f t="shared" si="842"/>
        <v>0.94595700277778794</v>
      </c>
      <c r="BH1257">
        <v>0.1</v>
      </c>
      <c r="BI1257">
        <f t="shared" si="822"/>
        <v>392.35716592487796</v>
      </c>
      <c r="BJ1257">
        <v>0.1</v>
      </c>
      <c r="BK1257">
        <f t="shared" si="823"/>
        <v>385.71428571428601</v>
      </c>
      <c r="BL1257" s="114">
        <v>17.6498016718255</v>
      </c>
      <c r="BM1257" s="114">
        <v>910.91550745517998</v>
      </c>
      <c r="BN1257" s="114">
        <v>5.3109910208389097</v>
      </c>
      <c r="BO1257" s="114">
        <v>537.6</v>
      </c>
      <c r="BP1257" s="114">
        <v>384000</v>
      </c>
      <c r="BQ1257" s="107">
        <f t="shared" si="824"/>
        <v>8.7999999999999994E-9</v>
      </c>
      <c r="BR1257" s="107">
        <f t="shared" si="825"/>
        <v>7.1601878087600537E-5</v>
      </c>
      <c r="BS1257" s="107">
        <f t="shared" si="826"/>
        <v>3.5988375076570025E-3</v>
      </c>
      <c r="BT1257" s="107">
        <f t="shared" si="827"/>
        <v>2.0945925423672481E-5</v>
      </c>
      <c r="BU1257" s="107">
        <f t="shared" si="828"/>
        <v>2.1742291711745023E-3</v>
      </c>
      <c r="BV1257" s="107">
        <f t="shared" si="829"/>
        <v>1.6844876053770073</v>
      </c>
      <c r="BW1257" s="117">
        <f t="shared" si="830"/>
        <v>4.8829160630380528E-5</v>
      </c>
    </row>
    <row r="1258" spans="1:75" ht="30" customHeight="1" x14ac:dyDescent="0.25">
      <c r="A1258" s="108">
        <v>4.6274680754764104</v>
      </c>
      <c r="B1258" s="108">
        <v>-74.097395552340799</v>
      </c>
      <c r="C1258" s="119">
        <v>29</v>
      </c>
      <c r="D1258" s="119">
        <v>27</v>
      </c>
      <c r="E1258" s="119">
        <v>2344</v>
      </c>
      <c r="F1258" s="16" t="s">
        <v>3164</v>
      </c>
      <c r="G1258" s="14" t="s">
        <v>3165</v>
      </c>
      <c r="H1258" s="16" t="s">
        <v>3166</v>
      </c>
      <c r="I1258" s="14" t="s">
        <v>133</v>
      </c>
      <c r="J1258" s="14" t="s">
        <v>41</v>
      </c>
      <c r="K1258" s="14">
        <v>200</v>
      </c>
      <c r="L1258" s="14"/>
      <c r="M1258" s="14">
        <v>1982</v>
      </c>
      <c r="N1258" s="15" t="s">
        <v>43</v>
      </c>
      <c r="O1258" s="15" t="s">
        <v>86</v>
      </c>
      <c r="P1258" s="28">
        <v>4.2689148957375835E-3</v>
      </c>
      <c r="Q1258" s="18">
        <v>86400</v>
      </c>
      <c r="R1258" s="18">
        <v>87888.005167172596</v>
      </c>
      <c r="S1258" s="15" t="s">
        <v>45</v>
      </c>
      <c r="T1258" s="15"/>
      <c r="U1258" s="15"/>
      <c r="V1258" s="14">
        <v>365</v>
      </c>
      <c r="W1258" s="76"/>
      <c r="X1258" s="14"/>
      <c r="Y1258" s="14">
        <v>8760</v>
      </c>
      <c r="Z1258" s="76" t="s">
        <v>3167</v>
      </c>
      <c r="AA1258" s="76" t="s">
        <v>3168</v>
      </c>
      <c r="AB1258" s="19" t="s">
        <v>49</v>
      </c>
      <c r="AC1258" s="19">
        <v>589.42211574465</v>
      </c>
      <c r="AD1258" s="19">
        <v>6395.3771199333296</v>
      </c>
      <c r="AE1258" s="19">
        <v>22.425616220874101</v>
      </c>
      <c r="AF1258" s="19">
        <v>1344</v>
      </c>
      <c r="AG1258" s="19">
        <v>1920000</v>
      </c>
      <c r="AH1258" s="23">
        <v>86400</v>
      </c>
      <c r="AI1258" s="24">
        <v>8.7999999999999994E-8</v>
      </c>
      <c r="AJ1258" s="21">
        <f t="shared" si="844"/>
        <v>5.18031339542116E-2</v>
      </c>
      <c r="AK1258" s="21">
        <f t="shared" si="845"/>
        <v>0.56207693736271791</v>
      </c>
      <c r="AL1258" s="21">
        <f t="shared" si="846"/>
        <v>1.9709426742972125E-3</v>
      </c>
      <c r="AM1258" s="21">
        <f t="shared" si="847"/>
        <v>0.11812147894467998</v>
      </c>
      <c r="AN1258" s="21">
        <f t="shared" si="848"/>
        <v>168.74496992097139</v>
      </c>
      <c r="AO1258" s="86">
        <f t="shared" si="815"/>
        <v>7.7341444547111872E-3</v>
      </c>
      <c r="AP1258" s="88">
        <f t="shared" si="816"/>
        <v>1.4192639439510027E-4</v>
      </c>
      <c r="AQ1258" s="89">
        <f t="shared" si="817"/>
        <v>1.5399368146923778E-3</v>
      </c>
      <c r="AR1258" s="89">
        <f t="shared" si="818"/>
        <v>5.3998429432800342E-6</v>
      </c>
      <c r="AS1258" s="89">
        <f t="shared" si="819"/>
        <v>3.236204902593972E-4</v>
      </c>
      <c r="AT1258" s="89">
        <f t="shared" si="820"/>
        <v>0.46231498608485311</v>
      </c>
      <c r="AU1258" s="91">
        <f t="shared" si="821"/>
        <v>2.1189436862222429E-5</v>
      </c>
      <c r="AV1258" s="95">
        <f t="shared" si="831"/>
        <v>51803.133954211597</v>
      </c>
      <c r="AW1258" s="96">
        <f t="shared" si="832"/>
        <v>562076.93736271793</v>
      </c>
      <c r="AX1258" s="96">
        <f t="shared" si="833"/>
        <v>1970.9426742972125</v>
      </c>
      <c r="AY1258" s="96">
        <f t="shared" si="834"/>
        <v>118121.47894467997</v>
      </c>
      <c r="AZ1258" s="96">
        <f t="shared" si="835"/>
        <v>168744969.92097139</v>
      </c>
      <c r="BA1258" s="97">
        <f t="shared" si="836"/>
        <v>7734.1444547111869</v>
      </c>
      <c r="BB1258" s="102">
        <f t="shared" si="837"/>
        <v>141.92639439510026</v>
      </c>
      <c r="BC1258" s="98">
        <f t="shared" si="838"/>
        <v>1539.9368146923778</v>
      </c>
      <c r="BD1258" s="98">
        <f t="shared" si="839"/>
        <v>5.3998429432800341</v>
      </c>
      <c r="BE1258" s="98">
        <f t="shared" si="840"/>
        <v>323.62049025939723</v>
      </c>
      <c r="BF1258" s="98">
        <f t="shared" si="841"/>
        <v>462314.98608485312</v>
      </c>
      <c r="BG1258" s="103">
        <f t="shared" si="842"/>
        <v>21.189436862222429</v>
      </c>
      <c r="BH1258">
        <v>0.1</v>
      </c>
      <c r="BI1258">
        <f t="shared" si="822"/>
        <v>8788.8005167172596</v>
      </c>
      <c r="BJ1258">
        <v>0.1</v>
      </c>
      <c r="BK1258">
        <f t="shared" si="823"/>
        <v>8640</v>
      </c>
      <c r="BL1258" s="114">
        <v>491.49252207956101</v>
      </c>
      <c r="BM1258" s="114">
        <v>4911.7599692228896</v>
      </c>
      <c r="BN1258" s="114">
        <v>16.278520514623899</v>
      </c>
      <c r="BO1258" s="114">
        <v>537.6</v>
      </c>
      <c r="BP1258" s="114">
        <v>384000</v>
      </c>
      <c r="BQ1258" s="107">
        <f t="shared" si="824"/>
        <v>8.7999999999999994E-9</v>
      </c>
      <c r="BR1258" s="107">
        <f t="shared" si="825"/>
        <v>4.3505812819047786E-2</v>
      </c>
      <c r="BS1258" s="107">
        <f t="shared" si="826"/>
        <v>0.43532867917792123</v>
      </c>
      <c r="BT1258" s="107">
        <f t="shared" si="827"/>
        <v>1.4441989370578237E-3</v>
      </c>
      <c r="BU1258" s="107">
        <f t="shared" si="828"/>
        <v>4.8702733434308816E-2</v>
      </c>
      <c r="BV1258" s="107">
        <f t="shared" si="829"/>
        <v>37.732522360444939</v>
      </c>
      <c r="BW1258" s="117">
        <f t="shared" si="830"/>
        <v>1.0937731981205229E-3</v>
      </c>
    </row>
    <row r="1259" spans="1:75" ht="30" customHeight="1" x14ac:dyDescent="0.25">
      <c r="A1259" s="108">
        <v>4.6274680754764104</v>
      </c>
      <c r="B1259" s="108">
        <v>-74.097395552340799</v>
      </c>
      <c r="C1259" s="119">
        <v>29</v>
      </c>
      <c r="D1259" s="119">
        <v>27</v>
      </c>
      <c r="E1259" s="119">
        <v>2344</v>
      </c>
      <c r="F1259" s="16" t="s">
        <v>3164</v>
      </c>
      <c r="G1259" s="14" t="s">
        <v>3165</v>
      </c>
      <c r="H1259" s="16" t="s">
        <v>3166</v>
      </c>
      <c r="I1259" s="14" t="s">
        <v>133</v>
      </c>
      <c r="J1259" s="14" t="s">
        <v>41</v>
      </c>
      <c r="K1259" s="14">
        <v>30</v>
      </c>
      <c r="L1259" s="14"/>
      <c r="M1259" s="14">
        <v>1963</v>
      </c>
      <c r="N1259" s="15" t="s">
        <v>43</v>
      </c>
      <c r="O1259" s="15" t="s">
        <v>44</v>
      </c>
      <c r="P1259" s="28">
        <v>4.2689148957375835E-3</v>
      </c>
      <c r="Q1259" s="18">
        <v>25740</v>
      </c>
      <c r="R1259" s="18">
        <v>26183.301539386834</v>
      </c>
      <c r="S1259" s="15" t="s">
        <v>45</v>
      </c>
      <c r="T1259" s="15"/>
      <c r="U1259" s="15"/>
      <c r="V1259" s="14">
        <v>365</v>
      </c>
      <c r="W1259" s="76"/>
      <c r="X1259" s="14"/>
      <c r="Y1259" s="14" t="e">
        <v>#VALUE!</v>
      </c>
      <c r="Z1259" s="76" t="s">
        <v>3167</v>
      </c>
      <c r="AA1259" s="76" t="s">
        <v>429</v>
      </c>
      <c r="AB1259" s="19" t="s">
        <v>49</v>
      </c>
      <c r="AC1259" s="19">
        <v>46.3856216091623</v>
      </c>
      <c r="AD1259" s="19">
        <v>1074.85364414012</v>
      </c>
      <c r="AE1259" s="19">
        <v>5.4109910208389103</v>
      </c>
      <c r="AF1259" s="19">
        <v>1344</v>
      </c>
      <c r="AG1259" s="19">
        <v>1920000</v>
      </c>
      <c r="AH1259" s="23">
        <v>25740</v>
      </c>
      <c r="AI1259" s="24">
        <v>8.7999999999999994E-8</v>
      </c>
      <c r="AJ1259" s="21">
        <f t="shared" si="844"/>
        <v>1.2145287176845944E-3</v>
      </c>
      <c r="AK1259" s="21">
        <f t="shared" si="845"/>
        <v>2.8143217075229553E-2</v>
      </c>
      <c r="AL1259" s="21">
        <f t="shared" si="846"/>
        <v>1.4167760952553976E-4</v>
      </c>
      <c r="AM1259" s="21">
        <f t="shared" si="847"/>
        <v>3.5190357268935907E-2</v>
      </c>
      <c r="AN1259" s="21">
        <f t="shared" si="848"/>
        <v>50.271938955622716</v>
      </c>
      <c r="AO1259" s="86">
        <f t="shared" si="815"/>
        <v>2.3041305354660415E-3</v>
      </c>
      <c r="AP1259" s="88">
        <f t="shared" si="816"/>
        <v>3.3274759388619023E-6</v>
      </c>
      <c r="AQ1259" s="89">
        <f t="shared" si="817"/>
        <v>7.7104704315697411E-5</v>
      </c>
      <c r="AR1259" s="89">
        <f t="shared" si="818"/>
        <v>3.8815783431654731E-7</v>
      </c>
      <c r="AS1259" s="89">
        <f t="shared" si="819"/>
        <v>9.6411937723112073E-5</v>
      </c>
      <c r="AT1259" s="89">
        <f t="shared" si="820"/>
        <v>0.13773133960444581</v>
      </c>
      <c r="AU1259" s="91">
        <f t="shared" si="821"/>
        <v>6.3126863985370999E-6</v>
      </c>
      <c r="AV1259" s="95">
        <f t="shared" si="831"/>
        <v>1214.5287176845943</v>
      </c>
      <c r="AW1259" s="96">
        <f t="shared" si="832"/>
        <v>28143.217075229553</v>
      </c>
      <c r="AX1259" s="96">
        <f t="shared" si="833"/>
        <v>141.67760952553976</v>
      </c>
      <c r="AY1259" s="96">
        <f t="shared" si="834"/>
        <v>35190.357268935906</v>
      </c>
      <c r="AZ1259" s="96">
        <f t="shared" si="835"/>
        <v>50271938.955622718</v>
      </c>
      <c r="BA1259" s="97">
        <f t="shared" si="836"/>
        <v>2304.1305354660412</v>
      </c>
      <c r="BB1259" s="102">
        <f t="shared" si="837"/>
        <v>3.3274759388619022</v>
      </c>
      <c r="BC1259" s="98">
        <f t="shared" si="838"/>
        <v>77.104704315697404</v>
      </c>
      <c r="BD1259" s="98">
        <f t="shared" si="839"/>
        <v>0.38815783431654732</v>
      </c>
      <c r="BE1259" s="98">
        <f t="shared" si="840"/>
        <v>96.411937723112075</v>
      </c>
      <c r="BF1259" s="98">
        <f t="shared" si="841"/>
        <v>137731.33960444582</v>
      </c>
      <c r="BG1259" s="103">
        <f t="shared" si="842"/>
        <v>6.3126863985370996</v>
      </c>
      <c r="BH1259">
        <v>0.1</v>
      </c>
      <c r="BI1259">
        <f t="shared" si="822"/>
        <v>2618.3301539386835</v>
      </c>
      <c r="BJ1259">
        <v>0.1</v>
      </c>
      <c r="BK1259">
        <f t="shared" si="823"/>
        <v>2574</v>
      </c>
      <c r="BL1259" s="114">
        <v>17.6498016718255</v>
      </c>
      <c r="BM1259" s="114">
        <v>910.91550745517998</v>
      </c>
      <c r="BN1259" s="114">
        <v>5.3109910208389097</v>
      </c>
      <c r="BO1259" s="114">
        <v>537.6</v>
      </c>
      <c r="BP1259" s="114">
        <v>384000</v>
      </c>
      <c r="BQ1259" s="107">
        <f t="shared" si="824"/>
        <v>8.7999999999999994E-9</v>
      </c>
      <c r="BR1259" s="107">
        <f t="shared" si="825"/>
        <v>4.7782319977125384E-4</v>
      </c>
      <c r="BS1259" s="107">
        <f t="shared" si="826"/>
        <v>2.4016242301097716E-2</v>
      </c>
      <c r="BT1259" s="107">
        <f t="shared" si="827"/>
        <v>1.3977914232730755E-4</v>
      </c>
      <c r="BU1259" s="107">
        <f t="shared" si="828"/>
        <v>1.45093560023045E-2</v>
      </c>
      <c r="BV1259" s="107">
        <f t="shared" si="829"/>
        <v>11.241147286549218</v>
      </c>
      <c r="BW1259" s="117">
        <f t="shared" si="830"/>
        <v>3.2585326527340581E-4</v>
      </c>
    </row>
    <row r="1260" spans="1:75" ht="30" customHeight="1" x14ac:dyDescent="0.25">
      <c r="A1260" s="108">
        <v>4.6142576974039304</v>
      </c>
      <c r="B1260" s="108">
        <v>-74.098307865620399</v>
      </c>
      <c r="C1260" s="119">
        <v>29</v>
      </c>
      <c r="D1260" s="119">
        <v>25</v>
      </c>
      <c r="E1260" s="119">
        <v>2318</v>
      </c>
      <c r="F1260" s="16" t="s">
        <v>3169</v>
      </c>
      <c r="G1260" s="14" t="s">
        <v>3170</v>
      </c>
      <c r="H1260" s="16" t="s">
        <v>3171</v>
      </c>
      <c r="I1260" s="14" t="s">
        <v>133</v>
      </c>
      <c r="J1260" s="14" t="s">
        <v>41</v>
      </c>
      <c r="K1260" s="14">
        <v>20</v>
      </c>
      <c r="L1260" s="14"/>
      <c r="M1260" s="14">
        <v>2002</v>
      </c>
      <c r="N1260" s="15" t="s">
        <v>43</v>
      </c>
      <c r="O1260" s="15" t="s">
        <v>44</v>
      </c>
      <c r="P1260" s="22">
        <v>3.567100458653237E-2</v>
      </c>
      <c r="Q1260" s="18">
        <v>117000</v>
      </c>
      <c r="R1260" s="18">
        <v>134943.74031128181</v>
      </c>
      <c r="S1260" s="15" t="s">
        <v>45</v>
      </c>
      <c r="T1260" s="15"/>
      <c r="U1260" s="15"/>
      <c r="V1260" s="14">
        <v>365</v>
      </c>
      <c r="W1260" s="76" t="s">
        <v>76</v>
      </c>
      <c r="X1260" s="14"/>
      <c r="Y1260" s="14">
        <v>2920</v>
      </c>
      <c r="Z1260" s="76" t="s">
        <v>3172</v>
      </c>
      <c r="AA1260" s="76" t="s">
        <v>3173</v>
      </c>
      <c r="AB1260" s="19" t="s">
        <v>49</v>
      </c>
      <c r="AC1260" s="19">
        <v>46.3856216091623</v>
      </c>
      <c r="AD1260" s="19">
        <v>1074.85364414012</v>
      </c>
      <c r="AE1260" s="19">
        <v>5.4109910208389103</v>
      </c>
      <c r="AF1260" s="19">
        <v>1344</v>
      </c>
      <c r="AG1260" s="19">
        <v>1920000</v>
      </c>
      <c r="AH1260" s="20">
        <v>29509.162765957444</v>
      </c>
      <c r="AI1260" s="20">
        <v>1.9976E-5</v>
      </c>
      <c r="AJ1260" s="21">
        <f t="shared" si="844"/>
        <v>6.2594492766041791E-3</v>
      </c>
      <c r="AK1260" s="21">
        <f t="shared" si="845"/>
        <v>0.14504477102747926</v>
      </c>
      <c r="AL1260" s="21">
        <f t="shared" si="846"/>
        <v>7.3017936714276353E-4</v>
      </c>
      <c r="AM1260" s="21">
        <f t="shared" si="847"/>
        <v>0.18136438697836277</v>
      </c>
      <c r="AN1260" s="21">
        <f t="shared" si="848"/>
        <v>259.09198139766107</v>
      </c>
      <c r="AO1260" s="86">
        <f t="shared" si="815"/>
        <v>0.67988005212584557</v>
      </c>
      <c r="AP1260" s="88">
        <f t="shared" si="816"/>
        <v>1.7149176100285421E-5</v>
      </c>
      <c r="AQ1260" s="89">
        <f t="shared" si="817"/>
        <v>3.9738293432186098E-4</v>
      </c>
      <c r="AR1260" s="89">
        <f t="shared" si="818"/>
        <v>2.0004914168294891E-6</v>
      </c>
      <c r="AS1260" s="89">
        <f t="shared" si="819"/>
        <v>4.968887314475692E-4</v>
      </c>
      <c r="AT1260" s="89">
        <f t="shared" si="820"/>
        <v>0.70984104492509881</v>
      </c>
      <c r="AU1260" s="91">
        <f t="shared" si="821"/>
        <v>1.8626850743173851E-3</v>
      </c>
      <c r="AV1260" s="95">
        <f t="shared" si="831"/>
        <v>6259.4492766041794</v>
      </c>
      <c r="AW1260" s="96">
        <f t="shared" si="832"/>
        <v>145044.77102747926</v>
      </c>
      <c r="AX1260" s="96">
        <f t="shared" si="833"/>
        <v>730.17936714276357</v>
      </c>
      <c r="AY1260" s="96">
        <f t="shared" si="834"/>
        <v>181364.38697836277</v>
      </c>
      <c r="AZ1260" s="96">
        <f t="shared" si="835"/>
        <v>259091981.39766106</v>
      </c>
      <c r="BA1260" s="97">
        <f t="shared" si="836"/>
        <v>679880.05212584557</v>
      </c>
      <c r="BB1260" s="102">
        <f t="shared" si="837"/>
        <v>17.14917610028542</v>
      </c>
      <c r="BC1260" s="98">
        <f t="shared" si="838"/>
        <v>397.382934321861</v>
      </c>
      <c r="BD1260" s="98">
        <f t="shared" si="839"/>
        <v>2.0004914168294889</v>
      </c>
      <c r="BE1260" s="98">
        <f t="shared" si="840"/>
        <v>496.88873144756917</v>
      </c>
      <c r="BF1260" s="98">
        <f t="shared" si="841"/>
        <v>709841.04492509877</v>
      </c>
      <c r="BG1260" s="103">
        <f t="shared" si="842"/>
        <v>1862.6850743173852</v>
      </c>
      <c r="BH1260">
        <v>0.1</v>
      </c>
      <c r="BI1260">
        <f t="shared" si="822"/>
        <v>13494.374031128182</v>
      </c>
      <c r="BJ1260">
        <v>0.1</v>
      </c>
      <c r="BK1260">
        <f t="shared" si="823"/>
        <v>2950.9162765957444</v>
      </c>
      <c r="BL1260" s="114">
        <v>17.6498016718255</v>
      </c>
      <c r="BM1260" s="114">
        <v>910.91550745517998</v>
      </c>
      <c r="BN1260" s="114">
        <v>5.3109910208389097</v>
      </c>
      <c r="BO1260" s="114">
        <v>537.6</v>
      </c>
      <c r="BP1260" s="114">
        <v>384000</v>
      </c>
      <c r="BQ1260" s="107">
        <f t="shared" si="824"/>
        <v>1.9976000000000002E-6</v>
      </c>
      <c r="BR1260" s="107">
        <f t="shared" si="825"/>
        <v>2.4626096020642549E-3</v>
      </c>
      <c r="BS1260" s="107">
        <f t="shared" si="826"/>
        <v>0.12377513047607998</v>
      </c>
      <c r="BT1260" s="107">
        <f t="shared" si="827"/>
        <v>7.2039502943415333E-4</v>
      </c>
      <c r="BU1260" s="107">
        <f t="shared" si="828"/>
        <v>7.4778452423718597E-2</v>
      </c>
      <c r="BV1260" s="107">
        <f t="shared" si="829"/>
        <v>57.934728283028122</v>
      </c>
      <c r="BW1260" s="117">
        <f t="shared" si="830"/>
        <v>9.6149559050329778E-2</v>
      </c>
    </row>
    <row r="1261" spans="1:75" ht="30" customHeight="1" x14ac:dyDescent="0.25">
      <c r="A1261" s="108">
        <v>4.6142576974039304</v>
      </c>
      <c r="B1261" s="108">
        <v>-74.098307865620399</v>
      </c>
      <c r="C1261" s="119">
        <v>29</v>
      </c>
      <c r="D1261" s="119">
        <v>25</v>
      </c>
      <c r="E1261" s="119">
        <v>2318</v>
      </c>
      <c r="F1261" s="16" t="s">
        <v>3169</v>
      </c>
      <c r="G1261" s="14" t="s">
        <v>3170</v>
      </c>
      <c r="H1261" s="16" t="s">
        <v>3171</v>
      </c>
      <c r="I1261" s="14" t="s">
        <v>133</v>
      </c>
      <c r="J1261" s="14" t="s">
        <v>41</v>
      </c>
      <c r="K1261" s="14">
        <v>15</v>
      </c>
      <c r="L1261" s="14"/>
      <c r="M1261" s="14">
        <v>2001</v>
      </c>
      <c r="N1261" s="15" t="s">
        <v>43</v>
      </c>
      <c r="O1261" s="15" t="s">
        <v>44</v>
      </c>
      <c r="P1261" s="22">
        <v>3.567100458653237E-2</v>
      </c>
      <c r="Q1261" s="18">
        <v>117000</v>
      </c>
      <c r="R1261" s="18">
        <v>134943.74031128181</v>
      </c>
      <c r="S1261" s="15" t="s">
        <v>45</v>
      </c>
      <c r="T1261" s="15"/>
      <c r="U1261" s="15"/>
      <c r="V1261" s="14">
        <v>365</v>
      </c>
      <c r="W1261" s="76" t="s">
        <v>76</v>
      </c>
      <c r="X1261" s="14"/>
      <c r="Y1261" s="14">
        <v>2920</v>
      </c>
      <c r="Z1261" s="76" t="s">
        <v>3174</v>
      </c>
      <c r="AA1261" s="76" t="s">
        <v>3175</v>
      </c>
      <c r="AB1261" s="19" t="s">
        <v>49</v>
      </c>
      <c r="AC1261" s="19">
        <v>46.3856216091623</v>
      </c>
      <c r="AD1261" s="19">
        <v>1074.85364414012</v>
      </c>
      <c r="AE1261" s="19">
        <v>5.4109910208389103</v>
      </c>
      <c r="AF1261" s="19">
        <v>1344</v>
      </c>
      <c r="AG1261" s="19">
        <v>1920000</v>
      </c>
      <c r="AH1261" s="20">
        <v>29509.162765957444</v>
      </c>
      <c r="AI1261" s="20">
        <v>1.9976E-5</v>
      </c>
      <c r="AJ1261" s="21">
        <f t="shared" si="844"/>
        <v>6.2594492766041791E-3</v>
      </c>
      <c r="AK1261" s="21">
        <f t="shared" si="845"/>
        <v>0.14504477102747926</v>
      </c>
      <c r="AL1261" s="21">
        <f t="shared" si="846"/>
        <v>7.3017936714276353E-4</v>
      </c>
      <c r="AM1261" s="21">
        <f t="shared" si="847"/>
        <v>0.18136438697836277</v>
      </c>
      <c r="AN1261" s="21">
        <f t="shared" si="848"/>
        <v>259.09198139766107</v>
      </c>
      <c r="AO1261" s="86">
        <f t="shared" si="815"/>
        <v>0.67988005212584557</v>
      </c>
      <c r="AP1261" s="88">
        <f t="shared" si="816"/>
        <v>1.7149176100285421E-5</v>
      </c>
      <c r="AQ1261" s="89">
        <f t="shared" si="817"/>
        <v>3.9738293432186098E-4</v>
      </c>
      <c r="AR1261" s="89">
        <f t="shared" si="818"/>
        <v>2.0004914168294891E-6</v>
      </c>
      <c r="AS1261" s="89">
        <f t="shared" si="819"/>
        <v>4.968887314475692E-4</v>
      </c>
      <c r="AT1261" s="89">
        <f t="shared" si="820"/>
        <v>0.70984104492509881</v>
      </c>
      <c r="AU1261" s="91">
        <f t="shared" si="821"/>
        <v>1.8626850743173851E-3</v>
      </c>
      <c r="AV1261" s="95">
        <f t="shared" si="831"/>
        <v>6259.4492766041794</v>
      </c>
      <c r="AW1261" s="96">
        <f t="shared" si="832"/>
        <v>145044.77102747926</v>
      </c>
      <c r="AX1261" s="96">
        <f t="shared" si="833"/>
        <v>730.17936714276357</v>
      </c>
      <c r="AY1261" s="96">
        <f t="shared" si="834"/>
        <v>181364.38697836277</v>
      </c>
      <c r="AZ1261" s="96">
        <f t="shared" si="835"/>
        <v>259091981.39766106</v>
      </c>
      <c r="BA1261" s="97">
        <f t="shared" si="836"/>
        <v>679880.05212584557</v>
      </c>
      <c r="BB1261" s="102">
        <f t="shared" si="837"/>
        <v>17.14917610028542</v>
      </c>
      <c r="BC1261" s="98">
        <f t="shared" si="838"/>
        <v>397.382934321861</v>
      </c>
      <c r="BD1261" s="98">
        <f t="shared" si="839"/>
        <v>2.0004914168294889</v>
      </c>
      <c r="BE1261" s="98">
        <f t="shared" si="840"/>
        <v>496.88873144756917</v>
      </c>
      <c r="BF1261" s="98">
        <f t="shared" si="841"/>
        <v>709841.04492509877</v>
      </c>
      <c r="BG1261" s="103">
        <f t="shared" si="842"/>
        <v>1862.6850743173852</v>
      </c>
      <c r="BH1261">
        <v>0.1</v>
      </c>
      <c r="BI1261">
        <f t="shared" si="822"/>
        <v>13494.374031128182</v>
      </c>
      <c r="BJ1261">
        <v>0.1</v>
      </c>
      <c r="BK1261">
        <f t="shared" si="823"/>
        <v>2950.9162765957444</v>
      </c>
      <c r="BL1261" s="114">
        <v>17.6498016718255</v>
      </c>
      <c r="BM1261" s="114">
        <v>910.91550745517998</v>
      </c>
      <c r="BN1261" s="114">
        <v>5.3109910208389097</v>
      </c>
      <c r="BO1261" s="114">
        <v>537.6</v>
      </c>
      <c r="BP1261" s="114">
        <v>384000</v>
      </c>
      <c r="BQ1261" s="107">
        <f t="shared" si="824"/>
        <v>1.9976000000000002E-6</v>
      </c>
      <c r="BR1261" s="107">
        <f t="shared" si="825"/>
        <v>2.4626096020642549E-3</v>
      </c>
      <c r="BS1261" s="107">
        <f t="shared" si="826"/>
        <v>0.12377513047607998</v>
      </c>
      <c r="BT1261" s="107">
        <f t="shared" si="827"/>
        <v>7.2039502943415333E-4</v>
      </c>
      <c r="BU1261" s="107">
        <f t="shared" si="828"/>
        <v>7.4778452423718597E-2</v>
      </c>
      <c r="BV1261" s="107">
        <f t="shared" si="829"/>
        <v>57.934728283028122</v>
      </c>
      <c r="BW1261" s="117">
        <f t="shared" si="830"/>
        <v>9.6149559050329778E-2</v>
      </c>
    </row>
    <row r="1262" spans="1:75" ht="30" customHeight="1" x14ac:dyDescent="0.25">
      <c r="A1262" s="108">
        <v>4.6132406039095004</v>
      </c>
      <c r="B1262" s="108">
        <v>-74.095080921348995</v>
      </c>
      <c r="C1262" s="119">
        <v>30</v>
      </c>
      <c r="D1262" s="119">
        <v>25</v>
      </c>
      <c r="E1262" s="119">
        <v>2319</v>
      </c>
      <c r="F1262" s="16" t="s">
        <v>3176</v>
      </c>
      <c r="G1262" s="14" t="s">
        <v>3177</v>
      </c>
      <c r="H1262" s="16" t="s">
        <v>3178</v>
      </c>
      <c r="I1262" s="14" t="s">
        <v>133</v>
      </c>
      <c r="J1262" s="14" t="s">
        <v>41</v>
      </c>
      <c r="K1262" s="14">
        <v>20</v>
      </c>
      <c r="L1262" s="14"/>
      <c r="M1262" s="14">
        <v>1995</v>
      </c>
      <c r="N1262" s="15" t="s">
        <v>43</v>
      </c>
      <c r="O1262" s="15" t="s">
        <v>44</v>
      </c>
      <c r="P1262" s="22">
        <v>8.4286353981658756E-3</v>
      </c>
      <c r="Q1262" s="18">
        <v>800</v>
      </c>
      <c r="R1262" s="18">
        <v>827.43145440188505</v>
      </c>
      <c r="S1262" s="15" t="s">
        <v>45</v>
      </c>
      <c r="T1262" s="15"/>
      <c r="U1262" s="15"/>
      <c r="V1262" s="14">
        <v>365</v>
      </c>
      <c r="W1262" s="76"/>
      <c r="X1262" s="14"/>
      <c r="Y1262" s="14">
        <v>8760</v>
      </c>
      <c r="Z1262" s="76" t="s">
        <v>3179</v>
      </c>
      <c r="AA1262" s="76" t="s">
        <v>3180</v>
      </c>
      <c r="AB1262" s="19" t="s">
        <v>49</v>
      </c>
      <c r="AC1262" s="19">
        <v>46.3856216091623</v>
      </c>
      <c r="AD1262" s="19">
        <v>1074.85364414012</v>
      </c>
      <c r="AE1262" s="19">
        <v>5.4109910208389103</v>
      </c>
      <c r="AF1262" s="19">
        <v>1344</v>
      </c>
      <c r="AG1262" s="19">
        <v>1920000</v>
      </c>
      <c r="AH1262" s="23">
        <v>800</v>
      </c>
      <c r="AI1262" s="24">
        <v>8.7999999999999994E-8</v>
      </c>
      <c r="AJ1262" s="21">
        <f t="shared" si="844"/>
        <v>3.8380922351404666E-5</v>
      </c>
      <c r="AK1262" s="21">
        <f t="shared" si="845"/>
        <v>8.8936771404002563E-4</v>
      </c>
      <c r="AL1262" s="21">
        <f t="shared" si="846"/>
        <v>4.4772241701282801E-6</v>
      </c>
      <c r="AM1262" s="21">
        <f t="shared" si="847"/>
        <v>1.1120678747161335E-3</v>
      </c>
      <c r="AN1262" s="21">
        <f t="shared" si="848"/>
        <v>1.5886683924516194</v>
      </c>
      <c r="AO1262" s="86">
        <f t="shared" si="815"/>
        <v>7.2813967987365863E-5</v>
      </c>
      <c r="AP1262" s="88">
        <f t="shared" si="816"/>
        <v>1.0515321192165662E-7</v>
      </c>
      <c r="AQ1262" s="89">
        <f t="shared" si="817"/>
        <v>2.4366238740822618E-6</v>
      </c>
      <c r="AR1262" s="89">
        <f t="shared" si="818"/>
        <v>1.2266367589392549E-8</v>
      </c>
      <c r="AS1262" s="89">
        <f t="shared" si="819"/>
        <v>3.0467613005921468E-6</v>
      </c>
      <c r="AT1262" s="89">
        <f t="shared" si="820"/>
        <v>4.3525161437030667E-3</v>
      </c>
      <c r="AU1262" s="91">
        <f t="shared" si="821"/>
        <v>1.9949032325305716E-7</v>
      </c>
      <c r="AV1262" s="95">
        <f t="shared" si="831"/>
        <v>38.380922351404664</v>
      </c>
      <c r="AW1262" s="96">
        <f t="shared" si="832"/>
        <v>889.36771404002559</v>
      </c>
      <c r="AX1262" s="96">
        <f t="shared" si="833"/>
        <v>4.47722417012828</v>
      </c>
      <c r="AY1262" s="96">
        <f t="shared" si="834"/>
        <v>1112.0678747161335</v>
      </c>
      <c r="AZ1262" s="96">
        <f t="shared" si="835"/>
        <v>1588668.3924516195</v>
      </c>
      <c r="BA1262" s="97">
        <f t="shared" si="836"/>
        <v>72.813967987365857</v>
      </c>
      <c r="BB1262" s="102">
        <f t="shared" si="837"/>
        <v>0.10515321192165662</v>
      </c>
      <c r="BC1262" s="98">
        <f t="shared" si="838"/>
        <v>2.4366238740822617</v>
      </c>
      <c r="BD1262" s="98">
        <f t="shared" si="839"/>
        <v>1.2266367589392549E-2</v>
      </c>
      <c r="BE1262" s="98">
        <f t="shared" si="840"/>
        <v>3.0467613005921468</v>
      </c>
      <c r="BF1262" s="98">
        <f t="shared" si="841"/>
        <v>4352.5161437030665</v>
      </c>
      <c r="BG1262" s="103">
        <f t="shared" si="842"/>
        <v>0.19949032325305716</v>
      </c>
      <c r="BH1262">
        <v>0.1</v>
      </c>
      <c r="BI1262">
        <f t="shared" si="822"/>
        <v>82.743145440188513</v>
      </c>
      <c r="BJ1262">
        <v>0.1</v>
      </c>
      <c r="BK1262">
        <f t="shared" si="823"/>
        <v>80</v>
      </c>
      <c r="BL1262" s="114">
        <v>17.6498016718255</v>
      </c>
      <c r="BM1262" s="114">
        <v>910.91550745517998</v>
      </c>
      <c r="BN1262" s="114">
        <v>5.3109910208389097</v>
      </c>
      <c r="BO1262" s="114">
        <v>537.6</v>
      </c>
      <c r="BP1262" s="114">
        <v>384000</v>
      </c>
      <c r="BQ1262" s="107">
        <f t="shared" si="824"/>
        <v>8.7999999999999994E-9</v>
      </c>
      <c r="BR1262" s="107">
        <f t="shared" si="825"/>
        <v>1.5099927124887313E-5</v>
      </c>
      <c r="BS1262" s="107">
        <f t="shared" si="826"/>
        <v>7.5894914423120985E-4</v>
      </c>
      <c r="BT1262" s="107">
        <f t="shared" si="827"/>
        <v>4.4172297697809997E-6</v>
      </c>
      <c r="BU1262" s="107">
        <f t="shared" si="828"/>
        <v>4.5851733103107666E-4</v>
      </c>
      <c r="BV1262" s="107">
        <f t="shared" si="829"/>
        <v>0.35523705192271349</v>
      </c>
      <c r="BW1262" s="117">
        <f t="shared" si="830"/>
        <v>1.029745010579332E-5</v>
      </c>
    </row>
    <row r="1263" spans="1:75" ht="30" customHeight="1" x14ac:dyDescent="0.25">
      <c r="A1263" s="108">
        <v>4.6132406039095004</v>
      </c>
      <c r="B1263" s="108">
        <v>-74.095080921348995</v>
      </c>
      <c r="C1263" s="119">
        <v>30</v>
      </c>
      <c r="D1263" s="119">
        <v>25</v>
      </c>
      <c r="E1263" s="119">
        <v>2319</v>
      </c>
      <c r="F1263" s="16" t="s">
        <v>3176</v>
      </c>
      <c r="G1263" s="14" t="s">
        <v>3177</v>
      </c>
      <c r="H1263" s="16" t="s">
        <v>3178</v>
      </c>
      <c r="I1263" s="14" t="s">
        <v>133</v>
      </c>
      <c r="J1263" s="14" t="s">
        <v>41</v>
      </c>
      <c r="K1263" s="14">
        <v>30</v>
      </c>
      <c r="L1263" s="14"/>
      <c r="M1263" s="14">
        <v>2006</v>
      </c>
      <c r="N1263" s="15" t="s">
        <v>43</v>
      </c>
      <c r="O1263" s="15" t="s">
        <v>44</v>
      </c>
      <c r="P1263" s="22">
        <v>8.4286353981658756E-3</v>
      </c>
      <c r="Q1263" s="18">
        <v>88200</v>
      </c>
      <c r="R1263" s="18">
        <v>91224.317847807819</v>
      </c>
      <c r="S1263" s="15" t="s">
        <v>45</v>
      </c>
      <c r="T1263" s="15"/>
      <c r="U1263" s="15"/>
      <c r="V1263" s="14">
        <v>365</v>
      </c>
      <c r="W1263" s="76"/>
      <c r="X1263" s="14"/>
      <c r="Y1263" s="14">
        <v>8760</v>
      </c>
      <c r="Z1263" s="76" t="s">
        <v>3181</v>
      </c>
      <c r="AA1263" s="76" t="s">
        <v>3182</v>
      </c>
      <c r="AB1263" s="19" t="s">
        <v>49</v>
      </c>
      <c r="AC1263" s="19">
        <v>46.3856216091623</v>
      </c>
      <c r="AD1263" s="19">
        <v>1074.85364414012</v>
      </c>
      <c r="AE1263" s="19">
        <v>5.4109910208389103</v>
      </c>
      <c r="AF1263" s="19">
        <v>1344</v>
      </c>
      <c r="AG1263" s="19">
        <v>1920000</v>
      </c>
      <c r="AH1263" s="23">
        <v>88200</v>
      </c>
      <c r="AI1263" s="24">
        <v>8.7999999999999994E-8</v>
      </c>
      <c r="AJ1263" s="21">
        <f t="shared" si="844"/>
        <v>4.231496689242365E-3</v>
      </c>
      <c r="AK1263" s="21">
        <f t="shared" si="845"/>
        <v>9.8052790472912821E-2</v>
      </c>
      <c r="AL1263" s="21">
        <f t="shared" si="846"/>
        <v>4.9361396475664291E-4</v>
      </c>
      <c r="AM1263" s="21">
        <f t="shared" si="847"/>
        <v>0.12260548318745371</v>
      </c>
      <c r="AN1263" s="21">
        <f t="shared" si="848"/>
        <v>175.15069026779102</v>
      </c>
      <c r="AO1263" s="86">
        <f t="shared" si="815"/>
        <v>8.0277399706070885E-3</v>
      </c>
      <c r="AP1263" s="88">
        <f t="shared" si="816"/>
        <v>1.1593141614362644E-5</v>
      </c>
      <c r="AQ1263" s="89">
        <f t="shared" si="817"/>
        <v>2.686377821175694E-4</v>
      </c>
      <c r="AR1263" s="89">
        <f t="shared" si="818"/>
        <v>1.3523670267305284E-6</v>
      </c>
      <c r="AS1263" s="89">
        <f t="shared" si="819"/>
        <v>3.3590543339028411E-4</v>
      </c>
      <c r="AT1263" s="89">
        <f t="shared" si="820"/>
        <v>0.47986490484326305</v>
      </c>
      <c r="AU1263" s="91">
        <f t="shared" si="821"/>
        <v>2.1993808138649557E-5</v>
      </c>
      <c r="AV1263" s="95">
        <f t="shared" si="831"/>
        <v>4231.4966892423654</v>
      </c>
      <c r="AW1263" s="96">
        <f t="shared" si="832"/>
        <v>98052.79047291282</v>
      </c>
      <c r="AX1263" s="96">
        <f t="shared" si="833"/>
        <v>493.61396475664293</v>
      </c>
      <c r="AY1263" s="96">
        <f t="shared" si="834"/>
        <v>122605.4831874537</v>
      </c>
      <c r="AZ1263" s="96">
        <f t="shared" si="835"/>
        <v>175150690.26779103</v>
      </c>
      <c r="BA1263" s="97">
        <f t="shared" si="836"/>
        <v>8027.7399706070883</v>
      </c>
      <c r="BB1263" s="102">
        <f t="shared" si="837"/>
        <v>11.593141614362644</v>
      </c>
      <c r="BC1263" s="98">
        <f t="shared" si="838"/>
        <v>268.63778211756937</v>
      </c>
      <c r="BD1263" s="98">
        <f t="shared" si="839"/>
        <v>1.3523670267305283</v>
      </c>
      <c r="BE1263" s="98">
        <f t="shared" si="840"/>
        <v>335.90543339028409</v>
      </c>
      <c r="BF1263" s="98">
        <f t="shared" si="841"/>
        <v>479864.90484326304</v>
      </c>
      <c r="BG1263" s="103">
        <f t="shared" si="842"/>
        <v>21.993808138649559</v>
      </c>
      <c r="BH1263">
        <v>0.1</v>
      </c>
      <c r="BI1263">
        <f t="shared" si="822"/>
        <v>9122.4317847807815</v>
      </c>
      <c r="BJ1263">
        <v>0.1</v>
      </c>
      <c r="BK1263">
        <f t="shared" si="823"/>
        <v>8820</v>
      </c>
      <c r="BL1263" s="114">
        <v>17.6498016718255</v>
      </c>
      <c r="BM1263" s="114">
        <v>910.91550745517998</v>
      </c>
      <c r="BN1263" s="114">
        <v>5.3109910208389097</v>
      </c>
      <c r="BO1263" s="114">
        <v>537.6</v>
      </c>
      <c r="BP1263" s="114">
        <v>384000</v>
      </c>
      <c r="BQ1263" s="107">
        <f t="shared" si="824"/>
        <v>8.7999999999999994E-9</v>
      </c>
      <c r="BR1263" s="107">
        <f t="shared" si="825"/>
        <v>1.6647669655188266E-3</v>
      </c>
      <c r="BS1263" s="107">
        <f t="shared" si="826"/>
        <v>8.3674143151490882E-2</v>
      </c>
      <c r="BT1263" s="107">
        <f t="shared" si="827"/>
        <v>4.869995821183552E-4</v>
      </c>
      <c r="BU1263" s="107">
        <f t="shared" si="828"/>
        <v>5.0551535746176199E-2</v>
      </c>
      <c r="BV1263" s="107">
        <f t="shared" si="829"/>
        <v>39.164884974479158</v>
      </c>
      <c r="BW1263" s="117">
        <f t="shared" si="830"/>
        <v>1.1352938741637137E-3</v>
      </c>
    </row>
    <row r="1264" spans="1:75" ht="30" customHeight="1" x14ac:dyDescent="0.25">
      <c r="A1264" s="108">
        <v>4.6132406039095004</v>
      </c>
      <c r="B1264" s="108">
        <v>-74.095080921348995</v>
      </c>
      <c r="C1264" s="119">
        <v>30</v>
      </c>
      <c r="D1264" s="119">
        <v>25</v>
      </c>
      <c r="E1264" s="119">
        <v>2319</v>
      </c>
      <c r="F1264" s="16" t="s">
        <v>3176</v>
      </c>
      <c r="G1264" s="14" t="s">
        <v>3177</v>
      </c>
      <c r="H1264" s="16" t="s">
        <v>3178</v>
      </c>
      <c r="I1264" s="14" t="s">
        <v>133</v>
      </c>
      <c r="J1264" s="14" t="s">
        <v>53</v>
      </c>
      <c r="K1264" s="14">
        <v>102.56</v>
      </c>
      <c r="L1264" s="14"/>
      <c r="M1264" s="14">
        <v>1998</v>
      </c>
      <c r="N1264" s="15" t="s">
        <v>43</v>
      </c>
      <c r="O1264" s="15" t="s">
        <v>397</v>
      </c>
      <c r="P1264" s="22">
        <v>8.4286353981658756E-3</v>
      </c>
      <c r="Q1264" s="18">
        <v>39000</v>
      </c>
      <c r="R1264" s="18">
        <v>40337.283402091896</v>
      </c>
      <c r="S1264" s="15" t="s">
        <v>45</v>
      </c>
      <c r="T1264" s="15"/>
      <c r="U1264" s="15"/>
      <c r="V1264" s="14">
        <v>365</v>
      </c>
      <c r="W1264" s="76"/>
      <c r="X1264" s="14"/>
      <c r="Y1264" s="14">
        <v>8760</v>
      </c>
      <c r="Z1264" s="76" t="s">
        <v>3183</v>
      </c>
      <c r="AA1264" s="76" t="s">
        <v>429</v>
      </c>
      <c r="AB1264" s="19" t="s">
        <v>49</v>
      </c>
      <c r="AC1264" s="19">
        <v>196.35697419693699</v>
      </c>
      <c r="AD1264" s="19">
        <v>1220.7279907421801</v>
      </c>
      <c r="AE1264" s="19">
        <v>0.1</v>
      </c>
      <c r="AF1264" s="19">
        <v>640</v>
      </c>
      <c r="AG1264" s="19">
        <v>1920000</v>
      </c>
      <c r="AH1264" s="23">
        <v>39000</v>
      </c>
      <c r="AI1264" s="24">
        <v>8.7999999999999994E-8</v>
      </c>
      <c r="AJ1264" s="21">
        <f t="shared" si="844"/>
        <v>7.9205069161590938E-3</v>
      </c>
      <c r="AK1264" s="21">
        <f t="shared" si="845"/>
        <v>4.9240850919433525E-2</v>
      </c>
      <c r="AL1264" s="21">
        <f t="shared" si="846"/>
        <v>4.0337283402091899E-6</v>
      </c>
      <c r="AM1264" s="21">
        <f t="shared" si="847"/>
        <v>2.5815861377338812E-2</v>
      </c>
      <c r="AN1264" s="21">
        <f t="shared" si="848"/>
        <v>77.447584132016431</v>
      </c>
      <c r="AO1264" s="86">
        <f t="shared" si="815"/>
        <v>3.5496809393840865E-3</v>
      </c>
      <c r="AP1264" s="88">
        <f t="shared" si="816"/>
        <v>2.1700018948381078E-5</v>
      </c>
      <c r="AQ1264" s="89">
        <f t="shared" si="817"/>
        <v>1.3490644087516034E-4</v>
      </c>
      <c r="AR1264" s="89">
        <f t="shared" si="818"/>
        <v>1.1051310521121068E-8</v>
      </c>
      <c r="AS1264" s="89">
        <f t="shared" si="819"/>
        <v>7.072838733517483E-5</v>
      </c>
      <c r="AT1264" s="89">
        <f t="shared" si="820"/>
        <v>0.21218516200552448</v>
      </c>
      <c r="AU1264" s="91">
        <f t="shared" si="821"/>
        <v>9.7251532585865391E-6</v>
      </c>
      <c r="AV1264" s="95">
        <f t="shared" si="831"/>
        <v>7920.5069161590936</v>
      </c>
      <c r="AW1264" s="96">
        <f t="shared" si="832"/>
        <v>49240.850919433527</v>
      </c>
      <c r="AX1264" s="96">
        <f t="shared" si="833"/>
        <v>4.0337283402091897</v>
      </c>
      <c r="AY1264" s="96">
        <f t="shared" si="834"/>
        <v>25815.861377338813</v>
      </c>
      <c r="AZ1264" s="96">
        <f t="shared" si="835"/>
        <v>77447584.132016435</v>
      </c>
      <c r="BA1264" s="97">
        <f t="shared" si="836"/>
        <v>3549.6809393840863</v>
      </c>
      <c r="BB1264" s="102">
        <f t="shared" si="837"/>
        <v>21.700018948381079</v>
      </c>
      <c r="BC1264" s="98">
        <f t="shared" si="838"/>
        <v>134.90644087516034</v>
      </c>
      <c r="BD1264" s="98">
        <f t="shared" si="839"/>
        <v>1.1051310521121068E-2</v>
      </c>
      <c r="BE1264" s="98">
        <f t="shared" si="840"/>
        <v>70.72838733517483</v>
      </c>
      <c r="BF1264" s="98">
        <f t="shared" si="841"/>
        <v>212185.16200552447</v>
      </c>
      <c r="BG1264" s="103">
        <f t="shared" si="842"/>
        <v>9.7251532585865395</v>
      </c>
      <c r="BH1264">
        <v>0.1</v>
      </c>
      <c r="BI1264">
        <f t="shared" si="822"/>
        <v>4033.7283402091898</v>
      </c>
      <c r="BJ1264">
        <v>0.1</v>
      </c>
      <c r="BK1264">
        <f t="shared" si="823"/>
        <v>3900</v>
      </c>
      <c r="BL1264" s="114">
        <v>187.562005220738</v>
      </c>
      <c r="BM1264" s="114">
        <v>1012.03746873145</v>
      </c>
      <c r="BN1264" s="114">
        <v>0</v>
      </c>
      <c r="BO1264" s="114">
        <v>256</v>
      </c>
      <c r="BP1264" s="114">
        <v>384000</v>
      </c>
      <c r="BQ1264" s="107">
        <f t="shared" si="824"/>
        <v>8.7999999999999994E-9</v>
      </c>
      <c r="BR1264" s="107">
        <f t="shared" si="825"/>
        <v>7.6070883180036379E-3</v>
      </c>
      <c r="BS1264" s="107">
        <f t="shared" si="826"/>
        <v>4.1118743395712358E-2</v>
      </c>
      <c r="BT1264" s="107">
        <f t="shared" si="827"/>
        <v>4.0337283402091902E-7</v>
      </c>
      <c r="BU1264" s="107">
        <f t="shared" si="828"/>
        <v>1.0644152327507136E-2</v>
      </c>
      <c r="BV1264" s="107">
        <f t="shared" si="829"/>
        <v>17.317806281232279</v>
      </c>
      <c r="BW1264" s="117">
        <f t="shared" si="830"/>
        <v>5.0200069265742442E-4</v>
      </c>
    </row>
    <row r="1265" spans="1:75" ht="30" customHeight="1" x14ac:dyDescent="0.25">
      <c r="A1265" s="108">
        <v>4.6132406039095004</v>
      </c>
      <c r="B1265" s="108">
        <v>-74.095080921348995</v>
      </c>
      <c r="C1265" s="119">
        <v>30</v>
      </c>
      <c r="D1265" s="119">
        <v>25</v>
      </c>
      <c r="E1265" s="119">
        <v>2319</v>
      </c>
      <c r="F1265" s="16" t="s">
        <v>3176</v>
      </c>
      <c r="G1265" s="14" t="s">
        <v>3177</v>
      </c>
      <c r="H1265" s="16" t="s">
        <v>3178</v>
      </c>
      <c r="I1265" s="14" t="s">
        <v>133</v>
      </c>
      <c r="J1265" s="14" t="s">
        <v>53</v>
      </c>
      <c r="K1265" s="14">
        <v>87.91</v>
      </c>
      <c r="L1265" s="14"/>
      <c r="M1265" s="14">
        <v>1998</v>
      </c>
      <c r="N1265" s="15" t="s">
        <v>43</v>
      </c>
      <c r="O1265" s="15" t="s">
        <v>397</v>
      </c>
      <c r="P1265" s="22">
        <v>8.4286353981658756E-3</v>
      </c>
      <c r="Q1265" s="18">
        <v>39000</v>
      </c>
      <c r="R1265" s="18">
        <v>40337.283402091896</v>
      </c>
      <c r="S1265" s="15" t="s">
        <v>45</v>
      </c>
      <c r="T1265" s="15"/>
      <c r="U1265" s="15"/>
      <c r="V1265" s="14">
        <v>365</v>
      </c>
      <c r="W1265" s="76"/>
      <c r="X1265" s="14"/>
      <c r="Y1265" s="14">
        <v>8760</v>
      </c>
      <c r="Z1265" s="76" t="s">
        <v>429</v>
      </c>
      <c r="AA1265" s="76" t="s">
        <v>429</v>
      </c>
      <c r="AB1265" s="19" t="s">
        <v>49</v>
      </c>
      <c r="AC1265" s="19">
        <v>196.35697419693699</v>
      </c>
      <c r="AD1265" s="19">
        <v>1220.7279907421801</v>
      </c>
      <c r="AE1265" s="19">
        <v>0.1</v>
      </c>
      <c r="AF1265" s="19">
        <v>640</v>
      </c>
      <c r="AG1265" s="19">
        <v>1920000</v>
      </c>
      <c r="AH1265" s="23">
        <v>39000</v>
      </c>
      <c r="AI1265" s="24">
        <v>8.7999999999999994E-8</v>
      </c>
      <c r="AJ1265" s="21">
        <f t="shared" si="844"/>
        <v>7.9205069161590938E-3</v>
      </c>
      <c r="AK1265" s="21">
        <f t="shared" si="845"/>
        <v>4.9240850919433525E-2</v>
      </c>
      <c r="AL1265" s="21">
        <f t="shared" si="846"/>
        <v>4.0337283402091899E-6</v>
      </c>
      <c r="AM1265" s="21">
        <f t="shared" si="847"/>
        <v>2.5815861377338812E-2</v>
      </c>
      <c r="AN1265" s="21">
        <f t="shared" si="848"/>
        <v>77.447584132016431</v>
      </c>
      <c r="AO1265" s="86">
        <f t="shared" si="815"/>
        <v>3.5496809393840865E-3</v>
      </c>
      <c r="AP1265" s="88">
        <f t="shared" si="816"/>
        <v>2.1700018948381078E-5</v>
      </c>
      <c r="AQ1265" s="89">
        <f t="shared" si="817"/>
        <v>1.3490644087516034E-4</v>
      </c>
      <c r="AR1265" s="89">
        <f t="shared" si="818"/>
        <v>1.1051310521121068E-8</v>
      </c>
      <c r="AS1265" s="89">
        <f t="shared" si="819"/>
        <v>7.072838733517483E-5</v>
      </c>
      <c r="AT1265" s="89">
        <f t="shared" si="820"/>
        <v>0.21218516200552448</v>
      </c>
      <c r="AU1265" s="91">
        <f t="shared" si="821"/>
        <v>9.7251532585865391E-6</v>
      </c>
      <c r="AV1265" s="95">
        <f t="shared" si="831"/>
        <v>7920.5069161590936</v>
      </c>
      <c r="AW1265" s="96">
        <f t="shared" si="832"/>
        <v>49240.850919433527</v>
      </c>
      <c r="AX1265" s="96">
        <f t="shared" si="833"/>
        <v>4.0337283402091897</v>
      </c>
      <c r="AY1265" s="96">
        <f t="shared" si="834"/>
        <v>25815.861377338813</v>
      </c>
      <c r="AZ1265" s="96">
        <f t="shared" si="835"/>
        <v>77447584.132016435</v>
      </c>
      <c r="BA1265" s="97">
        <f t="shared" si="836"/>
        <v>3549.6809393840863</v>
      </c>
      <c r="BB1265" s="102">
        <f t="shared" si="837"/>
        <v>21.700018948381079</v>
      </c>
      <c r="BC1265" s="98">
        <f t="shared" si="838"/>
        <v>134.90644087516034</v>
      </c>
      <c r="BD1265" s="98">
        <f t="shared" si="839"/>
        <v>1.1051310521121068E-2</v>
      </c>
      <c r="BE1265" s="98">
        <f t="shared" si="840"/>
        <v>70.72838733517483</v>
      </c>
      <c r="BF1265" s="98">
        <f t="shared" si="841"/>
        <v>212185.16200552447</v>
      </c>
      <c r="BG1265" s="103">
        <f t="shared" si="842"/>
        <v>9.7251532585865395</v>
      </c>
      <c r="BH1265">
        <v>0.1</v>
      </c>
      <c r="BI1265">
        <f t="shared" si="822"/>
        <v>4033.7283402091898</v>
      </c>
      <c r="BJ1265">
        <v>0.1</v>
      </c>
      <c r="BK1265">
        <f t="shared" si="823"/>
        <v>3900</v>
      </c>
      <c r="BL1265" s="114">
        <v>187.562005220738</v>
      </c>
      <c r="BM1265" s="114">
        <v>1012.03746873145</v>
      </c>
      <c r="BN1265" s="114">
        <v>0</v>
      </c>
      <c r="BO1265" s="114">
        <v>256</v>
      </c>
      <c r="BP1265" s="114">
        <v>384000</v>
      </c>
      <c r="BQ1265" s="107">
        <f t="shared" si="824"/>
        <v>8.7999999999999994E-9</v>
      </c>
      <c r="BR1265" s="107">
        <f t="shared" si="825"/>
        <v>7.6070883180036379E-3</v>
      </c>
      <c r="BS1265" s="107">
        <f t="shared" si="826"/>
        <v>4.1118743395712358E-2</v>
      </c>
      <c r="BT1265" s="107">
        <f t="shared" si="827"/>
        <v>4.0337283402091902E-7</v>
      </c>
      <c r="BU1265" s="107">
        <f t="shared" si="828"/>
        <v>1.0644152327507136E-2</v>
      </c>
      <c r="BV1265" s="107">
        <f t="shared" si="829"/>
        <v>17.317806281232279</v>
      </c>
      <c r="BW1265" s="117">
        <f t="shared" si="830"/>
        <v>5.0200069265742442E-4</v>
      </c>
    </row>
    <row r="1266" spans="1:75" ht="30" customHeight="1" x14ac:dyDescent="0.25">
      <c r="A1266" s="108">
        <v>4.6132406039095004</v>
      </c>
      <c r="B1266" s="108">
        <v>-74.095080921348995</v>
      </c>
      <c r="C1266" s="119">
        <v>30</v>
      </c>
      <c r="D1266" s="119">
        <v>25</v>
      </c>
      <c r="E1266" s="119">
        <v>2319</v>
      </c>
      <c r="F1266" s="16" t="s">
        <v>3176</v>
      </c>
      <c r="G1266" s="14" t="s">
        <v>3177</v>
      </c>
      <c r="H1266" s="16" t="s">
        <v>3178</v>
      </c>
      <c r="I1266" s="14" t="s">
        <v>133</v>
      </c>
      <c r="J1266" s="14" t="s">
        <v>53</v>
      </c>
      <c r="K1266" s="14">
        <v>879.12</v>
      </c>
      <c r="L1266" s="14"/>
      <c r="M1266" s="14">
        <v>2007</v>
      </c>
      <c r="N1266" s="15" t="s">
        <v>43</v>
      </c>
      <c r="O1266" s="15" t="s">
        <v>397</v>
      </c>
      <c r="P1266" s="22">
        <v>8.4286353981658756E-3</v>
      </c>
      <c r="Q1266" s="18">
        <v>78000</v>
      </c>
      <c r="R1266" s="18">
        <v>80674.566804183793</v>
      </c>
      <c r="S1266" s="15" t="s">
        <v>45</v>
      </c>
      <c r="T1266" s="15"/>
      <c r="U1266" s="15"/>
      <c r="V1266" s="14">
        <v>365</v>
      </c>
      <c r="W1266" s="76"/>
      <c r="X1266" s="14"/>
      <c r="Y1266" s="14">
        <v>8760</v>
      </c>
      <c r="Z1266" s="76" t="s">
        <v>3184</v>
      </c>
      <c r="AA1266" s="76" t="s">
        <v>429</v>
      </c>
      <c r="AB1266" s="19" t="s">
        <v>49</v>
      </c>
      <c r="AC1266" s="19">
        <v>196.35697419693699</v>
      </c>
      <c r="AD1266" s="19">
        <v>1220.7279907421801</v>
      </c>
      <c r="AE1266" s="19">
        <v>0.1</v>
      </c>
      <c r="AF1266" s="19">
        <v>640</v>
      </c>
      <c r="AG1266" s="19">
        <v>1920000</v>
      </c>
      <c r="AH1266" s="23">
        <v>78000</v>
      </c>
      <c r="AI1266" s="24">
        <v>8.7999999999999994E-8</v>
      </c>
      <c r="AJ1266" s="21">
        <f t="shared" si="844"/>
        <v>1.5841013832318188E-2</v>
      </c>
      <c r="AK1266" s="21">
        <f t="shared" si="845"/>
        <v>9.848170183886705E-2</v>
      </c>
      <c r="AL1266" s="21">
        <f t="shared" si="846"/>
        <v>8.0674566804183799E-6</v>
      </c>
      <c r="AM1266" s="21">
        <f t="shared" si="847"/>
        <v>5.1631722754677624E-2</v>
      </c>
      <c r="AN1266" s="21">
        <f t="shared" si="848"/>
        <v>154.89516826403286</v>
      </c>
      <c r="AO1266" s="86">
        <f t="shared" si="815"/>
        <v>7.099361878768173E-3</v>
      </c>
      <c r="AP1266" s="88">
        <f t="shared" si="816"/>
        <v>4.3400037896762156E-5</v>
      </c>
      <c r="AQ1266" s="89">
        <f t="shared" si="817"/>
        <v>2.6981288175032068E-4</v>
      </c>
      <c r="AR1266" s="89">
        <f t="shared" si="818"/>
        <v>2.2102621042242136E-8</v>
      </c>
      <c r="AS1266" s="89">
        <f t="shared" si="819"/>
        <v>1.4145677467034966E-4</v>
      </c>
      <c r="AT1266" s="89">
        <f t="shared" si="820"/>
        <v>0.42437032401104896</v>
      </c>
      <c r="AU1266" s="91">
        <f t="shared" si="821"/>
        <v>1.9450306517173078E-5</v>
      </c>
      <c r="AV1266" s="95">
        <f t="shared" si="831"/>
        <v>15841.013832318187</v>
      </c>
      <c r="AW1266" s="96">
        <f t="shared" si="832"/>
        <v>98481.701838867055</v>
      </c>
      <c r="AX1266" s="96">
        <f t="shared" si="833"/>
        <v>8.0674566804183794</v>
      </c>
      <c r="AY1266" s="96">
        <f t="shared" si="834"/>
        <v>51631.722754677627</v>
      </c>
      <c r="AZ1266" s="96">
        <f t="shared" si="835"/>
        <v>154895168.26403287</v>
      </c>
      <c r="BA1266" s="97">
        <f t="shared" si="836"/>
        <v>7099.3618787681726</v>
      </c>
      <c r="BB1266" s="102">
        <f t="shared" si="837"/>
        <v>43.400037896762157</v>
      </c>
      <c r="BC1266" s="98">
        <f t="shared" si="838"/>
        <v>269.81288175032068</v>
      </c>
      <c r="BD1266" s="98">
        <f t="shared" si="839"/>
        <v>2.2102621042242136E-2</v>
      </c>
      <c r="BE1266" s="98">
        <f t="shared" si="840"/>
        <v>141.45677467034966</v>
      </c>
      <c r="BF1266" s="98">
        <f t="shared" si="841"/>
        <v>424370.32401104894</v>
      </c>
      <c r="BG1266" s="103">
        <f t="shared" si="842"/>
        <v>19.450306517173079</v>
      </c>
      <c r="BH1266">
        <v>0.1</v>
      </c>
      <c r="BI1266">
        <f t="shared" si="822"/>
        <v>8067.4566804183796</v>
      </c>
      <c r="BJ1266">
        <v>0.1</v>
      </c>
      <c r="BK1266">
        <f t="shared" si="823"/>
        <v>7800</v>
      </c>
      <c r="BL1266" s="114">
        <v>187.562005220738</v>
      </c>
      <c r="BM1266" s="114">
        <v>1012.03746873145</v>
      </c>
      <c r="BN1266" s="114">
        <v>0</v>
      </c>
      <c r="BO1266" s="114">
        <v>256</v>
      </c>
      <c r="BP1266" s="114">
        <v>384000</v>
      </c>
      <c r="BQ1266" s="107">
        <f t="shared" si="824"/>
        <v>8.7999999999999994E-9</v>
      </c>
      <c r="BR1266" s="107">
        <f t="shared" si="825"/>
        <v>1.5214176636007276E-2</v>
      </c>
      <c r="BS1266" s="107">
        <f t="shared" si="826"/>
        <v>8.2237486791424716E-2</v>
      </c>
      <c r="BT1266" s="107">
        <f t="shared" si="827"/>
        <v>8.0674566804183803E-7</v>
      </c>
      <c r="BU1266" s="107">
        <f t="shared" si="828"/>
        <v>2.1288304655014273E-2</v>
      </c>
      <c r="BV1266" s="107">
        <f t="shared" si="829"/>
        <v>34.635612562464559</v>
      </c>
      <c r="BW1266" s="117">
        <f t="shared" si="830"/>
        <v>1.0040013853148488E-3</v>
      </c>
    </row>
    <row r="1267" spans="1:75" ht="45" customHeight="1" x14ac:dyDescent="0.25">
      <c r="A1267" s="108">
        <v>4.6154750563586697</v>
      </c>
      <c r="B1267" s="108">
        <v>-74.097766658793205</v>
      </c>
      <c r="C1267" s="119">
        <v>29</v>
      </c>
      <c r="D1267" s="119">
        <v>26</v>
      </c>
      <c r="E1267" s="119">
        <v>2331</v>
      </c>
      <c r="F1267" s="16" t="s">
        <v>3185</v>
      </c>
      <c r="G1267" s="14" t="s">
        <v>3186</v>
      </c>
      <c r="H1267" s="16" t="s">
        <v>3187</v>
      </c>
      <c r="I1267" s="14" t="s">
        <v>133</v>
      </c>
      <c r="J1267" s="14" t="s">
        <v>41</v>
      </c>
      <c r="K1267" s="14">
        <v>100</v>
      </c>
      <c r="L1267" s="14"/>
      <c r="M1267" s="14">
        <v>1959</v>
      </c>
      <c r="N1267" s="15" t="s">
        <v>43</v>
      </c>
      <c r="O1267" s="15" t="s">
        <v>44</v>
      </c>
      <c r="P1267" s="28">
        <v>4.2689148957375835E-3</v>
      </c>
      <c r="Q1267" s="18">
        <v>82141.149999999994</v>
      </c>
      <c r="R1267" s="18">
        <v>83555.808051359942</v>
      </c>
      <c r="S1267" s="15" t="s">
        <v>45</v>
      </c>
      <c r="T1267" s="15"/>
      <c r="U1267" s="15"/>
      <c r="V1267" s="14">
        <v>365</v>
      </c>
      <c r="W1267" s="76"/>
      <c r="X1267" s="14"/>
      <c r="Y1267" s="14">
        <v>8760</v>
      </c>
      <c r="Z1267" s="76" t="s">
        <v>3188</v>
      </c>
      <c r="AA1267" s="76" t="s">
        <v>3189</v>
      </c>
      <c r="AB1267" s="19" t="s">
        <v>49</v>
      </c>
      <c r="AC1267" s="19">
        <v>46.3856216091623</v>
      </c>
      <c r="AD1267" s="19">
        <v>1074.85364414012</v>
      </c>
      <c r="AE1267" s="19">
        <v>5.4109910208389103</v>
      </c>
      <c r="AF1267" s="19">
        <v>1344</v>
      </c>
      <c r="AG1267" s="19">
        <v>1920000</v>
      </c>
      <c r="AH1267" s="20">
        <v>1159.0914634146341</v>
      </c>
      <c r="AI1267" s="20">
        <v>1.4200000000000001E-4</v>
      </c>
      <c r="AJ1267" s="21">
        <f t="shared" si="844"/>
        <v>3.8757880955181787E-3</v>
      </c>
      <c r="AK1267" s="21">
        <f t="shared" si="845"/>
        <v>8.9810264773076603E-2</v>
      </c>
      <c r="AL1267" s="21">
        <f t="shared" si="846"/>
        <v>4.5211972710484819E-4</v>
      </c>
      <c r="AM1267" s="21">
        <f t="shared" si="847"/>
        <v>0.11229900602102776</v>
      </c>
      <c r="AN1267" s="21">
        <f t="shared" si="848"/>
        <v>160.42715145861109</v>
      </c>
      <c r="AO1267" s="86">
        <f t="shared" si="815"/>
        <v>0.16742562021603197</v>
      </c>
      <c r="AP1267" s="88">
        <f t="shared" si="816"/>
        <v>1.0618597521967613E-5</v>
      </c>
      <c r="AQ1267" s="89">
        <f t="shared" si="817"/>
        <v>2.4605551992623728E-4</v>
      </c>
      <c r="AR1267" s="89">
        <f t="shared" si="818"/>
        <v>1.2386841838488992E-6</v>
      </c>
      <c r="AS1267" s="89">
        <f t="shared" si="819"/>
        <v>3.0766850964665136E-4</v>
      </c>
      <c r="AT1267" s="89">
        <f t="shared" si="820"/>
        <v>0.43952644235235916</v>
      </c>
      <c r="AU1267" s="91">
        <f t="shared" si="821"/>
        <v>4.5870032935899167E-4</v>
      </c>
      <c r="AV1267" s="95">
        <f t="shared" si="831"/>
        <v>3875.7880955181786</v>
      </c>
      <c r="AW1267" s="96">
        <f t="shared" si="832"/>
        <v>89810.264773076604</v>
      </c>
      <c r="AX1267" s="96">
        <f t="shared" si="833"/>
        <v>452.11972710484821</v>
      </c>
      <c r="AY1267" s="96">
        <f t="shared" si="834"/>
        <v>112299.00602102776</v>
      </c>
      <c r="AZ1267" s="96">
        <f t="shared" si="835"/>
        <v>160427151.4586111</v>
      </c>
      <c r="BA1267" s="97">
        <f t="shared" si="836"/>
        <v>167425.62021603197</v>
      </c>
      <c r="BB1267" s="102">
        <f t="shared" si="837"/>
        <v>10.618597521967613</v>
      </c>
      <c r="BC1267" s="98">
        <f t="shared" si="838"/>
        <v>246.05551992623728</v>
      </c>
      <c r="BD1267" s="98">
        <f t="shared" si="839"/>
        <v>1.2386841838488991</v>
      </c>
      <c r="BE1267" s="98">
        <f t="shared" si="840"/>
        <v>307.66850964665139</v>
      </c>
      <c r="BF1267" s="98">
        <f t="shared" si="841"/>
        <v>439526.44235235918</v>
      </c>
      <c r="BG1267" s="103">
        <f t="shared" si="842"/>
        <v>458.70032935899167</v>
      </c>
      <c r="BH1267">
        <v>0.1</v>
      </c>
      <c r="BI1267">
        <f t="shared" si="822"/>
        <v>8355.5808051359945</v>
      </c>
      <c r="BJ1267">
        <v>0.1</v>
      </c>
      <c r="BK1267">
        <f t="shared" si="823"/>
        <v>115.90914634146341</v>
      </c>
      <c r="BL1267" s="114">
        <v>17.6498016718255</v>
      </c>
      <c r="BM1267" s="114">
        <v>910.91550745517998</v>
      </c>
      <c r="BN1267" s="114">
        <v>5.3109910208389097</v>
      </c>
      <c r="BO1267" s="114">
        <v>537.6</v>
      </c>
      <c r="BP1267" s="114">
        <v>384000</v>
      </c>
      <c r="BQ1267" s="107">
        <f t="shared" si="824"/>
        <v>1.4200000000000001E-5</v>
      </c>
      <c r="BR1267" s="107">
        <f t="shared" si="825"/>
        <v>1.5248231206639676E-3</v>
      </c>
      <c r="BS1267" s="107">
        <f t="shared" si="826"/>
        <v>7.6640317066465138E-2</v>
      </c>
      <c r="BT1267" s="107">
        <f t="shared" si="827"/>
        <v>4.4606136351121683E-4</v>
      </c>
      <c r="BU1267" s="107">
        <f t="shared" si="828"/>
        <v>4.6302066347657114E-2</v>
      </c>
      <c r="BV1267" s="107">
        <f t="shared" si="829"/>
        <v>35.8726016098109</v>
      </c>
      <c r="BW1267" s="117">
        <f t="shared" si="830"/>
        <v>2.367755827982395E-2</v>
      </c>
    </row>
    <row r="1268" spans="1:75" ht="45" customHeight="1" x14ac:dyDescent="0.25">
      <c r="A1268" s="108">
        <v>4.6154750563586697</v>
      </c>
      <c r="B1268" s="108">
        <v>-74.097766658793205</v>
      </c>
      <c r="C1268" s="119">
        <v>29</v>
      </c>
      <c r="D1268" s="119">
        <v>26</v>
      </c>
      <c r="E1268" s="119">
        <v>2331</v>
      </c>
      <c r="F1268" s="16" t="s">
        <v>3185</v>
      </c>
      <c r="G1268" s="14" t="s">
        <v>3186</v>
      </c>
      <c r="H1268" s="16" t="s">
        <v>3187</v>
      </c>
      <c r="I1268" s="14" t="s">
        <v>133</v>
      </c>
      <c r="J1268" s="14" t="s">
        <v>41</v>
      </c>
      <c r="K1268" s="14">
        <v>132.56</v>
      </c>
      <c r="L1268" s="14"/>
      <c r="M1268" s="14">
        <v>1985</v>
      </c>
      <c r="N1268" s="15" t="s">
        <v>43</v>
      </c>
      <c r="O1268" s="15" t="s">
        <v>86</v>
      </c>
      <c r="P1268" s="28">
        <v>4.2689148957375835E-3</v>
      </c>
      <c r="Q1268" s="18">
        <v>641397.75</v>
      </c>
      <c r="R1268" s="18">
        <v>652444.08294227859</v>
      </c>
      <c r="S1268" s="15" t="s">
        <v>45</v>
      </c>
      <c r="T1268" s="15"/>
      <c r="U1268" s="15"/>
      <c r="V1268" s="14">
        <v>365</v>
      </c>
      <c r="W1268" s="76"/>
      <c r="X1268" s="14"/>
      <c r="Y1268" s="14">
        <v>8760</v>
      </c>
      <c r="Z1268" s="76" t="s">
        <v>3190</v>
      </c>
      <c r="AA1268" s="76" t="s">
        <v>429</v>
      </c>
      <c r="AB1268" s="19" t="s">
        <v>49</v>
      </c>
      <c r="AC1268" s="19">
        <v>589.42211574465</v>
      </c>
      <c r="AD1268" s="19">
        <v>6395.3771199333296</v>
      </c>
      <c r="AE1268" s="19">
        <v>22.425616220874101</v>
      </c>
      <c r="AF1268" s="19">
        <v>1344</v>
      </c>
      <c r="AG1268" s="19">
        <v>1920000</v>
      </c>
      <c r="AH1268" s="20">
        <v>1159.0914634146341</v>
      </c>
      <c r="AI1268" s="20">
        <v>1.4200000000000001E-4</v>
      </c>
      <c r="AJ1268" s="21">
        <f t="shared" si="844"/>
        <v>0.38456497177291576</v>
      </c>
      <c r="AK1268" s="21">
        <f t="shared" si="845"/>
        <v>4.1726259600849316</v>
      </c>
      <c r="AL1268" s="21">
        <f t="shared" si="846"/>
        <v>1.463146060964369E-2</v>
      </c>
      <c r="AM1268" s="21">
        <f t="shared" si="847"/>
        <v>0.87688484747442241</v>
      </c>
      <c r="AN1268" s="21">
        <f t="shared" si="848"/>
        <v>1252.6926392491748</v>
      </c>
      <c r="AO1268" s="86">
        <f t="shared" si="815"/>
        <v>0.16742562021603197</v>
      </c>
      <c r="AP1268" s="88">
        <f t="shared" si="816"/>
        <v>1.0536026623915501E-3</v>
      </c>
      <c r="AQ1268" s="89">
        <f t="shared" si="817"/>
        <v>1.1431851945438169E-2</v>
      </c>
      <c r="AR1268" s="89">
        <f t="shared" si="818"/>
        <v>4.0086193451078604E-5</v>
      </c>
      <c r="AS1268" s="89">
        <f t="shared" si="819"/>
        <v>2.402424239655952E-3</v>
      </c>
      <c r="AT1268" s="89">
        <f t="shared" si="820"/>
        <v>3.432034628079931</v>
      </c>
      <c r="AU1268" s="91">
        <f t="shared" si="821"/>
        <v>4.5870032935899167E-4</v>
      </c>
      <c r="AV1268" s="95">
        <f t="shared" si="831"/>
        <v>384564.97177291574</v>
      </c>
      <c r="AW1268" s="96">
        <f t="shared" si="832"/>
        <v>4172625.9600849315</v>
      </c>
      <c r="AX1268" s="96">
        <f t="shared" si="833"/>
        <v>14631.460609643691</v>
      </c>
      <c r="AY1268" s="96">
        <f t="shared" si="834"/>
        <v>876884.84747442242</v>
      </c>
      <c r="AZ1268" s="96">
        <f t="shared" si="835"/>
        <v>1252692639.2491748</v>
      </c>
      <c r="BA1268" s="97">
        <f t="shared" si="836"/>
        <v>167425.62021603197</v>
      </c>
      <c r="BB1268" s="102">
        <f t="shared" si="837"/>
        <v>1053.60266239155</v>
      </c>
      <c r="BC1268" s="98">
        <f t="shared" si="838"/>
        <v>11431.851945438169</v>
      </c>
      <c r="BD1268" s="98">
        <f t="shared" si="839"/>
        <v>40.086193451078607</v>
      </c>
      <c r="BE1268" s="98">
        <f t="shared" si="840"/>
        <v>2402.4242396559521</v>
      </c>
      <c r="BF1268" s="98">
        <f t="shared" si="841"/>
        <v>3432034.6280799308</v>
      </c>
      <c r="BG1268" s="103">
        <f t="shared" si="842"/>
        <v>458.70032935899167</v>
      </c>
      <c r="BH1268">
        <v>0.1</v>
      </c>
      <c r="BI1268">
        <f t="shared" si="822"/>
        <v>65244.408294227862</v>
      </c>
      <c r="BJ1268">
        <v>0.1</v>
      </c>
      <c r="BK1268">
        <f t="shared" si="823"/>
        <v>115.90914634146341</v>
      </c>
      <c r="BL1268" s="114">
        <v>491.49252207956101</v>
      </c>
      <c r="BM1268" s="114">
        <v>4911.7599692228896</v>
      </c>
      <c r="BN1268" s="114">
        <v>16.278520514623899</v>
      </c>
      <c r="BO1268" s="114">
        <v>537.6</v>
      </c>
      <c r="BP1268" s="114">
        <v>384000</v>
      </c>
      <c r="BQ1268" s="107">
        <f t="shared" si="824"/>
        <v>1.4200000000000001E-5</v>
      </c>
      <c r="BR1268" s="107">
        <f t="shared" si="825"/>
        <v>0.32296910247752786</v>
      </c>
      <c r="BS1268" s="107">
        <f t="shared" si="826"/>
        <v>3.2316994830461856</v>
      </c>
      <c r="BT1268" s="107">
        <f t="shared" si="827"/>
        <v>1.0721133666449997E-2</v>
      </c>
      <c r="BU1268" s="107">
        <f t="shared" si="828"/>
        <v>0.3615488847640676</v>
      </c>
      <c r="BV1268" s="107">
        <f t="shared" si="829"/>
        <v>280.11058962747762</v>
      </c>
      <c r="BW1268" s="117">
        <f t="shared" si="830"/>
        <v>2.367755827982395E-2</v>
      </c>
    </row>
    <row r="1269" spans="1:75" ht="45" customHeight="1" x14ac:dyDescent="0.25">
      <c r="A1269" s="108">
        <v>4.6154750563586697</v>
      </c>
      <c r="B1269" s="108">
        <v>-74.097766658793205</v>
      </c>
      <c r="C1269" s="119">
        <v>29</v>
      </c>
      <c r="D1269" s="119">
        <v>26</v>
      </c>
      <c r="E1269" s="119">
        <v>2331</v>
      </c>
      <c r="F1269" s="16" t="s">
        <v>3185</v>
      </c>
      <c r="G1269" s="14" t="s">
        <v>3186</v>
      </c>
      <c r="H1269" s="16" t="s">
        <v>3187</v>
      </c>
      <c r="I1269" s="14" t="s">
        <v>133</v>
      </c>
      <c r="J1269" s="14" t="s">
        <v>41</v>
      </c>
      <c r="K1269" s="14">
        <v>296.42</v>
      </c>
      <c r="L1269" s="14"/>
      <c r="M1269" s="14">
        <v>1979</v>
      </c>
      <c r="N1269" s="15" t="s">
        <v>43</v>
      </c>
      <c r="O1269" s="15" t="s">
        <v>86</v>
      </c>
      <c r="P1269" s="28">
        <v>4.2689148957375835E-3</v>
      </c>
      <c r="Q1269" s="18">
        <v>874637.75</v>
      </c>
      <c r="R1269" s="18">
        <v>889701.00800236349</v>
      </c>
      <c r="S1269" s="15" t="s">
        <v>45</v>
      </c>
      <c r="T1269" s="15"/>
      <c r="U1269" s="15"/>
      <c r="V1269" s="14">
        <v>365</v>
      </c>
      <c r="W1269" s="76"/>
      <c r="X1269" s="14"/>
      <c r="Y1269" s="14">
        <v>8760</v>
      </c>
      <c r="Z1269" s="76" t="s">
        <v>3191</v>
      </c>
      <c r="AA1269" s="76" t="s">
        <v>429</v>
      </c>
      <c r="AB1269" s="19" t="s">
        <v>49</v>
      </c>
      <c r="AC1269" s="19">
        <v>589.42211574465</v>
      </c>
      <c r="AD1269" s="19">
        <v>6395.3771199333296</v>
      </c>
      <c r="AE1269" s="19">
        <v>22.425616220874101</v>
      </c>
      <c r="AF1269" s="19">
        <v>1344</v>
      </c>
      <c r="AG1269" s="19">
        <v>1920000</v>
      </c>
      <c r="AH1269" s="20">
        <v>1159.0914634146341</v>
      </c>
      <c r="AI1269" s="20">
        <v>1.4200000000000001E-4</v>
      </c>
      <c r="AJ1269" s="21">
        <f t="shared" si="844"/>
        <v>0.52440945051690091</v>
      </c>
      <c r="AK1269" s="21">
        <f t="shared" si="845"/>
        <v>5.689973470159936</v>
      </c>
      <c r="AL1269" s="21">
        <f t="shared" si="846"/>
        <v>1.9952093356785841E-2</v>
      </c>
      <c r="AM1269" s="21">
        <f t="shared" si="847"/>
        <v>1.1957581547551765</v>
      </c>
      <c r="AN1269" s="21">
        <f t="shared" si="848"/>
        <v>1708.2259353645379</v>
      </c>
      <c r="AO1269" s="86">
        <f t="shared" si="815"/>
        <v>0.16742562021603197</v>
      </c>
      <c r="AP1269" s="88">
        <f t="shared" si="816"/>
        <v>1.4367382205942492E-3</v>
      </c>
      <c r="AQ1269" s="89">
        <f t="shared" si="817"/>
        <v>1.5588968411397085E-2</v>
      </c>
      <c r="AR1269" s="89">
        <f t="shared" si="818"/>
        <v>5.4663269470646143E-5</v>
      </c>
      <c r="AS1269" s="89">
        <f t="shared" si="819"/>
        <v>3.2760497390552784E-3</v>
      </c>
      <c r="AT1269" s="89">
        <f t="shared" si="820"/>
        <v>4.6800710557932543</v>
      </c>
      <c r="AU1269" s="91">
        <f t="shared" si="821"/>
        <v>4.5870032935899167E-4</v>
      </c>
      <c r="AV1269" s="95">
        <f t="shared" si="831"/>
        <v>524409.45051690086</v>
      </c>
      <c r="AW1269" s="96">
        <f t="shared" si="832"/>
        <v>5689973.4701599358</v>
      </c>
      <c r="AX1269" s="96">
        <f t="shared" si="833"/>
        <v>19952.093356785841</v>
      </c>
      <c r="AY1269" s="96">
        <f t="shared" si="834"/>
        <v>1195758.1547551765</v>
      </c>
      <c r="AZ1269" s="96">
        <f t="shared" si="835"/>
        <v>1708225935.364538</v>
      </c>
      <c r="BA1269" s="97">
        <f t="shared" si="836"/>
        <v>167425.62021603197</v>
      </c>
      <c r="BB1269" s="102">
        <f t="shared" si="837"/>
        <v>1436.7382205942492</v>
      </c>
      <c r="BC1269" s="98">
        <f t="shared" si="838"/>
        <v>15588.968411397085</v>
      </c>
      <c r="BD1269" s="98">
        <f t="shared" si="839"/>
        <v>54.663269470646142</v>
      </c>
      <c r="BE1269" s="98">
        <f t="shared" si="840"/>
        <v>3276.0497390552782</v>
      </c>
      <c r="BF1269" s="98">
        <f t="shared" si="841"/>
        <v>4680071.0557932546</v>
      </c>
      <c r="BG1269" s="103">
        <f t="shared" si="842"/>
        <v>458.70032935899167</v>
      </c>
      <c r="BH1269">
        <v>0.1</v>
      </c>
      <c r="BI1269">
        <f t="shared" si="822"/>
        <v>88970.100800236352</v>
      </c>
      <c r="BJ1269">
        <v>0.1</v>
      </c>
      <c r="BK1269">
        <f t="shared" si="823"/>
        <v>115.90914634146341</v>
      </c>
      <c r="BL1269" s="114">
        <v>491.49252207956101</v>
      </c>
      <c r="BM1269" s="114">
        <v>4911.7599692228896</v>
      </c>
      <c r="BN1269" s="114">
        <v>16.278520514623899</v>
      </c>
      <c r="BO1269" s="114">
        <v>537.6</v>
      </c>
      <c r="BP1269" s="114">
        <v>384000</v>
      </c>
      <c r="BQ1269" s="107">
        <f t="shared" si="824"/>
        <v>1.4200000000000001E-5</v>
      </c>
      <c r="BR1269" s="107">
        <f t="shared" si="825"/>
        <v>0.44041465550894809</v>
      </c>
      <c r="BS1269" s="107">
        <f t="shared" si="826"/>
        <v>4.4068853757713988</v>
      </c>
      <c r="BT1269" s="107">
        <f t="shared" si="827"/>
        <v>1.4619802185887112E-2</v>
      </c>
      <c r="BU1269" s="107">
        <f t="shared" si="828"/>
        <v>0.49302371747492624</v>
      </c>
      <c r="BV1269" s="107">
        <f t="shared" si="829"/>
        <v>381.97093124032693</v>
      </c>
      <c r="BW1269" s="117">
        <f t="shared" si="830"/>
        <v>2.367755827982395E-2</v>
      </c>
    </row>
    <row r="1270" spans="1:75" ht="45" customHeight="1" x14ac:dyDescent="0.25">
      <c r="A1270" s="108">
        <v>4.6154750563586697</v>
      </c>
      <c r="B1270" s="108">
        <v>-74.097766658793205</v>
      </c>
      <c r="C1270" s="119">
        <v>29</v>
      </c>
      <c r="D1270" s="119">
        <v>26</v>
      </c>
      <c r="E1270" s="119">
        <v>2331</v>
      </c>
      <c r="F1270" s="16" t="s">
        <v>3185</v>
      </c>
      <c r="G1270" s="14" t="s">
        <v>3186</v>
      </c>
      <c r="H1270" s="16" t="s">
        <v>3187</v>
      </c>
      <c r="I1270" s="14" t="s">
        <v>133</v>
      </c>
      <c r="J1270" s="14" t="s">
        <v>41</v>
      </c>
      <c r="K1270" s="14">
        <v>20</v>
      </c>
      <c r="L1270" s="14"/>
      <c r="M1270" s="27"/>
      <c r="N1270" s="15" t="s">
        <v>43</v>
      </c>
      <c r="O1270" s="15" t="s">
        <v>44</v>
      </c>
      <c r="P1270" s="28">
        <v>4.2689148957375835E-3</v>
      </c>
      <c r="Q1270" s="18">
        <v>22295</v>
      </c>
      <c r="R1270" s="18">
        <v>22678.970777802235</v>
      </c>
      <c r="S1270" s="15" t="s">
        <v>45</v>
      </c>
      <c r="T1270" s="15"/>
      <c r="U1270" s="15"/>
      <c r="V1270" s="14">
        <v>365</v>
      </c>
      <c r="W1270" s="76"/>
      <c r="X1270" s="14"/>
      <c r="Y1270" s="14">
        <v>8760</v>
      </c>
      <c r="Z1270" s="76" t="s">
        <v>3192</v>
      </c>
      <c r="AA1270" s="76" t="s">
        <v>429</v>
      </c>
      <c r="AB1270" s="19" t="s">
        <v>49</v>
      </c>
      <c r="AC1270" s="19">
        <v>46.3856216091623</v>
      </c>
      <c r="AD1270" s="19">
        <v>1074.85364414012</v>
      </c>
      <c r="AE1270" s="19">
        <v>5.4109910208389103</v>
      </c>
      <c r="AF1270" s="19">
        <v>1344</v>
      </c>
      <c r="AG1270" s="19">
        <v>1920000</v>
      </c>
      <c r="AH1270" s="20">
        <v>1159.0914634146341</v>
      </c>
      <c r="AI1270" s="20">
        <v>1.4200000000000001E-4</v>
      </c>
      <c r="AJ1270" s="21">
        <f t="shared" si="844"/>
        <v>1.0519781569843837E-3</v>
      </c>
      <c r="AK1270" s="21">
        <f t="shared" si="845"/>
        <v>2.4376574385868023E-2</v>
      </c>
      <c r="AL1270" s="21">
        <f t="shared" si="846"/>
        <v>1.2271570724055593E-4</v>
      </c>
      <c r="AM1270" s="21">
        <f t="shared" si="847"/>
        <v>3.0480536725366204E-2</v>
      </c>
      <c r="AN1270" s="21">
        <f t="shared" si="848"/>
        <v>43.543623893380285</v>
      </c>
      <c r="AO1270" s="86">
        <f t="shared" si="815"/>
        <v>0.16742562021603197</v>
      </c>
      <c r="AP1270" s="88">
        <f t="shared" si="816"/>
        <v>2.8821319369435169E-6</v>
      </c>
      <c r="AQ1270" s="89">
        <f t="shared" si="817"/>
        <v>6.6785135303748015E-5</v>
      </c>
      <c r="AR1270" s="89">
        <f t="shared" si="818"/>
        <v>3.3620741709741352E-7</v>
      </c>
      <c r="AS1270" s="89">
        <f t="shared" si="819"/>
        <v>8.3508319795523844E-5</v>
      </c>
      <c r="AT1270" s="89">
        <f t="shared" si="820"/>
        <v>0.11929759970789119</v>
      </c>
      <c r="AU1270" s="91">
        <f t="shared" si="821"/>
        <v>4.5870032935899167E-4</v>
      </c>
      <c r="AV1270" s="95">
        <f t="shared" si="831"/>
        <v>1051.9781569843838</v>
      </c>
      <c r="AW1270" s="96">
        <f t="shared" si="832"/>
        <v>24376.574385868022</v>
      </c>
      <c r="AX1270" s="96">
        <f t="shared" si="833"/>
        <v>122.71570724055593</v>
      </c>
      <c r="AY1270" s="96">
        <f t="shared" si="834"/>
        <v>30480.536725366204</v>
      </c>
      <c r="AZ1270" s="96">
        <f t="shared" si="835"/>
        <v>43543623.893380284</v>
      </c>
      <c r="BA1270" s="97">
        <f t="shared" si="836"/>
        <v>167425.62021603197</v>
      </c>
      <c r="BB1270" s="102">
        <f t="shared" si="837"/>
        <v>2.8821319369435168</v>
      </c>
      <c r="BC1270" s="98">
        <f t="shared" si="838"/>
        <v>66.785135303748021</v>
      </c>
      <c r="BD1270" s="98">
        <f t="shared" si="839"/>
        <v>0.33620741709741353</v>
      </c>
      <c r="BE1270" s="98">
        <f t="shared" si="840"/>
        <v>83.508319795523846</v>
      </c>
      <c r="BF1270" s="98">
        <f t="shared" si="841"/>
        <v>119297.59970789119</v>
      </c>
      <c r="BG1270" s="103">
        <f t="shared" si="842"/>
        <v>458.70032935899167</v>
      </c>
      <c r="BH1270">
        <v>0.1</v>
      </c>
      <c r="BI1270">
        <f t="shared" si="822"/>
        <v>2267.8970777802238</v>
      </c>
      <c r="BJ1270">
        <v>0.1</v>
      </c>
      <c r="BK1270">
        <f t="shared" si="823"/>
        <v>115.90914634146341</v>
      </c>
      <c r="BL1270" s="114">
        <v>17.6498016718255</v>
      </c>
      <c r="BM1270" s="114">
        <v>910.91550745517998</v>
      </c>
      <c r="BN1270" s="114">
        <v>5.3109910208389097</v>
      </c>
      <c r="BO1270" s="114">
        <v>537.6</v>
      </c>
      <c r="BP1270" s="114">
        <v>384000</v>
      </c>
      <c r="BQ1270" s="107">
        <f t="shared" si="824"/>
        <v>1.4200000000000001E-5</v>
      </c>
      <c r="BR1270" s="107">
        <f t="shared" si="825"/>
        <v>4.1387211495338408E-4</v>
      </c>
      <c r="BS1270" s="107">
        <f t="shared" si="826"/>
        <v>2.0801947245647771E-2</v>
      </c>
      <c r="BT1270" s="107">
        <f t="shared" si="827"/>
        <v>1.2107132782390532E-4</v>
      </c>
      <c r="BU1270" s="107">
        <f t="shared" si="828"/>
        <v>1.2567447244420313E-2</v>
      </c>
      <c r="BV1270" s="107">
        <f t="shared" si="829"/>
        <v>9.7366503012282379</v>
      </c>
      <c r="BW1270" s="117">
        <f t="shared" si="830"/>
        <v>2.367755827982395E-2</v>
      </c>
    </row>
    <row r="1271" spans="1:75" ht="45" customHeight="1" x14ac:dyDescent="0.25">
      <c r="A1271" s="108">
        <v>4.6154750563586697</v>
      </c>
      <c r="B1271" s="108">
        <v>-74.097766658793205</v>
      </c>
      <c r="C1271" s="119">
        <v>29</v>
      </c>
      <c r="D1271" s="119">
        <v>26</v>
      </c>
      <c r="E1271" s="119">
        <v>2331</v>
      </c>
      <c r="F1271" s="16" t="s">
        <v>3185</v>
      </c>
      <c r="G1271" s="14" t="s">
        <v>3186</v>
      </c>
      <c r="H1271" s="16" t="s">
        <v>3187</v>
      </c>
      <c r="I1271" s="14" t="s">
        <v>133</v>
      </c>
      <c r="J1271" s="14" t="s">
        <v>41</v>
      </c>
      <c r="K1271" s="14">
        <v>148.21</v>
      </c>
      <c r="L1271" s="14"/>
      <c r="M1271" s="14">
        <v>2004</v>
      </c>
      <c r="N1271" s="15" t="s">
        <v>43</v>
      </c>
      <c r="O1271" s="15" t="s">
        <v>82</v>
      </c>
      <c r="P1271" s="28">
        <v>4.2689148957375835E-3</v>
      </c>
      <c r="Q1271" s="18">
        <v>612696</v>
      </c>
      <c r="R1271" s="18">
        <v>623248.02330909693</v>
      </c>
      <c r="S1271" s="15" t="s">
        <v>45</v>
      </c>
      <c r="T1271" s="15"/>
      <c r="U1271" s="15"/>
      <c r="V1271" s="14">
        <v>365</v>
      </c>
      <c r="W1271" s="76"/>
      <c r="X1271" s="14"/>
      <c r="Y1271" s="14">
        <v>8760</v>
      </c>
      <c r="Z1271" s="76" t="s">
        <v>3193</v>
      </c>
      <c r="AA1271" s="76" t="s">
        <v>429</v>
      </c>
      <c r="AB1271" s="19" t="s">
        <v>49</v>
      </c>
      <c r="AC1271" s="19">
        <v>237.18055687712899</v>
      </c>
      <c r="AD1271" s="19">
        <v>787.65812200543303</v>
      </c>
      <c r="AE1271" s="19">
        <v>0.50440070906507495</v>
      </c>
      <c r="AF1271" s="19">
        <v>1344</v>
      </c>
      <c r="AG1271" s="19">
        <v>1920000</v>
      </c>
      <c r="AH1271" s="20">
        <v>1159.0914634146341</v>
      </c>
      <c r="AI1271" s="20">
        <v>1.4200000000000001E-4</v>
      </c>
      <c r="AJ1271" s="21">
        <f t="shared" si="844"/>
        <v>0.14782231324102149</v>
      </c>
      <c r="AK1271" s="21">
        <f t="shared" si="845"/>
        <v>0.49090636758324163</v>
      </c>
      <c r="AL1271" s="21">
        <f t="shared" si="846"/>
        <v>3.1436674488051486E-4</v>
      </c>
      <c r="AM1271" s="21">
        <f t="shared" si="847"/>
        <v>0.83764534332742635</v>
      </c>
      <c r="AN1271" s="21">
        <f t="shared" si="848"/>
        <v>1196.636204753466</v>
      </c>
      <c r="AO1271" s="86">
        <f t="shared" si="815"/>
        <v>0.16742562021603197</v>
      </c>
      <c r="AP1271" s="88">
        <f t="shared" si="816"/>
        <v>4.0499263901649723E-4</v>
      </c>
      <c r="AQ1271" s="89">
        <f t="shared" si="817"/>
        <v>1.3449489522828538E-3</v>
      </c>
      <c r="AR1271" s="89">
        <f t="shared" si="818"/>
        <v>8.6127875309730103E-7</v>
      </c>
      <c r="AS1271" s="89">
        <f t="shared" si="819"/>
        <v>2.2949187488422638E-3</v>
      </c>
      <c r="AT1271" s="89">
        <f t="shared" si="820"/>
        <v>3.2784553554889482</v>
      </c>
      <c r="AU1271" s="91">
        <f t="shared" si="821"/>
        <v>4.5870032935899167E-4</v>
      </c>
      <c r="AV1271" s="95">
        <f t="shared" si="831"/>
        <v>147822.3132410215</v>
      </c>
      <c r="AW1271" s="96">
        <f t="shared" si="832"/>
        <v>490906.3675832416</v>
      </c>
      <c r="AX1271" s="96">
        <f t="shared" si="833"/>
        <v>314.36674488051489</v>
      </c>
      <c r="AY1271" s="96">
        <f t="shared" si="834"/>
        <v>837645.34332742635</v>
      </c>
      <c r="AZ1271" s="96">
        <f t="shared" si="835"/>
        <v>1196636204.7534661</v>
      </c>
      <c r="BA1271" s="97">
        <f t="shared" si="836"/>
        <v>167425.62021603197</v>
      </c>
      <c r="BB1271" s="102">
        <f t="shared" si="837"/>
        <v>404.99263901649721</v>
      </c>
      <c r="BC1271" s="98">
        <f t="shared" si="838"/>
        <v>1344.9489522828537</v>
      </c>
      <c r="BD1271" s="98">
        <f t="shared" si="839"/>
        <v>0.86127875309730106</v>
      </c>
      <c r="BE1271" s="98">
        <f t="shared" si="840"/>
        <v>2294.9187488422635</v>
      </c>
      <c r="BF1271" s="98">
        <f t="shared" si="841"/>
        <v>3278455.3554889481</v>
      </c>
      <c r="BG1271" s="103">
        <f t="shared" si="842"/>
        <v>458.70032935899167</v>
      </c>
      <c r="BH1271">
        <v>0.1</v>
      </c>
      <c r="BI1271">
        <f t="shared" si="822"/>
        <v>62324.802330909697</v>
      </c>
      <c r="BJ1271">
        <v>0.1</v>
      </c>
      <c r="BK1271">
        <f t="shared" si="823"/>
        <v>115.90914634146341</v>
      </c>
      <c r="BL1271" s="114">
        <v>233.99671804194799</v>
      </c>
      <c r="BM1271" s="114">
        <v>664.65923848889599</v>
      </c>
      <c r="BN1271" s="114">
        <v>0.40440070906507503</v>
      </c>
      <c r="BO1271" s="114">
        <v>537.6</v>
      </c>
      <c r="BP1271" s="114">
        <v>384000</v>
      </c>
      <c r="BQ1271" s="107">
        <f t="shared" si="824"/>
        <v>1.4200000000000001E-5</v>
      </c>
      <c r="BR1271" s="107">
        <f t="shared" si="825"/>
        <v>0.14658524573712062</v>
      </c>
      <c r="BS1271" s="107">
        <f t="shared" si="826"/>
        <v>0.417146171905247</v>
      </c>
      <c r="BT1271" s="107">
        <f t="shared" si="827"/>
        <v>2.5399489228534935E-4</v>
      </c>
      <c r="BU1271" s="107">
        <f t="shared" si="828"/>
        <v>0.3453700227345749</v>
      </c>
      <c r="BV1271" s="107">
        <f t="shared" si="829"/>
        <v>267.57598981661073</v>
      </c>
      <c r="BW1271" s="117">
        <f t="shared" si="830"/>
        <v>2.367755827982395E-2</v>
      </c>
    </row>
    <row r="1272" spans="1:75" ht="45" customHeight="1" x14ac:dyDescent="0.25">
      <c r="A1272" s="108">
        <v>4.6154750563586697</v>
      </c>
      <c r="B1272" s="108">
        <v>-74.097766658793205</v>
      </c>
      <c r="C1272" s="119">
        <v>29</v>
      </c>
      <c r="D1272" s="119">
        <v>26</v>
      </c>
      <c r="E1272" s="119">
        <v>2331</v>
      </c>
      <c r="F1272" s="16" t="s">
        <v>3185</v>
      </c>
      <c r="G1272" s="14" t="s">
        <v>3186</v>
      </c>
      <c r="H1272" s="16" t="s">
        <v>3187</v>
      </c>
      <c r="I1272" s="14" t="s">
        <v>133</v>
      </c>
      <c r="J1272" s="14" t="s">
        <v>41</v>
      </c>
      <c r="K1272" s="14">
        <v>237.14</v>
      </c>
      <c r="L1272" s="14"/>
      <c r="M1272" s="14">
        <v>1979</v>
      </c>
      <c r="N1272" s="15" t="s">
        <v>43</v>
      </c>
      <c r="O1272" s="15" t="s">
        <v>86</v>
      </c>
      <c r="P1272" s="28">
        <v>4.2689148957375835E-3</v>
      </c>
      <c r="Q1272" s="18">
        <v>539171.5</v>
      </c>
      <c r="R1272" s="18">
        <v>548457.26363416901</v>
      </c>
      <c r="S1272" s="15" t="s">
        <v>45</v>
      </c>
      <c r="T1272" s="15"/>
      <c r="U1272" s="15"/>
      <c r="V1272" s="14">
        <v>365</v>
      </c>
      <c r="W1272" s="76"/>
      <c r="X1272" s="14"/>
      <c r="Y1272" s="14">
        <v>8760</v>
      </c>
      <c r="Z1272" s="76" t="s">
        <v>3194</v>
      </c>
      <c r="AA1272" s="76" t="s">
        <v>429</v>
      </c>
      <c r="AB1272" s="19" t="s">
        <v>49</v>
      </c>
      <c r="AC1272" s="19">
        <v>589.42211574465</v>
      </c>
      <c r="AD1272" s="19">
        <v>6395.3771199333296</v>
      </c>
      <c r="AE1272" s="19">
        <v>22.425616220874101</v>
      </c>
      <c r="AF1272" s="19">
        <v>1344</v>
      </c>
      <c r="AG1272" s="19">
        <v>1920000</v>
      </c>
      <c r="AH1272" s="20">
        <v>1159.0914634146341</v>
      </c>
      <c r="AI1272" s="20">
        <v>1.4200000000000001E-4</v>
      </c>
      <c r="AJ1272" s="21">
        <f t="shared" si="844"/>
        <v>0.3232728407267732</v>
      </c>
      <c r="AK1272" s="21">
        <f t="shared" si="845"/>
        <v>3.5075910351072066</v>
      </c>
      <c r="AL1272" s="21">
        <f t="shared" si="846"/>
        <v>1.2299492107810645E-2</v>
      </c>
      <c r="AM1272" s="21">
        <f t="shared" si="847"/>
        <v>0.73712656232432316</v>
      </c>
      <c r="AN1272" s="21">
        <f t="shared" si="848"/>
        <v>1053.0379461776045</v>
      </c>
      <c r="AO1272" s="86">
        <f t="shared" si="815"/>
        <v>0.16742562021603197</v>
      </c>
      <c r="AP1272" s="88">
        <f t="shared" si="816"/>
        <v>8.8567901568978964E-4</v>
      </c>
      <c r="AQ1272" s="89">
        <f t="shared" si="817"/>
        <v>9.6098384523485118E-3</v>
      </c>
      <c r="AR1272" s="89">
        <f t="shared" si="818"/>
        <v>3.3697238651536012E-5</v>
      </c>
      <c r="AS1272" s="89">
        <f t="shared" si="819"/>
        <v>2.0195248282858171E-3</v>
      </c>
      <c r="AT1272" s="89">
        <f t="shared" si="820"/>
        <v>2.8850354689797384</v>
      </c>
      <c r="AU1272" s="91">
        <f t="shared" si="821"/>
        <v>4.5870032935899167E-4</v>
      </c>
      <c r="AV1272" s="95">
        <f t="shared" si="831"/>
        <v>323272.8407267732</v>
      </c>
      <c r="AW1272" s="96">
        <f t="shared" si="832"/>
        <v>3507591.0351072066</v>
      </c>
      <c r="AX1272" s="96">
        <f t="shared" si="833"/>
        <v>12299.492107810645</v>
      </c>
      <c r="AY1272" s="96">
        <f t="shared" si="834"/>
        <v>737126.56232432311</v>
      </c>
      <c r="AZ1272" s="96">
        <f t="shared" si="835"/>
        <v>1053037946.1776044</v>
      </c>
      <c r="BA1272" s="97">
        <f t="shared" si="836"/>
        <v>167425.62021603197</v>
      </c>
      <c r="BB1272" s="102">
        <f t="shared" si="837"/>
        <v>885.67901568978959</v>
      </c>
      <c r="BC1272" s="98">
        <f t="shared" si="838"/>
        <v>9609.8384523485111</v>
      </c>
      <c r="BD1272" s="98">
        <f t="shared" si="839"/>
        <v>33.697238651536011</v>
      </c>
      <c r="BE1272" s="98">
        <f t="shared" si="840"/>
        <v>2019.524828285817</v>
      </c>
      <c r="BF1272" s="98">
        <f t="shared" si="841"/>
        <v>2885035.4689797382</v>
      </c>
      <c r="BG1272" s="103">
        <f t="shared" si="842"/>
        <v>458.70032935899167</v>
      </c>
      <c r="BH1272">
        <v>0.1</v>
      </c>
      <c r="BI1272">
        <f t="shared" si="822"/>
        <v>54845.726363416907</v>
      </c>
      <c r="BJ1272">
        <v>0.1</v>
      </c>
      <c r="BK1272">
        <f t="shared" si="823"/>
        <v>115.90914634146341</v>
      </c>
      <c r="BL1272" s="114">
        <v>491.49252207956101</v>
      </c>
      <c r="BM1272" s="114">
        <v>4911.7599692228896</v>
      </c>
      <c r="BN1272" s="114">
        <v>16.278520514623899</v>
      </c>
      <c r="BO1272" s="114">
        <v>537.6</v>
      </c>
      <c r="BP1272" s="114">
        <v>384000</v>
      </c>
      <c r="BQ1272" s="107">
        <f t="shared" si="824"/>
        <v>1.4200000000000001E-5</v>
      </c>
      <c r="BR1272" s="107">
        <f t="shared" si="825"/>
        <v>0.27149414764311608</v>
      </c>
      <c r="BS1272" s="107">
        <f t="shared" si="826"/>
        <v>2.7166298257566961</v>
      </c>
      <c r="BT1272" s="107">
        <f t="shared" si="827"/>
        <v>9.0123947591651925E-3</v>
      </c>
      <c r="BU1272" s="107">
        <f t="shared" si="828"/>
        <v>0.30392506759116245</v>
      </c>
      <c r="BV1272" s="107">
        <f t="shared" si="829"/>
        <v>235.46644305398885</v>
      </c>
      <c r="BW1272" s="117">
        <f t="shared" si="830"/>
        <v>2.367755827982395E-2</v>
      </c>
    </row>
    <row r="1273" spans="1:75" ht="30" customHeight="1" x14ac:dyDescent="0.25">
      <c r="A1273" s="108">
        <v>4.6142576974039304</v>
      </c>
      <c r="B1273" s="108">
        <v>-74.098307865620399</v>
      </c>
      <c r="C1273" s="119">
        <v>29</v>
      </c>
      <c r="D1273" s="119">
        <v>25</v>
      </c>
      <c r="E1273" s="119">
        <v>2318</v>
      </c>
      <c r="F1273" s="16" t="s">
        <v>3195</v>
      </c>
      <c r="G1273" s="14" t="s">
        <v>3196</v>
      </c>
      <c r="H1273" s="16" t="s">
        <v>3197</v>
      </c>
      <c r="I1273" s="14" t="s">
        <v>133</v>
      </c>
      <c r="J1273" s="14" t="s">
        <v>41</v>
      </c>
      <c r="K1273" s="14">
        <v>10</v>
      </c>
      <c r="L1273" s="14"/>
      <c r="M1273" s="14">
        <v>2006</v>
      </c>
      <c r="N1273" s="15" t="s">
        <v>43</v>
      </c>
      <c r="O1273" s="15" t="s">
        <v>44</v>
      </c>
      <c r="P1273" s="28">
        <v>4.2689148957375835E-3</v>
      </c>
      <c r="Q1273" s="18">
        <v>4226.25</v>
      </c>
      <c r="R1273" s="18">
        <v>4299.0356694185548</v>
      </c>
      <c r="S1273" s="15" t="s">
        <v>45</v>
      </c>
      <c r="T1273" s="15"/>
      <c r="U1273" s="15"/>
      <c r="V1273" s="14">
        <v>365</v>
      </c>
      <c r="W1273" s="76"/>
      <c r="X1273" s="14">
        <v>31</v>
      </c>
      <c r="Y1273" s="14">
        <v>2672</v>
      </c>
      <c r="Z1273" s="76" t="s">
        <v>3198</v>
      </c>
      <c r="AA1273" s="76" t="s">
        <v>3199</v>
      </c>
      <c r="AB1273" s="19" t="s">
        <v>49</v>
      </c>
      <c r="AC1273" s="19">
        <v>46.3856216091623</v>
      </c>
      <c r="AD1273" s="19">
        <v>1074.85364414012</v>
      </c>
      <c r="AE1273" s="19">
        <v>5.4109910208389103</v>
      </c>
      <c r="AF1273" s="19">
        <v>1344</v>
      </c>
      <c r="AG1273" s="19">
        <v>1920000</v>
      </c>
      <c r="AH1273" s="23">
        <v>4226.25</v>
      </c>
      <c r="AI1273" s="24">
        <v>8.7999999999999994E-8</v>
      </c>
      <c r="AJ1273" s="21">
        <f t="shared" si="844"/>
        <v>1.9941344184594084E-4</v>
      </c>
      <c r="AK1273" s="21">
        <f t="shared" si="845"/>
        <v>4.6208341555628932E-3</v>
      </c>
      <c r="AL1273" s="21">
        <f t="shared" si="846"/>
        <v>2.3262043405489992E-5</v>
      </c>
      <c r="AM1273" s="21">
        <f t="shared" si="847"/>
        <v>5.7779039396985378E-3</v>
      </c>
      <c r="AN1273" s="21">
        <f t="shared" si="848"/>
        <v>8.2541484852836255</v>
      </c>
      <c r="AO1273" s="86">
        <f t="shared" si="815"/>
        <v>3.7831513890883284E-4</v>
      </c>
      <c r="AP1273" s="88">
        <f t="shared" si="816"/>
        <v>5.4633819683819408E-7</v>
      </c>
      <c r="AQ1273" s="89">
        <f t="shared" si="817"/>
        <v>1.2659819604281899E-5</v>
      </c>
      <c r="AR1273" s="89">
        <f t="shared" si="818"/>
        <v>6.3731625768465739E-8</v>
      </c>
      <c r="AS1273" s="89">
        <f t="shared" si="819"/>
        <v>1.5829873807393254E-5</v>
      </c>
      <c r="AT1273" s="89">
        <f t="shared" si="820"/>
        <v>2.2614105439133222E-2</v>
      </c>
      <c r="AU1273" s="91">
        <f t="shared" si="821"/>
        <v>1.0364798326269393E-6</v>
      </c>
      <c r="AV1273" s="95">
        <f t="shared" si="831"/>
        <v>199.41344184594084</v>
      </c>
      <c r="AW1273" s="96">
        <f t="shared" si="832"/>
        <v>4620.8341555628931</v>
      </c>
      <c r="AX1273" s="96">
        <f t="shared" si="833"/>
        <v>23.262043405489994</v>
      </c>
      <c r="AY1273" s="96">
        <f t="shared" si="834"/>
        <v>5777.9039396985381</v>
      </c>
      <c r="AZ1273" s="96">
        <f t="shared" si="835"/>
        <v>8254148.4852836253</v>
      </c>
      <c r="BA1273" s="97">
        <f t="shared" si="836"/>
        <v>378.31513890883286</v>
      </c>
      <c r="BB1273" s="102">
        <f t="shared" si="837"/>
        <v>0.54633819683819407</v>
      </c>
      <c r="BC1273" s="98">
        <f t="shared" si="838"/>
        <v>12.6598196042819</v>
      </c>
      <c r="BD1273" s="98">
        <f t="shared" si="839"/>
        <v>6.3731625768465736E-2</v>
      </c>
      <c r="BE1273" s="98">
        <f t="shared" si="840"/>
        <v>15.829873807393254</v>
      </c>
      <c r="BF1273" s="98">
        <f t="shared" si="841"/>
        <v>22614.105439133222</v>
      </c>
      <c r="BG1273" s="103">
        <f t="shared" si="842"/>
        <v>1.0364798326269393</v>
      </c>
      <c r="BH1273">
        <v>0.1</v>
      </c>
      <c r="BI1273">
        <f t="shared" si="822"/>
        <v>429.9035669418555</v>
      </c>
      <c r="BJ1273">
        <v>0.1</v>
      </c>
      <c r="BK1273">
        <f t="shared" si="823"/>
        <v>422.625</v>
      </c>
      <c r="BL1273" s="114">
        <v>17.6498016718255</v>
      </c>
      <c r="BM1273" s="114">
        <v>910.91550745517998</v>
      </c>
      <c r="BN1273" s="114">
        <v>5.3109910208389097</v>
      </c>
      <c r="BO1273" s="114">
        <v>537.6</v>
      </c>
      <c r="BP1273" s="114">
        <v>384000</v>
      </c>
      <c r="BQ1273" s="107">
        <f t="shared" si="824"/>
        <v>8.7999999999999994E-9</v>
      </c>
      <c r="BR1273" s="107">
        <f t="shared" si="825"/>
        <v>7.8453780032372247E-5</v>
      </c>
      <c r="BS1273" s="107">
        <f t="shared" si="826"/>
        <v>3.9432262635980654E-3</v>
      </c>
      <c r="BT1273" s="107">
        <f t="shared" si="827"/>
        <v>2.2950334120465564E-5</v>
      </c>
      <c r="BU1273" s="107">
        <f t="shared" si="828"/>
        <v>2.3822908238049488E-3</v>
      </c>
      <c r="BV1273" s="107">
        <f t="shared" si="829"/>
        <v>1.8456837109471111</v>
      </c>
      <c r="BW1273" s="117">
        <f t="shared" si="830"/>
        <v>5.3501840029593291E-5</v>
      </c>
    </row>
    <row r="1274" spans="1:75" ht="30" customHeight="1" x14ac:dyDescent="0.25">
      <c r="A1274" s="108">
        <v>4.6142576974039304</v>
      </c>
      <c r="B1274" s="108">
        <v>-74.098307865620399</v>
      </c>
      <c r="C1274" s="119">
        <v>29</v>
      </c>
      <c r="D1274" s="119">
        <v>25</v>
      </c>
      <c r="E1274" s="119">
        <v>2318</v>
      </c>
      <c r="F1274" s="16" t="s">
        <v>3195</v>
      </c>
      <c r="G1274" s="14" t="s">
        <v>3196</v>
      </c>
      <c r="H1274" s="16" t="s">
        <v>3197</v>
      </c>
      <c r="I1274" s="14" t="s">
        <v>133</v>
      </c>
      <c r="J1274" s="14" t="s">
        <v>41</v>
      </c>
      <c r="K1274" s="14">
        <v>10</v>
      </c>
      <c r="L1274" s="14"/>
      <c r="M1274" s="14">
        <v>2000</v>
      </c>
      <c r="N1274" s="15" t="s">
        <v>43</v>
      </c>
      <c r="O1274" s="15" t="s">
        <v>44</v>
      </c>
      <c r="P1274" s="28">
        <v>4.2689148957375835E-3</v>
      </c>
      <c r="Q1274" s="18">
        <v>4226.25</v>
      </c>
      <c r="R1274" s="18">
        <v>4299.0356694185548</v>
      </c>
      <c r="S1274" s="15" t="s">
        <v>45</v>
      </c>
      <c r="T1274" s="15"/>
      <c r="U1274" s="15"/>
      <c r="V1274" s="14">
        <v>365</v>
      </c>
      <c r="W1274" s="76"/>
      <c r="X1274" s="14">
        <v>31</v>
      </c>
      <c r="Y1274" s="14">
        <v>8016</v>
      </c>
      <c r="Z1274" s="76" t="s">
        <v>3200</v>
      </c>
      <c r="AA1274" s="76" t="s">
        <v>3201</v>
      </c>
      <c r="AB1274" s="19" t="s">
        <v>49</v>
      </c>
      <c r="AC1274" s="19">
        <v>46.3856216091623</v>
      </c>
      <c r="AD1274" s="19">
        <v>1074.85364414012</v>
      </c>
      <c r="AE1274" s="19">
        <v>5.4109910208389103</v>
      </c>
      <c r="AF1274" s="19">
        <v>1344</v>
      </c>
      <c r="AG1274" s="19">
        <v>1920000</v>
      </c>
      <c r="AH1274" s="23">
        <v>4226.25</v>
      </c>
      <c r="AI1274" s="24">
        <v>8.7999999999999994E-8</v>
      </c>
      <c r="AJ1274" s="21">
        <f t="shared" si="844"/>
        <v>1.9941344184594084E-4</v>
      </c>
      <c r="AK1274" s="21">
        <f t="shared" si="845"/>
        <v>4.6208341555628932E-3</v>
      </c>
      <c r="AL1274" s="21">
        <f t="shared" si="846"/>
        <v>2.3262043405489992E-5</v>
      </c>
      <c r="AM1274" s="21">
        <f t="shared" si="847"/>
        <v>5.7779039396985378E-3</v>
      </c>
      <c r="AN1274" s="21">
        <f t="shared" si="848"/>
        <v>8.2541484852836255</v>
      </c>
      <c r="AO1274" s="86">
        <f t="shared" si="815"/>
        <v>3.7831513890883284E-4</v>
      </c>
      <c r="AP1274" s="88">
        <f t="shared" si="816"/>
        <v>5.4633819683819408E-7</v>
      </c>
      <c r="AQ1274" s="89">
        <f t="shared" si="817"/>
        <v>1.2659819604281899E-5</v>
      </c>
      <c r="AR1274" s="89">
        <f t="shared" si="818"/>
        <v>6.3731625768465739E-8</v>
      </c>
      <c r="AS1274" s="89">
        <f t="shared" si="819"/>
        <v>1.5829873807393254E-5</v>
      </c>
      <c r="AT1274" s="89">
        <f t="shared" si="820"/>
        <v>2.2614105439133222E-2</v>
      </c>
      <c r="AU1274" s="91">
        <f t="shared" si="821"/>
        <v>1.0364798326269393E-6</v>
      </c>
      <c r="AV1274" s="95">
        <f t="shared" si="831"/>
        <v>199.41344184594084</v>
      </c>
      <c r="AW1274" s="96">
        <f t="shared" si="832"/>
        <v>4620.8341555628931</v>
      </c>
      <c r="AX1274" s="96">
        <f t="shared" si="833"/>
        <v>23.262043405489994</v>
      </c>
      <c r="AY1274" s="96">
        <f t="shared" si="834"/>
        <v>5777.9039396985381</v>
      </c>
      <c r="AZ1274" s="96">
        <f t="shared" si="835"/>
        <v>8254148.4852836253</v>
      </c>
      <c r="BA1274" s="97">
        <f t="shared" si="836"/>
        <v>378.31513890883286</v>
      </c>
      <c r="BB1274" s="102">
        <f t="shared" si="837"/>
        <v>0.54633819683819407</v>
      </c>
      <c r="BC1274" s="98">
        <f t="shared" si="838"/>
        <v>12.6598196042819</v>
      </c>
      <c r="BD1274" s="98">
        <f t="shared" si="839"/>
        <v>6.3731625768465736E-2</v>
      </c>
      <c r="BE1274" s="98">
        <f t="shared" si="840"/>
        <v>15.829873807393254</v>
      </c>
      <c r="BF1274" s="98">
        <f t="shared" si="841"/>
        <v>22614.105439133222</v>
      </c>
      <c r="BG1274" s="103">
        <f t="shared" si="842"/>
        <v>1.0364798326269393</v>
      </c>
      <c r="BH1274">
        <v>0.1</v>
      </c>
      <c r="BI1274">
        <f t="shared" si="822"/>
        <v>429.9035669418555</v>
      </c>
      <c r="BJ1274">
        <v>0.1</v>
      </c>
      <c r="BK1274">
        <f t="shared" si="823"/>
        <v>422.625</v>
      </c>
      <c r="BL1274" s="114">
        <v>17.6498016718255</v>
      </c>
      <c r="BM1274" s="114">
        <v>910.91550745517998</v>
      </c>
      <c r="BN1274" s="114">
        <v>5.3109910208389097</v>
      </c>
      <c r="BO1274" s="114">
        <v>537.6</v>
      </c>
      <c r="BP1274" s="114">
        <v>384000</v>
      </c>
      <c r="BQ1274" s="107">
        <f t="shared" si="824"/>
        <v>8.7999999999999994E-9</v>
      </c>
      <c r="BR1274" s="107">
        <f t="shared" si="825"/>
        <v>7.8453780032372247E-5</v>
      </c>
      <c r="BS1274" s="107">
        <f t="shared" si="826"/>
        <v>3.9432262635980654E-3</v>
      </c>
      <c r="BT1274" s="107">
        <f t="shared" si="827"/>
        <v>2.2950334120465564E-5</v>
      </c>
      <c r="BU1274" s="107">
        <f t="shared" si="828"/>
        <v>2.3822908238049488E-3</v>
      </c>
      <c r="BV1274" s="107">
        <f t="shared" si="829"/>
        <v>1.8456837109471111</v>
      </c>
      <c r="BW1274" s="117">
        <f t="shared" si="830"/>
        <v>5.3501840029593291E-5</v>
      </c>
    </row>
    <row r="1275" spans="1:75" ht="15" customHeight="1" x14ac:dyDescent="0.25">
      <c r="A1275" s="108">
        <v>4.6132406039095004</v>
      </c>
      <c r="B1275" s="108">
        <v>-74.095080921348995</v>
      </c>
      <c r="C1275" s="119">
        <v>30</v>
      </c>
      <c r="D1275" s="119">
        <v>25</v>
      </c>
      <c r="E1275" s="119">
        <v>2319</v>
      </c>
      <c r="F1275" s="16" t="s">
        <v>3202</v>
      </c>
      <c r="G1275" s="14" t="s">
        <v>3203</v>
      </c>
      <c r="H1275" s="16" t="s">
        <v>3204</v>
      </c>
      <c r="I1275" s="14" t="s">
        <v>133</v>
      </c>
      <c r="J1275" s="14" t="s">
        <v>53</v>
      </c>
      <c r="K1275" s="14">
        <v>205.13</v>
      </c>
      <c r="L1275" s="14"/>
      <c r="M1275" s="14">
        <v>1997</v>
      </c>
      <c r="N1275" s="15" t="s">
        <v>43</v>
      </c>
      <c r="O1275" s="15" t="s">
        <v>123</v>
      </c>
      <c r="P1275" s="28">
        <v>4.2689148957375835E-3</v>
      </c>
      <c r="Q1275" s="18">
        <v>25399.068749999999</v>
      </c>
      <c r="R1275" s="18">
        <v>25836.49867524736</v>
      </c>
      <c r="S1275" s="15" t="s">
        <v>45</v>
      </c>
      <c r="T1275" s="15"/>
      <c r="U1275" s="15"/>
      <c r="V1275" s="14">
        <v>365</v>
      </c>
      <c r="W1275" s="76"/>
      <c r="X1275" s="14"/>
      <c r="Y1275" s="14">
        <v>8760</v>
      </c>
      <c r="Z1275" s="76" t="s">
        <v>3205</v>
      </c>
      <c r="AA1275" s="76" t="s">
        <v>3206</v>
      </c>
      <c r="AB1275" s="19" t="s">
        <v>49</v>
      </c>
      <c r="AC1275" s="19">
        <v>196.35697419693699</v>
      </c>
      <c r="AD1275" s="19">
        <v>1220.7279907421801</v>
      </c>
      <c r="AE1275" s="19">
        <v>69.655897325915305</v>
      </c>
      <c r="AF1275" s="19">
        <v>640</v>
      </c>
      <c r="AG1275" s="19">
        <v>1920000</v>
      </c>
      <c r="AH1275" s="20">
        <v>2.9803032786885244</v>
      </c>
      <c r="AI1275" s="20">
        <v>1.362E-5</v>
      </c>
      <c r="AJ1275" s="21">
        <f t="shared" si="844"/>
        <v>5.0731767037147423E-3</v>
      </c>
      <c r="AK1275" s="21">
        <f t="shared" si="845"/>
        <v>3.1539337115647707E-2</v>
      </c>
      <c r="AL1275" s="21">
        <f t="shared" si="846"/>
        <v>1.799664498984177E-3</v>
      </c>
      <c r="AM1275" s="21">
        <f t="shared" si="847"/>
        <v>1.653535915215831E-2</v>
      </c>
      <c r="AN1275" s="21">
        <f t="shared" si="848"/>
        <v>49.606077456474928</v>
      </c>
      <c r="AO1275" s="86">
        <f t="shared" si="815"/>
        <v>4.1290812889073531E-5</v>
      </c>
      <c r="AP1275" s="88">
        <f t="shared" si="816"/>
        <v>1.3899114256752719E-5</v>
      </c>
      <c r="AQ1275" s="89">
        <f t="shared" si="817"/>
        <v>8.6409142782596461E-5</v>
      </c>
      <c r="AR1275" s="89">
        <f t="shared" si="818"/>
        <v>4.9305876684498003E-6</v>
      </c>
      <c r="AS1275" s="89">
        <f t="shared" si="819"/>
        <v>4.5302353841529618E-5</v>
      </c>
      <c r="AT1275" s="89">
        <f t="shared" si="820"/>
        <v>0.13590706152458884</v>
      </c>
      <c r="AU1275" s="91">
        <f t="shared" si="821"/>
        <v>1.1312551476458501E-7</v>
      </c>
      <c r="AV1275" s="95">
        <f t="shared" si="831"/>
        <v>5073.176703714742</v>
      </c>
      <c r="AW1275" s="96">
        <f t="shared" si="832"/>
        <v>31539.337115647708</v>
      </c>
      <c r="AX1275" s="96">
        <f t="shared" si="833"/>
        <v>1799.664498984177</v>
      </c>
      <c r="AY1275" s="96">
        <f t="shared" si="834"/>
        <v>16535.359152158311</v>
      </c>
      <c r="AZ1275" s="96">
        <f t="shared" si="835"/>
        <v>49606077.45647493</v>
      </c>
      <c r="BA1275" s="97">
        <f t="shared" si="836"/>
        <v>41.290812889073528</v>
      </c>
      <c r="BB1275" s="102">
        <f t="shared" si="837"/>
        <v>13.899114256752719</v>
      </c>
      <c r="BC1275" s="98">
        <f t="shared" si="838"/>
        <v>86.409142782596462</v>
      </c>
      <c r="BD1275" s="98">
        <f t="shared" si="839"/>
        <v>4.9305876684498005</v>
      </c>
      <c r="BE1275" s="98">
        <f t="shared" si="840"/>
        <v>45.302353841529616</v>
      </c>
      <c r="BF1275" s="98">
        <f t="shared" si="841"/>
        <v>135907.06152458885</v>
      </c>
      <c r="BG1275" s="103">
        <f t="shared" si="842"/>
        <v>0.11312551476458502</v>
      </c>
      <c r="BH1275">
        <v>0.1</v>
      </c>
      <c r="BI1275">
        <f t="shared" si="822"/>
        <v>2583.6498675247362</v>
      </c>
      <c r="BJ1275">
        <v>0.1</v>
      </c>
      <c r="BK1275">
        <f t="shared" si="823"/>
        <v>0.29803032786885247</v>
      </c>
      <c r="BL1275" s="114">
        <v>187.562005220738</v>
      </c>
      <c r="BM1275" s="114">
        <v>1012.03746873145</v>
      </c>
      <c r="BN1275" s="114">
        <v>69.555897325915296</v>
      </c>
      <c r="BO1275" s="114">
        <v>256</v>
      </c>
      <c r="BP1275" s="114">
        <v>384000</v>
      </c>
      <c r="BQ1275" s="107">
        <f t="shared" si="824"/>
        <v>1.362E-6</v>
      </c>
      <c r="BR1275" s="107">
        <f t="shared" si="825"/>
        <v>4.8724284501617679E-3</v>
      </c>
      <c r="BS1275" s="107">
        <f t="shared" si="826"/>
        <v>2.6337032880505391E-2</v>
      </c>
      <c r="BT1275" s="107">
        <f t="shared" si="827"/>
        <v>1.8060696280461797E-3</v>
      </c>
      <c r="BU1275" s="107">
        <f t="shared" si="828"/>
        <v>6.8177032341872413E-3</v>
      </c>
      <c r="BV1275" s="107">
        <f t="shared" si="829"/>
        <v>11.092256128979782</v>
      </c>
      <c r="BW1275" s="117">
        <f t="shared" si="830"/>
        <v>5.8394027589137601E-6</v>
      </c>
    </row>
    <row r="1276" spans="1:75" ht="15" customHeight="1" x14ac:dyDescent="0.25">
      <c r="A1276" s="108">
        <v>4.6132406039095004</v>
      </c>
      <c r="B1276" s="108">
        <v>-74.095080921348995</v>
      </c>
      <c r="C1276" s="119">
        <v>30</v>
      </c>
      <c r="D1276" s="119">
        <v>25</v>
      </c>
      <c r="E1276" s="119">
        <v>2319</v>
      </c>
      <c r="F1276" s="16" t="s">
        <v>3202</v>
      </c>
      <c r="G1276" s="14" t="s">
        <v>3203</v>
      </c>
      <c r="H1276" s="16" t="s">
        <v>3204</v>
      </c>
      <c r="I1276" s="14" t="s">
        <v>133</v>
      </c>
      <c r="J1276" s="14" t="s">
        <v>53</v>
      </c>
      <c r="K1276" s="14">
        <v>43.96</v>
      </c>
      <c r="L1276" s="14"/>
      <c r="M1276" s="14">
        <v>1997</v>
      </c>
      <c r="N1276" s="15" t="s">
        <v>43</v>
      </c>
      <c r="O1276" s="15" t="s">
        <v>123</v>
      </c>
      <c r="P1276" s="22">
        <v>1.192780523187394E-2</v>
      </c>
      <c r="Q1276" s="18">
        <v>25399.068749999999</v>
      </c>
      <c r="R1276" s="18">
        <v>26640.263343611769</v>
      </c>
      <c r="S1276" s="15" t="s">
        <v>45</v>
      </c>
      <c r="T1276" s="15"/>
      <c r="U1276" s="15"/>
      <c r="V1276" s="14">
        <v>365</v>
      </c>
      <c r="W1276" s="76"/>
      <c r="X1276" s="14"/>
      <c r="Y1276" s="14">
        <v>8760</v>
      </c>
      <c r="Z1276" s="76" t="s">
        <v>429</v>
      </c>
      <c r="AA1276" s="76" t="s">
        <v>429</v>
      </c>
      <c r="AB1276" s="19" t="s">
        <v>49</v>
      </c>
      <c r="AC1276" s="19">
        <v>196.35697419693699</v>
      </c>
      <c r="AD1276" s="19">
        <v>1220.7279907421801</v>
      </c>
      <c r="AE1276" s="19">
        <v>69.655897325915305</v>
      </c>
      <c r="AF1276" s="19">
        <v>640</v>
      </c>
      <c r="AG1276" s="19">
        <v>1920000</v>
      </c>
      <c r="AH1276" s="20">
        <v>8608.3841463414628</v>
      </c>
      <c r="AI1276" s="20">
        <v>1.0442E-8</v>
      </c>
      <c r="AJ1276" s="21">
        <f t="shared" si="844"/>
        <v>5.2310015019611817E-3</v>
      </c>
      <c r="AK1276" s="21">
        <f t="shared" si="845"/>
        <v>3.2520515144289747E-2</v>
      </c>
      <c r="AL1276" s="21">
        <f t="shared" si="846"/>
        <v>1.8556514481979664E-3</v>
      </c>
      <c r="AM1276" s="21">
        <f t="shared" si="847"/>
        <v>1.7049768539911532E-2</v>
      </c>
      <c r="AN1276" s="21">
        <f t="shared" si="848"/>
        <v>51.149305619734598</v>
      </c>
      <c r="AO1276" s="86">
        <f t="shared" si="815"/>
        <v>9.4281405436559516E-5</v>
      </c>
      <c r="AP1276" s="88">
        <f t="shared" si="816"/>
        <v>1.433151096427721E-5</v>
      </c>
      <c r="AQ1276" s="89">
        <f t="shared" si="817"/>
        <v>8.9097301765177385E-5</v>
      </c>
      <c r="AR1276" s="89">
        <f t="shared" si="818"/>
        <v>5.0839765704053877E-6</v>
      </c>
      <c r="AS1276" s="89">
        <f t="shared" si="819"/>
        <v>4.6711694629894607E-5</v>
      </c>
      <c r="AT1276" s="89">
        <f t="shared" si="820"/>
        <v>0.14013508388968382</v>
      </c>
      <c r="AU1276" s="91">
        <f t="shared" si="821"/>
        <v>2.5830522037413568E-7</v>
      </c>
      <c r="AV1276" s="95">
        <f t="shared" si="831"/>
        <v>5231.0015019611819</v>
      </c>
      <c r="AW1276" s="96">
        <f t="shared" si="832"/>
        <v>32520.515144289748</v>
      </c>
      <c r="AX1276" s="96">
        <f t="shared" si="833"/>
        <v>1855.6514481979664</v>
      </c>
      <c r="AY1276" s="96">
        <f t="shared" si="834"/>
        <v>17049.768539911533</v>
      </c>
      <c r="AZ1276" s="96">
        <f t="shared" si="835"/>
        <v>51149305.6197346</v>
      </c>
      <c r="BA1276" s="97">
        <f t="shared" si="836"/>
        <v>94.28140543655951</v>
      </c>
      <c r="BB1276" s="102">
        <f t="shared" si="837"/>
        <v>14.331510964277211</v>
      </c>
      <c r="BC1276" s="98">
        <f t="shared" si="838"/>
        <v>89.097301765177392</v>
      </c>
      <c r="BD1276" s="98">
        <f t="shared" si="839"/>
        <v>5.0839765704053876</v>
      </c>
      <c r="BE1276" s="98">
        <f t="shared" si="840"/>
        <v>46.711694629894609</v>
      </c>
      <c r="BF1276" s="98">
        <f t="shared" si="841"/>
        <v>140135.08388968382</v>
      </c>
      <c r="BG1276" s="103">
        <f t="shared" si="842"/>
        <v>0.25830522037413567</v>
      </c>
      <c r="BH1276">
        <v>0.1</v>
      </c>
      <c r="BI1276">
        <f t="shared" si="822"/>
        <v>2664.0263343611769</v>
      </c>
      <c r="BJ1276">
        <v>0.1</v>
      </c>
      <c r="BK1276">
        <f t="shared" si="823"/>
        <v>860.83841463414637</v>
      </c>
      <c r="BL1276" s="114">
        <v>187.562005220738</v>
      </c>
      <c r="BM1276" s="114">
        <v>1012.03746873145</v>
      </c>
      <c r="BN1276" s="114">
        <v>69.555897325915296</v>
      </c>
      <c r="BO1276" s="114">
        <v>256</v>
      </c>
      <c r="BP1276" s="114">
        <v>384000</v>
      </c>
      <c r="BQ1276" s="107">
        <f t="shared" si="824"/>
        <v>1.0442E-9</v>
      </c>
      <c r="BR1276" s="107">
        <f t="shared" si="825"/>
        <v>5.0240080386578503E-3</v>
      </c>
      <c r="BS1276" s="107">
        <f t="shared" si="826"/>
        <v>2.7156368997406657E-2</v>
      </c>
      <c r="BT1276" s="107">
        <f t="shared" si="827"/>
        <v>1.8622558386421348E-3</v>
      </c>
      <c r="BU1276" s="107">
        <f t="shared" si="828"/>
        <v>7.0297996582388252E-3</v>
      </c>
      <c r="BV1276" s="107">
        <f t="shared" si="829"/>
        <v>11.437332436763858</v>
      </c>
      <c r="BW1276" s="117">
        <f t="shared" si="830"/>
        <v>1.3333404224797892E-5</v>
      </c>
    </row>
    <row r="1277" spans="1:75" ht="15" customHeight="1" x14ac:dyDescent="0.25">
      <c r="A1277" s="108">
        <v>4.6132406039095004</v>
      </c>
      <c r="B1277" s="108">
        <v>-74.095080921348995</v>
      </c>
      <c r="C1277" s="119">
        <v>30</v>
      </c>
      <c r="D1277" s="119">
        <v>25</v>
      </c>
      <c r="E1277" s="119">
        <v>2319</v>
      </c>
      <c r="F1277" s="16" t="s">
        <v>3202</v>
      </c>
      <c r="G1277" s="14" t="s">
        <v>3203</v>
      </c>
      <c r="H1277" s="16" t="s">
        <v>3204</v>
      </c>
      <c r="I1277" s="14" t="s">
        <v>133</v>
      </c>
      <c r="J1277" s="14" t="s">
        <v>53</v>
      </c>
      <c r="K1277" s="27"/>
      <c r="L1277" s="27"/>
      <c r="M1277" s="14">
        <v>2008</v>
      </c>
      <c r="N1277" s="15" t="s">
        <v>43</v>
      </c>
      <c r="O1277" s="15" t="s">
        <v>120</v>
      </c>
      <c r="P1277" s="22">
        <v>1.192780523187394E-2</v>
      </c>
      <c r="Q1277" s="18">
        <v>49258.8</v>
      </c>
      <c r="R1277" s="18">
        <v>51665.965272459194</v>
      </c>
      <c r="S1277" s="15" t="s">
        <v>45</v>
      </c>
      <c r="T1277" s="15"/>
      <c r="U1277" s="15"/>
      <c r="V1277" s="14">
        <v>365</v>
      </c>
      <c r="W1277" s="76"/>
      <c r="X1277" s="14"/>
      <c r="Y1277" s="14">
        <v>8760</v>
      </c>
      <c r="Z1277" s="76" t="s">
        <v>429</v>
      </c>
      <c r="AA1277" s="76" t="s">
        <v>429</v>
      </c>
      <c r="AB1277" s="19" t="s">
        <v>49</v>
      </c>
      <c r="AC1277" s="19">
        <v>30.4</v>
      </c>
      <c r="AD1277" s="19">
        <v>1504</v>
      </c>
      <c r="AE1277" s="19">
        <v>9.6</v>
      </c>
      <c r="AF1277" s="19">
        <v>640</v>
      </c>
      <c r="AG1277" s="19">
        <v>1920000</v>
      </c>
      <c r="AH1277" s="20">
        <v>26143.981481481482</v>
      </c>
      <c r="AI1277" s="20">
        <v>2.9999999999999997E-8</v>
      </c>
      <c r="AJ1277" s="21">
        <f t="shared" si="844"/>
        <v>1.5706453442827593E-3</v>
      </c>
      <c r="AK1277" s="21">
        <f t="shared" si="845"/>
        <v>7.7705611769778624E-2</v>
      </c>
      <c r="AL1277" s="21">
        <f t="shared" si="846"/>
        <v>4.9599326661560819E-4</v>
      </c>
      <c r="AM1277" s="21">
        <f t="shared" si="847"/>
        <v>3.3066217774373886E-2</v>
      </c>
      <c r="AN1277" s="21">
        <f t="shared" si="848"/>
        <v>99.198653323121661</v>
      </c>
      <c r="AO1277" s="86">
        <f t="shared" si="815"/>
        <v>8.2264734786842452E-4</v>
      </c>
      <c r="AP1277" s="88">
        <f t="shared" si="816"/>
        <v>4.3031379295418065E-6</v>
      </c>
      <c r="AQ1277" s="89">
        <f t="shared" si="817"/>
        <v>2.1289208704048938E-4</v>
      </c>
      <c r="AR1277" s="89">
        <f t="shared" si="818"/>
        <v>1.3588856619605703E-6</v>
      </c>
      <c r="AS1277" s="89">
        <f t="shared" si="819"/>
        <v>9.0592377464038043E-5</v>
      </c>
      <c r="AT1277" s="89">
        <f t="shared" si="820"/>
        <v>0.27177713239211415</v>
      </c>
      <c r="AU1277" s="91">
        <f t="shared" si="821"/>
        <v>2.2538283503244509E-6</v>
      </c>
      <c r="AV1277" s="95">
        <f t="shared" si="831"/>
        <v>1570.6453442827592</v>
      </c>
      <c r="AW1277" s="96">
        <f t="shared" si="832"/>
        <v>77705.611769778625</v>
      </c>
      <c r="AX1277" s="96">
        <f t="shared" si="833"/>
        <v>495.99326661560821</v>
      </c>
      <c r="AY1277" s="96">
        <f t="shared" si="834"/>
        <v>33066.217774373887</v>
      </c>
      <c r="AZ1277" s="96">
        <f t="shared" si="835"/>
        <v>99198653.323121667</v>
      </c>
      <c r="BA1277" s="97">
        <f t="shared" si="836"/>
        <v>822.6473478684245</v>
      </c>
      <c r="BB1277" s="102">
        <f t="shared" si="837"/>
        <v>4.3031379295418066</v>
      </c>
      <c r="BC1277" s="98">
        <f t="shared" si="838"/>
        <v>212.89208704048937</v>
      </c>
      <c r="BD1277" s="98">
        <f t="shared" si="839"/>
        <v>1.3588856619605703</v>
      </c>
      <c r="BE1277" s="98">
        <f t="shared" si="840"/>
        <v>90.592377464038037</v>
      </c>
      <c r="BF1277" s="98">
        <f t="shared" si="841"/>
        <v>271777.13239211414</v>
      </c>
      <c r="BG1277" s="103">
        <f t="shared" si="842"/>
        <v>2.2538283503244507</v>
      </c>
      <c r="BH1277">
        <v>0.1</v>
      </c>
      <c r="BI1277">
        <f t="shared" si="822"/>
        <v>5166.5965272459198</v>
      </c>
      <c r="BJ1277">
        <v>0.1</v>
      </c>
      <c r="BK1277">
        <f t="shared" si="823"/>
        <v>2614.3981481481483</v>
      </c>
      <c r="BL1277" s="114">
        <v>12.16</v>
      </c>
      <c r="BM1277" s="114">
        <v>601.6</v>
      </c>
      <c r="BN1277" s="114">
        <v>1.92</v>
      </c>
      <c r="BO1277" s="114">
        <v>256</v>
      </c>
      <c r="BP1277" s="114">
        <v>384000</v>
      </c>
      <c r="BQ1277" s="107">
        <f t="shared" si="824"/>
        <v>3E-9</v>
      </c>
      <c r="BR1277" s="107">
        <f t="shared" si="825"/>
        <v>6.4759366548624328E-4</v>
      </c>
      <c r="BS1277" s="107">
        <f t="shared" si="826"/>
        <v>3.2038844503003622E-2</v>
      </c>
      <c r="BT1277" s="107">
        <f t="shared" si="827"/>
        <v>1.1090746605346771E-4</v>
      </c>
      <c r="BU1277" s="107">
        <f t="shared" si="828"/>
        <v>1.3633550852341967E-2</v>
      </c>
      <c r="BV1277" s="107">
        <f t="shared" si="829"/>
        <v>22.181493210693546</v>
      </c>
      <c r="BW1277" s="117">
        <f t="shared" si="830"/>
        <v>1.1633990364057837E-4</v>
      </c>
    </row>
    <row r="1278" spans="1:75" ht="30" customHeight="1" x14ac:dyDescent="0.25">
      <c r="A1278" s="108">
        <v>4.6132406039095004</v>
      </c>
      <c r="B1278" s="108">
        <v>-74.095080921348995</v>
      </c>
      <c r="C1278" s="119">
        <v>30</v>
      </c>
      <c r="D1278" s="119">
        <v>25</v>
      </c>
      <c r="E1278" s="119">
        <v>2319</v>
      </c>
      <c r="F1278" s="16" t="s">
        <v>3202</v>
      </c>
      <c r="G1278" s="14" t="s">
        <v>3203</v>
      </c>
      <c r="H1278" s="16" t="s">
        <v>3204</v>
      </c>
      <c r="I1278" s="14" t="s">
        <v>133</v>
      </c>
      <c r="J1278" s="14" t="s">
        <v>53</v>
      </c>
      <c r="K1278" s="27"/>
      <c r="L1278" s="27"/>
      <c r="M1278" s="14">
        <v>1987</v>
      </c>
      <c r="N1278" s="15" t="s">
        <v>43</v>
      </c>
      <c r="O1278" s="15" t="s">
        <v>120</v>
      </c>
      <c r="P1278" s="22">
        <v>1.192780523187394E-2</v>
      </c>
      <c r="Q1278" s="18">
        <v>4618.0124999999998</v>
      </c>
      <c r="R1278" s="18">
        <v>4843.6842442930492</v>
      </c>
      <c r="S1278" s="15" t="s">
        <v>45</v>
      </c>
      <c r="T1278" s="15"/>
      <c r="U1278" s="15"/>
      <c r="V1278" s="14">
        <v>365</v>
      </c>
      <c r="W1278" s="76" t="s">
        <v>76</v>
      </c>
      <c r="X1278" s="14"/>
      <c r="Y1278" s="14">
        <v>2920</v>
      </c>
      <c r="Z1278" s="76" t="s">
        <v>3207</v>
      </c>
      <c r="AA1278" s="76" t="s">
        <v>429</v>
      </c>
      <c r="AB1278" s="19" t="s">
        <v>49</v>
      </c>
      <c r="AC1278" s="19">
        <v>30.4</v>
      </c>
      <c r="AD1278" s="19">
        <v>1504</v>
      </c>
      <c r="AE1278" s="19">
        <v>9.6</v>
      </c>
      <c r="AF1278" s="19">
        <v>640</v>
      </c>
      <c r="AG1278" s="19">
        <v>1920000</v>
      </c>
      <c r="AH1278" s="20">
        <v>26143.981481481482</v>
      </c>
      <c r="AI1278" s="20">
        <v>2.9999999999999997E-8</v>
      </c>
      <c r="AJ1278" s="21">
        <f t="shared" si="844"/>
        <v>1.4724800102650868E-4</v>
      </c>
      <c r="AK1278" s="21">
        <f t="shared" si="845"/>
        <v>7.2849011034167464E-3</v>
      </c>
      <c r="AL1278" s="21">
        <f t="shared" si="846"/>
        <v>4.6499368745213275E-5</v>
      </c>
      <c r="AM1278" s="21">
        <f t="shared" si="847"/>
        <v>3.0999579163475516E-3</v>
      </c>
      <c r="AN1278" s="21">
        <f t="shared" si="848"/>
        <v>9.2998737490426535</v>
      </c>
      <c r="AO1278" s="86">
        <f t="shared" si="815"/>
        <v>8.2264734786842452E-4</v>
      </c>
      <c r="AP1278" s="88">
        <f t="shared" si="816"/>
        <v>4.0341918089454433E-7</v>
      </c>
      <c r="AQ1278" s="89">
        <f t="shared" si="817"/>
        <v>1.9958633160045882E-5</v>
      </c>
      <c r="AR1278" s="89">
        <f t="shared" si="818"/>
        <v>1.2739553080880349E-7</v>
      </c>
      <c r="AS1278" s="89">
        <f t="shared" si="819"/>
        <v>8.4930353872535656E-6</v>
      </c>
      <c r="AT1278" s="89">
        <f t="shared" si="820"/>
        <v>2.5479106161760693E-2</v>
      </c>
      <c r="AU1278" s="91">
        <f t="shared" si="821"/>
        <v>2.2538283503244509E-6</v>
      </c>
      <c r="AV1278" s="95">
        <f t="shared" si="831"/>
        <v>147.24800102650869</v>
      </c>
      <c r="AW1278" s="96">
        <f t="shared" si="832"/>
        <v>7284.9011034167461</v>
      </c>
      <c r="AX1278" s="96">
        <f t="shared" si="833"/>
        <v>46.499368745213275</v>
      </c>
      <c r="AY1278" s="96">
        <f t="shared" si="834"/>
        <v>3099.9579163475514</v>
      </c>
      <c r="AZ1278" s="96">
        <f t="shared" si="835"/>
        <v>9299873.7490426544</v>
      </c>
      <c r="BA1278" s="97">
        <f t="shared" si="836"/>
        <v>822.6473478684245</v>
      </c>
      <c r="BB1278" s="102">
        <f t="shared" si="837"/>
        <v>0.40341918089454432</v>
      </c>
      <c r="BC1278" s="98">
        <f t="shared" si="838"/>
        <v>19.958633160045881</v>
      </c>
      <c r="BD1278" s="98">
        <f t="shared" si="839"/>
        <v>0.1273955308088035</v>
      </c>
      <c r="BE1278" s="98">
        <f t="shared" si="840"/>
        <v>8.4930353872535651</v>
      </c>
      <c r="BF1278" s="98">
        <f t="shared" si="841"/>
        <v>25479.106161760694</v>
      </c>
      <c r="BG1278" s="103">
        <f t="shared" si="842"/>
        <v>2.2538283503244507</v>
      </c>
      <c r="BH1278">
        <v>0.1</v>
      </c>
      <c r="BI1278">
        <f t="shared" si="822"/>
        <v>484.36842442930492</v>
      </c>
      <c r="BJ1278">
        <v>0.1</v>
      </c>
      <c r="BK1278">
        <f t="shared" si="823"/>
        <v>2614.3981481481483</v>
      </c>
      <c r="BL1278" s="114">
        <v>12.16</v>
      </c>
      <c r="BM1278" s="114">
        <v>601.6</v>
      </c>
      <c r="BN1278" s="114">
        <v>1.92</v>
      </c>
      <c r="BO1278" s="114">
        <v>256</v>
      </c>
      <c r="BP1278" s="114">
        <v>384000</v>
      </c>
      <c r="BQ1278" s="107">
        <f t="shared" si="824"/>
        <v>3E-9</v>
      </c>
      <c r="BR1278" s="107">
        <f t="shared" si="825"/>
        <v>6.0711906139335307E-5</v>
      </c>
      <c r="BS1278" s="107">
        <f t="shared" si="826"/>
        <v>3.0036416721565895E-3</v>
      </c>
      <c r="BT1278" s="107">
        <f t="shared" si="827"/>
        <v>1.0397574942512599E-5</v>
      </c>
      <c r="BU1278" s="107">
        <f t="shared" si="828"/>
        <v>1.2781453924070594E-3</v>
      </c>
      <c r="BV1278" s="107">
        <f t="shared" si="829"/>
        <v>2.0795149885025195</v>
      </c>
      <c r="BW1278" s="117">
        <f t="shared" si="830"/>
        <v>1.1633990364057837E-4</v>
      </c>
    </row>
    <row r="1279" spans="1:75" ht="30" customHeight="1" x14ac:dyDescent="0.25">
      <c r="A1279" s="108">
        <v>4.6132406039095004</v>
      </c>
      <c r="B1279" s="108">
        <v>-74.095080921348995</v>
      </c>
      <c r="C1279" s="119">
        <v>30</v>
      </c>
      <c r="D1279" s="119">
        <v>25</v>
      </c>
      <c r="E1279" s="119">
        <v>2319</v>
      </c>
      <c r="F1279" s="16" t="s">
        <v>3202</v>
      </c>
      <c r="G1279" s="14" t="s">
        <v>3203</v>
      </c>
      <c r="H1279" s="16" t="s">
        <v>3204</v>
      </c>
      <c r="I1279" s="14" t="s">
        <v>133</v>
      </c>
      <c r="J1279" s="14" t="s">
        <v>53</v>
      </c>
      <c r="K1279" s="27"/>
      <c r="L1279" s="27"/>
      <c r="M1279" s="14">
        <v>2006</v>
      </c>
      <c r="N1279" s="15" t="s">
        <v>43</v>
      </c>
      <c r="O1279" s="15" t="s">
        <v>120</v>
      </c>
      <c r="P1279" s="22">
        <v>1.192780523187394E-2</v>
      </c>
      <c r="Q1279" s="18">
        <v>49258.8</v>
      </c>
      <c r="R1279" s="18">
        <v>51665.965272459194</v>
      </c>
      <c r="S1279" s="15" t="s">
        <v>45</v>
      </c>
      <c r="T1279" s="15"/>
      <c r="U1279" s="15"/>
      <c r="V1279" s="14">
        <v>365</v>
      </c>
      <c r="W1279" s="76"/>
      <c r="X1279" s="14"/>
      <c r="Y1279" s="14">
        <v>8760</v>
      </c>
      <c r="Z1279" s="76" t="s">
        <v>429</v>
      </c>
      <c r="AA1279" s="76" t="s">
        <v>429</v>
      </c>
      <c r="AB1279" s="19" t="s">
        <v>49</v>
      </c>
      <c r="AC1279" s="19">
        <v>30.4</v>
      </c>
      <c r="AD1279" s="19">
        <v>1504</v>
      </c>
      <c r="AE1279" s="19">
        <v>9.6</v>
      </c>
      <c r="AF1279" s="19">
        <v>640</v>
      </c>
      <c r="AG1279" s="19">
        <v>1920000</v>
      </c>
      <c r="AH1279" s="20">
        <v>26143.981481481482</v>
      </c>
      <c r="AI1279" s="20">
        <v>2.9999999999999997E-8</v>
      </c>
      <c r="AJ1279" s="21">
        <f t="shared" si="844"/>
        <v>1.5706453442827593E-3</v>
      </c>
      <c r="AK1279" s="21">
        <f t="shared" si="845"/>
        <v>7.7705611769778624E-2</v>
      </c>
      <c r="AL1279" s="21">
        <f t="shared" si="846"/>
        <v>4.9599326661560819E-4</v>
      </c>
      <c r="AM1279" s="21">
        <f t="shared" si="847"/>
        <v>3.3066217774373886E-2</v>
      </c>
      <c r="AN1279" s="21">
        <f t="shared" si="848"/>
        <v>99.198653323121661</v>
      </c>
      <c r="AO1279" s="86">
        <f t="shared" si="815"/>
        <v>8.2264734786842452E-4</v>
      </c>
      <c r="AP1279" s="88">
        <f t="shared" si="816"/>
        <v>4.3031379295418065E-6</v>
      </c>
      <c r="AQ1279" s="89">
        <f t="shared" si="817"/>
        <v>2.1289208704048938E-4</v>
      </c>
      <c r="AR1279" s="89">
        <f t="shared" si="818"/>
        <v>1.3588856619605703E-6</v>
      </c>
      <c r="AS1279" s="89">
        <f t="shared" si="819"/>
        <v>9.0592377464038043E-5</v>
      </c>
      <c r="AT1279" s="89">
        <f t="shared" si="820"/>
        <v>0.27177713239211415</v>
      </c>
      <c r="AU1279" s="91">
        <f t="shared" si="821"/>
        <v>2.2538283503244509E-6</v>
      </c>
      <c r="AV1279" s="95">
        <f t="shared" si="831"/>
        <v>1570.6453442827592</v>
      </c>
      <c r="AW1279" s="96">
        <f t="shared" si="832"/>
        <v>77705.611769778625</v>
      </c>
      <c r="AX1279" s="96">
        <f t="shared" si="833"/>
        <v>495.99326661560821</v>
      </c>
      <c r="AY1279" s="96">
        <f t="shared" si="834"/>
        <v>33066.217774373887</v>
      </c>
      <c r="AZ1279" s="96">
        <f t="shared" si="835"/>
        <v>99198653.323121667</v>
      </c>
      <c r="BA1279" s="97">
        <f t="shared" si="836"/>
        <v>822.6473478684245</v>
      </c>
      <c r="BB1279" s="102">
        <f t="shared" si="837"/>
        <v>4.3031379295418066</v>
      </c>
      <c r="BC1279" s="98">
        <f t="shared" si="838"/>
        <v>212.89208704048937</v>
      </c>
      <c r="BD1279" s="98">
        <f t="shared" si="839"/>
        <v>1.3588856619605703</v>
      </c>
      <c r="BE1279" s="98">
        <f t="shared" si="840"/>
        <v>90.592377464038037</v>
      </c>
      <c r="BF1279" s="98">
        <f t="shared" si="841"/>
        <v>271777.13239211414</v>
      </c>
      <c r="BG1279" s="103">
        <f t="shared" si="842"/>
        <v>2.2538283503244507</v>
      </c>
      <c r="BH1279">
        <v>0.1</v>
      </c>
      <c r="BI1279">
        <f t="shared" si="822"/>
        <v>5166.5965272459198</v>
      </c>
      <c r="BJ1279">
        <v>0.1</v>
      </c>
      <c r="BK1279">
        <f t="shared" si="823"/>
        <v>2614.3981481481483</v>
      </c>
      <c r="BL1279" s="114">
        <v>12.16</v>
      </c>
      <c r="BM1279" s="114">
        <v>601.6</v>
      </c>
      <c r="BN1279" s="114">
        <v>1.92</v>
      </c>
      <c r="BO1279" s="114">
        <v>256</v>
      </c>
      <c r="BP1279" s="114">
        <v>384000</v>
      </c>
      <c r="BQ1279" s="107">
        <f t="shared" si="824"/>
        <v>3E-9</v>
      </c>
      <c r="BR1279" s="107">
        <f t="shared" si="825"/>
        <v>6.4759366548624328E-4</v>
      </c>
      <c r="BS1279" s="107">
        <f t="shared" si="826"/>
        <v>3.2038844503003622E-2</v>
      </c>
      <c r="BT1279" s="107">
        <f t="shared" si="827"/>
        <v>1.1090746605346771E-4</v>
      </c>
      <c r="BU1279" s="107">
        <f t="shared" si="828"/>
        <v>1.3633550852341967E-2</v>
      </c>
      <c r="BV1279" s="107">
        <f t="shared" si="829"/>
        <v>22.181493210693546</v>
      </c>
      <c r="BW1279" s="117">
        <f t="shared" si="830"/>
        <v>1.1633990364057837E-4</v>
      </c>
    </row>
    <row r="1280" spans="1:75" ht="30" customHeight="1" x14ac:dyDescent="0.25">
      <c r="A1280" s="108">
        <v>4.6322696782989503</v>
      </c>
      <c r="B1280" s="108">
        <v>-74.1182208879233</v>
      </c>
      <c r="C1280" s="119">
        <v>27</v>
      </c>
      <c r="D1280" s="119">
        <v>27</v>
      </c>
      <c r="E1280" s="119">
        <v>1849</v>
      </c>
      <c r="F1280" s="16" t="s">
        <v>3208</v>
      </c>
      <c r="G1280" s="14" t="s">
        <v>3209</v>
      </c>
      <c r="H1280" s="16" t="s">
        <v>3210</v>
      </c>
      <c r="I1280" s="14" t="s">
        <v>133</v>
      </c>
      <c r="J1280" s="14" t="s">
        <v>41</v>
      </c>
      <c r="K1280" s="14">
        <v>9.51</v>
      </c>
      <c r="L1280" s="14"/>
      <c r="M1280" s="14">
        <v>1983</v>
      </c>
      <c r="N1280" s="15" t="s">
        <v>43</v>
      </c>
      <c r="O1280" s="15" t="s">
        <v>44</v>
      </c>
      <c r="P1280" s="28">
        <v>4.2689148957375835E-3</v>
      </c>
      <c r="Q1280" s="18">
        <v>575.75</v>
      </c>
      <c r="R1280" s="18">
        <v>585.66572887731047</v>
      </c>
      <c r="S1280" s="15" t="s">
        <v>45</v>
      </c>
      <c r="T1280" s="15"/>
      <c r="U1280" s="15"/>
      <c r="V1280" s="14">
        <v>365</v>
      </c>
      <c r="W1280" s="76"/>
      <c r="X1280" s="14"/>
      <c r="Y1280" s="14" t="e">
        <v>#VALUE!</v>
      </c>
      <c r="Z1280" s="76" t="s">
        <v>3211</v>
      </c>
      <c r="AA1280" s="76" t="s">
        <v>3206</v>
      </c>
      <c r="AB1280" s="19" t="s">
        <v>49</v>
      </c>
      <c r="AC1280" s="19">
        <v>46.3856216091623</v>
      </c>
      <c r="AD1280" s="19">
        <v>1074.85364414012</v>
      </c>
      <c r="AE1280" s="19">
        <v>5.4109910208389103</v>
      </c>
      <c r="AF1280" s="19">
        <v>1344</v>
      </c>
      <c r="AG1280" s="19">
        <v>1920000</v>
      </c>
      <c r="AH1280" s="23">
        <f>Q1280</f>
        <v>575.75</v>
      </c>
      <c r="AI1280" s="24">
        <v>8.7999999999999994E-8</v>
      </c>
      <c r="AJ1280" s="21">
        <f t="shared" si="844"/>
        <v>2.716646888915716E-5</v>
      </c>
      <c r="AK1280" s="21">
        <f t="shared" si="845"/>
        <v>6.2950494293175657E-4</v>
      </c>
      <c r="AL1280" s="21">
        <f t="shared" si="846"/>
        <v>3.1690320001682026E-6</v>
      </c>
      <c r="AM1280" s="21">
        <f t="shared" si="847"/>
        <v>7.8713473961110531E-4</v>
      </c>
      <c r="AN1280" s="21">
        <f t="shared" si="848"/>
        <v>1.1244781994444362</v>
      </c>
      <c r="AO1280" s="86">
        <f t="shared" si="815"/>
        <v>5.1538584141203317E-5</v>
      </c>
      <c r="AP1280" s="88">
        <f t="shared" si="816"/>
        <v>7.4428681888101808E-8</v>
      </c>
      <c r="AQ1280" s="89">
        <f t="shared" si="817"/>
        <v>1.7246710765253604E-6</v>
      </c>
      <c r="AR1280" s="89">
        <f t="shared" si="818"/>
        <v>8.6822794525156235E-9</v>
      </c>
      <c r="AS1280" s="89">
        <f t="shared" si="819"/>
        <v>2.1565335331811105E-6</v>
      </c>
      <c r="AT1280" s="89">
        <f t="shared" si="820"/>
        <v>3.0807621902587293E-3</v>
      </c>
      <c r="AU1280" s="91">
        <f t="shared" si="821"/>
        <v>1.412016003868584E-7</v>
      </c>
      <c r="AV1280" s="95">
        <f t="shared" si="831"/>
        <v>27.166468889157159</v>
      </c>
      <c r="AW1280" s="96">
        <f t="shared" si="832"/>
        <v>629.50494293175655</v>
      </c>
      <c r="AX1280" s="96">
        <f t="shared" si="833"/>
        <v>3.1690320001682029</v>
      </c>
      <c r="AY1280" s="96">
        <f t="shared" si="834"/>
        <v>787.13473961110526</v>
      </c>
      <c r="AZ1280" s="96">
        <f t="shared" si="835"/>
        <v>1124478.1994444362</v>
      </c>
      <c r="BA1280" s="97">
        <f t="shared" si="836"/>
        <v>51.538584141203316</v>
      </c>
      <c r="BB1280" s="102">
        <f t="shared" si="837"/>
        <v>7.4428681888101811E-2</v>
      </c>
      <c r="BC1280" s="98">
        <f t="shared" si="838"/>
        <v>1.7246710765253603</v>
      </c>
      <c r="BD1280" s="98">
        <f t="shared" si="839"/>
        <v>8.6822794525156233E-3</v>
      </c>
      <c r="BE1280" s="98">
        <f t="shared" si="840"/>
        <v>2.1565335331811104</v>
      </c>
      <c r="BF1280" s="98">
        <f t="shared" si="841"/>
        <v>3080.7621902587293</v>
      </c>
      <c r="BG1280" s="103">
        <f t="shared" si="842"/>
        <v>0.14120160038685839</v>
      </c>
      <c r="BH1280">
        <v>0.1</v>
      </c>
      <c r="BI1280">
        <f t="shared" si="822"/>
        <v>58.566572887731049</v>
      </c>
      <c r="BJ1280">
        <v>0.1</v>
      </c>
      <c r="BK1280">
        <f t="shared" si="823"/>
        <v>57.575000000000003</v>
      </c>
      <c r="BL1280" s="114">
        <v>17.6498016718255</v>
      </c>
      <c r="BM1280" s="114">
        <v>910.91550745517998</v>
      </c>
      <c r="BN1280" s="114">
        <v>5.3109910208389097</v>
      </c>
      <c r="BO1280" s="114">
        <v>537.6</v>
      </c>
      <c r="BP1280" s="114">
        <v>384000</v>
      </c>
      <c r="BQ1280" s="107">
        <f t="shared" si="824"/>
        <v>8.7999999999999994E-9</v>
      </c>
      <c r="BR1280" s="107">
        <f t="shared" si="825"/>
        <v>1.0687906265279699E-5</v>
      </c>
      <c r="BS1280" s="107">
        <f t="shared" si="826"/>
        <v>5.3719314315683799E-4</v>
      </c>
      <c r="BT1280" s="107">
        <f t="shared" si="827"/>
        <v>3.1265672569909613E-6</v>
      </c>
      <c r="BU1280" s="107">
        <f t="shared" si="828"/>
        <v>3.245439673009641E-4</v>
      </c>
      <c r="BV1280" s="107">
        <f t="shared" si="829"/>
        <v>0.25144096931743259</v>
      </c>
      <c r="BW1280" s="117">
        <f t="shared" si="830"/>
        <v>7.288656467799666E-6</v>
      </c>
    </row>
    <row r="1281" spans="1:75" ht="30" customHeight="1" x14ac:dyDescent="0.25">
      <c r="A1281" s="108">
        <v>4.6266666666666669</v>
      </c>
      <c r="B1281" s="108">
        <v>-74.095638888888885</v>
      </c>
      <c r="C1281" s="119">
        <v>29</v>
      </c>
      <c r="D1281" s="119">
        <v>27</v>
      </c>
      <c r="E1281" s="119">
        <v>2344</v>
      </c>
      <c r="F1281" s="16" t="s">
        <v>3212</v>
      </c>
      <c r="G1281" s="14" t="s">
        <v>3213</v>
      </c>
      <c r="H1281" s="16" t="s">
        <v>3214</v>
      </c>
      <c r="I1281" s="14" t="s">
        <v>133</v>
      </c>
      <c r="J1281" s="14" t="s">
        <v>41</v>
      </c>
      <c r="K1281" s="14">
        <v>10</v>
      </c>
      <c r="L1281" s="14"/>
      <c r="M1281" s="14">
        <v>1982</v>
      </c>
      <c r="N1281" s="15" t="s">
        <v>43</v>
      </c>
      <c r="O1281" s="15" t="s">
        <v>44</v>
      </c>
      <c r="P1281" s="28">
        <v>4.2689148957375835E-3</v>
      </c>
      <c r="Q1281" s="18">
        <v>22662.5</v>
      </c>
      <c r="R1281" s="18">
        <v>23052.799966447325</v>
      </c>
      <c r="S1281" s="15" t="s">
        <v>45</v>
      </c>
      <c r="T1281" s="15"/>
      <c r="U1281" s="15"/>
      <c r="V1281" s="14">
        <v>365</v>
      </c>
      <c r="W1281" s="76" t="s">
        <v>76</v>
      </c>
      <c r="X1281" s="14"/>
      <c r="Y1281" s="14">
        <v>2920</v>
      </c>
      <c r="Z1281" s="76" t="s">
        <v>3215</v>
      </c>
      <c r="AA1281" s="76" t="s">
        <v>3216</v>
      </c>
      <c r="AB1281" s="19" t="s">
        <v>49</v>
      </c>
      <c r="AC1281" s="19">
        <v>46.3856216091623</v>
      </c>
      <c r="AD1281" s="19">
        <v>1074.85364414012</v>
      </c>
      <c r="AE1281" s="19">
        <v>5.4109910208389103</v>
      </c>
      <c r="AF1281" s="19">
        <v>1344</v>
      </c>
      <c r="AG1281" s="19">
        <v>1920000</v>
      </c>
      <c r="AH1281" s="23">
        <v>22662.5</v>
      </c>
      <c r="AI1281" s="24">
        <v>8.7999999999999994E-8</v>
      </c>
      <c r="AJ1281" s="21">
        <f t="shared" si="844"/>
        <v>1.0693184562753351E-3</v>
      </c>
      <c r="AK1281" s="21">
        <f t="shared" si="845"/>
        <v>2.4778386051569141E-2</v>
      </c>
      <c r="AL1281" s="21">
        <f t="shared" si="846"/>
        <v>1.2473849362364201E-4</v>
      </c>
      <c r="AM1281" s="21">
        <f t="shared" si="847"/>
        <v>3.0982963154905202E-2</v>
      </c>
      <c r="AN1281" s="21">
        <f t="shared" si="848"/>
        <v>44.261375935578862</v>
      </c>
      <c r="AO1281" s="86">
        <f t="shared" si="815"/>
        <v>2.0286463970473649E-3</v>
      </c>
      <c r="AP1281" s="88">
        <f t="shared" si="816"/>
        <v>2.9296396062337948E-6</v>
      </c>
      <c r="AQ1281" s="89">
        <f t="shared" si="817"/>
        <v>6.7885989182381206E-5</v>
      </c>
      <c r="AR1281" s="89">
        <f t="shared" si="818"/>
        <v>3.417492975990192E-7</v>
      </c>
      <c r="AS1281" s="89">
        <f t="shared" si="819"/>
        <v>8.4884830561384109E-5</v>
      </c>
      <c r="AT1281" s="89">
        <f t="shared" si="820"/>
        <v>0.12126404365912016</v>
      </c>
      <c r="AU1281" s="91">
        <f t="shared" si="821"/>
        <v>5.5579353343763421E-6</v>
      </c>
      <c r="AV1281" s="95">
        <f t="shared" si="831"/>
        <v>1069.3184562753352</v>
      </c>
      <c r="AW1281" s="96">
        <f t="shared" si="832"/>
        <v>24778.386051569141</v>
      </c>
      <c r="AX1281" s="96">
        <f t="shared" si="833"/>
        <v>124.73849362364201</v>
      </c>
      <c r="AY1281" s="96">
        <f t="shared" si="834"/>
        <v>30982.963154905203</v>
      </c>
      <c r="AZ1281" s="96">
        <f t="shared" si="835"/>
        <v>44261375.93557886</v>
      </c>
      <c r="BA1281" s="97">
        <f t="shared" si="836"/>
        <v>2028.6463970473649</v>
      </c>
      <c r="BB1281" s="102">
        <f t="shared" si="837"/>
        <v>2.929639606233795</v>
      </c>
      <c r="BC1281" s="98">
        <f t="shared" si="838"/>
        <v>67.885989182381209</v>
      </c>
      <c r="BD1281" s="98">
        <f t="shared" si="839"/>
        <v>0.34174929759901918</v>
      </c>
      <c r="BE1281" s="98">
        <f t="shared" si="840"/>
        <v>84.884830561384106</v>
      </c>
      <c r="BF1281" s="98">
        <f t="shared" si="841"/>
        <v>121264.04365912016</v>
      </c>
      <c r="BG1281" s="103">
        <f t="shared" si="842"/>
        <v>5.5579353343763422</v>
      </c>
      <c r="BH1281">
        <v>0.1</v>
      </c>
      <c r="BI1281">
        <f t="shared" si="822"/>
        <v>2305.2799966447324</v>
      </c>
      <c r="BJ1281">
        <v>0.1</v>
      </c>
      <c r="BK1281">
        <f t="shared" si="823"/>
        <v>2266.25</v>
      </c>
      <c r="BL1281" s="114">
        <v>17.6498016718255</v>
      </c>
      <c r="BM1281" s="114">
        <v>910.91550745517998</v>
      </c>
      <c r="BN1281" s="114">
        <v>5.3109910208389097</v>
      </c>
      <c r="BO1281" s="114">
        <v>537.6</v>
      </c>
      <c r="BP1281" s="114">
        <v>384000</v>
      </c>
      <c r="BQ1281" s="107">
        <f t="shared" si="824"/>
        <v>8.7999999999999994E-9</v>
      </c>
      <c r="BR1281" s="107">
        <f t="shared" si="825"/>
        <v>4.2069418278228599E-4</v>
      </c>
      <c r="BS1281" s="107">
        <f t="shared" si="826"/>
        <v>2.1144836485960643E-2</v>
      </c>
      <c r="BT1281" s="107">
        <f t="shared" si="827"/>
        <v>1.2306700905177187E-4</v>
      </c>
      <c r="BU1281" s="107">
        <f t="shared" si="828"/>
        <v>1.2774602968229435E-2</v>
      </c>
      <c r="BV1281" s="107">
        <f t="shared" si="829"/>
        <v>9.8971445369627684</v>
      </c>
      <c r="BW1281" s="117">
        <f t="shared" si="830"/>
        <v>2.8689392479636989E-4</v>
      </c>
    </row>
    <row r="1282" spans="1:75" ht="45" customHeight="1" x14ac:dyDescent="0.25">
      <c r="A1282" s="108">
        <v>4.6331588046670902</v>
      </c>
      <c r="B1282" s="108">
        <v>-74.113167492110904</v>
      </c>
      <c r="C1282" s="119">
        <v>28</v>
      </c>
      <c r="D1282" s="119">
        <v>28</v>
      </c>
      <c r="E1282" s="119">
        <v>1863</v>
      </c>
      <c r="F1282" s="16" t="s">
        <v>3217</v>
      </c>
      <c r="G1282" s="14" t="s">
        <v>3218</v>
      </c>
      <c r="H1282" s="16" t="s">
        <v>3219</v>
      </c>
      <c r="I1282" s="14" t="s">
        <v>133</v>
      </c>
      <c r="J1282" s="14" t="s">
        <v>53</v>
      </c>
      <c r="K1282" s="27"/>
      <c r="L1282" s="27"/>
      <c r="M1282" s="14">
        <v>2003</v>
      </c>
      <c r="N1282" s="15" t="s">
        <v>54</v>
      </c>
      <c r="O1282" s="15" t="s">
        <v>54</v>
      </c>
      <c r="P1282" s="17">
        <v>-7.2022874027276113E-2</v>
      </c>
      <c r="Q1282" s="18">
        <v>0.92743309232691096</v>
      </c>
      <c r="R1282" s="18">
        <v>0.69529009274960463</v>
      </c>
      <c r="S1282" s="15" t="s">
        <v>45</v>
      </c>
      <c r="T1282" s="15"/>
      <c r="U1282" s="15"/>
      <c r="V1282" s="14">
        <v>365</v>
      </c>
      <c r="W1282" s="76"/>
      <c r="X1282" s="14"/>
      <c r="Y1282" s="14">
        <v>8760</v>
      </c>
      <c r="Z1282" s="76" t="s">
        <v>3220</v>
      </c>
      <c r="AA1282" s="76" t="s">
        <v>3221</v>
      </c>
      <c r="AB1282" s="19" t="s">
        <v>49</v>
      </c>
      <c r="AC1282" s="19">
        <v>24000</v>
      </c>
      <c r="AD1282" s="19">
        <v>2261000</v>
      </c>
      <c r="AE1282" s="19">
        <v>1200</v>
      </c>
      <c r="AF1282" s="19">
        <v>381000</v>
      </c>
      <c r="AG1282" s="19">
        <v>1500000000</v>
      </c>
      <c r="AH1282" s="23">
        <v>0.92743309232691096</v>
      </c>
      <c r="AI1282" s="20">
        <v>2.4E-2</v>
      </c>
      <c r="AJ1282" s="21">
        <f t="shared" si="844"/>
        <v>1.6686962225990512E-5</v>
      </c>
      <c r="AK1282" s="21">
        <f t="shared" si="845"/>
        <v>1.5720508997068561E-3</v>
      </c>
      <c r="AL1282" s="21">
        <f t="shared" si="846"/>
        <v>8.3434811129952549E-7</v>
      </c>
      <c r="AM1282" s="21">
        <f t="shared" si="847"/>
        <v>2.6490552533759933E-4</v>
      </c>
      <c r="AN1282" s="21">
        <f t="shared" si="848"/>
        <v>1.0429351391244068</v>
      </c>
      <c r="AO1282" s="86">
        <f t="shared" si="815"/>
        <v>1.6686962225990511E-2</v>
      </c>
      <c r="AP1282" s="88">
        <f t="shared" si="816"/>
        <v>4.5717704728741128E-8</v>
      </c>
      <c r="AQ1282" s="89">
        <f t="shared" si="817"/>
        <v>4.3069887663201536E-6</v>
      </c>
      <c r="AR1282" s="89">
        <f t="shared" si="818"/>
        <v>2.2858852364370561E-9</v>
      </c>
      <c r="AS1282" s="89">
        <f t="shared" si="819"/>
        <v>7.2576856256876525E-7</v>
      </c>
      <c r="AT1282" s="89">
        <f t="shared" si="820"/>
        <v>2.8573565455463201E-3</v>
      </c>
      <c r="AU1282" s="91">
        <f t="shared" si="821"/>
        <v>4.5717704728741125E-5</v>
      </c>
      <c r="AV1282" s="95">
        <f t="shared" si="831"/>
        <v>16.686962225990513</v>
      </c>
      <c r="AW1282" s="96">
        <f t="shared" si="832"/>
        <v>1572.0508997068562</v>
      </c>
      <c r="AX1282" s="96">
        <f t="shared" si="833"/>
        <v>0.83434811129952546</v>
      </c>
      <c r="AY1282" s="96">
        <f t="shared" si="834"/>
        <v>264.90552533759933</v>
      </c>
      <c r="AZ1282" s="96">
        <f t="shared" si="835"/>
        <v>1042935.1391244069</v>
      </c>
      <c r="BA1282" s="97">
        <f t="shared" si="836"/>
        <v>16686.962225990512</v>
      </c>
      <c r="BB1282" s="102">
        <f t="shared" si="837"/>
        <v>4.5717704728741128E-2</v>
      </c>
      <c r="BC1282" s="98">
        <f t="shared" si="838"/>
        <v>4.3069887663201536</v>
      </c>
      <c r="BD1282" s="98">
        <f t="shared" si="839"/>
        <v>2.2858852364370562E-3</v>
      </c>
      <c r="BE1282" s="98">
        <f t="shared" si="840"/>
        <v>0.72576856256876521</v>
      </c>
      <c r="BF1282" s="98">
        <f t="shared" si="841"/>
        <v>2857.3565455463199</v>
      </c>
      <c r="BG1282" s="103">
        <f t="shared" si="842"/>
        <v>45.717704728741126</v>
      </c>
      <c r="BH1282">
        <v>0.1</v>
      </c>
      <c r="BI1282">
        <f t="shared" si="822"/>
        <v>6.952900927496046E-2</v>
      </c>
      <c r="BJ1282">
        <v>0.1</v>
      </c>
      <c r="BK1282">
        <f t="shared" si="823"/>
        <v>9.2743309232691098E-2</v>
      </c>
      <c r="BL1282" s="114">
        <v>0</v>
      </c>
      <c r="BM1282" s="114">
        <v>0</v>
      </c>
      <c r="BN1282" s="114">
        <v>0</v>
      </c>
      <c r="BO1282" s="114">
        <v>0</v>
      </c>
      <c r="BP1282" s="114">
        <v>0</v>
      </c>
      <c r="BQ1282" s="107">
        <f t="shared" si="824"/>
        <v>2.4000000000000002E-3</v>
      </c>
      <c r="BR1282" s="107">
        <f t="shared" si="825"/>
        <v>1.668696222599051E-6</v>
      </c>
      <c r="BS1282" s="107">
        <f t="shared" si="826"/>
        <v>1.572050899706856E-4</v>
      </c>
      <c r="BT1282" s="107">
        <f t="shared" si="827"/>
        <v>8.3434811129952544E-8</v>
      </c>
      <c r="BU1282" s="107">
        <f t="shared" si="828"/>
        <v>2.6490552533759931E-5</v>
      </c>
      <c r="BV1282" s="107">
        <f t="shared" si="829"/>
        <v>0.10429351391244067</v>
      </c>
      <c r="BW1282" s="117">
        <f t="shared" si="830"/>
        <v>2.3598928294803318E-3</v>
      </c>
    </row>
    <row r="1283" spans="1:75" ht="45" customHeight="1" x14ac:dyDescent="0.25">
      <c r="A1283" s="108">
        <v>4.6331588046670902</v>
      </c>
      <c r="B1283" s="108">
        <v>-74.113167492110904</v>
      </c>
      <c r="C1283" s="119">
        <v>28</v>
      </c>
      <c r="D1283" s="119">
        <v>28</v>
      </c>
      <c r="E1283" s="119">
        <v>1863</v>
      </c>
      <c r="F1283" s="16" t="s">
        <v>3217</v>
      </c>
      <c r="G1283" s="14" t="s">
        <v>3218</v>
      </c>
      <c r="H1283" s="16" t="s">
        <v>3219</v>
      </c>
      <c r="I1283" s="14" t="s">
        <v>133</v>
      </c>
      <c r="J1283" s="14" t="s">
        <v>53</v>
      </c>
      <c r="K1283" s="27"/>
      <c r="L1283" s="27"/>
      <c r="M1283" s="14">
        <v>2003</v>
      </c>
      <c r="N1283" s="15" t="s">
        <v>54</v>
      </c>
      <c r="O1283" s="15" t="s">
        <v>54</v>
      </c>
      <c r="P1283" s="17">
        <v>-7.2022874027276113E-2</v>
      </c>
      <c r="Q1283" s="18">
        <v>0.92743309232691096</v>
      </c>
      <c r="R1283" s="18">
        <v>0.69529009274960463</v>
      </c>
      <c r="S1283" s="15" t="s">
        <v>45</v>
      </c>
      <c r="T1283" s="15"/>
      <c r="U1283" s="15"/>
      <c r="V1283" s="14">
        <v>365</v>
      </c>
      <c r="W1283" s="76"/>
      <c r="X1283" s="14"/>
      <c r="Y1283" s="14">
        <v>8760</v>
      </c>
      <c r="Z1283" s="76" t="s">
        <v>3220</v>
      </c>
      <c r="AA1283" s="76" t="s">
        <v>3221</v>
      </c>
      <c r="AB1283" s="19" t="s">
        <v>49</v>
      </c>
      <c r="AC1283" s="19">
        <v>24000</v>
      </c>
      <c r="AD1283" s="19">
        <v>2261000</v>
      </c>
      <c r="AE1283" s="19">
        <v>1200</v>
      </c>
      <c r="AF1283" s="19">
        <v>381000</v>
      </c>
      <c r="AG1283" s="19">
        <v>1500000000</v>
      </c>
      <c r="AH1283" s="23">
        <v>0.92743309232691096</v>
      </c>
      <c r="AI1283" s="20">
        <v>2.4E-2</v>
      </c>
      <c r="AJ1283" s="21">
        <f t="shared" ref="AJ1283:AJ1288" si="849">AC1283*R1283/1000000000</f>
        <v>1.6686962225990512E-5</v>
      </c>
      <c r="AK1283" s="21">
        <f t="shared" ref="AK1283:AK1288" si="850">AD1283*R1283/1000000000</f>
        <v>1.5720508997068561E-3</v>
      </c>
      <c r="AL1283" s="21">
        <f t="shared" ref="AL1283:AL1288" si="851">AE1283*R1283/1000000000</f>
        <v>8.3434811129952549E-7</v>
      </c>
      <c r="AM1283" s="21">
        <f t="shared" ref="AM1283:AM1288" si="852">AF1283*R1283/1000000000</f>
        <v>2.6490552533759933E-4</v>
      </c>
      <c r="AN1283" s="21">
        <f t="shared" ref="AN1283:AN1288" si="853">AG1283*R1283/1000000000</f>
        <v>1.0429351391244068</v>
      </c>
      <c r="AO1283" s="86">
        <f t="shared" si="815"/>
        <v>1.6686962225990511E-2</v>
      </c>
      <c r="AP1283" s="88">
        <f t="shared" si="816"/>
        <v>4.5717704728741128E-8</v>
      </c>
      <c r="AQ1283" s="89">
        <f t="shared" si="817"/>
        <v>4.3069887663201536E-6</v>
      </c>
      <c r="AR1283" s="89">
        <f t="shared" si="818"/>
        <v>2.2858852364370561E-9</v>
      </c>
      <c r="AS1283" s="89">
        <f t="shared" si="819"/>
        <v>7.2576856256876525E-7</v>
      </c>
      <c r="AT1283" s="89">
        <f t="shared" si="820"/>
        <v>2.8573565455463201E-3</v>
      </c>
      <c r="AU1283" s="91">
        <f t="shared" si="821"/>
        <v>4.5717704728741125E-5</v>
      </c>
      <c r="AV1283" s="95">
        <f t="shared" si="831"/>
        <v>16.686962225990513</v>
      </c>
      <c r="AW1283" s="96">
        <f t="shared" si="832"/>
        <v>1572.0508997068562</v>
      </c>
      <c r="AX1283" s="96">
        <f t="shared" si="833"/>
        <v>0.83434811129952546</v>
      </c>
      <c r="AY1283" s="96">
        <f t="shared" si="834"/>
        <v>264.90552533759933</v>
      </c>
      <c r="AZ1283" s="96">
        <f t="shared" si="835"/>
        <v>1042935.1391244069</v>
      </c>
      <c r="BA1283" s="97">
        <f t="shared" si="836"/>
        <v>16686.962225990512</v>
      </c>
      <c r="BB1283" s="102">
        <f t="shared" si="837"/>
        <v>4.5717704728741128E-2</v>
      </c>
      <c r="BC1283" s="98">
        <f t="shared" si="838"/>
        <v>4.3069887663201536</v>
      </c>
      <c r="BD1283" s="98">
        <f t="shared" si="839"/>
        <v>2.2858852364370562E-3</v>
      </c>
      <c r="BE1283" s="98">
        <f t="shared" si="840"/>
        <v>0.72576856256876521</v>
      </c>
      <c r="BF1283" s="98">
        <f t="shared" si="841"/>
        <v>2857.3565455463199</v>
      </c>
      <c r="BG1283" s="103">
        <f t="shared" si="842"/>
        <v>45.717704728741126</v>
      </c>
      <c r="BH1283">
        <v>0.1</v>
      </c>
      <c r="BI1283">
        <f t="shared" si="822"/>
        <v>6.952900927496046E-2</v>
      </c>
      <c r="BJ1283">
        <v>0.1</v>
      </c>
      <c r="BK1283">
        <f t="shared" si="823"/>
        <v>9.2743309232691098E-2</v>
      </c>
      <c r="BL1283" s="114">
        <v>0</v>
      </c>
      <c r="BM1283" s="114">
        <v>0</v>
      </c>
      <c r="BN1283" s="114">
        <v>0</v>
      </c>
      <c r="BO1283" s="114">
        <v>0</v>
      </c>
      <c r="BP1283" s="114">
        <v>0</v>
      </c>
      <c r="BQ1283" s="107">
        <f t="shared" si="824"/>
        <v>2.4000000000000002E-3</v>
      </c>
      <c r="BR1283" s="107">
        <f t="shared" si="825"/>
        <v>1.668696222599051E-6</v>
      </c>
      <c r="BS1283" s="107">
        <f t="shared" si="826"/>
        <v>1.572050899706856E-4</v>
      </c>
      <c r="BT1283" s="107">
        <f t="shared" si="827"/>
        <v>8.3434811129952544E-8</v>
      </c>
      <c r="BU1283" s="107">
        <f t="shared" si="828"/>
        <v>2.6490552533759931E-5</v>
      </c>
      <c r="BV1283" s="107">
        <f t="shared" si="829"/>
        <v>0.10429351391244067</v>
      </c>
      <c r="BW1283" s="117">
        <f t="shared" si="830"/>
        <v>2.3598928294803318E-3</v>
      </c>
    </row>
    <row r="1284" spans="1:75" ht="45" customHeight="1" x14ac:dyDescent="0.25">
      <c r="A1284" s="108">
        <v>4.6331588046670902</v>
      </c>
      <c r="B1284" s="108">
        <v>-74.113167492110904</v>
      </c>
      <c r="C1284" s="119">
        <v>28</v>
      </c>
      <c r="D1284" s="119">
        <v>28</v>
      </c>
      <c r="E1284" s="119">
        <v>1863</v>
      </c>
      <c r="F1284" s="16" t="s">
        <v>3217</v>
      </c>
      <c r="G1284" s="14" t="s">
        <v>3218</v>
      </c>
      <c r="H1284" s="16" t="s">
        <v>3219</v>
      </c>
      <c r="I1284" s="14" t="s">
        <v>133</v>
      </c>
      <c r="J1284" s="14" t="s">
        <v>53</v>
      </c>
      <c r="K1284" s="27"/>
      <c r="L1284" s="27"/>
      <c r="M1284" s="14">
        <v>2006</v>
      </c>
      <c r="N1284" s="15" t="s">
        <v>54</v>
      </c>
      <c r="O1284" s="15" t="s">
        <v>54</v>
      </c>
      <c r="P1284" s="17">
        <v>-7.2022874027276113E-2</v>
      </c>
      <c r="Q1284" s="18">
        <v>0.92743309232691096</v>
      </c>
      <c r="R1284" s="18">
        <v>0.69529009274960463</v>
      </c>
      <c r="S1284" s="15" t="s">
        <v>45</v>
      </c>
      <c r="T1284" s="15"/>
      <c r="U1284" s="15"/>
      <c r="V1284" s="14">
        <v>365</v>
      </c>
      <c r="W1284" s="76"/>
      <c r="X1284" s="14"/>
      <c r="Y1284" s="14">
        <v>8760</v>
      </c>
      <c r="Z1284" s="76" t="s">
        <v>3220</v>
      </c>
      <c r="AA1284" s="76" t="s">
        <v>3221</v>
      </c>
      <c r="AB1284" s="19" t="s">
        <v>49</v>
      </c>
      <c r="AC1284" s="19">
        <v>24000</v>
      </c>
      <c r="AD1284" s="19">
        <v>2261000</v>
      </c>
      <c r="AE1284" s="19">
        <v>1200</v>
      </c>
      <c r="AF1284" s="19">
        <v>381000</v>
      </c>
      <c r="AG1284" s="19">
        <v>1500000000</v>
      </c>
      <c r="AH1284" s="23">
        <v>0.92743309232691096</v>
      </c>
      <c r="AI1284" s="20">
        <v>2.4E-2</v>
      </c>
      <c r="AJ1284" s="21">
        <f t="shared" si="849"/>
        <v>1.6686962225990512E-5</v>
      </c>
      <c r="AK1284" s="21">
        <f t="shared" si="850"/>
        <v>1.5720508997068561E-3</v>
      </c>
      <c r="AL1284" s="21">
        <f t="shared" si="851"/>
        <v>8.3434811129952549E-7</v>
      </c>
      <c r="AM1284" s="21">
        <f t="shared" si="852"/>
        <v>2.6490552533759933E-4</v>
      </c>
      <c r="AN1284" s="21">
        <f t="shared" si="853"/>
        <v>1.0429351391244068</v>
      </c>
      <c r="AO1284" s="86">
        <f t="shared" ref="AO1284:AO1347" si="854">AI1284*AH1284*EXP(P1284*4)</f>
        <v>1.6686962225990511E-2</v>
      </c>
      <c r="AP1284" s="88">
        <f t="shared" ref="AP1284:AP1347" si="855">AJ1284/V1284</f>
        <v>4.5717704728741128E-8</v>
      </c>
      <c r="AQ1284" s="89">
        <f t="shared" ref="AQ1284:AQ1347" si="856">AK1284/V1284</f>
        <v>4.3069887663201536E-6</v>
      </c>
      <c r="AR1284" s="89">
        <f t="shared" ref="AR1284:AR1347" si="857">AL1284/V1284</f>
        <v>2.2858852364370561E-9</v>
      </c>
      <c r="AS1284" s="89">
        <f t="shared" ref="AS1284:AS1347" si="858">AM1284/V1284</f>
        <v>7.2576856256876525E-7</v>
      </c>
      <c r="AT1284" s="89">
        <f t="shared" ref="AT1284:AT1347" si="859">AN1284/V1284</f>
        <v>2.8573565455463201E-3</v>
      </c>
      <c r="AU1284" s="91">
        <f t="shared" ref="AU1284:AU1347" si="860">AO1284/V1284</f>
        <v>4.5717704728741125E-5</v>
      </c>
      <c r="AV1284" s="95">
        <f t="shared" si="831"/>
        <v>16.686962225990513</v>
      </c>
      <c r="AW1284" s="96">
        <f t="shared" si="832"/>
        <v>1572.0508997068562</v>
      </c>
      <c r="AX1284" s="96">
        <f t="shared" si="833"/>
        <v>0.83434811129952546</v>
      </c>
      <c r="AY1284" s="96">
        <f t="shared" si="834"/>
        <v>264.90552533759933</v>
      </c>
      <c r="AZ1284" s="96">
        <f t="shared" si="835"/>
        <v>1042935.1391244069</v>
      </c>
      <c r="BA1284" s="97">
        <f t="shared" si="836"/>
        <v>16686.962225990512</v>
      </c>
      <c r="BB1284" s="102">
        <f t="shared" si="837"/>
        <v>4.5717704728741128E-2</v>
      </c>
      <c r="BC1284" s="98">
        <f t="shared" si="838"/>
        <v>4.3069887663201536</v>
      </c>
      <c r="BD1284" s="98">
        <f t="shared" si="839"/>
        <v>2.2858852364370562E-3</v>
      </c>
      <c r="BE1284" s="98">
        <f t="shared" si="840"/>
        <v>0.72576856256876521</v>
      </c>
      <c r="BF1284" s="98">
        <f t="shared" si="841"/>
        <v>2857.3565455463199</v>
      </c>
      <c r="BG1284" s="103">
        <f t="shared" si="842"/>
        <v>45.717704728741126</v>
      </c>
      <c r="BH1284">
        <v>0.1</v>
      </c>
      <c r="BI1284">
        <f t="shared" ref="BI1284:BI1347" si="861">R1284*BH1284</f>
        <v>6.952900927496046E-2</v>
      </c>
      <c r="BJ1284">
        <v>0.1</v>
      </c>
      <c r="BK1284">
        <f t="shared" ref="BK1284:BK1347" si="862">AH1284*BJ1284</f>
        <v>9.2743309232691098E-2</v>
      </c>
      <c r="BL1284" s="114">
        <v>0</v>
      </c>
      <c r="BM1284" s="114">
        <v>0</v>
      </c>
      <c r="BN1284" s="114">
        <v>0</v>
      </c>
      <c r="BO1284" s="114">
        <v>0</v>
      </c>
      <c r="BP1284" s="114">
        <v>0</v>
      </c>
      <c r="BQ1284" s="107">
        <f t="shared" ref="BQ1284:BQ1347" si="863">AI1284*0.1</f>
        <v>2.4000000000000002E-3</v>
      </c>
      <c r="BR1284" s="107">
        <f t="shared" ref="BR1284:BR1347" si="864">((((BI1284/R1284)^2)+((BL1284/AC1284)^2))^(1/2))*AJ1284</f>
        <v>1.668696222599051E-6</v>
      </c>
      <c r="BS1284" s="107">
        <f t="shared" ref="BS1284:BS1347" si="865">((((BI1284/R1284)^2)+((BM1284/AD1284)^2))^(1/2))*AK1284</f>
        <v>1.572050899706856E-4</v>
      </c>
      <c r="BT1284" s="107">
        <f t="shared" ref="BT1284:BT1347" si="866">((((BI1284/R1284)^2)+((BN1284/AE1284)^2))^(1/2))*AL1284</f>
        <v>8.3434811129952544E-8</v>
      </c>
      <c r="BU1284" s="107">
        <f t="shared" ref="BU1284:BU1347" si="867">((((BI1284/R1284)^2)+((BO1284/AF1284)^2))^(1/2))*AM1284</f>
        <v>2.6490552533759931E-5</v>
      </c>
      <c r="BV1284" s="107">
        <f t="shared" ref="BV1284:BV1347" si="868">((((BI1284/R1284)^2)+((BP1284/AG1284)^2))^(1/2))*AN1284</f>
        <v>0.10429351391244067</v>
      </c>
      <c r="BW1284" s="117">
        <f t="shared" ref="BW1284:BW1347" si="869">((((BK1284/AH1284)^2)+((BQ1284/AI1284)^2))^(1/2))*AO1284</f>
        <v>2.3598928294803318E-3</v>
      </c>
    </row>
    <row r="1285" spans="1:75" ht="45" customHeight="1" x14ac:dyDescent="0.25">
      <c r="A1285" s="108">
        <v>4.6003942102019399</v>
      </c>
      <c r="B1285" s="108">
        <v>-74.144693621994605</v>
      </c>
      <c r="C1285" s="119">
        <v>24</v>
      </c>
      <c r="D1285" s="119">
        <v>24</v>
      </c>
      <c r="E1285" s="119">
        <v>1807</v>
      </c>
      <c r="F1285" s="16" t="s">
        <v>3222</v>
      </c>
      <c r="G1285" s="14" t="s">
        <v>3223</v>
      </c>
      <c r="H1285" s="16" t="s">
        <v>3224</v>
      </c>
      <c r="I1285" s="14" t="s">
        <v>195</v>
      </c>
      <c r="J1285" s="14" t="s">
        <v>41</v>
      </c>
      <c r="K1285" s="14">
        <v>100</v>
      </c>
      <c r="L1285" s="14"/>
      <c r="M1285" s="14">
        <v>1978</v>
      </c>
      <c r="N1285" s="15" t="s">
        <v>43</v>
      </c>
      <c r="O1285" s="15" t="s">
        <v>44</v>
      </c>
      <c r="P1285" s="28">
        <v>4.2689148957375835E-3</v>
      </c>
      <c r="Q1285" s="18">
        <v>38500</v>
      </c>
      <c r="R1285" s="18">
        <v>39163.057858057233</v>
      </c>
      <c r="S1285" s="15" t="s">
        <v>45</v>
      </c>
      <c r="T1285" s="15"/>
      <c r="U1285" s="15"/>
      <c r="V1285" s="14">
        <v>365</v>
      </c>
      <c r="W1285" s="76" t="s">
        <v>76</v>
      </c>
      <c r="X1285" s="14"/>
      <c r="Y1285" s="14">
        <v>2920</v>
      </c>
      <c r="Z1285" s="76" t="s">
        <v>3225</v>
      </c>
      <c r="AA1285" s="76" t="s">
        <v>3226</v>
      </c>
      <c r="AB1285" s="19" t="s">
        <v>49</v>
      </c>
      <c r="AC1285" s="19">
        <v>46.3856216091623</v>
      </c>
      <c r="AD1285" s="19">
        <v>1074.85364414012</v>
      </c>
      <c r="AE1285" s="19">
        <v>5.4109910208389103</v>
      </c>
      <c r="AF1285" s="19">
        <v>1344</v>
      </c>
      <c r="AG1285" s="19">
        <v>1920000</v>
      </c>
      <c r="AH1285" s="20">
        <v>1159.0914634146341</v>
      </c>
      <c r="AI1285" s="20">
        <v>1.4200000000000001E-4</v>
      </c>
      <c r="AJ1285" s="21">
        <f t="shared" si="849"/>
        <v>1.8166027828615729E-3</v>
      </c>
      <c r="AK1285" s="21">
        <f t="shared" si="850"/>
        <v>4.2094555454403174E-2</v>
      </c>
      <c r="AL1285" s="21">
        <f t="shared" si="851"/>
        <v>2.119109544185424E-4</v>
      </c>
      <c r="AM1285" s="21">
        <f t="shared" si="852"/>
        <v>5.2635149761228919E-2</v>
      </c>
      <c r="AN1285" s="21">
        <f t="shared" si="853"/>
        <v>75.193071087469889</v>
      </c>
      <c r="AO1285" s="86">
        <f t="shared" si="854"/>
        <v>0.16742562021603197</v>
      </c>
      <c r="AP1285" s="88">
        <f t="shared" si="855"/>
        <v>4.9769939256481452E-6</v>
      </c>
      <c r="AQ1285" s="89">
        <f t="shared" si="856"/>
        <v>1.1532754919014569E-4</v>
      </c>
      <c r="AR1285" s="89">
        <f t="shared" si="857"/>
        <v>5.8057795731107505E-7</v>
      </c>
      <c r="AS1285" s="89">
        <f t="shared" si="858"/>
        <v>1.4420588975679155E-4</v>
      </c>
      <c r="AT1285" s="89">
        <f t="shared" si="859"/>
        <v>0.20600841393827365</v>
      </c>
      <c r="AU1285" s="91">
        <f t="shared" si="860"/>
        <v>4.5870032935899167E-4</v>
      </c>
      <c r="AV1285" s="95">
        <f t="shared" ref="AV1285:AV1348" si="870">AJ1285*1000000</f>
        <v>1816.6027828615729</v>
      </c>
      <c r="AW1285" s="96">
        <f t="shared" ref="AW1285:AW1348" si="871">AK1285*1000000</f>
        <v>42094.555454403177</v>
      </c>
      <c r="AX1285" s="96">
        <f t="shared" ref="AX1285:AX1348" si="872">AL1285*1000000</f>
        <v>211.91095441854242</v>
      </c>
      <c r="AY1285" s="96">
        <f t="shared" ref="AY1285:AY1348" si="873">AM1285*1000000</f>
        <v>52635.149761228917</v>
      </c>
      <c r="AZ1285" s="96">
        <f t="shared" ref="AZ1285:AZ1348" si="874">AN1285*1000000</f>
        <v>75193071.087469891</v>
      </c>
      <c r="BA1285" s="97">
        <f t="shared" ref="BA1285:BA1348" si="875">AO1285*1000000</f>
        <v>167425.62021603197</v>
      </c>
      <c r="BB1285" s="102">
        <f t="shared" ref="BB1285:BB1348" si="876">AP1285*1000000</f>
        <v>4.976993925648145</v>
      </c>
      <c r="BC1285" s="98">
        <f t="shared" ref="BC1285:BC1348" si="877">AQ1285*1000000</f>
        <v>115.32754919014569</v>
      </c>
      <c r="BD1285" s="98">
        <f t="shared" ref="BD1285:BD1348" si="878">AR1285*1000000</f>
        <v>0.58057795731107509</v>
      </c>
      <c r="BE1285" s="98">
        <f t="shared" ref="BE1285:BE1348" si="879">AS1285*1000000</f>
        <v>144.20588975679155</v>
      </c>
      <c r="BF1285" s="98">
        <f t="shared" ref="BF1285:BF1348" si="880">AT1285*1000000</f>
        <v>206008.41393827365</v>
      </c>
      <c r="BG1285" s="103">
        <f t="shared" ref="BG1285:BG1348" si="881">AU1285*1000000</f>
        <v>458.70032935899167</v>
      </c>
      <c r="BH1285">
        <v>0.1</v>
      </c>
      <c r="BI1285">
        <f t="shared" si="861"/>
        <v>3916.3057858057236</v>
      </c>
      <c r="BJ1285">
        <v>0.1</v>
      </c>
      <c r="BK1285">
        <f t="shared" si="862"/>
        <v>115.90914634146341</v>
      </c>
      <c r="BL1285" s="114">
        <v>17.6498016718255</v>
      </c>
      <c r="BM1285" s="114">
        <v>910.91550745517998</v>
      </c>
      <c r="BN1285" s="114">
        <v>5.3109910208389097</v>
      </c>
      <c r="BO1285" s="114">
        <v>537.6</v>
      </c>
      <c r="BP1285" s="114">
        <v>384000</v>
      </c>
      <c r="BQ1285" s="107">
        <f t="shared" si="863"/>
        <v>1.4200000000000001E-5</v>
      </c>
      <c r="BR1285" s="107">
        <f t="shared" si="864"/>
        <v>7.1469282017067883E-4</v>
      </c>
      <c r="BS1285" s="107">
        <f t="shared" si="865"/>
        <v>3.5921729937539316E-2</v>
      </c>
      <c r="BT1285" s="107">
        <f t="shared" si="866"/>
        <v>2.0907136672887886E-4</v>
      </c>
      <c r="BU1285" s="107">
        <f t="shared" si="867"/>
        <v>2.1702028208575107E-2</v>
      </c>
      <c r="BV1285" s="107">
        <f t="shared" si="868"/>
        <v>16.813681838855672</v>
      </c>
      <c r="BW1285" s="117">
        <f t="shared" si="869"/>
        <v>2.367755827982395E-2</v>
      </c>
    </row>
    <row r="1286" spans="1:75" ht="45" customHeight="1" x14ac:dyDescent="0.25">
      <c r="A1286" s="108">
        <v>4.5994878307049696</v>
      </c>
      <c r="B1286" s="108">
        <v>-74.151103461603995</v>
      </c>
      <c r="C1286" s="119">
        <v>23</v>
      </c>
      <c r="D1286" s="119">
        <v>24</v>
      </c>
      <c r="E1286" s="119">
        <v>1806</v>
      </c>
      <c r="F1286" s="16" t="s">
        <v>3227</v>
      </c>
      <c r="G1286" s="14" t="s">
        <v>3228</v>
      </c>
      <c r="H1286" s="16" t="s">
        <v>3229</v>
      </c>
      <c r="I1286" s="14" t="s">
        <v>195</v>
      </c>
      <c r="J1286" s="14" t="s">
        <v>41</v>
      </c>
      <c r="K1286" s="14">
        <v>300</v>
      </c>
      <c r="L1286" s="14"/>
      <c r="M1286" s="14">
        <v>2002</v>
      </c>
      <c r="N1286" s="15" t="s">
        <v>43</v>
      </c>
      <c r="O1286" s="15" t="s">
        <v>82</v>
      </c>
      <c r="P1286" s="28">
        <v>4.2689148957375835E-3</v>
      </c>
      <c r="Q1286" s="18">
        <v>1650000</v>
      </c>
      <c r="R1286" s="18">
        <v>1678416.7653453099</v>
      </c>
      <c r="S1286" s="15" t="s">
        <v>45</v>
      </c>
      <c r="T1286" s="15"/>
      <c r="U1286" s="15"/>
      <c r="V1286" s="14">
        <v>365</v>
      </c>
      <c r="W1286" s="76" t="s">
        <v>76</v>
      </c>
      <c r="X1286" s="14"/>
      <c r="Y1286" s="14">
        <v>2920</v>
      </c>
      <c r="Z1286" s="76" t="s">
        <v>429</v>
      </c>
      <c r="AA1286" s="76" t="s">
        <v>3230</v>
      </c>
      <c r="AB1286" s="19" t="s">
        <v>49</v>
      </c>
      <c r="AC1286" s="19">
        <v>237.18055687712899</v>
      </c>
      <c r="AD1286" s="19">
        <v>787.65812200543303</v>
      </c>
      <c r="AE1286" s="19">
        <v>0.50440070906507495</v>
      </c>
      <c r="AF1286" s="19">
        <v>1344</v>
      </c>
      <c r="AG1286" s="19">
        <v>1920000</v>
      </c>
      <c r="AH1286" s="20">
        <v>1159.0914634146341</v>
      </c>
      <c r="AI1286" s="20">
        <v>1.4200000000000001E-4</v>
      </c>
      <c r="AJ1286" s="21">
        <f t="shared" si="849"/>
        <v>0.39808782307651014</v>
      </c>
      <c r="AK1286" s="21">
        <f t="shared" si="850"/>
        <v>1.3220185973343204</v>
      </c>
      <c r="AL1286" s="21">
        <f t="shared" si="851"/>
        <v>8.4659460654688378E-4</v>
      </c>
      <c r="AM1286" s="21">
        <f t="shared" si="852"/>
        <v>2.2557921326240966</v>
      </c>
      <c r="AN1286" s="21">
        <f t="shared" si="853"/>
        <v>3222.5601894629949</v>
      </c>
      <c r="AO1286" s="86">
        <f t="shared" si="854"/>
        <v>0.16742562021603197</v>
      </c>
      <c r="AP1286" s="88">
        <f t="shared" si="855"/>
        <v>1.0906515700726306E-3</v>
      </c>
      <c r="AQ1286" s="89">
        <f t="shared" si="856"/>
        <v>3.621968759820056E-3</v>
      </c>
      <c r="AR1286" s="89">
        <f t="shared" si="857"/>
        <v>2.3194372782106407E-6</v>
      </c>
      <c r="AS1286" s="89">
        <f t="shared" si="858"/>
        <v>6.1802524181482103E-3</v>
      </c>
      <c r="AT1286" s="89">
        <f t="shared" si="859"/>
        <v>8.8289320259260133</v>
      </c>
      <c r="AU1286" s="91">
        <f t="shared" si="860"/>
        <v>4.5870032935899167E-4</v>
      </c>
      <c r="AV1286" s="95">
        <f t="shared" si="870"/>
        <v>398087.82307651016</v>
      </c>
      <c r="AW1286" s="96">
        <f t="shared" si="871"/>
        <v>1322018.5973343204</v>
      </c>
      <c r="AX1286" s="96">
        <f t="shared" si="872"/>
        <v>846.59460654688382</v>
      </c>
      <c r="AY1286" s="96">
        <f t="shared" si="873"/>
        <v>2255792.1326240967</v>
      </c>
      <c r="AZ1286" s="96">
        <f t="shared" si="874"/>
        <v>3222560189.4629951</v>
      </c>
      <c r="BA1286" s="97">
        <f t="shared" si="875"/>
        <v>167425.62021603197</v>
      </c>
      <c r="BB1286" s="102">
        <f t="shared" si="876"/>
        <v>1090.6515700726306</v>
      </c>
      <c r="BC1286" s="98">
        <f t="shared" si="877"/>
        <v>3621.9687598200558</v>
      </c>
      <c r="BD1286" s="98">
        <f t="shared" si="878"/>
        <v>2.3194372782106405</v>
      </c>
      <c r="BE1286" s="98">
        <f t="shared" si="879"/>
        <v>6180.2524181482104</v>
      </c>
      <c r="BF1286" s="98">
        <f t="shared" si="880"/>
        <v>8828932.0259260125</v>
      </c>
      <c r="BG1286" s="103">
        <f t="shared" si="881"/>
        <v>458.70032935899167</v>
      </c>
      <c r="BH1286">
        <v>0.1</v>
      </c>
      <c r="BI1286">
        <f t="shared" si="861"/>
        <v>167841.676534531</v>
      </c>
      <c r="BJ1286">
        <v>0.1</v>
      </c>
      <c r="BK1286">
        <f t="shared" si="862"/>
        <v>115.90914634146341</v>
      </c>
      <c r="BL1286" s="114">
        <v>233.99671804194799</v>
      </c>
      <c r="BM1286" s="114">
        <v>664.65923848889599</v>
      </c>
      <c r="BN1286" s="114">
        <v>0.40440070906507503</v>
      </c>
      <c r="BO1286" s="114">
        <v>537.6</v>
      </c>
      <c r="BP1286" s="114">
        <v>384000</v>
      </c>
      <c r="BQ1286" s="107">
        <f t="shared" si="863"/>
        <v>1.4200000000000001E-5</v>
      </c>
      <c r="BR1286" s="107">
        <f t="shared" si="864"/>
        <v>0.39475638076019592</v>
      </c>
      <c r="BS1286" s="107">
        <f t="shared" si="865"/>
        <v>1.1233812259973259</v>
      </c>
      <c r="BT1286" s="107">
        <f t="shared" si="866"/>
        <v>6.8401225447991567E-4</v>
      </c>
      <c r="BU1286" s="107">
        <f t="shared" si="867"/>
        <v>0.93008692322464737</v>
      </c>
      <c r="BV1286" s="107">
        <f t="shared" si="868"/>
        <v>720.58636452238591</v>
      </c>
      <c r="BW1286" s="117">
        <f t="shared" si="869"/>
        <v>2.367755827982395E-2</v>
      </c>
    </row>
    <row r="1287" spans="1:75" ht="45" customHeight="1" x14ac:dyDescent="0.25">
      <c r="A1287" s="108">
        <v>4.6129846693073802</v>
      </c>
      <c r="B1287" s="108">
        <v>-74.143455924651704</v>
      </c>
      <c r="C1287" s="119">
        <v>24</v>
      </c>
      <c r="D1287" s="119">
        <v>25</v>
      </c>
      <c r="E1287" s="119">
        <v>1820</v>
      </c>
      <c r="F1287" s="16" t="s">
        <v>3231</v>
      </c>
      <c r="G1287" s="14" t="s">
        <v>3232</v>
      </c>
      <c r="H1287" s="16" t="s">
        <v>3233</v>
      </c>
      <c r="I1287" s="14" t="s">
        <v>195</v>
      </c>
      <c r="J1287" s="14" t="s">
        <v>41</v>
      </c>
      <c r="K1287" s="14">
        <v>30</v>
      </c>
      <c r="L1287" s="14"/>
      <c r="M1287" s="27"/>
      <c r="N1287" s="15" t="s">
        <v>43</v>
      </c>
      <c r="O1287" s="15" t="s">
        <v>44</v>
      </c>
      <c r="P1287" s="25">
        <v>1.3557806644477E-2</v>
      </c>
      <c r="Q1287" s="18">
        <v>12000000</v>
      </c>
      <c r="R1287" s="18">
        <v>12668744.23759168</v>
      </c>
      <c r="S1287" s="15" t="s">
        <v>45</v>
      </c>
      <c r="T1287" s="15"/>
      <c r="U1287" s="15"/>
      <c r="V1287" s="14">
        <v>365</v>
      </c>
      <c r="W1287" s="76" t="s">
        <v>76</v>
      </c>
      <c r="X1287" s="14"/>
      <c r="Y1287" s="14">
        <v>2920</v>
      </c>
      <c r="Z1287" s="76" t="s">
        <v>429</v>
      </c>
      <c r="AA1287" s="76" t="s">
        <v>3234</v>
      </c>
      <c r="AB1287" s="19" t="s">
        <v>49</v>
      </c>
      <c r="AC1287" s="19">
        <v>46.3856216091623</v>
      </c>
      <c r="AD1287" s="19">
        <v>1074.85364414012</v>
      </c>
      <c r="AE1287" s="19">
        <v>5.4109910208389103</v>
      </c>
      <c r="AF1287" s="19">
        <v>1344</v>
      </c>
      <c r="AG1287" s="19">
        <v>1920000</v>
      </c>
      <c r="AH1287" s="20">
        <v>1159.0914634146341</v>
      </c>
      <c r="AI1287" s="20">
        <v>1.4200000000000001E-4</v>
      </c>
      <c r="AJ1287" s="21">
        <f t="shared" si="849"/>
        <v>0.587647576468183</v>
      </c>
      <c r="AK1287" s="21">
        <f t="shared" si="850"/>
        <v>13.617045910454562</v>
      </c>
      <c r="AL1287" s="21">
        <f t="shared" si="851"/>
        <v>6.8550461314913269E-2</v>
      </c>
      <c r="AM1287" s="21">
        <f t="shared" si="852"/>
        <v>17.026792255323219</v>
      </c>
      <c r="AN1287" s="21">
        <f t="shared" si="853"/>
        <v>24323.988936176029</v>
      </c>
      <c r="AO1287" s="86">
        <f t="shared" si="854"/>
        <v>0.17376342735938094</v>
      </c>
      <c r="AP1287" s="88">
        <f t="shared" si="855"/>
        <v>1.6099933601868028E-3</v>
      </c>
      <c r="AQ1287" s="89">
        <f t="shared" si="856"/>
        <v>3.7306975097135785E-2</v>
      </c>
      <c r="AR1287" s="89">
        <f t="shared" si="857"/>
        <v>1.878094830545569E-4</v>
      </c>
      <c r="AS1287" s="89">
        <f t="shared" si="858"/>
        <v>4.6648745904995119E-2</v>
      </c>
      <c r="AT1287" s="89">
        <f t="shared" si="859"/>
        <v>66.641065578564465</v>
      </c>
      <c r="AU1287" s="91">
        <f t="shared" si="860"/>
        <v>4.7606418454624916E-4</v>
      </c>
      <c r="AV1287" s="95">
        <f t="shared" si="870"/>
        <v>587647.57646818296</v>
      </c>
      <c r="AW1287" s="96">
        <f t="shared" si="871"/>
        <v>13617045.910454562</v>
      </c>
      <c r="AX1287" s="96">
        <f t="shared" si="872"/>
        <v>68550.461314913264</v>
      </c>
      <c r="AY1287" s="96">
        <f t="shared" si="873"/>
        <v>17026792.25532322</v>
      </c>
      <c r="AZ1287" s="96">
        <f t="shared" si="874"/>
        <v>24323988936.176029</v>
      </c>
      <c r="BA1287" s="97">
        <f t="shared" si="875"/>
        <v>173763.42735938093</v>
      </c>
      <c r="BB1287" s="102">
        <f t="shared" si="876"/>
        <v>1609.9933601868029</v>
      </c>
      <c r="BC1287" s="98">
        <f t="shared" si="877"/>
        <v>37306.975097135786</v>
      </c>
      <c r="BD1287" s="98">
        <f t="shared" si="878"/>
        <v>187.80948305455689</v>
      </c>
      <c r="BE1287" s="98">
        <f t="shared" si="879"/>
        <v>46648.745904995121</v>
      </c>
      <c r="BF1287" s="98">
        <f t="shared" si="880"/>
        <v>66641065.578564465</v>
      </c>
      <c r="BG1287" s="103">
        <f t="shared" si="881"/>
        <v>476.06418454624918</v>
      </c>
      <c r="BH1287">
        <v>0.1</v>
      </c>
      <c r="BI1287">
        <f t="shared" si="861"/>
        <v>1266874.423759168</v>
      </c>
      <c r="BJ1287">
        <v>0.1</v>
      </c>
      <c r="BK1287">
        <f t="shared" si="862"/>
        <v>115.90914634146341</v>
      </c>
      <c r="BL1287" s="114">
        <v>17.6498016718255</v>
      </c>
      <c r="BM1287" s="114">
        <v>910.91550745517998</v>
      </c>
      <c r="BN1287" s="114">
        <v>5.3109910208389097</v>
      </c>
      <c r="BO1287" s="114">
        <v>537.6</v>
      </c>
      <c r="BP1287" s="114">
        <v>384000</v>
      </c>
      <c r="BQ1287" s="107">
        <f t="shared" si="863"/>
        <v>1.4200000000000001E-5</v>
      </c>
      <c r="BR1287" s="107">
        <f t="shared" si="864"/>
        <v>0.23119391187485253</v>
      </c>
      <c r="BS1287" s="107">
        <f t="shared" si="865"/>
        <v>11.620216449898562</v>
      </c>
      <c r="BT1287" s="107">
        <f t="shared" si="866"/>
        <v>6.7631891311749945E-2</v>
      </c>
      <c r="BU1287" s="107">
        <f t="shared" si="867"/>
        <v>7.0203262934146391</v>
      </c>
      <c r="BV1287" s="107">
        <f t="shared" si="868"/>
        <v>5439.00927452424</v>
      </c>
      <c r="BW1287" s="117">
        <f t="shared" si="869"/>
        <v>2.4573859561606869E-2</v>
      </c>
    </row>
    <row r="1288" spans="1:75" ht="45" customHeight="1" x14ac:dyDescent="0.25">
      <c r="A1288" s="108">
        <v>4.6132064790580101</v>
      </c>
      <c r="B1288" s="108">
        <v>-74.143784506136001</v>
      </c>
      <c r="C1288" s="119">
        <v>24</v>
      </c>
      <c r="D1288" s="119">
        <v>25</v>
      </c>
      <c r="E1288" s="119">
        <v>1820</v>
      </c>
      <c r="F1288" s="16" t="s">
        <v>3235</v>
      </c>
      <c r="G1288" s="14" t="s">
        <v>3236</v>
      </c>
      <c r="H1288" s="16" t="s">
        <v>3237</v>
      </c>
      <c r="I1288" s="14" t="s">
        <v>195</v>
      </c>
      <c r="J1288" s="14" t="s">
        <v>41</v>
      </c>
      <c r="K1288" s="14">
        <v>80</v>
      </c>
      <c r="L1288" s="14"/>
      <c r="M1288" s="14">
        <v>2000</v>
      </c>
      <c r="N1288" s="15" t="s">
        <v>43</v>
      </c>
      <c r="O1288" s="15" t="s">
        <v>44</v>
      </c>
      <c r="P1288" s="28">
        <v>4.2689148957375835E-3</v>
      </c>
      <c r="Q1288" s="18">
        <v>72000</v>
      </c>
      <c r="R1288" s="18">
        <v>73240.004305977156</v>
      </c>
      <c r="S1288" s="15" t="s">
        <v>45</v>
      </c>
      <c r="T1288" s="15"/>
      <c r="U1288" s="15"/>
      <c r="V1288" s="14">
        <v>365</v>
      </c>
      <c r="W1288" s="76" t="s">
        <v>76</v>
      </c>
      <c r="X1288" s="14"/>
      <c r="Y1288" s="14">
        <v>2920</v>
      </c>
      <c r="Z1288" s="76" t="s">
        <v>429</v>
      </c>
      <c r="AA1288" s="76" t="s">
        <v>429</v>
      </c>
      <c r="AB1288" s="19" t="s">
        <v>49</v>
      </c>
      <c r="AC1288" s="19">
        <v>46.3856216091623</v>
      </c>
      <c r="AD1288" s="19">
        <v>1074.85364414012</v>
      </c>
      <c r="AE1288" s="19">
        <v>5.4109910208389103</v>
      </c>
      <c r="AF1288" s="19">
        <v>1344</v>
      </c>
      <c r="AG1288" s="19">
        <v>1920000</v>
      </c>
      <c r="AH1288" s="20">
        <v>1159.0914634146341</v>
      </c>
      <c r="AI1288" s="20">
        <v>1.4200000000000001E-4</v>
      </c>
      <c r="AJ1288" s="21">
        <f t="shared" si="849"/>
        <v>3.3972831263904741E-3</v>
      </c>
      <c r="AK1288" s="21">
        <f t="shared" si="850"/>
        <v>7.8722285525117619E-2</v>
      </c>
      <c r="AL1288" s="21">
        <f t="shared" si="851"/>
        <v>3.963010056658455E-4</v>
      </c>
      <c r="AM1288" s="21">
        <f t="shared" si="852"/>
        <v>9.8434565787233294E-2</v>
      </c>
      <c r="AN1288" s="21">
        <f t="shared" si="853"/>
        <v>140.62080826747612</v>
      </c>
      <c r="AO1288" s="86">
        <f t="shared" si="854"/>
        <v>0.16742562021603197</v>
      </c>
      <c r="AP1288" s="88">
        <f t="shared" si="855"/>
        <v>9.3076250038095177E-6</v>
      </c>
      <c r="AQ1288" s="89">
        <f t="shared" si="856"/>
        <v>2.1567749458936334E-4</v>
      </c>
      <c r="AR1288" s="89">
        <f t="shared" si="857"/>
        <v>1.0857561799064261E-6</v>
      </c>
      <c r="AS1288" s="89">
        <f t="shared" si="858"/>
        <v>2.6968374188283094E-4</v>
      </c>
      <c r="AT1288" s="89">
        <f t="shared" si="859"/>
        <v>0.38526248840404415</v>
      </c>
      <c r="AU1288" s="91">
        <f t="shared" si="860"/>
        <v>4.5870032935899167E-4</v>
      </c>
      <c r="AV1288" s="95">
        <f t="shared" si="870"/>
        <v>3397.2831263904741</v>
      </c>
      <c r="AW1288" s="96">
        <f t="shared" si="871"/>
        <v>78722.285525117622</v>
      </c>
      <c r="AX1288" s="96">
        <f t="shared" si="872"/>
        <v>396.30100566584548</v>
      </c>
      <c r="AY1288" s="96">
        <f t="shared" si="873"/>
        <v>98434.565787233296</v>
      </c>
      <c r="AZ1288" s="96">
        <f t="shared" si="874"/>
        <v>140620808.26747611</v>
      </c>
      <c r="BA1288" s="97">
        <f t="shared" si="875"/>
        <v>167425.62021603197</v>
      </c>
      <c r="BB1288" s="102">
        <f t="shared" si="876"/>
        <v>9.3076250038095178</v>
      </c>
      <c r="BC1288" s="98">
        <f t="shared" si="877"/>
        <v>215.67749458936333</v>
      </c>
      <c r="BD1288" s="98">
        <f t="shared" si="878"/>
        <v>1.0857561799064261</v>
      </c>
      <c r="BE1288" s="98">
        <f t="shared" si="879"/>
        <v>269.68374188283093</v>
      </c>
      <c r="BF1288" s="98">
        <f t="shared" si="880"/>
        <v>385262.48840404412</v>
      </c>
      <c r="BG1288" s="103">
        <f t="shared" si="881"/>
        <v>458.70032935899167</v>
      </c>
      <c r="BH1288">
        <v>0.1</v>
      </c>
      <c r="BI1288">
        <f t="shared" si="861"/>
        <v>7324.0004305977163</v>
      </c>
      <c r="BJ1288">
        <v>0.1</v>
      </c>
      <c r="BK1288">
        <f t="shared" si="862"/>
        <v>115.90914634146341</v>
      </c>
      <c r="BL1288" s="114">
        <v>17.6498016718255</v>
      </c>
      <c r="BM1288" s="114">
        <v>910.91550745517998</v>
      </c>
      <c r="BN1288" s="114">
        <v>5.3109910208389097</v>
      </c>
      <c r="BO1288" s="114">
        <v>537.6</v>
      </c>
      <c r="BP1288" s="114">
        <v>384000</v>
      </c>
      <c r="BQ1288" s="107">
        <f t="shared" si="863"/>
        <v>1.4200000000000001E-5</v>
      </c>
      <c r="BR1288" s="107">
        <f t="shared" si="864"/>
        <v>1.3365683909685423E-3</v>
      </c>
      <c r="BS1288" s="107">
        <f t="shared" si="865"/>
        <v>6.7178300142930664E-2</v>
      </c>
      <c r="BT1288" s="107">
        <f t="shared" si="866"/>
        <v>3.9099060790855262E-4</v>
      </c>
      <c r="BU1288" s="107">
        <f t="shared" si="867"/>
        <v>4.0585611195257339E-2</v>
      </c>
      <c r="BV1288" s="107">
        <f t="shared" si="868"/>
        <v>31.443768633704106</v>
      </c>
      <c r="BW1288" s="117">
        <f t="shared" si="869"/>
        <v>2.367755827982395E-2</v>
      </c>
    </row>
    <row r="1289" spans="1:75" ht="45" customHeight="1" x14ac:dyDescent="0.25">
      <c r="A1289" s="108">
        <v>4.6132064790580101</v>
      </c>
      <c r="B1289" s="108">
        <v>-74.143784506136001</v>
      </c>
      <c r="C1289" s="119">
        <v>24</v>
      </c>
      <c r="D1289" s="119">
        <v>25</v>
      </c>
      <c r="E1289" s="119">
        <v>1820</v>
      </c>
      <c r="F1289" s="16" t="s">
        <v>3235</v>
      </c>
      <c r="G1289" s="14" t="s">
        <v>3236</v>
      </c>
      <c r="H1289" s="16" t="s">
        <v>3237</v>
      </c>
      <c r="I1289" s="14" t="s">
        <v>195</v>
      </c>
      <c r="J1289" s="14" t="s">
        <v>41</v>
      </c>
      <c r="K1289" s="14">
        <v>100</v>
      </c>
      <c r="L1289" s="14"/>
      <c r="M1289" s="14">
        <v>1986</v>
      </c>
      <c r="N1289" s="15" t="s">
        <v>150</v>
      </c>
      <c r="O1289" s="15" t="s">
        <v>151</v>
      </c>
      <c r="P1289" s="28">
        <v>4.2689148957375835E-3</v>
      </c>
      <c r="Q1289" s="18">
        <v>800</v>
      </c>
      <c r="R1289" s="18">
        <v>813.77782562196842</v>
      </c>
      <c r="S1289" s="15" t="s">
        <v>64</v>
      </c>
      <c r="T1289" s="15">
        <f>((R1289*6933000)/1000)/8460</f>
        <v>666.89381383417344</v>
      </c>
      <c r="U1289" s="15" t="s">
        <v>45</v>
      </c>
      <c r="V1289" s="14">
        <v>365</v>
      </c>
      <c r="W1289" s="76"/>
      <c r="X1289" s="14"/>
      <c r="Y1289" s="14">
        <v>0</v>
      </c>
      <c r="Z1289" s="76" t="s">
        <v>3238</v>
      </c>
      <c r="AA1289" s="76" t="s">
        <v>429</v>
      </c>
      <c r="AB1289" s="19" t="s">
        <v>226</v>
      </c>
      <c r="AC1289" s="19">
        <v>10.477442018542</v>
      </c>
      <c r="AD1289" s="19">
        <v>4.47117624426805</v>
      </c>
      <c r="AE1289" s="19">
        <v>11.595186881052699</v>
      </c>
      <c r="AF1289" s="19">
        <v>0.3</v>
      </c>
      <c r="AG1289" s="19">
        <v>2840</v>
      </c>
      <c r="AH1289" s="20">
        <v>1159.0914634146341</v>
      </c>
      <c r="AI1289" s="20">
        <v>1.4200000000000001E-4</v>
      </c>
      <c r="AJ1289" s="21">
        <f>AC1289*R1289/1000000</f>
        <v>8.5263099839293574E-3</v>
      </c>
      <c r="AK1289" s="21">
        <f>AD1289*R1289/1000000</f>
        <v>3.6385440820330527E-3</v>
      </c>
      <c r="AL1289" s="21">
        <f>AE1289*R1289/1000000</f>
        <v>9.4359059677434406E-3</v>
      </c>
      <c r="AM1289" s="21">
        <f>AF1289*R1289/1000000</f>
        <v>2.4413334768659051E-4</v>
      </c>
      <c r="AN1289" s="21">
        <f>AG1289*R1289/1000000</f>
        <v>2.31112902476639</v>
      </c>
      <c r="AO1289" s="86">
        <f t="shared" si="854"/>
        <v>0.16742562021603197</v>
      </c>
      <c r="AP1289" s="88">
        <f t="shared" si="855"/>
        <v>2.3359753380628378E-5</v>
      </c>
      <c r="AQ1289" s="89">
        <f t="shared" si="856"/>
        <v>9.968613923378226E-6</v>
      </c>
      <c r="AR1289" s="89">
        <f t="shared" si="857"/>
        <v>2.5851797171899838E-5</v>
      </c>
      <c r="AS1289" s="89">
        <f t="shared" si="858"/>
        <v>6.6885848681257674E-7</v>
      </c>
      <c r="AT1289" s="89">
        <f t="shared" si="859"/>
        <v>6.3318603418257265E-3</v>
      </c>
      <c r="AU1289" s="91">
        <f t="shared" si="860"/>
        <v>4.5870032935899167E-4</v>
      </c>
      <c r="AV1289" s="95">
        <f t="shared" si="870"/>
        <v>8526.3099839293573</v>
      </c>
      <c r="AW1289" s="96">
        <f t="shared" si="871"/>
        <v>3638.5440820330527</v>
      </c>
      <c r="AX1289" s="96">
        <f t="shared" si="872"/>
        <v>9435.9059677434398</v>
      </c>
      <c r="AY1289" s="96">
        <f t="shared" si="873"/>
        <v>244.13334768659053</v>
      </c>
      <c r="AZ1289" s="96">
        <f t="shared" si="874"/>
        <v>2311129.0247663902</v>
      </c>
      <c r="BA1289" s="97">
        <f t="shared" si="875"/>
        <v>167425.62021603197</v>
      </c>
      <c r="BB1289" s="102">
        <f t="shared" si="876"/>
        <v>23.359753380628376</v>
      </c>
      <c r="BC1289" s="98">
        <f t="shared" si="877"/>
        <v>9.9686139233782267</v>
      </c>
      <c r="BD1289" s="98">
        <f t="shared" si="878"/>
        <v>25.85179717189984</v>
      </c>
      <c r="BE1289" s="98">
        <f t="shared" si="879"/>
        <v>0.66885848681257676</v>
      </c>
      <c r="BF1289" s="98">
        <f t="shared" si="880"/>
        <v>6331.8603418257262</v>
      </c>
      <c r="BG1289" s="103">
        <f t="shared" si="881"/>
        <v>458.70032935899167</v>
      </c>
      <c r="BH1289">
        <v>0.1</v>
      </c>
      <c r="BI1289">
        <f t="shared" si="861"/>
        <v>81.377782562196842</v>
      </c>
      <c r="BJ1289">
        <v>0.1</v>
      </c>
      <c r="BK1289">
        <f t="shared" si="862"/>
        <v>115.90914634146341</v>
      </c>
      <c r="BL1289" s="114">
        <v>8.3383603103149202</v>
      </c>
      <c r="BM1289" s="114">
        <v>2.3066001534352201</v>
      </c>
      <c r="BN1289" s="114">
        <v>3.9560616152376098</v>
      </c>
      <c r="BO1289" s="114">
        <v>0.12</v>
      </c>
      <c r="BP1289" s="114">
        <v>2840</v>
      </c>
      <c r="BQ1289" s="107">
        <f t="shared" si="863"/>
        <v>1.4200000000000001E-5</v>
      </c>
      <c r="BR1289" s="107">
        <f t="shared" si="864"/>
        <v>6.8389309685688744E-3</v>
      </c>
      <c r="BS1289" s="107">
        <f t="shared" si="865"/>
        <v>1.9120001280367208E-3</v>
      </c>
      <c r="BT1289" s="107">
        <f t="shared" si="866"/>
        <v>3.3547892992245487E-3</v>
      </c>
      <c r="BU1289" s="107">
        <f t="shared" si="867"/>
        <v>1.0065875792474538E-4</v>
      </c>
      <c r="BV1289" s="107">
        <f t="shared" si="868"/>
        <v>2.3226559243264639</v>
      </c>
      <c r="BW1289" s="117">
        <f t="shared" si="869"/>
        <v>2.367755827982395E-2</v>
      </c>
    </row>
    <row r="1290" spans="1:75" ht="30" customHeight="1" x14ac:dyDescent="0.25">
      <c r="A1290" s="108">
        <v>4.6110700110634797</v>
      </c>
      <c r="B1290" s="108">
        <v>-74.142189352334597</v>
      </c>
      <c r="C1290" s="119">
        <v>24</v>
      </c>
      <c r="D1290" s="119">
        <v>25</v>
      </c>
      <c r="E1290" s="119">
        <v>1820</v>
      </c>
      <c r="F1290" s="16" t="s">
        <v>3239</v>
      </c>
      <c r="G1290" s="14" t="s">
        <v>3240</v>
      </c>
      <c r="H1290" s="16" t="s">
        <v>3241</v>
      </c>
      <c r="I1290" s="14" t="s">
        <v>195</v>
      </c>
      <c r="J1290" s="14" t="s">
        <v>53</v>
      </c>
      <c r="K1290" s="27"/>
      <c r="L1290" s="27"/>
      <c r="M1290" s="14">
        <v>2000</v>
      </c>
      <c r="N1290" s="15" t="s">
        <v>43</v>
      </c>
      <c r="O1290" s="15" t="s">
        <v>120</v>
      </c>
      <c r="P1290" s="17">
        <v>1.192780523187394E-2</v>
      </c>
      <c r="Q1290" s="18">
        <v>17762.5</v>
      </c>
      <c r="R1290" s="18">
        <v>18630.512886064142</v>
      </c>
      <c r="S1290" s="15" t="s">
        <v>45</v>
      </c>
      <c r="T1290" s="15"/>
      <c r="U1290" s="15"/>
      <c r="V1290" s="14">
        <v>365</v>
      </c>
      <c r="W1290" s="76"/>
      <c r="X1290" s="14"/>
      <c r="Y1290" s="14">
        <v>8760</v>
      </c>
      <c r="Z1290" s="76" t="s">
        <v>3242</v>
      </c>
      <c r="AA1290" s="76" t="s">
        <v>429</v>
      </c>
      <c r="AB1290" s="19" t="s">
        <v>49</v>
      </c>
      <c r="AC1290" s="19">
        <v>30.4</v>
      </c>
      <c r="AD1290" s="19">
        <v>1504</v>
      </c>
      <c r="AE1290" s="19">
        <v>9.6</v>
      </c>
      <c r="AF1290" s="19">
        <v>640</v>
      </c>
      <c r="AG1290" s="19">
        <v>1920000</v>
      </c>
      <c r="AH1290" s="23">
        <v>17762.5</v>
      </c>
      <c r="AI1290" s="24">
        <v>8.7999999999999994E-8</v>
      </c>
      <c r="AJ1290" s="21">
        <f>AC1290*R1290/1000000000</f>
        <v>5.6636759173634983E-4</v>
      </c>
      <c r="AK1290" s="21">
        <f>AD1290*R1290/1000000000</f>
        <v>2.802029138064047E-2</v>
      </c>
      <c r="AL1290" s="21">
        <f>AE1290*R1290/1000000000</f>
        <v>1.7885292370621575E-4</v>
      </c>
      <c r="AM1290" s="21">
        <f>AF1290*R1290/1000000000</f>
        <v>1.1923528247081051E-2</v>
      </c>
      <c r="AN1290" s="21">
        <f>AG1290*R1290/1000000000</f>
        <v>35.770584741243148</v>
      </c>
      <c r="AO1290" s="86">
        <f t="shared" si="854"/>
        <v>1.6394851339736447E-3</v>
      </c>
      <c r="AP1290" s="88">
        <f t="shared" si="855"/>
        <v>1.551692032154383E-6</v>
      </c>
      <c r="AQ1290" s="89">
        <f t="shared" si="856"/>
        <v>7.6767921590795802E-5</v>
      </c>
      <c r="AR1290" s="89">
        <f t="shared" si="857"/>
        <v>4.900080101540158E-7</v>
      </c>
      <c r="AS1290" s="89">
        <f t="shared" si="858"/>
        <v>3.2667200676934384E-5</v>
      </c>
      <c r="AT1290" s="89">
        <f t="shared" si="859"/>
        <v>9.8001602030803145E-2</v>
      </c>
      <c r="AU1290" s="91">
        <f t="shared" si="860"/>
        <v>4.4917400930784786E-6</v>
      </c>
      <c r="AV1290" s="95">
        <f t="shared" si="870"/>
        <v>566.36759173634982</v>
      </c>
      <c r="AW1290" s="96">
        <f t="shared" si="871"/>
        <v>28020.291380640469</v>
      </c>
      <c r="AX1290" s="96">
        <f t="shared" si="872"/>
        <v>178.85292370621576</v>
      </c>
      <c r="AY1290" s="96">
        <f t="shared" si="873"/>
        <v>11923.528247081051</v>
      </c>
      <c r="AZ1290" s="96">
        <f t="shared" si="874"/>
        <v>35770584.741243146</v>
      </c>
      <c r="BA1290" s="97">
        <f t="shared" si="875"/>
        <v>1639.4851339736447</v>
      </c>
      <c r="BB1290" s="102">
        <f t="shared" si="876"/>
        <v>1.551692032154383</v>
      </c>
      <c r="BC1290" s="98">
        <f t="shared" si="877"/>
        <v>76.767921590795808</v>
      </c>
      <c r="BD1290" s="98">
        <f t="shared" si="878"/>
        <v>0.49000801015401579</v>
      </c>
      <c r="BE1290" s="98">
        <f t="shared" si="879"/>
        <v>32.667200676934385</v>
      </c>
      <c r="BF1290" s="98">
        <f t="shared" si="880"/>
        <v>98001.602030803144</v>
      </c>
      <c r="BG1290" s="103">
        <f t="shared" si="881"/>
        <v>4.4917400930784783</v>
      </c>
      <c r="BH1290">
        <v>0.1</v>
      </c>
      <c r="BI1290">
        <f t="shared" si="861"/>
        <v>1863.0512886064143</v>
      </c>
      <c r="BJ1290">
        <v>0.1</v>
      </c>
      <c r="BK1290">
        <f t="shared" si="862"/>
        <v>1776.25</v>
      </c>
      <c r="BL1290" s="114">
        <v>12.16</v>
      </c>
      <c r="BM1290" s="114">
        <v>601.6</v>
      </c>
      <c r="BN1290" s="114">
        <v>1.92</v>
      </c>
      <c r="BO1290" s="114">
        <v>256</v>
      </c>
      <c r="BP1290" s="114">
        <v>384000</v>
      </c>
      <c r="BQ1290" s="107">
        <f t="shared" si="863"/>
        <v>8.7999999999999994E-9</v>
      </c>
      <c r="BR1290" s="107">
        <f t="shared" si="864"/>
        <v>2.3351934036556707E-4</v>
      </c>
      <c r="BS1290" s="107">
        <f t="shared" si="865"/>
        <v>1.1553062102296478E-2</v>
      </c>
      <c r="BT1290" s="107">
        <f t="shared" si="866"/>
        <v>3.9992729538168211E-5</v>
      </c>
      <c r="BU1290" s="107">
        <f t="shared" si="867"/>
        <v>4.9161966392750975E-3</v>
      </c>
      <c r="BV1290" s="107">
        <f t="shared" si="868"/>
        <v>7.9985459076336411</v>
      </c>
      <c r="BW1290" s="117">
        <f t="shared" si="869"/>
        <v>2.3185821117745995E-4</v>
      </c>
    </row>
    <row r="1291" spans="1:75" ht="15" customHeight="1" x14ac:dyDescent="0.25">
      <c r="A1291" s="108">
        <v>4.6167384738196704</v>
      </c>
      <c r="B1291" s="108">
        <v>-74.141390665634503</v>
      </c>
      <c r="C1291" s="119">
        <v>24</v>
      </c>
      <c r="D1291" s="119">
        <v>26</v>
      </c>
      <c r="E1291" s="119">
        <v>1833</v>
      </c>
      <c r="F1291" s="16" t="s">
        <v>3243</v>
      </c>
      <c r="G1291" s="14" t="s">
        <v>3244</v>
      </c>
      <c r="H1291" s="16" t="s">
        <v>3245</v>
      </c>
      <c r="I1291" s="14" t="s">
        <v>195</v>
      </c>
      <c r="J1291" s="14" t="s">
        <v>53</v>
      </c>
      <c r="K1291" s="27"/>
      <c r="L1291" s="27"/>
      <c r="M1291" s="14">
        <v>2005</v>
      </c>
      <c r="N1291" s="15" t="s">
        <v>43</v>
      </c>
      <c r="O1291" s="15" t="s">
        <v>120</v>
      </c>
      <c r="P1291" s="22">
        <v>-1.5549305289660951E-2</v>
      </c>
      <c r="Q1291" s="18">
        <v>6000</v>
      </c>
      <c r="R1291" s="18">
        <v>5638.1852416613665</v>
      </c>
      <c r="S1291" s="15" t="s">
        <v>45</v>
      </c>
      <c r="T1291" s="15"/>
      <c r="U1291" s="15"/>
      <c r="V1291" s="14">
        <v>365</v>
      </c>
      <c r="W1291" s="76" t="s">
        <v>76</v>
      </c>
      <c r="X1291" s="14"/>
      <c r="Y1291" s="14">
        <v>2920</v>
      </c>
      <c r="Z1291" s="76" t="s">
        <v>3242</v>
      </c>
      <c r="AA1291" s="76" t="s">
        <v>429</v>
      </c>
      <c r="AB1291" s="19" t="s">
        <v>49</v>
      </c>
      <c r="AC1291" s="19">
        <v>30.4</v>
      </c>
      <c r="AD1291" s="19">
        <v>1504</v>
      </c>
      <c r="AE1291" s="19">
        <v>9.6</v>
      </c>
      <c r="AF1291" s="19">
        <v>640</v>
      </c>
      <c r="AG1291" s="19">
        <v>1920000</v>
      </c>
      <c r="AH1291" s="23">
        <v>6000</v>
      </c>
      <c r="AI1291" s="24">
        <v>8.7999999999999994E-8</v>
      </c>
      <c r="AJ1291" s="21">
        <f>AC1291*R1291/1000000000</f>
        <v>1.7140083134650552E-4</v>
      </c>
      <c r="AK1291" s="21">
        <f>AD1291*R1291/1000000000</f>
        <v>8.4798306034586952E-3</v>
      </c>
      <c r="AL1291" s="21">
        <f>AE1291*R1291/1000000000</f>
        <v>5.4126578319949123E-5</v>
      </c>
      <c r="AM1291" s="21">
        <f>AF1291*R1291/1000000000</f>
        <v>3.6084385546632743E-3</v>
      </c>
      <c r="AN1291" s="21">
        <f>AG1291*R1291/1000000000</f>
        <v>10.825315663989825</v>
      </c>
      <c r="AO1291" s="86">
        <f t="shared" si="854"/>
        <v>4.9616030126620018E-4</v>
      </c>
      <c r="AP1291" s="88">
        <f t="shared" si="855"/>
        <v>4.6959131875754934E-7</v>
      </c>
      <c r="AQ1291" s="89">
        <f t="shared" si="856"/>
        <v>2.3232412612215605E-5</v>
      </c>
      <c r="AR1291" s="89">
        <f t="shared" si="857"/>
        <v>1.4829199539712089E-7</v>
      </c>
      <c r="AS1291" s="89">
        <f t="shared" si="858"/>
        <v>9.886133026474725E-6</v>
      </c>
      <c r="AT1291" s="89">
        <f t="shared" si="859"/>
        <v>2.9658399079424178E-2</v>
      </c>
      <c r="AU1291" s="91">
        <f t="shared" si="860"/>
        <v>1.3593432911402744E-6</v>
      </c>
      <c r="AV1291" s="95">
        <f t="shared" si="870"/>
        <v>171.40083134650553</v>
      </c>
      <c r="AW1291" s="96">
        <f t="shared" si="871"/>
        <v>8479.8306034586949</v>
      </c>
      <c r="AX1291" s="96">
        <f t="shared" si="872"/>
        <v>54.126578319949125</v>
      </c>
      <c r="AY1291" s="96">
        <f t="shared" si="873"/>
        <v>3608.4385546632743</v>
      </c>
      <c r="AZ1291" s="96">
        <f t="shared" si="874"/>
        <v>10825315.663989825</v>
      </c>
      <c r="BA1291" s="97">
        <f t="shared" si="875"/>
        <v>496.16030126620018</v>
      </c>
      <c r="BB1291" s="102">
        <f t="shared" si="876"/>
        <v>0.46959131875754934</v>
      </c>
      <c r="BC1291" s="98">
        <f t="shared" si="877"/>
        <v>23.232412612215604</v>
      </c>
      <c r="BD1291" s="98">
        <f t="shared" si="878"/>
        <v>0.14829199539712087</v>
      </c>
      <c r="BE1291" s="98">
        <f t="shared" si="879"/>
        <v>9.8861330264747256</v>
      </c>
      <c r="BF1291" s="98">
        <f t="shared" si="880"/>
        <v>29658.399079424176</v>
      </c>
      <c r="BG1291" s="103">
        <f t="shared" si="881"/>
        <v>1.3593432911402745</v>
      </c>
      <c r="BH1291">
        <v>0.1</v>
      </c>
      <c r="BI1291">
        <f t="shared" si="861"/>
        <v>563.81852416613663</v>
      </c>
      <c r="BJ1291">
        <v>0.1</v>
      </c>
      <c r="BK1291">
        <f t="shared" si="862"/>
        <v>600</v>
      </c>
      <c r="BL1291" s="114">
        <v>12.16</v>
      </c>
      <c r="BM1291" s="114">
        <v>601.6</v>
      </c>
      <c r="BN1291" s="114">
        <v>1.92</v>
      </c>
      <c r="BO1291" s="114">
        <v>256</v>
      </c>
      <c r="BP1291" s="114">
        <v>384000</v>
      </c>
      <c r="BQ1291" s="107">
        <f t="shared" si="863"/>
        <v>8.7999999999999994E-9</v>
      </c>
      <c r="BR1291" s="107">
        <f t="shared" si="864"/>
        <v>7.0670373196032087E-5</v>
      </c>
      <c r="BS1291" s="107">
        <f t="shared" si="865"/>
        <v>3.4963237265405352E-3</v>
      </c>
      <c r="BT1291" s="107">
        <f t="shared" si="866"/>
        <v>1.2103070851287259E-5</v>
      </c>
      <c r="BU1291" s="107">
        <f t="shared" si="867"/>
        <v>1.4877973304427809E-3</v>
      </c>
      <c r="BV1291" s="107">
        <f t="shared" si="868"/>
        <v>2.4206141702574522</v>
      </c>
      <c r="BW1291" s="117">
        <f t="shared" si="869"/>
        <v>7.0167662716178112E-5</v>
      </c>
    </row>
    <row r="1292" spans="1:75" ht="30" customHeight="1" x14ac:dyDescent="0.25">
      <c r="A1292" s="108">
        <v>4.6165997975577602</v>
      </c>
      <c r="B1292" s="108">
        <v>-74.1441496400098</v>
      </c>
      <c r="C1292" s="119">
        <v>24</v>
      </c>
      <c r="D1292" s="119">
        <v>26</v>
      </c>
      <c r="E1292" s="119">
        <v>1833</v>
      </c>
      <c r="F1292" s="16" t="s">
        <v>3246</v>
      </c>
      <c r="G1292" s="14" t="s">
        <v>3247</v>
      </c>
      <c r="H1292" s="16" t="s">
        <v>3248</v>
      </c>
      <c r="I1292" s="14" t="s">
        <v>195</v>
      </c>
      <c r="J1292" s="14" t="s">
        <v>53</v>
      </c>
      <c r="K1292" s="14">
        <v>3.73</v>
      </c>
      <c r="L1292" s="14"/>
      <c r="M1292" s="14">
        <v>2006</v>
      </c>
      <c r="N1292" s="15" t="s">
        <v>62</v>
      </c>
      <c r="O1292" s="15" t="s">
        <v>63</v>
      </c>
      <c r="P1292" s="22">
        <v>1.192780523187394E-2</v>
      </c>
      <c r="Q1292" s="18">
        <v>19200</v>
      </c>
      <c r="R1292" s="18">
        <v>20138.260234338159</v>
      </c>
      <c r="S1292" s="15" t="s">
        <v>64</v>
      </c>
      <c r="T1292" s="15">
        <f>((R1292*6933000)/1000)/8460</f>
        <v>16503.375674310453</v>
      </c>
      <c r="U1292" s="15" t="s">
        <v>45</v>
      </c>
      <c r="V1292" s="14">
        <v>365</v>
      </c>
      <c r="W1292" s="76" t="s">
        <v>76</v>
      </c>
      <c r="X1292" s="14"/>
      <c r="Y1292" s="14">
        <v>2920</v>
      </c>
      <c r="Z1292" s="76" t="s">
        <v>3249</v>
      </c>
      <c r="AA1292" s="76" t="s">
        <v>3250</v>
      </c>
      <c r="AB1292" s="19" t="s">
        <v>226</v>
      </c>
      <c r="AC1292" s="19">
        <v>12.7152226842523</v>
      </c>
      <c r="AD1292" s="19">
        <v>4.5638248573294096</v>
      </c>
      <c r="AE1292" s="19">
        <v>12.0799261022882</v>
      </c>
      <c r="AF1292" s="19">
        <v>6.25</v>
      </c>
      <c r="AG1292" s="19">
        <v>2343</v>
      </c>
      <c r="AH1292" s="20">
        <v>26143.981481481482</v>
      </c>
      <c r="AI1292" s="20">
        <v>2.9999999999999997E-8</v>
      </c>
      <c r="AJ1292" s="21">
        <f>AC1292*R1292/1000000</f>
        <v>0.25606246335303262</v>
      </c>
      <c r="AK1292" s="21">
        <f>AD1292*R1292/1000000</f>
        <v>9.190749264084086E-2</v>
      </c>
      <c r="AL1292" s="21">
        <f>AE1292*R1292/1000000</f>
        <v>0.24326869545945401</v>
      </c>
      <c r="AM1292" s="21">
        <f>AF1292*R1292/1000000</f>
        <v>0.12586412646461351</v>
      </c>
      <c r="AN1292" s="21">
        <f>AG1292*R1292/1000000</f>
        <v>47.183943729054299</v>
      </c>
      <c r="AO1292" s="86">
        <f t="shared" si="854"/>
        <v>8.2264734786842452E-4</v>
      </c>
      <c r="AP1292" s="88">
        <f t="shared" si="855"/>
        <v>7.0154099548776065E-4</v>
      </c>
      <c r="AQ1292" s="89">
        <f t="shared" si="856"/>
        <v>2.5180134970093386E-4</v>
      </c>
      <c r="AR1292" s="89">
        <f t="shared" si="857"/>
        <v>6.6648957660124389E-4</v>
      </c>
      <c r="AS1292" s="89">
        <f t="shared" si="858"/>
        <v>3.4483322319072194E-4</v>
      </c>
      <c r="AT1292" s="89">
        <f t="shared" si="859"/>
        <v>0.12927107870973781</v>
      </c>
      <c r="AU1292" s="91">
        <f t="shared" si="860"/>
        <v>2.2538283503244509E-6</v>
      </c>
      <c r="AV1292" s="95">
        <f t="shared" si="870"/>
        <v>256062.46335303262</v>
      </c>
      <c r="AW1292" s="96">
        <f t="shared" si="871"/>
        <v>91907.492640840865</v>
      </c>
      <c r="AX1292" s="96">
        <f t="shared" si="872"/>
        <v>243268.695459454</v>
      </c>
      <c r="AY1292" s="96">
        <f t="shared" si="873"/>
        <v>125864.12646461351</v>
      </c>
      <c r="AZ1292" s="96">
        <f t="shared" si="874"/>
        <v>47183943.729054302</v>
      </c>
      <c r="BA1292" s="97">
        <f t="shared" si="875"/>
        <v>822.6473478684245</v>
      </c>
      <c r="BB1292" s="102">
        <f t="shared" si="876"/>
        <v>701.5409954877606</v>
      </c>
      <c r="BC1292" s="98">
        <f t="shared" si="877"/>
        <v>251.80134970093386</v>
      </c>
      <c r="BD1292" s="98">
        <f t="shared" si="878"/>
        <v>666.48957660124393</v>
      </c>
      <c r="BE1292" s="98">
        <f t="shared" si="879"/>
        <v>344.83322319072192</v>
      </c>
      <c r="BF1292" s="98">
        <f t="shared" si="880"/>
        <v>129271.07870973781</v>
      </c>
      <c r="BG1292" s="103">
        <f t="shared" si="881"/>
        <v>2.2538283503244507</v>
      </c>
      <c r="BH1292">
        <v>0.1</v>
      </c>
      <c r="BI1292">
        <f t="shared" si="861"/>
        <v>2013.8260234338159</v>
      </c>
      <c r="BJ1292">
        <v>0.1</v>
      </c>
      <c r="BK1292">
        <f t="shared" si="862"/>
        <v>2614.3981481481483</v>
      </c>
      <c r="BL1292" s="114">
        <v>8.7974410932361504</v>
      </c>
      <c r="BM1292" s="114">
        <v>3.6268345072346699</v>
      </c>
      <c r="BN1292" s="114">
        <v>10.053852918428399</v>
      </c>
      <c r="BO1292" s="114">
        <v>12.5</v>
      </c>
      <c r="BP1292" s="114">
        <v>2343</v>
      </c>
      <c r="BQ1292" s="107">
        <f t="shared" si="863"/>
        <v>3E-9</v>
      </c>
      <c r="BR1292" s="107">
        <f t="shared" si="864"/>
        <v>0.17900607002911287</v>
      </c>
      <c r="BS1292" s="107">
        <f t="shared" si="865"/>
        <v>7.3614124649943019E-2</v>
      </c>
      <c r="BT1292" s="107">
        <f t="shared" si="866"/>
        <v>0.20392333306335084</v>
      </c>
      <c r="BU1292" s="107">
        <f t="shared" si="867"/>
        <v>0.25204271682813589</v>
      </c>
      <c r="BV1292" s="107">
        <f t="shared" si="868"/>
        <v>47.41927657909627</v>
      </c>
      <c r="BW1292" s="117">
        <f t="shared" si="869"/>
        <v>1.1633990364057837E-4</v>
      </c>
    </row>
    <row r="1293" spans="1:75" ht="30" customHeight="1" x14ac:dyDescent="0.25">
      <c r="A1293" s="108">
        <v>4.5994554655725999</v>
      </c>
      <c r="B1293" s="108">
        <v>-74.150169474394104</v>
      </c>
      <c r="C1293" s="119">
        <v>23</v>
      </c>
      <c r="D1293" s="119">
        <v>24</v>
      </c>
      <c r="E1293" s="119">
        <v>1806</v>
      </c>
      <c r="F1293" s="16" t="s">
        <v>3251</v>
      </c>
      <c r="G1293" s="14" t="s">
        <v>3252</v>
      </c>
      <c r="H1293" s="16" t="s">
        <v>3253</v>
      </c>
      <c r="I1293" s="14" t="s">
        <v>195</v>
      </c>
      <c r="J1293" s="14" t="s">
        <v>41</v>
      </c>
      <c r="K1293" s="14">
        <v>400</v>
      </c>
      <c r="L1293" s="14"/>
      <c r="M1293" s="14">
        <v>1996</v>
      </c>
      <c r="N1293" s="15" t="s">
        <v>43</v>
      </c>
      <c r="O1293" s="15" t="s">
        <v>86</v>
      </c>
      <c r="P1293" s="22">
        <v>8.4286353981658756E-3</v>
      </c>
      <c r="Q1293" s="18">
        <v>1188571.42857143</v>
      </c>
      <c r="R1293" s="18">
        <v>1229326.7322542307</v>
      </c>
      <c r="S1293" s="15" t="s">
        <v>45</v>
      </c>
      <c r="T1293" s="15"/>
      <c r="U1293" s="15"/>
      <c r="V1293" s="14">
        <v>365</v>
      </c>
      <c r="W1293" s="76" t="s">
        <v>76</v>
      </c>
      <c r="X1293" s="14"/>
      <c r="Y1293" s="14">
        <v>2920</v>
      </c>
      <c r="Z1293" s="76" t="s">
        <v>3254</v>
      </c>
      <c r="AA1293" s="76" t="s">
        <v>429</v>
      </c>
      <c r="AB1293" s="19" t="s">
        <v>49</v>
      </c>
      <c r="AC1293" s="19">
        <v>589.42211574465</v>
      </c>
      <c r="AD1293" s="19">
        <v>6395.3771199333296</v>
      </c>
      <c r="AE1293" s="19">
        <v>22.425616220874101</v>
      </c>
      <c r="AF1293" s="19">
        <v>1344</v>
      </c>
      <c r="AG1293" s="19">
        <v>1920000</v>
      </c>
      <c r="AH1293" s="23">
        <v>1188571.42857143</v>
      </c>
      <c r="AI1293" s="24">
        <v>8.7999999999999994E-8</v>
      </c>
      <c r="AJ1293" s="21">
        <f t="shared" ref="AJ1293:AJ1312" si="882">AC1293*R1293/1000000000</f>
        <v>0.72459236346674549</v>
      </c>
      <c r="AK1293" s="21">
        <f t="shared" ref="AK1293:AK1312" si="883">AD1293*R1293/1000000000</f>
        <v>7.8620080563811134</v>
      </c>
      <c r="AL1293" s="21">
        <f t="shared" ref="AL1293:AL1312" si="884">AE1293*R1293/1000000000</f>
        <v>2.7568409507594628E-2</v>
      </c>
      <c r="AM1293" s="21">
        <f t="shared" ref="AM1293:AM1312" si="885">AF1293*R1293/1000000000</f>
        <v>1.6522151281496862</v>
      </c>
      <c r="AN1293" s="21">
        <f t="shared" ref="AN1293:AN1312" si="886">AG1293*R1293/1000000000</f>
        <v>2360.3073259281232</v>
      </c>
      <c r="AO1293" s="86">
        <f t="shared" si="854"/>
        <v>0.10818075243837229</v>
      </c>
      <c r="AP1293" s="88">
        <f t="shared" si="855"/>
        <v>1.9851845574431382E-3</v>
      </c>
      <c r="AQ1293" s="89">
        <f t="shared" si="856"/>
        <v>2.1539748099674284E-2</v>
      </c>
      <c r="AR1293" s="89">
        <f t="shared" si="857"/>
        <v>7.5529889061903092E-5</v>
      </c>
      <c r="AS1293" s="89">
        <f t="shared" si="858"/>
        <v>4.5266167894511952E-3</v>
      </c>
      <c r="AT1293" s="89">
        <f t="shared" si="859"/>
        <v>6.4665954135017074</v>
      </c>
      <c r="AU1293" s="91">
        <f t="shared" si="860"/>
        <v>2.9638562311882821E-4</v>
      </c>
      <c r="AV1293" s="95">
        <f t="shared" si="870"/>
        <v>724592.36346674548</v>
      </c>
      <c r="AW1293" s="96">
        <f t="shared" si="871"/>
        <v>7862008.0563811138</v>
      </c>
      <c r="AX1293" s="96">
        <f t="shared" si="872"/>
        <v>27568.409507594628</v>
      </c>
      <c r="AY1293" s="96">
        <f t="shared" si="873"/>
        <v>1652215.1281496861</v>
      </c>
      <c r="AZ1293" s="96">
        <f t="shared" si="874"/>
        <v>2360307325.928123</v>
      </c>
      <c r="BA1293" s="97">
        <f t="shared" si="875"/>
        <v>108180.75243837229</v>
      </c>
      <c r="BB1293" s="102">
        <f t="shared" si="876"/>
        <v>1985.1845574431381</v>
      </c>
      <c r="BC1293" s="98">
        <f t="shared" si="877"/>
        <v>21539.748099674285</v>
      </c>
      <c r="BD1293" s="98">
        <f t="shared" si="878"/>
        <v>75.529889061903091</v>
      </c>
      <c r="BE1293" s="98">
        <f t="shared" si="879"/>
        <v>4526.6167894511955</v>
      </c>
      <c r="BF1293" s="98">
        <f t="shared" si="880"/>
        <v>6466595.4135017078</v>
      </c>
      <c r="BG1293" s="103">
        <f t="shared" si="881"/>
        <v>296.38562311882822</v>
      </c>
      <c r="BH1293">
        <v>0.1</v>
      </c>
      <c r="BI1293">
        <f t="shared" si="861"/>
        <v>122932.67322542307</v>
      </c>
      <c r="BJ1293">
        <v>0.1</v>
      </c>
      <c r="BK1293">
        <f t="shared" si="862"/>
        <v>118857.14285714302</v>
      </c>
      <c r="BL1293" s="114">
        <v>491.49252207956101</v>
      </c>
      <c r="BM1293" s="114">
        <v>4911.7599692228896</v>
      </c>
      <c r="BN1293" s="114">
        <v>16.278520514623899</v>
      </c>
      <c r="BO1293" s="114">
        <v>537.6</v>
      </c>
      <c r="BP1293" s="114">
        <v>384000</v>
      </c>
      <c r="BQ1293" s="107">
        <f t="shared" si="863"/>
        <v>8.7999999999999994E-9</v>
      </c>
      <c r="BR1293" s="107">
        <f t="shared" si="864"/>
        <v>0.60853422039985994</v>
      </c>
      <c r="BS1293" s="107">
        <f t="shared" si="865"/>
        <v>6.0891265151872451</v>
      </c>
      <c r="BT1293" s="107">
        <f t="shared" si="866"/>
        <v>2.0200621878279493E-2</v>
      </c>
      <c r="BU1293" s="107">
        <f t="shared" si="867"/>
        <v>0.68122574896045762</v>
      </c>
      <c r="BV1293" s="107">
        <f t="shared" si="868"/>
        <v>527.78076285660359</v>
      </c>
      <c r="BW1293" s="117">
        <f t="shared" si="869"/>
        <v>1.529906872860724E-2</v>
      </c>
    </row>
    <row r="1294" spans="1:75" ht="30" customHeight="1" x14ac:dyDescent="0.25">
      <c r="A1294" s="108">
        <v>4.5994554655725999</v>
      </c>
      <c r="B1294" s="108">
        <v>-74.150169474394104</v>
      </c>
      <c r="C1294" s="119">
        <v>23</v>
      </c>
      <c r="D1294" s="119">
        <v>24</v>
      </c>
      <c r="E1294" s="119">
        <v>1806</v>
      </c>
      <c r="F1294" s="16" t="s">
        <v>3251</v>
      </c>
      <c r="G1294" s="14" t="s">
        <v>3252</v>
      </c>
      <c r="H1294" s="16" t="s">
        <v>3253</v>
      </c>
      <c r="I1294" s="14" t="s">
        <v>195</v>
      </c>
      <c r="J1294" s="14" t="s">
        <v>41</v>
      </c>
      <c r="K1294" s="14">
        <v>305.83999999999997</v>
      </c>
      <c r="L1294" s="14"/>
      <c r="M1294" s="14">
        <v>1994</v>
      </c>
      <c r="N1294" s="15" t="s">
        <v>43</v>
      </c>
      <c r="O1294" s="15" t="s">
        <v>86</v>
      </c>
      <c r="P1294" s="22">
        <v>8.4286353981658756E-3</v>
      </c>
      <c r="Q1294" s="18">
        <v>891428.57142857194</v>
      </c>
      <c r="R1294" s="18">
        <v>921995.04919067235</v>
      </c>
      <c r="S1294" s="15" t="s">
        <v>45</v>
      </c>
      <c r="T1294" s="15"/>
      <c r="U1294" s="15"/>
      <c r="V1294" s="14">
        <v>365</v>
      </c>
      <c r="W1294" s="76" t="s">
        <v>76</v>
      </c>
      <c r="X1294" s="14"/>
      <c r="Y1294" s="14">
        <v>2920</v>
      </c>
      <c r="Z1294" s="76" t="s">
        <v>3255</v>
      </c>
      <c r="AA1294" s="76" t="s">
        <v>429</v>
      </c>
      <c r="AB1294" s="19" t="s">
        <v>49</v>
      </c>
      <c r="AC1294" s="19">
        <v>589.42211574465</v>
      </c>
      <c r="AD1294" s="19">
        <v>6395.3771199333296</v>
      </c>
      <c r="AE1294" s="19">
        <v>22.425616220874101</v>
      </c>
      <c r="AF1294" s="19">
        <v>1344</v>
      </c>
      <c r="AG1294" s="19">
        <v>1920000</v>
      </c>
      <c r="AH1294" s="23">
        <v>891428.57142857194</v>
      </c>
      <c r="AI1294" s="24">
        <v>8.7999999999999994E-8</v>
      </c>
      <c r="AJ1294" s="21">
        <f t="shared" si="882"/>
        <v>0.54344427260005879</v>
      </c>
      <c r="AK1294" s="21">
        <f t="shared" si="883"/>
        <v>5.8965060422858304</v>
      </c>
      <c r="AL1294" s="21">
        <f t="shared" si="884"/>
        <v>2.0676307130695959E-2</v>
      </c>
      <c r="AM1294" s="21">
        <f t="shared" si="885"/>
        <v>1.2391613461122637</v>
      </c>
      <c r="AN1294" s="21">
        <f t="shared" si="886"/>
        <v>1770.2304944460909</v>
      </c>
      <c r="AO1294" s="86">
        <f t="shared" si="854"/>
        <v>8.1135564328779164E-2</v>
      </c>
      <c r="AP1294" s="88">
        <f t="shared" si="855"/>
        <v>1.4888884180823529E-3</v>
      </c>
      <c r="AQ1294" s="89">
        <f t="shared" si="856"/>
        <v>1.61548110747557E-2</v>
      </c>
      <c r="AR1294" s="89">
        <f t="shared" si="857"/>
        <v>5.6647416796427282E-5</v>
      </c>
      <c r="AS1294" s="89">
        <f t="shared" si="858"/>
        <v>3.3949625920883936E-3</v>
      </c>
      <c r="AT1294" s="89">
        <f t="shared" si="859"/>
        <v>4.8499465601262761</v>
      </c>
      <c r="AU1294" s="91">
        <f t="shared" si="860"/>
        <v>2.2228921733912101E-4</v>
      </c>
      <c r="AV1294" s="95">
        <f t="shared" si="870"/>
        <v>543444.27260005882</v>
      </c>
      <c r="AW1294" s="96">
        <f t="shared" si="871"/>
        <v>5896506.0422858307</v>
      </c>
      <c r="AX1294" s="96">
        <f t="shared" si="872"/>
        <v>20676.307130695957</v>
      </c>
      <c r="AY1294" s="96">
        <f t="shared" si="873"/>
        <v>1239161.3461122636</v>
      </c>
      <c r="AZ1294" s="96">
        <f t="shared" si="874"/>
        <v>1770230494.4460909</v>
      </c>
      <c r="BA1294" s="97">
        <f t="shared" si="875"/>
        <v>81135.564328779161</v>
      </c>
      <c r="BB1294" s="102">
        <f t="shared" si="876"/>
        <v>1488.8884180823529</v>
      </c>
      <c r="BC1294" s="98">
        <f t="shared" si="877"/>
        <v>16154.8110747557</v>
      </c>
      <c r="BD1294" s="98">
        <f t="shared" si="878"/>
        <v>56.647416796427279</v>
      </c>
      <c r="BE1294" s="98">
        <f t="shared" si="879"/>
        <v>3394.9625920883936</v>
      </c>
      <c r="BF1294" s="98">
        <f t="shared" si="880"/>
        <v>4849946.5601262758</v>
      </c>
      <c r="BG1294" s="103">
        <f t="shared" si="881"/>
        <v>222.28921733912102</v>
      </c>
      <c r="BH1294">
        <v>0.1</v>
      </c>
      <c r="BI1294">
        <f t="shared" si="861"/>
        <v>92199.504919067243</v>
      </c>
      <c r="BJ1294">
        <v>0.1</v>
      </c>
      <c r="BK1294">
        <f t="shared" si="862"/>
        <v>89142.857142857203</v>
      </c>
      <c r="BL1294" s="114">
        <v>491.49252207956101</v>
      </c>
      <c r="BM1294" s="114">
        <v>4911.7599692228896</v>
      </c>
      <c r="BN1294" s="114">
        <v>16.278520514623899</v>
      </c>
      <c r="BO1294" s="114">
        <v>537.6</v>
      </c>
      <c r="BP1294" s="114">
        <v>384000</v>
      </c>
      <c r="BQ1294" s="107">
        <f t="shared" si="863"/>
        <v>8.7999999999999994E-9</v>
      </c>
      <c r="BR1294" s="107">
        <f t="shared" si="864"/>
        <v>0.45640066529989465</v>
      </c>
      <c r="BS1294" s="107">
        <f t="shared" si="865"/>
        <v>4.5668448863904301</v>
      </c>
      <c r="BT1294" s="107">
        <f t="shared" si="866"/>
        <v>1.5150466408709611E-2</v>
      </c>
      <c r="BU1294" s="107">
        <f t="shared" si="867"/>
        <v>0.51091931172034277</v>
      </c>
      <c r="BV1294" s="107">
        <f t="shared" si="868"/>
        <v>395.83557214245235</v>
      </c>
      <c r="BW1294" s="117">
        <f t="shared" si="869"/>
        <v>1.1474301546455422E-2</v>
      </c>
    </row>
    <row r="1295" spans="1:75" ht="30" customHeight="1" x14ac:dyDescent="0.25">
      <c r="A1295" s="108">
        <v>4.63456737162171</v>
      </c>
      <c r="B1295" s="108">
        <v>-74.109919373947506</v>
      </c>
      <c r="C1295" s="119">
        <v>28</v>
      </c>
      <c r="D1295" s="119">
        <v>28</v>
      </c>
      <c r="E1295" s="119">
        <v>1863</v>
      </c>
      <c r="F1295" s="16" t="s">
        <v>3256</v>
      </c>
      <c r="G1295" s="14" t="s">
        <v>3257</v>
      </c>
      <c r="H1295" s="16" t="s">
        <v>3258</v>
      </c>
      <c r="I1295" s="14" t="s">
        <v>133</v>
      </c>
      <c r="J1295" s="14" t="s">
        <v>53</v>
      </c>
      <c r="K1295" s="27"/>
      <c r="L1295" s="27"/>
      <c r="M1295" s="14">
        <v>2005</v>
      </c>
      <c r="N1295" s="15" t="s">
        <v>43</v>
      </c>
      <c r="O1295" s="15" t="s">
        <v>123</v>
      </c>
      <c r="P1295" s="25">
        <v>1.08600994019335E-3</v>
      </c>
      <c r="Q1295" s="18">
        <v>6840</v>
      </c>
      <c r="R1295" s="18">
        <v>6869.7778632472919</v>
      </c>
      <c r="S1295" s="15" t="s">
        <v>45</v>
      </c>
      <c r="T1295" s="15"/>
      <c r="U1295" s="15"/>
      <c r="V1295" s="14">
        <v>365</v>
      </c>
      <c r="W1295" s="76"/>
      <c r="X1295" s="14"/>
      <c r="Y1295" s="14">
        <v>8760</v>
      </c>
      <c r="Z1295" s="76" t="s">
        <v>3259</v>
      </c>
      <c r="AA1295" s="76" t="s">
        <v>429</v>
      </c>
      <c r="AB1295" s="19" t="s">
        <v>49</v>
      </c>
      <c r="AC1295" s="19">
        <v>196.35697419693699</v>
      </c>
      <c r="AD1295" s="19">
        <v>1220.7279907421801</v>
      </c>
      <c r="AE1295" s="19">
        <v>69.655897325915305</v>
      </c>
      <c r="AF1295" s="19">
        <v>640</v>
      </c>
      <c r="AG1295" s="19">
        <v>1920000</v>
      </c>
      <c r="AH1295" s="20">
        <v>54177.37142857143</v>
      </c>
      <c r="AI1295" s="20">
        <v>8.9999999999999995E-9</v>
      </c>
      <c r="AJ1295" s="21">
        <f t="shared" si="882"/>
        <v>1.3489287946323375E-3</v>
      </c>
      <c r="AK1295" s="21">
        <f t="shared" si="883"/>
        <v>8.3861301278469746E-3</v>
      </c>
      <c r="AL1295" s="21">
        <f t="shared" si="884"/>
        <v>4.7852054149419922E-4</v>
      </c>
      <c r="AM1295" s="21">
        <f t="shared" si="885"/>
        <v>4.3966578324782669E-3</v>
      </c>
      <c r="AN1295" s="21">
        <f t="shared" si="886"/>
        <v>13.189973497434801</v>
      </c>
      <c r="AO1295" s="86">
        <f t="shared" si="854"/>
        <v>4.8971908806437676E-4</v>
      </c>
      <c r="AP1295" s="88">
        <f t="shared" si="855"/>
        <v>3.6956953277598285E-6</v>
      </c>
      <c r="AQ1295" s="89">
        <f t="shared" si="856"/>
        <v>2.2975698980402671E-5</v>
      </c>
      <c r="AR1295" s="89">
        <f t="shared" si="857"/>
        <v>1.3110151821758883E-6</v>
      </c>
      <c r="AS1295" s="89">
        <f t="shared" si="858"/>
        <v>1.2045637897200732E-5</v>
      </c>
      <c r="AT1295" s="89">
        <f t="shared" si="859"/>
        <v>3.6136913691602192E-2</v>
      </c>
      <c r="AU1295" s="91">
        <f t="shared" si="860"/>
        <v>1.341696131683224E-6</v>
      </c>
      <c r="AV1295" s="95">
        <f t="shared" si="870"/>
        <v>1348.9287946323375</v>
      </c>
      <c r="AW1295" s="96">
        <f t="shared" si="871"/>
        <v>8386.1301278469746</v>
      </c>
      <c r="AX1295" s="96">
        <f t="shared" si="872"/>
        <v>478.52054149419922</v>
      </c>
      <c r="AY1295" s="96">
        <f t="shared" si="873"/>
        <v>4396.6578324782668</v>
      </c>
      <c r="AZ1295" s="96">
        <f t="shared" si="874"/>
        <v>13189973.4974348</v>
      </c>
      <c r="BA1295" s="97">
        <f t="shared" si="875"/>
        <v>489.71908806437676</v>
      </c>
      <c r="BB1295" s="102">
        <f t="shared" si="876"/>
        <v>3.6956953277598283</v>
      </c>
      <c r="BC1295" s="98">
        <f t="shared" si="877"/>
        <v>22.975698980402672</v>
      </c>
      <c r="BD1295" s="98">
        <f t="shared" si="878"/>
        <v>1.3110151821758884</v>
      </c>
      <c r="BE1295" s="98">
        <f t="shared" si="879"/>
        <v>12.045637897200731</v>
      </c>
      <c r="BF1295" s="98">
        <f t="shared" si="880"/>
        <v>36136.913691602189</v>
      </c>
      <c r="BG1295" s="103">
        <f t="shared" si="881"/>
        <v>1.3416961316832241</v>
      </c>
      <c r="BH1295">
        <v>0.1</v>
      </c>
      <c r="BI1295">
        <f t="shared" si="861"/>
        <v>686.97778632472921</v>
      </c>
      <c r="BJ1295">
        <v>0.1</v>
      </c>
      <c r="BK1295">
        <f t="shared" si="862"/>
        <v>5417.7371428571432</v>
      </c>
      <c r="BL1295" s="114">
        <v>187.562005220738</v>
      </c>
      <c r="BM1295" s="114">
        <v>1012.03746873145</v>
      </c>
      <c r="BN1295" s="114">
        <v>69.555897325915296</v>
      </c>
      <c r="BO1295" s="114">
        <v>256</v>
      </c>
      <c r="BP1295" s="114">
        <v>384000</v>
      </c>
      <c r="BQ1295" s="107">
        <f t="shared" si="863"/>
        <v>8.9999999999999999E-10</v>
      </c>
      <c r="BR1295" s="107">
        <f t="shared" si="864"/>
        <v>1.2955509772400366E-3</v>
      </c>
      <c r="BS1295" s="107">
        <f t="shared" si="865"/>
        <v>7.0028670579675503E-3</v>
      </c>
      <c r="BT1295" s="107">
        <f t="shared" si="866"/>
        <v>4.8022362883565634E-4</v>
      </c>
      <c r="BU1295" s="107">
        <f t="shared" si="867"/>
        <v>1.8127884643007095E-3</v>
      </c>
      <c r="BV1295" s="107">
        <f t="shared" si="868"/>
        <v>2.9493677361684867</v>
      </c>
      <c r="BW1295" s="117">
        <f t="shared" si="869"/>
        <v>6.9256737609362589E-5</v>
      </c>
    </row>
    <row r="1296" spans="1:75" ht="30" customHeight="1" x14ac:dyDescent="0.25">
      <c r="A1296" s="108">
        <v>4.63456737162171</v>
      </c>
      <c r="B1296" s="108">
        <v>-74.109919373947506</v>
      </c>
      <c r="C1296" s="119">
        <v>28</v>
      </c>
      <c r="D1296" s="119">
        <v>28</v>
      </c>
      <c r="E1296" s="119">
        <v>1863</v>
      </c>
      <c r="F1296" s="16" t="s">
        <v>3256</v>
      </c>
      <c r="G1296" s="14" t="s">
        <v>3257</v>
      </c>
      <c r="H1296" s="16" t="s">
        <v>3258</v>
      </c>
      <c r="I1296" s="14" t="s">
        <v>133</v>
      </c>
      <c r="J1296" s="14" t="s">
        <v>53</v>
      </c>
      <c r="K1296" s="27"/>
      <c r="L1296" s="27"/>
      <c r="M1296" s="14">
        <v>2005</v>
      </c>
      <c r="N1296" s="15" t="s">
        <v>43</v>
      </c>
      <c r="O1296" s="15" t="s">
        <v>123</v>
      </c>
      <c r="P1296" s="25">
        <v>1.08600994019335E-3</v>
      </c>
      <c r="Q1296" s="18">
        <v>6840</v>
      </c>
      <c r="R1296" s="18">
        <v>6869.7778632472919</v>
      </c>
      <c r="S1296" s="15" t="s">
        <v>45</v>
      </c>
      <c r="T1296" s="15"/>
      <c r="U1296" s="15"/>
      <c r="V1296" s="14">
        <v>365</v>
      </c>
      <c r="W1296" s="76"/>
      <c r="X1296" s="14"/>
      <c r="Y1296" s="14">
        <v>8760</v>
      </c>
      <c r="Z1296" s="76" t="s">
        <v>3259</v>
      </c>
      <c r="AA1296" s="76" t="s">
        <v>429</v>
      </c>
      <c r="AB1296" s="19" t="s">
        <v>49</v>
      </c>
      <c r="AC1296" s="19">
        <v>196.35697419693699</v>
      </c>
      <c r="AD1296" s="19">
        <v>1220.7279907421801</v>
      </c>
      <c r="AE1296" s="19">
        <v>69.655897325915305</v>
      </c>
      <c r="AF1296" s="19">
        <v>640</v>
      </c>
      <c r="AG1296" s="19">
        <v>1920000</v>
      </c>
      <c r="AH1296" s="20">
        <v>54177.37142857143</v>
      </c>
      <c r="AI1296" s="20">
        <v>8.9999999999999995E-9</v>
      </c>
      <c r="AJ1296" s="21">
        <f t="shared" si="882"/>
        <v>1.3489287946323375E-3</v>
      </c>
      <c r="AK1296" s="21">
        <f t="shared" si="883"/>
        <v>8.3861301278469746E-3</v>
      </c>
      <c r="AL1296" s="21">
        <f t="shared" si="884"/>
        <v>4.7852054149419922E-4</v>
      </c>
      <c r="AM1296" s="21">
        <f t="shared" si="885"/>
        <v>4.3966578324782669E-3</v>
      </c>
      <c r="AN1296" s="21">
        <f t="shared" si="886"/>
        <v>13.189973497434801</v>
      </c>
      <c r="AO1296" s="86">
        <f t="shared" si="854"/>
        <v>4.8971908806437676E-4</v>
      </c>
      <c r="AP1296" s="88">
        <f t="shared" si="855"/>
        <v>3.6956953277598285E-6</v>
      </c>
      <c r="AQ1296" s="89">
        <f t="shared" si="856"/>
        <v>2.2975698980402671E-5</v>
      </c>
      <c r="AR1296" s="89">
        <f t="shared" si="857"/>
        <v>1.3110151821758883E-6</v>
      </c>
      <c r="AS1296" s="89">
        <f t="shared" si="858"/>
        <v>1.2045637897200732E-5</v>
      </c>
      <c r="AT1296" s="89">
        <f t="shared" si="859"/>
        <v>3.6136913691602192E-2</v>
      </c>
      <c r="AU1296" s="91">
        <f t="shared" si="860"/>
        <v>1.341696131683224E-6</v>
      </c>
      <c r="AV1296" s="95">
        <f t="shared" si="870"/>
        <v>1348.9287946323375</v>
      </c>
      <c r="AW1296" s="96">
        <f t="shared" si="871"/>
        <v>8386.1301278469746</v>
      </c>
      <c r="AX1296" s="96">
        <f t="shared" si="872"/>
        <v>478.52054149419922</v>
      </c>
      <c r="AY1296" s="96">
        <f t="shared" si="873"/>
        <v>4396.6578324782668</v>
      </c>
      <c r="AZ1296" s="96">
        <f t="shared" si="874"/>
        <v>13189973.4974348</v>
      </c>
      <c r="BA1296" s="97">
        <f t="shared" si="875"/>
        <v>489.71908806437676</v>
      </c>
      <c r="BB1296" s="102">
        <f t="shared" si="876"/>
        <v>3.6956953277598283</v>
      </c>
      <c r="BC1296" s="98">
        <f t="shared" si="877"/>
        <v>22.975698980402672</v>
      </c>
      <c r="BD1296" s="98">
        <f t="shared" si="878"/>
        <v>1.3110151821758884</v>
      </c>
      <c r="BE1296" s="98">
        <f t="shared" si="879"/>
        <v>12.045637897200731</v>
      </c>
      <c r="BF1296" s="98">
        <f t="shared" si="880"/>
        <v>36136.913691602189</v>
      </c>
      <c r="BG1296" s="103">
        <f t="shared" si="881"/>
        <v>1.3416961316832241</v>
      </c>
      <c r="BH1296">
        <v>0.1</v>
      </c>
      <c r="BI1296">
        <f t="shared" si="861"/>
        <v>686.97778632472921</v>
      </c>
      <c r="BJ1296">
        <v>0.1</v>
      </c>
      <c r="BK1296">
        <f t="shared" si="862"/>
        <v>5417.7371428571432</v>
      </c>
      <c r="BL1296" s="114">
        <v>187.562005220738</v>
      </c>
      <c r="BM1296" s="114">
        <v>1012.03746873145</v>
      </c>
      <c r="BN1296" s="114">
        <v>69.555897325915296</v>
      </c>
      <c r="BO1296" s="114">
        <v>256</v>
      </c>
      <c r="BP1296" s="114">
        <v>384000</v>
      </c>
      <c r="BQ1296" s="107">
        <f t="shared" si="863"/>
        <v>8.9999999999999999E-10</v>
      </c>
      <c r="BR1296" s="107">
        <f t="shared" si="864"/>
        <v>1.2955509772400366E-3</v>
      </c>
      <c r="BS1296" s="107">
        <f t="shared" si="865"/>
        <v>7.0028670579675503E-3</v>
      </c>
      <c r="BT1296" s="107">
        <f t="shared" si="866"/>
        <v>4.8022362883565634E-4</v>
      </c>
      <c r="BU1296" s="107">
        <f t="shared" si="867"/>
        <v>1.8127884643007095E-3</v>
      </c>
      <c r="BV1296" s="107">
        <f t="shared" si="868"/>
        <v>2.9493677361684867</v>
      </c>
      <c r="BW1296" s="117">
        <f t="shared" si="869"/>
        <v>6.9256737609362589E-5</v>
      </c>
    </row>
    <row r="1297" spans="1:75" ht="30" customHeight="1" x14ac:dyDescent="0.25">
      <c r="A1297" s="108">
        <v>4.63456737162171</v>
      </c>
      <c r="B1297" s="108">
        <v>-74.109919373947506</v>
      </c>
      <c r="C1297" s="119">
        <v>28</v>
      </c>
      <c r="D1297" s="119">
        <v>28</v>
      </c>
      <c r="E1297" s="119">
        <v>1863</v>
      </c>
      <c r="F1297" s="16" t="s">
        <v>3256</v>
      </c>
      <c r="G1297" s="14" t="s">
        <v>3257</v>
      </c>
      <c r="H1297" s="16" t="s">
        <v>3258</v>
      </c>
      <c r="I1297" s="14" t="s">
        <v>133</v>
      </c>
      <c r="J1297" s="14" t="s">
        <v>53</v>
      </c>
      <c r="K1297" s="27"/>
      <c r="L1297" s="27"/>
      <c r="M1297" s="14">
        <v>2005</v>
      </c>
      <c r="N1297" s="15" t="s">
        <v>43</v>
      </c>
      <c r="O1297" s="15" t="s">
        <v>123</v>
      </c>
      <c r="P1297" s="25">
        <v>1.08600994019335E-3</v>
      </c>
      <c r="Q1297" s="18">
        <v>6840</v>
      </c>
      <c r="R1297" s="18">
        <v>6869.7778632472919</v>
      </c>
      <c r="S1297" s="15" t="s">
        <v>45</v>
      </c>
      <c r="T1297" s="15"/>
      <c r="U1297" s="15"/>
      <c r="V1297" s="14">
        <v>365</v>
      </c>
      <c r="W1297" s="76"/>
      <c r="X1297" s="14"/>
      <c r="Y1297" s="14">
        <v>8760</v>
      </c>
      <c r="Z1297" s="76" t="s">
        <v>3259</v>
      </c>
      <c r="AA1297" s="76" t="s">
        <v>429</v>
      </c>
      <c r="AB1297" s="19" t="s">
        <v>49</v>
      </c>
      <c r="AC1297" s="19">
        <v>196.35697419693699</v>
      </c>
      <c r="AD1297" s="19">
        <v>1220.7279907421801</v>
      </c>
      <c r="AE1297" s="19">
        <v>69.655897325915305</v>
      </c>
      <c r="AF1297" s="19">
        <v>640</v>
      </c>
      <c r="AG1297" s="19">
        <v>1920000</v>
      </c>
      <c r="AH1297" s="20">
        <v>54177.37142857143</v>
      </c>
      <c r="AI1297" s="20">
        <v>8.9999999999999995E-9</v>
      </c>
      <c r="AJ1297" s="21">
        <f t="shared" si="882"/>
        <v>1.3489287946323375E-3</v>
      </c>
      <c r="AK1297" s="21">
        <f t="shared" si="883"/>
        <v>8.3861301278469746E-3</v>
      </c>
      <c r="AL1297" s="21">
        <f t="shared" si="884"/>
        <v>4.7852054149419922E-4</v>
      </c>
      <c r="AM1297" s="21">
        <f t="shared" si="885"/>
        <v>4.3966578324782669E-3</v>
      </c>
      <c r="AN1297" s="21">
        <f t="shared" si="886"/>
        <v>13.189973497434801</v>
      </c>
      <c r="AO1297" s="86">
        <f t="shared" si="854"/>
        <v>4.8971908806437676E-4</v>
      </c>
      <c r="AP1297" s="88">
        <f t="shared" si="855"/>
        <v>3.6956953277598285E-6</v>
      </c>
      <c r="AQ1297" s="89">
        <f t="shared" si="856"/>
        <v>2.2975698980402671E-5</v>
      </c>
      <c r="AR1297" s="89">
        <f t="shared" si="857"/>
        <v>1.3110151821758883E-6</v>
      </c>
      <c r="AS1297" s="89">
        <f t="shared" si="858"/>
        <v>1.2045637897200732E-5</v>
      </c>
      <c r="AT1297" s="89">
        <f t="shared" si="859"/>
        <v>3.6136913691602192E-2</v>
      </c>
      <c r="AU1297" s="91">
        <f t="shared" si="860"/>
        <v>1.341696131683224E-6</v>
      </c>
      <c r="AV1297" s="95">
        <f t="shared" si="870"/>
        <v>1348.9287946323375</v>
      </c>
      <c r="AW1297" s="96">
        <f t="shared" si="871"/>
        <v>8386.1301278469746</v>
      </c>
      <c r="AX1297" s="96">
        <f t="shared" si="872"/>
        <v>478.52054149419922</v>
      </c>
      <c r="AY1297" s="96">
        <f t="shared" si="873"/>
        <v>4396.6578324782668</v>
      </c>
      <c r="AZ1297" s="96">
        <f t="shared" si="874"/>
        <v>13189973.4974348</v>
      </c>
      <c r="BA1297" s="97">
        <f t="shared" si="875"/>
        <v>489.71908806437676</v>
      </c>
      <c r="BB1297" s="102">
        <f t="shared" si="876"/>
        <v>3.6956953277598283</v>
      </c>
      <c r="BC1297" s="98">
        <f t="shared" si="877"/>
        <v>22.975698980402672</v>
      </c>
      <c r="BD1297" s="98">
        <f t="shared" si="878"/>
        <v>1.3110151821758884</v>
      </c>
      <c r="BE1297" s="98">
        <f t="shared" si="879"/>
        <v>12.045637897200731</v>
      </c>
      <c r="BF1297" s="98">
        <f t="shared" si="880"/>
        <v>36136.913691602189</v>
      </c>
      <c r="BG1297" s="103">
        <f t="shared" si="881"/>
        <v>1.3416961316832241</v>
      </c>
      <c r="BH1297">
        <v>0.1</v>
      </c>
      <c r="BI1297">
        <f t="shared" si="861"/>
        <v>686.97778632472921</v>
      </c>
      <c r="BJ1297">
        <v>0.1</v>
      </c>
      <c r="BK1297">
        <f t="shared" si="862"/>
        <v>5417.7371428571432</v>
      </c>
      <c r="BL1297" s="114">
        <v>187.562005220738</v>
      </c>
      <c r="BM1297" s="114">
        <v>1012.03746873145</v>
      </c>
      <c r="BN1297" s="114">
        <v>69.555897325915296</v>
      </c>
      <c r="BO1297" s="114">
        <v>256</v>
      </c>
      <c r="BP1297" s="114">
        <v>384000</v>
      </c>
      <c r="BQ1297" s="107">
        <f t="shared" si="863"/>
        <v>8.9999999999999999E-10</v>
      </c>
      <c r="BR1297" s="107">
        <f t="shared" si="864"/>
        <v>1.2955509772400366E-3</v>
      </c>
      <c r="BS1297" s="107">
        <f t="shared" si="865"/>
        <v>7.0028670579675503E-3</v>
      </c>
      <c r="BT1297" s="107">
        <f t="shared" si="866"/>
        <v>4.8022362883565634E-4</v>
      </c>
      <c r="BU1297" s="107">
        <f t="shared" si="867"/>
        <v>1.8127884643007095E-3</v>
      </c>
      <c r="BV1297" s="107">
        <f t="shared" si="868"/>
        <v>2.9493677361684867</v>
      </c>
      <c r="BW1297" s="117">
        <f t="shared" si="869"/>
        <v>6.9256737609362589E-5</v>
      </c>
    </row>
    <row r="1298" spans="1:75" ht="30" customHeight="1" x14ac:dyDescent="0.25">
      <c r="A1298" s="108">
        <v>4.63456737162171</v>
      </c>
      <c r="B1298" s="108">
        <v>-74.109919373947506</v>
      </c>
      <c r="C1298" s="119">
        <v>28</v>
      </c>
      <c r="D1298" s="119">
        <v>28</v>
      </c>
      <c r="E1298" s="119">
        <v>1863</v>
      </c>
      <c r="F1298" s="16" t="s">
        <v>3256</v>
      </c>
      <c r="G1298" s="14" t="s">
        <v>3257</v>
      </c>
      <c r="H1298" s="16" t="s">
        <v>3258</v>
      </c>
      <c r="I1298" s="14" t="s">
        <v>133</v>
      </c>
      <c r="J1298" s="14" t="s">
        <v>53</v>
      </c>
      <c r="K1298" s="27"/>
      <c r="L1298" s="27"/>
      <c r="M1298" s="14">
        <v>2005</v>
      </c>
      <c r="N1298" s="15" t="s">
        <v>43</v>
      </c>
      <c r="O1298" s="15" t="s">
        <v>123</v>
      </c>
      <c r="P1298" s="25">
        <v>1.08600994019335E-3</v>
      </c>
      <c r="Q1298" s="18">
        <v>6840</v>
      </c>
      <c r="R1298" s="18">
        <v>6869.7778632472919</v>
      </c>
      <c r="S1298" s="15" t="s">
        <v>45</v>
      </c>
      <c r="T1298" s="15"/>
      <c r="U1298" s="15"/>
      <c r="V1298" s="14">
        <v>365</v>
      </c>
      <c r="W1298" s="76"/>
      <c r="X1298" s="14"/>
      <c r="Y1298" s="14">
        <v>8760</v>
      </c>
      <c r="Z1298" s="76" t="s">
        <v>3259</v>
      </c>
      <c r="AA1298" s="76" t="s">
        <v>429</v>
      </c>
      <c r="AB1298" s="19" t="s">
        <v>49</v>
      </c>
      <c r="AC1298" s="19">
        <v>196.35697419693699</v>
      </c>
      <c r="AD1298" s="19">
        <v>1220.7279907421801</v>
      </c>
      <c r="AE1298" s="19">
        <v>69.655897325915305</v>
      </c>
      <c r="AF1298" s="19">
        <v>640</v>
      </c>
      <c r="AG1298" s="19">
        <v>1920000</v>
      </c>
      <c r="AH1298" s="20">
        <v>54177.37142857143</v>
      </c>
      <c r="AI1298" s="20">
        <v>8.9999999999999995E-9</v>
      </c>
      <c r="AJ1298" s="21">
        <f t="shared" si="882"/>
        <v>1.3489287946323375E-3</v>
      </c>
      <c r="AK1298" s="21">
        <f t="shared" si="883"/>
        <v>8.3861301278469746E-3</v>
      </c>
      <c r="AL1298" s="21">
        <f t="shared" si="884"/>
        <v>4.7852054149419922E-4</v>
      </c>
      <c r="AM1298" s="21">
        <f t="shared" si="885"/>
        <v>4.3966578324782669E-3</v>
      </c>
      <c r="AN1298" s="21">
        <f t="shared" si="886"/>
        <v>13.189973497434801</v>
      </c>
      <c r="AO1298" s="86">
        <f t="shared" si="854"/>
        <v>4.8971908806437676E-4</v>
      </c>
      <c r="AP1298" s="88">
        <f t="shared" si="855"/>
        <v>3.6956953277598285E-6</v>
      </c>
      <c r="AQ1298" s="89">
        <f t="shared" si="856"/>
        <v>2.2975698980402671E-5</v>
      </c>
      <c r="AR1298" s="89">
        <f t="shared" si="857"/>
        <v>1.3110151821758883E-6</v>
      </c>
      <c r="AS1298" s="89">
        <f t="shared" si="858"/>
        <v>1.2045637897200732E-5</v>
      </c>
      <c r="AT1298" s="89">
        <f t="shared" si="859"/>
        <v>3.6136913691602192E-2</v>
      </c>
      <c r="AU1298" s="91">
        <f t="shared" si="860"/>
        <v>1.341696131683224E-6</v>
      </c>
      <c r="AV1298" s="95">
        <f t="shared" si="870"/>
        <v>1348.9287946323375</v>
      </c>
      <c r="AW1298" s="96">
        <f t="shared" si="871"/>
        <v>8386.1301278469746</v>
      </c>
      <c r="AX1298" s="96">
        <f t="shared" si="872"/>
        <v>478.52054149419922</v>
      </c>
      <c r="AY1298" s="96">
        <f t="shared" si="873"/>
        <v>4396.6578324782668</v>
      </c>
      <c r="AZ1298" s="96">
        <f t="shared" si="874"/>
        <v>13189973.4974348</v>
      </c>
      <c r="BA1298" s="97">
        <f t="shared" si="875"/>
        <v>489.71908806437676</v>
      </c>
      <c r="BB1298" s="102">
        <f t="shared" si="876"/>
        <v>3.6956953277598283</v>
      </c>
      <c r="BC1298" s="98">
        <f t="shared" si="877"/>
        <v>22.975698980402672</v>
      </c>
      <c r="BD1298" s="98">
        <f t="shared" si="878"/>
        <v>1.3110151821758884</v>
      </c>
      <c r="BE1298" s="98">
        <f t="shared" si="879"/>
        <v>12.045637897200731</v>
      </c>
      <c r="BF1298" s="98">
        <f t="shared" si="880"/>
        <v>36136.913691602189</v>
      </c>
      <c r="BG1298" s="103">
        <f t="shared" si="881"/>
        <v>1.3416961316832241</v>
      </c>
      <c r="BH1298">
        <v>0.1</v>
      </c>
      <c r="BI1298">
        <f t="shared" si="861"/>
        <v>686.97778632472921</v>
      </c>
      <c r="BJ1298">
        <v>0.1</v>
      </c>
      <c r="BK1298">
        <f t="shared" si="862"/>
        <v>5417.7371428571432</v>
      </c>
      <c r="BL1298" s="114">
        <v>187.562005220738</v>
      </c>
      <c r="BM1298" s="114">
        <v>1012.03746873145</v>
      </c>
      <c r="BN1298" s="114">
        <v>69.555897325915296</v>
      </c>
      <c r="BO1298" s="114">
        <v>256</v>
      </c>
      <c r="BP1298" s="114">
        <v>384000</v>
      </c>
      <c r="BQ1298" s="107">
        <f t="shared" si="863"/>
        <v>8.9999999999999999E-10</v>
      </c>
      <c r="BR1298" s="107">
        <f t="shared" si="864"/>
        <v>1.2955509772400366E-3</v>
      </c>
      <c r="BS1298" s="107">
        <f t="shared" si="865"/>
        <v>7.0028670579675503E-3</v>
      </c>
      <c r="BT1298" s="107">
        <f t="shared" si="866"/>
        <v>4.8022362883565634E-4</v>
      </c>
      <c r="BU1298" s="107">
        <f t="shared" si="867"/>
        <v>1.8127884643007095E-3</v>
      </c>
      <c r="BV1298" s="107">
        <f t="shared" si="868"/>
        <v>2.9493677361684867</v>
      </c>
      <c r="BW1298" s="117">
        <f t="shared" si="869"/>
        <v>6.9256737609362589E-5</v>
      </c>
    </row>
    <row r="1299" spans="1:75" ht="30" customHeight="1" x14ac:dyDescent="0.25">
      <c r="A1299" s="108">
        <v>4.63456737162171</v>
      </c>
      <c r="B1299" s="108">
        <v>-74.109919373947506</v>
      </c>
      <c r="C1299" s="119">
        <v>28</v>
      </c>
      <c r="D1299" s="119">
        <v>28</v>
      </c>
      <c r="E1299" s="119">
        <v>1863</v>
      </c>
      <c r="F1299" s="16" t="s">
        <v>3256</v>
      </c>
      <c r="G1299" s="14" t="s">
        <v>3257</v>
      </c>
      <c r="H1299" s="16" t="s">
        <v>3258</v>
      </c>
      <c r="I1299" s="14" t="s">
        <v>133</v>
      </c>
      <c r="J1299" s="14" t="s">
        <v>53</v>
      </c>
      <c r="K1299" s="27"/>
      <c r="L1299" s="27"/>
      <c r="M1299" s="14">
        <v>1995</v>
      </c>
      <c r="N1299" s="15" t="s">
        <v>43</v>
      </c>
      <c r="O1299" s="15" t="s">
        <v>123</v>
      </c>
      <c r="P1299" s="25">
        <v>1.08600994019335E-3</v>
      </c>
      <c r="Q1299" s="18">
        <v>6480</v>
      </c>
      <c r="R1299" s="18">
        <v>6508.2106072869083</v>
      </c>
      <c r="S1299" s="15" t="s">
        <v>45</v>
      </c>
      <c r="T1299" s="15"/>
      <c r="U1299" s="15"/>
      <c r="V1299" s="14">
        <v>365</v>
      </c>
      <c r="W1299" s="76"/>
      <c r="X1299" s="14"/>
      <c r="Y1299" s="14">
        <v>8760</v>
      </c>
      <c r="Z1299" s="76" t="s">
        <v>3259</v>
      </c>
      <c r="AA1299" s="76" t="s">
        <v>429</v>
      </c>
      <c r="AB1299" s="19" t="s">
        <v>49</v>
      </c>
      <c r="AC1299" s="19">
        <v>196.35697419693699</v>
      </c>
      <c r="AD1299" s="19">
        <v>1220.7279907421801</v>
      </c>
      <c r="AE1299" s="19">
        <v>69.655897325915305</v>
      </c>
      <c r="AF1299" s="19">
        <v>640</v>
      </c>
      <c r="AG1299" s="19">
        <v>1920000</v>
      </c>
      <c r="AH1299" s="20">
        <v>54177.37142857143</v>
      </c>
      <c r="AI1299" s="20">
        <v>8.9999999999999995E-9</v>
      </c>
      <c r="AJ1299" s="21">
        <f t="shared" si="882"/>
        <v>1.277932542283267E-3</v>
      </c>
      <c r="AK1299" s="21">
        <f t="shared" si="883"/>
        <v>7.9447548579602914E-3</v>
      </c>
      <c r="AL1299" s="21">
        <f t="shared" si="884"/>
        <v>4.5333524983660976E-4</v>
      </c>
      <c r="AM1299" s="21">
        <f t="shared" si="885"/>
        <v>4.1652547886636207E-3</v>
      </c>
      <c r="AN1299" s="21">
        <f t="shared" si="886"/>
        <v>12.495764365990864</v>
      </c>
      <c r="AO1299" s="86">
        <f t="shared" si="854"/>
        <v>4.8971908806437676E-4</v>
      </c>
      <c r="AP1299" s="88">
        <f t="shared" si="855"/>
        <v>3.5011850473514163E-6</v>
      </c>
      <c r="AQ1299" s="89">
        <f t="shared" si="856"/>
        <v>2.1766451665644635E-5</v>
      </c>
      <c r="AR1299" s="89">
        <f t="shared" si="857"/>
        <v>1.2420143831139993E-6</v>
      </c>
      <c r="AS1299" s="89">
        <f t="shared" si="858"/>
        <v>1.1411656955242796E-5</v>
      </c>
      <c r="AT1299" s="89">
        <f t="shared" si="859"/>
        <v>3.4234970865728395E-2</v>
      </c>
      <c r="AU1299" s="91">
        <f t="shared" si="860"/>
        <v>1.341696131683224E-6</v>
      </c>
      <c r="AV1299" s="95">
        <f t="shared" si="870"/>
        <v>1277.9325422832669</v>
      </c>
      <c r="AW1299" s="96">
        <f t="shared" si="871"/>
        <v>7944.7548579602917</v>
      </c>
      <c r="AX1299" s="96">
        <f t="shared" si="872"/>
        <v>453.33524983660976</v>
      </c>
      <c r="AY1299" s="96">
        <f t="shared" si="873"/>
        <v>4165.2547886636203</v>
      </c>
      <c r="AZ1299" s="96">
        <f t="shared" si="874"/>
        <v>12495764.365990864</v>
      </c>
      <c r="BA1299" s="97">
        <f t="shared" si="875"/>
        <v>489.71908806437676</v>
      </c>
      <c r="BB1299" s="102">
        <f t="shared" si="876"/>
        <v>3.5011850473514161</v>
      </c>
      <c r="BC1299" s="98">
        <f t="shared" si="877"/>
        <v>21.766451665644635</v>
      </c>
      <c r="BD1299" s="98">
        <f t="shared" si="878"/>
        <v>1.2420143831139994</v>
      </c>
      <c r="BE1299" s="98">
        <f t="shared" si="879"/>
        <v>11.411656955242796</v>
      </c>
      <c r="BF1299" s="98">
        <f t="shared" si="880"/>
        <v>34234.970865728392</v>
      </c>
      <c r="BG1299" s="103">
        <f t="shared" si="881"/>
        <v>1.3416961316832241</v>
      </c>
      <c r="BH1299">
        <v>0.1</v>
      </c>
      <c r="BI1299">
        <f t="shared" si="861"/>
        <v>650.8210607286909</v>
      </c>
      <c r="BJ1299">
        <v>0.1</v>
      </c>
      <c r="BK1299">
        <f t="shared" si="862"/>
        <v>5417.7371428571432</v>
      </c>
      <c r="BL1299" s="114">
        <v>187.562005220738</v>
      </c>
      <c r="BM1299" s="114">
        <v>1012.03746873145</v>
      </c>
      <c r="BN1299" s="114">
        <v>69.555897325915296</v>
      </c>
      <c r="BO1299" s="114">
        <v>256</v>
      </c>
      <c r="BP1299" s="114">
        <v>384000</v>
      </c>
      <c r="BQ1299" s="107">
        <f t="shared" si="863"/>
        <v>8.9999999999999999E-10</v>
      </c>
      <c r="BR1299" s="107">
        <f t="shared" si="864"/>
        <v>1.2273640837010872E-3</v>
      </c>
      <c r="BS1299" s="107">
        <f t="shared" si="865"/>
        <v>6.6342951075482057E-3</v>
      </c>
      <c r="BT1299" s="107">
        <f t="shared" si="866"/>
        <v>4.5494870100220073E-4</v>
      </c>
      <c r="BU1299" s="107">
        <f t="shared" si="867"/>
        <v>1.7173785451269877E-3</v>
      </c>
      <c r="BV1299" s="107">
        <f t="shared" si="868"/>
        <v>2.7941378553175134</v>
      </c>
      <c r="BW1299" s="117">
        <f t="shared" si="869"/>
        <v>6.9256737609362589E-5</v>
      </c>
    </row>
    <row r="1300" spans="1:75" ht="30" customHeight="1" x14ac:dyDescent="0.25">
      <c r="A1300" s="108">
        <v>4.6320059463164398</v>
      </c>
      <c r="B1300" s="108">
        <v>-74.106599914333103</v>
      </c>
      <c r="C1300" s="119">
        <v>28</v>
      </c>
      <c r="D1300" s="119">
        <v>27</v>
      </c>
      <c r="E1300" s="119">
        <v>1850</v>
      </c>
      <c r="F1300" s="16" t="s">
        <v>3260</v>
      </c>
      <c r="G1300" s="14" t="s">
        <v>3261</v>
      </c>
      <c r="H1300" s="16" t="s">
        <v>3262</v>
      </c>
      <c r="I1300" s="14" t="s">
        <v>133</v>
      </c>
      <c r="J1300" s="14" t="s">
        <v>53</v>
      </c>
      <c r="K1300" s="14">
        <v>117.22</v>
      </c>
      <c r="L1300" s="14"/>
      <c r="M1300" s="14">
        <v>1983</v>
      </c>
      <c r="N1300" s="15" t="s">
        <v>43</v>
      </c>
      <c r="O1300" s="15" t="s">
        <v>123</v>
      </c>
      <c r="P1300" s="17">
        <v>1.192780523187394E-2</v>
      </c>
      <c r="Q1300" s="18">
        <v>28200</v>
      </c>
      <c r="R1300" s="18">
        <v>29578.069719184172</v>
      </c>
      <c r="S1300" s="15" t="s">
        <v>45</v>
      </c>
      <c r="T1300" s="15"/>
      <c r="U1300" s="15"/>
      <c r="V1300" s="14">
        <v>365</v>
      </c>
      <c r="W1300" s="76"/>
      <c r="X1300" s="14"/>
      <c r="Y1300" s="14">
        <v>8760</v>
      </c>
      <c r="Z1300" s="76" t="s">
        <v>3263</v>
      </c>
      <c r="AA1300" s="76" t="s">
        <v>3264</v>
      </c>
      <c r="AB1300" s="19" t="s">
        <v>49</v>
      </c>
      <c r="AC1300" s="19">
        <v>196.35697419693699</v>
      </c>
      <c r="AD1300" s="19">
        <v>1220.7279907421801</v>
      </c>
      <c r="AE1300" s="19">
        <v>69.655897325915305</v>
      </c>
      <c r="AF1300" s="19">
        <v>640</v>
      </c>
      <c r="AG1300" s="19">
        <v>1920000</v>
      </c>
      <c r="AH1300" s="20">
        <v>32831.976744186046</v>
      </c>
      <c r="AI1300" s="20">
        <v>1.0442E-8</v>
      </c>
      <c r="AJ1300" s="21">
        <f t="shared" si="882"/>
        <v>5.8078602726450495E-3</v>
      </c>
      <c r="AK1300" s="21">
        <f t="shared" si="883"/>
        <v>3.6106777618331809E-2</v>
      </c>
      <c r="AL1300" s="21">
        <f t="shared" si="884"/>
        <v>2.0602869874582572E-3</v>
      </c>
      <c r="AM1300" s="21">
        <f t="shared" si="885"/>
        <v>1.8929964620277871E-2</v>
      </c>
      <c r="AN1300" s="21">
        <f t="shared" si="886"/>
        <v>56.789893860833608</v>
      </c>
      <c r="AO1300" s="86">
        <f t="shared" si="854"/>
        <v>3.5958489515338981E-4</v>
      </c>
      <c r="AP1300" s="88">
        <f t="shared" si="855"/>
        <v>1.591194595245219E-5</v>
      </c>
      <c r="AQ1300" s="89">
        <f t="shared" si="856"/>
        <v>9.8922678406388519E-5</v>
      </c>
      <c r="AR1300" s="89">
        <f t="shared" si="857"/>
        <v>5.64462188344728E-6</v>
      </c>
      <c r="AS1300" s="89">
        <f t="shared" si="858"/>
        <v>5.1862916767884581E-5</v>
      </c>
      <c r="AT1300" s="89">
        <f t="shared" si="859"/>
        <v>0.15558875030365371</v>
      </c>
      <c r="AU1300" s="91">
        <f t="shared" si="860"/>
        <v>9.8516409631065706E-7</v>
      </c>
      <c r="AV1300" s="95">
        <f t="shared" si="870"/>
        <v>5807.8602726450499</v>
      </c>
      <c r="AW1300" s="96">
        <f t="shared" si="871"/>
        <v>36106.777618331806</v>
      </c>
      <c r="AX1300" s="96">
        <f t="shared" si="872"/>
        <v>2060.286987458257</v>
      </c>
      <c r="AY1300" s="96">
        <f t="shared" si="873"/>
        <v>18929.964620277871</v>
      </c>
      <c r="AZ1300" s="96">
        <f t="shared" si="874"/>
        <v>56789893.860833608</v>
      </c>
      <c r="BA1300" s="97">
        <f t="shared" si="875"/>
        <v>359.58489515338982</v>
      </c>
      <c r="BB1300" s="102">
        <f t="shared" si="876"/>
        <v>15.911945952452189</v>
      </c>
      <c r="BC1300" s="98">
        <f t="shared" si="877"/>
        <v>98.922678406388513</v>
      </c>
      <c r="BD1300" s="98">
        <f t="shared" si="878"/>
        <v>5.6446218834472797</v>
      </c>
      <c r="BE1300" s="98">
        <f t="shared" si="879"/>
        <v>51.862916767884577</v>
      </c>
      <c r="BF1300" s="98">
        <f t="shared" si="880"/>
        <v>155588.75030365371</v>
      </c>
      <c r="BG1300" s="103">
        <f t="shared" si="881"/>
        <v>0.98516409631065704</v>
      </c>
      <c r="BH1300">
        <v>0.1</v>
      </c>
      <c r="BI1300">
        <f t="shared" si="861"/>
        <v>2957.8069719184173</v>
      </c>
      <c r="BJ1300">
        <v>0.1</v>
      </c>
      <c r="BK1300">
        <f t="shared" si="862"/>
        <v>3283.1976744186049</v>
      </c>
      <c r="BL1300" s="114">
        <v>187.562005220738</v>
      </c>
      <c r="BM1300" s="114">
        <v>1012.03746873145</v>
      </c>
      <c r="BN1300" s="114">
        <v>69.555897325915296</v>
      </c>
      <c r="BO1300" s="114">
        <v>256</v>
      </c>
      <c r="BP1300" s="114">
        <v>384000</v>
      </c>
      <c r="BQ1300" s="107">
        <f t="shared" si="863"/>
        <v>1.0442E-9</v>
      </c>
      <c r="BR1300" s="107">
        <f t="shared" si="864"/>
        <v>5.5780402063028952E-3</v>
      </c>
      <c r="BS1300" s="107">
        <f t="shared" si="865"/>
        <v>3.0151089918478518E-2</v>
      </c>
      <c r="BT1300" s="107">
        <f t="shared" si="866"/>
        <v>2.0676196897852096E-3</v>
      </c>
      <c r="BU1300" s="107">
        <f t="shared" si="867"/>
        <v>7.8050243618610982E-3</v>
      </c>
      <c r="BV1300" s="107">
        <f t="shared" si="868"/>
        <v>12.698606310782194</v>
      </c>
      <c r="BW1300" s="117">
        <f t="shared" si="869"/>
        <v>5.0852983555043129E-5</v>
      </c>
    </row>
    <row r="1301" spans="1:75" ht="30" customHeight="1" x14ac:dyDescent="0.25">
      <c r="A1301" s="108">
        <v>4.6320059463164398</v>
      </c>
      <c r="B1301" s="108">
        <v>-74.106599914333103</v>
      </c>
      <c r="C1301" s="119">
        <v>28</v>
      </c>
      <c r="D1301" s="119">
        <v>27</v>
      </c>
      <c r="E1301" s="119">
        <v>1850</v>
      </c>
      <c r="F1301" s="16" t="s">
        <v>3260</v>
      </c>
      <c r="G1301" s="14" t="s">
        <v>3261</v>
      </c>
      <c r="H1301" s="16" t="s">
        <v>3262</v>
      </c>
      <c r="I1301" s="14" t="s">
        <v>133</v>
      </c>
      <c r="J1301" s="14" t="s">
        <v>53</v>
      </c>
      <c r="K1301" s="14">
        <v>117.22</v>
      </c>
      <c r="L1301" s="14"/>
      <c r="M1301" s="14">
        <v>1990</v>
      </c>
      <c r="N1301" s="15" t="s">
        <v>43</v>
      </c>
      <c r="O1301" s="15" t="s">
        <v>123</v>
      </c>
      <c r="P1301" s="17">
        <v>1.192780523187394E-2</v>
      </c>
      <c r="Q1301" s="18">
        <v>28200</v>
      </c>
      <c r="R1301" s="18">
        <v>29578.069719184172</v>
      </c>
      <c r="S1301" s="15" t="s">
        <v>45</v>
      </c>
      <c r="T1301" s="15"/>
      <c r="U1301" s="15"/>
      <c r="V1301" s="14">
        <v>365</v>
      </c>
      <c r="W1301" s="76"/>
      <c r="X1301" s="14"/>
      <c r="Y1301" s="14">
        <v>8760</v>
      </c>
      <c r="Z1301" s="76" t="s">
        <v>429</v>
      </c>
      <c r="AA1301" s="76" t="s">
        <v>429</v>
      </c>
      <c r="AB1301" s="19" t="s">
        <v>49</v>
      </c>
      <c r="AC1301" s="19">
        <v>196.35697419693699</v>
      </c>
      <c r="AD1301" s="19">
        <v>1220.7279907421801</v>
      </c>
      <c r="AE1301" s="19">
        <v>69.655897325915305</v>
      </c>
      <c r="AF1301" s="19">
        <v>640</v>
      </c>
      <c r="AG1301" s="19">
        <v>1920000</v>
      </c>
      <c r="AH1301" s="20">
        <v>32831.976744186046</v>
      </c>
      <c r="AI1301" s="20">
        <v>1.0442E-8</v>
      </c>
      <c r="AJ1301" s="21">
        <f t="shared" si="882"/>
        <v>5.8078602726450495E-3</v>
      </c>
      <c r="AK1301" s="21">
        <f t="shared" si="883"/>
        <v>3.6106777618331809E-2</v>
      </c>
      <c r="AL1301" s="21">
        <f t="shared" si="884"/>
        <v>2.0602869874582572E-3</v>
      </c>
      <c r="AM1301" s="21">
        <f t="shared" si="885"/>
        <v>1.8929964620277871E-2</v>
      </c>
      <c r="AN1301" s="21">
        <f t="shared" si="886"/>
        <v>56.789893860833608</v>
      </c>
      <c r="AO1301" s="86">
        <f t="shared" si="854"/>
        <v>3.5958489515338981E-4</v>
      </c>
      <c r="AP1301" s="88">
        <f t="shared" si="855"/>
        <v>1.591194595245219E-5</v>
      </c>
      <c r="AQ1301" s="89">
        <f t="shared" si="856"/>
        <v>9.8922678406388519E-5</v>
      </c>
      <c r="AR1301" s="89">
        <f t="shared" si="857"/>
        <v>5.64462188344728E-6</v>
      </c>
      <c r="AS1301" s="89">
        <f t="shared" si="858"/>
        <v>5.1862916767884581E-5</v>
      </c>
      <c r="AT1301" s="89">
        <f t="shared" si="859"/>
        <v>0.15558875030365371</v>
      </c>
      <c r="AU1301" s="91">
        <f t="shared" si="860"/>
        <v>9.8516409631065706E-7</v>
      </c>
      <c r="AV1301" s="95">
        <f t="shared" si="870"/>
        <v>5807.8602726450499</v>
      </c>
      <c r="AW1301" s="96">
        <f t="shared" si="871"/>
        <v>36106.777618331806</v>
      </c>
      <c r="AX1301" s="96">
        <f t="shared" si="872"/>
        <v>2060.286987458257</v>
      </c>
      <c r="AY1301" s="96">
        <f t="shared" si="873"/>
        <v>18929.964620277871</v>
      </c>
      <c r="AZ1301" s="96">
        <f t="shared" si="874"/>
        <v>56789893.860833608</v>
      </c>
      <c r="BA1301" s="97">
        <f t="shared" si="875"/>
        <v>359.58489515338982</v>
      </c>
      <c r="BB1301" s="102">
        <f t="shared" si="876"/>
        <v>15.911945952452189</v>
      </c>
      <c r="BC1301" s="98">
        <f t="shared" si="877"/>
        <v>98.922678406388513</v>
      </c>
      <c r="BD1301" s="98">
        <f t="shared" si="878"/>
        <v>5.6446218834472797</v>
      </c>
      <c r="BE1301" s="98">
        <f t="shared" si="879"/>
        <v>51.862916767884577</v>
      </c>
      <c r="BF1301" s="98">
        <f t="shared" si="880"/>
        <v>155588.75030365371</v>
      </c>
      <c r="BG1301" s="103">
        <f t="shared" si="881"/>
        <v>0.98516409631065704</v>
      </c>
      <c r="BH1301">
        <v>0.1</v>
      </c>
      <c r="BI1301">
        <f t="shared" si="861"/>
        <v>2957.8069719184173</v>
      </c>
      <c r="BJ1301">
        <v>0.1</v>
      </c>
      <c r="BK1301">
        <f t="shared" si="862"/>
        <v>3283.1976744186049</v>
      </c>
      <c r="BL1301" s="114">
        <v>187.562005220738</v>
      </c>
      <c r="BM1301" s="114">
        <v>1012.03746873145</v>
      </c>
      <c r="BN1301" s="114">
        <v>69.555897325915296</v>
      </c>
      <c r="BO1301" s="114">
        <v>256</v>
      </c>
      <c r="BP1301" s="114">
        <v>384000</v>
      </c>
      <c r="BQ1301" s="107">
        <f t="shared" si="863"/>
        <v>1.0442E-9</v>
      </c>
      <c r="BR1301" s="107">
        <f t="shared" si="864"/>
        <v>5.5780402063028952E-3</v>
      </c>
      <c r="BS1301" s="107">
        <f t="shared" si="865"/>
        <v>3.0151089918478518E-2</v>
      </c>
      <c r="BT1301" s="107">
        <f t="shared" si="866"/>
        <v>2.0676196897852096E-3</v>
      </c>
      <c r="BU1301" s="107">
        <f t="shared" si="867"/>
        <v>7.8050243618610982E-3</v>
      </c>
      <c r="BV1301" s="107">
        <f t="shared" si="868"/>
        <v>12.698606310782194</v>
      </c>
      <c r="BW1301" s="117">
        <f t="shared" si="869"/>
        <v>5.0852983555043129E-5</v>
      </c>
    </row>
    <row r="1302" spans="1:75" ht="30" customHeight="1" x14ac:dyDescent="0.25">
      <c r="A1302" s="108">
        <v>4.6320059463164398</v>
      </c>
      <c r="B1302" s="108">
        <v>-74.106599914333103</v>
      </c>
      <c r="C1302" s="119">
        <v>28</v>
      </c>
      <c r="D1302" s="119">
        <v>27</v>
      </c>
      <c r="E1302" s="119">
        <v>1850</v>
      </c>
      <c r="F1302" s="16" t="s">
        <v>3260</v>
      </c>
      <c r="G1302" s="14" t="s">
        <v>3261</v>
      </c>
      <c r="H1302" s="16" t="s">
        <v>3262</v>
      </c>
      <c r="I1302" s="14" t="s">
        <v>133</v>
      </c>
      <c r="J1302" s="14" t="s">
        <v>53</v>
      </c>
      <c r="K1302" s="14">
        <v>117.22</v>
      </c>
      <c r="L1302" s="14"/>
      <c r="M1302" s="14">
        <v>1995</v>
      </c>
      <c r="N1302" s="15" t="s">
        <v>43</v>
      </c>
      <c r="O1302" s="15" t="s">
        <v>123</v>
      </c>
      <c r="P1302" s="17">
        <v>1.192780523187394E-2</v>
      </c>
      <c r="Q1302" s="18">
        <v>28200</v>
      </c>
      <c r="R1302" s="18">
        <v>29578.069719184172</v>
      </c>
      <c r="S1302" s="15" t="s">
        <v>45</v>
      </c>
      <c r="T1302" s="15"/>
      <c r="U1302" s="15"/>
      <c r="V1302" s="14">
        <v>365</v>
      </c>
      <c r="W1302" s="76"/>
      <c r="X1302" s="14"/>
      <c r="Y1302" s="14">
        <v>8760</v>
      </c>
      <c r="Z1302" s="76" t="s">
        <v>429</v>
      </c>
      <c r="AA1302" s="76" t="s">
        <v>429</v>
      </c>
      <c r="AB1302" s="19" t="s">
        <v>49</v>
      </c>
      <c r="AC1302" s="19">
        <v>196.35697419693699</v>
      </c>
      <c r="AD1302" s="19">
        <v>1220.7279907421801</v>
      </c>
      <c r="AE1302" s="19">
        <v>69.655897325915305</v>
      </c>
      <c r="AF1302" s="19">
        <v>640</v>
      </c>
      <c r="AG1302" s="19">
        <v>1920000</v>
      </c>
      <c r="AH1302" s="20">
        <v>32831.976744186046</v>
      </c>
      <c r="AI1302" s="20">
        <v>1.0442E-8</v>
      </c>
      <c r="AJ1302" s="21">
        <f t="shared" si="882"/>
        <v>5.8078602726450495E-3</v>
      </c>
      <c r="AK1302" s="21">
        <f t="shared" si="883"/>
        <v>3.6106777618331809E-2</v>
      </c>
      <c r="AL1302" s="21">
        <f t="shared" si="884"/>
        <v>2.0602869874582572E-3</v>
      </c>
      <c r="AM1302" s="21">
        <f t="shared" si="885"/>
        <v>1.8929964620277871E-2</v>
      </c>
      <c r="AN1302" s="21">
        <f t="shared" si="886"/>
        <v>56.789893860833608</v>
      </c>
      <c r="AO1302" s="86">
        <f t="shared" si="854"/>
        <v>3.5958489515338981E-4</v>
      </c>
      <c r="AP1302" s="88">
        <f t="shared" si="855"/>
        <v>1.591194595245219E-5</v>
      </c>
      <c r="AQ1302" s="89">
        <f t="shared" si="856"/>
        <v>9.8922678406388519E-5</v>
      </c>
      <c r="AR1302" s="89">
        <f t="shared" si="857"/>
        <v>5.64462188344728E-6</v>
      </c>
      <c r="AS1302" s="89">
        <f t="shared" si="858"/>
        <v>5.1862916767884581E-5</v>
      </c>
      <c r="AT1302" s="89">
        <f t="shared" si="859"/>
        <v>0.15558875030365371</v>
      </c>
      <c r="AU1302" s="91">
        <f t="shared" si="860"/>
        <v>9.8516409631065706E-7</v>
      </c>
      <c r="AV1302" s="95">
        <f t="shared" si="870"/>
        <v>5807.8602726450499</v>
      </c>
      <c r="AW1302" s="96">
        <f t="shared" si="871"/>
        <v>36106.777618331806</v>
      </c>
      <c r="AX1302" s="96">
        <f t="shared" si="872"/>
        <v>2060.286987458257</v>
      </c>
      <c r="AY1302" s="96">
        <f t="shared" si="873"/>
        <v>18929.964620277871</v>
      </c>
      <c r="AZ1302" s="96">
        <f t="shared" si="874"/>
        <v>56789893.860833608</v>
      </c>
      <c r="BA1302" s="97">
        <f t="shared" si="875"/>
        <v>359.58489515338982</v>
      </c>
      <c r="BB1302" s="102">
        <f t="shared" si="876"/>
        <v>15.911945952452189</v>
      </c>
      <c r="BC1302" s="98">
        <f t="shared" si="877"/>
        <v>98.922678406388513</v>
      </c>
      <c r="BD1302" s="98">
        <f t="shared" si="878"/>
        <v>5.6446218834472797</v>
      </c>
      <c r="BE1302" s="98">
        <f t="shared" si="879"/>
        <v>51.862916767884577</v>
      </c>
      <c r="BF1302" s="98">
        <f t="shared" si="880"/>
        <v>155588.75030365371</v>
      </c>
      <c r="BG1302" s="103">
        <f t="shared" si="881"/>
        <v>0.98516409631065704</v>
      </c>
      <c r="BH1302">
        <v>0.1</v>
      </c>
      <c r="BI1302">
        <f t="shared" si="861"/>
        <v>2957.8069719184173</v>
      </c>
      <c r="BJ1302">
        <v>0.1</v>
      </c>
      <c r="BK1302">
        <f t="shared" si="862"/>
        <v>3283.1976744186049</v>
      </c>
      <c r="BL1302" s="114">
        <v>187.562005220738</v>
      </c>
      <c r="BM1302" s="114">
        <v>1012.03746873145</v>
      </c>
      <c r="BN1302" s="114">
        <v>69.555897325915296</v>
      </c>
      <c r="BO1302" s="114">
        <v>256</v>
      </c>
      <c r="BP1302" s="114">
        <v>384000</v>
      </c>
      <c r="BQ1302" s="107">
        <f t="shared" si="863"/>
        <v>1.0442E-9</v>
      </c>
      <c r="BR1302" s="107">
        <f t="shared" si="864"/>
        <v>5.5780402063028952E-3</v>
      </c>
      <c r="BS1302" s="107">
        <f t="shared" si="865"/>
        <v>3.0151089918478518E-2</v>
      </c>
      <c r="BT1302" s="107">
        <f t="shared" si="866"/>
        <v>2.0676196897852096E-3</v>
      </c>
      <c r="BU1302" s="107">
        <f t="shared" si="867"/>
        <v>7.8050243618610982E-3</v>
      </c>
      <c r="BV1302" s="107">
        <f t="shared" si="868"/>
        <v>12.698606310782194</v>
      </c>
      <c r="BW1302" s="117">
        <f t="shared" si="869"/>
        <v>5.0852983555043129E-5</v>
      </c>
    </row>
    <row r="1303" spans="1:75" ht="30" customHeight="1" x14ac:dyDescent="0.25">
      <c r="A1303" s="108">
        <v>4.6320059463164398</v>
      </c>
      <c r="B1303" s="108">
        <v>-74.106599914333103</v>
      </c>
      <c r="C1303" s="119">
        <v>28</v>
      </c>
      <c r="D1303" s="119">
        <v>27</v>
      </c>
      <c r="E1303" s="119">
        <v>1850</v>
      </c>
      <c r="F1303" s="16" t="s">
        <v>3260</v>
      </c>
      <c r="G1303" s="14" t="s">
        <v>3261</v>
      </c>
      <c r="H1303" s="16" t="s">
        <v>3262</v>
      </c>
      <c r="I1303" s="14" t="s">
        <v>133</v>
      </c>
      <c r="J1303" s="14" t="s">
        <v>53</v>
      </c>
      <c r="K1303" s="14">
        <v>117.22</v>
      </c>
      <c r="L1303" s="14"/>
      <c r="M1303" s="14">
        <v>2002</v>
      </c>
      <c r="N1303" s="15" t="s">
        <v>43</v>
      </c>
      <c r="O1303" s="15" t="s">
        <v>123</v>
      </c>
      <c r="P1303" s="17">
        <v>1.192780523187394E-2</v>
      </c>
      <c r="Q1303" s="18">
        <v>28200</v>
      </c>
      <c r="R1303" s="18">
        <v>29578.069719184172</v>
      </c>
      <c r="S1303" s="15" t="s">
        <v>45</v>
      </c>
      <c r="T1303" s="15"/>
      <c r="U1303" s="15"/>
      <c r="V1303" s="14">
        <v>365</v>
      </c>
      <c r="W1303" s="76"/>
      <c r="X1303" s="14"/>
      <c r="Y1303" s="14">
        <v>8760</v>
      </c>
      <c r="Z1303" s="76" t="s">
        <v>429</v>
      </c>
      <c r="AA1303" s="76" t="s">
        <v>429</v>
      </c>
      <c r="AB1303" s="19" t="s">
        <v>49</v>
      </c>
      <c r="AC1303" s="19">
        <v>196.35697419693699</v>
      </c>
      <c r="AD1303" s="19">
        <v>1220.7279907421801</v>
      </c>
      <c r="AE1303" s="19">
        <v>69.655897325915305</v>
      </c>
      <c r="AF1303" s="19">
        <v>640</v>
      </c>
      <c r="AG1303" s="19">
        <v>1920000</v>
      </c>
      <c r="AH1303" s="20">
        <v>32831.976744186046</v>
      </c>
      <c r="AI1303" s="20">
        <v>1.0442E-8</v>
      </c>
      <c r="AJ1303" s="21">
        <f t="shared" si="882"/>
        <v>5.8078602726450495E-3</v>
      </c>
      <c r="AK1303" s="21">
        <f t="shared" si="883"/>
        <v>3.6106777618331809E-2</v>
      </c>
      <c r="AL1303" s="21">
        <f t="shared" si="884"/>
        <v>2.0602869874582572E-3</v>
      </c>
      <c r="AM1303" s="21">
        <f t="shared" si="885"/>
        <v>1.8929964620277871E-2</v>
      </c>
      <c r="AN1303" s="21">
        <f t="shared" si="886"/>
        <v>56.789893860833608</v>
      </c>
      <c r="AO1303" s="86">
        <f t="shared" si="854"/>
        <v>3.5958489515338981E-4</v>
      </c>
      <c r="AP1303" s="88">
        <f t="shared" si="855"/>
        <v>1.591194595245219E-5</v>
      </c>
      <c r="AQ1303" s="89">
        <f t="shared" si="856"/>
        <v>9.8922678406388519E-5</v>
      </c>
      <c r="AR1303" s="89">
        <f t="shared" si="857"/>
        <v>5.64462188344728E-6</v>
      </c>
      <c r="AS1303" s="89">
        <f t="shared" si="858"/>
        <v>5.1862916767884581E-5</v>
      </c>
      <c r="AT1303" s="89">
        <f t="shared" si="859"/>
        <v>0.15558875030365371</v>
      </c>
      <c r="AU1303" s="91">
        <f t="shared" si="860"/>
        <v>9.8516409631065706E-7</v>
      </c>
      <c r="AV1303" s="95">
        <f t="shared" si="870"/>
        <v>5807.8602726450499</v>
      </c>
      <c r="AW1303" s="96">
        <f t="shared" si="871"/>
        <v>36106.777618331806</v>
      </c>
      <c r="AX1303" s="96">
        <f t="shared" si="872"/>
        <v>2060.286987458257</v>
      </c>
      <c r="AY1303" s="96">
        <f t="shared" si="873"/>
        <v>18929.964620277871</v>
      </c>
      <c r="AZ1303" s="96">
        <f t="shared" si="874"/>
        <v>56789893.860833608</v>
      </c>
      <c r="BA1303" s="97">
        <f t="shared" si="875"/>
        <v>359.58489515338982</v>
      </c>
      <c r="BB1303" s="102">
        <f t="shared" si="876"/>
        <v>15.911945952452189</v>
      </c>
      <c r="BC1303" s="98">
        <f t="shared" si="877"/>
        <v>98.922678406388513</v>
      </c>
      <c r="BD1303" s="98">
        <f t="shared" si="878"/>
        <v>5.6446218834472797</v>
      </c>
      <c r="BE1303" s="98">
        <f t="shared" si="879"/>
        <v>51.862916767884577</v>
      </c>
      <c r="BF1303" s="98">
        <f t="shared" si="880"/>
        <v>155588.75030365371</v>
      </c>
      <c r="BG1303" s="103">
        <f t="shared" si="881"/>
        <v>0.98516409631065704</v>
      </c>
      <c r="BH1303">
        <v>0.1</v>
      </c>
      <c r="BI1303">
        <f t="shared" si="861"/>
        <v>2957.8069719184173</v>
      </c>
      <c r="BJ1303">
        <v>0.1</v>
      </c>
      <c r="BK1303">
        <f t="shared" si="862"/>
        <v>3283.1976744186049</v>
      </c>
      <c r="BL1303" s="114">
        <v>187.562005220738</v>
      </c>
      <c r="BM1303" s="114">
        <v>1012.03746873145</v>
      </c>
      <c r="BN1303" s="114">
        <v>69.555897325915296</v>
      </c>
      <c r="BO1303" s="114">
        <v>256</v>
      </c>
      <c r="BP1303" s="114">
        <v>384000</v>
      </c>
      <c r="BQ1303" s="107">
        <f t="shared" si="863"/>
        <v>1.0442E-9</v>
      </c>
      <c r="BR1303" s="107">
        <f t="shared" si="864"/>
        <v>5.5780402063028952E-3</v>
      </c>
      <c r="BS1303" s="107">
        <f t="shared" si="865"/>
        <v>3.0151089918478518E-2</v>
      </c>
      <c r="BT1303" s="107">
        <f t="shared" si="866"/>
        <v>2.0676196897852096E-3</v>
      </c>
      <c r="BU1303" s="107">
        <f t="shared" si="867"/>
        <v>7.8050243618610982E-3</v>
      </c>
      <c r="BV1303" s="107">
        <f t="shared" si="868"/>
        <v>12.698606310782194</v>
      </c>
      <c r="BW1303" s="117">
        <f t="shared" si="869"/>
        <v>5.0852983555043129E-5</v>
      </c>
    </row>
    <row r="1304" spans="1:75" ht="30" customHeight="1" x14ac:dyDescent="0.25">
      <c r="A1304" s="108">
        <v>4.6320059463164398</v>
      </c>
      <c r="B1304" s="108">
        <v>-74.106599914333103</v>
      </c>
      <c r="C1304" s="119">
        <v>28</v>
      </c>
      <c r="D1304" s="119">
        <v>27</v>
      </c>
      <c r="E1304" s="119">
        <v>1850</v>
      </c>
      <c r="F1304" s="16" t="s">
        <v>3260</v>
      </c>
      <c r="G1304" s="14" t="s">
        <v>3261</v>
      </c>
      <c r="H1304" s="16" t="s">
        <v>3262</v>
      </c>
      <c r="I1304" s="14" t="s">
        <v>133</v>
      </c>
      <c r="J1304" s="14" t="s">
        <v>53</v>
      </c>
      <c r="K1304" s="14">
        <v>76.19</v>
      </c>
      <c r="L1304" s="14"/>
      <c r="M1304" s="14">
        <v>1983</v>
      </c>
      <c r="N1304" s="15" t="s">
        <v>43</v>
      </c>
      <c r="O1304" s="15" t="s">
        <v>123</v>
      </c>
      <c r="P1304" s="17">
        <v>1.192780523187394E-2</v>
      </c>
      <c r="Q1304" s="18">
        <v>28440</v>
      </c>
      <c r="R1304" s="18">
        <v>29829.7979721134</v>
      </c>
      <c r="S1304" s="15" t="s">
        <v>45</v>
      </c>
      <c r="T1304" s="15"/>
      <c r="U1304" s="15"/>
      <c r="V1304" s="14">
        <v>365</v>
      </c>
      <c r="W1304" s="76"/>
      <c r="X1304" s="14"/>
      <c r="Y1304" s="14">
        <v>8760</v>
      </c>
      <c r="Z1304" s="76" t="s">
        <v>429</v>
      </c>
      <c r="AA1304" s="76" t="s">
        <v>429</v>
      </c>
      <c r="AB1304" s="19" t="s">
        <v>49</v>
      </c>
      <c r="AC1304" s="19">
        <v>196.35697419693699</v>
      </c>
      <c r="AD1304" s="19">
        <v>1220.7279907421801</v>
      </c>
      <c r="AE1304" s="19">
        <v>69.655897325915305</v>
      </c>
      <c r="AF1304" s="19">
        <v>640</v>
      </c>
      <c r="AG1304" s="19">
        <v>1920000</v>
      </c>
      <c r="AH1304" s="20">
        <v>32831.976744186046</v>
      </c>
      <c r="AI1304" s="20">
        <v>1.0442E-8</v>
      </c>
      <c r="AJ1304" s="21">
        <f t="shared" si="882"/>
        <v>5.8572888707101138E-3</v>
      </c>
      <c r="AK1304" s="21">
        <f t="shared" si="883"/>
        <v>3.6414069342743154E-2</v>
      </c>
      <c r="AL1304" s="21">
        <f t="shared" si="884"/>
        <v>2.0778213447983276E-3</v>
      </c>
      <c r="AM1304" s="21">
        <f t="shared" si="885"/>
        <v>1.9091070702152577E-2</v>
      </c>
      <c r="AN1304" s="21">
        <f t="shared" si="886"/>
        <v>57.273212106457727</v>
      </c>
      <c r="AO1304" s="86">
        <f t="shared" si="854"/>
        <v>3.5958489515338981E-4</v>
      </c>
      <c r="AP1304" s="88">
        <f t="shared" si="855"/>
        <v>1.6047366769068804E-5</v>
      </c>
      <c r="AQ1304" s="89">
        <f t="shared" si="856"/>
        <v>9.9764573541762059E-5</v>
      </c>
      <c r="AR1304" s="89">
        <f t="shared" si="857"/>
        <v>5.6926612186255553E-6</v>
      </c>
      <c r="AS1304" s="89">
        <f t="shared" si="858"/>
        <v>5.2304303293568705E-5</v>
      </c>
      <c r="AT1304" s="89">
        <f t="shared" si="859"/>
        <v>0.15691290988070611</v>
      </c>
      <c r="AU1304" s="91">
        <f t="shared" si="860"/>
        <v>9.8516409631065706E-7</v>
      </c>
      <c r="AV1304" s="95">
        <f t="shared" si="870"/>
        <v>5857.2888707101138</v>
      </c>
      <c r="AW1304" s="96">
        <f t="shared" si="871"/>
        <v>36414.069342743154</v>
      </c>
      <c r="AX1304" s="96">
        <f t="shared" si="872"/>
        <v>2077.8213447983276</v>
      </c>
      <c r="AY1304" s="96">
        <f t="shared" si="873"/>
        <v>19091.070702152578</v>
      </c>
      <c r="AZ1304" s="96">
        <f t="shared" si="874"/>
        <v>57273212.106457725</v>
      </c>
      <c r="BA1304" s="97">
        <f t="shared" si="875"/>
        <v>359.58489515338982</v>
      </c>
      <c r="BB1304" s="102">
        <f t="shared" si="876"/>
        <v>16.047366769068805</v>
      </c>
      <c r="BC1304" s="98">
        <f t="shared" si="877"/>
        <v>99.764573541762061</v>
      </c>
      <c r="BD1304" s="98">
        <f t="shared" si="878"/>
        <v>5.6926612186255552</v>
      </c>
      <c r="BE1304" s="98">
        <f t="shared" si="879"/>
        <v>52.304303293568708</v>
      </c>
      <c r="BF1304" s="98">
        <f t="shared" si="880"/>
        <v>156912.90988070611</v>
      </c>
      <c r="BG1304" s="103">
        <f t="shared" si="881"/>
        <v>0.98516409631065704</v>
      </c>
      <c r="BH1304">
        <v>0.1</v>
      </c>
      <c r="BI1304">
        <f t="shared" si="861"/>
        <v>2982.9797972113402</v>
      </c>
      <c r="BJ1304">
        <v>0.1</v>
      </c>
      <c r="BK1304">
        <f t="shared" si="862"/>
        <v>3283.1976744186049</v>
      </c>
      <c r="BL1304" s="114">
        <v>187.562005220738</v>
      </c>
      <c r="BM1304" s="114">
        <v>1012.03746873145</v>
      </c>
      <c r="BN1304" s="114">
        <v>69.555897325915296</v>
      </c>
      <c r="BO1304" s="114">
        <v>256</v>
      </c>
      <c r="BP1304" s="114">
        <v>384000</v>
      </c>
      <c r="BQ1304" s="107">
        <f t="shared" si="863"/>
        <v>1.0442E-9</v>
      </c>
      <c r="BR1304" s="107">
        <f t="shared" si="864"/>
        <v>5.6255128889097289E-3</v>
      </c>
      <c r="BS1304" s="107">
        <f t="shared" si="865"/>
        <v>3.0407694939061321E-2</v>
      </c>
      <c r="BT1304" s="107">
        <f t="shared" si="866"/>
        <v>2.0852164531025307E-3</v>
      </c>
      <c r="BU1304" s="107">
        <f t="shared" si="867"/>
        <v>7.871450101110981E-3</v>
      </c>
      <c r="BV1304" s="107">
        <f t="shared" si="868"/>
        <v>12.806679555980342</v>
      </c>
      <c r="BW1304" s="117">
        <f t="shared" si="869"/>
        <v>5.0852983555043129E-5</v>
      </c>
    </row>
    <row r="1305" spans="1:75" ht="30" customHeight="1" x14ac:dyDescent="0.25">
      <c r="A1305" s="108">
        <v>4.6320059463164398</v>
      </c>
      <c r="B1305" s="108">
        <v>-74.106599914333103</v>
      </c>
      <c r="C1305" s="119">
        <v>28</v>
      </c>
      <c r="D1305" s="119">
        <v>27</v>
      </c>
      <c r="E1305" s="119">
        <v>1850</v>
      </c>
      <c r="F1305" s="16" t="s">
        <v>3260</v>
      </c>
      <c r="G1305" s="14" t="s">
        <v>3261</v>
      </c>
      <c r="H1305" s="16" t="s">
        <v>3262</v>
      </c>
      <c r="I1305" s="14" t="s">
        <v>133</v>
      </c>
      <c r="J1305" s="14" t="s">
        <v>53</v>
      </c>
      <c r="K1305" s="14">
        <v>76.19</v>
      </c>
      <c r="L1305" s="14"/>
      <c r="M1305" s="14">
        <v>1995</v>
      </c>
      <c r="N1305" s="15" t="s">
        <v>43</v>
      </c>
      <c r="O1305" s="15" t="s">
        <v>123</v>
      </c>
      <c r="P1305" s="17">
        <v>1.192780523187394E-2</v>
      </c>
      <c r="Q1305" s="18">
        <v>28440</v>
      </c>
      <c r="R1305" s="18">
        <v>29829.7979721134</v>
      </c>
      <c r="S1305" s="15" t="s">
        <v>45</v>
      </c>
      <c r="T1305" s="15"/>
      <c r="U1305" s="15"/>
      <c r="V1305" s="14">
        <v>365</v>
      </c>
      <c r="W1305" s="76"/>
      <c r="X1305" s="14"/>
      <c r="Y1305" s="14">
        <v>8760</v>
      </c>
      <c r="Z1305" s="76" t="s">
        <v>429</v>
      </c>
      <c r="AA1305" s="76" t="s">
        <v>429</v>
      </c>
      <c r="AB1305" s="19" t="s">
        <v>49</v>
      </c>
      <c r="AC1305" s="19">
        <v>196.35697419693699</v>
      </c>
      <c r="AD1305" s="19">
        <v>1220.7279907421801</v>
      </c>
      <c r="AE1305" s="19">
        <v>69.655897325915305</v>
      </c>
      <c r="AF1305" s="19">
        <v>640</v>
      </c>
      <c r="AG1305" s="19">
        <v>1920000</v>
      </c>
      <c r="AH1305" s="20">
        <v>32831.976744186046</v>
      </c>
      <c r="AI1305" s="20">
        <v>1.0442E-8</v>
      </c>
      <c r="AJ1305" s="21">
        <f t="shared" si="882"/>
        <v>5.8572888707101138E-3</v>
      </c>
      <c r="AK1305" s="21">
        <f t="shared" si="883"/>
        <v>3.6414069342743154E-2</v>
      </c>
      <c r="AL1305" s="21">
        <f t="shared" si="884"/>
        <v>2.0778213447983276E-3</v>
      </c>
      <c r="AM1305" s="21">
        <f t="shared" si="885"/>
        <v>1.9091070702152577E-2</v>
      </c>
      <c r="AN1305" s="21">
        <f t="shared" si="886"/>
        <v>57.273212106457727</v>
      </c>
      <c r="AO1305" s="86">
        <f t="shared" si="854"/>
        <v>3.5958489515338981E-4</v>
      </c>
      <c r="AP1305" s="88">
        <f t="shared" si="855"/>
        <v>1.6047366769068804E-5</v>
      </c>
      <c r="AQ1305" s="89">
        <f t="shared" si="856"/>
        <v>9.9764573541762059E-5</v>
      </c>
      <c r="AR1305" s="89">
        <f t="shared" si="857"/>
        <v>5.6926612186255553E-6</v>
      </c>
      <c r="AS1305" s="89">
        <f t="shared" si="858"/>
        <v>5.2304303293568705E-5</v>
      </c>
      <c r="AT1305" s="89">
        <f t="shared" si="859"/>
        <v>0.15691290988070611</v>
      </c>
      <c r="AU1305" s="91">
        <f t="shared" si="860"/>
        <v>9.8516409631065706E-7</v>
      </c>
      <c r="AV1305" s="95">
        <f t="shared" si="870"/>
        <v>5857.2888707101138</v>
      </c>
      <c r="AW1305" s="96">
        <f t="shared" si="871"/>
        <v>36414.069342743154</v>
      </c>
      <c r="AX1305" s="96">
        <f t="shared" si="872"/>
        <v>2077.8213447983276</v>
      </c>
      <c r="AY1305" s="96">
        <f t="shared" si="873"/>
        <v>19091.070702152578</v>
      </c>
      <c r="AZ1305" s="96">
        <f t="shared" si="874"/>
        <v>57273212.106457725</v>
      </c>
      <c r="BA1305" s="97">
        <f t="shared" si="875"/>
        <v>359.58489515338982</v>
      </c>
      <c r="BB1305" s="102">
        <f t="shared" si="876"/>
        <v>16.047366769068805</v>
      </c>
      <c r="BC1305" s="98">
        <f t="shared" si="877"/>
        <v>99.764573541762061</v>
      </c>
      <c r="BD1305" s="98">
        <f t="shared" si="878"/>
        <v>5.6926612186255552</v>
      </c>
      <c r="BE1305" s="98">
        <f t="shared" si="879"/>
        <v>52.304303293568708</v>
      </c>
      <c r="BF1305" s="98">
        <f t="shared" si="880"/>
        <v>156912.90988070611</v>
      </c>
      <c r="BG1305" s="103">
        <f t="shared" si="881"/>
        <v>0.98516409631065704</v>
      </c>
      <c r="BH1305">
        <v>0.1</v>
      </c>
      <c r="BI1305">
        <f t="shared" si="861"/>
        <v>2982.9797972113402</v>
      </c>
      <c r="BJ1305">
        <v>0.1</v>
      </c>
      <c r="BK1305">
        <f t="shared" si="862"/>
        <v>3283.1976744186049</v>
      </c>
      <c r="BL1305" s="114">
        <v>187.562005220738</v>
      </c>
      <c r="BM1305" s="114">
        <v>1012.03746873145</v>
      </c>
      <c r="BN1305" s="114">
        <v>69.555897325915296</v>
      </c>
      <c r="BO1305" s="114">
        <v>256</v>
      </c>
      <c r="BP1305" s="114">
        <v>384000</v>
      </c>
      <c r="BQ1305" s="107">
        <f t="shared" si="863"/>
        <v>1.0442E-9</v>
      </c>
      <c r="BR1305" s="107">
        <f t="shared" si="864"/>
        <v>5.6255128889097289E-3</v>
      </c>
      <c r="BS1305" s="107">
        <f t="shared" si="865"/>
        <v>3.0407694939061321E-2</v>
      </c>
      <c r="BT1305" s="107">
        <f t="shared" si="866"/>
        <v>2.0852164531025307E-3</v>
      </c>
      <c r="BU1305" s="107">
        <f t="shared" si="867"/>
        <v>7.871450101110981E-3</v>
      </c>
      <c r="BV1305" s="107">
        <f t="shared" si="868"/>
        <v>12.806679555980342</v>
      </c>
      <c r="BW1305" s="117">
        <f t="shared" si="869"/>
        <v>5.0852983555043129E-5</v>
      </c>
    </row>
    <row r="1306" spans="1:75" ht="30" customHeight="1" x14ac:dyDescent="0.25">
      <c r="A1306" s="108">
        <v>4.6336111111111107</v>
      </c>
      <c r="B1306" s="108">
        <v>-74.109749999999991</v>
      </c>
      <c r="C1306" s="119">
        <v>28</v>
      </c>
      <c r="D1306" s="119">
        <v>28</v>
      </c>
      <c r="E1306" s="119">
        <v>1863</v>
      </c>
      <c r="F1306" s="16" t="s">
        <v>3265</v>
      </c>
      <c r="G1306" s="14" t="s">
        <v>3266</v>
      </c>
      <c r="H1306" s="16" t="s">
        <v>3267</v>
      </c>
      <c r="I1306" s="14" t="s">
        <v>133</v>
      </c>
      <c r="J1306" s="14" t="s">
        <v>53</v>
      </c>
      <c r="K1306" s="27"/>
      <c r="L1306" s="27"/>
      <c r="M1306" s="14">
        <v>2002</v>
      </c>
      <c r="N1306" s="15" t="s">
        <v>43</v>
      </c>
      <c r="O1306" s="15" t="s">
        <v>123</v>
      </c>
      <c r="P1306" s="25">
        <v>1.08600994019335E-3</v>
      </c>
      <c r="Q1306" s="18">
        <v>5886</v>
      </c>
      <c r="R1306" s="18">
        <v>5911.6246349522753</v>
      </c>
      <c r="S1306" s="15" t="s">
        <v>45</v>
      </c>
      <c r="T1306" s="15"/>
      <c r="U1306" s="15"/>
      <c r="V1306" s="14">
        <v>365</v>
      </c>
      <c r="W1306" s="76"/>
      <c r="X1306" s="14">
        <f>12*3</f>
        <v>36</v>
      </c>
      <c r="Y1306" s="14">
        <v>7896</v>
      </c>
      <c r="Z1306" s="76" t="s">
        <v>3268</v>
      </c>
      <c r="AA1306" s="76" t="s">
        <v>3269</v>
      </c>
      <c r="AB1306" s="19" t="s">
        <v>49</v>
      </c>
      <c r="AC1306" s="19">
        <v>196.35697419693699</v>
      </c>
      <c r="AD1306" s="19">
        <v>1220.7279907421801</v>
      </c>
      <c r="AE1306" s="19">
        <v>69.655897325915305</v>
      </c>
      <c r="AF1306" s="19">
        <v>640</v>
      </c>
      <c r="AG1306" s="19">
        <v>1920000</v>
      </c>
      <c r="AH1306" s="20">
        <v>54177.37142857143</v>
      </c>
      <c r="AI1306" s="20">
        <v>8.9999999999999995E-9</v>
      </c>
      <c r="AJ1306" s="21">
        <f t="shared" si="882"/>
        <v>1.1607887259073011E-3</v>
      </c>
      <c r="AK1306" s="21">
        <f t="shared" si="883"/>
        <v>7.2164856626472651E-3</v>
      </c>
      <c r="AL1306" s="21">
        <f t="shared" si="884"/>
        <v>4.1177951860158721E-4</v>
      </c>
      <c r="AM1306" s="21">
        <f t="shared" si="885"/>
        <v>3.7834397663694566E-3</v>
      </c>
      <c r="AN1306" s="21">
        <f t="shared" si="886"/>
        <v>11.350319299108367</v>
      </c>
      <c r="AO1306" s="86">
        <f t="shared" si="854"/>
        <v>4.8971908806437676E-4</v>
      </c>
      <c r="AP1306" s="88">
        <f t="shared" si="855"/>
        <v>3.1802430846775375E-6</v>
      </c>
      <c r="AQ1306" s="89">
        <f t="shared" si="856"/>
        <v>1.9771193596293877E-5</v>
      </c>
      <c r="AR1306" s="89">
        <f t="shared" si="857"/>
        <v>1.1281630646618827E-6</v>
      </c>
      <c r="AS1306" s="89">
        <f t="shared" si="858"/>
        <v>1.0365588401012209E-5</v>
      </c>
      <c r="AT1306" s="89">
        <f t="shared" si="859"/>
        <v>3.1096765203036624E-2</v>
      </c>
      <c r="AU1306" s="91">
        <f t="shared" si="860"/>
        <v>1.341696131683224E-6</v>
      </c>
      <c r="AV1306" s="95">
        <f t="shared" si="870"/>
        <v>1160.7887259073011</v>
      </c>
      <c r="AW1306" s="96">
        <f t="shared" si="871"/>
        <v>7216.4856626472647</v>
      </c>
      <c r="AX1306" s="96">
        <f t="shared" si="872"/>
        <v>411.7795186015872</v>
      </c>
      <c r="AY1306" s="96">
        <f t="shared" si="873"/>
        <v>3783.4397663694567</v>
      </c>
      <c r="AZ1306" s="96">
        <f t="shared" si="874"/>
        <v>11350319.299108367</v>
      </c>
      <c r="BA1306" s="97">
        <f t="shared" si="875"/>
        <v>489.71908806437676</v>
      </c>
      <c r="BB1306" s="102">
        <f t="shared" si="876"/>
        <v>3.1802430846775374</v>
      </c>
      <c r="BC1306" s="98">
        <f t="shared" si="877"/>
        <v>19.771193596293877</v>
      </c>
      <c r="BD1306" s="98">
        <f t="shared" si="878"/>
        <v>1.1281630646618828</v>
      </c>
      <c r="BE1306" s="98">
        <f t="shared" si="879"/>
        <v>10.365588401012209</v>
      </c>
      <c r="BF1306" s="98">
        <f t="shared" si="880"/>
        <v>31096.765203036623</v>
      </c>
      <c r="BG1306" s="103">
        <f t="shared" si="881"/>
        <v>1.3416961316832241</v>
      </c>
      <c r="BH1306">
        <v>0.1</v>
      </c>
      <c r="BI1306">
        <f t="shared" si="861"/>
        <v>591.1624634952276</v>
      </c>
      <c r="BJ1306">
        <v>0.1</v>
      </c>
      <c r="BK1306">
        <f t="shared" si="862"/>
        <v>5417.7371428571432</v>
      </c>
      <c r="BL1306" s="114">
        <v>187.562005220738</v>
      </c>
      <c r="BM1306" s="114">
        <v>1012.03746873145</v>
      </c>
      <c r="BN1306" s="114">
        <v>69.555897325915296</v>
      </c>
      <c r="BO1306" s="114">
        <v>256</v>
      </c>
      <c r="BP1306" s="114">
        <v>384000</v>
      </c>
      <c r="BQ1306" s="107">
        <f t="shared" si="863"/>
        <v>8.9999999999999999E-10</v>
      </c>
      <c r="BR1306" s="107">
        <f t="shared" si="864"/>
        <v>1.1148557093618211E-3</v>
      </c>
      <c r="BS1306" s="107">
        <f t="shared" si="865"/>
        <v>6.0261513893562872E-3</v>
      </c>
      <c r="BT1306" s="107">
        <f t="shared" si="866"/>
        <v>4.1324507007699902E-4</v>
      </c>
      <c r="BU1306" s="107">
        <f t="shared" si="867"/>
        <v>1.5599521784903476E-3</v>
      </c>
      <c r="BV1306" s="107">
        <f t="shared" si="868"/>
        <v>2.5380085519134079</v>
      </c>
      <c r="BW1306" s="117">
        <f t="shared" si="869"/>
        <v>6.9256737609362589E-5</v>
      </c>
    </row>
    <row r="1307" spans="1:75" ht="45" customHeight="1" x14ac:dyDescent="0.25">
      <c r="A1307" s="108">
        <v>4.6316805143376696</v>
      </c>
      <c r="B1307" s="108">
        <v>-74.109423498133495</v>
      </c>
      <c r="C1307" s="119">
        <v>28</v>
      </c>
      <c r="D1307" s="119">
        <v>27</v>
      </c>
      <c r="E1307" s="119">
        <v>1850</v>
      </c>
      <c r="F1307" s="16" t="s">
        <v>3270</v>
      </c>
      <c r="G1307" s="14" t="s">
        <v>3271</v>
      </c>
      <c r="H1307" s="16" t="s">
        <v>3272</v>
      </c>
      <c r="I1307" s="14" t="s">
        <v>133</v>
      </c>
      <c r="J1307" s="14" t="s">
        <v>53</v>
      </c>
      <c r="K1307" s="14">
        <v>0.75</v>
      </c>
      <c r="L1307" s="14"/>
      <c r="M1307" s="27"/>
      <c r="N1307" s="15" t="s">
        <v>43</v>
      </c>
      <c r="O1307" s="15" t="s">
        <v>123</v>
      </c>
      <c r="P1307" s="28">
        <v>4.2689148957375835E-3</v>
      </c>
      <c r="Q1307" s="18">
        <v>26950</v>
      </c>
      <c r="R1307" s="18">
        <v>27414.140500640064</v>
      </c>
      <c r="S1307" s="15" t="s">
        <v>45</v>
      </c>
      <c r="T1307" s="15"/>
      <c r="U1307" s="15"/>
      <c r="V1307" s="14">
        <v>365</v>
      </c>
      <c r="W1307" s="76" t="s">
        <v>76</v>
      </c>
      <c r="X1307" s="14"/>
      <c r="Y1307" s="14">
        <v>2920</v>
      </c>
      <c r="Z1307" s="76" t="s">
        <v>3273</v>
      </c>
      <c r="AA1307" s="76" t="s">
        <v>3274</v>
      </c>
      <c r="AB1307" s="19" t="s">
        <v>49</v>
      </c>
      <c r="AC1307" s="19">
        <v>196.35697419693699</v>
      </c>
      <c r="AD1307" s="19">
        <v>1220.7279907421801</v>
      </c>
      <c r="AE1307" s="19">
        <v>69.655897325915305</v>
      </c>
      <c r="AF1307" s="19">
        <v>640</v>
      </c>
      <c r="AG1307" s="19">
        <v>1920000</v>
      </c>
      <c r="AH1307" s="20">
        <v>32831.976744186046</v>
      </c>
      <c r="AI1307" s="20">
        <v>1.0442E-8</v>
      </c>
      <c r="AJ1307" s="21">
        <f t="shared" si="882"/>
        <v>5.3829576789153864E-3</v>
      </c>
      <c r="AK1307" s="21">
        <f t="shared" si="883"/>
        <v>3.3465208651270166E-2</v>
      </c>
      <c r="AL1307" s="21">
        <f t="shared" si="884"/>
        <v>1.9095565559908007E-3</v>
      </c>
      <c r="AM1307" s="21">
        <f t="shared" si="885"/>
        <v>1.7545049920409641E-2</v>
      </c>
      <c r="AN1307" s="21">
        <f t="shared" si="886"/>
        <v>52.635149761228917</v>
      </c>
      <c r="AO1307" s="86">
        <f t="shared" si="854"/>
        <v>3.48735841963714E-4</v>
      </c>
      <c r="AP1307" s="88">
        <f t="shared" si="855"/>
        <v>1.4747829257302428E-5</v>
      </c>
      <c r="AQ1307" s="89">
        <f t="shared" si="856"/>
        <v>9.1685503154164845E-5</v>
      </c>
      <c r="AR1307" s="89">
        <f t="shared" si="857"/>
        <v>5.2316617972350707E-6</v>
      </c>
      <c r="AS1307" s="89">
        <f t="shared" si="858"/>
        <v>4.8068629918930522E-5</v>
      </c>
      <c r="AT1307" s="89">
        <f t="shared" si="859"/>
        <v>0.14420588975679155</v>
      </c>
      <c r="AU1307" s="91">
        <f t="shared" si="860"/>
        <v>9.5544066291428493E-7</v>
      </c>
      <c r="AV1307" s="95">
        <f t="shared" si="870"/>
        <v>5382.9576789153862</v>
      </c>
      <c r="AW1307" s="96">
        <f t="shared" si="871"/>
        <v>33465.208651270164</v>
      </c>
      <c r="AX1307" s="96">
        <f t="shared" si="872"/>
        <v>1909.5565559908007</v>
      </c>
      <c r="AY1307" s="96">
        <f t="shared" si="873"/>
        <v>17545.049920409641</v>
      </c>
      <c r="AZ1307" s="96">
        <f t="shared" si="874"/>
        <v>52635149.761228919</v>
      </c>
      <c r="BA1307" s="97">
        <f t="shared" si="875"/>
        <v>348.73584196371399</v>
      </c>
      <c r="BB1307" s="102">
        <f t="shared" si="876"/>
        <v>14.747829257302428</v>
      </c>
      <c r="BC1307" s="98">
        <f t="shared" si="877"/>
        <v>91.685503154164849</v>
      </c>
      <c r="BD1307" s="98">
        <f t="shared" si="878"/>
        <v>5.2316617972350707</v>
      </c>
      <c r="BE1307" s="98">
        <f t="shared" si="879"/>
        <v>48.068629918930519</v>
      </c>
      <c r="BF1307" s="98">
        <f t="shared" si="880"/>
        <v>144205.88975679156</v>
      </c>
      <c r="BG1307" s="103">
        <f t="shared" si="881"/>
        <v>0.95544066291428498</v>
      </c>
      <c r="BH1307">
        <v>0.1</v>
      </c>
      <c r="BI1307">
        <f t="shared" si="861"/>
        <v>2741.4140500640065</v>
      </c>
      <c r="BJ1307">
        <v>0.1</v>
      </c>
      <c r="BK1307">
        <f t="shared" si="862"/>
        <v>3283.1976744186049</v>
      </c>
      <c r="BL1307" s="114">
        <v>187.562005220738</v>
      </c>
      <c r="BM1307" s="114">
        <v>1012.03746873145</v>
      </c>
      <c r="BN1307" s="114">
        <v>69.555897325915296</v>
      </c>
      <c r="BO1307" s="114">
        <v>256</v>
      </c>
      <c r="BP1307" s="114">
        <v>384000</v>
      </c>
      <c r="BQ1307" s="107">
        <f t="shared" si="863"/>
        <v>1.0442E-9</v>
      </c>
      <c r="BR1307" s="107">
        <f t="shared" si="864"/>
        <v>5.1699512302733411E-3</v>
      </c>
      <c r="BS1307" s="107">
        <f t="shared" si="865"/>
        <v>2.7945238587915561E-2</v>
      </c>
      <c r="BT1307" s="107">
        <f t="shared" si="866"/>
        <v>1.9163527984011044E-3</v>
      </c>
      <c r="BU1307" s="107">
        <f t="shared" si="867"/>
        <v>7.2340094028583686E-3</v>
      </c>
      <c r="BV1307" s="107">
        <f t="shared" si="868"/>
        <v>11.769577287198969</v>
      </c>
      <c r="BW1307" s="117">
        <f t="shared" si="869"/>
        <v>4.9318695739068467E-5</v>
      </c>
    </row>
    <row r="1308" spans="1:75" ht="30" customHeight="1" x14ac:dyDescent="0.25">
      <c r="A1308" s="108">
        <v>4.6737267178584796</v>
      </c>
      <c r="B1308" s="108">
        <v>-74.160765761123798</v>
      </c>
      <c r="C1308" s="119">
        <v>22</v>
      </c>
      <c r="D1308" s="119">
        <v>32</v>
      </c>
      <c r="E1308" s="119">
        <v>1909</v>
      </c>
      <c r="F1308" s="16" t="s">
        <v>3275</v>
      </c>
      <c r="G1308" s="14" t="s">
        <v>3276</v>
      </c>
      <c r="H1308" s="16" t="s">
        <v>3277</v>
      </c>
      <c r="I1308" s="14" t="s">
        <v>40</v>
      </c>
      <c r="J1308" s="14" t="s">
        <v>41</v>
      </c>
      <c r="K1308" s="14">
        <v>30</v>
      </c>
      <c r="L1308" s="14"/>
      <c r="M1308" s="14">
        <v>2003</v>
      </c>
      <c r="N1308" s="15" t="s">
        <v>43</v>
      </c>
      <c r="O1308" s="15" t="s">
        <v>44</v>
      </c>
      <c r="P1308" s="28">
        <v>4.2689148957375835E-3</v>
      </c>
      <c r="Q1308" s="18">
        <v>575.75</v>
      </c>
      <c r="R1308" s="18">
        <v>585.66572887731047</v>
      </c>
      <c r="S1308" s="15" t="s">
        <v>45</v>
      </c>
      <c r="T1308" s="15"/>
      <c r="U1308" s="15"/>
      <c r="V1308" s="14">
        <v>365</v>
      </c>
      <c r="W1308" s="76" t="s">
        <v>76</v>
      </c>
      <c r="X1308" s="14"/>
      <c r="Y1308" s="14">
        <v>2920</v>
      </c>
      <c r="Z1308" s="76" t="s">
        <v>3278</v>
      </c>
      <c r="AA1308" s="76" t="s">
        <v>3279</v>
      </c>
      <c r="AB1308" s="19" t="s">
        <v>49</v>
      </c>
      <c r="AC1308" s="19">
        <v>46.3856216091623</v>
      </c>
      <c r="AD1308" s="19">
        <v>1074.85364414012</v>
      </c>
      <c r="AE1308" s="19">
        <v>5.4109910208389103</v>
      </c>
      <c r="AF1308" s="19">
        <v>1344</v>
      </c>
      <c r="AG1308" s="19">
        <v>1920000</v>
      </c>
      <c r="AH1308" s="23">
        <v>588.17123011206525</v>
      </c>
      <c r="AI1308" s="24">
        <v>8.7999999999999994E-8</v>
      </c>
      <c r="AJ1308" s="21">
        <f t="shared" si="882"/>
        <v>2.716646888915716E-5</v>
      </c>
      <c r="AK1308" s="21">
        <f t="shared" si="883"/>
        <v>6.2950494293175657E-4</v>
      </c>
      <c r="AL1308" s="21">
        <f t="shared" si="884"/>
        <v>3.1690320001682026E-6</v>
      </c>
      <c r="AM1308" s="21">
        <f t="shared" si="885"/>
        <v>7.8713473961110531E-4</v>
      </c>
      <c r="AN1308" s="21">
        <f t="shared" si="886"/>
        <v>1.1244781994444362</v>
      </c>
      <c r="AO1308" s="86">
        <f t="shared" si="854"/>
        <v>5.2650477520739441E-5</v>
      </c>
      <c r="AP1308" s="88">
        <f t="shared" si="855"/>
        <v>7.4428681888101808E-8</v>
      </c>
      <c r="AQ1308" s="89">
        <f t="shared" si="856"/>
        <v>1.7246710765253604E-6</v>
      </c>
      <c r="AR1308" s="89">
        <f t="shared" si="857"/>
        <v>8.6822794525156235E-9</v>
      </c>
      <c r="AS1308" s="89">
        <f t="shared" si="858"/>
        <v>2.1565335331811105E-6</v>
      </c>
      <c r="AT1308" s="89">
        <f t="shared" si="859"/>
        <v>3.0807621902587293E-3</v>
      </c>
      <c r="AU1308" s="91">
        <f t="shared" si="860"/>
        <v>1.4424788361846421E-7</v>
      </c>
      <c r="AV1308" s="95">
        <f t="shared" si="870"/>
        <v>27.166468889157159</v>
      </c>
      <c r="AW1308" s="96">
        <f t="shared" si="871"/>
        <v>629.50494293175655</v>
      </c>
      <c r="AX1308" s="96">
        <f t="shared" si="872"/>
        <v>3.1690320001682029</v>
      </c>
      <c r="AY1308" s="96">
        <f t="shared" si="873"/>
        <v>787.13473961110526</v>
      </c>
      <c r="AZ1308" s="96">
        <f t="shared" si="874"/>
        <v>1124478.1994444362</v>
      </c>
      <c r="BA1308" s="97">
        <f t="shared" si="875"/>
        <v>52.650477520739443</v>
      </c>
      <c r="BB1308" s="102">
        <f t="shared" si="876"/>
        <v>7.4428681888101811E-2</v>
      </c>
      <c r="BC1308" s="98">
        <f t="shared" si="877"/>
        <v>1.7246710765253603</v>
      </c>
      <c r="BD1308" s="98">
        <f t="shared" si="878"/>
        <v>8.6822794525156233E-3</v>
      </c>
      <c r="BE1308" s="98">
        <f t="shared" si="879"/>
        <v>2.1565335331811104</v>
      </c>
      <c r="BF1308" s="98">
        <f t="shared" si="880"/>
        <v>3080.7621902587293</v>
      </c>
      <c r="BG1308" s="103">
        <f t="shared" si="881"/>
        <v>0.14424788361846422</v>
      </c>
      <c r="BH1308">
        <v>0.1</v>
      </c>
      <c r="BI1308">
        <f t="shared" si="861"/>
        <v>58.566572887731049</v>
      </c>
      <c r="BJ1308">
        <v>0.1</v>
      </c>
      <c r="BK1308">
        <f t="shared" si="862"/>
        <v>58.817123011206526</v>
      </c>
      <c r="BL1308" s="114">
        <v>17.6498016718255</v>
      </c>
      <c r="BM1308" s="114">
        <v>910.91550745517998</v>
      </c>
      <c r="BN1308" s="114">
        <v>5.3109910208389097</v>
      </c>
      <c r="BO1308" s="114">
        <v>537.6</v>
      </c>
      <c r="BP1308" s="114">
        <v>384000</v>
      </c>
      <c r="BQ1308" s="107">
        <f t="shared" si="863"/>
        <v>8.7999999999999994E-9</v>
      </c>
      <c r="BR1308" s="107">
        <f t="shared" si="864"/>
        <v>1.0687906265279699E-5</v>
      </c>
      <c r="BS1308" s="107">
        <f t="shared" si="865"/>
        <v>5.3719314315683799E-4</v>
      </c>
      <c r="BT1308" s="107">
        <f t="shared" si="866"/>
        <v>3.1265672569909613E-6</v>
      </c>
      <c r="BU1308" s="107">
        <f t="shared" si="867"/>
        <v>3.245439673009641E-4</v>
      </c>
      <c r="BV1308" s="107">
        <f t="shared" si="868"/>
        <v>0.25144096931743259</v>
      </c>
      <c r="BW1308" s="117">
        <f t="shared" si="869"/>
        <v>7.4459019375249502E-6</v>
      </c>
    </row>
    <row r="1309" spans="1:75" ht="30" customHeight="1" x14ac:dyDescent="0.25">
      <c r="A1309" s="108">
        <v>4.6737267178584796</v>
      </c>
      <c r="B1309" s="108">
        <v>-74.160765761123798</v>
      </c>
      <c r="C1309" s="119">
        <v>22</v>
      </c>
      <c r="D1309" s="119">
        <v>32</v>
      </c>
      <c r="E1309" s="119">
        <v>1909</v>
      </c>
      <c r="F1309" s="16" t="s">
        <v>3280</v>
      </c>
      <c r="G1309" s="14" t="s">
        <v>3281</v>
      </c>
      <c r="H1309" s="16" t="s">
        <v>3282</v>
      </c>
      <c r="I1309" s="14" t="s">
        <v>40</v>
      </c>
      <c r="J1309" s="14" t="s">
        <v>53</v>
      </c>
      <c r="K1309" s="27"/>
      <c r="L1309" s="27"/>
      <c r="M1309" s="14">
        <v>2004</v>
      </c>
      <c r="N1309" s="15" t="s">
        <v>54</v>
      </c>
      <c r="O1309" s="15" t="s">
        <v>54</v>
      </c>
      <c r="P1309" s="17">
        <v>1.192780523187394E-2</v>
      </c>
      <c r="Q1309" s="30">
        <v>0.5</v>
      </c>
      <c r="R1309" s="18">
        <v>0.5244338602692229</v>
      </c>
      <c r="S1309" s="15" t="s">
        <v>45</v>
      </c>
      <c r="T1309" s="15"/>
      <c r="U1309" s="15"/>
      <c r="V1309" s="14">
        <v>365</v>
      </c>
      <c r="W1309" s="76"/>
      <c r="X1309" s="14"/>
      <c r="Y1309" s="14">
        <v>8760</v>
      </c>
      <c r="Z1309" s="76" t="s">
        <v>3283</v>
      </c>
      <c r="AA1309" s="76" t="s">
        <v>3284</v>
      </c>
      <c r="AB1309" s="19" t="s">
        <v>49</v>
      </c>
      <c r="AC1309" s="19">
        <v>24000</v>
      </c>
      <c r="AD1309" s="19">
        <v>2261000</v>
      </c>
      <c r="AE1309" s="19">
        <v>1200</v>
      </c>
      <c r="AF1309" s="19">
        <v>381000</v>
      </c>
      <c r="AG1309" s="19">
        <v>1500000000</v>
      </c>
      <c r="AH1309" s="23">
        <v>0.5</v>
      </c>
      <c r="AI1309" s="20">
        <v>2.4E-2</v>
      </c>
      <c r="AJ1309" s="21">
        <f t="shared" si="882"/>
        <v>1.2586412646461349E-5</v>
      </c>
      <c r="AK1309" s="21">
        <f t="shared" si="883"/>
        <v>1.185744958068713E-3</v>
      </c>
      <c r="AL1309" s="21">
        <f t="shared" si="884"/>
        <v>6.2932063232306741E-7</v>
      </c>
      <c r="AM1309" s="21">
        <f t="shared" si="885"/>
        <v>1.9980930076257393E-4</v>
      </c>
      <c r="AN1309" s="21">
        <f t="shared" si="886"/>
        <v>0.78665079040383434</v>
      </c>
      <c r="AO1309" s="86">
        <f t="shared" si="854"/>
        <v>1.258641264646135E-2</v>
      </c>
      <c r="AP1309" s="88">
        <f t="shared" si="855"/>
        <v>3.4483322319072191E-8</v>
      </c>
      <c r="AQ1309" s="89">
        <f t="shared" si="856"/>
        <v>3.2486163234759259E-6</v>
      </c>
      <c r="AR1309" s="89">
        <f t="shared" si="857"/>
        <v>1.7241661159536094E-9</v>
      </c>
      <c r="AS1309" s="89">
        <f t="shared" si="858"/>
        <v>5.4742274181527107E-7</v>
      </c>
      <c r="AT1309" s="89">
        <f t="shared" si="859"/>
        <v>2.1552076449420118E-3</v>
      </c>
      <c r="AU1309" s="91">
        <f t="shared" si="860"/>
        <v>3.4483322319072191E-5</v>
      </c>
      <c r="AV1309" s="95">
        <f t="shared" si="870"/>
        <v>12.586412646461349</v>
      </c>
      <c r="AW1309" s="96">
        <f t="shared" si="871"/>
        <v>1185.744958068713</v>
      </c>
      <c r="AX1309" s="96">
        <f t="shared" si="872"/>
        <v>0.62932063232306745</v>
      </c>
      <c r="AY1309" s="96">
        <f t="shared" si="873"/>
        <v>199.80930076257394</v>
      </c>
      <c r="AZ1309" s="96">
        <f t="shared" si="874"/>
        <v>786650.79040383431</v>
      </c>
      <c r="BA1309" s="97">
        <f t="shared" si="875"/>
        <v>12586.412646461349</v>
      </c>
      <c r="BB1309" s="102">
        <f t="shared" si="876"/>
        <v>3.4483322319072189E-2</v>
      </c>
      <c r="BC1309" s="98">
        <f t="shared" si="877"/>
        <v>3.2486163234759258</v>
      </c>
      <c r="BD1309" s="98">
        <f t="shared" si="878"/>
        <v>1.7241661159536094E-3</v>
      </c>
      <c r="BE1309" s="98">
        <f t="shared" si="879"/>
        <v>0.54742274181527106</v>
      </c>
      <c r="BF1309" s="98">
        <f t="shared" si="880"/>
        <v>2155.2076449420119</v>
      </c>
      <c r="BG1309" s="103">
        <f t="shared" si="881"/>
        <v>34.483322319072194</v>
      </c>
      <c r="BH1309">
        <v>0.1</v>
      </c>
      <c r="BI1309">
        <f t="shared" si="861"/>
        <v>5.2443386026922292E-2</v>
      </c>
      <c r="BJ1309">
        <v>0.1</v>
      </c>
      <c r="BK1309">
        <f t="shared" si="862"/>
        <v>0.05</v>
      </c>
      <c r="BL1309" s="114">
        <v>0</v>
      </c>
      <c r="BM1309" s="114">
        <v>0</v>
      </c>
      <c r="BN1309" s="114">
        <v>0</v>
      </c>
      <c r="BO1309" s="114">
        <v>0</v>
      </c>
      <c r="BP1309" s="114">
        <v>0</v>
      </c>
      <c r="BQ1309" s="107">
        <f t="shared" si="863"/>
        <v>2.4000000000000002E-3</v>
      </c>
      <c r="BR1309" s="107">
        <f t="shared" si="864"/>
        <v>1.258641264646135E-6</v>
      </c>
      <c r="BS1309" s="107">
        <f t="shared" si="865"/>
        <v>1.185744958068713E-4</v>
      </c>
      <c r="BT1309" s="107">
        <f t="shared" si="866"/>
        <v>6.2932063232306741E-8</v>
      </c>
      <c r="BU1309" s="107">
        <f t="shared" si="867"/>
        <v>1.9980930076257393E-5</v>
      </c>
      <c r="BV1309" s="107">
        <f t="shared" si="868"/>
        <v>7.8665079040383445E-2</v>
      </c>
      <c r="BW1309" s="117">
        <f t="shared" si="869"/>
        <v>1.7799875466249883E-3</v>
      </c>
    </row>
    <row r="1310" spans="1:75" ht="30" customHeight="1" x14ac:dyDescent="0.25">
      <c r="A1310" s="108">
        <v>4.6737267178584796</v>
      </c>
      <c r="B1310" s="108">
        <v>-74.160765761123798</v>
      </c>
      <c r="C1310" s="119">
        <v>22</v>
      </c>
      <c r="D1310" s="119">
        <v>32</v>
      </c>
      <c r="E1310" s="119">
        <v>1909</v>
      </c>
      <c r="F1310" s="16" t="s">
        <v>3280</v>
      </c>
      <c r="G1310" s="14" t="s">
        <v>3281</v>
      </c>
      <c r="H1310" s="16" t="s">
        <v>3282</v>
      </c>
      <c r="I1310" s="14" t="s">
        <v>40</v>
      </c>
      <c r="J1310" s="14" t="s">
        <v>53</v>
      </c>
      <c r="K1310" s="14">
        <v>6.5</v>
      </c>
      <c r="L1310" s="14"/>
      <c r="M1310" s="27"/>
      <c r="N1310" s="15" t="s">
        <v>54</v>
      </c>
      <c r="O1310" s="15" t="s">
        <v>54</v>
      </c>
      <c r="P1310" s="17">
        <v>1.192780523187394E-2</v>
      </c>
      <c r="Q1310" s="30">
        <v>0.63594720000000005</v>
      </c>
      <c r="R1310" s="18">
        <v>0.66702449004680719</v>
      </c>
      <c r="S1310" s="15" t="s">
        <v>45</v>
      </c>
      <c r="T1310" s="15"/>
      <c r="U1310" s="15"/>
      <c r="V1310" s="14">
        <v>365</v>
      </c>
      <c r="W1310" s="76"/>
      <c r="X1310" s="14"/>
      <c r="Y1310" s="14">
        <v>8760</v>
      </c>
      <c r="Z1310" s="76" t="s">
        <v>3285</v>
      </c>
      <c r="AA1310" s="76" t="s">
        <v>429</v>
      </c>
      <c r="AB1310" s="19" t="s">
        <v>49</v>
      </c>
      <c r="AC1310" s="19">
        <v>24000</v>
      </c>
      <c r="AD1310" s="19">
        <v>2261000</v>
      </c>
      <c r="AE1310" s="19">
        <v>1200</v>
      </c>
      <c r="AF1310" s="19">
        <v>381000</v>
      </c>
      <c r="AG1310" s="19">
        <v>1500000000</v>
      </c>
      <c r="AH1310" s="23">
        <v>0.63594720000000005</v>
      </c>
      <c r="AI1310" s="20">
        <v>2.4E-2</v>
      </c>
      <c r="AJ1310" s="21">
        <f t="shared" si="882"/>
        <v>1.6008587761123372E-5</v>
      </c>
      <c r="AK1310" s="21">
        <f t="shared" si="883"/>
        <v>1.5081423719958311E-3</v>
      </c>
      <c r="AL1310" s="21">
        <f t="shared" si="884"/>
        <v>8.0042938805616864E-7</v>
      </c>
      <c r="AM1310" s="21">
        <f t="shared" si="885"/>
        <v>2.5413633070783353E-4</v>
      </c>
      <c r="AN1310" s="21">
        <f t="shared" si="886"/>
        <v>1.0005367350702108</v>
      </c>
      <c r="AO1310" s="86">
        <f t="shared" si="854"/>
        <v>1.600858776112337E-2</v>
      </c>
      <c r="AP1310" s="88">
        <f t="shared" si="855"/>
        <v>4.3859144551022933E-8</v>
      </c>
      <c r="AQ1310" s="89">
        <f t="shared" si="856"/>
        <v>4.1318969095776196E-6</v>
      </c>
      <c r="AR1310" s="89">
        <f t="shared" si="857"/>
        <v>2.1929572275511468E-9</v>
      </c>
      <c r="AS1310" s="89">
        <f t="shared" si="858"/>
        <v>6.962639197474891E-7</v>
      </c>
      <c r="AT1310" s="89">
        <f t="shared" si="859"/>
        <v>2.7411965344389336E-3</v>
      </c>
      <c r="AU1310" s="91">
        <f t="shared" si="860"/>
        <v>4.3859144551022934E-5</v>
      </c>
      <c r="AV1310" s="95">
        <f t="shared" si="870"/>
        <v>16.008587761123373</v>
      </c>
      <c r="AW1310" s="96">
        <f t="shared" si="871"/>
        <v>1508.1423719958311</v>
      </c>
      <c r="AX1310" s="96">
        <f t="shared" si="872"/>
        <v>0.80042938805616859</v>
      </c>
      <c r="AY1310" s="96">
        <f t="shared" si="873"/>
        <v>254.13633070783354</v>
      </c>
      <c r="AZ1310" s="96">
        <f t="shared" si="874"/>
        <v>1000536.7350702108</v>
      </c>
      <c r="BA1310" s="97">
        <f t="shared" si="875"/>
        <v>16008.58776112337</v>
      </c>
      <c r="BB1310" s="102">
        <f t="shared" si="876"/>
        <v>4.3859144551022931E-2</v>
      </c>
      <c r="BC1310" s="98">
        <f t="shared" si="877"/>
        <v>4.1318969095776197</v>
      </c>
      <c r="BD1310" s="98">
        <f t="shared" si="878"/>
        <v>2.1929572275511469E-3</v>
      </c>
      <c r="BE1310" s="98">
        <f t="shared" si="879"/>
        <v>0.69626391974748914</v>
      </c>
      <c r="BF1310" s="98">
        <f t="shared" si="880"/>
        <v>2741.1965344389337</v>
      </c>
      <c r="BG1310" s="103">
        <f t="shared" si="881"/>
        <v>43.859144551022936</v>
      </c>
      <c r="BH1310">
        <v>0.1</v>
      </c>
      <c r="BI1310">
        <f t="shared" si="861"/>
        <v>6.6702449004680725E-2</v>
      </c>
      <c r="BJ1310">
        <v>0.1</v>
      </c>
      <c r="BK1310">
        <f t="shared" si="862"/>
        <v>6.3594720000000007E-2</v>
      </c>
      <c r="BL1310" s="114">
        <v>0</v>
      </c>
      <c r="BM1310" s="114">
        <v>0</v>
      </c>
      <c r="BN1310" s="114">
        <v>0</v>
      </c>
      <c r="BO1310" s="114">
        <v>0</v>
      </c>
      <c r="BP1310" s="114">
        <v>0</v>
      </c>
      <c r="BQ1310" s="107">
        <f t="shared" si="863"/>
        <v>2.4000000000000002E-3</v>
      </c>
      <c r="BR1310" s="107">
        <f t="shared" si="864"/>
        <v>1.6008587761123373E-6</v>
      </c>
      <c r="BS1310" s="107">
        <f t="shared" si="865"/>
        <v>1.5081423719958312E-4</v>
      </c>
      <c r="BT1310" s="107">
        <f t="shared" si="866"/>
        <v>8.0042938805616872E-8</v>
      </c>
      <c r="BU1310" s="107">
        <f t="shared" si="867"/>
        <v>2.5413633070783356E-5</v>
      </c>
      <c r="BV1310" s="107">
        <f t="shared" si="868"/>
        <v>0.10005367350702109</v>
      </c>
      <c r="BW1310" s="117">
        <f t="shared" si="869"/>
        <v>2.2639561926220617E-3</v>
      </c>
    </row>
    <row r="1311" spans="1:75" ht="30" customHeight="1" x14ac:dyDescent="0.25">
      <c r="A1311" s="108">
        <v>4.6737267178584796</v>
      </c>
      <c r="B1311" s="108">
        <v>-74.160765761123798</v>
      </c>
      <c r="C1311" s="119">
        <v>22</v>
      </c>
      <c r="D1311" s="119">
        <v>32</v>
      </c>
      <c r="E1311" s="119">
        <v>1909</v>
      </c>
      <c r="F1311" s="16" t="s">
        <v>3286</v>
      </c>
      <c r="G1311" s="14" t="s">
        <v>3287</v>
      </c>
      <c r="H1311" s="16" t="s">
        <v>3288</v>
      </c>
      <c r="I1311" s="14" t="s">
        <v>40</v>
      </c>
      <c r="J1311" s="14" t="s">
        <v>41</v>
      </c>
      <c r="K1311" s="14">
        <v>5.3</v>
      </c>
      <c r="L1311" s="14"/>
      <c r="M1311" s="14">
        <v>1975</v>
      </c>
      <c r="N1311" s="15" t="s">
        <v>43</v>
      </c>
      <c r="O1311" s="15" t="s">
        <v>44</v>
      </c>
      <c r="P1311" s="28">
        <v>4.2689148957375835E-3</v>
      </c>
      <c r="Q1311" s="18">
        <v>2817.5</v>
      </c>
      <c r="R1311" s="18">
        <v>2866.0237796123702</v>
      </c>
      <c r="S1311" s="15" t="s">
        <v>45</v>
      </c>
      <c r="T1311" s="15"/>
      <c r="U1311" s="15"/>
      <c r="V1311" s="14">
        <v>365</v>
      </c>
      <c r="W1311" s="76"/>
      <c r="X1311" s="14"/>
      <c r="Y1311" s="14">
        <v>8760</v>
      </c>
      <c r="Z1311" s="76" t="s">
        <v>3289</v>
      </c>
      <c r="AA1311" s="76" t="s">
        <v>429</v>
      </c>
      <c r="AB1311" s="19" t="s">
        <v>49</v>
      </c>
      <c r="AC1311" s="19">
        <v>46.3856216091623</v>
      </c>
      <c r="AD1311" s="19">
        <v>1074.85364414012</v>
      </c>
      <c r="AE1311" s="19">
        <v>5.4109910208389103</v>
      </c>
      <c r="AF1311" s="19">
        <v>1344</v>
      </c>
      <c r="AG1311" s="19">
        <v>1920000</v>
      </c>
      <c r="AH1311" s="23">
        <f t="shared" ref="AH1311" si="887">R1311</f>
        <v>2866.0237796123702</v>
      </c>
      <c r="AI1311" s="24">
        <v>8.7999999999999994E-8</v>
      </c>
      <c r="AJ1311" s="21">
        <f t="shared" si="882"/>
        <v>1.3294229456396059E-4</v>
      </c>
      <c r="AK1311" s="21">
        <f t="shared" si="883"/>
        <v>3.0805561037085959E-3</v>
      </c>
      <c r="AL1311" s="21">
        <f t="shared" si="884"/>
        <v>1.5508028936993329E-5</v>
      </c>
      <c r="AM1311" s="21">
        <f t="shared" si="885"/>
        <v>3.8519359597990258E-3</v>
      </c>
      <c r="AN1311" s="21">
        <f t="shared" si="886"/>
        <v>5.5027656568557513</v>
      </c>
      <c r="AO1311" s="86">
        <f t="shared" si="854"/>
        <v>2.5655372595091914E-4</v>
      </c>
      <c r="AP1311" s="88">
        <f t="shared" si="855"/>
        <v>3.6422546455879614E-7</v>
      </c>
      <c r="AQ1311" s="89">
        <f t="shared" si="856"/>
        <v>8.4398797361879334E-6</v>
      </c>
      <c r="AR1311" s="89">
        <f t="shared" si="857"/>
        <v>4.248775051231049E-8</v>
      </c>
      <c r="AS1311" s="89">
        <f t="shared" si="858"/>
        <v>1.0553249204928837E-5</v>
      </c>
      <c r="AT1311" s="89">
        <f t="shared" si="859"/>
        <v>1.5076070292755483E-2</v>
      </c>
      <c r="AU1311" s="91">
        <f t="shared" si="860"/>
        <v>7.0288692041347708E-7</v>
      </c>
      <c r="AV1311" s="95">
        <f t="shared" si="870"/>
        <v>132.94229456396059</v>
      </c>
      <c r="AW1311" s="96">
        <f t="shared" si="871"/>
        <v>3080.5561037085959</v>
      </c>
      <c r="AX1311" s="96">
        <f t="shared" si="872"/>
        <v>15.508028936993329</v>
      </c>
      <c r="AY1311" s="96">
        <f t="shared" si="873"/>
        <v>3851.9359597990256</v>
      </c>
      <c r="AZ1311" s="96">
        <f t="shared" si="874"/>
        <v>5502765.6568557508</v>
      </c>
      <c r="BA1311" s="97">
        <f t="shared" si="875"/>
        <v>256.55372595091916</v>
      </c>
      <c r="BB1311" s="102">
        <f t="shared" si="876"/>
        <v>0.36422546455879612</v>
      </c>
      <c r="BC1311" s="98">
        <f t="shared" si="877"/>
        <v>8.4398797361879332</v>
      </c>
      <c r="BD1311" s="98">
        <f t="shared" si="878"/>
        <v>4.248775051231049E-2</v>
      </c>
      <c r="BE1311" s="98">
        <f t="shared" si="879"/>
        <v>10.553249204928838</v>
      </c>
      <c r="BF1311" s="98">
        <f t="shared" si="880"/>
        <v>15076.070292755483</v>
      </c>
      <c r="BG1311" s="103">
        <f t="shared" si="881"/>
        <v>0.70288692041347711</v>
      </c>
      <c r="BH1311">
        <v>0.1</v>
      </c>
      <c r="BI1311">
        <f t="shared" si="861"/>
        <v>286.60237796123704</v>
      </c>
      <c r="BJ1311">
        <v>0.1</v>
      </c>
      <c r="BK1311">
        <f t="shared" si="862"/>
        <v>286.60237796123704</v>
      </c>
      <c r="BL1311" s="114">
        <v>17.6498016718255</v>
      </c>
      <c r="BM1311" s="114">
        <v>910.91550745517998</v>
      </c>
      <c r="BN1311" s="114">
        <v>5.3109910208389097</v>
      </c>
      <c r="BO1311" s="114">
        <v>537.6</v>
      </c>
      <c r="BP1311" s="114">
        <v>384000</v>
      </c>
      <c r="BQ1311" s="107">
        <f t="shared" si="863"/>
        <v>8.7999999999999994E-9</v>
      </c>
      <c r="BR1311" s="107">
        <f t="shared" si="864"/>
        <v>5.2302520021581509E-5</v>
      </c>
      <c r="BS1311" s="107">
        <f t="shared" si="865"/>
        <v>2.6288175090653774E-3</v>
      </c>
      <c r="BT1311" s="107">
        <f t="shared" si="866"/>
        <v>1.5300222746977041E-5</v>
      </c>
      <c r="BU1311" s="107">
        <f t="shared" si="867"/>
        <v>1.5881938825366329E-3</v>
      </c>
      <c r="BV1311" s="107">
        <f t="shared" si="868"/>
        <v>1.2304558072980742</v>
      </c>
      <c r="BW1311" s="117">
        <f t="shared" si="869"/>
        <v>3.6282175871714018E-5</v>
      </c>
    </row>
    <row r="1312" spans="1:75" ht="30" customHeight="1" x14ac:dyDescent="0.25">
      <c r="A1312" s="108">
        <v>4.6737267178584796</v>
      </c>
      <c r="B1312" s="108">
        <v>-74.160765761123798</v>
      </c>
      <c r="C1312" s="119">
        <v>22</v>
      </c>
      <c r="D1312" s="119">
        <v>32</v>
      </c>
      <c r="E1312" s="119">
        <v>1909</v>
      </c>
      <c r="F1312" s="16" t="s">
        <v>3286</v>
      </c>
      <c r="G1312" s="14" t="s">
        <v>3287</v>
      </c>
      <c r="H1312" s="16" t="s">
        <v>3288</v>
      </c>
      <c r="I1312" s="14" t="s">
        <v>40</v>
      </c>
      <c r="J1312" s="14" t="s">
        <v>41</v>
      </c>
      <c r="K1312" s="14">
        <v>5.3</v>
      </c>
      <c r="L1312" s="14"/>
      <c r="M1312" s="14">
        <v>1975</v>
      </c>
      <c r="N1312" s="15" t="s">
        <v>43</v>
      </c>
      <c r="O1312" s="15" t="s">
        <v>44</v>
      </c>
      <c r="P1312" s="28">
        <v>4.2689148957375835E-3</v>
      </c>
      <c r="Q1312" s="18">
        <v>2817.5</v>
      </c>
      <c r="R1312" s="18">
        <v>2866.0237796123702</v>
      </c>
      <c r="S1312" s="15" t="s">
        <v>45</v>
      </c>
      <c r="T1312" s="15"/>
      <c r="U1312" s="15"/>
      <c r="V1312" s="14">
        <v>365</v>
      </c>
      <c r="W1312" s="76"/>
      <c r="X1312" s="14"/>
      <c r="Y1312" s="14">
        <v>8760</v>
      </c>
      <c r="Z1312" s="76" t="s">
        <v>3290</v>
      </c>
      <c r="AA1312" s="76" t="s">
        <v>429</v>
      </c>
      <c r="AB1312" s="19" t="s">
        <v>49</v>
      </c>
      <c r="AC1312" s="19">
        <v>46.3856216091623</v>
      </c>
      <c r="AD1312" s="19">
        <v>1074.85364414012</v>
      </c>
      <c r="AE1312" s="19">
        <v>5.4109910208389103</v>
      </c>
      <c r="AF1312" s="19">
        <v>1344</v>
      </c>
      <c r="AG1312" s="19">
        <v>1920000</v>
      </c>
      <c r="AH1312" s="23">
        <f>Q1312</f>
        <v>2817.5</v>
      </c>
      <c r="AI1312" s="24">
        <v>8.7999999999999994E-8</v>
      </c>
      <c r="AJ1312" s="21">
        <f t="shared" si="882"/>
        <v>1.3294229456396059E-4</v>
      </c>
      <c r="AK1312" s="21">
        <f t="shared" si="883"/>
        <v>3.0805561037085959E-3</v>
      </c>
      <c r="AL1312" s="21">
        <f t="shared" si="884"/>
        <v>1.5508028936993329E-5</v>
      </c>
      <c r="AM1312" s="21">
        <f t="shared" si="885"/>
        <v>3.8519359597990258E-3</v>
      </c>
      <c r="AN1312" s="21">
        <f t="shared" si="886"/>
        <v>5.5027656568557513</v>
      </c>
      <c r="AO1312" s="86">
        <f t="shared" si="854"/>
        <v>2.5221009260588856E-4</v>
      </c>
      <c r="AP1312" s="88">
        <f t="shared" si="855"/>
        <v>3.6422546455879614E-7</v>
      </c>
      <c r="AQ1312" s="89">
        <f t="shared" si="856"/>
        <v>8.4398797361879334E-6</v>
      </c>
      <c r="AR1312" s="89">
        <f t="shared" si="857"/>
        <v>4.248775051231049E-8</v>
      </c>
      <c r="AS1312" s="89">
        <f t="shared" si="858"/>
        <v>1.0553249204928837E-5</v>
      </c>
      <c r="AT1312" s="89">
        <f t="shared" si="859"/>
        <v>1.5076070292755483E-2</v>
      </c>
      <c r="AU1312" s="91">
        <f t="shared" si="860"/>
        <v>6.9098655508462618E-7</v>
      </c>
      <c r="AV1312" s="95">
        <f t="shared" si="870"/>
        <v>132.94229456396059</v>
      </c>
      <c r="AW1312" s="96">
        <f t="shared" si="871"/>
        <v>3080.5561037085959</v>
      </c>
      <c r="AX1312" s="96">
        <f t="shared" si="872"/>
        <v>15.508028936993329</v>
      </c>
      <c r="AY1312" s="96">
        <f t="shared" si="873"/>
        <v>3851.9359597990256</v>
      </c>
      <c r="AZ1312" s="96">
        <f t="shared" si="874"/>
        <v>5502765.6568557508</v>
      </c>
      <c r="BA1312" s="97">
        <f t="shared" si="875"/>
        <v>252.21009260588855</v>
      </c>
      <c r="BB1312" s="102">
        <f t="shared" si="876"/>
        <v>0.36422546455879612</v>
      </c>
      <c r="BC1312" s="98">
        <f t="shared" si="877"/>
        <v>8.4398797361879332</v>
      </c>
      <c r="BD1312" s="98">
        <f t="shared" si="878"/>
        <v>4.248775051231049E-2</v>
      </c>
      <c r="BE1312" s="98">
        <f t="shared" si="879"/>
        <v>10.553249204928838</v>
      </c>
      <c r="BF1312" s="98">
        <f t="shared" si="880"/>
        <v>15076.070292755483</v>
      </c>
      <c r="BG1312" s="103">
        <f t="shared" si="881"/>
        <v>0.69098655508462614</v>
      </c>
      <c r="BH1312">
        <v>0.1</v>
      </c>
      <c r="BI1312">
        <f t="shared" si="861"/>
        <v>286.60237796123704</v>
      </c>
      <c r="BJ1312">
        <v>0.1</v>
      </c>
      <c r="BK1312">
        <f t="shared" si="862"/>
        <v>281.75</v>
      </c>
      <c r="BL1312" s="114">
        <v>17.6498016718255</v>
      </c>
      <c r="BM1312" s="114">
        <v>910.91550745517998</v>
      </c>
      <c r="BN1312" s="114">
        <v>5.3109910208389097</v>
      </c>
      <c r="BO1312" s="114">
        <v>537.6</v>
      </c>
      <c r="BP1312" s="114">
        <v>384000</v>
      </c>
      <c r="BQ1312" s="107">
        <f t="shared" si="863"/>
        <v>8.7999999999999994E-9</v>
      </c>
      <c r="BR1312" s="107">
        <f t="shared" si="864"/>
        <v>5.2302520021581509E-5</v>
      </c>
      <c r="BS1312" s="107">
        <f t="shared" si="865"/>
        <v>2.6288175090653774E-3</v>
      </c>
      <c r="BT1312" s="107">
        <f t="shared" si="866"/>
        <v>1.5300222746977041E-5</v>
      </c>
      <c r="BU1312" s="107">
        <f t="shared" si="867"/>
        <v>1.5881938825366329E-3</v>
      </c>
      <c r="BV1312" s="107">
        <f t="shared" si="868"/>
        <v>1.2304558072980742</v>
      </c>
      <c r="BW1312" s="117">
        <f t="shared" si="869"/>
        <v>3.5667893353062189E-5</v>
      </c>
    </row>
    <row r="1313" spans="1:75" ht="30" customHeight="1" x14ac:dyDescent="0.25">
      <c r="A1313" s="108">
        <v>4.6204639956418001</v>
      </c>
      <c r="B1313" s="108">
        <v>-74.104355896578397</v>
      </c>
      <c r="C1313" s="119">
        <v>29</v>
      </c>
      <c r="D1313" s="119">
        <v>26</v>
      </c>
      <c r="E1313" s="119">
        <v>2331</v>
      </c>
      <c r="F1313" s="16" t="s">
        <v>3291</v>
      </c>
      <c r="G1313" s="14" t="s">
        <v>3292</v>
      </c>
      <c r="H1313" s="16" t="s">
        <v>3293</v>
      </c>
      <c r="I1313" s="14" t="s">
        <v>133</v>
      </c>
      <c r="J1313" s="14" t="s">
        <v>53</v>
      </c>
      <c r="K1313" s="27"/>
      <c r="L1313" s="27"/>
      <c r="M1313" s="14">
        <v>2008</v>
      </c>
      <c r="N1313" s="15" t="s">
        <v>62</v>
      </c>
      <c r="O1313" s="15" t="s">
        <v>63</v>
      </c>
      <c r="P1313" s="22">
        <v>-1.5549305289660951E-2</v>
      </c>
      <c r="Q1313" s="18">
        <v>40800</v>
      </c>
      <c r="R1313" s="18">
        <v>38339.659643297295</v>
      </c>
      <c r="S1313" s="15" t="s">
        <v>64</v>
      </c>
      <c r="T1313" s="15">
        <f t="shared" ref="T1313:T1314" si="888">((R1313*6933000)/1000)/8460</f>
        <v>31419.487033922003</v>
      </c>
      <c r="U1313" s="15" t="s">
        <v>45</v>
      </c>
      <c r="V1313" s="14">
        <v>365</v>
      </c>
      <c r="W1313" s="76"/>
      <c r="X1313" s="14"/>
      <c r="Y1313" s="14">
        <v>8760</v>
      </c>
      <c r="Z1313" s="76" t="s">
        <v>3294</v>
      </c>
      <c r="AA1313" s="76" t="s">
        <v>429</v>
      </c>
      <c r="AB1313" s="19" t="s">
        <v>226</v>
      </c>
      <c r="AC1313" s="19">
        <v>12.7152226842523</v>
      </c>
      <c r="AD1313" s="19">
        <v>4.5638248573294096</v>
      </c>
      <c r="AE1313" s="19">
        <v>12.0799261022882</v>
      </c>
      <c r="AF1313" s="19">
        <v>6.25</v>
      </c>
      <c r="AG1313" s="19">
        <v>2343</v>
      </c>
      <c r="AH1313" s="20">
        <v>26143.981481481482</v>
      </c>
      <c r="AI1313" s="20">
        <v>2.9999999999999997E-8</v>
      </c>
      <c r="AJ1313" s="21">
        <f>AC1313*R1313/1000000</f>
        <v>0.4874973100029662</v>
      </c>
      <c r="AK1313" s="21">
        <f>AD1313*R1313/1000000</f>
        <v>0.1749754917016294</v>
      </c>
      <c r="AL1313" s="21">
        <f>AE1313*R1313/1000000</f>
        <v>0.46314025527791247</v>
      </c>
      <c r="AM1313" s="21">
        <f>AF1313*R1313/1000000</f>
        <v>0.23962287277060809</v>
      </c>
      <c r="AN1313" s="21">
        <f>AG1313*R1313/1000000</f>
        <v>89.829822544245559</v>
      </c>
      <c r="AO1313" s="86">
        <f t="shared" si="854"/>
        <v>7.3702305273578477E-4</v>
      </c>
      <c r="AP1313" s="88">
        <f t="shared" si="855"/>
        <v>1.3356090685012773E-3</v>
      </c>
      <c r="AQ1313" s="89">
        <f t="shared" si="856"/>
        <v>4.793849087715874E-4</v>
      </c>
      <c r="AR1313" s="89">
        <f t="shared" si="857"/>
        <v>1.2688774117203081E-3</v>
      </c>
      <c r="AS1313" s="89">
        <f t="shared" si="858"/>
        <v>6.5650102128933724E-4</v>
      </c>
      <c r="AT1313" s="89">
        <f t="shared" si="859"/>
        <v>0.24610910286094673</v>
      </c>
      <c r="AU1313" s="91">
        <f t="shared" si="860"/>
        <v>2.0192412403720132E-6</v>
      </c>
      <c r="AV1313" s="95">
        <f t="shared" si="870"/>
        <v>487497.3100029662</v>
      </c>
      <c r="AW1313" s="96">
        <f t="shared" si="871"/>
        <v>174975.49170162939</v>
      </c>
      <c r="AX1313" s="96">
        <f t="shared" si="872"/>
        <v>463140.25527791248</v>
      </c>
      <c r="AY1313" s="96">
        <f t="shared" si="873"/>
        <v>239622.87277060808</v>
      </c>
      <c r="AZ1313" s="96">
        <f t="shared" si="874"/>
        <v>89829822.544245556</v>
      </c>
      <c r="BA1313" s="97">
        <f t="shared" si="875"/>
        <v>737.02305273578474</v>
      </c>
      <c r="BB1313" s="102">
        <f t="shared" si="876"/>
        <v>1335.6090685012773</v>
      </c>
      <c r="BC1313" s="98">
        <f t="shared" si="877"/>
        <v>479.38490877158739</v>
      </c>
      <c r="BD1313" s="98">
        <f t="shared" si="878"/>
        <v>1268.8774117203081</v>
      </c>
      <c r="BE1313" s="98">
        <f t="shared" si="879"/>
        <v>656.50102128933725</v>
      </c>
      <c r="BF1313" s="98">
        <f t="shared" si="880"/>
        <v>246109.10286094673</v>
      </c>
      <c r="BG1313" s="103">
        <f t="shared" si="881"/>
        <v>2.019241240372013</v>
      </c>
      <c r="BH1313">
        <v>0.1</v>
      </c>
      <c r="BI1313">
        <f t="shared" si="861"/>
        <v>3833.9659643297296</v>
      </c>
      <c r="BJ1313">
        <v>0.1</v>
      </c>
      <c r="BK1313">
        <f t="shared" si="862"/>
        <v>2614.3981481481483</v>
      </c>
      <c r="BL1313" s="114">
        <v>8.7974410932361504</v>
      </c>
      <c r="BM1313" s="114">
        <v>3.6268345072346699</v>
      </c>
      <c r="BN1313" s="114">
        <v>10.053852918428399</v>
      </c>
      <c r="BO1313" s="114">
        <v>12.5</v>
      </c>
      <c r="BP1313" s="114">
        <v>2343</v>
      </c>
      <c r="BQ1313" s="107">
        <f t="shared" si="863"/>
        <v>3E-9</v>
      </c>
      <c r="BR1313" s="107">
        <f t="shared" si="864"/>
        <v>0.34079566552120183</v>
      </c>
      <c r="BS1313" s="107">
        <f t="shared" si="865"/>
        <v>0.14014817820288403</v>
      </c>
      <c r="BT1313" s="107">
        <f t="shared" si="866"/>
        <v>0.38823369506589228</v>
      </c>
      <c r="BU1313" s="107">
        <f t="shared" si="867"/>
        <v>0.47984442877968747</v>
      </c>
      <c r="BV1313" s="107">
        <f t="shared" si="868"/>
        <v>90.277854363702914</v>
      </c>
      <c r="BW1313" s="117">
        <f t="shared" si="869"/>
        <v>1.0423079969605678E-4</v>
      </c>
    </row>
    <row r="1314" spans="1:75" ht="30" customHeight="1" x14ac:dyDescent="0.25">
      <c r="A1314" s="108">
        <v>4.6737267178584796</v>
      </c>
      <c r="B1314" s="108">
        <v>-74.160765761123798</v>
      </c>
      <c r="C1314" s="119">
        <v>22</v>
      </c>
      <c r="D1314" s="119">
        <v>32</v>
      </c>
      <c r="E1314" s="119">
        <v>1909</v>
      </c>
      <c r="F1314" s="16" t="s">
        <v>3295</v>
      </c>
      <c r="G1314" s="14" t="s">
        <v>3296</v>
      </c>
      <c r="H1314" s="16" t="s">
        <v>3297</v>
      </c>
      <c r="I1314" s="14" t="s">
        <v>40</v>
      </c>
      <c r="J1314" s="14" t="s">
        <v>41</v>
      </c>
      <c r="K1314" s="14">
        <v>120</v>
      </c>
      <c r="L1314" s="14"/>
      <c r="M1314" s="14">
        <v>2006</v>
      </c>
      <c r="N1314" s="15" t="s">
        <v>150</v>
      </c>
      <c r="O1314" s="15" t="s">
        <v>224</v>
      </c>
      <c r="P1314" s="25">
        <v>1.3557806644477E-2</v>
      </c>
      <c r="Q1314" s="18">
        <v>220000</v>
      </c>
      <c r="R1314" s="18">
        <v>232260.31102251416</v>
      </c>
      <c r="S1314" s="15" t="s">
        <v>64</v>
      </c>
      <c r="T1314" s="15">
        <f t="shared" si="888"/>
        <v>190338.14850107455</v>
      </c>
      <c r="U1314" s="15" t="s">
        <v>45</v>
      </c>
      <c r="V1314" s="14">
        <v>365</v>
      </c>
      <c r="W1314" s="76" t="s">
        <v>76</v>
      </c>
      <c r="X1314" s="14">
        <v>96</v>
      </c>
      <c r="Y1314" s="14">
        <v>3688</v>
      </c>
      <c r="Z1314" s="76" t="s">
        <v>3298</v>
      </c>
      <c r="AA1314" s="76" t="s">
        <v>429</v>
      </c>
      <c r="AB1314" s="19" t="s">
        <v>226</v>
      </c>
      <c r="AC1314" s="19">
        <v>5.8778764320498897</v>
      </c>
      <c r="AD1314" s="19">
        <v>7.6168169581462903</v>
      </c>
      <c r="AE1314" s="19">
        <v>22.1296397414769</v>
      </c>
      <c r="AF1314" s="19">
        <v>0.3</v>
      </c>
      <c r="AG1314" s="19">
        <v>2840</v>
      </c>
      <c r="AH1314" s="23">
        <v>220000</v>
      </c>
      <c r="AI1314" s="20">
        <v>2.0000000000000002E-5</v>
      </c>
      <c r="AJ1314" s="21">
        <f>AC1314*R1314/1000000</f>
        <v>1.3651974082598133</v>
      </c>
      <c r="AK1314" s="21">
        <f>AD1314*R1314/1000000</f>
        <v>1.7690842757006175</v>
      </c>
      <c r="AL1314" s="21">
        <f>AE1314*R1314/1000000</f>
        <v>5.1398370091716146</v>
      </c>
      <c r="AM1314" s="21">
        <f>AF1314*R1314/1000000</f>
        <v>6.9678093306754244E-2</v>
      </c>
      <c r="AN1314" s="21">
        <f>AG1314*R1314/1000000</f>
        <v>659.61928330394016</v>
      </c>
      <c r="AO1314" s="86">
        <f t="shared" si="854"/>
        <v>4.6452062204502838</v>
      </c>
      <c r="AP1314" s="88">
        <f t="shared" si="855"/>
        <v>3.7402668719446939E-3</v>
      </c>
      <c r="AQ1314" s="89">
        <f t="shared" si="856"/>
        <v>4.8468062347962124E-3</v>
      </c>
      <c r="AR1314" s="89">
        <f t="shared" si="857"/>
        <v>1.4081745230607163E-2</v>
      </c>
      <c r="AS1314" s="89">
        <f t="shared" si="858"/>
        <v>1.9089888577192944E-4</v>
      </c>
      <c r="AT1314" s="89">
        <f t="shared" si="859"/>
        <v>1.8071761186409319</v>
      </c>
      <c r="AU1314" s="91">
        <f t="shared" si="860"/>
        <v>1.2726592384795298E-2</v>
      </c>
      <c r="AV1314" s="95">
        <f t="shared" si="870"/>
        <v>1365197.4082598132</v>
      </c>
      <c r="AW1314" s="96">
        <f t="shared" si="871"/>
        <v>1769084.2757006176</v>
      </c>
      <c r="AX1314" s="96">
        <f t="shared" si="872"/>
        <v>5139837.0091716144</v>
      </c>
      <c r="AY1314" s="96">
        <f t="shared" si="873"/>
        <v>69678.09330675425</v>
      </c>
      <c r="AZ1314" s="96">
        <f t="shared" si="874"/>
        <v>659619283.30394018</v>
      </c>
      <c r="BA1314" s="97">
        <f t="shared" si="875"/>
        <v>4645206.220450284</v>
      </c>
      <c r="BB1314" s="102">
        <f t="shared" si="876"/>
        <v>3740.2668719446938</v>
      </c>
      <c r="BC1314" s="98">
        <f t="shared" si="877"/>
        <v>4846.8062347962123</v>
      </c>
      <c r="BD1314" s="98">
        <f t="shared" si="878"/>
        <v>14081.745230607163</v>
      </c>
      <c r="BE1314" s="98">
        <f t="shared" si="879"/>
        <v>190.89888577192943</v>
      </c>
      <c r="BF1314" s="98">
        <f t="shared" si="880"/>
        <v>1807176.1186409318</v>
      </c>
      <c r="BG1314" s="103">
        <f t="shared" si="881"/>
        <v>12726.592384795298</v>
      </c>
      <c r="BH1314">
        <v>0.1</v>
      </c>
      <c r="BI1314">
        <f t="shared" si="861"/>
        <v>23226.031102251418</v>
      </c>
      <c r="BJ1314">
        <v>0.1</v>
      </c>
      <c r="BK1314">
        <f t="shared" si="862"/>
        <v>22000</v>
      </c>
      <c r="BL1314" s="114">
        <v>4.1247646050424898</v>
      </c>
      <c r="BM1314" s="114">
        <v>5.0304179232934398</v>
      </c>
      <c r="BN1314" s="114">
        <v>17.597190734642901</v>
      </c>
      <c r="BO1314" s="114">
        <v>0.12</v>
      </c>
      <c r="BP1314" s="114">
        <v>2840</v>
      </c>
      <c r="BQ1314" s="107">
        <f t="shared" si="863"/>
        <v>2.0000000000000003E-6</v>
      </c>
      <c r="BR1314" s="107">
        <f t="shared" si="864"/>
        <v>0.96769739840450497</v>
      </c>
      <c r="BS1314" s="107">
        <f t="shared" si="865"/>
        <v>1.1816838451358269</v>
      </c>
      <c r="BT1314" s="107">
        <f t="shared" si="866"/>
        <v>4.1193206541201999</v>
      </c>
      <c r="BU1314" s="107">
        <f t="shared" si="867"/>
        <v>2.8729013849539072E-2</v>
      </c>
      <c r="BV1314" s="107">
        <f t="shared" si="868"/>
        <v>662.90917544975014</v>
      </c>
      <c r="BW1314" s="117">
        <f t="shared" si="869"/>
        <v>0.65693136369806582</v>
      </c>
    </row>
    <row r="1315" spans="1:75" ht="30" customHeight="1" x14ac:dyDescent="0.25">
      <c r="A1315" s="108">
        <v>4.6737267178584796</v>
      </c>
      <c r="B1315" s="108">
        <v>-74.160765761123798</v>
      </c>
      <c r="C1315" s="119">
        <v>22</v>
      </c>
      <c r="D1315" s="119">
        <v>32</v>
      </c>
      <c r="E1315" s="119">
        <v>1909</v>
      </c>
      <c r="F1315" s="16" t="s">
        <v>3299</v>
      </c>
      <c r="G1315" s="14" t="s">
        <v>3300</v>
      </c>
      <c r="H1315" s="16" t="s">
        <v>3301</v>
      </c>
      <c r="I1315" s="14" t="s">
        <v>40</v>
      </c>
      <c r="J1315" s="14" t="s">
        <v>41</v>
      </c>
      <c r="K1315" s="14">
        <v>40</v>
      </c>
      <c r="L1315" s="14"/>
      <c r="M1315" s="14">
        <v>2008</v>
      </c>
      <c r="N1315" s="15" t="s">
        <v>43</v>
      </c>
      <c r="O1315" s="15" t="s">
        <v>44</v>
      </c>
      <c r="P1315" s="28">
        <v>4.2689148957375835E-3</v>
      </c>
      <c r="Q1315" s="18">
        <v>500</v>
      </c>
      <c r="R1315" s="18">
        <v>508.61114101373028</v>
      </c>
      <c r="S1315" s="15" t="s">
        <v>45</v>
      </c>
      <c r="T1315" s="15"/>
      <c r="U1315" s="15"/>
      <c r="V1315" s="14">
        <v>365</v>
      </c>
      <c r="W1315" s="76"/>
      <c r="X1315" s="14"/>
      <c r="Y1315" s="14">
        <v>8760</v>
      </c>
      <c r="Z1315" s="76" t="s">
        <v>3302</v>
      </c>
      <c r="AA1315" s="76" t="s">
        <v>429</v>
      </c>
      <c r="AB1315" s="19" t="s">
        <v>49</v>
      </c>
      <c r="AC1315" s="19">
        <v>46.3856216091623</v>
      </c>
      <c r="AD1315" s="19">
        <v>1074.85364414012</v>
      </c>
      <c r="AE1315" s="19">
        <v>5.4109910208389103</v>
      </c>
      <c r="AF1315" s="19">
        <v>1344</v>
      </c>
      <c r="AG1315" s="19">
        <v>1920000</v>
      </c>
      <c r="AH1315" s="23">
        <v>500</v>
      </c>
      <c r="AI1315" s="24">
        <v>8.7999999999999994E-8</v>
      </c>
      <c r="AJ1315" s="21">
        <f t="shared" ref="AJ1315:AJ1344" si="889">AC1315*R1315/1000000000</f>
        <v>2.3592243933267181E-5</v>
      </c>
      <c r="AK1315" s="21">
        <f t="shared" ref="AK1315:AK1344" si="890">AD1315*R1315/1000000000</f>
        <v>5.4668253836887232E-4</v>
      </c>
      <c r="AL1315" s="21">
        <f t="shared" ref="AL1315:AL1344" si="891">AE1315*R1315/1000000000</f>
        <v>2.7520903171239275E-6</v>
      </c>
      <c r="AM1315" s="21">
        <f t="shared" ref="AM1315:AM1344" si="892">AF1315*R1315/1000000000</f>
        <v>6.8357337352245346E-4</v>
      </c>
      <c r="AN1315" s="21">
        <f t="shared" ref="AN1315:AN1344" si="893">AG1315*R1315/1000000000</f>
        <v>0.97653339074636214</v>
      </c>
      <c r="AO1315" s="86">
        <f t="shared" si="854"/>
        <v>4.4757780409208263E-5</v>
      </c>
      <c r="AP1315" s="88">
        <f t="shared" si="855"/>
        <v>6.463628474867721E-8</v>
      </c>
      <c r="AQ1315" s="89">
        <f t="shared" si="856"/>
        <v>1.497760379092801E-6</v>
      </c>
      <c r="AR1315" s="89">
        <f t="shared" si="857"/>
        <v>7.5399734715724045E-9</v>
      </c>
      <c r="AS1315" s="89">
        <f t="shared" si="858"/>
        <v>1.8728037630752149E-6</v>
      </c>
      <c r="AT1315" s="89">
        <f t="shared" si="859"/>
        <v>2.6754339472503073E-3</v>
      </c>
      <c r="AU1315" s="91">
        <f t="shared" si="860"/>
        <v>1.2262405591563908E-7</v>
      </c>
      <c r="AV1315" s="95">
        <f t="shared" si="870"/>
        <v>23.592243933267181</v>
      </c>
      <c r="AW1315" s="96">
        <f t="shared" si="871"/>
        <v>546.68253836887232</v>
      </c>
      <c r="AX1315" s="96">
        <f t="shared" si="872"/>
        <v>2.7520903171239275</v>
      </c>
      <c r="AY1315" s="96">
        <f t="shared" si="873"/>
        <v>683.57337352245349</v>
      </c>
      <c r="AZ1315" s="96">
        <f t="shared" si="874"/>
        <v>976533.39074636216</v>
      </c>
      <c r="BA1315" s="97">
        <f t="shared" si="875"/>
        <v>44.757780409208266</v>
      </c>
      <c r="BB1315" s="102">
        <f t="shared" si="876"/>
        <v>6.4636284748677206E-2</v>
      </c>
      <c r="BC1315" s="98">
        <f t="shared" si="877"/>
        <v>1.4977603790928009</v>
      </c>
      <c r="BD1315" s="98">
        <f t="shared" si="878"/>
        <v>7.5399734715724046E-3</v>
      </c>
      <c r="BE1315" s="98">
        <f t="shared" si="879"/>
        <v>1.872803763075215</v>
      </c>
      <c r="BF1315" s="98">
        <f t="shared" si="880"/>
        <v>2675.4339472503075</v>
      </c>
      <c r="BG1315" s="103">
        <f t="shared" si="881"/>
        <v>0.12262405591563909</v>
      </c>
      <c r="BH1315">
        <v>0.1</v>
      </c>
      <c r="BI1315">
        <f t="shared" si="861"/>
        <v>50.861114101373033</v>
      </c>
      <c r="BJ1315">
        <v>0.1</v>
      </c>
      <c r="BK1315">
        <f t="shared" si="862"/>
        <v>50</v>
      </c>
      <c r="BL1315" s="114">
        <v>17.6498016718255</v>
      </c>
      <c r="BM1315" s="114">
        <v>910.91550745517998</v>
      </c>
      <c r="BN1315" s="114">
        <v>5.3109910208389097</v>
      </c>
      <c r="BO1315" s="114">
        <v>537.6</v>
      </c>
      <c r="BP1315" s="114">
        <v>384000</v>
      </c>
      <c r="BQ1315" s="107">
        <f t="shared" si="863"/>
        <v>8.7999999999999994E-9</v>
      </c>
      <c r="BR1315" s="107">
        <f t="shared" si="864"/>
        <v>9.2817249372815433E-6</v>
      </c>
      <c r="BS1315" s="107">
        <f t="shared" si="865"/>
        <v>4.6651597321479627E-4</v>
      </c>
      <c r="BT1315" s="107">
        <f t="shared" si="866"/>
        <v>2.7152125549205049E-6</v>
      </c>
      <c r="BU1315" s="107">
        <f t="shared" si="867"/>
        <v>2.8184452218928704E-4</v>
      </c>
      <c r="BV1315" s="107">
        <f t="shared" si="868"/>
        <v>0.21835950440072299</v>
      </c>
      <c r="BW1315" s="117">
        <f t="shared" si="869"/>
        <v>6.3297060076419155E-6</v>
      </c>
    </row>
    <row r="1316" spans="1:75" ht="30" customHeight="1" x14ac:dyDescent="0.25">
      <c r="A1316" s="108">
        <v>4.6737267178584796</v>
      </c>
      <c r="B1316" s="108">
        <v>-74.160765761123798</v>
      </c>
      <c r="C1316" s="119">
        <v>22</v>
      </c>
      <c r="D1316" s="119">
        <v>32</v>
      </c>
      <c r="E1316" s="119">
        <v>1909</v>
      </c>
      <c r="F1316" s="16" t="s">
        <v>3303</v>
      </c>
      <c r="G1316" s="14" t="s">
        <v>3304</v>
      </c>
      <c r="H1316" s="16" t="s">
        <v>3305</v>
      </c>
      <c r="I1316" s="14" t="s">
        <v>40</v>
      </c>
      <c r="J1316" s="14" t="s">
        <v>53</v>
      </c>
      <c r="K1316" s="14">
        <v>0.19</v>
      </c>
      <c r="L1316" s="14"/>
      <c r="M1316" s="14">
        <v>2002</v>
      </c>
      <c r="N1316" s="15" t="s">
        <v>43</v>
      </c>
      <c r="O1316" s="15" t="s">
        <v>123</v>
      </c>
      <c r="P1316" s="22">
        <v>1.192780523187394E-2</v>
      </c>
      <c r="Q1316" s="18">
        <v>100800</v>
      </c>
      <c r="R1316" s="18">
        <v>105725.86623027534</v>
      </c>
      <c r="S1316" s="15" t="s">
        <v>45</v>
      </c>
      <c r="T1316" s="15"/>
      <c r="U1316" s="15"/>
      <c r="V1316" s="14">
        <v>365</v>
      </c>
      <c r="W1316" s="76" t="s">
        <v>3306</v>
      </c>
      <c r="X1316" s="14"/>
      <c r="Y1316" s="14">
        <v>8760</v>
      </c>
      <c r="Z1316" s="76" t="s">
        <v>3249</v>
      </c>
      <c r="AA1316" s="76" t="s">
        <v>429</v>
      </c>
      <c r="AB1316" s="19" t="s">
        <v>49</v>
      </c>
      <c r="AC1316" s="19">
        <v>196.35697419693699</v>
      </c>
      <c r="AD1316" s="19">
        <v>1220.7279907421801</v>
      </c>
      <c r="AE1316" s="19">
        <v>69.655897325915305</v>
      </c>
      <c r="AF1316" s="19">
        <v>640</v>
      </c>
      <c r="AG1316" s="19">
        <v>1920000</v>
      </c>
      <c r="AH1316" s="20">
        <v>8608.3841463414628</v>
      </c>
      <c r="AI1316" s="20">
        <v>1.0442E-8</v>
      </c>
      <c r="AJ1316" s="21">
        <f t="shared" si="889"/>
        <v>2.0760011187326986E-2</v>
      </c>
      <c r="AK1316" s="21">
        <f t="shared" si="890"/>
        <v>0.12906252425276052</v>
      </c>
      <c r="AL1316" s="21">
        <f t="shared" si="891"/>
        <v>7.3644300828295158E-3</v>
      </c>
      <c r="AM1316" s="21">
        <f t="shared" si="892"/>
        <v>6.7664554387376216E-2</v>
      </c>
      <c r="AN1316" s="21">
        <f t="shared" si="893"/>
        <v>202.99366316212863</v>
      </c>
      <c r="AO1316" s="86">
        <f t="shared" si="854"/>
        <v>9.4281405436559516E-5</v>
      </c>
      <c r="AP1316" s="88">
        <f t="shared" si="855"/>
        <v>5.687674297897804E-5</v>
      </c>
      <c r="AQ1316" s="89">
        <f t="shared" si="856"/>
        <v>3.5359595685687813E-4</v>
      </c>
      <c r="AR1316" s="89">
        <f t="shared" si="857"/>
        <v>2.0176520774875387E-5</v>
      </c>
      <c r="AS1316" s="89">
        <f t="shared" si="858"/>
        <v>1.853823407873321E-4</v>
      </c>
      <c r="AT1316" s="89">
        <f t="shared" si="859"/>
        <v>0.5561470223619962</v>
      </c>
      <c r="AU1316" s="91">
        <f t="shared" si="860"/>
        <v>2.5830522037413568E-7</v>
      </c>
      <c r="AV1316" s="95">
        <f t="shared" si="870"/>
        <v>20760.011187326985</v>
      </c>
      <c r="AW1316" s="96">
        <f t="shared" si="871"/>
        <v>129062.52425276052</v>
      </c>
      <c r="AX1316" s="96">
        <f t="shared" si="872"/>
        <v>7364.4300828295154</v>
      </c>
      <c r="AY1316" s="96">
        <f t="shared" si="873"/>
        <v>67664.554387376222</v>
      </c>
      <c r="AZ1316" s="96">
        <f t="shared" si="874"/>
        <v>202993663.16212863</v>
      </c>
      <c r="BA1316" s="97">
        <f t="shared" si="875"/>
        <v>94.28140543655951</v>
      </c>
      <c r="BB1316" s="102">
        <f t="shared" si="876"/>
        <v>56.876742978978037</v>
      </c>
      <c r="BC1316" s="98">
        <f t="shared" si="877"/>
        <v>353.59595685687816</v>
      </c>
      <c r="BD1316" s="98">
        <f t="shared" si="878"/>
        <v>20.176520774875385</v>
      </c>
      <c r="BE1316" s="98">
        <f t="shared" si="879"/>
        <v>185.38234078733211</v>
      </c>
      <c r="BF1316" s="98">
        <f t="shared" si="880"/>
        <v>556147.02236199623</v>
      </c>
      <c r="BG1316" s="103">
        <f t="shared" si="881"/>
        <v>0.25830522037413567</v>
      </c>
      <c r="BH1316">
        <v>0.1</v>
      </c>
      <c r="BI1316">
        <f t="shared" si="861"/>
        <v>10572.586623027535</v>
      </c>
      <c r="BJ1316">
        <v>0.1</v>
      </c>
      <c r="BK1316">
        <f t="shared" si="862"/>
        <v>860.83841463414637</v>
      </c>
      <c r="BL1316" s="114">
        <v>187.562005220738</v>
      </c>
      <c r="BM1316" s="114">
        <v>1012.03746873145</v>
      </c>
      <c r="BN1316" s="114">
        <v>69.555897325915296</v>
      </c>
      <c r="BO1316" s="114">
        <v>256</v>
      </c>
      <c r="BP1316" s="114">
        <v>384000</v>
      </c>
      <c r="BQ1316" s="107">
        <f t="shared" si="863"/>
        <v>1.0442E-9</v>
      </c>
      <c r="BR1316" s="107">
        <f t="shared" si="864"/>
        <v>1.9938526694869924E-2</v>
      </c>
      <c r="BS1316" s="107">
        <f t="shared" si="865"/>
        <v>0.10777410864477428</v>
      </c>
      <c r="BT1316" s="107">
        <f t="shared" si="866"/>
        <v>7.3906405932747925E-3</v>
      </c>
      <c r="BU1316" s="107">
        <f t="shared" si="867"/>
        <v>2.7898810484950309E-2</v>
      </c>
      <c r="BV1316" s="107">
        <f t="shared" si="868"/>
        <v>45.390762983221457</v>
      </c>
      <c r="BW1316" s="117">
        <f t="shared" si="869"/>
        <v>1.3333404224797892E-5</v>
      </c>
    </row>
    <row r="1317" spans="1:75" ht="30" customHeight="1" x14ac:dyDescent="0.25">
      <c r="A1317" s="108">
        <v>4.6737267178584796</v>
      </c>
      <c r="B1317" s="108">
        <v>-74.160765761123798</v>
      </c>
      <c r="C1317" s="119">
        <v>22</v>
      </c>
      <c r="D1317" s="119">
        <v>32</v>
      </c>
      <c r="E1317" s="119">
        <v>1909</v>
      </c>
      <c r="F1317" s="16" t="s">
        <v>3303</v>
      </c>
      <c r="G1317" s="14" t="s">
        <v>3304</v>
      </c>
      <c r="H1317" s="16" t="s">
        <v>3305</v>
      </c>
      <c r="I1317" s="14" t="s">
        <v>40</v>
      </c>
      <c r="J1317" s="14" t="s">
        <v>53</v>
      </c>
      <c r="K1317" s="14">
        <v>0.19</v>
      </c>
      <c r="L1317" s="14"/>
      <c r="M1317" s="14">
        <v>2002</v>
      </c>
      <c r="N1317" s="15" t="s">
        <v>43</v>
      </c>
      <c r="O1317" s="15" t="s">
        <v>123</v>
      </c>
      <c r="P1317" s="22">
        <v>1.192780523187394E-2</v>
      </c>
      <c r="Q1317" s="18">
        <v>100800</v>
      </c>
      <c r="R1317" s="18">
        <v>105725.86623027534</v>
      </c>
      <c r="S1317" s="15" t="s">
        <v>45</v>
      </c>
      <c r="T1317" s="15"/>
      <c r="U1317" s="15"/>
      <c r="V1317" s="14">
        <v>365</v>
      </c>
      <c r="W1317" s="76" t="s">
        <v>3306</v>
      </c>
      <c r="X1317" s="14"/>
      <c r="Y1317" s="14">
        <v>8760</v>
      </c>
      <c r="Z1317" s="76" t="s">
        <v>3249</v>
      </c>
      <c r="AA1317" s="76" t="s">
        <v>429</v>
      </c>
      <c r="AB1317" s="19" t="s">
        <v>49</v>
      </c>
      <c r="AC1317" s="19">
        <v>196.35697419693699</v>
      </c>
      <c r="AD1317" s="19">
        <v>1220.7279907421801</v>
      </c>
      <c r="AE1317" s="19">
        <v>69.655897325915305</v>
      </c>
      <c r="AF1317" s="19">
        <v>640</v>
      </c>
      <c r="AG1317" s="19">
        <v>1920000</v>
      </c>
      <c r="AH1317" s="20">
        <v>8608.3841463414628</v>
      </c>
      <c r="AI1317" s="20">
        <v>1.0442E-8</v>
      </c>
      <c r="AJ1317" s="21">
        <f t="shared" si="889"/>
        <v>2.0760011187326986E-2</v>
      </c>
      <c r="AK1317" s="21">
        <f t="shared" si="890"/>
        <v>0.12906252425276052</v>
      </c>
      <c r="AL1317" s="21">
        <f t="shared" si="891"/>
        <v>7.3644300828295158E-3</v>
      </c>
      <c r="AM1317" s="21">
        <f t="shared" si="892"/>
        <v>6.7664554387376216E-2</v>
      </c>
      <c r="AN1317" s="21">
        <f t="shared" si="893"/>
        <v>202.99366316212863</v>
      </c>
      <c r="AO1317" s="86">
        <f t="shared" si="854"/>
        <v>9.4281405436559516E-5</v>
      </c>
      <c r="AP1317" s="88">
        <f t="shared" si="855"/>
        <v>5.687674297897804E-5</v>
      </c>
      <c r="AQ1317" s="89">
        <f t="shared" si="856"/>
        <v>3.5359595685687813E-4</v>
      </c>
      <c r="AR1317" s="89">
        <f t="shared" si="857"/>
        <v>2.0176520774875387E-5</v>
      </c>
      <c r="AS1317" s="89">
        <f t="shared" si="858"/>
        <v>1.853823407873321E-4</v>
      </c>
      <c r="AT1317" s="89">
        <f t="shared" si="859"/>
        <v>0.5561470223619962</v>
      </c>
      <c r="AU1317" s="91">
        <f t="shared" si="860"/>
        <v>2.5830522037413568E-7</v>
      </c>
      <c r="AV1317" s="95">
        <f t="shared" si="870"/>
        <v>20760.011187326985</v>
      </c>
      <c r="AW1317" s="96">
        <f t="shared" si="871"/>
        <v>129062.52425276052</v>
      </c>
      <c r="AX1317" s="96">
        <f t="shared" si="872"/>
        <v>7364.4300828295154</v>
      </c>
      <c r="AY1317" s="96">
        <f t="shared" si="873"/>
        <v>67664.554387376222</v>
      </c>
      <c r="AZ1317" s="96">
        <f t="shared" si="874"/>
        <v>202993663.16212863</v>
      </c>
      <c r="BA1317" s="97">
        <f t="shared" si="875"/>
        <v>94.28140543655951</v>
      </c>
      <c r="BB1317" s="102">
        <f t="shared" si="876"/>
        <v>56.876742978978037</v>
      </c>
      <c r="BC1317" s="98">
        <f t="shared" si="877"/>
        <v>353.59595685687816</v>
      </c>
      <c r="BD1317" s="98">
        <f t="shared" si="878"/>
        <v>20.176520774875385</v>
      </c>
      <c r="BE1317" s="98">
        <f t="shared" si="879"/>
        <v>185.38234078733211</v>
      </c>
      <c r="BF1317" s="98">
        <f t="shared" si="880"/>
        <v>556147.02236199623</v>
      </c>
      <c r="BG1317" s="103">
        <f t="shared" si="881"/>
        <v>0.25830522037413567</v>
      </c>
      <c r="BH1317">
        <v>0.1</v>
      </c>
      <c r="BI1317">
        <f t="shared" si="861"/>
        <v>10572.586623027535</v>
      </c>
      <c r="BJ1317">
        <v>0.1</v>
      </c>
      <c r="BK1317">
        <f t="shared" si="862"/>
        <v>860.83841463414637</v>
      </c>
      <c r="BL1317" s="114">
        <v>187.562005220738</v>
      </c>
      <c r="BM1317" s="114">
        <v>1012.03746873145</v>
      </c>
      <c r="BN1317" s="114">
        <v>69.555897325915296</v>
      </c>
      <c r="BO1317" s="114">
        <v>256</v>
      </c>
      <c r="BP1317" s="114">
        <v>384000</v>
      </c>
      <c r="BQ1317" s="107">
        <f t="shared" si="863"/>
        <v>1.0442E-9</v>
      </c>
      <c r="BR1317" s="107">
        <f t="shared" si="864"/>
        <v>1.9938526694869924E-2</v>
      </c>
      <c r="BS1317" s="107">
        <f t="shared" si="865"/>
        <v>0.10777410864477428</v>
      </c>
      <c r="BT1317" s="107">
        <f t="shared" si="866"/>
        <v>7.3906405932747925E-3</v>
      </c>
      <c r="BU1317" s="107">
        <f t="shared" si="867"/>
        <v>2.7898810484950309E-2</v>
      </c>
      <c r="BV1317" s="107">
        <f t="shared" si="868"/>
        <v>45.390762983221457</v>
      </c>
      <c r="BW1317" s="117">
        <f t="shared" si="869"/>
        <v>1.3333404224797892E-5</v>
      </c>
    </row>
    <row r="1318" spans="1:75" ht="30" customHeight="1" x14ac:dyDescent="0.25">
      <c r="A1318" s="108">
        <v>4.6737267178584796</v>
      </c>
      <c r="B1318" s="108">
        <v>-74.160765761123798</v>
      </c>
      <c r="C1318" s="119">
        <v>22</v>
      </c>
      <c r="D1318" s="119">
        <v>32</v>
      </c>
      <c r="E1318" s="119">
        <v>1909</v>
      </c>
      <c r="F1318" s="16" t="s">
        <v>3303</v>
      </c>
      <c r="G1318" s="14" t="s">
        <v>3304</v>
      </c>
      <c r="H1318" s="16" t="s">
        <v>3305</v>
      </c>
      <c r="I1318" s="14" t="s">
        <v>40</v>
      </c>
      <c r="J1318" s="14" t="s">
        <v>53</v>
      </c>
      <c r="K1318" s="14">
        <v>0.19</v>
      </c>
      <c r="L1318" s="14"/>
      <c r="M1318" s="14">
        <v>2002</v>
      </c>
      <c r="N1318" s="15" t="s">
        <v>43</v>
      </c>
      <c r="O1318" s="15" t="s">
        <v>123</v>
      </c>
      <c r="P1318" s="22">
        <v>1.192780523187394E-2</v>
      </c>
      <c r="Q1318" s="18">
        <v>100800</v>
      </c>
      <c r="R1318" s="18">
        <v>105725.86623027534</v>
      </c>
      <c r="S1318" s="15" t="s">
        <v>45</v>
      </c>
      <c r="T1318" s="15"/>
      <c r="U1318" s="15"/>
      <c r="V1318" s="14">
        <v>365</v>
      </c>
      <c r="W1318" s="76" t="s">
        <v>3306</v>
      </c>
      <c r="X1318" s="14"/>
      <c r="Y1318" s="14">
        <v>8760</v>
      </c>
      <c r="Z1318" s="76" t="s">
        <v>3307</v>
      </c>
      <c r="AA1318" s="76" t="s">
        <v>429</v>
      </c>
      <c r="AB1318" s="19" t="s">
        <v>49</v>
      </c>
      <c r="AC1318" s="19">
        <v>196.35697419693699</v>
      </c>
      <c r="AD1318" s="19">
        <v>1220.7279907421801</v>
      </c>
      <c r="AE1318" s="19">
        <v>69.655897325915305</v>
      </c>
      <c r="AF1318" s="19">
        <v>640</v>
      </c>
      <c r="AG1318" s="19">
        <v>1920000</v>
      </c>
      <c r="AH1318" s="20">
        <v>2.9803032786885244</v>
      </c>
      <c r="AI1318" s="20">
        <v>1.362E-5</v>
      </c>
      <c r="AJ1318" s="21">
        <f t="shared" si="889"/>
        <v>2.0760011187326986E-2</v>
      </c>
      <c r="AK1318" s="21">
        <f t="shared" si="890"/>
        <v>0.12906252425276052</v>
      </c>
      <c r="AL1318" s="21">
        <f t="shared" si="891"/>
        <v>7.3644300828295158E-3</v>
      </c>
      <c r="AM1318" s="21">
        <f t="shared" si="892"/>
        <v>6.7664554387376216E-2</v>
      </c>
      <c r="AN1318" s="21">
        <f t="shared" si="893"/>
        <v>202.99366316212863</v>
      </c>
      <c r="AO1318" s="86">
        <f t="shared" si="854"/>
        <v>4.257535600559415E-5</v>
      </c>
      <c r="AP1318" s="88">
        <f t="shared" si="855"/>
        <v>5.687674297897804E-5</v>
      </c>
      <c r="AQ1318" s="89">
        <f t="shared" si="856"/>
        <v>3.5359595685687813E-4</v>
      </c>
      <c r="AR1318" s="89">
        <f t="shared" si="857"/>
        <v>2.0176520774875387E-5</v>
      </c>
      <c r="AS1318" s="89">
        <f t="shared" si="858"/>
        <v>1.853823407873321E-4</v>
      </c>
      <c r="AT1318" s="89">
        <f t="shared" si="859"/>
        <v>0.5561470223619962</v>
      </c>
      <c r="AU1318" s="91">
        <f t="shared" si="860"/>
        <v>1.1664481097423054E-7</v>
      </c>
      <c r="AV1318" s="95">
        <f t="shared" si="870"/>
        <v>20760.011187326985</v>
      </c>
      <c r="AW1318" s="96">
        <f t="shared" si="871"/>
        <v>129062.52425276052</v>
      </c>
      <c r="AX1318" s="96">
        <f t="shared" si="872"/>
        <v>7364.4300828295154</v>
      </c>
      <c r="AY1318" s="96">
        <f t="shared" si="873"/>
        <v>67664.554387376222</v>
      </c>
      <c r="AZ1318" s="96">
        <f t="shared" si="874"/>
        <v>202993663.16212863</v>
      </c>
      <c r="BA1318" s="97">
        <f t="shared" si="875"/>
        <v>42.575356005594152</v>
      </c>
      <c r="BB1318" s="102">
        <f t="shared" si="876"/>
        <v>56.876742978978037</v>
      </c>
      <c r="BC1318" s="98">
        <f t="shared" si="877"/>
        <v>353.59595685687816</v>
      </c>
      <c r="BD1318" s="98">
        <f t="shared" si="878"/>
        <v>20.176520774875385</v>
      </c>
      <c r="BE1318" s="98">
        <f t="shared" si="879"/>
        <v>185.38234078733211</v>
      </c>
      <c r="BF1318" s="98">
        <f t="shared" si="880"/>
        <v>556147.02236199623</v>
      </c>
      <c r="BG1318" s="103">
        <f t="shared" si="881"/>
        <v>0.11664481097423055</v>
      </c>
      <c r="BH1318">
        <v>0.1</v>
      </c>
      <c r="BI1318">
        <f t="shared" si="861"/>
        <v>10572.586623027535</v>
      </c>
      <c r="BJ1318">
        <v>0.1</v>
      </c>
      <c r="BK1318">
        <f t="shared" si="862"/>
        <v>0.29803032786885247</v>
      </c>
      <c r="BL1318" s="114">
        <v>187.562005220738</v>
      </c>
      <c r="BM1318" s="114">
        <v>1012.03746873145</v>
      </c>
      <c r="BN1318" s="114">
        <v>69.555897325915296</v>
      </c>
      <c r="BO1318" s="114">
        <v>256</v>
      </c>
      <c r="BP1318" s="114">
        <v>384000</v>
      </c>
      <c r="BQ1318" s="107">
        <f t="shared" si="863"/>
        <v>1.362E-6</v>
      </c>
      <c r="BR1318" s="107">
        <f t="shared" si="864"/>
        <v>1.9938526694869924E-2</v>
      </c>
      <c r="BS1318" s="107">
        <f t="shared" si="865"/>
        <v>0.10777410864477428</v>
      </c>
      <c r="BT1318" s="107">
        <f t="shared" si="866"/>
        <v>7.3906405932747925E-3</v>
      </c>
      <c r="BU1318" s="107">
        <f t="shared" si="867"/>
        <v>2.7898810484950309E-2</v>
      </c>
      <c r="BV1318" s="107">
        <f t="shared" si="868"/>
        <v>45.390762983221457</v>
      </c>
      <c r="BW1318" s="117">
        <f t="shared" si="869"/>
        <v>6.0210645885974061E-6</v>
      </c>
    </row>
    <row r="1319" spans="1:75" ht="30" customHeight="1" x14ac:dyDescent="0.25">
      <c r="A1319" s="108">
        <v>4.6737267178584796</v>
      </c>
      <c r="B1319" s="108">
        <v>-74.160765761123798</v>
      </c>
      <c r="C1319" s="119">
        <v>22</v>
      </c>
      <c r="D1319" s="119">
        <v>32</v>
      </c>
      <c r="E1319" s="119">
        <v>1909</v>
      </c>
      <c r="F1319" s="16" t="s">
        <v>3303</v>
      </c>
      <c r="G1319" s="14" t="s">
        <v>3304</v>
      </c>
      <c r="H1319" s="16" t="s">
        <v>3305</v>
      </c>
      <c r="I1319" s="14" t="s">
        <v>40</v>
      </c>
      <c r="J1319" s="14" t="s">
        <v>53</v>
      </c>
      <c r="K1319" s="27"/>
      <c r="L1319" s="27"/>
      <c r="M1319" s="14">
        <v>2002</v>
      </c>
      <c r="N1319" s="15" t="s">
        <v>43</v>
      </c>
      <c r="O1319" s="15" t="s">
        <v>123</v>
      </c>
      <c r="P1319" s="22">
        <v>1.192780523187394E-2</v>
      </c>
      <c r="Q1319" s="18">
        <v>100800</v>
      </c>
      <c r="R1319" s="18">
        <v>105725.86623027534</v>
      </c>
      <c r="S1319" s="15" t="s">
        <v>45</v>
      </c>
      <c r="T1319" s="15"/>
      <c r="U1319" s="15"/>
      <c r="V1319" s="14">
        <v>365</v>
      </c>
      <c r="W1319" s="76" t="s">
        <v>3306</v>
      </c>
      <c r="X1319" s="14"/>
      <c r="Y1319" s="14">
        <v>8760</v>
      </c>
      <c r="Z1319" s="76" t="s">
        <v>3249</v>
      </c>
      <c r="AA1319" s="76" t="s">
        <v>429</v>
      </c>
      <c r="AB1319" s="19" t="s">
        <v>49</v>
      </c>
      <c r="AC1319" s="19">
        <v>196.35697419693699</v>
      </c>
      <c r="AD1319" s="19">
        <v>1220.7279907421801</v>
      </c>
      <c r="AE1319" s="19">
        <v>69.655897325915305</v>
      </c>
      <c r="AF1319" s="19">
        <v>640</v>
      </c>
      <c r="AG1319" s="19">
        <v>1920000</v>
      </c>
      <c r="AH1319" s="20">
        <v>2.9803032786885244</v>
      </c>
      <c r="AI1319" s="20">
        <v>1.362E-5</v>
      </c>
      <c r="AJ1319" s="21">
        <f t="shared" si="889"/>
        <v>2.0760011187326986E-2</v>
      </c>
      <c r="AK1319" s="21">
        <f t="shared" si="890"/>
        <v>0.12906252425276052</v>
      </c>
      <c r="AL1319" s="21">
        <f t="shared" si="891"/>
        <v>7.3644300828295158E-3</v>
      </c>
      <c r="AM1319" s="21">
        <f t="shared" si="892"/>
        <v>6.7664554387376216E-2</v>
      </c>
      <c r="AN1319" s="21">
        <f t="shared" si="893"/>
        <v>202.99366316212863</v>
      </c>
      <c r="AO1319" s="86">
        <f t="shared" si="854"/>
        <v>4.257535600559415E-5</v>
      </c>
      <c r="AP1319" s="88">
        <f t="shared" si="855"/>
        <v>5.687674297897804E-5</v>
      </c>
      <c r="AQ1319" s="89">
        <f t="shared" si="856"/>
        <v>3.5359595685687813E-4</v>
      </c>
      <c r="AR1319" s="89">
        <f t="shared" si="857"/>
        <v>2.0176520774875387E-5</v>
      </c>
      <c r="AS1319" s="89">
        <f t="shared" si="858"/>
        <v>1.853823407873321E-4</v>
      </c>
      <c r="AT1319" s="89">
        <f t="shared" si="859"/>
        <v>0.5561470223619962</v>
      </c>
      <c r="AU1319" s="91">
        <f t="shared" si="860"/>
        <v>1.1664481097423054E-7</v>
      </c>
      <c r="AV1319" s="95">
        <f t="shared" si="870"/>
        <v>20760.011187326985</v>
      </c>
      <c r="AW1319" s="96">
        <f t="shared" si="871"/>
        <v>129062.52425276052</v>
      </c>
      <c r="AX1319" s="96">
        <f t="shared" si="872"/>
        <v>7364.4300828295154</v>
      </c>
      <c r="AY1319" s="96">
        <f t="shared" si="873"/>
        <v>67664.554387376222</v>
      </c>
      <c r="AZ1319" s="96">
        <f t="shared" si="874"/>
        <v>202993663.16212863</v>
      </c>
      <c r="BA1319" s="97">
        <f t="shared" si="875"/>
        <v>42.575356005594152</v>
      </c>
      <c r="BB1319" s="102">
        <f t="shared" si="876"/>
        <v>56.876742978978037</v>
      </c>
      <c r="BC1319" s="98">
        <f t="shared" si="877"/>
        <v>353.59595685687816</v>
      </c>
      <c r="BD1319" s="98">
        <f t="shared" si="878"/>
        <v>20.176520774875385</v>
      </c>
      <c r="BE1319" s="98">
        <f t="shared" si="879"/>
        <v>185.38234078733211</v>
      </c>
      <c r="BF1319" s="98">
        <f t="shared" si="880"/>
        <v>556147.02236199623</v>
      </c>
      <c r="BG1319" s="103">
        <f t="shared" si="881"/>
        <v>0.11664481097423055</v>
      </c>
      <c r="BH1319">
        <v>0.1</v>
      </c>
      <c r="BI1319">
        <f t="shared" si="861"/>
        <v>10572.586623027535</v>
      </c>
      <c r="BJ1319">
        <v>0.1</v>
      </c>
      <c r="BK1319">
        <f t="shared" si="862"/>
        <v>0.29803032786885247</v>
      </c>
      <c r="BL1319" s="114">
        <v>187.562005220738</v>
      </c>
      <c r="BM1319" s="114">
        <v>1012.03746873145</v>
      </c>
      <c r="BN1319" s="114">
        <v>69.555897325915296</v>
      </c>
      <c r="BO1319" s="114">
        <v>256</v>
      </c>
      <c r="BP1319" s="114">
        <v>384000</v>
      </c>
      <c r="BQ1319" s="107">
        <f t="shared" si="863"/>
        <v>1.362E-6</v>
      </c>
      <c r="BR1319" s="107">
        <f t="shared" si="864"/>
        <v>1.9938526694869924E-2</v>
      </c>
      <c r="BS1319" s="107">
        <f t="shared" si="865"/>
        <v>0.10777410864477428</v>
      </c>
      <c r="BT1319" s="107">
        <f t="shared" si="866"/>
        <v>7.3906405932747925E-3</v>
      </c>
      <c r="BU1319" s="107">
        <f t="shared" si="867"/>
        <v>2.7898810484950309E-2</v>
      </c>
      <c r="BV1319" s="107">
        <f t="shared" si="868"/>
        <v>45.390762983221457</v>
      </c>
      <c r="BW1319" s="117">
        <f t="shared" si="869"/>
        <v>6.0210645885974061E-6</v>
      </c>
    </row>
    <row r="1320" spans="1:75" ht="15" customHeight="1" x14ac:dyDescent="0.25">
      <c r="A1320" s="108">
        <v>4.5824083333333299</v>
      </c>
      <c r="B1320" s="108">
        <v>-74.142508333333296</v>
      </c>
      <c r="C1320" s="119">
        <v>24</v>
      </c>
      <c r="D1320" s="119">
        <v>22</v>
      </c>
      <c r="E1320" s="119">
        <v>1781</v>
      </c>
      <c r="F1320" s="16" t="s">
        <v>2426</v>
      </c>
      <c r="G1320" s="14" t="s">
        <v>2427</v>
      </c>
      <c r="H1320" s="16" t="s">
        <v>2428</v>
      </c>
      <c r="I1320" s="14" t="s">
        <v>1481</v>
      </c>
      <c r="J1320" s="14" t="s">
        <v>41</v>
      </c>
      <c r="K1320" s="27"/>
      <c r="L1320" s="27"/>
      <c r="M1320" s="27"/>
      <c r="N1320" s="15" t="s">
        <v>43</v>
      </c>
      <c r="O1320" s="15" t="s">
        <v>44</v>
      </c>
      <c r="P1320" s="17">
        <v>-7.2022874027276113E-2</v>
      </c>
      <c r="Q1320" s="18">
        <v>22274.905391304299</v>
      </c>
      <c r="R1320" s="18">
        <v>16699.340538572713</v>
      </c>
      <c r="S1320" s="15" t="s">
        <v>45</v>
      </c>
      <c r="T1320" s="15"/>
      <c r="U1320" s="15"/>
      <c r="V1320" s="14">
        <v>365</v>
      </c>
      <c r="W1320" s="76" t="s">
        <v>3306</v>
      </c>
      <c r="X1320" s="14"/>
      <c r="Y1320" s="14">
        <v>8760</v>
      </c>
      <c r="Z1320" s="76" t="s">
        <v>2429</v>
      </c>
      <c r="AA1320" s="76" t="s">
        <v>429</v>
      </c>
      <c r="AB1320" s="19" t="s">
        <v>49</v>
      </c>
      <c r="AC1320" s="19">
        <v>46.3856216091623</v>
      </c>
      <c r="AD1320" s="19">
        <v>1074.85364414012</v>
      </c>
      <c r="AE1320" s="19">
        <v>5.4109910208389103</v>
      </c>
      <c r="AF1320" s="19">
        <v>1344</v>
      </c>
      <c r="AG1320" s="19">
        <v>1920000</v>
      </c>
      <c r="AH1320" s="20">
        <v>8608.3841463414628</v>
      </c>
      <c r="AI1320" s="20">
        <v>1.0442E-8</v>
      </c>
      <c r="AJ1320" s="21">
        <f t="shared" si="889"/>
        <v>7.7460929134477838E-4</v>
      </c>
      <c r="AK1320" s="21">
        <f t="shared" si="890"/>
        <v>1.7949347032621715E-2</v>
      </c>
      <c r="AL1320" s="21">
        <f t="shared" si="891"/>
        <v>9.0359981708148157E-5</v>
      </c>
      <c r="AM1320" s="21">
        <f t="shared" si="892"/>
        <v>2.2443913683841729E-2</v>
      </c>
      <c r="AN1320" s="21">
        <f t="shared" si="893"/>
        <v>32.062733834059607</v>
      </c>
      <c r="AO1320" s="86">
        <f t="shared" si="854"/>
        <v>6.7388964157004275E-5</v>
      </c>
      <c r="AP1320" s="88">
        <f t="shared" si="855"/>
        <v>2.1222172365610365E-6</v>
      </c>
      <c r="AQ1320" s="89">
        <f t="shared" si="856"/>
        <v>4.9176293240059491E-5</v>
      </c>
      <c r="AR1320" s="89">
        <f t="shared" si="857"/>
        <v>2.4756159372095388E-7</v>
      </c>
      <c r="AS1320" s="89">
        <f t="shared" si="858"/>
        <v>6.1490174476278703E-5</v>
      </c>
      <c r="AT1320" s="89">
        <f t="shared" si="859"/>
        <v>8.7843106394683859E-2</v>
      </c>
      <c r="AU1320" s="91">
        <f t="shared" si="860"/>
        <v>1.8462729906028569E-7</v>
      </c>
      <c r="AV1320" s="95">
        <f t="shared" si="870"/>
        <v>774.6092913447784</v>
      </c>
      <c r="AW1320" s="96">
        <f t="shared" si="871"/>
        <v>17949.347032621714</v>
      </c>
      <c r="AX1320" s="96">
        <f t="shared" si="872"/>
        <v>90.359981708148155</v>
      </c>
      <c r="AY1320" s="96">
        <f t="shared" si="873"/>
        <v>22443.913683841729</v>
      </c>
      <c r="AZ1320" s="96">
        <f t="shared" si="874"/>
        <v>32062733.834059607</v>
      </c>
      <c r="BA1320" s="97">
        <f t="shared" si="875"/>
        <v>67.388964157004281</v>
      </c>
      <c r="BB1320" s="102">
        <f t="shared" si="876"/>
        <v>2.1222172365610366</v>
      </c>
      <c r="BC1320" s="98">
        <f t="shared" si="877"/>
        <v>49.176293240059493</v>
      </c>
      <c r="BD1320" s="98">
        <f t="shared" si="878"/>
        <v>0.24756159372095388</v>
      </c>
      <c r="BE1320" s="98">
        <f t="shared" si="879"/>
        <v>61.490174476278703</v>
      </c>
      <c r="BF1320" s="98">
        <f t="shared" si="880"/>
        <v>87843.106394683855</v>
      </c>
      <c r="BG1320" s="103">
        <f t="shared" si="881"/>
        <v>0.18462729906028569</v>
      </c>
      <c r="BH1320">
        <v>0.1</v>
      </c>
      <c r="BI1320">
        <f t="shared" si="861"/>
        <v>1669.9340538572715</v>
      </c>
      <c r="BJ1320">
        <v>0.1</v>
      </c>
      <c r="BK1320">
        <f t="shared" si="862"/>
        <v>860.83841463414637</v>
      </c>
      <c r="BL1320" s="114">
        <v>17.6498016718255</v>
      </c>
      <c r="BM1320" s="114">
        <v>910.91550745517998</v>
      </c>
      <c r="BN1320" s="114">
        <v>5.3109910208389097</v>
      </c>
      <c r="BO1320" s="114">
        <v>537.6</v>
      </c>
      <c r="BP1320" s="114">
        <v>384000</v>
      </c>
      <c r="BQ1320" s="107">
        <f t="shared" si="863"/>
        <v>1.0442E-9</v>
      </c>
      <c r="BR1320" s="107">
        <f t="shared" si="864"/>
        <v>3.0474889953077661E-4</v>
      </c>
      <c r="BS1320" s="107">
        <f t="shared" si="865"/>
        <v>1.531722071181929E-2</v>
      </c>
      <c r="BT1320" s="107">
        <f t="shared" si="866"/>
        <v>8.9149166097408637E-5</v>
      </c>
      <c r="BU1320" s="107">
        <f t="shared" si="867"/>
        <v>9.2538626770725038E-3</v>
      </c>
      <c r="BV1320" s="107">
        <f t="shared" si="868"/>
        <v>7.1694452397439754</v>
      </c>
      <c r="BW1320" s="117">
        <f t="shared" si="869"/>
        <v>9.5302387065109839E-6</v>
      </c>
    </row>
    <row r="1321" spans="1:75" ht="15" customHeight="1" x14ac:dyDescent="0.25">
      <c r="A1321" s="108">
        <v>4.5824083333333299</v>
      </c>
      <c r="B1321" s="108">
        <v>-74.142508333333296</v>
      </c>
      <c r="C1321" s="119">
        <v>24</v>
      </c>
      <c r="D1321" s="119">
        <v>22</v>
      </c>
      <c r="E1321" s="119">
        <v>1781</v>
      </c>
      <c r="F1321" s="16" t="s">
        <v>2426</v>
      </c>
      <c r="G1321" s="14" t="s">
        <v>2427</v>
      </c>
      <c r="H1321" s="16" t="s">
        <v>2428</v>
      </c>
      <c r="I1321" s="14" t="s">
        <v>1481</v>
      </c>
      <c r="J1321" s="14" t="s">
        <v>41</v>
      </c>
      <c r="K1321" s="27"/>
      <c r="L1321" s="27"/>
      <c r="M1321" s="27"/>
      <c r="N1321" s="15" t="s">
        <v>43</v>
      </c>
      <c r="O1321" s="15" t="s">
        <v>44</v>
      </c>
      <c r="P1321" s="17">
        <v>-7.2022874027276113E-2</v>
      </c>
      <c r="Q1321" s="18">
        <v>5976.0371739130396</v>
      </c>
      <c r="R1321" s="18">
        <v>4480.1932077925658</v>
      </c>
      <c r="S1321" s="15" t="s">
        <v>45</v>
      </c>
      <c r="T1321" s="15"/>
      <c r="U1321" s="15"/>
      <c r="V1321" s="14">
        <v>365</v>
      </c>
      <c r="W1321" s="76" t="s">
        <v>3306</v>
      </c>
      <c r="X1321" s="14"/>
      <c r="Y1321" s="14">
        <v>8760</v>
      </c>
      <c r="Z1321" s="76" t="s">
        <v>2429</v>
      </c>
      <c r="AA1321" s="76" t="s">
        <v>429</v>
      </c>
      <c r="AB1321" s="19" t="s">
        <v>49</v>
      </c>
      <c r="AC1321" s="19">
        <v>46.3856216091623</v>
      </c>
      <c r="AD1321" s="19">
        <v>1074.85364414012</v>
      </c>
      <c r="AE1321" s="19">
        <v>5.4109910208389103</v>
      </c>
      <c r="AF1321" s="19">
        <v>1344</v>
      </c>
      <c r="AG1321" s="19">
        <v>1920000</v>
      </c>
      <c r="AH1321" s="20">
        <v>8608.3841463414628</v>
      </c>
      <c r="AI1321" s="20">
        <v>1.0442E-8</v>
      </c>
      <c r="AJ1321" s="21">
        <f t="shared" si="889"/>
        <v>2.07816546872605E-4</v>
      </c>
      <c r="AK1321" s="21">
        <f t="shared" si="890"/>
        <v>4.815551995847653E-3</v>
      </c>
      <c r="AL1321" s="21">
        <f t="shared" si="891"/>
        <v>2.4242285218989048E-5</v>
      </c>
      <c r="AM1321" s="21">
        <f t="shared" si="892"/>
        <v>6.0213796712732083E-3</v>
      </c>
      <c r="AN1321" s="21">
        <f t="shared" si="893"/>
        <v>8.6019709589617275</v>
      </c>
      <c r="AO1321" s="86">
        <f t="shared" si="854"/>
        <v>6.7388964157004275E-5</v>
      </c>
      <c r="AP1321" s="88">
        <f t="shared" si="855"/>
        <v>5.6936040239069865E-7</v>
      </c>
      <c r="AQ1321" s="89">
        <f t="shared" si="856"/>
        <v>1.3193293139308638E-5</v>
      </c>
      <c r="AR1321" s="89">
        <f t="shared" si="857"/>
        <v>6.6417219778052191E-8</v>
      </c>
      <c r="AS1321" s="89">
        <f t="shared" si="858"/>
        <v>1.6496930606227969E-5</v>
      </c>
      <c r="AT1321" s="89">
        <f t="shared" si="859"/>
        <v>2.3567043723182815E-2</v>
      </c>
      <c r="AU1321" s="91">
        <f t="shared" si="860"/>
        <v>1.8462729906028569E-7</v>
      </c>
      <c r="AV1321" s="95">
        <f t="shared" si="870"/>
        <v>207.81654687260499</v>
      </c>
      <c r="AW1321" s="96">
        <f t="shared" si="871"/>
        <v>4815.5519958476534</v>
      </c>
      <c r="AX1321" s="96">
        <f t="shared" si="872"/>
        <v>24.242285218989046</v>
      </c>
      <c r="AY1321" s="96">
        <f t="shared" si="873"/>
        <v>6021.3796712732083</v>
      </c>
      <c r="AZ1321" s="96">
        <f t="shared" si="874"/>
        <v>8601970.9589617271</v>
      </c>
      <c r="BA1321" s="97">
        <f t="shared" si="875"/>
        <v>67.388964157004281</v>
      </c>
      <c r="BB1321" s="102">
        <f t="shared" si="876"/>
        <v>0.56936040239069863</v>
      </c>
      <c r="BC1321" s="98">
        <f t="shared" si="877"/>
        <v>13.193293139308638</v>
      </c>
      <c r="BD1321" s="98">
        <f t="shared" si="878"/>
        <v>6.6417219778052192E-2</v>
      </c>
      <c r="BE1321" s="98">
        <f t="shared" si="879"/>
        <v>16.49693060622797</v>
      </c>
      <c r="BF1321" s="98">
        <f t="shared" si="880"/>
        <v>23567.043723182815</v>
      </c>
      <c r="BG1321" s="103">
        <f t="shared" si="881"/>
        <v>0.18462729906028569</v>
      </c>
      <c r="BH1321">
        <v>0.1</v>
      </c>
      <c r="BI1321">
        <f t="shared" si="861"/>
        <v>448.01932077925659</v>
      </c>
      <c r="BJ1321">
        <v>0.1</v>
      </c>
      <c r="BK1321">
        <f t="shared" si="862"/>
        <v>860.83841463414637</v>
      </c>
      <c r="BL1321" s="114">
        <v>17.6498016718255</v>
      </c>
      <c r="BM1321" s="114">
        <v>910.91550745517998</v>
      </c>
      <c r="BN1321" s="114">
        <v>5.3109910208389097</v>
      </c>
      <c r="BO1321" s="114">
        <v>537.6</v>
      </c>
      <c r="BP1321" s="114">
        <v>384000</v>
      </c>
      <c r="BQ1321" s="107">
        <f t="shared" si="863"/>
        <v>1.0442E-9</v>
      </c>
      <c r="BR1321" s="107">
        <f t="shared" si="864"/>
        <v>8.1759752524738867E-5</v>
      </c>
      <c r="BS1321" s="107">
        <f t="shared" si="865"/>
        <v>4.1093903101647672E-3</v>
      </c>
      <c r="BT1321" s="107">
        <f t="shared" si="866"/>
        <v>2.3917440782012972E-5</v>
      </c>
      <c r="BU1321" s="107">
        <f t="shared" si="867"/>
        <v>2.4826784396606389E-3</v>
      </c>
      <c r="BV1321" s="107">
        <f t="shared" si="868"/>
        <v>1.9234591804717478</v>
      </c>
      <c r="BW1321" s="117">
        <f t="shared" si="869"/>
        <v>9.5302387065109839E-6</v>
      </c>
    </row>
    <row r="1322" spans="1:75" ht="30" customHeight="1" x14ac:dyDescent="0.25">
      <c r="A1322" s="108">
        <v>4.5824083333333299</v>
      </c>
      <c r="B1322" s="108">
        <v>-74.142508333333296</v>
      </c>
      <c r="C1322" s="119">
        <v>24</v>
      </c>
      <c r="D1322" s="119">
        <v>22</v>
      </c>
      <c r="E1322" s="119">
        <v>1781</v>
      </c>
      <c r="F1322" s="16" t="s">
        <v>2426</v>
      </c>
      <c r="G1322" s="14" t="s">
        <v>2427</v>
      </c>
      <c r="H1322" s="16" t="s">
        <v>2428</v>
      </c>
      <c r="I1322" s="14" t="s">
        <v>1481</v>
      </c>
      <c r="J1322" s="14" t="s">
        <v>53</v>
      </c>
      <c r="K1322" s="27"/>
      <c r="L1322" s="27"/>
      <c r="M1322" s="27"/>
      <c r="N1322" s="15" t="s">
        <v>43</v>
      </c>
      <c r="O1322" s="15" t="s">
        <v>123</v>
      </c>
      <c r="P1322" s="17">
        <v>-7.2022874027276113E-2</v>
      </c>
      <c r="Q1322" s="18">
        <v>183251.52</v>
      </c>
      <c r="R1322" s="18">
        <v>137382.38088704541</v>
      </c>
      <c r="S1322" s="15" t="s">
        <v>45</v>
      </c>
      <c r="T1322" s="15"/>
      <c r="U1322" s="15"/>
      <c r="V1322" s="14">
        <v>365</v>
      </c>
      <c r="W1322" s="76" t="s">
        <v>3306</v>
      </c>
      <c r="X1322" s="14"/>
      <c r="Y1322" s="14">
        <v>8760</v>
      </c>
      <c r="Z1322" s="76" t="s">
        <v>3308</v>
      </c>
      <c r="AA1322" s="76" t="s">
        <v>429</v>
      </c>
      <c r="AB1322" s="19" t="s">
        <v>49</v>
      </c>
      <c r="AC1322" s="19">
        <v>196.35697419693699</v>
      </c>
      <c r="AD1322" s="19">
        <v>1220.7279907421801</v>
      </c>
      <c r="AE1322" s="19">
        <v>69.655897325915305</v>
      </c>
      <c r="AF1322" s="19">
        <v>640</v>
      </c>
      <c r="AG1322" s="19">
        <v>1920000</v>
      </c>
      <c r="AH1322" s="20">
        <v>2.9803032786885244</v>
      </c>
      <c r="AI1322" s="20">
        <v>1.362E-5</v>
      </c>
      <c r="AJ1322" s="21">
        <f t="shared" si="889"/>
        <v>2.6975988618951344E-2</v>
      </c>
      <c r="AK1322" s="21">
        <f t="shared" si="890"/>
        <v>0.16770651778361981</v>
      </c>
      <c r="AL1322" s="21">
        <f t="shared" si="891"/>
        <v>9.5694930174578235E-3</v>
      </c>
      <c r="AM1322" s="21">
        <f t="shared" si="892"/>
        <v>8.7924723767709059E-2</v>
      </c>
      <c r="AN1322" s="21">
        <f t="shared" si="893"/>
        <v>263.77417130312722</v>
      </c>
      <c r="AO1322" s="86">
        <f t="shared" si="854"/>
        <v>3.043133613195085E-5</v>
      </c>
      <c r="AP1322" s="88">
        <f t="shared" si="855"/>
        <v>7.3906818134113279E-5</v>
      </c>
      <c r="AQ1322" s="89">
        <f t="shared" si="856"/>
        <v>4.5946991173594466E-4</v>
      </c>
      <c r="AR1322" s="89">
        <f t="shared" si="857"/>
        <v>2.6217789088925545E-5</v>
      </c>
      <c r="AS1322" s="89">
        <f t="shared" si="858"/>
        <v>2.4088965415810701E-4</v>
      </c>
      <c r="AT1322" s="89">
        <f t="shared" si="859"/>
        <v>0.72266896247432111</v>
      </c>
      <c r="AU1322" s="91">
        <f t="shared" si="860"/>
        <v>8.3373523649180417E-8</v>
      </c>
      <c r="AV1322" s="95">
        <f t="shared" si="870"/>
        <v>26975.988618951345</v>
      </c>
      <c r="AW1322" s="96">
        <f t="shared" si="871"/>
        <v>167706.51778361981</v>
      </c>
      <c r="AX1322" s="96">
        <f t="shared" si="872"/>
        <v>9569.493017457824</v>
      </c>
      <c r="AY1322" s="96">
        <f t="shared" si="873"/>
        <v>87924.72376770906</v>
      </c>
      <c r="AZ1322" s="96">
        <f t="shared" si="874"/>
        <v>263774171.30312723</v>
      </c>
      <c r="BA1322" s="97">
        <f t="shared" si="875"/>
        <v>30.43133613195085</v>
      </c>
      <c r="BB1322" s="102">
        <f t="shared" si="876"/>
        <v>73.90681813411328</v>
      </c>
      <c r="BC1322" s="98">
        <f t="shared" si="877"/>
        <v>459.46991173594466</v>
      </c>
      <c r="BD1322" s="98">
        <f t="shared" si="878"/>
        <v>26.217789088925546</v>
      </c>
      <c r="BE1322" s="98">
        <f t="shared" si="879"/>
        <v>240.88965415810702</v>
      </c>
      <c r="BF1322" s="98">
        <f t="shared" si="880"/>
        <v>722668.96247432113</v>
      </c>
      <c r="BG1322" s="103">
        <f t="shared" si="881"/>
        <v>8.3373523649180423E-2</v>
      </c>
      <c r="BH1322">
        <v>0.1</v>
      </c>
      <c r="BI1322">
        <f t="shared" si="861"/>
        <v>13738.238088704542</v>
      </c>
      <c r="BJ1322">
        <v>0.1</v>
      </c>
      <c r="BK1322">
        <f t="shared" si="862"/>
        <v>0.29803032786885247</v>
      </c>
      <c r="BL1322" s="114">
        <v>187.562005220738</v>
      </c>
      <c r="BM1322" s="114">
        <v>1012.03746873145</v>
      </c>
      <c r="BN1322" s="114">
        <v>69.555897325915296</v>
      </c>
      <c r="BO1322" s="114">
        <v>256</v>
      </c>
      <c r="BP1322" s="114">
        <v>384000</v>
      </c>
      <c r="BQ1322" s="107">
        <f t="shared" si="863"/>
        <v>1.362E-6</v>
      </c>
      <c r="BR1322" s="107">
        <f t="shared" si="864"/>
        <v>2.5908534650877637E-2</v>
      </c>
      <c r="BS1322" s="107">
        <f t="shared" si="865"/>
        <v>0.14004390951358614</v>
      </c>
      <c r="BT1322" s="107">
        <f t="shared" si="866"/>
        <v>9.6035514977297568E-3</v>
      </c>
      <c r="BU1322" s="107">
        <f t="shared" si="867"/>
        <v>3.6252292319752008E-2</v>
      </c>
      <c r="BV1322" s="107">
        <f t="shared" si="868"/>
        <v>58.981697774246683</v>
      </c>
      <c r="BW1322" s="117">
        <f t="shared" si="869"/>
        <v>4.3036408278939304E-6</v>
      </c>
    </row>
    <row r="1323" spans="1:75" ht="30" customHeight="1" x14ac:dyDescent="0.25">
      <c r="A1323" s="108">
        <v>4.5824083333333299</v>
      </c>
      <c r="B1323" s="108">
        <v>-74.142508333333296</v>
      </c>
      <c r="C1323" s="119">
        <v>24</v>
      </c>
      <c r="D1323" s="119">
        <v>22</v>
      </c>
      <c r="E1323" s="119">
        <v>1781</v>
      </c>
      <c r="F1323" s="16" t="s">
        <v>2426</v>
      </c>
      <c r="G1323" s="14" t="s">
        <v>2427</v>
      </c>
      <c r="H1323" s="16" t="s">
        <v>2428</v>
      </c>
      <c r="I1323" s="14" t="s">
        <v>1481</v>
      </c>
      <c r="J1323" s="14" t="s">
        <v>53</v>
      </c>
      <c r="K1323" s="27"/>
      <c r="L1323" s="27"/>
      <c r="M1323" s="27"/>
      <c r="N1323" s="15" t="s">
        <v>43</v>
      </c>
      <c r="O1323" s="15" t="s">
        <v>123</v>
      </c>
      <c r="P1323" s="17">
        <v>-7.2022874027276113E-2</v>
      </c>
      <c r="Q1323" s="18">
        <v>100368</v>
      </c>
      <c r="R1323" s="18">
        <v>75245.186533082902</v>
      </c>
      <c r="S1323" s="15" t="s">
        <v>45</v>
      </c>
      <c r="T1323" s="15"/>
      <c r="U1323" s="15"/>
      <c r="V1323" s="14">
        <v>365</v>
      </c>
      <c r="W1323" s="76" t="s">
        <v>3306</v>
      </c>
      <c r="X1323" s="14"/>
      <c r="Y1323" s="14">
        <v>8760</v>
      </c>
      <c r="Z1323" s="76" t="s">
        <v>3308</v>
      </c>
      <c r="AA1323" s="76" t="s">
        <v>429</v>
      </c>
      <c r="AB1323" s="19" t="s">
        <v>49</v>
      </c>
      <c r="AC1323" s="19">
        <v>196.35697419693699</v>
      </c>
      <c r="AD1323" s="19">
        <v>1220.7279907421801</v>
      </c>
      <c r="AE1323" s="19">
        <v>69.655897325915305</v>
      </c>
      <c r="AF1323" s="19">
        <v>640</v>
      </c>
      <c r="AG1323" s="19">
        <v>1920000</v>
      </c>
      <c r="AH1323" s="20">
        <v>2.9803032786885244</v>
      </c>
      <c r="AI1323" s="20">
        <v>1.362E-5</v>
      </c>
      <c r="AJ1323" s="21">
        <f t="shared" si="889"/>
        <v>1.477491715052027E-2</v>
      </c>
      <c r="AK1323" s="21">
        <f t="shared" si="890"/>
        <v>9.1853905369550834E-2</v>
      </c>
      <c r="AL1323" s="21">
        <f t="shared" si="891"/>
        <v>5.2412709874177675E-3</v>
      </c>
      <c r="AM1323" s="21">
        <f t="shared" si="892"/>
        <v>4.8156919381173058E-2</v>
      </c>
      <c r="AN1323" s="21">
        <f t="shared" si="893"/>
        <v>144.47075814351916</v>
      </c>
      <c r="AO1323" s="86">
        <f t="shared" si="854"/>
        <v>3.043133613195085E-5</v>
      </c>
      <c r="AP1323" s="88">
        <f t="shared" si="855"/>
        <v>4.047922506991855E-5</v>
      </c>
      <c r="AQ1323" s="89">
        <f t="shared" si="856"/>
        <v>2.5165453525904339E-4</v>
      </c>
      <c r="AR1323" s="89">
        <f t="shared" si="857"/>
        <v>1.4359646540870596E-5</v>
      </c>
      <c r="AS1323" s="89">
        <f t="shared" si="858"/>
        <v>1.319367654278714E-4</v>
      </c>
      <c r="AT1323" s="89">
        <f t="shared" si="859"/>
        <v>0.39581029628361414</v>
      </c>
      <c r="AU1323" s="91">
        <f t="shared" si="860"/>
        <v>8.3373523649180417E-8</v>
      </c>
      <c r="AV1323" s="95">
        <f t="shared" si="870"/>
        <v>14774.91715052027</v>
      </c>
      <c r="AW1323" s="96">
        <f t="shared" si="871"/>
        <v>91853.905369550834</v>
      </c>
      <c r="AX1323" s="96">
        <f t="shared" si="872"/>
        <v>5241.2709874177672</v>
      </c>
      <c r="AY1323" s="96">
        <f t="shared" si="873"/>
        <v>48156.919381173058</v>
      </c>
      <c r="AZ1323" s="96">
        <f t="shared" si="874"/>
        <v>144470758.14351916</v>
      </c>
      <c r="BA1323" s="97">
        <f t="shared" si="875"/>
        <v>30.43133613195085</v>
      </c>
      <c r="BB1323" s="102">
        <f t="shared" si="876"/>
        <v>40.479225069918549</v>
      </c>
      <c r="BC1323" s="98">
        <f t="shared" si="877"/>
        <v>251.6545352590434</v>
      </c>
      <c r="BD1323" s="98">
        <f t="shared" si="878"/>
        <v>14.359646540870596</v>
      </c>
      <c r="BE1323" s="98">
        <f t="shared" si="879"/>
        <v>131.93676542787139</v>
      </c>
      <c r="BF1323" s="98">
        <f t="shared" si="880"/>
        <v>395810.29628361412</v>
      </c>
      <c r="BG1323" s="103">
        <f t="shared" si="881"/>
        <v>8.3373523649180423E-2</v>
      </c>
      <c r="BH1323">
        <v>0.1</v>
      </c>
      <c r="BI1323">
        <f t="shared" si="861"/>
        <v>7524.5186533082906</v>
      </c>
      <c r="BJ1323">
        <v>0.1</v>
      </c>
      <c r="BK1323">
        <f t="shared" si="862"/>
        <v>0.29803032786885247</v>
      </c>
      <c r="BL1323" s="114">
        <v>187.562005220738</v>
      </c>
      <c r="BM1323" s="114">
        <v>1012.03746873145</v>
      </c>
      <c r="BN1323" s="114">
        <v>69.555897325915296</v>
      </c>
      <c r="BO1323" s="114">
        <v>256</v>
      </c>
      <c r="BP1323" s="114">
        <v>384000</v>
      </c>
      <c r="BQ1323" s="107">
        <f t="shared" si="863"/>
        <v>1.362E-6</v>
      </c>
      <c r="BR1323" s="107">
        <f t="shared" si="864"/>
        <v>1.4190265957080665E-2</v>
      </c>
      <c r="BS1323" s="107">
        <f t="shared" si="865"/>
        <v>7.6702922355348618E-2</v>
      </c>
      <c r="BT1323" s="107">
        <f t="shared" si="866"/>
        <v>5.2599250294029769E-3</v>
      </c>
      <c r="BU1323" s="107">
        <f t="shared" si="867"/>
        <v>1.9855606521293083E-2</v>
      </c>
      <c r="BV1323" s="107">
        <f t="shared" si="868"/>
        <v>32.304643596984022</v>
      </c>
      <c r="BW1323" s="117">
        <f t="shared" si="869"/>
        <v>4.3036408278939304E-6</v>
      </c>
    </row>
    <row r="1324" spans="1:75" ht="30" customHeight="1" x14ac:dyDescent="0.25">
      <c r="A1324" s="108">
        <v>4.5824083333333299</v>
      </c>
      <c r="B1324" s="108">
        <v>-74.142508333333296</v>
      </c>
      <c r="C1324" s="119">
        <v>24</v>
      </c>
      <c r="D1324" s="119">
        <v>22</v>
      </c>
      <c r="E1324" s="119">
        <v>1781</v>
      </c>
      <c r="F1324" s="16" t="s">
        <v>2426</v>
      </c>
      <c r="G1324" s="14" t="s">
        <v>2427</v>
      </c>
      <c r="H1324" s="16" t="s">
        <v>2428</v>
      </c>
      <c r="I1324" s="14" t="s">
        <v>1481</v>
      </c>
      <c r="J1324" s="14" t="s">
        <v>53</v>
      </c>
      <c r="K1324" s="27"/>
      <c r="L1324" s="27"/>
      <c r="M1324" s="27"/>
      <c r="N1324" s="15" t="s">
        <v>43</v>
      </c>
      <c r="O1324" s="15" t="s">
        <v>123</v>
      </c>
      <c r="P1324" s="17">
        <v>-7.2022874027276113E-2</v>
      </c>
      <c r="Q1324" s="18">
        <v>100368</v>
      </c>
      <c r="R1324" s="18">
        <v>75245.186533082902</v>
      </c>
      <c r="S1324" s="15" t="s">
        <v>45</v>
      </c>
      <c r="T1324" s="15"/>
      <c r="U1324" s="15"/>
      <c r="V1324" s="14">
        <v>365</v>
      </c>
      <c r="W1324" s="76" t="s">
        <v>3306</v>
      </c>
      <c r="X1324" s="14"/>
      <c r="Y1324" s="14">
        <v>8760</v>
      </c>
      <c r="Z1324" s="76" t="s">
        <v>3308</v>
      </c>
      <c r="AA1324" s="76" t="s">
        <v>429</v>
      </c>
      <c r="AB1324" s="19" t="s">
        <v>49</v>
      </c>
      <c r="AC1324" s="19">
        <v>196.35697419693699</v>
      </c>
      <c r="AD1324" s="19">
        <v>1220.7279907421801</v>
      </c>
      <c r="AE1324" s="19">
        <v>69.655897325915305</v>
      </c>
      <c r="AF1324" s="19">
        <v>640</v>
      </c>
      <c r="AG1324" s="19">
        <v>1920000</v>
      </c>
      <c r="AH1324" s="20">
        <v>2.9803032786885244</v>
      </c>
      <c r="AI1324" s="20">
        <v>1.362E-5</v>
      </c>
      <c r="AJ1324" s="21">
        <f t="shared" si="889"/>
        <v>1.477491715052027E-2</v>
      </c>
      <c r="AK1324" s="21">
        <f t="shared" si="890"/>
        <v>9.1853905369550834E-2</v>
      </c>
      <c r="AL1324" s="21">
        <f t="shared" si="891"/>
        <v>5.2412709874177675E-3</v>
      </c>
      <c r="AM1324" s="21">
        <f t="shared" si="892"/>
        <v>4.8156919381173058E-2</v>
      </c>
      <c r="AN1324" s="21">
        <f t="shared" si="893"/>
        <v>144.47075814351916</v>
      </c>
      <c r="AO1324" s="86">
        <f t="shared" si="854"/>
        <v>3.043133613195085E-5</v>
      </c>
      <c r="AP1324" s="88">
        <f t="shared" si="855"/>
        <v>4.047922506991855E-5</v>
      </c>
      <c r="AQ1324" s="89">
        <f t="shared" si="856"/>
        <v>2.5165453525904339E-4</v>
      </c>
      <c r="AR1324" s="89">
        <f t="shared" si="857"/>
        <v>1.4359646540870596E-5</v>
      </c>
      <c r="AS1324" s="89">
        <f t="shared" si="858"/>
        <v>1.319367654278714E-4</v>
      </c>
      <c r="AT1324" s="89">
        <f t="shared" si="859"/>
        <v>0.39581029628361414</v>
      </c>
      <c r="AU1324" s="91">
        <f t="shared" si="860"/>
        <v>8.3373523649180417E-8</v>
      </c>
      <c r="AV1324" s="95">
        <f t="shared" si="870"/>
        <v>14774.91715052027</v>
      </c>
      <c r="AW1324" s="96">
        <f t="shared" si="871"/>
        <v>91853.905369550834</v>
      </c>
      <c r="AX1324" s="96">
        <f t="shared" si="872"/>
        <v>5241.2709874177672</v>
      </c>
      <c r="AY1324" s="96">
        <f t="shared" si="873"/>
        <v>48156.919381173058</v>
      </c>
      <c r="AZ1324" s="96">
        <f t="shared" si="874"/>
        <v>144470758.14351916</v>
      </c>
      <c r="BA1324" s="97">
        <f t="shared" si="875"/>
        <v>30.43133613195085</v>
      </c>
      <c r="BB1324" s="102">
        <f t="shared" si="876"/>
        <v>40.479225069918549</v>
      </c>
      <c r="BC1324" s="98">
        <f t="shared" si="877"/>
        <v>251.6545352590434</v>
      </c>
      <c r="BD1324" s="98">
        <f t="shared" si="878"/>
        <v>14.359646540870596</v>
      </c>
      <c r="BE1324" s="98">
        <f t="shared" si="879"/>
        <v>131.93676542787139</v>
      </c>
      <c r="BF1324" s="98">
        <f t="shared" si="880"/>
        <v>395810.29628361412</v>
      </c>
      <c r="BG1324" s="103">
        <f t="shared" si="881"/>
        <v>8.3373523649180423E-2</v>
      </c>
      <c r="BH1324">
        <v>0.1</v>
      </c>
      <c r="BI1324">
        <f t="shared" si="861"/>
        <v>7524.5186533082906</v>
      </c>
      <c r="BJ1324">
        <v>0.1</v>
      </c>
      <c r="BK1324">
        <f t="shared" si="862"/>
        <v>0.29803032786885247</v>
      </c>
      <c r="BL1324" s="114">
        <v>187.562005220738</v>
      </c>
      <c r="BM1324" s="114">
        <v>1012.03746873145</v>
      </c>
      <c r="BN1324" s="114">
        <v>69.555897325915296</v>
      </c>
      <c r="BO1324" s="114">
        <v>256</v>
      </c>
      <c r="BP1324" s="114">
        <v>384000</v>
      </c>
      <c r="BQ1324" s="107">
        <f t="shared" si="863"/>
        <v>1.362E-6</v>
      </c>
      <c r="BR1324" s="107">
        <f t="shared" si="864"/>
        <v>1.4190265957080665E-2</v>
      </c>
      <c r="BS1324" s="107">
        <f t="shared" si="865"/>
        <v>7.6702922355348618E-2</v>
      </c>
      <c r="BT1324" s="107">
        <f t="shared" si="866"/>
        <v>5.2599250294029769E-3</v>
      </c>
      <c r="BU1324" s="107">
        <f t="shared" si="867"/>
        <v>1.9855606521293083E-2</v>
      </c>
      <c r="BV1324" s="107">
        <f t="shared" si="868"/>
        <v>32.304643596984022</v>
      </c>
      <c r="BW1324" s="117">
        <f t="shared" si="869"/>
        <v>4.3036408278939304E-6</v>
      </c>
    </row>
    <row r="1325" spans="1:75" ht="30" customHeight="1" x14ac:dyDescent="0.25">
      <c r="A1325" s="108">
        <v>4.5824083333333299</v>
      </c>
      <c r="B1325" s="108">
        <v>-74.142508333333296</v>
      </c>
      <c r="C1325" s="119">
        <v>24</v>
      </c>
      <c r="D1325" s="119">
        <v>22</v>
      </c>
      <c r="E1325" s="119">
        <v>1781</v>
      </c>
      <c r="F1325" s="16" t="s">
        <v>2426</v>
      </c>
      <c r="G1325" s="14" t="s">
        <v>2427</v>
      </c>
      <c r="H1325" s="16" t="s">
        <v>2428</v>
      </c>
      <c r="I1325" s="14" t="s">
        <v>1481</v>
      </c>
      <c r="J1325" s="14" t="s">
        <v>53</v>
      </c>
      <c r="K1325" s="27"/>
      <c r="L1325" s="27"/>
      <c r="M1325" s="27"/>
      <c r="N1325" s="15" t="s">
        <v>43</v>
      </c>
      <c r="O1325" s="15" t="s">
        <v>123</v>
      </c>
      <c r="P1325" s="17">
        <v>-7.2022874027276113E-2</v>
      </c>
      <c r="Q1325" s="18">
        <v>199912.32000000001</v>
      </c>
      <c r="R1325" s="18">
        <v>149872.86593995459</v>
      </c>
      <c r="S1325" s="15" t="s">
        <v>45</v>
      </c>
      <c r="T1325" s="15"/>
      <c r="U1325" s="15"/>
      <c r="V1325" s="14">
        <v>365</v>
      </c>
      <c r="W1325" s="76" t="s">
        <v>3306</v>
      </c>
      <c r="X1325" s="14"/>
      <c r="Y1325" s="14">
        <v>8760</v>
      </c>
      <c r="Z1325" s="76" t="s">
        <v>3308</v>
      </c>
      <c r="AA1325" s="76" t="s">
        <v>429</v>
      </c>
      <c r="AB1325" s="19" t="s">
        <v>49</v>
      </c>
      <c r="AC1325" s="19">
        <v>196.35697419693699</v>
      </c>
      <c r="AD1325" s="19">
        <v>1220.7279907421801</v>
      </c>
      <c r="AE1325" s="19">
        <v>69.655897325915305</v>
      </c>
      <c r="AF1325" s="19">
        <v>640</v>
      </c>
      <c r="AG1325" s="19">
        <v>1920000</v>
      </c>
      <c r="AH1325" s="20">
        <v>2.9803032786885244</v>
      </c>
      <c r="AI1325" s="20">
        <v>1.362E-5</v>
      </c>
      <c r="AJ1325" s="21">
        <f t="shared" si="889"/>
        <v>2.9428582470192661E-2</v>
      </c>
      <c r="AK1325" s="21">
        <f t="shared" si="890"/>
        <v>0.18295400250565289</v>
      </c>
      <c r="AL1325" s="21">
        <f t="shared" si="891"/>
        <v>1.0439528961854145E-2</v>
      </c>
      <c r="AM1325" s="21">
        <f t="shared" si="892"/>
        <v>9.5918634201570929E-2</v>
      </c>
      <c r="AN1325" s="21">
        <f t="shared" si="893"/>
        <v>287.75590260471284</v>
      </c>
      <c r="AO1325" s="86">
        <f t="shared" si="854"/>
        <v>3.043133613195085E-5</v>
      </c>
      <c r="AP1325" s="88">
        <f t="shared" si="855"/>
        <v>8.0626253342993594E-5</v>
      </c>
      <c r="AQ1325" s="89">
        <f t="shared" si="856"/>
        <v>5.0124384248124076E-4</v>
      </c>
      <c r="AR1325" s="89">
        <f t="shared" si="857"/>
        <v>2.86014492105593E-5</v>
      </c>
      <c r="AS1325" s="89">
        <f t="shared" si="858"/>
        <v>2.6279077863444088E-4</v>
      </c>
      <c r="AT1325" s="89">
        <f t="shared" si="859"/>
        <v>0.7883723359033229</v>
      </c>
      <c r="AU1325" s="91">
        <f t="shared" si="860"/>
        <v>8.3373523649180417E-8</v>
      </c>
      <c r="AV1325" s="95">
        <f t="shared" si="870"/>
        <v>29428.582470192661</v>
      </c>
      <c r="AW1325" s="96">
        <f t="shared" si="871"/>
        <v>182954.0025056529</v>
      </c>
      <c r="AX1325" s="96">
        <f t="shared" si="872"/>
        <v>10439.528961854145</v>
      </c>
      <c r="AY1325" s="96">
        <f t="shared" si="873"/>
        <v>95918.634201570923</v>
      </c>
      <c r="AZ1325" s="96">
        <f t="shared" si="874"/>
        <v>287755902.60471284</v>
      </c>
      <c r="BA1325" s="97">
        <f t="shared" si="875"/>
        <v>30.43133613195085</v>
      </c>
      <c r="BB1325" s="102">
        <f t="shared" si="876"/>
        <v>80.626253342993593</v>
      </c>
      <c r="BC1325" s="98">
        <f t="shared" si="877"/>
        <v>501.24384248124073</v>
      </c>
      <c r="BD1325" s="98">
        <f t="shared" si="878"/>
        <v>28.601449210559299</v>
      </c>
      <c r="BE1325" s="98">
        <f t="shared" si="879"/>
        <v>262.79077863444087</v>
      </c>
      <c r="BF1325" s="98">
        <f t="shared" si="880"/>
        <v>788372.33590332291</v>
      </c>
      <c r="BG1325" s="103">
        <f t="shared" si="881"/>
        <v>8.3373523649180423E-2</v>
      </c>
      <c r="BH1325">
        <v>0.1</v>
      </c>
      <c r="BI1325">
        <f t="shared" si="861"/>
        <v>14987.286593995459</v>
      </c>
      <c r="BJ1325">
        <v>0.1</v>
      </c>
      <c r="BK1325">
        <f t="shared" si="862"/>
        <v>0.29803032786885247</v>
      </c>
      <c r="BL1325" s="114">
        <v>187.562005220738</v>
      </c>
      <c r="BM1325" s="114">
        <v>1012.03746873145</v>
      </c>
      <c r="BN1325" s="114">
        <v>69.555897325915296</v>
      </c>
      <c r="BO1325" s="114">
        <v>256</v>
      </c>
      <c r="BP1325" s="114">
        <v>384000</v>
      </c>
      <c r="BQ1325" s="107">
        <f t="shared" si="863"/>
        <v>1.362E-6</v>
      </c>
      <c r="BR1325" s="107">
        <f t="shared" si="864"/>
        <v>2.826407808162977E-2</v>
      </c>
      <c r="BS1325" s="107">
        <f t="shared" si="865"/>
        <v>0.15277637453010531</v>
      </c>
      <c r="BT1325" s="107">
        <f t="shared" si="866"/>
        <v>1.047668395956896E-2</v>
      </c>
      <c r="BU1325" s="107">
        <f t="shared" si="867"/>
        <v>3.9548266027805971E-2</v>
      </c>
      <c r="BV1325" s="107">
        <f t="shared" si="868"/>
        <v>64.344175915094681</v>
      </c>
      <c r="BW1325" s="117">
        <f t="shared" si="869"/>
        <v>4.3036408278939304E-6</v>
      </c>
    </row>
    <row r="1326" spans="1:75" ht="30" customHeight="1" x14ac:dyDescent="0.25">
      <c r="A1326" s="108">
        <v>4.5824083333333299</v>
      </c>
      <c r="B1326" s="108">
        <v>-74.142508333333296</v>
      </c>
      <c r="C1326" s="119">
        <v>24</v>
      </c>
      <c r="D1326" s="119">
        <v>22</v>
      </c>
      <c r="E1326" s="119">
        <v>1781</v>
      </c>
      <c r="F1326" s="16" t="s">
        <v>2426</v>
      </c>
      <c r="G1326" s="14" t="s">
        <v>2427</v>
      </c>
      <c r="H1326" s="16" t="s">
        <v>2428</v>
      </c>
      <c r="I1326" s="14" t="s">
        <v>1481</v>
      </c>
      <c r="J1326" s="14" t="s">
        <v>53</v>
      </c>
      <c r="K1326" s="27"/>
      <c r="L1326" s="27"/>
      <c r="M1326" s="27"/>
      <c r="N1326" s="15" t="s">
        <v>43</v>
      </c>
      <c r="O1326" s="15" t="s">
        <v>123</v>
      </c>
      <c r="P1326" s="17">
        <v>-7.2022874027276113E-2</v>
      </c>
      <c r="Q1326" s="18">
        <v>109474.56</v>
      </c>
      <c r="R1326" s="18">
        <v>82072.310774621161</v>
      </c>
      <c r="S1326" s="15" t="s">
        <v>45</v>
      </c>
      <c r="T1326" s="15"/>
      <c r="U1326" s="15"/>
      <c r="V1326" s="14">
        <v>365</v>
      </c>
      <c r="W1326" s="76" t="s">
        <v>3306</v>
      </c>
      <c r="X1326" s="14"/>
      <c r="Y1326" s="14">
        <v>8760</v>
      </c>
      <c r="Z1326" s="76" t="s">
        <v>3308</v>
      </c>
      <c r="AA1326" s="76" t="s">
        <v>429</v>
      </c>
      <c r="AB1326" s="19" t="s">
        <v>49</v>
      </c>
      <c r="AC1326" s="19">
        <v>196.35697419693699</v>
      </c>
      <c r="AD1326" s="19">
        <v>1220.7279907421801</v>
      </c>
      <c r="AE1326" s="19">
        <v>69.655897325915305</v>
      </c>
      <c r="AF1326" s="19">
        <v>640</v>
      </c>
      <c r="AG1326" s="19">
        <v>1920000</v>
      </c>
      <c r="AH1326" s="20">
        <v>2.9803032786885244</v>
      </c>
      <c r="AI1326" s="20">
        <v>1.362E-5</v>
      </c>
      <c r="AJ1326" s="21">
        <f t="shared" si="889"/>
        <v>1.6115470609055282E-2</v>
      </c>
      <c r="AK1326" s="21">
        <f t="shared" si="890"/>
        <v>0.10018796702747107</v>
      </c>
      <c r="AL1326" s="21">
        <f t="shared" si="891"/>
        <v>5.716820452617624E-3</v>
      </c>
      <c r="AM1326" s="21">
        <f t="shared" si="892"/>
        <v>5.252627889575754E-2</v>
      </c>
      <c r="AN1326" s="21">
        <f t="shared" si="893"/>
        <v>157.57883668727263</v>
      </c>
      <c r="AO1326" s="86">
        <f t="shared" si="854"/>
        <v>3.043133613195085E-5</v>
      </c>
      <c r="AP1326" s="88">
        <f t="shared" si="855"/>
        <v>4.4151974271384331E-5</v>
      </c>
      <c r="AQ1326" s="89">
        <f t="shared" si="856"/>
        <v>2.7448758089718101E-4</v>
      </c>
      <c r="AR1326" s="89">
        <f t="shared" si="857"/>
        <v>1.5662521787993489E-5</v>
      </c>
      <c r="AS1326" s="89">
        <f t="shared" si="858"/>
        <v>1.4390761341303435E-4</v>
      </c>
      <c r="AT1326" s="89">
        <f t="shared" si="859"/>
        <v>0.43172284023910307</v>
      </c>
      <c r="AU1326" s="91">
        <f t="shared" si="860"/>
        <v>8.3373523649180417E-8</v>
      </c>
      <c r="AV1326" s="95">
        <f t="shared" si="870"/>
        <v>16115.470609055281</v>
      </c>
      <c r="AW1326" s="96">
        <f t="shared" si="871"/>
        <v>100187.96702747107</v>
      </c>
      <c r="AX1326" s="96">
        <f t="shared" si="872"/>
        <v>5716.8204526176241</v>
      </c>
      <c r="AY1326" s="96">
        <f t="shared" si="873"/>
        <v>52526.278895757539</v>
      </c>
      <c r="AZ1326" s="96">
        <f t="shared" si="874"/>
        <v>157578836.68727264</v>
      </c>
      <c r="BA1326" s="97">
        <f t="shared" si="875"/>
        <v>30.43133613195085</v>
      </c>
      <c r="BB1326" s="102">
        <f t="shared" si="876"/>
        <v>44.151974271384333</v>
      </c>
      <c r="BC1326" s="98">
        <f t="shared" si="877"/>
        <v>274.48758089718103</v>
      </c>
      <c r="BD1326" s="98">
        <f t="shared" si="878"/>
        <v>15.662521787993489</v>
      </c>
      <c r="BE1326" s="98">
        <f t="shared" si="879"/>
        <v>143.90761341303434</v>
      </c>
      <c r="BF1326" s="98">
        <f t="shared" si="880"/>
        <v>431722.84023910307</v>
      </c>
      <c r="BG1326" s="103">
        <f t="shared" si="881"/>
        <v>8.3373523649180423E-2</v>
      </c>
      <c r="BH1326">
        <v>0.1</v>
      </c>
      <c r="BI1326">
        <f t="shared" si="861"/>
        <v>8207.2310774621164</v>
      </c>
      <c r="BJ1326">
        <v>0.1</v>
      </c>
      <c r="BK1326">
        <f t="shared" si="862"/>
        <v>0.29803032786885247</v>
      </c>
      <c r="BL1326" s="114">
        <v>187.562005220738</v>
      </c>
      <c r="BM1326" s="114">
        <v>1012.03746873145</v>
      </c>
      <c r="BN1326" s="114">
        <v>69.555897325915296</v>
      </c>
      <c r="BO1326" s="114">
        <v>256</v>
      </c>
      <c r="BP1326" s="114">
        <v>384000</v>
      </c>
      <c r="BQ1326" s="107">
        <f t="shared" si="863"/>
        <v>1.362E-6</v>
      </c>
      <c r="BR1326" s="107">
        <f t="shared" si="864"/>
        <v>1.5477773014649936E-2</v>
      </c>
      <c r="BS1326" s="107">
        <f t="shared" si="865"/>
        <v>8.3662309456858305E-2</v>
      </c>
      <c r="BT1326" s="107">
        <f t="shared" si="866"/>
        <v>5.7371670076805156E-3</v>
      </c>
      <c r="BU1326" s="107">
        <f t="shared" si="867"/>
        <v>2.1657139600786014E-2</v>
      </c>
      <c r="BV1326" s="107">
        <f t="shared" si="868"/>
        <v>35.235699064807939</v>
      </c>
      <c r="BW1326" s="117">
        <f t="shared" si="869"/>
        <v>4.3036408278939304E-6</v>
      </c>
    </row>
    <row r="1327" spans="1:75" ht="30" customHeight="1" x14ac:dyDescent="0.25">
      <c r="A1327" s="108">
        <v>4.5824083333333299</v>
      </c>
      <c r="B1327" s="108">
        <v>-74.142508333333296</v>
      </c>
      <c r="C1327" s="119">
        <v>24</v>
      </c>
      <c r="D1327" s="119">
        <v>22</v>
      </c>
      <c r="E1327" s="119">
        <v>1781</v>
      </c>
      <c r="F1327" s="16" t="s">
        <v>2426</v>
      </c>
      <c r="G1327" s="14" t="s">
        <v>2427</v>
      </c>
      <c r="H1327" s="16" t="s">
        <v>2428</v>
      </c>
      <c r="I1327" s="14" t="s">
        <v>1481</v>
      </c>
      <c r="J1327" s="14" t="s">
        <v>53</v>
      </c>
      <c r="K1327" s="27"/>
      <c r="L1327" s="27"/>
      <c r="M1327" s="27"/>
      <c r="N1327" s="15" t="s">
        <v>43</v>
      </c>
      <c r="O1327" s="15" t="s">
        <v>123</v>
      </c>
      <c r="P1327" s="17">
        <v>-7.2022874027276113E-2</v>
      </c>
      <c r="Q1327" s="18">
        <v>109474.56</v>
      </c>
      <c r="R1327" s="18">
        <v>82072.310774621161</v>
      </c>
      <c r="S1327" s="15" t="s">
        <v>45</v>
      </c>
      <c r="T1327" s="15"/>
      <c r="U1327" s="15"/>
      <c r="V1327" s="14">
        <v>365</v>
      </c>
      <c r="W1327" s="76" t="s">
        <v>3306</v>
      </c>
      <c r="X1327" s="14"/>
      <c r="Y1327" s="14">
        <v>8760</v>
      </c>
      <c r="Z1327" s="76" t="s">
        <v>3308</v>
      </c>
      <c r="AA1327" s="76" t="s">
        <v>429</v>
      </c>
      <c r="AB1327" s="19" t="s">
        <v>49</v>
      </c>
      <c r="AC1327" s="19">
        <v>196.35697419693699</v>
      </c>
      <c r="AD1327" s="19">
        <v>1220.7279907421801</v>
      </c>
      <c r="AE1327" s="19">
        <v>69.655897325915305</v>
      </c>
      <c r="AF1327" s="19">
        <v>640</v>
      </c>
      <c r="AG1327" s="19">
        <v>1920000</v>
      </c>
      <c r="AH1327" s="20">
        <v>2.9803032786885244</v>
      </c>
      <c r="AI1327" s="20">
        <v>1.362E-5</v>
      </c>
      <c r="AJ1327" s="21">
        <f t="shared" si="889"/>
        <v>1.6115470609055282E-2</v>
      </c>
      <c r="AK1327" s="21">
        <f t="shared" si="890"/>
        <v>0.10018796702747107</v>
      </c>
      <c r="AL1327" s="21">
        <f t="shared" si="891"/>
        <v>5.716820452617624E-3</v>
      </c>
      <c r="AM1327" s="21">
        <f t="shared" si="892"/>
        <v>5.252627889575754E-2</v>
      </c>
      <c r="AN1327" s="21">
        <f t="shared" si="893"/>
        <v>157.57883668727263</v>
      </c>
      <c r="AO1327" s="86">
        <f t="shared" si="854"/>
        <v>3.043133613195085E-5</v>
      </c>
      <c r="AP1327" s="88">
        <f t="shared" si="855"/>
        <v>4.4151974271384331E-5</v>
      </c>
      <c r="AQ1327" s="89">
        <f t="shared" si="856"/>
        <v>2.7448758089718101E-4</v>
      </c>
      <c r="AR1327" s="89">
        <f t="shared" si="857"/>
        <v>1.5662521787993489E-5</v>
      </c>
      <c r="AS1327" s="89">
        <f t="shared" si="858"/>
        <v>1.4390761341303435E-4</v>
      </c>
      <c r="AT1327" s="89">
        <f t="shared" si="859"/>
        <v>0.43172284023910307</v>
      </c>
      <c r="AU1327" s="91">
        <f t="shared" si="860"/>
        <v>8.3373523649180417E-8</v>
      </c>
      <c r="AV1327" s="95">
        <f t="shared" si="870"/>
        <v>16115.470609055281</v>
      </c>
      <c r="AW1327" s="96">
        <f t="shared" si="871"/>
        <v>100187.96702747107</v>
      </c>
      <c r="AX1327" s="96">
        <f t="shared" si="872"/>
        <v>5716.8204526176241</v>
      </c>
      <c r="AY1327" s="96">
        <f t="shared" si="873"/>
        <v>52526.278895757539</v>
      </c>
      <c r="AZ1327" s="96">
        <f t="shared" si="874"/>
        <v>157578836.68727264</v>
      </c>
      <c r="BA1327" s="97">
        <f t="shared" si="875"/>
        <v>30.43133613195085</v>
      </c>
      <c r="BB1327" s="102">
        <f t="shared" si="876"/>
        <v>44.151974271384333</v>
      </c>
      <c r="BC1327" s="98">
        <f t="shared" si="877"/>
        <v>274.48758089718103</v>
      </c>
      <c r="BD1327" s="98">
        <f t="shared" si="878"/>
        <v>15.662521787993489</v>
      </c>
      <c r="BE1327" s="98">
        <f t="shared" si="879"/>
        <v>143.90761341303434</v>
      </c>
      <c r="BF1327" s="98">
        <f t="shared" si="880"/>
        <v>431722.84023910307</v>
      </c>
      <c r="BG1327" s="103">
        <f t="shared" si="881"/>
        <v>8.3373523649180423E-2</v>
      </c>
      <c r="BH1327">
        <v>0.1</v>
      </c>
      <c r="BI1327">
        <f t="shared" si="861"/>
        <v>8207.2310774621164</v>
      </c>
      <c r="BJ1327">
        <v>0.1</v>
      </c>
      <c r="BK1327">
        <f t="shared" si="862"/>
        <v>0.29803032786885247</v>
      </c>
      <c r="BL1327" s="114">
        <v>187.562005220738</v>
      </c>
      <c r="BM1327" s="114">
        <v>1012.03746873145</v>
      </c>
      <c r="BN1327" s="114">
        <v>69.555897325915296</v>
      </c>
      <c r="BO1327" s="114">
        <v>256</v>
      </c>
      <c r="BP1327" s="114">
        <v>384000</v>
      </c>
      <c r="BQ1327" s="107">
        <f t="shared" si="863"/>
        <v>1.362E-6</v>
      </c>
      <c r="BR1327" s="107">
        <f t="shared" si="864"/>
        <v>1.5477773014649936E-2</v>
      </c>
      <c r="BS1327" s="107">
        <f t="shared" si="865"/>
        <v>8.3662309456858305E-2</v>
      </c>
      <c r="BT1327" s="107">
        <f t="shared" si="866"/>
        <v>5.7371670076805156E-3</v>
      </c>
      <c r="BU1327" s="107">
        <f t="shared" si="867"/>
        <v>2.1657139600786014E-2</v>
      </c>
      <c r="BV1327" s="107">
        <f t="shared" si="868"/>
        <v>35.235699064807939</v>
      </c>
      <c r="BW1327" s="117">
        <f t="shared" si="869"/>
        <v>4.3036408278939304E-6</v>
      </c>
    </row>
    <row r="1328" spans="1:75" ht="30" customHeight="1" x14ac:dyDescent="0.25">
      <c r="A1328" s="108">
        <v>4.5824083333333299</v>
      </c>
      <c r="B1328" s="108">
        <v>-74.142508333333296</v>
      </c>
      <c r="C1328" s="119">
        <v>24</v>
      </c>
      <c r="D1328" s="119">
        <v>22</v>
      </c>
      <c r="E1328" s="119">
        <v>1781</v>
      </c>
      <c r="F1328" s="16" t="s">
        <v>2426</v>
      </c>
      <c r="G1328" s="14" t="s">
        <v>2427</v>
      </c>
      <c r="H1328" s="16" t="s">
        <v>2428</v>
      </c>
      <c r="I1328" s="14" t="s">
        <v>1481</v>
      </c>
      <c r="J1328" s="14" t="s">
        <v>53</v>
      </c>
      <c r="K1328" s="27"/>
      <c r="L1328" s="27"/>
      <c r="M1328" s="27"/>
      <c r="N1328" s="15" t="s">
        <v>43</v>
      </c>
      <c r="O1328" s="15" t="s">
        <v>123</v>
      </c>
      <c r="P1328" s="17">
        <v>-7.2022874027276113E-2</v>
      </c>
      <c r="Q1328" s="18">
        <v>91229.759999999995</v>
      </c>
      <c r="R1328" s="18">
        <v>68394.312017459597</v>
      </c>
      <c r="S1328" s="15" t="s">
        <v>45</v>
      </c>
      <c r="T1328" s="15"/>
      <c r="U1328" s="15"/>
      <c r="V1328" s="14">
        <v>365</v>
      </c>
      <c r="W1328" s="76" t="s">
        <v>3306</v>
      </c>
      <c r="X1328" s="14"/>
      <c r="Y1328" s="14">
        <v>8760</v>
      </c>
      <c r="Z1328" s="76" t="s">
        <v>3308</v>
      </c>
      <c r="AA1328" s="76" t="s">
        <v>429</v>
      </c>
      <c r="AB1328" s="19" t="s">
        <v>49</v>
      </c>
      <c r="AC1328" s="19">
        <v>196.35697419693699</v>
      </c>
      <c r="AD1328" s="19">
        <v>1220.7279907421801</v>
      </c>
      <c r="AE1328" s="19">
        <v>69.655897325915305</v>
      </c>
      <c r="AF1328" s="19">
        <v>640</v>
      </c>
      <c r="AG1328" s="19">
        <v>1920000</v>
      </c>
      <c r="AH1328" s="20">
        <v>2.9803032786885244</v>
      </c>
      <c r="AI1328" s="20">
        <v>1.362E-5</v>
      </c>
      <c r="AJ1328" s="21">
        <f t="shared" si="889"/>
        <v>1.3429700160029572E-2</v>
      </c>
      <c r="AK1328" s="21">
        <f t="shared" si="890"/>
        <v>8.3490851087267184E-2</v>
      </c>
      <c r="AL1328" s="21">
        <f t="shared" si="891"/>
        <v>4.7640671755647809E-3</v>
      </c>
      <c r="AM1328" s="21">
        <f t="shared" si="892"/>
        <v>4.3772359691174142E-2</v>
      </c>
      <c r="AN1328" s="21">
        <f t="shared" si="893"/>
        <v>131.31707907352242</v>
      </c>
      <c r="AO1328" s="86">
        <f t="shared" si="854"/>
        <v>3.043133613195085E-5</v>
      </c>
      <c r="AP1328" s="88">
        <f t="shared" si="855"/>
        <v>3.6793699068574172E-5</v>
      </c>
      <c r="AQ1328" s="89">
        <f t="shared" si="856"/>
        <v>2.2874205777333474E-4</v>
      </c>
      <c r="AR1328" s="89">
        <f t="shared" si="857"/>
        <v>1.3052238837163783E-5</v>
      </c>
      <c r="AS1328" s="89">
        <f t="shared" si="858"/>
        <v>1.199242731265045E-4</v>
      </c>
      <c r="AT1328" s="89">
        <f t="shared" si="859"/>
        <v>0.3597728193795135</v>
      </c>
      <c r="AU1328" s="91">
        <f t="shared" si="860"/>
        <v>8.3373523649180417E-8</v>
      </c>
      <c r="AV1328" s="95">
        <f t="shared" si="870"/>
        <v>13429.700160029572</v>
      </c>
      <c r="AW1328" s="96">
        <f t="shared" si="871"/>
        <v>83490.85108726719</v>
      </c>
      <c r="AX1328" s="96">
        <f t="shared" si="872"/>
        <v>4764.0671755647809</v>
      </c>
      <c r="AY1328" s="96">
        <f t="shared" si="873"/>
        <v>43772.359691174141</v>
      </c>
      <c r="AZ1328" s="96">
        <f t="shared" si="874"/>
        <v>131317079.07352242</v>
      </c>
      <c r="BA1328" s="97">
        <f t="shared" si="875"/>
        <v>30.43133613195085</v>
      </c>
      <c r="BB1328" s="102">
        <f t="shared" si="876"/>
        <v>36.79369906857417</v>
      </c>
      <c r="BC1328" s="98">
        <f t="shared" si="877"/>
        <v>228.74205777333475</v>
      </c>
      <c r="BD1328" s="98">
        <f t="shared" si="878"/>
        <v>13.052238837163783</v>
      </c>
      <c r="BE1328" s="98">
        <f t="shared" si="879"/>
        <v>119.9242731265045</v>
      </c>
      <c r="BF1328" s="98">
        <f t="shared" si="880"/>
        <v>359772.8193795135</v>
      </c>
      <c r="BG1328" s="103">
        <f t="shared" si="881"/>
        <v>8.3373523649180423E-2</v>
      </c>
      <c r="BH1328">
        <v>0.1</v>
      </c>
      <c r="BI1328">
        <f t="shared" si="861"/>
        <v>6839.4312017459597</v>
      </c>
      <c r="BJ1328">
        <v>0.1</v>
      </c>
      <c r="BK1328">
        <f t="shared" si="862"/>
        <v>0.29803032786885247</v>
      </c>
      <c r="BL1328" s="114">
        <v>187.562005220738</v>
      </c>
      <c r="BM1328" s="114">
        <v>1012.03746873145</v>
      </c>
      <c r="BN1328" s="114">
        <v>69.555897325915296</v>
      </c>
      <c r="BO1328" s="114">
        <v>256</v>
      </c>
      <c r="BP1328" s="114">
        <v>384000</v>
      </c>
      <c r="BQ1328" s="107">
        <f t="shared" si="863"/>
        <v>1.362E-6</v>
      </c>
      <c r="BR1328" s="107">
        <f t="shared" si="864"/>
        <v>1.2898279905952489E-2</v>
      </c>
      <c r="BS1328" s="107">
        <f t="shared" si="865"/>
        <v>6.9719324862277693E-2</v>
      </c>
      <c r="BT1328" s="107">
        <f t="shared" si="866"/>
        <v>4.7810228165393997E-3</v>
      </c>
      <c r="BU1328" s="107">
        <f t="shared" si="867"/>
        <v>1.8047806248923985E-2</v>
      </c>
      <c r="BV1328" s="107">
        <f t="shared" si="868"/>
        <v>29.363391541511128</v>
      </c>
      <c r="BW1328" s="117">
        <f t="shared" si="869"/>
        <v>4.3036408278939304E-6</v>
      </c>
    </row>
    <row r="1329" spans="1:75" ht="30" customHeight="1" x14ac:dyDescent="0.25">
      <c r="A1329" s="108">
        <v>4.5824083333333299</v>
      </c>
      <c r="B1329" s="108">
        <v>-74.142508333333296</v>
      </c>
      <c r="C1329" s="119">
        <v>24</v>
      </c>
      <c r="D1329" s="119">
        <v>22</v>
      </c>
      <c r="E1329" s="119">
        <v>1781</v>
      </c>
      <c r="F1329" s="16" t="s">
        <v>2426</v>
      </c>
      <c r="G1329" s="14" t="s">
        <v>2427</v>
      </c>
      <c r="H1329" s="16" t="s">
        <v>2428</v>
      </c>
      <c r="I1329" s="14" t="s">
        <v>1481</v>
      </c>
      <c r="J1329" s="14" t="s">
        <v>53</v>
      </c>
      <c r="K1329" s="27"/>
      <c r="L1329" s="27"/>
      <c r="M1329" s="27"/>
      <c r="N1329" s="15" t="s">
        <v>43</v>
      </c>
      <c r="O1329" s="15" t="s">
        <v>123</v>
      </c>
      <c r="P1329" s="17">
        <v>-7.2022874027276113E-2</v>
      </c>
      <c r="Q1329" s="18">
        <v>109474.56</v>
      </c>
      <c r="R1329" s="18">
        <v>82072.310774621161</v>
      </c>
      <c r="S1329" s="15" t="s">
        <v>45</v>
      </c>
      <c r="T1329" s="15"/>
      <c r="U1329" s="15"/>
      <c r="V1329" s="14">
        <v>365</v>
      </c>
      <c r="W1329" s="76" t="s">
        <v>3306</v>
      </c>
      <c r="X1329" s="14"/>
      <c r="Y1329" s="14">
        <v>8760</v>
      </c>
      <c r="Z1329" s="76" t="s">
        <v>3308</v>
      </c>
      <c r="AA1329" s="76" t="s">
        <v>429</v>
      </c>
      <c r="AB1329" s="19" t="s">
        <v>49</v>
      </c>
      <c r="AC1329" s="19">
        <v>196.35697419693699</v>
      </c>
      <c r="AD1329" s="19">
        <v>1220.7279907421801</v>
      </c>
      <c r="AE1329" s="19">
        <v>69.655897325915305</v>
      </c>
      <c r="AF1329" s="19">
        <v>640</v>
      </c>
      <c r="AG1329" s="19">
        <v>1920000</v>
      </c>
      <c r="AH1329" s="20">
        <v>2.9803032786885244</v>
      </c>
      <c r="AI1329" s="20">
        <v>1.362E-5</v>
      </c>
      <c r="AJ1329" s="21">
        <f t="shared" si="889"/>
        <v>1.6115470609055282E-2</v>
      </c>
      <c r="AK1329" s="21">
        <f t="shared" si="890"/>
        <v>0.10018796702747107</v>
      </c>
      <c r="AL1329" s="21">
        <f t="shared" si="891"/>
        <v>5.716820452617624E-3</v>
      </c>
      <c r="AM1329" s="21">
        <f t="shared" si="892"/>
        <v>5.252627889575754E-2</v>
      </c>
      <c r="AN1329" s="21">
        <f t="shared" si="893"/>
        <v>157.57883668727263</v>
      </c>
      <c r="AO1329" s="86">
        <f t="shared" si="854"/>
        <v>3.043133613195085E-5</v>
      </c>
      <c r="AP1329" s="88">
        <f t="shared" si="855"/>
        <v>4.4151974271384331E-5</v>
      </c>
      <c r="AQ1329" s="89">
        <f t="shared" si="856"/>
        <v>2.7448758089718101E-4</v>
      </c>
      <c r="AR1329" s="89">
        <f t="shared" si="857"/>
        <v>1.5662521787993489E-5</v>
      </c>
      <c r="AS1329" s="89">
        <f t="shared" si="858"/>
        <v>1.4390761341303435E-4</v>
      </c>
      <c r="AT1329" s="89">
        <f t="shared" si="859"/>
        <v>0.43172284023910307</v>
      </c>
      <c r="AU1329" s="91">
        <f t="shared" si="860"/>
        <v>8.3373523649180417E-8</v>
      </c>
      <c r="AV1329" s="95">
        <f t="shared" si="870"/>
        <v>16115.470609055281</v>
      </c>
      <c r="AW1329" s="96">
        <f t="shared" si="871"/>
        <v>100187.96702747107</v>
      </c>
      <c r="AX1329" s="96">
        <f t="shared" si="872"/>
        <v>5716.8204526176241</v>
      </c>
      <c r="AY1329" s="96">
        <f t="shared" si="873"/>
        <v>52526.278895757539</v>
      </c>
      <c r="AZ1329" s="96">
        <f t="shared" si="874"/>
        <v>157578836.68727264</v>
      </c>
      <c r="BA1329" s="97">
        <f t="shared" si="875"/>
        <v>30.43133613195085</v>
      </c>
      <c r="BB1329" s="102">
        <f t="shared" si="876"/>
        <v>44.151974271384333</v>
      </c>
      <c r="BC1329" s="98">
        <f t="shared" si="877"/>
        <v>274.48758089718103</v>
      </c>
      <c r="BD1329" s="98">
        <f t="shared" si="878"/>
        <v>15.662521787993489</v>
      </c>
      <c r="BE1329" s="98">
        <f t="shared" si="879"/>
        <v>143.90761341303434</v>
      </c>
      <c r="BF1329" s="98">
        <f t="shared" si="880"/>
        <v>431722.84023910307</v>
      </c>
      <c r="BG1329" s="103">
        <f t="shared" si="881"/>
        <v>8.3373523649180423E-2</v>
      </c>
      <c r="BH1329">
        <v>0.1</v>
      </c>
      <c r="BI1329">
        <f t="shared" si="861"/>
        <v>8207.2310774621164</v>
      </c>
      <c r="BJ1329">
        <v>0.1</v>
      </c>
      <c r="BK1329">
        <f t="shared" si="862"/>
        <v>0.29803032786885247</v>
      </c>
      <c r="BL1329" s="114">
        <v>187.562005220738</v>
      </c>
      <c r="BM1329" s="114">
        <v>1012.03746873145</v>
      </c>
      <c r="BN1329" s="114">
        <v>69.555897325915296</v>
      </c>
      <c r="BO1329" s="114">
        <v>256</v>
      </c>
      <c r="BP1329" s="114">
        <v>384000</v>
      </c>
      <c r="BQ1329" s="107">
        <f t="shared" si="863"/>
        <v>1.362E-6</v>
      </c>
      <c r="BR1329" s="107">
        <f t="shared" si="864"/>
        <v>1.5477773014649936E-2</v>
      </c>
      <c r="BS1329" s="107">
        <f t="shared" si="865"/>
        <v>8.3662309456858305E-2</v>
      </c>
      <c r="BT1329" s="107">
        <f t="shared" si="866"/>
        <v>5.7371670076805156E-3</v>
      </c>
      <c r="BU1329" s="107">
        <f t="shared" si="867"/>
        <v>2.1657139600786014E-2</v>
      </c>
      <c r="BV1329" s="107">
        <f t="shared" si="868"/>
        <v>35.235699064807939</v>
      </c>
      <c r="BW1329" s="117">
        <f t="shared" si="869"/>
        <v>4.3036408278939304E-6</v>
      </c>
    </row>
    <row r="1330" spans="1:75" ht="15" customHeight="1" x14ac:dyDescent="0.25">
      <c r="A1330" s="108">
        <v>4.6364611111111103</v>
      </c>
      <c r="B1330" s="108">
        <v>-74.1194722222222</v>
      </c>
      <c r="C1330" s="119">
        <v>27</v>
      </c>
      <c r="D1330" s="119">
        <v>28</v>
      </c>
      <c r="E1330" s="119">
        <v>1862</v>
      </c>
      <c r="F1330" s="16" t="s">
        <v>3309</v>
      </c>
      <c r="G1330" s="14" t="s">
        <v>3310</v>
      </c>
      <c r="H1330" s="16" t="s">
        <v>3311</v>
      </c>
      <c r="I1330" s="14" t="s">
        <v>133</v>
      </c>
      <c r="J1330" s="14" t="s">
        <v>41</v>
      </c>
      <c r="K1330" s="27"/>
      <c r="L1330" s="27"/>
      <c r="M1330" s="27"/>
      <c r="N1330" s="15" t="s">
        <v>43</v>
      </c>
      <c r="O1330" s="15" t="s">
        <v>44</v>
      </c>
      <c r="P1330" s="22">
        <v>1.192780523187394E-2</v>
      </c>
      <c r="Q1330" s="18">
        <v>25392</v>
      </c>
      <c r="R1330" s="18">
        <v>26632.849159912217</v>
      </c>
      <c r="S1330" s="15" t="s">
        <v>45</v>
      </c>
      <c r="T1330" s="15"/>
      <c r="U1330" s="15"/>
      <c r="V1330" s="14">
        <v>365</v>
      </c>
      <c r="W1330" s="76" t="s">
        <v>3306</v>
      </c>
      <c r="X1330" s="14"/>
      <c r="Y1330" s="14">
        <v>8760</v>
      </c>
      <c r="Z1330" s="76" t="s">
        <v>3312</v>
      </c>
      <c r="AA1330" s="76" t="s">
        <v>429</v>
      </c>
      <c r="AB1330" s="19" t="s">
        <v>49</v>
      </c>
      <c r="AC1330" s="19">
        <v>46.3856216091623</v>
      </c>
      <c r="AD1330" s="19">
        <v>1074.85364414012</v>
      </c>
      <c r="AE1330" s="19">
        <v>5.4109910208389103</v>
      </c>
      <c r="AF1330" s="19">
        <v>1344</v>
      </c>
      <c r="AG1330" s="19">
        <v>1920000</v>
      </c>
      <c r="AH1330" s="20">
        <v>8608.3841463414628</v>
      </c>
      <c r="AI1330" s="20">
        <v>1.0442E-8</v>
      </c>
      <c r="AJ1330" s="21">
        <f t="shared" si="889"/>
        <v>1.2353812635055841E-3</v>
      </c>
      <c r="AK1330" s="21">
        <f t="shared" si="890"/>
        <v>2.862641497336578E-2</v>
      </c>
      <c r="AL1330" s="21">
        <f t="shared" si="891"/>
        <v>1.4411010766364211E-4</v>
      </c>
      <c r="AM1330" s="21">
        <f t="shared" si="892"/>
        <v>3.5794549270922023E-2</v>
      </c>
      <c r="AN1330" s="21">
        <f t="shared" si="893"/>
        <v>51.135070387031455</v>
      </c>
      <c r="AO1330" s="86">
        <f t="shared" si="854"/>
        <v>9.4281405436559516E-5</v>
      </c>
      <c r="AP1330" s="88">
        <f t="shared" si="855"/>
        <v>3.3846062013851621E-6</v>
      </c>
      <c r="AQ1330" s="89">
        <f t="shared" si="856"/>
        <v>7.8428534173604874E-5</v>
      </c>
      <c r="AR1330" s="89">
        <f t="shared" si="857"/>
        <v>3.9482221277710166E-7</v>
      </c>
      <c r="AS1330" s="89">
        <f t="shared" si="858"/>
        <v>9.8067258276498693E-5</v>
      </c>
      <c r="AT1330" s="89">
        <f t="shared" si="859"/>
        <v>0.14009608325214098</v>
      </c>
      <c r="AU1330" s="91">
        <f t="shared" si="860"/>
        <v>2.5830522037413568E-7</v>
      </c>
      <c r="AV1330" s="95">
        <f t="shared" si="870"/>
        <v>1235.3812635055842</v>
      </c>
      <c r="AW1330" s="96">
        <f t="shared" si="871"/>
        <v>28626.41497336578</v>
      </c>
      <c r="AX1330" s="96">
        <f t="shared" si="872"/>
        <v>144.11010766364211</v>
      </c>
      <c r="AY1330" s="96">
        <f t="shared" si="873"/>
        <v>35794.54927092202</v>
      </c>
      <c r="AZ1330" s="96">
        <f t="shared" si="874"/>
        <v>51135070.387031458</v>
      </c>
      <c r="BA1330" s="97">
        <f t="shared" si="875"/>
        <v>94.28140543655951</v>
      </c>
      <c r="BB1330" s="102">
        <f t="shared" si="876"/>
        <v>3.3846062013851621</v>
      </c>
      <c r="BC1330" s="98">
        <f t="shared" si="877"/>
        <v>78.428534173604874</v>
      </c>
      <c r="BD1330" s="98">
        <f t="shared" si="878"/>
        <v>0.39482221277710167</v>
      </c>
      <c r="BE1330" s="98">
        <f t="shared" si="879"/>
        <v>98.067258276498691</v>
      </c>
      <c r="BF1330" s="98">
        <f t="shared" si="880"/>
        <v>140096.08325214099</v>
      </c>
      <c r="BG1330" s="103">
        <f t="shared" si="881"/>
        <v>0.25830522037413567</v>
      </c>
      <c r="BH1330">
        <v>0.1</v>
      </c>
      <c r="BI1330">
        <f t="shared" si="861"/>
        <v>2663.2849159912221</v>
      </c>
      <c r="BJ1330">
        <v>0.1</v>
      </c>
      <c r="BK1330">
        <f t="shared" si="862"/>
        <v>860.83841463414637</v>
      </c>
      <c r="BL1330" s="114">
        <v>17.6498016718255</v>
      </c>
      <c r="BM1330" s="114">
        <v>910.91550745517998</v>
      </c>
      <c r="BN1330" s="114">
        <v>5.3109910208389097</v>
      </c>
      <c r="BO1330" s="114">
        <v>537.6</v>
      </c>
      <c r="BP1330" s="114">
        <v>384000</v>
      </c>
      <c r="BQ1330" s="107">
        <f t="shared" si="863"/>
        <v>1.0442E-9</v>
      </c>
      <c r="BR1330" s="107">
        <f t="shared" si="864"/>
        <v>4.8602706520685856E-4</v>
      </c>
      <c r="BS1330" s="107">
        <f t="shared" si="865"/>
        <v>2.4428583142231852E-2</v>
      </c>
      <c r="BT1330" s="107">
        <f t="shared" si="866"/>
        <v>1.421790452096005E-4</v>
      </c>
      <c r="BU1330" s="107">
        <f t="shared" si="867"/>
        <v>1.4758470746538715E-2</v>
      </c>
      <c r="BV1330" s="107">
        <f t="shared" si="868"/>
        <v>11.434149341963883</v>
      </c>
      <c r="BW1330" s="117">
        <f t="shared" si="869"/>
        <v>1.3333404224797892E-5</v>
      </c>
    </row>
    <row r="1331" spans="1:75" ht="15" customHeight="1" x14ac:dyDescent="0.25">
      <c r="A1331" s="108">
        <v>4.6364611111111103</v>
      </c>
      <c r="B1331" s="108">
        <v>-74.1194722222222</v>
      </c>
      <c r="C1331" s="119">
        <v>27</v>
      </c>
      <c r="D1331" s="119">
        <v>28</v>
      </c>
      <c r="E1331" s="119">
        <v>1862</v>
      </c>
      <c r="F1331" s="16" t="s">
        <v>3309</v>
      </c>
      <c r="G1331" s="14" t="s">
        <v>3310</v>
      </c>
      <c r="H1331" s="16" t="s">
        <v>3311</v>
      </c>
      <c r="I1331" s="14" t="s">
        <v>133</v>
      </c>
      <c r="J1331" s="14" t="s">
        <v>53</v>
      </c>
      <c r="K1331" s="27"/>
      <c r="L1331" s="27"/>
      <c r="M1331" s="27"/>
      <c r="N1331" s="15" t="s">
        <v>43</v>
      </c>
      <c r="O1331" s="15" t="s">
        <v>397</v>
      </c>
      <c r="P1331" s="22">
        <v>1.192780523187394E-2</v>
      </c>
      <c r="Q1331" s="18">
        <v>8832</v>
      </c>
      <c r="R1331" s="18">
        <v>9263.5997077955526</v>
      </c>
      <c r="S1331" s="15" t="s">
        <v>45</v>
      </c>
      <c r="T1331" s="15"/>
      <c r="U1331" s="15"/>
      <c r="V1331" s="14">
        <v>365</v>
      </c>
      <c r="W1331" s="76" t="s">
        <v>3306</v>
      </c>
      <c r="X1331" s="14"/>
      <c r="Y1331" s="14">
        <v>8760</v>
      </c>
      <c r="Z1331" s="76" t="s">
        <v>429</v>
      </c>
      <c r="AA1331" s="76" t="s">
        <v>429</v>
      </c>
      <c r="AB1331" s="19" t="s">
        <v>49</v>
      </c>
      <c r="AC1331" s="19">
        <v>196.35697419693699</v>
      </c>
      <c r="AD1331" s="19">
        <v>1220.7279907421801</v>
      </c>
      <c r="AE1331" s="19">
        <v>0.1</v>
      </c>
      <c r="AF1331" s="19">
        <v>640</v>
      </c>
      <c r="AG1331" s="19">
        <v>1920000</v>
      </c>
      <c r="AH1331" s="20">
        <v>8608.3841463414628</v>
      </c>
      <c r="AI1331" s="20">
        <v>1.0442E-8</v>
      </c>
      <c r="AJ1331" s="21">
        <f t="shared" si="889"/>
        <v>1.8189724087943643E-3</v>
      </c>
      <c r="AK1331" s="21">
        <f t="shared" si="890"/>
        <v>1.1308335458337111E-2</v>
      </c>
      <c r="AL1331" s="21">
        <f t="shared" si="891"/>
        <v>9.2635997077955533E-7</v>
      </c>
      <c r="AM1331" s="21">
        <f t="shared" si="892"/>
        <v>5.9287038129891539E-3</v>
      </c>
      <c r="AN1331" s="21">
        <f t="shared" si="893"/>
        <v>17.78611143896746</v>
      </c>
      <c r="AO1331" s="86">
        <f t="shared" si="854"/>
        <v>9.4281405436559516E-5</v>
      </c>
      <c r="AP1331" s="88">
        <f t="shared" si="855"/>
        <v>4.9834860514914088E-6</v>
      </c>
      <c r="AQ1331" s="89">
        <f t="shared" si="856"/>
        <v>3.0981740981745506E-5</v>
      </c>
      <c r="AR1331" s="89">
        <f t="shared" si="857"/>
        <v>2.5379725226837132E-9</v>
      </c>
      <c r="AS1331" s="89">
        <f t="shared" si="858"/>
        <v>1.6243024145175764E-5</v>
      </c>
      <c r="AT1331" s="89">
        <f t="shared" si="859"/>
        <v>4.8729072435527286E-2</v>
      </c>
      <c r="AU1331" s="91">
        <f t="shared" si="860"/>
        <v>2.5830522037413568E-7</v>
      </c>
      <c r="AV1331" s="95">
        <f t="shared" si="870"/>
        <v>1818.9724087943644</v>
      </c>
      <c r="AW1331" s="96">
        <f t="shared" si="871"/>
        <v>11308.335458337111</v>
      </c>
      <c r="AX1331" s="96">
        <f t="shared" si="872"/>
        <v>0.92635997077955534</v>
      </c>
      <c r="AY1331" s="96">
        <f t="shared" si="873"/>
        <v>5928.7038129891534</v>
      </c>
      <c r="AZ1331" s="96">
        <f t="shared" si="874"/>
        <v>17786111.438967459</v>
      </c>
      <c r="BA1331" s="97">
        <f t="shared" si="875"/>
        <v>94.28140543655951</v>
      </c>
      <c r="BB1331" s="102">
        <f t="shared" si="876"/>
        <v>4.9834860514914086</v>
      </c>
      <c r="BC1331" s="98">
        <f t="shared" si="877"/>
        <v>30.981740981745507</v>
      </c>
      <c r="BD1331" s="98">
        <f t="shared" si="878"/>
        <v>2.537972522683713E-3</v>
      </c>
      <c r="BE1331" s="98">
        <f t="shared" si="879"/>
        <v>16.243024145175763</v>
      </c>
      <c r="BF1331" s="98">
        <f t="shared" si="880"/>
        <v>48729.072435527283</v>
      </c>
      <c r="BG1331" s="103">
        <f t="shared" si="881"/>
        <v>0.25830522037413567</v>
      </c>
      <c r="BH1331">
        <v>0.1</v>
      </c>
      <c r="BI1331">
        <f t="shared" si="861"/>
        <v>926.35997077955528</v>
      </c>
      <c r="BJ1331">
        <v>0.1</v>
      </c>
      <c r="BK1331">
        <f t="shared" si="862"/>
        <v>860.83841463414637</v>
      </c>
      <c r="BL1331" s="114">
        <v>187.562005220738</v>
      </c>
      <c r="BM1331" s="114">
        <v>1012.03746873145</v>
      </c>
      <c r="BN1331" s="114">
        <v>0</v>
      </c>
      <c r="BO1331" s="114">
        <v>256</v>
      </c>
      <c r="BP1331" s="114">
        <v>384000</v>
      </c>
      <c r="BQ1331" s="107">
        <f t="shared" si="863"/>
        <v>1.0442E-9</v>
      </c>
      <c r="BR1331" s="107">
        <f t="shared" si="864"/>
        <v>1.7469947199314599E-3</v>
      </c>
      <c r="BS1331" s="107">
        <f t="shared" si="865"/>
        <v>9.4430647574468875E-3</v>
      </c>
      <c r="BT1331" s="107">
        <f t="shared" si="866"/>
        <v>9.2635997077955538E-8</v>
      </c>
      <c r="BU1331" s="107">
        <f t="shared" si="867"/>
        <v>2.4444672043956459E-3</v>
      </c>
      <c r="BV1331" s="107">
        <f t="shared" si="868"/>
        <v>3.9770954232917846</v>
      </c>
      <c r="BW1331" s="117">
        <f t="shared" si="869"/>
        <v>1.3333404224797892E-5</v>
      </c>
    </row>
    <row r="1332" spans="1:75" ht="45" customHeight="1" x14ac:dyDescent="0.25">
      <c r="A1332" s="108">
        <v>4.6364611111111103</v>
      </c>
      <c r="B1332" s="108">
        <v>-74.1194722222222</v>
      </c>
      <c r="C1332" s="119">
        <v>27</v>
      </c>
      <c r="D1332" s="119">
        <v>28</v>
      </c>
      <c r="E1332" s="119">
        <v>1862</v>
      </c>
      <c r="F1332" s="16" t="s">
        <v>3309</v>
      </c>
      <c r="G1332" s="14" t="s">
        <v>3310</v>
      </c>
      <c r="H1332" s="16" t="s">
        <v>3311</v>
      </c>
      <c r="I1332" s="14" t="s">
        <v>133</v>
      </c>
      <c r="J1332" s="14" t="s">
        <v>53</v>
      </c>
      <c r="K1332" s="27"/>
      <c r="L1332" s="27"/>
      <c r="M1332" s="14">
        <v>2006</v>
      </c>
      <c r="N1332" s="15" t="s">
        <v>43</v>
      </c>
      <c r="O1332" s="15" t="s">
        <v>123</v>
      </c>
      <c r="P1332" s="22">
        <v>1.192780523187394E-2</v>
      </c>
      <c r="Q1332" s="18">
        <v>149040</v>
      </c>
      <c r="R1332" s="18">
        <v>156323.24506904997</v>
      </c>
      <c r="S1332" s="15" t="s">
        <v>45</v>
      </c>
      <c r="T1332" s="15"/>
      <c r="U1332" s="15"/>
      <c r="V1332" s="14">
        <v>365</v>
      </c>
      <c r="W1332" s="76" t="s">
        <v>3306</v>
      </c>
      <c r="X1332" s="14"/>
      <c r="Y1332" s="14">
        <v>8760</v>
      </c>
      <c r="Z1332" s="76" t="s">
        <v>429</v>
      </c>
      <c r="AA1332" s="76" t="s">
        <v>429</v>
      </c>
      <c r="AB1332" s="19" t="s">
        <v>49</v>
      </c>
      <c r="AC1332" s="19">
        <v>196.35697419693699</v>
      </c>
      <c r="AD1332" s="19">
        <v>1220.7279907421801</v>
      </c>
      <c r="AE1332" s="19">
        <v>69.655897325915305</v>
      </c>
      <c r="AF1332" s="19">
        <v>640</v>
      </c>
      <c r="AG1332" s="19">
        <v>1920000</v>
      </c>
      <c r="AH1332" s="20">
        <v>32831.976744186046</v>
      </c>
      <c r="AI1332" s="20">
        <v>1.0442E-8</v>
      </c>
      <c r="AJ1332" s="21">
        <f t="shared" si="889"/>
        <v>3.0695159398404902E-2</v>
      </c>
      <c r="AK1332" s="21">
        <f t="shared" si="890"/>
        <v>0.19082816085943877</v>
      </c>
      <c r="AL1332" s="21">
        <f t="shared" si="891"/>
        <v>1.0888835908183641E-2</v>
      </c>
      <c r="AM1332" s="21">
        <f t="shared" si="892"/>
        <v>0.10004687684419199</v>
      </c>
      <c r="AN1332" s="21">
        <f t="shared" si="893"/>
        <v>300.14063053257593</v>
      </c>
      <c r="AO1332" s="86">
        <f t="shared" si="854"/>
        <v>3.5958489515338981E-4</v>
      </c>
      <c r="AP1332" s="88">
        <f t="shared" si="855"/>
        <v>8.4096327118917541E-5</v>
      </c>
      <c r="AQ1332" s="89">
        <f t="shared" si="856"/>
        <v>5.2281687906695557E-4</v>
      </c>
      <c r="AR1332" s="89">
        <f t="shared" si="857"/>
        <v>2.9832427145708603E-5</v>
      </c>
      <c r="AS1332" s="89">
        <f t="shared" si="858"/>
        <v>2.7410103244984106E-4</v>
      </c>
      <c r="AT1332" s="89">
        <f t="shared" si="859"/>
        <v>0.82230309734952312</v>
      </c>
      <c r="AU1332" s="91">
        <f t="shared" si="860"/>
        <v>9.8516409631065706E-7</v>
      </c>
      <c r="AV1332" s="95">
        <f t="shared" si="870"/>
        <v>30695.159398404903</v>
      </c>
      <c r="AW1332" s="96">
        <f t="shared" si="871"/>
        <v>190828.16085943877</v>
      </c>
      <c r="AX1332" s="96">
        <f t="shared" si="872"/>
        <v>10888.835908183641</v>
      </c>
      <c r="AY1332" s="96">
        <f t="shared" si="873"/>
        <v>100046.87684419198</v>
      </c>
      <c r="AZ1332" s="96">
        <f t="shared" si="874"/>
        <v>300140630.53257591</v>
      </c>
      <c r="BA1332" s="97">
        <f t="shared" si="875"/>
        <v>359.58489515338982</v>
      </c>
      <c r="BB1332" s="102">
        <f t="shared" si="876"/>
        <v>84.096327118917543</v>
      </c>
      <c r="BC1332" s="98">
        <f t="shared" si="877"/>
        <v>522.81687906695561</v>
      </c>
      <c r="BD1332" s="98">
        <f t="shared" si="878"/>
        <v>29.832427145708603</v>
      </c>
      <c r="BE1332" s="98">
        <f t="shared" si="879"/>
        <v>274.10103244984106</v>
      </c>
      <c r="BF1332" s="98">
        <f t="shared" si="880"/>
        <v>822303.0973495231</v>
      </c>
      <c r="BG1332" s="103">
        <f t="shared" si="881"/>
        <v>0.98516409631065704</v>
      </c>
      <c r="BH1332">
        <v>0.1</v>
      </c>
      <c r="BI1332">
        <f t="shared" si="861"/>
        <v>15632.324506904997</v>
      </c>
      <c r="BJ1332">
        <v>0.1</v>
      </c>
      <c r="BK1332">
        <f t="shared" si="862"/>
        <v>3283.1976744186049</v>
      </c>
      <c r="BL1332" s="114">
        <v>187.562005220738</v>
      </c>
      <c r="BM1332" s="114">
        <v>1012.03746873145</v>
      </c>
      <c r="BN1332" s="114">
        <v>69.555897325915296</v>
      </c>
      <c r="BO1332" s="114">
        <v>256</v>
      </c>
      <c r="BP1332" s="114">
        <v>384000</v>
      </c>
      <c r="BQ1332" s="107">
        <f t="shared" si="863"/>
        <v>1.0442E-9</v>
      </c>
      <c r="BR1332" s="107">
        <f t="shared" si="864"/>
        <v>2.9480535898843391E-2</v>
      </c>
      <c r="BS1332" s="107">
        <f t="shared" si="865"/>
        <v>0.15935171778191626</v>
      </c>
      <c r="BT1332" s="107">
        <f t="shared" si="866"/>
        <v>1.09275900200563E-2</v>
      </c>
      <c r="BU1332" s="107">
        <f t="shared" si="867"/>
        <v>4.1250384074176534E-2</v>
      </c>
      <c r="BV1332" s="107">
        <f t="shared" si="868"/>
        <v>67.113485268048876</v>
      </c>
      <c r="BW1332" s="117">
        <f t="shared" si="869"/>
        <v>5.0852983555043129E-5</v>
      </c>
    </row>
    <row r="1333" spans="1:75" ht="45" customHeight="1" x14ac:dyDescent="0.25">
      <c r="A1333" s="108">
        <v>4.6702916666666603</v>
      </c>
      <c r="B1333" s="108">
        <v>-74.141408333333302</v>
      </c>
      <c r="C1333" s="119">
        <v>24</v>
      </c>
      <c r="D1333" s="119">
        <v>32</v>
      </c>
      <c r="E1333" s="119">
        <v>1911</v>
      </c>
      <c r="F1333" s="16" t="s">
        <v>3313</v>
      </c>
      <c r="G1333" s="14" t="s">
        <v>3314</v>
      </c>
      <c r="H1333" s="16" t="s">
        <v>3315</v>
      </c>
      <c r="I1333" s="14" t="s">
        <v>40</v>
      </c>
      <c r="J1333" s="14" t="s">
        <v>41</v>
      </c>
      <c r="K1333" s="27"/>
      <c r="L1333" s="27"/>
      <c r="M1333" s="27"/>
      <c r="N1333" s="15" t="s">
        <v>43</v>
      </c>
      <c r="O1333" s="15" t="s">
        <v>86</v>
      </c>
      <c r="P1333" s="17">
        <v>-2.5800163440120989E-4</v>
      </c>
      <c r="Q1333" s="18">
        <v>674856</v>
      </c>
      <c r="R1333" s="18">
        <v>674159.90344593616</v>
      </c>
      <c r="S1333" s="15" t="s">
        <v>45</v>
      </c>
      <c r="T1333" s="15"/>
      <c r="U1333" s="15"/>
      <c r="V1333" s="14">
        <v>365</v>
      </c>
      <c r="W1333" s="76" t="s">
        <v>3306</v>
      </c>
      <c r="X1333" s="14"/>
      <c r="Y1333" s="14">
        <v>8760</v>
      </c>
      <c r="Z1333" s="76" t="s">
        <v>429</v>
      </c>
      <c r="AA1333" s="76" t="s">
        <v>429</v>
      </c>
      <c r="AB1333" s="19" t="s">
        <v>49</v>
      </c>
      <c r="AC1333" s="19">
        <v>589.42211574465</v>
      </c>
      <c r="AD1333" s="19">
        <v>6395.3771199333296</v>
      </c>
      <c r="AE1333" s="19">
        <v>22.425616220874101</v>
      </c>
      <c r="AF1333" s="19">
        <v>1344</v>
      </c>
      <c r="AG1333" s="19">
        <v>1920000</v>
      </c>
      <c r="AH1333" s="20">
        <v>1159.0914634146341</v>
      </c>
      <c r="AI1333" s="20">
        <v>1.4200000000000001E-4</v>
      </c>
      <c r="AJ1333" s="21">
        <f t="shared" si="889"/>
        <v>0.39736475663931264</v>
      </c>
      <c r="AK1333" s="21">
        <f t="shared" si="890"/>
        <v>4.3115068216746026</v>
      </c>
      <c r="AL1333" s="21">
        <f t="shared" si="891"/>
        <v>1.5118451266180104E-2</v>
      </c>
      <c r="AM1333" s="21">
        <f t="shared" si="892"/>
        <v>0.90607091023133812</v>
      </c>
      <c r="AN1333" s="21">
        <f t="shared" si="893"/>
        <v>1294.3870146161976</v>
      </c>
      <c r="AO1333" s="86">
        <f t="shared" si="854"/>
        <v>0.16442121644707589</v>
      </c>
      <c r="AP1333" s="88">
        <f t="shared" si="855"/>
        <v>1.0886705661351031E-3</v>
      </c>
      <c r="AQ1333" s="89">
        <f t="shared" si="856"/>
        <v>1.1812347456642747E-2</v>
      </c>
      <c r="AR1333" s="89">
        <f t="shared" si="857"/>
        <v>4.1420414427890693E-5</v>
      </c>
      <c r="AS1333" s="89">
        <f t="shared" si="858"/>
        <v>2.4823860554283234E-3</v>
      </c>
      <c r="AT1333" s="89">
        <f t="shared" si="859"/>
        <v>3.5462657934690345</v>
      </c>
      <c r="AU1333" s="91">
        <f t="shared" si="860"/>
        <v>4.5046908615637229E-4</v>
      </c>
      <c r="AV1333" s="95">
        <f t="shared" si="870"/>
        <v>397364.75663931266</v>
      </c>
      <c r="AW1333" s="96">
        <f t="shared" si="871"/>
        <v>4311506.821674603</v>
      </c>
      <c r="AX1333" s="96">
        <f t="shared" si="872"/>
        <v>15118.451266180104</v>
      </c>
      <c r="AY1333" s="96">
        <f t="shared" si="873"/>
        <v>906070.91023133812</v>
      </c>
      <c r="AZ1333" s="96">
        <f t="shared" si="874"/>
        <v>1294387014.6161976</v>
      </c>
      <c r="BA1333" s="97">
        <f t="shared" si="875"/>
        <v>164421.21644707589</v>
      </c>
      <c r="BB1333" s="102">
        <f t="shared" si="876"/>
        <v>1088.6705661351032</v>
      </c>
      <c r="BC1333" s="98">
        <f t="shared" si="877"/>
        <v>11812.347456642747</v>
      </c>
      <c r="BD1333" s="98">
        <f t="shared" si="878"/>
        <v>41.420414427890691</v>
      </c>
      <c r="BE1333" s="98">
        <f t="shared" si="879"/>
        <v>2482.3860554283233</v>
      </c>
      <c r="BF1333" s="98">
        <f t="shared" si="880"/>
        <v>3546265.7934690346</v>
      </c>
      <c r="BG1333" s="103">
        <f t="shared" si="881"/>
        <v>450.46908615637227</v>
      </c>
      <c r="BH1333">
        <v>0.1</v>
      </c>
      <c r="BI1333">
        <f t="shared" si="861"/>
        <v>67415.990344593622</v>
      </c>
      <c r="BJ1333">
        <v>0.1</v>
      </c>
      <c r="BK1333">
        <f t="shared" si="862"/>
        <v>115.90914634146341</v>
      </c>
      <c r="BL1333" s="114">
        <v>491.49252207956101</v>
      </c>
      <c r="BM1333" s="114">
        <v>4911.7599692228896</v>
      </c>
      <c r="BN1333" s="114">
        <v>16.278520514623899</v>
      </c>
      <c r="BO1333" s="114">
        <v>537.6</v>
      </c>
      <c r="BP1333" s="114">
        <v>384000</v>
      </c>
      <c r="BQ1333" s="107">
        <f t="shared" si="863"/>
        <v>1.4200000000000001E-5</v>
      </c>
      <c r="BR1333" s="107">
        <f t="shared" si="864"/>
        <v>0.33371874254783235</v>
      </c>
      <c r="BS1333" s="107">
        <f t="shared" si="865"/>
        <v>3.3392627328792028</v>
      </c>
      <c r="BT1333" s="107">
        <f t="shared" si="866"/>
        <v>1.1077973770273799E-2</v>
      </c>
      <c r="BU1333" s="107">
        <f t="shared" si="867"/>
        <v>0.37358260671833454</v>
      </c>
      <c r="BV1333" s="107">
        <f t="shared" si="868"/>
        <v>289.43373538748318</v>
      </c>
      <c r="BW1333" s="117">
        <f t="shared" si="869"/>
        <v>2.3252671424133696E-2</v>
      </c>
    </row>
    <row r="1334" spans="1:75" ht="45" customHeight="1" x14ac:dyDescent="0.25">
      <c r="A1334" s="108">
        <v>4.6702916666666603</v>
      </c>
      <c r="B1334" s="108">
        <v>-74.141408333333302</v>
      </c>
      <c r="C1334" s="119">
        <v>24</v>
      </c>
      <c r="D1334" s="119">
        <v>32</v>
      </c>
      <c r="E1334" s="119">
        <v>1911</v>
      </c>
      <c r="F1334" s="16" t="s">
        <v>3313</v>
      </c>
      <c r="G1334" s="14" t="s">
        <v>3314</v>
      </c>
      <c r="H1334" s="16" t="s">
        <v>3315</v>
      </c>
      <c r="I1334" s="14" t="s">
        <v>40</v>
      </c>
      <c r="J1334" s="14" t="s">
        <v>41</v>
      </c>
      <c r="K1334" s="27"/>
      <c r="L1334" s="27"/>
      <c r="M1334" s="27"/>
      <c r="N1334" s="15" t="s">
        <v>3316</v>
      </c>
      <c r="O1334" s="15" t="s">
        <v>1733</v>
      </c>
      <c r="P1334" s="17">
        <v>-2.5800163440120989E-4</v>
      </c>
      <c r="Q1334" s="18">
        <v>36.340235454442201</v>
      </c>
      <c r="R1334" s="18">
        <v>36.302751439076395</v>
      </c>
      <c r="S1334" s="2" t="s">
        <v>45</v>
      </c>
      <c r="T1334" s="2"/>
      <c r="U1334" s="2"/>
      <c r="V1334" s="14">
        <v>365</v>
      </c>
      <c r="W1334" s="76" t="s">
        <v>3306</v>
      </c>
      <c r="X1334" s="14"/>
      <c r="Y1334" s="14">
        <v>8760</v>
      </c>
      <c r="Z1334" s="76" t="s">
        <v>3317</v>
      </c>
      <c r="AA1334" s="76" t="s">
        <v>429</v>
      </c>
      <c r="AB1334" s="19" t="s">
        <v>49</v>
      </c>
      <c r="AC1334" s="19">
        <v>1200000</v>
      </c>
      <c r="AD1334" s="19">
        <v>6600000</v>
      </c>
      <c r="AE1334" s="19">
        <v>2072400</v>
      </c>
      <c r="AF1334" s="19">
        <v>600000</v>
      </c>
      <c r="AG1334" s="19">
        <v>3000000000</v>
      </c>
      <c r="AH1334" s="20">
        <v>1159.0914634146341</v>
      </c>
      <c r="AI1334" s="20">
        <v>1.4200000000000001E-4</v>
      </c>
      <c r="AJ1334" s="21">
        <f t="shared" si="889"/>
        <v>4.3563301726891678E-2</v>
      </c>
      <c r="AK1334" s="21">
        <f t="shared" si="890"/>
        <v>0.23959815949790422</v>
      </c>
      <c r="AL1334" s="21">
        <f t="shared" si="891"/>
        <v>7.5233822082341931E-2</v>
      </c>
      <c r="AM1334" s="21">
        <f t="shared" si="892"/>
        <v>2.1781650863445839E-2</v>
      </c>
      <c r="AN1334" s="21">
        <f t="shared" si="893"/>
        <v>108.90825431722919</v>
      </c>
      <c r="AO1334" s="86">
        <f t="shared" si="854"/>
        <v>0.16442121644707589</v>
      </c>
      <c r="AP1334" s="88">
        <f t="shared" si="855"/>
        <v>1.1935151158052514E-4</v>
      </c>
      <c r="AQ1334" s="89">
        <f t="shared" si="856"/>
        <v>6.5643331369288828E-4</v>
      </c>
      <c r="AR1334" s="89">
        <f t="shared" si="857"/>
        <v>2.0612006049956693E-4</v>
      </c>
      <c r="AS1334" s="89">
        <f t="shared" si="858"/>
        <v>5.9675755790262569E-5</v>
      </c>
      <c r="AT1334" s="89">
        <f t="shared" si="859"/>
        <v>0.29837877895131287</v>
      </c>
      <c r="AU1334" s="91">
        <f t="shared" si="860"/>
        <v>4.5046908615637229E-4</v>
      </c>
      <c r="AV1334" s="95">
        <f t="shared" si="870"/>
        <v>43563.301726891681</v>
      </c>
      <c r="AW1334" s="96">
        <f t="shared" si="871"/>
        <v>239598.15949790421</v>
      </c>
      <c r="AX1334" s="96">
        <f t="shared" si="872"/>
        <v>75233.822082341925</v>
      </c>
      <c r="AY1334" s="96">
        <f t="shared" si="873"/>
        <v>21781.650863445841</v>
      </c>
      <c r="AZ1334" s="96">
        <f t="shared" si="874"/>
        <v>108908254.3172292</v>
      </c>
      <c r="BA1334" s="97">
        <f t="shared" si="875"/>
        <v>164421.21644707589</v>
      </c>
      <c r="BB1334" s="102">
        <f t="shared" si="876"/>
        <v>119.35151158052514</v>
      </c>
      <c r="BC1334" s="98">
        <f t="shared" si="877"/>
        <v>656.43331369288831</v>
      </c>
      <c r="BD1334" s="98">
        <f t="shared" si="878"/>
        <v>206.12006049956693</v>
      </c>
      <c r="BE1334" s="98">
        <f t="shared" si="879"/>
        <v>59.675755790262571</v>
      </c>
      <c r="BF1334" s="98">
        <f t="shared" si="880"/>
        <v>298378.77895131288</v>
      </c>
      <c r="BG1334" s="103">
        <f t="shared" si="881"/>
        <v>450.46908615637227</v>
      </c>
      <c r="BH1334">
        <v>0.1</v>
      </c>
      <c r="BI1334">
        <f t="shared" si="861"/>
        <v>3.6302751439076397</v>
      </c>
      <c r="BJ1334">
        <v>0.1</v>
      </c>
      <c r="BK1334">
        <f t="shared" si="862"/>
        <v>115.90914634146341</v>
      </c>
      <c r="BL1334" s="114">
        <v>480000</v>
      </c>
      <c r="BM1334" s="114">
        <v>1320000</v>
      </c>
      <c r="BN1334" s="114">
        <v>414480</v>
      </c>
      <c r="BO1334" s="114">
        <v>120000</v>
      </c>
      <c r="BP1334" s="114">
        <v>600000000</v>
      </c>
      <c r="BQ1334" s="107">
        <f t="shared" si="863"/>
        <v>1.4200000000000001E-5</v>
      </c>
      <c r="BR1334" s="107">
        <f t="shared" si="864"/>
        <v>1.7961609442062664E-2</v>
      </c>
      <c r="BS1334" s="107">
        <f t="shared" si="865"/>
        <v>5.3575777192115079E-2</v>
      </c>
      <c r="BT1334" s="107">
        <f t="shared" si="866"/>
        <v>1.6822794038324134E-2</v>
      </c>
      <c r="BU1334" s="107">
        <f t="shared" si="867"/>
        <v>4.8705251992831886E-3</v>
      </c>
      <c r="BV1334" s="107">
        <f t="shared" si="868"/>
        <v>24.352625996415945</v>
      </c>
      <c r="BW1334" s="117">
        <f t="shared" si="869"/>
        <v>2.3252671424133696E-2</v>
      </c>
    </row>
    <row r="1335" spans="1:75" ht="45" customHeight="1" x14ac:dyDescent="0.25">
      <c r="A1335" s="108">
        <v>4.6702916666666603</v>
      </c>
      <c r="B1335" s="108">
        <v>-74.141408333333302</v>
      </c>
      <c r="C1335" s="119">
        <v>24</v>
      </c>
      <c r="D1335" s="119">
        <v>32</v>
      </c>
      <c r="E1335" s="119">
        <v>1911</v>
      </c>
      <c r="F1335" s="16" t="s">
        <v>3313</v>
      </c>
      <c r="G1335" s="14" t="s">
        <v>3314</v>
      </c>
      <c r="H1335" s="16" t="s">
        <v>3315</v>
      </c>
      <c r="I1335" s="14" t="s">
        <v>40</v>
      </c>
      <c r="J1335" s="14" t="s">
        <v>41</v>
      </c>
      <c r="K1335" s="27"/>
      <c r="L1335" s="27"/>
      <c r="M1335" s="27"/>
      <c r="N1335" s="15" t="s">
        <v>3316</v>
      </c>
      <c r="O1335" s="15" t="s">
        <v>1733</v>
      </c>
      <c r="P1335" s="17">
        <v>-2.5800163440120989E-4</v>
      </c>
      <c r="Q1335" s="18">
        <v>36.340235454442201</v>
      </c>
      <c r="R1335" s="18">
        <v>36.302751439076395</v>
      </c>
      <c r="S1335" s="2" t="s">
        <v>45</v>
      </c>
      <c r="T1335" s="2"/>
      <c r="U1335" s="2"/>
      <c r="V1335" s="14">
        <v>365</v>
      </c>
      <c r="W1335" s="76" t="s">
        <v>3306</v>
      </c>
      <c r="X1335" s="14"/>
      <c r="Y1335" s="14">
        <v>8760</v>
      </c>
      <c r="Z1335" s="76" t="s">
        <v>3317</v>
      </c>
      <c r="AA1335" s="76" t="s">
        <v>429</v>
      </c>
      <c r="AB1335" s="19" t="s">
        <v>49</v>
      </c>
      <c r="AC1335" s="19">
        <v>1200000</v>
      </c>
      <c r="AD1335" s="19">
        <v>6600000</v>
      </c>
      <c r="AE1335" s="19">
        <v>2072400</v>
      </c>
      <c r="AF1335" s="19">
        <v>600000</v>
      </c>
      <c r="AG1335" s="19">
        <v>3000000000</v>
      </c>
      <c r="AH1335" s="20">
        <v>1159.0914634146341</v>
      </c>
      <c r="AI1335" s="20">
        <v>1.4200000000000001E-4</v>
      </c>
      <c r="AJ1335" s="21">
        <f t="shared" si="889"/>
        <v>4.3563301726891678E-2</v>
      </c>
      <c r="AK1335" s="21">
        <f t="shared" si="890"/>
        <v>0.23959815949790422</v>
      </c>
      <c r="AL1335" s="21">
        <f t="shared" si="891"/>
        <v>7.5233822082341931E-2</v>
      </c>
      <c r="AM1335" s="21">
        <f t="shared" si="892"/>
        <v>2.1781650863445839E-2</v>
      </c>
      <c r="AN1335" s="21">
        <f t="shared" si="893"/>
        <v>108.90825431722919</v>
      </c>
      <c r="AO1335" s="86">
        <f t="shared" si="854"/>
        <v>0.16442121644707589</v>
      </c>
      <c r="AP1335" s="88">
        <f t="shared" si="855"/>
        <v>1.1935151158052514E-4</v>
      </c>
      <c r="AQ1335" s="89">
        <f t="shared" si="856"/>
        <v>6.5643331369288828E-4</v>
      </c>
      <c r="AR1335" s="89">
        <f t="shared" si="857"/>
        <v>2.0612006049956693E-4</v>
      </c>
      <c r="AS1335" s="89">
        <f t="shared" si="858"/>
        <v>5.9675755790262569E-5</v>
      </c>
      <c r="AT1335" s="89">
        <f t="shared" si="859"/>
        <v>0.29837877895131287</v>
      </c>
      <c r="AU1335" s="91">
        <f t="shared" si="860"/>
        <v>4.5046908615637229E-4</v>
      </c>
      <c r="AV1335" s="95">
        <f t="shared" si="870"/>
        <v>43563.301726891681</v>
      </c>
      <c r="AW1335" s="96">
        <f t="shared" si="871"/>
        <v>239598.15949790421</v>
      </c>
      <c r="AX1335" s="96">
        <f t="shared" si="872"/>
        <v>75233.822082341925</v>
      </c>
      <c r="AY1335" s="96">
        <f t="shared" si="873"/>
        <v>21781.650863445841</v>
      </c>
      <c r="AZ1335" s="96">
        <f t="shared" si="874"/>
        <v>108908254.3172292</v>
      </c>
      <c r="BA1335" s="97">
        <f t="shared" si="875"/>
        <v>164421.21644707589</v>
      </c>
      <c r="BB1335" s="102">
        <f t="shared" si="876"/>
        <v>119.35151158052514</v>
      </c>
      <c r="BC1335" s="98">
        <f t="shared" si="877"/>
        <v>656.43331369288831</v>
      </c>
      <c r="BD1335" s="98">
        <f t="shared" si="878"/>
        <v>206.12006049956693</v>
      </c>
      <c r="BE1335" s="98">
        <f t="shared" si="879"/>
        <v>59.675755790262571</v>
      </c>
      <c r="BF1335" s="98">
        <f t="shared" si="880"/>
        <v>298378.77895131288</v>
      </c>
      <c r="BG1335" s="103">
        <f t="shared" si="881"/>
        <v>450.46908615637227</v>
      </c>
      <c r="BH1335">
        <v>0.1</v>
      </c>
      <c r="BI1335">
        <f t="shared" si="861"/>
        <v>3.6302751439076397</v>
      </c>
      <c r="BJ1335">
        <v>0.1</v>
      </c>
      <c r="BK1335">
        <f t="shared" si="862"/>
        <v>115.90914634146341</v>
      </c>
      <c r="BL1335" s="114">
        <v>480000</v>
      </c>
      <c r="BM1335" s="114">
        <v>1320000</v>
      </c>
      <c r="BN1335" s="114">
        <v>414480</v>
      </c>
      <c r="BO1335" s="114">
        <v>120000</v>
      </c>
      <c r="BP1335" s="114">
        <v>600000000</v>
      </c>
      <c r="BQ1335" s="107">
        <f t="shared" si="863"/>
        <v>1.4200000000000001E-5</v>
      </c>
      <c r="BR1335" s="107">
        <f t="shared" si="864"/>
        <v>1.7961609442062664E-2</v>
      </c>
      <c r="BS1335" s="107">
        <f t="shared" si="865"/>
        <v>5.3575777192115079E-2</v>
      </c>
      <c r="BT1335" s="107">
        <f t="shared" si="866"/>
        <v>1.6822794038324134E-2</v>
      </c>
      <c r="BU1335" s="107">
        <f t="shared" si="867"/>
        <v>4.8705251992831886E-3</v>
      </c>
      <c r="BV1335" s="107">
        <f t="shared" si="868"/>
        <v>24.352625996415945</v>
      </c>
      <c r="BW1335" s="117">
        <f t="shared" si="869"/>
        <v>2.3252671424133696E-2</v>
      </c>
    </row>
    <row r="1336" spans="1:75" ht="30" customHeight="1" x14ac:dyDescent="0.25">
      <c r="A1336" s="108">
        <v>4.6879972222222204</v>
      </c>
      <c r="B1336" s="108">
        <v>-74.160719444444396</v>
      </c>
      <c r="C1336" s="119">
        <v>22</v>
      </c>
      <c r="D1336" s="119">
        <v>34</v>
      </c>
      <c r="E1336" s="119">
        <v>1937</v>
      </c>
      <c r="F1336" s="16" t="s">
        <v>3318</v>
      </c>
      <c r="G1336" s="14" t="s">
        <v>3319</v>
      </c>
      <c r="H1336" s="16" t="s">
        <v>3320</v>
      </c>
      <c r="I1336" s="14" t="s">
        <v>40</v>
      </c>
      <c r="J1336" s="14" t="s">
        <v>53</v>
      </c>
      <c r="K1336" s="14">
        <v>205.13</v>
      </c>
      <c r="L1336" s="14"/>
      <c r="M1336" s="27"/>
      <c r="N1336" s="15" t="s">
        <v>43</v>
      </c>
      <c r="O1336" s="15" t="s">
        <v>123</v>
      </c>
      <c r="P1336" s="22">
        <v>-7.2022874027276113E-2</v>
      </c>
      <c r="Q1336" s="18">
        <v>157248</v>
      </c>
      <c r="R1336" s="18">
        <v>117887.72409487308</v>
      </c>
      <c r="S1336" s="15" t="s">
        <v>45</v>
      </c>
      <c r="T1336" s="15"/>
      <c r="U1336" s="15"/>
      <c r="V1336" s="14">
        <v>365</v>
      </c>
      <c r="W1336" s="76" t="s">
        <v>3306</v>
      </c>
      <c r="X1336" s="14"/>
      <c r="Y1336" s="14">
        <v>8760</v>
      </c>
      <c r="Z1336" s="76" t="s">
        <v>3321</v>
      </c>
      <c r="AA1336" s="76" t="s">
        <v>429</v>
      </c>
      <c r="AB1336" s="19" t="s">
        <v>49</v>
      </c>
      <c r="AC1336" s="19">
        <v>196.35697419693699</v>
      </c>
      <c r="AD1336" s="19">
        <v>1220.7279907421801</v>
      </c>
      <c r="AE1336" s="19">
        <v>69.655897325915305</v>
      </c>
      <c r="AF1336" s="19">
        <v>640</v>
      </c>
      <c r="AG1336" s="19">
        <v>1920000</v>
      </c>
      <c r="AH1336" s="20">
        <v>8608.3841463414628</v>
      </c>
      <c r="AI1336" s="20">
        <v>1.0442E-8</v>
      </c>
      <c r="AJ1336" s="21">
        <f t="shared" si="889"/>
        <v>2.3148076798232619E-2</v>
      </c>
      <c r="AK1336" s="21">
        <f t="shared" si="890"/>
        <v>0.14390884456750289</v>
      </c>
      <c r="AL1336" s="21">
        <f t="shared" si="891"/>
        <v>8.2115752055383108E-3</v>
      </c>
      <c r="AM1336" s="21">
        <f t="shared" si="892"/>
        <v>7.5448143420718775E-2</v>
      </c>
      <c r="AN1336" s="21">
        <f t="shared" si="893"/>
        <v>226.34443026215632</v>
      </c>
      <c r="AO1336" s="86">
        <f t="shared" si="854"/>
        <v>6.7388964157004275E-5</v>
      </c>
      <c r="AP1336" s="88">
        <f t="shared" si="855"/>
        <v>6.341938848830855E-5</v>
      </c>
      <c r="AQ1336" s="89">
        <f t="shared" si="856"/>
        <v>3.9427080703425448E-4</v>
      </c>
      <c r="AR1336" s="89">
        <f t="shared" si="857"/>
        <v>2.2497466316543317E-5</v>
      </c>
      <c r="AS1336" s="89">
        <f t="shared" si="858"/>
        <v>2.0670724224854459E-4</v>
      </c>
      <c r="AT1336" s="89">
        <f t="shared" si="859"/>
        <v>0.62012172674563371</v>
      </c>
      <c r="AU1336" s="91">
        <f t="shared" si="860"/>
        <v>1.8462729906028569E-7</v>
      </c>
      <c r="AV1336" s="95">
        <f t="shared" si="870"/>
        <v>23148.076798232618</v>
      </c>
      <c r="AW1336" s="96">
        <f t="shared" si="871"/>
        <v>143908.84456750288</v>
      </c>
      <c r="AX1336" s="96">
        <f t="shared" si="872"/>
        <v>8211.5752055383109</v>
      </c>
      <c r="AY1336" s="96">
        <f t="shared" si="873"/>
        <v>75448.14342071877</v>
      </c>
      <c r="AZ1336" s="96">
        <f t="shared" si="874"/>
        <v>226344430.26215631</v>
      </c>
      <c r="BA1336" s="97">
        <f t="shared" si="875"/>
        <v>67.388964157004281</v>
      </c>
      <c r="BB1336" s="102">
        <f t="shared" si="876"/>
        <v>63.419388488308549</v>
      </c>
      <c r="BC1336" s="98">
        <f t="shared" si="877"/>
        <v>394.27080703425446</v>
      </c>
      <c r="BD1336" s="98">
        <f t="shared" si="878"/>
        <v>22.497466316543317</v>
      </c>
      <c r="BE1336" s="98">
        <f t="shared" si="879"/>
        <v>206.70724224854459</v>
      </c>
      <c r="BF1336" s="98">
        <f t="shared" si="880"/>
        <v>620121.72674563376</v>
      </c>
      <c r="BG1336" s="103">
        <f t="shared" si="881"/>
        <v>0.18462729906028569</v>
      </c>
      <c r="BH1336">
        <v>0.1</v>
      </c>
      <c r="BI1336">
        <f t="shared" si="861"/>
        <v>11788.772409487308</v>
      </c>
      <c r="BJ1336">
        <v>0.1</v>
      </c>
      <c r="BK1336">
        <f t="shared" si="862"/>
        <v>860.83841463414637</v>
      </c>
      <c r="BL1336" s="114">
        <v>187.562005220738</v>
      </c>
      <c r="BM1336" s="114">
        <v>1012.03746873145</v>
      </c>
      <c r="BN1336" s="114">
        <v>69.555897325915296</v>
      </c>
      <c r="BO1336" s="114">
        <v>256</v>
      </c>
      <c r="BP1336" s="114">
        <v>384000</v>
      </c>
      <c r="BQ1336" s="107">
        <f t="shared" si="863"/>
        <v>1.0442E-9</v>
      </c>
      <c r="BR1336" s="107">
        <f t="shared" si="864"/>
        <v>2.2232095301480754E-2</v>
      </c>
      <c r="BS1336" s="107">
        <f t="shared" si="865"/>
        <v>0.1201715799311918</v>
      </c>
      <c r="BT1336" s="107">
        <f t="shared" si="866"/>
        <v>8.2408007634261846E-3</v>
      </c>
      <c r="BU1336" s="107">
        <f t="shared" si="867"/>
        <v>3.1108066458037372E-2</v>
      </c>
      <c r="BV1336" s="107">
        <f t="shared" si="868"/>
        <v>50.612153239464213</v>
      </c>
      <c r="BW1336" s="117">
        <f t="shared" si="869"/>
        <v>9.5302387065109839E-6</v>
      </c>
    </row>
    <row r="1337" spans="1:75" ht="30" customHeight="1" x14ac:dyDescent="0.25">
      <c r="A1337" s="108">
        <v>4.6879972222222204</v>
      </c>
      <c r="B1337" s="108">
        <v>-74.160719444444396</v>
      </c>
      <c r="C1337" s="119">
        <v>22</v>
      </c>
      <c r="D1337" s="119">
        <v>34</v>
      </c>
      <c r="E1337" s="119">
        <v>1937</v>
      </c>
      <c r="F1337" s="16" t="s">
        <v>3318</v>
      </c>
      <c r="G1337" s="14" t="s">
        <v>3319</v>
      </c>
      <c r="H1337" s="16" t="s">
        <v>3320</v>
      </c>
      <c r="I1337" s="14" t="s">
        <v>40</v>
      </c>
      <c r="J1337" s="14" t="s">
        <v>53</v>
      </c>
      <c r="K1337" s="14">
        <v>117.22</v>
      </c>
      <c r="L1337" s="14"/>
      <c r="M1337" s="27"/>
      <c r="N1337" s="15" t="s">
        <v>43</v>
      </c>
      <c r="O1337" s="15" t="s">
        <v>123</v>
      </c>
      <c r="P1337" s="22">
        <v>-7.2022874027276113E-2</v>
      </c>
      <c r="Q1337" s="18">
        <v>96096</v>
      </c>
      <c r="R1337" s="18">
        <v>72042.498057977995</v>
      </c>
      <c r="S1337" s="15" t="s">
        <v>45</v>
      </c>
      <c r="T1337" s="15"/>
      <c r="U1337" s="15"/>
      <c r="V1337" s="14">
        <v>365</v>
      </c>
      <c r="W1337" s="76" t="s">
        <v>3306</v>
      </c>
      <c r="X1337" s="14"/>
      <c r="Y1337" s="14">
        <v>8760</v>
      </c>
      <c r="Z1337" s="76" t="s">
        <v>3321</v>
      </c>
      <c r="AA1337" s="76" t="s">
        <v>429</v>
      </c>
      <c r="AB1337" s="19" t="s">
        <v>49</v>
      </c>
      <c r="AC1337" s="19">
        <v>196.35697419693699</v>
      </c>
      <c r="AD1337" s="19">
        <v>1220.7279907421801</v>
      </c>
      <c r="AE1337" s="19">
        <v>69.655897325915305</v>
      </c>
      <c r="AF1337" s="19">
        <v>640</v>
      </c>
      <c r="AG1337" s="19">
        <v>1920000</v>
      </c>
      <c r="AH1337" s="20">
        <v>8608.3841463414628</v>
      </c>
      <c r="AI1337" s="20">
        <v>1.0442E-8</v>
      </c>
      <c r="AJ1337" s="21">
        <f t="shared" si="889"/>
        <v>1.4146046932253268E-2</v>
      </c>
      <c r="AK1337" s="21">
        <f t="shared" si="890"/>
        <v>8.7944293902362886E-2</v>
      </c>
      <c r="AL1337" s="21">
        <f t="shared" si="891"/>
        <v>5.0181848478289687E-3</v>
      </c>
      <c r="AM1337" s="21">
        <f t="shared" si="892"/>
        <v>4.6107198757105915E-2</v>
      </c>
      <c r="AN1337" s="21">
        <f t="shared" si="893"/>
        <v>138.32159627131776</v>
      </c>
      <c r="AO1337" s="86">
        <f t="shared" si="854"/>
        <v>6.7388964157004275E-5</v>
      </c>
      <c r="AP1337" s="88">
        <f t="shared" si="855"/>
        <v>3.8756292965077449E-5</v>
      </c>
      <c r="AQ1337" s="89">
        <f t="shared" si="856"/>
        <v>2.4094327096537777E-4</v>
      </c>
      <c r="AR1337" s="89">
        <f t="shared" si="857"/>
        <v>1.3748451637887585E-5</v>
      </c>
      <c r="AS1337" s="89">
        <f t="shared" si="858"/>
        <v>1.263210924852217E-4</v>
      </c>
      <c r="AT1337" s="89">
        <f t="shared" si="859"/>
        <v>0.3789632774556651</v>
      </c>
      <c r="AU1337" s="91">
        <f t="shared" si="860"/>
        <v>1.8462729906028569E-7</v>
      </c>
      <c r="AV1337" s="95">
        <f t="shared" si="870"/>
        <v>14146.046932253268</v>
      </c>
      <c r="AW1337" s="96">
        <f t="shared" si="871"/>
        <v>87944.293902362886</v>
      </c>
      <c r="AX1337" s="96">
        <f t="shared" si="872"/>
        <v>5018.1848478289685</v>
      </c>
      <c r="AY1337" s="96">
        <f t="shared" si="873"/>
        <v>46107.198757105914</v>
      </c>
      <c r="AZ1337" s="96">
        <f t="shared" si="874"/>
        <v>138321596.27131775</v>
      </c>
      <c r="BA1337" s="97">
        <f t="shared" si="875"/>
        <v>67.388964157004281</v>
      </c>
      <c r="BB1337" s="102">
        <f t="shared" si="876"/>
        <v>38.756292965077449</v>
      </c>
      <c r="BC1337" s="98">
        <f t="shared" si="877"/>
        <v>240.94327096537776</v>
      </c>
      <c r="BD1337" s="98">
        <f t="shared" si="878"/>
        <v>13.748451637887586</v>
      </c>
      <c r="BE1337" s="98">
        <f t="shared" si="879"/>
        <v>126.3210924852217</v>
      </c>
      <c r="BF1337" s="98">
        <f t="shared" si="880"/>
        <v>378963.27745566511</v>
      </c>
      <c r="BG1337" s="103">
        <f t="shared" si="881"/>
        <v>0.18462729906028569</v>
      </c>
      <c r="BH1337">
        <v>0.1</v>
      </c>
      <c r="BI1337">
        <f t="shared" si="861"/>
        <v>7204.2498057978</v>
      </c>
      <c r="BJ1337">
        <v>0.1</v>
      </c>
      <c r="BK1337">
        <f t="shared" si="862"/>
        <v>860.83841463414637</v>
      </c>
      <c r="BL1337" s="114">
        <v>187.562005220738</v>
      </c>
      <c r="BM1337" s="114">
        <v>1012.03746873145</v>
      </c>
      <c r="BN1337" s="114">
        <v>69.555897325915296</v>
      </c>
      <c r="BO1337" s="114">
        <v>256</v>
      </c>
      <c r="BP1337" s="114">
        <v>384000</v>
      </c>
      <c r="BQ1337" s="107">
        <f t="shared" si="863"/>
        <v>1.0442E-9</v>
      </c>
      <c r="BR1337" s="107">
        <f t="shared" si="864"/>
        <v>1.3586280462016018E-2</v>
      </c>
      <c r="BS1337" s="107">
        <f t="shared" si="865"/>
        <v>7.3438187735728327E-2</v>
      </c>
      <c r="BT1337" s="107">
        <f t="shared" si="866"/>
        <v>5.0360449109826694E-3</v>
      </c>
      <c r="BU1337" s="107">
        <f t="shared" si="867"/>
        <v>1.9010485057689503E-2</v>
      </c>
      <c r="BV1337" s="107">
        <f t="shared" si="868"/>
        <v>30.929649201894797</v>
      </c>
      <c r="BW1337" s="117">
        <f t="shared" si="869"/>
        <v>9.5302387065109839E-6</v>
      </c>
    </row>
    <row r="1338" spans="1:75" ht="30" customHeight="1" x14ac:dyDescent="0.25">
      <c r="A1338" s="108">
        <v>4.6879972222222204</v>
      </c>
      <c r="B1338" s="108">
        <v>-74.160719444444396</v>
      </c>
      <c r="C1338" s="119">
        <v>22</v>
      </c>
      <c r="D1338" s="119">
        <v>34</v>
      </c>
      <c r="E1338" s="119">
        <v>1937</v>
      </c>
      <c r="F1338" s="16" t="s">
        <v>3318</v>
      </c>
      <c r="G1338" s="14" t="s">
        <v>3319</v>
      </c>
      <c r="H1338" s="16" t="s">
        <v>3320</v>
      </c>
      <c r="I1338" s="14" t="s">
        <v>40</v>
      </c>
      <c r="J1338" s="14" t="s">
        <v>53</v>
      </c>
      <c r="K1338" s="14">
        <v>205.13</v>
      </c>
      <c r="L1338" s="14"/>
      <c r="M1338" s="27"/>
      <c r="N1338" s="15" t="s">
        <v>43</v>
      </c>
      <c r="O1338" s="15" t="s">
        <v>123</v>
      </c>
      <c r="P1338" s="22">
        <v>-7.2022874027276113E-2</v>
      </c>
      <c r="Q1338" s="18">
        <v>157248</v>
      </c>
      <c r="R1338" s="18">
        <v>117887.72409487308</v>
      </c>
      <c r="S1338" s="15" t="s">
        <v>45</v>
      </c>
      <c r="T1338" s="15"/>
      <c r="U1338" s="15"/>
      <c r="V1338" s="14">
        <v>365</v>
      </c>
      <c r="W1338" s="76" t="s">
        <v>3306</v>
      </c>
      <c r="X1338" s="14"/>
      <c r="Y1338" s="14">
        <v>8760</v>
      </c>
      <c r="Z1338" s="76" t="s">
        <v>3321</v>
      </c>
      <c r="AA1338" s="76" t="s">
        <v>429</v>
      </c>
      <c r="AB1338" s="19" t="s">
        <v>49</v>
      </c>
      <c r="AC1338" s="19">
        <v>196.35697419693699</v>
      </c>
      <c r="AD1338" s="19">
        <v>1220.7279907421801</v>
      </c>
      <c r="AE1338" s="19">
        <v>69.655897325915305</v>
      </c>
      <c r="AF1338" s="19">
        <v>640</v>
      </c>
      <c r="AG1338" s="19">
        <v>1920000</v>
      </c>
      <c r="AH1338" s="20">
        <v>8608.3841463414628</v>
      </c>
      <c r="AI1338" s="20">
        <v>1.0442E-8</v>
      </c>
      <c r="AJ1338" s="21">
        <f t="shared" si="889"/>
        <v>2.3148076798232619E-2</v>
      </c>
      <c r="AK1338" s="21">
        <f t="shared" si="890"/>
        <v>0.14390884456750289</v>
      </c>
      <c r="AL1338" s="21">
        <f t="shared" si="891"/>
        <v>8.2115752055383108E-3</v>
      </c>
      <c r="AM1338" s="21">
        <f t="shared" si="892"/>
        <v>7.5448143420718775E-2</v>
      </c>
      <c r="AN1338" s="21">
        <f t="shared" si="893"/>
        <v>226.34443026215632</v>
      </c>
      <c r="AO1338" s="86">
        <f t="shared" si="854"/>
        <v>6.7388964157004275E-5</v>
      </c>
      <c r="AP1338" s="88">
        <f t="shared" si="855"/>
        <v>6.341938848830855E-5</v>
      </c>
      <c r="AQ1338" s="89">
        <f t="shared" si="856"/>
        <v>3.9427080703425448E-4</v>
      </c>
      <c r="AR1338" s="89">
        <f t="shared" si="857"/>
        <v>2.2497466316543317E-5</v>
      </c>
      <c r="AS1338" s="89">
        <f t="shared" si="858"/>
        <v>2.0670724224854459E-4</v>
      </c>
      <c r="AT1338" s="89">
        <f t="shared" si="859"/>
        <v>0.62012172674563371</v>
      </c>
      <c r="AU1338" s="91">
        <f t="shared" si="860"/>
        <v>1.8462729906028569E-7</v>
      </c>
      <c r="AV1338" s="95">
        <f t="shared" si="870"/>
        <v>23148.076798232618</v>
      </c>
      <c r="AW1338" s="96">
        <f t="shared" si="871"/>
        <v>143908.84456750288</v>
      </c>
      <c r="AX1338" s="96">
        <f t="shared" si="872"/>
        <v>8211.5752055383109</v>
      </c>
      <c r="AY1338" s="96">
        <f t="shared" si="873"/>
        <v>75448.14342071877</v>
      </c>
      <c r="AZ1338" s="96">
        <f t="shared" si="874"/>
        <v>226344430.26215631</v>
      </c>
      <c r="BA1338" s="97">
        <f t="shared" si="875"/>
        <v>67.388964157004281</v>
      </c>
      <c r="BB1338" s="102">
        <f t="shared" si="876"/>
        <v>63.419388488308549</v>
      </c>
      <c r="BC1338" s="98">
        <f t="shared" si="877"/>
        <v>394.27080703425446</v>
      </c>
      <c r="BD1338" s="98">
        <f t="shared" si="878"/>
        <v>22.497466316543317</v>
      </c>
      <c r="BE1338" s="98">
        <f t="shared" si="879"/>
        <v>206.70724224854459</v>
      </c>
      <c r="BF1338" s="98">
        <f t="shared" si="880"/>
        <v>620121.72674563376</v>
      </c>
      <c r="BG1338" s="103">
        <f t="shared" si="881"/>
        <v>0.18462729906028569</v>
      </c>
      <c r="BH1338">
        <v>0.1</v>
      </c>
      <c r="BI1338">
        <f t="shared" si="861"/>
        <v>11788.772409487308</v>
      </c>
      <c r="BJ1338">
        <v>0.1</v>
      </c>
      <c r="BK1338">
        <f t="shared" si="862"/>
        <v>860.83841463414637</v>
      </c>
      <c r="BL1338" s="114">
        <v>187.562005220738</v>
      </c>
      <c r="BM1338" s="114">
        <v>1012.03746873145</v>
      </c>
      <c r="BN1338" s="114">
        <v>69.555897325915296</v>
      </c>
      <c r="BO1338" s="114">
        <v>256</v>
      </c>
      <c r="BP1338" s="114">
        <v>384000</v>
      </c>
      <c r="BQ1338" s="107">
        <f t="shared" si="863"/>
        <v>1.0442E-9</v>
      </c>
      <c r="BR1338" s="107">
        <f t="shared" si="864"/>
        <v>2.2232095301480754E-2</v>
      </c>
      <c r="BS1338" s="107">
        <f t="shared" si="865"/>
        <v>0.1201715799311918</v>
      </c>
      <c r="BT1338" s="107">
        <f t="shared" si="866"/>
        <v>8.2408007634261846E-3</v>
      </c>
      <c r="BU1338" s="107">
        <f t="shared" si="867"/>
        <v>3.1108066458037372E-2</v>
      </c>
      <c r="BV1338" s="107">
        <f t="shared" si="868"/>
        <v>50.612153239464213</v>
      </c>
      <c r="BW1338" s="117">
        <f t="shared" si="869"/>
        <v>9.5302387065109839E-6</v>
      </c>
    </row>
    <row r="1339" spans="1:75" x14ac:dyDescent="0.25">
      <c r="A1339" s="108">
        <v>4.6879972222222204</v>
      </c>
      <c r="B1339" s="108">
        <v>-74.160719444444396</v>
      </c>
      <c r="C1339" s="119">
        <v>22</v>
      </c>
      <c r="D1339" s="119">
        <v>34</v>
      </c>
      <c r="E1339" s="119">
        <v>1937</v>
      </c>
      <c r="F1339" s="16" t="s">
        <v>3318</v>
      </c>
      <c r="G1339" s="14" t="s">
        <v>3319</v>
      </c>
      <c r="H1339" s="16" t="s">
        <v>3320</v>
      </c>
      <c r="I1339" s="14" t="s">
        <v>40</v>
      </c>
      <c r="J1339" s="14" t="s">
        <v>41</v>
      </c>
      <c r="K1339" s="27"/>
      <c r="L1339" s="27"/>
      <c r="M1339" s="27"/>
      <c r="N1339" s="15" t="s">
        <v>102</v>
      </c>
      <c r="O1339" s="15" t="s">
        <v>103</v>
      </c>
      <c r="P1339" s="22">
        <v>-7.2022874027276113E-2</v>
      </c>
      <c r="Q1339" s="18">
        <v>1.9684294204489501</v>
      </c>
      <c r="R1339" s="18">
        <v>1.475717747876709</v>
      </c>
      <c r="S1339" s="2" t="s">
        <v>45</v>
      </c>
      <c r="T1339" s="2"/>
      <c r="U1339" s="2"/>
      <c r="V1339" s="14">
        <v>365</v>
      </c>
      <c r="W1339" s="76" t="s">
        <v>3306</v>
      </c>
      <c r="X1339" s="14"/>
      <c r="Y1339" s="14">
        <v>8760</v>
      </c>
      <c r="Z1339" s="76" t="s">
        <v>3321</v>
      </c>
      <c r="AA1339" s="76" t="s">
        <v>429</v>
      </c>
      <c r="AB1339" s="19" t="s">
        <v>49</v>
      </c>
      <c r="AC1339" s="19">
        <v>840000</v>
      </c>
      <c r="AD1339" s="19">
        <v>2400000</v>
      </c>
      <c r="AE1339" s="19">
        <v>1800000</v>
      </c>
      <c r="AF1339" s="19">
        <v>600000</v>
      </c>
      <c r="AG1339" s="19">
        <v>2676000000</v>
      </c>
      <c r="AH1339" s="20">
        <v>8608.3841463414628</v>
      </c>
      <c r="AI1339" s="20">
        <v>1.0442E-8</v>
      </c>
      <c r="AJ1339" s="21">
        <f t="shared" si="889"/>
        <v>1.2396029082164355E-3</v>
      </c>
      <c r="AK1339" s="21">
        <f t="shared" si="890"/>
        <v>3.5417225949041014E-3</v>
      </c>
      <c r="AL1339" s="21">
        <f t="shared" si="891"/>
        <v>2.6562919461780763E-3</v>
      </c>
      <c r="AM1339" s="21">
        <f t="shared" si="892"/>
        <v>8.8543064872602536E-4</v>
      </c>
      <c r="AN1339" s="21">
        <f t="shared" si="893"/>
        <v>3.9490206933180731</v>
      </c>
      <c r="AO1339" s="86">
        <f t="shared" si="854"/>
        <v>6.7388964157004275E-5</v>
      </c>
      <c r="AP1339" s="88">
        <f t="shared" si="855"/>
        <v>3.3961723512779055E-6</v>
      </c>
      <c r="AQ1339" s="89">
        <f t="shared" si="856"/>
        <v>9.7033495750797294E-6</v>
      </c>
      <c r="AR1339" s="89">
        <f t="shared" si="857"/>
        <v>7.2775121813097983E-6</v>
      </c>
      <c r="AS1339" s="89">
        <f t="shared" si="858"/>
        <v>2.4258373937699323E-6</v>
      </c>
      <c r="AT1339" s="89">
        <f t="shared" si="859"/>
        <v>1.0819234776213899E-2</v>
      </c>
      <c r="AU1339" s="91">
        <f t="shared" si="860"/>
        <v>1.8462729906028569E-7</v>
      </c>
      <c r="AV1339" s="95">
        <f t="shared" si="870"/>
        <v>1239.6029082164355</v>
      </c>
      <c r="AW1339" s="96">
        <f t="shared" si="871"/>
        <v>3541.7225949041012</v>
      </c>
      <c r="AX1339" s="96">
        <f t="shared" si="872"/>
        <v>2656.2919461780762</v>
      </c>
      <c r="AY1339" s="96">
        <f t="shared" si="873"/>
        <v>885.43064872602531</v>
      </c>
      <c r="AZ1339" s="96">
        <f t="shared" si="874"/>
        <v>3949020.6933180732</v>
      </c>
      <c r="BA1339" s="97">
        <f t="shared" si="875"/>
        <v>67.388964157004281</v>
      </c>
      <c r="BB1339" s="102">
        <f t="shared" si="876"/>
        <v>3.3961723512779054</v>
      </c>
      <c r="BC1339" s="98">
        <f t="shared" si="877"/>
        <v>9.703349575079729</v>
      </c>
      <c r="BD1339" s="98">
        <f t="shared" si="878"/>
        <v>7.277512181309798</v>
      </c>
      <c r="BE1339" s="98">
        <f t="shared" si="879"/>
        <v>2.4258373937699322</v>
      </c>
      <c r="BF1339" s="98">
        <f t="shared" si="880"/>
        <v>10819.2347762139</v>
      </c>
      <c r="BG1339" s="103">
        <f t="shared" si="881"/>
        <v>0.18462729906028569</v>
      </c>
      <c r="BH1339">
        <v>0.1</v>
      </c>
      <c r="BI1339">
        <f t="shared" si="861"/>
        <v>0.14757177478767089</v>
      </c>
      <c r="BJ1339">
        <v>0.1</v>
      </c>
      <c r="BK1339">
        <f t="shared" si="862"/>
        <v>860.83841463414637</v>
      </c>
      <c r="BL1339" s="114">
        <v>336000</v>
      </c>
      <c r="BM1339" s="114">
        <v>480000</v>
      </c>
      <c r="BN1339" s="114">
        <v>360000</v>
      </c>
      <c r="BO1339" s="114">
        <v>120000</v>
      </c>
      <c r="BP1339" s="114">
        <v>1070400000</v>
      </c>
      <c r="BQ1339" s="107">
        <f t="shared" si="863"/>
        <v>1.0442E-9</v>
      </c>
      <c r="BR1339" s="107">
        <f t="shared" si="864"/>
        <v>5.1110137243991986E-4</v>
      </c>
      <c r="BS1339" s="107">
        <f t="shared" si="865"/>
        <v>7.9195324796525204E-4</v>
      </c>
      <c r="BT1339" s="107">
        <f t="shared" si="866"/>
        <v>5.9396493597393908E-4</v>
      </c>
      <c r="BU1339" s="107">
        <f t="shared" si="867"/>
        <v>1.9798831199131301E-4</v>
      </c>
      <c r="BV1339" s="107">
        <f t="shared" si="868"/>
        <v>1.6282229436300304</v>
      </c>
      <c r="BW1339" s="117">
        <f t="shared" si="869"/>
        <v>9.5302387065109839E-6</v>
      </c>
    </row>
    <row r="1340" spans="1:75" ht="30" customHeight="1" x14ac:dyDescent="0.25">
      <c r="A1340" s="108">
        <v>4.6879972222222204</v>
      </c>
      <c r="B1340" s="108">
        <v>-74.160719444444396</v>
      </c>
      <c r="C1340" s="119">
        <v>22</v>
      </c>
      <c r="D1340" s="119">
        <v>34</v>
      </c>
      <c r="E1340" s="119">
        <v>1937</v>
      </c>
      <c r="F1340" s="16" t="s">
        <v>3318</v>
      </c>
      <c r="G1340" s="14" t="s">
        <v>3319</v>
      </c>
      <c r="H1340" s="16" t="s">
        <v>3320</v>
      </c>
      <c r="I1340" s="14" t="s">
        <v>40</v>
      </c>
      <c r="J1340" s="14" t="s">
        <v>41</v>
      </c>
      <c r="K1340" s="27"/>
      <c r="L1340" s="27"/>
      <c r="M1340" s="27"/>
      <c r="N1340" s="15" t="s">
        <v>43</v>
      </c>
      <c r="O1340" s="15" t="s">
        <v>86</v>
      </c>
      <c r="P1340" s="22">
        <v>-7.2022874027276113E-2</v>
      </c>
      <c r="Q1340" s="18">
        <v>314496</v>
      </c>
      <c r="R1340" s="18">
        <v>235775.44818974615</v>
      </c>
      <c r="S1340" s="15" t="s">
        <v>45</v>
      </c>
      <c r="T1340" s="15"/>
      <c r="U1340" s="15"/>
      <c r="V1340" s="14">
        <v>365</v>
      </c>
      <c r="W1340" s="76" t="s">
        <v>3306</v>
      </c>
      <c r="X1340" s="14"/>
      <c r="Y1340" s="14">
        <v>8760</v>
      </c>
      <c r="Z1340" s="76" t="s">
        <v>3322</v>
      </c>
      <c r="AA1340" s="76" t="s">
        <v>429</v>
      </c>
      <c r="AB1340" s="19" t="s">
        <v>49</v>
      </c>
      <c r="AC1340" s="19">
        <v>589.42211574465</v>
      </c>
      <c r="AD1340" s="19">
        <v>6395.3771199333296</v>
      </c>
      <c r="AE1340" s="19">
        <v>22.425616220874101</v>
      </c>
      <c r="AF1340" s="19">
        <v>1344</v>
      </c>
      <c r="AG1340" s="19">
        <v>1920000</v>
      </c>
      <c r="AH1340" s="20">
        <v>8608.3841463414628</v>
      </c>
      <c r="AI1340" s="20">
        <v>1.0442E-8</v>
      </c>
      <c r="AJ1340" s="21">
        <f t="shared" si="889"/>
        <v>0.13897126351264327</v>
      </c>
      <c r="AK1340" s="21">
        <f t="shared" si="890"/>
        <v>1.5078729067947287</v>
      </c>
      <c r="AL1340" s="21">
        <f t="shared" si="891"/>
        <v>5.2874097154078327E-3</v>
      </c>
      <c r="AM1340" s="21">
        <f t="shared" si="892"/>
        <v>0.31688220236701881</v>
      </c>
      <c r="AN1340" s="21">
        <f t="shared" si="893"/>
        <v>452.68886052431264</v>
      </c>
      <c r="AO1340" s="86">
        <f t="shared" si="854"/>
        <v>6.7388964157004275E-5</v>
      </c>
      <c r="AP1340" s="88">
        <f t="shared" si="855"/>
        <v>3.8074318770587196E-4</v>
      </c>
      <c r="AQ1340" s="89">
        <f t="shared" si="856"/>
        <v>4.1311586487526811E-3</v>
      </c>
      <c r="AR1340" s="89">
        <f t="shared" si="857"/>
        <v>1.4486054014815979E-5</v>
      </c>
      <c r="AS1340" s="89">
        <f t="shared" si="858"/>
        <v>8.6817041744388711E-4</v>
      </c>
      <c r="AT1340" s="89">
        <f t="shared" si="859"/>
        <v>1.2402434534912674</v>
      </c>
      <c r="AU1340" s="91">
        <f t="shared" si="860"/>
        <v>1.8462729906028569E-7</v>
      </c>
      <c r="AV1340" s="95">
        <f t="shared" si="870"/>
        <v>138971.26351264329</v>
      </c>
      <c r="AW1340" s="96">
        <f t="shared" si="871"/>
        <v>1507872.9067947287</v>
      </c>
      <c r="AX1340" s="96">
        <f t="shared" si="872"/>
        <v>5287.4097154078327</v>
      </c>
      <c r="AY1340" s="96">
        <f t="shared" si="873"/>
        <v>316882.20236701879</v>
      </c>
      <c r="AZ1340" s="96">
        <f t="shared" si="874"/>
        <v>452688860.52431262</v>
      </c>
      <c r="BA1340" s="97">
        <f t="shared" si="875"/>
        <v>67.388964157004281</v>
      </c>
      <c r="BB1340" s="102">
        <f t="shared" si="876"/>
        <v>380.74318770587195</v>
      </c>
      <c r="BC1340" s="98">
        <f t="shared" si="877"/>
        <v>4131.1586487526811</v>
      </c>
      <c r="BD1340" s="98">
        <f t="shared" si="878"/>
        <v>14.486054014815979</v>
      </c>
      <c r="BE1340" s="98">
        <f t="shared" si="879"/>
        <v>868.17041744388712</v>
      </c>
      <c r="BF1340" s="98">
        <f t="shared" si="880"/>
        <v>1240243.4534912675</v>
      </c>
      <c r="BG1340" s="103">
        <f t="shared" si="881"/>
        <v>0.18462729906028569</v>
      </c>
      <c r="BH1340">
        <v>0.1</v>
      </c>
      <c r="BI1340">
        <f t="shared" si="861"/>
        <v>23577.544818974617</v>
      </c>
      <c r="BJ1340">
        <v>0.1</v>
      </c>
      <c r="BK1340">
        <f t="shared" si="862"/>
        <v>860.83841463414637</v>
      </c>
      <c r="BL1340" s="114">
        <v>491.49252207956101</v>
      </c>
      <c r="BM1340" s="114">
        <v>4911.7599692228896</v>
      </c>
      <c r="BN1340" s="114">
        <v>16.278520514623899</v>
      </c>
      <c r="BO1340" s="114">
        <v>537.6</v>
      </c>
      <c r="BP1340" s="114">
        <v>384000</v>
      </c>
      <c r="BQ1340" s="107">
        <f t="shared" si="863"/>
        <v>1.0442E-9</v>
      </c>
      <c r="BR1340" s="107">
        <f t="shared" si="864"/>
        <v>0.11671220090567665</v>
      </c>
      <c r="BS1340" s="107">
        <f t="shared" si="865"/>
        <v>1.1678478109474943</v>
      </c>
      <c r="BT1340" s="107">
        <f t="shared" si="866"/>
        <v>3.8743244998254603E-3</v>
      </c>
      <c r="BU1340" s="107">
        <f t="shared" si="867"/>
        <v>0.13065387912375695</v>
      </c>
      <c r="BV1340" s="107">
        <f t="shared" si="868"/>
        <v>101.22430647892843</v>
      </c>
      <c r="BW1340" s="117">
        <f t="shared" si="869"/>
        <v>9.5302387065109839E-6</v>
      </c>
    </row>
    <row r="1341" spans="1:75" ht="30" customHeight="1" x14ac:dyDescent="0.25">
      <c r="A1341" s="108">
        <v>4.6879972222222204</v>
      </c>
      <c r="B1341" s="108">
        <v>-74.160719444444396</v>
      </c>
      <c r="C1341" s="119">
        <v>22</v>
      </c>
      <c r="D1341" s="119">
        <v>34</v>
      </c>
      <c r="E1341" s="119">
        <v>1937</v>
      </c>
      <c r="F1341" s="16" t="s">
        <v>3318</v>
      </c>
      <c r="G1341" s="14" t="s">
        <v>3319</v>
      </c>
      <c r="H1341" s="16" t="s">
        <v>3320</v>
      </c>
      <c r="I1341" s="14" t="s">
        <v>40</v>
      </c>
      <c r="J1341" s="14" t="s">
        <v>41</v>
      </c>
      <c r="K1341" s="27"/>
      <c r="L1341" s="27"/>
      <c r="M1341" s="14">
        <v>1988</v>
      </c>
      <c r="N1341" s="15" t="s">
        <v>43</v>
      </c>
      <c r="O1341" s="15" t="s">
        <v>44</v>
      </c>
      <c r="P1341" s="22">
        <v>-7.2022874027276113E-2</v>
      </c>
      <c r="Q1341" s="18">
        <v>142272</v>
      </c>
      <c r="R1341" s="18">
        <v>106660.32180012326</v>
      </c>
      <c r="S1341" s="15" t="s">
        <v>45</v>
      </c>
      <c r="T1341" s="15"/>
      <c r="U1341" s="15"/>
      <c r="V1341" s="14">
        <v>365</v>
      </c>
      <c r="W1341" s="76" t="s">
        <v>3306</v>
      </c>
      <c r="X1341" s="14"/>
      <c r="Y1341" s="14">
        <v>8760</v>
      </c>
      <c r="Z1341" s="76" t="s">
        <v>3322</v>
      </c>
      <c r="AA1341" s="76" t="s">
        <v>429</v>
      </c>
      <c r="AB1341" s="19" t="s">
        <v>49</v>
      </c>
      <c r="AC1341" s="19">
        <v>46.3856216091623</v>
      </c>
      <c r="AD1341" s="19">
        <v>1074.85364414012</v>
      </c>
      <c r="AE1341" s="19">
        <v>5.4109910208389103</v>
      </c>
      <c r="AF1341" s="19">
        <v>1344</v>
      </c>
      <c r="AG1341" s="19">
        <v>1920000</v>
      </c>
      <c r="AH1341" s="20">
        <v>8608.3841463414628</v>
      </c>
      <c r="AI1341" s="20">
        <v>1.0442E-8</v>
      </c>
      <c r="AJ1341" s="21">
        <f t="shared" si="889"/>
        <v>4.9475053277320026E-3</v>
      </c>
      <c r="AK1341" s="21">
        <f t="shared" si="890"/>
        <v>0.11464423557202037</v>
      </c>
      <c r="AL1341" s="21">
        <f t="shared" si="891"/>
        <v>5.7713804354025565E-4</v>
      </c>
      <c r="AM1341" s="21">
        <f t="shared" si="892"/>
        <v>0.14335147249936567</v>
      </c>
      <c r="AN1341" s="21">
        <f t="shared" si="893"/>
        <v>204.78781785623667</v>
      </c>
      <c r="AO1341" s="86">
        <f t="shared" si="854"/>
        <v>6.7388964157004275E-5</v>
      </c>
      <c r="AP1341" s="88">
        <f t="shared" si="855"/>
        <v>1.3554809117073979E-5</v>
      </c>
      <c r="AQ1341" s="89">
        <f t="shared" si="856"/>
        <v>3.1409379608772703E-4</v>
      </c>
      <c r="AR1341" s="89">
        <f t="shared" si="857"/>
        <v>1.5812001192883716E-6</v>
      </c>
      <c r="AS1341" s="89">
        <f t="shared" si="858"/>
        <v>3.9274376027223468E-4</v>
      </c>
      <c r="AT1341" s="89">
        <f t="shared" si="859"/>
        <v>0.56106251467462098</v>
      </c>
      <c r="AU1341" s="91">
        <f t="shared" si="860"/>
        <v>1.8462729906028569E-7</v>
      </c>
      <c r="AV1341" s="95">
        <f t="shared" si="870"/>
        <v>4947.505327732003</v>
      </c>
      <c r="AW1341" s="96">
        <f t="shared" si="871"/>
        <v>114644.23557202038</v>
      </c>
      <c r="AX1341" s="96">
        <f t="shared" si="872"/>
        <v>577.13804354025569</v>
      </c>
      <c r="AY1341" s="96">
        <f t="shared" si="873"/>
        <v>143351.47249936566</v>
      </c>
      <c r="AZ1341" s="96">
        <f t="shared" si="874"/>
        <v>204787817.85623667</v>
      </c>
      <c r="BA1341" s="97">
        <f t="shared" si="875"/>
        <v>67.388964157004281</v>
      </c>
      <c r="BB1341" s="102">
        <f t="shared" si="876"/>
        <v>13.55480911707398</v>
      </c>
      <c r="BC1341" s="98">
        <f t="shared" si="877"/>
        <v>314.09379608772701</v>
      </c>
      <c r="BD1341" s="98">
        <f t="shared" si="878"/>
        <v>1.5812001192883716</v>
      </c>
      <c r="BE1341" s="98">
        <f t="shared" si="879"/>
        <v>392.74376027223468</v>
      </c>
      <c r="BF1341" s="98">
        <f t="shared" si="880"/>
        <v>561062.51467462094</v>
      </c>
      <c r="BG1341" s="103">
        <f t="shared" si="881"/>
        <v>0.18462729906028569</v>
      </c>
      <c r="BH1341">
        <v>0.1</v>
      </c>
      <c r="BI1341">
        <f t="shared" si="861"/>
        <v>10666.032180012327</v>
      </c>
      <c r="BJ1341">
        <v>0.1</v>
      </c>
      <c r="BK1341">
        <f t="shared" si="862"/>
        <v>860.83841463414637</v>
      </c>
      <c r="BL1341" s="114">
        <v>17.6498016718255</v>
      </c>
      <c r="BM1341" s="114">
        <v>910.91550745517998</v>
      </c>
      <c r="BN1341" s="114">
        <v>5.3109910208389097</v>
      </c>
      <c r="BO1341" s="114">
        <v>537.6</v>
      </c>
      <c r="BP1341" s="114">
        <v>384000</v>
      </c>
      <c r="BQ1341" s="107">
        <f t="shared" si="863"/>
        <v>1.0442E-9</v>
      </c>
      <c r="BR1341" s="107">
        <f t="shared" si="864"/>
        <v>1.9464610364167249E-3</v>
      </c>
      <c r="BS1341" s="107">
        <f t="shared" si="865"/>
        <v>9.7832587246932903E-2</v>
      </c>
      <c r="BT1341" s="107">
        <f t="shared" si="866"/>
        <v>5.6940444577429695E-4</v>
      </c>
      <c r="BU1341" s="107">
        <f t="shared" si="867"/>
        <v>5.9105326270271007E-2</v>
      </c>
      <c r="BV1341" s="107">
        <f t="shared" si="868"/>
        <v>45.791948169039053</v>
      </c>
      <c r="BW1341" s="117">
        <f t="shared" si="869"/>
        <v>9.5302387065109839E-6</v>
      </c>
    </row>
    <row r="1342" spans="1:75" ht="30" customHeight="1" x14ac:dyDescent="0.25">
      <c r="A1342" s="108">
        <v>4.6879972222222204</v>
      </c>
      <c r="B1342" s="108">
        <v>-74.160719444444396</v>
      </c>
      <c r="C1342" s="119">
        <v>22</v>
      </c>
      <c r="D1342" s="119">
        <v>34</v>
      </c>
      <c r="E1342" s="119">
        <v>1937</v>
      </c>
      <c r="F1342" s="16" t="s">
        <v>3318</v>
      </c>
      <c r="G1342" s="14" t="s">
        <v>3319</v>
      </c>
      <c r="H1342" s="16" t="s">
        <v>3320</v>
      </c>
      <c r="I1342" s="14" t="s">
        <v>40</v>
      </c>
      <c r="J1342" s="14" t="s">
        <v>833</v>
      </c>
      <c r="K1342" s="27"/>
      <c r="L1342" s="27"/>
      <c r="M1342" s="27"/>
      <c r="N1342" s="15" t="s">
        <v>43</v>
      </c>
      <c r="O1342" s="15" t="s">
        <v>120</v>
      </c>
      <c r="P1342" s="22">
        <v>-7.2022874027276113E-2</v>
      </c>
      <c r="Q1342" s="18">
        <v>82368</v>
      </c>
      <c r="R1342" s="18">
        <v>61750.712621123996</v>
      </c>
      <c r="S1342" s="15" t="s">
        <v>45</v>
      </c>
      <c r="T1342" s="15"/>
      <c r="U1342" s="15"/>
      <c r="V1342" s="14">
        <v>365</v>
      </c>
      <c r="W1342" s="76" t="s">
        <v>3306</v>
      </c>
      <c r="X1342" s="14"/>
      <c r="Y1342" s="14">
        <v>8760</v>
      </c>
      <c r="Z1342" s="76" t="s">
        <v>429</v>
      </c>
      <c r="AA1342" s="76" t="s">
        <v>429</v>
      </c>
      <c r="AB1342" s="19" t="s">
        <v>49</v>
      </c>
      <c r="AC1342" s="19">
        <v>30.4</v>
      </c>
      <c r="AD1342" s="19">
        <v>1504</v>
      </c>
      <c r="AE1342" s="19">
        <v>9.6</v>
      </c>
      <c r="AF1342" s="19">
        <v>640</v>
      </c>
      <c r="AG1342" s="19">
        <v>1920000</v>
      </c>
      <c r="AH1342" s="23">
        <v>82368</v>
      </c>
      <c r="AI1342" s="24">
        <v>8.7999999999999994E-8</v>
      </c>
      <c r="AJ1342" s="21">
        <f t="shared" si="889"/>
        <v>1.8772216636821692E-3</v>
      </c>
      <c r="AK1342" s="21">
        <f t="shared" si="890"/>
        <v>9.2873071782170483E-2</v>
      </c>
      <c r="AL1342" s="21">
        <f t="shared" si="891"/>
        <v>5.9280684116279033E-4</v>
      </c>
      <c r="AM1342" s="21">
        <f t="shared" si="892"/>
        <v>3.9520456077519354E-2</v>
      </c>
      <c r="AN1342" s="21">
        <f t="shared" si="893"/>
        <v>118.56136823255808</v>
      </c>
      <c r="AO1342" s="86">
        <f t="shared" si="854"/>
        <v>5.434062710658911E-3</v>
      </c>
      <c r="AP1342" s="88">
        <f t="shared" si="855"/>
        <v>5.1430730511840252E-6</v>
      </c>
      <c r="AQ1342" s="89">
        <f t="shared" si="856"/>
        <v>2.5444677200594655E-4</v>
      </c>
      <c r="AR1342" s="89">
        <f t="shared" si="857"/>
        <v>1.6241283319528502E-6</v>
      </c>
      <c r="AS1342" s="89">
        <f t="shared" si="858"/>
        <v>1.0827522213019002E-4</v>
      </c>
      <c r="AT1342" s="89">
        <f t="shared" si="859"/>
        <v>0.32482566639057009</v>
      </c>
      <c r="AU1342" s="91">
        <f t="shared" si="860"/>
        <v>1.4887843042901125E-5</v>
      </c>
      <c r="AV1342" s="95">
        <f t="shared" si="870"/>
        <v>1877.2216636821693</v>
      </c>
      <c r="AW1342" s="96">
        <f t="shared" si="871"/>
        <v>92873.071782170489</v>
      </c>
      <c r="AX1342" s="96">
        <f t="shared" si="872"/>
        <v>592.80684116279031</v>
      </c>
      <c r="AY1342" s="96">
        <f t="shared" si="873"/>
        <v>39520.456077519353</v>
      </c>
      <c r="AZ1342" s="96">
        <f t="shared" si="874"/>
        <v>118561368.23255809</v>
      </c>
      <c r="BA1342" s="97">
        <f t="shared" si="875"/>
        <v>5434.0627106589109</v>
      </c>
      <c r="BB1342" s="102">
        <f t="shared" si="876"/>
        <v>5.1430730511840252</v>
      </c>
      <c r="BC1342" s="98">
        <f t="shared" si="877"/>
        <v>254.44677200594654</v>
      </c>
      <c r="BD1342" s="98">
        <f t="shared" si="878"/>
        <v>1.6241283319528503</v>
      </c>
      <c r="BE1342" s="98">
        <f t="shared" si="879"/>
        <v>108.27522213019002</v>
      </c>
      <c r="BF1342" s="98">
        <f t="shared" si="880"/>
        <v>324825.66639057011</v>
      </c>
      <c r="BG1342" s="103">
        <f t="shared" si="881"/>
        <v>14.887843042901125</v>
      </c>
      <c r="BH1342">
        <v>0.1</v>
      </c>
      <c r="BI1342">
        <f t="shared" si="861"/>
        <v>6175.0712621124003</v>
      </c>
      <c r="BJ1342">
        <v>0.1</v>
      </c>
      <c r="BK1342">
        <f t="shared" si="862"/>
        <v>8236.8000000000011</v>
      </c>
      <c r="BL1342" s="114">
        <v>12.16</v>
      </c>
      <c r="BM1342" s="114">
        <v>601.6</v>
      </c>
      <c r="BN1342" s="114">
        <v>1.92</v>
      </c>
      <c r="BO1342" s="114">
        <v>256</v>
      </c>
      <c r="BP1342" s="114">
        <v>384000</v>
      </c>
      <c r="BQ1342" s="107">
        <f t="shared" si="863"/>
        <v>8.7999999999999994E-9</v>
      </c>
      <c r="BR1342" s="107">
        <f t="shared" si="864"/>
        <v>7.7399832020592972E-4</v>
      </c>
      <c r="BS1342" s="107">
        <f t="shared" si="865"/>
        <v>3.8292548473345997E-2</v>
      </c>
      <c r="BT1342" s="107">
        <f t="shared" si="866"/>
        <v>1.3255563943669198E-4</v>
      </c>
      <c r="BU1342" s="107">
        <f t="shared" si="867"/>
        <v>1.6294701478019574E-2</v>
      </c>
      <c r="BV1342" s="107">
        <f t="shared" si="868"/>
        <v>26.5111278873384</v>
      </c>
      <c r="BW1342" s="117">
        <f t="shared" si="869"/>
        <v>7.6849251841997368E-4</v>
      </c>
    </row>
    <row r="1343" spans="1:75" ht="60" customHeight="1" x14ac:dyDescent="0.25">
      <c r="A1343" s="108">
        <v>4.6271111111111098</v>
      </c>
      <c r="B1343" s="108">
        <v>-74.110558333333302</v>
      </c>
      <c r="C1343" s="119">
        <v>28</v>
      </c>
      <c r="D1343" s="119">
        <v>27</v>
      </c>
      <c r="E1343" s="119">
        <v>1850</v>
      </c>
      <c r="F1343" s="16" t="s">
        <v>3318</v>
      </c>
      <c r="G1343" s="14" t="s">
        <v>3319</v>
      </c>
      <c r="H1343" s="16" t="s">
        <v>3323</v>
      </c>
      <c r="I1343" s="14" t="s">
        <v>133</v>
      </c>
      <c r="J1343" s="14" t="s">
        <v>41</v>
      </c>
      <c r="K1343" s="27"/>
      <c r="L1343" s="27"/>
      <c r="M1343" s="14">
        <v>1994</v>
      </c>
      <c r="N1343" s="15" t="s">
        <v>43</v>
      </c>
      <c r="O1343" s="15" t="s">
        <v>44</v>
      </c>
      <c r="P1343" s="22">
        <v>-7.2022874027276113E-2</v>
      </c>
      <c r="Q1343" s="18">
        <v>291200</v>
      </c>
      <c r="R1343" s="18">
        <v>218310.6001756909</v>
      </c>
      <c r="S1343" s="15" t="s">
        <v>45</v>
      </c>
      <c r="T1343" s="15"/>
      <c r="U1343" s="15"/>
      <c r="V1343" s="14">
        <v>365</v>
      </c>
      <c r="W1343" s="76" t="s">
        <v>3306</v>
      </c>
      <c r="X1343" s="14"/>
      <c r="Y1343" s="14">
        <v>8760</v>
      </c>
      <c r="Z1343" s="76" t="s">
        <v>3324</v>
      </c>
      <c r="AA1343" s="76" t="s">
        <v>429</v>
      </c>
      <c r="AB1343" s="19" t="s">
        <v>49</v>
      </c>
      <c r="AC1343" s="19">
        <v>46.3856216091623</v>
      </c>
      <c r="AD1343" s="19">
        <v>1074.85364414012</v>
      </c>
      <c r="AE1343" s="19">
        <v>5.4109910208389103</v>
      </c>
      <c r="AF1343" s="19">
        <v>1344</v>
      </c>
      <c r="AG1343" s="19">
        <v>1920000</v>
      </c>
      <c r="AH1343" s="20">
        <v>8608.3841463414628</v>
      </c>
      <c r="AI1343" s="20">
        <v>1.0442E-8</v>
      </c>
      <c r="AJ1343" s="21">
        <f t="shared" si="889"/>
        <v>1.0126472893018719E-2</v>
      </c>
      <c r="AK1343" s="21">
        <f t="shared" si="890"/>
        <v>0.23465194415325807</v>
      </c>
      <c r="AL1343" s="21">
        <f t="shared" si="891"/>
        <v>1.1812766973046168E-3</v>
      </c>
      <c r="AM1343" s="21">
        <f t="shared" si="892"/>
        <v>0.29340944663612856</v>
      </c>
      <c r="AN1343" s="21">
        <f t="shared" si="893"/>
        <v>419.15635233732655</v>
      </c>
      <c r="AO1343" s="86">
        <f t="shared" si="854"/>
        <v>6.7388964157004275E-5</v>
      </c>
      <c r="AP1343" s="88">
        <f t="shared" si="855"/>
        <v>2.7743761350736215E-5</v>
      </c>
      <c r="AQ1343" s="89">
        <f t="shared" si="856"/>
        <v>6.4288203877604954E-4</v>
      </c>
      <c r="AR1343" s="89">
        <f t="shared" si="857"/>
        <v>3.2363745131633336E-6</v>
      </c>
      <c r="AS1343" s="89">
        <f t="shared" si="858"/>
        <v>8.038614976332289E-4</v>
      </c>
      <c r="AT1343" s="89">
        <f t="shared" si="859"/>
        <v>1.14837356804747</v>
      </c>
      <c r="AU1343" s="91">
        <f t="shared" si="860"/>
        <v>1.8462729906028569E-7</v>
      </c>
      <c r="AV1343" s="95">
        <f t="shared" si="870"/>
        <v>10126.472893018719</v>
      </c>
      <c r="AW1343" s="96">
        <f t="shared" si="871"/>
        <v>234651.94415325808</v>
      </c>
      <c r="AX1343" s="96">
        <f t="shared" si="872"/>
        <v>1181.2766973046168</v>
      </c>
      <c r="AY1343" s="96">
        <f t="shared" si="873"/>
        <v>293409.44663612853</v>
      </c>
      <c r="AZ1343" s="96">
        <f t="shared" si="874"/>
        <v>419156352.33732653</v>
      </c>
      <c r="BA1343" s="97">
        <f t="shared" si="875"/>
        <v>67.388964157004281</v>
      </c>
      <c r="BB1343" s="102">
        <f t="shared" si="876"/>
        <v>27.743761350736214</v>
      </c>
      <c r="BC1343" s="98">
        <f t="shared" si="877"/>
        <v>642.88203877604951</v>
      </c>
      <c r="BD1343" s="98">
        <f t="shared" si="878"/>
        <v>3.2363745131633337</v>
      </c>
      <c r="BE1343" s="98">
        <f t="shared" si="879"/>
        <v>803.86149763322885</v>
      </c>
      <c r="BF1343" s="98">
        <f t="shared" si="880"/>
        <v>1148373.5680474699</v>
      </c>
      <c r="BG1343" s="103">
        <f t="shared" si="881"/>
        <v>0.18462729906028569</v>
      </c>
      <c r="BH1343">
        <v>0.1</v>
      </c>
      <c r="BI1343">
        <f t="shared" si="861"/>
        <v>21831.060017569092</v>
      </c>
      <c r="BJ1343">
        <v>0.1</v>
      </c>
      <c r="BK1343">
        <f t="shared" si="862"/>
        <v>860.83841463414637</v>
      </c>
      <c r="BL1343" s="114">
        <v>17.6498016718255</v>
      </c>
      <c r="BM1343" s="114">
        <v>910.91550745517998</v>
      </c>
      <c r="BN1343" s="114">
        <v>5.3109910208389097</v>
      </c>
      <c r="BO1343" s="114">
        <v>537.6</v>
      </c>
      <c r="BP1343" s="114">
        <v>384000</v>
      </c>
      <c r="BQ1343" s="107">
        <f t="shared" si="863"/>
        <v>1.0442E-9</v>
      </c>
      <c r="BR1343" s="107">
        <f t="shared" si="864"/>
        <v>3.983984577461133E-3</v>
      </c>
      <c r="BS1343" s="107">
        <f t="shared" si="865"/>
        <v>0.20024213763992116</v>
      </c>
      <c r="BT1343" s="107">
        <f t="shared" si="866"/>
        <v>1.1654476960292627E-3</v>
      </c>
      <c r="BU1343" s="107">
        <f t="shared" si="867"/>
        <v>0.12097581400347866</v>
      </c>
      <c r="BV1343" s="107">
        <f t="shared" si="868"/>
        <v>93.726209702711515</v>
      </c>
      <c r="BW1343" s="117">
        <f t="shared" si="869"/>
        <v>9.5302387065109839E-6</v>
      </c>
    </row>
    <row r="1344" spans="1:75" ht="60" customHeight="1" x14ac:dyDescent="0.25">
      <c r="A1344" s="108">
        <v>4.6271111111111098</v>
      </c>
      <c r="B1344" s="108">
        <v>-74.110558333333302</v>
      </c>
      <c r="C1344" s="119">
        <v>28</v>
      </c>
      <c r="D1344" s="119">
        <v>27</v>
      </c>
      <c r="E1344" s="119">
        <v>1850</v>
      </c>
      <c r="F1344" s="16" t="s">
        <v>3318</v>
      </c>
      <c r="G1344" s="14" t="s">
        <v>3319</v>
      </c>
      <c r="H1344" s="16" t="s">
        <v>3323</v>
      </c>
      <c r="I1344" s="14" t="s">
        <v>133</v>
      </c>
      <c r="J1344" s="14" t="s">
        <v>41</v>
      </c>
      <c r="K1344" s="27"/>
      <c r="L1344" s="27"/>
      <c r="M1344" s="27"/>
      <c r="N1344" s="15" t="s">
        <v>43</v>
      </c>
      <c r="O1344" s="15" t="s">
        <v>44</v>
      </c>
      <c r="P1344" s="22">
        <v>-7.2022874027276113E-2</v>
      </c>
      <c r="Q1344" s="18">
        <v>36400</v>
      </c>
      <c r="R1344" s="18">
        <v>27288.825021961362</v>
      </c>
      <c r="S1344" s="15" t="s">
        <v>45</v>
      </c>
      <c r="T1344" s="15"/>
      <c r="U1344" s="15"/>
      <c r="V1344" s="14">
        <v>365</v>
      </c>
      <c r="W1344" s="76" t="s">
        <v>3306</v>
      </c>
      <c r="X1344" s="14"/>
      <c r="Y1344" s="14">
        <v>8760</v>
      </c>
      <c r="Z1344" s="76" t="s">
        <v>3324</v>
      </c>
      <c r="AA1344" s="76" t="s">
        <v>429</v>
      </c>
      <c r="AB1344" s="19" t="s">
        <v>49</v>
      </c>
      <c r="AC1344" s="19">
        <v>46.3856216091623</v>
      </c>
      <c r="AD1344" s="19">
        <v>1074.85364414012</v>
      </c>
      <c r="AE1344" s="19">
        <v>5.4109910208389103</v>
      </c>
      <c r="AF1344" s="19">
        <v>1344</v>
      </c>
      <c r="AG1344" s="19">
        <v>1920000</v>
      </c>
      <c r="AH1344" s="20">
        <v>8608.3841463414628</v>
      </c>
      <c r="AI1344" s="20">
        <v>1.0442E-8</v>
      </c>
      <c r="AJ1344" s="21">
        <f t="shared" si="889"/>
        <v>1.2658091116273399E-3</v>
      </c>
      <c r="AK1344" s="21">
        <f t="shared" si="890"/>
        <v>2.9331493019157259E-2</v>
      </c>
      <c r="AL1344" s="21">
        <f t="shared" si="891"/>
        <v>1.476595871630771E-4</v>
      </c>
      <c r="AM1344" s="21">
        <f t="shared" si="892"/>
        <v>3.667618082951607E-2</v>
      </c>
      <c r="AN1344" s="21">
        <f t="shared" si="893"/>
        <v>52.394544042165819</v>
      </c>
      <c r="AO1344" s="86">
        <f t="shared" si="854"/>
        <v>6.7388964157004275E-5</v>
      </c>
      <c r="AP1344" s="88">
        <f t="shared" si="855"/>
        <v>3.4679701688420268E-6</v>
      </c>
      <c r="AQ1344" s="89">
        <f t="shared" si="856"/>
        <v>8.0360254847006192E-5</v>
      </c>
      <c r="AR1344" s="89">
        <f t="shared" si="857"/>
        <v>4.045468141454167E-7</v>
      </c>
      <c r="AS1344" s="89">
        <f t="shared" si="858"/>
        <v>1.0048268720415361E-4</v>
      </c>
      <c r="AT1344" s="89">
        <f t="shared" si="859"/>
        <v>0.14354669600593375</v>
      </c>
      <c r="AU1344" s="91">
        <f t="shared" si="860"/>
        <v>1.8462729906028569E-7</v>
      </c>
      <c r="AV1344" s="95">
        <f t="shared" si="870"/>
        <v>1265.8091116273399</v>
      </c>
      <c r="AW1344" s="96">
        <f t="shared" si="871"/>
        <v>29331.49301915726</v>
      </c>
      <c r="AX1344" s="96">
        <f t="shared" si="872"/>
        <v>147.65958716307711</v>
      </c>
      <c r="AY1344" s="96">
        <f t="shared" si="873"/>
        <v>36676.180829516066</v>
      </c>
      <c r="AZ1344" s="96">
        <f t="shared" si="874"/>
        <v>52394544.042165816</v>
      </c>
      <c r="BA1344" s="97">
        <f t="shared" si="875"/>
        <v>67.388964157004281</v>
      </c>
      <c r="BB1344" s="102">
        <f t="shared" si="876"/>
        <v>3.4679701688420268</v>
      </c>
      <c r="BC1344" s="98">
        <f t="shared" si="877"/>
        <v>80.360254847006189</v>
      </c>
      <c r="BD1344" s="98">
        <f t="shared" si="878"/>
        <v>0.40454681414541671</v>
      </c>
      <c r="BE1344" s="98">
        <f t="shared" si="879"/>
        <v>100.48268720415361</v>
      </c>
      <c r="BF1344" s="98">
        <f t="shared" si="880"/>
        <v>143546.69600593374</v>
      </c>
      <c r="BG1344" s="103">
        <f t="shared" si="881"/>
        <v>0.18462729906028569</v>
      </c>
      <c r="BH1344">
        <v>0.1</v>
      </c>
      <c r="BI1344">
        <f t="shared" si="861"/>
        <v>2728.8825021961366</v>
      </c>
      <c r="BJ1344">
        <v>0.1</v>
      </c>
      <c r="BK1344">
        <f t="shared" si="862"/>
        <v>860.83841463414637</v>
      </c>
      <c r="BL1344" s="114">
        <v>17.6498016718255</v>
      </c>
      <c r="BM1344" s="114">
        <v>910.91550745517998</v>
      </c>
      <c r="BN1344" s="114">
        <v>5.3109910208389097</v>
      </c>
      <c r="BO1344" s="114">
        <v>537.6</v>
      </c>
      <c r="BP1344" s="114">
        <v>384000</v>
      </c>
      <c r="BQ1344" s="107">
        <f t="shared" si="863"/>
        <v>1.0442E-9</v>
      </c>
      <c r="BR1344" s="107">
        <f t="shared" si="864"/>
        <v>4.9799807218264163E-4</v>
      </c>
      <c r="BS1344" s="107">
        <f t="shared" si="865"/>
        <v>2.5030267204990145E-2</v>
      </c>
      <c r="BT1344" s="107">
        <f t="shared" si="866"/>
        <v>1.4568096200365783E-4</v>
      </c>
      <c r="BU1344" s="107">
        <f t="shared" si="867"/>
        <v>1.5121976750434833E-2</v>
      </c>
      <c r="BV1344" s="107">
        <f t="shared" si="868"/>
        <v>11.715776212838939</v>
      </c>
      <c r="BW1344" s="117">
        <f t="shared" si="869"/>
        <v>9.5302387065109839E-6</v>
      </c>
    </row>
    <row r="1345" spans="1:75" ht="30" customHeight="1" x14ac:dyDescent="0.25">
      <c r="A1345" s="108">
        <v>4.5954388888888804</v>
      </c>
      <c r="B1345" s="108">
        <v>-74.170322222222197</v>
      </c>
      <c r="C1345" s="119">
        <v>21</v>
      </c>
      <c r="D1345" s="119">
        <v>23</v>
      </c>
      <c r="E1345" s="119">
        <v>1791</v>
      </c>
      <c r="F1345" s="16" t="s">
        <v>3325</v>
      </c>
      <c r="G1345" s="14" t="s">
        <v>3326</v>
      </c>
      <c r="H1345" s="16" t="s">
        <v>3327</v>
      </c>
      <c r="I1345" s="14" t="s">
        <v>3328</v>
      </c>
      <c r="J1345" s="14" t="s">
        <v>53</v>
      </c>
      <c r="K1345" s="27"/>
      <c r="L1345" s="27"/>
      <c r="M1345" s="27"/>
      <c r="N1345" s="15" t="s">
        <v>150</v>
      </c>
      <c r="O1345" s="15" t="s">
        <v>3329</v>
      </c>
      <c r="P1345" s="28">
        <v>4.2689148957375835E-3</v>
      </c>
      <c r="Q1345" s="18">
        <v>42000</v>
      </c>
      <c r="R1345" s="18">
        <v>42723.335845153342</v>
      </c>
      <c r="S1345" s="15" t="s">
        <v>64</v>
      </c>
      <c r="T1345" s="15">
        <f t="shared" ref="T1345:T1349" si="894">((R1345*6933000)/1000)/8460</f>
        <v>35011.925226294108</v>
      </c>
      <c r="U1345" s="15" t="s">
        <v>45</v>
      </c>
      <c r="V1345" s="14">
        <v>365</v>
      </c>
      <c r="W1345" s="76" t="s">
        <v>3306</v>
      </c>
      <c r="X1345" s="14"/>
      <c r="Y1345" s="14">
        <v>8760</v>
      </c>
      <c r="Z1345" s="76" t="s">
        <v>429</v>
      </c>
      <c r="AA1345" s="76" t="s">
        <v>429</v>
      </c>
      <c r="AB1345" s="19" t="s">
        <v>226</v>
      </c>
      <c r="AC1345" s="19">
        <v>12.7152226842523</v>
      </c>
      <c r="AD1345" s="19">
        <v>4.5638248573294096</v>
      </c>
      <c r="AE1345" s="19">
        <v>12.0799261022882</v>
      </c>
      <c r="AF1345" s="19">
        <v>6.25</v>
      </c>
      <c r="AG1345" s="19">
        <v>2343</v>
      </c>
      <c r="AH1345" s="20">
        <v>5536.7678571428569</v>
      </c>
      <c r="AI1345" s="20">
        <v>1.3619999999999999E-8</v>
      </c>
      <c r="AJ1345" s="21">
        <f>AC1345*R1345/1000000</f>
        <v>0.54323672908522314</v>
      </c>
      <c r="AK1345" s="21">
        <f>AD1345*R1345/1000000</f>
        <v>0.19498182211814341</v>
      </c>
      <c r="AL1345" s="21">
        <f>AE1345*R1345/1000000</f>
        <v>0.51609473985269294</v>
      </c>
      <c r="AM1345" s="21">
        <f>AF1345*R1345/1000000</f>
        <v>0.26702084903220841</v>
      </c>
      <c r="AN1345" s="21">
        <f>AG1345*R1345/1000000</f>
        <v>100.10077588519428</v>
      </c>
      <c r="AO1345" s="86">
        <f t="shared" si="854"/>
        <v>7.6709523904602413E-5</v>
      </c>
      <c r="AP1345" s="88">
        <f t="shared" si="855"/>
        <v>1.48831980571294E-3</v>
      </c>
      <c r="AQ1345" s="89">
        <f t="shared" si="856"/>
        <v>5.3419677292642026E-4</v>
      </c>
      <c r="AR1345" s="89">
        <f t="shared" si="857"/>
        <v>1.413958191377241E-3</v>
      </c>
      <c r="AS1345" s="89">
        <f t="shared" si="858"/>
        <v>7.3156396995125589E-4</v>
      </c>
      <c r="AT1345" s="89">
        <f t="shared" si="859"/>
        <v>0.27424870105532678</v>
      </c>
      <c r="AU1345" s="91">
        <f t="shared" si="860"/>
        <v>2.1016307919069154E-7</v>
      </c>
      <c r="AV1345" s="95">
        <f t="shared" si="870"/>
        <v>543236.72908522317</v>
      </c>
      <c r="AW1345" s="96">
        <f t="shared" si="871"/>
        <v>194981.82211814341</v>
      </c>
      <c r="AX1345" s="96">
        <f t="shared" si="872"/>
        <v>516094.73985269293</v>
      </c>
      <c r="AY1345" s="96">
        <f t="shared" si="873"/>
        <v>267020.84903220838</v>
      </c>
      <c r="AZ1345" s="96">
        <f t="shared" si="874"/>
        <v>100100775.88519429</v>
      </c>
      <c r="BA1345" s="97">
        <f t="shared" si="875"/>
        <v>76.709523904602406</v>
      </c>
      <c r="BB1345" s="102">
        <f t="shared" si="876"/>
        <v>1488.31980571294</v>
      </c>
      <c r="BC1345" s="98">
        <f t="shared" si="877"/>
        <v>534.19677292642029</v>
      </c>
      <c r="BD1345" s="98">
        <f t="shared" si="878"/>
        <v>1413.9581913772411</v>
      </c>
      <c r="BE1345" s="98">
        <f t="shared" si="879"/>
        <v>731.5639699512559</v>
      </c>
      <c r="BF1345" s="98">
        <f t="shared" si="880"/>
        <v>274248.70105532679</v>
      </c>
      <c r="BG1345" s="103">
        <f t="shared" si="881"/>
        <v>0.21016307919069155</v>
      </c>
      <c r="BH1345">
        <v>0.1</v>
      </c>
      <c r="BI1345">
        <f t="shared" si="861"/>
        <v>4272.3335845153342</v>
      </c>
      <c r="BJ1345">
        <v>0.1</v>
      </c>
      <c r="BK1345">
        <f t="shared" si="862"/>
        <v>553.67678571428576</v>
      </c>
      <c r="BL1345" s="114">
        <v>8.7974410932361504</v>
      </c>
      <c r="BM1345" s="114">
        <v>3.6268345072346699</v>
      </c>
      <c r="BN1345" s="114">
        <v>10.053852918428399</v>
      </c>
      <c r="BO1345" s="114">
        <v>12.5</v>
      </c>
      <c r="BP1345" s="114">
        <v>2343</v>
      </c>
      <c r="BQ1345" s="107">
        <f t="shared" si="863"/>
        <v>1.3620000000000001E-9</v>
      </c>
      <c r="BR1345" s="107">
        <f t="shared" si="864"/>
        <v>0.37976152652623457</v>
      </c>
      <c r="BS1345" s="107">
        <f t="shared" si="865"/>
        <v>0.15617242670267137</v>
      </c>
      <c r="BT1345" s="107">
        <f t="shared" si="866"/>
        <v>0.43262352078821115</v>
      </c>
      <c r="BU1345" s="107">
        <f t="shared" si="867"/>
        <v>0.53470883348763243</v>
      </c>
      <c r="BV1345" s="107">
        <f t="shared" si="868"/>
        <v>100.60003472238998</v>
      </c>
      <c r="BW1345" s="117">
        <f t="shared" si="869"/>
        <v>1.084836490690719E-5</v>
      </c>
    </row>
    <row r="1346" spans="1:75" ht="30" customHeight="1" x14ac:dyDescent="0.25">
      <c r="A1346" s="108">
        <v>4.5954388888888804</v>
      </c>
      <c r="B1346" s="108">
        <v>-74.170322222222197</v>
      </c>
      <c r="C1346" s="119">
        <v>21</v>
      </c>
      <c r="D1346" s="119">
        <v>23</v>
      </c>
      <c r="E1346" s="119">
        <v>1791</v>
      </c>
      <c r="F1346" s="16" t="s">
        <v>3325</v>
      </c>
      <c r="G1346" s="14" t="s">
        <v>3326</v>
      </c>
      <c r="H1346" s="16" t="s">
        <v>3327</v>
      </c>
      <c r="I1346" s="14" t="s">
        <v>3328</v>
      </c>
      <c r="J1346" s="14" t="s">
        <v>53</v>
      </c>
      <c r="K1346" s="27"/>
      <c r="L1346" s="27"/>
      <c r="M1346" s="27"/>
      <c r="N1346" s="15" t="s">
        <v>150</v>
      </c>
      <c r="O1346" s="15" t="s">
        <v>3329</v>
      </c>
      <c r="P1346" s="28">
        <v>4.2689148957375835E-3</v>
      </c>
      <c r="Q1346" s="18">
        <v>42000</v>
      </c>
      <c r="R1346" s="18">
        <v>42723.335845153342</v>
      </c>
      <c r="S1346" s="15" t="s">
        <v>64</v>
      </c>
      <c r="T1346" s="15">
        <f t="shared" si="894"/>
        <v>35011.925226294108</v>
      </c>
      <c r="U1346" s="15" t="s">
        <v>45</v>
      </c>
      <c r="V1346" s="14">
        <v>365</v>
      </c>
      <c r="W1346" s="76" t="s">
        <v>3306</v>
      </c>
      <c r="X1346" s="14"/>
      <c r="Y1346" s="14">
        <v>8760</v>
      </c>
      <c r="Z1346" s="76" t="s">
        <v>429</v>
      </c>
      <c r="AA1346" s="76" t="s">
        <v>429</v>
      </c>
      <c r="AB1346" s="19" t="s">
        <v>226</v>
      </c>
      <c r="AC1346" s="19">
        <v>12.7152226842523</v>
      </c>
      <c r="AD1346" s="19">
        <v>4.5638248573294096</v>
      </c>
      <c r="AE1346" s="19">
        <v>12.0799261022882</v>
      </c>
      <c r="AF1346" s="19">
        <v>6.25</v>
      </c>
      <c r="AG1346" s="19">
        <v>2343</v>
      </c>
      <c r="AH1346" s="20">
        <v>5536.7678571428569</v>
      </c>
      <c r="AI1346" s="20">
        <v>1.3619999999999999E-8</v>
      </c>
      <c r="AJ1346" s="21">
        <f>AC1346*R1346/1000000</f>
        <v>0.54323672908522314</v>
      </c>
      <c r="AK1346" s="21">
        <f>AD1346*R1346/1000000</f>
        <v>0.19498182211814341</v>
      </c>
      <c r="AL1346" s="21">
        <f>AE1346*R1346/1000000</f>
        <v>0.51609473985269294</v>
      </c>
      <c r="AM1346" s="21">
        <f>AF1346*R1346/1000000</f>
        <v>0.26702084903220841</v>
      </c>
      <c r="AN1346" s="21">
        <f>AG1346*R1346/1000000</f>
        <v>100.10077588519428</v>
      </c>
      <c r="AO1346" s="86">
        <f t="shared" si="854"/>
        <v>7.6709523904602413E-5</v>
      </c>
      <c r="AP1346" s="88">
        <f t="shared" si="855"/>
        <v>1.48831980571294E-3</v>
      </c>
      <c r="AQ1346" s="89">
        <f t="shared" si="856"/>
        <v>5.3419677292642026E-4</v>
      </c>
      <c r="AR1346" s="89">
        <f t="shared" si="857"/>
        <v>1.413958191377241E-3</v>
      </c>
      <c r="AS1346" s="89">
        <f t="shared" si="858"/>
        <v>7.3156396995125589E-4</v>
      </c>
      <c r="AT1346" s="89">
        <f t="shared" si="859"/>
        <v>0.27424870105532678</v>
      </c>
      <c r="AU1346" s="91">
        <f t="shared" si="860"/>
        <v>2.1016307919069154E-7</v>
      </c>
      <c r="AV1346" s="95">
        <f t="shared" si="870"/>
        <v>543236.72908522317</v>
      </c>
      <c r="AW1346" s="96">
        <f t="shared" si="871"/>
        <v>194981.82211814341</v>
      </c>
      <c r="AX1346" s="96">
        <f t="shared" si="872"/>
        <v>516094.73985269293</v>
      </c>
      <c r="AY1346" s="96">
        <f t="shared" si="873"/>
        <v>267020.84903220838</v>
      </c>
      <c r="AZ1346" s="96">
        <f t="shared" si="874"/>
        <v>100100775.88519429</v>
      </c>
      <c r="BA1346" s="97">
        <f t="shared" si="875"/>
        <v>76.709523904602406</v>
      </c>
      <c r="BB1346" s="102">
        <f t="shared" si="876"/>
        <v>1488.31980571294</v>
      </c>
      <c r="BC1346" s="98">
        <f t="shared" si="877"/>
        <v>534.19677292642029</v>
      </c>
      <c r="BD1346" s="98">
        <f t="shared" si="878"/>
        <v>1413.9581913772411</v>
      </c>
      <c r="BE1346" s="98">
        <f t="shared" si="879"/>
        <v>731.5639699512559</v>
      </c>
      <c r="BF1346" s="98">
        <f t="shared" si="880"/>
        <v>274248.70105532679</v>
      </c>
      <c r="BG1346" s="103">
        <f t="shared" si="881"/>
        <v>0.21016307919069155</v>
      </c>
      <c r="BH1346">
        <v>0.1</v>
      </c>
      <c r="BI1346">
        <f t="shared" si="861"/>
        <v>4272.3335845153342</v>
      </c>
      <c r="BJ1346">
        <v>0.1</v>
      </c>
      <c r="BK1346">
        <f t="shared" si="862"/>
        <v>553.67678571428576</v>
      </c>
      <c r="BL1346" s="114">
        <v>8.7974410932361504</v>
      </c>
      <c r="BM1346" s="114">
        <v>3.6268345072346699</v>
      </c>
      <c r="BN1346" s="114">
        <v>10.053852918428399</v>
      </c>
      <c r="BO1346" s="114">
        <v>12.5</v>
      </c>
      <c r="BP1346" s="114">
        <v>2343</v>
      </c>
      <c r="BQ1346" s="107">
        <f t="shared" si="863"/>
        <v>1.3620000000000001E-9</v>
      </c>
      <c r="BR1346" s="107">
        <f t="shared" si="864"/>
        <v>0.37976152652623457</v>
      </c>
      <c r="BS1346" s="107">
        <f t="shared" si="865"/>
        <v>0.15617242670267137</v>
      </c>
      <c r="BT1346" s="107">
        <f t="shared" si="866"/>
        <v>0.43262352078821115</v>
      </c>
      <c r="BU1346" s="107">
        <f t="shared" si="867"/>
        <v>0.53470883348763243</v>
      </c>
      <c r="BV1346" s="107">
        <f t="shared" si="868"/>
        <v>100.60003472238998</v>
      </c>
      <c r="BW1346" s="117">
        <f t="shared" si="869"/>
        <v>1.084836490690719E-5</v>
      </c>
    </row>
    <row r="1347" spans="1:75" ht="30" customHeight="1" x14ac:dyDescent="0.25">
      <c r="A1347" s="108">
        <v>4.5954388888888804</v>
      </c>
      <c r="B1347" s="108">
        <v>-74.170322222222197</v>
      </c>
      <c r="C1347" s="119">
        <v>21</v>
      </c>
      <c r="D1347" s="119">
        <v>23</v>
      </c>
      <c r="E1347" s="119">
        <v>1791</v>
      </c>
      <c r="F1347" s="16" t="s">
        <v>3325</v>
      </c>
      <c r="G1347" s="14" t="s">
        <v>3326</v>
      </c>
      <c r="H1347" s="16" t="s">
        <v>3327</v>
      </c>
      <c r="I1347" s="14" t="s">
        <v>3328</v>
      </c>
      <c r="J1347" s="14" t="s">
        <v>53</v>
      </c>
      <c r="K1347" s="27"/>
      <c r="L1347" s="27"/>
      <c r="M1347" s="27"/>
      <c r="N1347" s="15" t="s">
        <v>150</v>
      </c>
      <c r="O1347" s="15" t="s">
        <v>3329</v>
      </c>
      <c r="P1347" s="28">
        <v>4.2689148957375835E-3</v>
      </c>
      <c r="Q1347" s="18">
        <v>42000</v>
      </c>
      <c r="R1347" s="18">
        <v>42723.335845153342</v>
      </c>
      <c r="S1347" s="15" t="s">
        <v>64</v>
      </c>
      <c r="T1347" s="15">
        <f t="shared" si="894"/>
        <v>35011.925226294108</v>
      </c>
      <c r="U1347" s="15" t="s">
        <v>45</v>
      </c>
      <c r="V1347" s="14">
        <v>365</v>
      </c>
      <c r="W1347" s="76" t="s">
        <v>3306</v>
      </c>
      <c r="X1347" s="14"/>
      <c r="Y1347" s="14">
        <v>8760</v>
      </c>
      <c r="Z1347" s="76" t="s">
        <v>429</v>
      </c>
      <c r="AA1347" s="76" t="s">
        <v>429</v>
      </c>
      <c r="AB1347" s="19" t="s">
        <v>226</v>
      </c>
      <c r="AC1347" s="19">
        <v>12.7152226842523</v>
      </c>
      <c r="AD1347" s="19">
        <v>4.5638248573294096</v>
      </c>
      <c r="AE1347" s="19">
        <v>12.0799261022882</v>
      </c>
      <c r="AF1347" s="19">
        <v>6.25</v>
      </c>
      <c r="AG1347" s="19">
        <v>2343</v>
      </c>
      <c r="AH1347" s="20">
        <v>5536.7678571428569</v>
      </c>
      <c r="AI1347" s="20">
        <v>1.3619999999999999E-8</v>
      </c>
      <c r="AJ1347" s="21">
        <f>AC1347*R1347/1000000</f>
        <v>0.54323672908522314</v>
      </c>
      <c r="AK1347" s="21">
        <f>AD1347*R1347/1000000</f>
        <v>0.19498182211814341</v>
      </c>
      <c r="AL1347" s="21">
        <f>AE1347*R1347/1000000</f>
        <v>0.51609473985269294</v>
      </c>
      <c r="AM1347" s="21">
        <f>AF1347*R1347/1000000</f>
        <v>0.26702084903220841</v>
      </c>
      <c r="AN1347" s="21">
        <f>AG1347*R1347/1000000</f>
        <v>100.10077588519428</v>
      </c>
      <c r="AO1347" s="86">
        <f t="shared" si="854"/>
        <v>7.6709523904602413E-5</v>
      </c>
      <c r="AP1347" s="88">
        <f t="shared" si="855"/>
        <v>1.48831980571294E-3</v>
      </c>
      <c r="AQ1347" s="89">
        <f t="shared" si="856"/>
        <v>5.3419677292642026E-4</v>
      </c>
      <c r="AR1347" s="89">
        <f t="shared" si="857"/>
        <v>1.413958191377241E-3</v>
      </c>
      <c r="AS1347" s="89">
        <f t="shared" si="858"/>
        <v>7.3156396995125589E-4</v>
      </c>
      <c r="AT1347" s="89">
        <f t="shared" si="859"/>
        <v>0.27424870105532678</v>
      </c>
      <c r="AU1347" s="91">
        <f t="shared" si="860"/>
        <v>2.1016307919069154E-7</v>
      </c>
      <c r="AV1347" s="95">
        <f t="shared" si="870"/>
        <v>543236.72908522317</v>
      </c>
      <c r="AW1347" s="96">
        <f t="shared" si="871"/>
        <v>194981.82211814341</v>
      </c>
      <c r="AX1347" s="96">
        <f t="shared" si="872"/>
        <v>516094.73985269293</v>
      </c>
      <c r="AY1347" s="96">
        <f t="shared" si="873"/>
        <v>267020.84903220838</v>
      </c>
      <c r="AZ1347" s="96">
        <f t="shared" si="874"/>
        <v>100100775.88519429</v>
      </c>
      <c r="BA1347" s="97">
        <f t="shared" si="875"/>
        <v>76.709523904602406</v>
      </c>
      <c r="BB1347" s="102">
        <f t="shared" si="876"/>
        <v>1488.31980571294</v>
      </c>
      <c r="BC1347" s="98">
        <f t="shared" si="877"/>
        <v>534.19677292642029</v>
      </c>
      <c r="BD1347" s="98">
        <f t="shared" si="878"/>
        <v>1413.9581913772411</v>
      </c>
      <c r="BE1347" s="98">
        <f t="shared" si="879"/>
        <v>731.5639699512559</v>
      </c>
      <c r="BF1347" s="98">
        <f t="shared" si="880"/>
        <v>274248.70105532679</v>
      </c>
      <c r="BG1347" s="103">
        <f t="shared" si="881"/>
        <v>0.21016307919069155</v>
      </c>
      <c r="BH1347">
        <v>0.1</v>
      </c>
      <c r="BI1347">
        <f t="shared" si="861"/>
        <v>4272.3335845153342</v>
      </c>
      <c r="BJ1347">
        <v>0.1</v>
      </c>
      <c r="BK1347">
        <f t="shared" si="862"/>
        <v>553.67678571428576</v>
      </c>
      <c r="BL1347" s="114">
        <v>8.7974410932361504</v>
      </c>
      <c r="BM1347" s="114">
        <v>3.6268345072346699</v>
      </c>
      <c r="BN1347" s="114">
        <v>10.053852918428399</v>
      </c>
      <c r="BO1347" s="114">
        <v>12.5</v>
      </c>
      <c r="BP1347" s="114">
        <v>2343</v>
      </c>
      <c r="BQ1347" s="107">
        <f t="shared" si="863"/>
        <v>1.3620000000000001E-9</v>
      </c>
      <c r="BR1347" s="107">
        <f t="shared" si="864"/>
        <v>0.37976152652623457</v>
      </c>
      <c r="BS1347" s="107">
        <f t="shared" si="865"/>
        <v>0.15617242670267137</v>
      </c>
      <c r="BT1347" s="107">
        <f t="shared" si="866"/>
        <v>0.43262352078821115</v>
      </c>
      <c r="BU1347" s="107">
        <f t="shared" si="867"/>
        <v>0.53470883348763243</v>
      </c>
      <c r="BV1347" s="107">
        <f t="shared" si="868"/>
        <v>100.60003472238998</v>
      </c>
      <c r="BW1347" s="117">
        <f t="shared" si="869"/>
        <v>1.084836490690719E-5</v>
      </c>
    </row>
    <row r="1348" spans="1:75" ht="30" customHeight="1" x14ac:dyDescent="0.25">
      <c r="A1348" s="108">
        <v>4.5954388888888804</v>
      </c>
      <c r="B1348" s="108">
        <v>-74.170322222222197</v>
      </c>
      <c r="C1348" s="119">
        <v>21</v>
      </c>
      <c r="D1348" s="119">
        <v>23</v>
      </c>
      <c r="E1348" s="119">
        <v>1791</v>
      </c>
      <c r="F1348" s="16" t="s">
        <v>3325</v>
      </c>
      <c r="G1348" s="14" t="s">
        <v>3326</v>
      </c>
      <c r="H1348" s="16" t="s">
        <v>3327</v>
      </c>
      <c r="I1348" s="14" t="s">
        <v>3328</v>
      </c>
      <c r="J1348" s="14" t="s">
        <v>53</v>
      </c>
      <c r="K1348" s="27"/>
      <c r="L1348" s="27"/>
      <c r="M1348" s="27"/>
      <c r="N1348" s="15" t="s">
        <v>150</v>
      </c>
      <c r="O1348" s="15" t="s">
        <v>3329</v>
      </c>
      <c r="P1348" s="28">
        <v>4.2689148957375835E-3</v>
      </c>
      <c r="Q1348" s="18">
        <v>42000</v>
      </c>
      <c r="R1348" s="18">
        <v>42723.335845153342</v>
      </c>
      <c r="S1348" s="15" t="s">
        <v>64</v>
      </c>
      <c r="T1348" s="15">
        <f t="shared" si="894"/>
        <v>35011.925226294108</v>
      </c>
      <c r="U1348" s="15" t="s">
        <v>45</v>
      </c>
      <c r="V1348" s="14">
        <v>365</v>
      </c>
      <c r="W1348" s="76" t="s">
        <v>3306</v>
      </c>
      <c r="X1348" s="14"/>
      <c r="Y1348" s="14">
        <v>8760</v>
      </c>
      <c r="Z1348" s="76" t="s">
        <v>429</v>
      </c>
      <c r="AA1348" s="76" t="s">
        <v>429</v>
      </c>
      <c r="AB1348" s="19" t="s">
        <v>226</v>
      </c>
      <c r="AC1348" s="19">
        <v>12.7152226842523</v>
      </c>
      <c r="AD1348" s="19">
        <v>4.5638248573294096</v>
      </c>
      <c r="AE1348" s="19">
        <v>12.0799261022882</v>
      </c>
      <c r="AF1348" s="19">
        <v>6.25</v>
      </c>
      <c r="AG1348" s="19">
        <v>2343</v>
      </c>
      <c r="AH1348" s="20">
        <v>5536.7678571428569</v>
      </c>
      <c r="AI1348" s="20">
        <v>1.3619999999999999E-8</v>
      </c>
      <c r="AJ1348" s="21">
        <f>AC1348*R1348/1000000</f>
        <v>0.54323672908522314</v>
      </c>
      <c r="AK1348" s="21">
        <f>AD1348*R1348/1000000</f>
        <v>0.19498182211814341</v>
      </c>
      <c r="AL1348" s="21">
        <f>AE1348*R1348/1000000</f>
        <v>0.51609473985269294</v>
      </c>
      <c r="AM1348" s="21">
        <f>AF1348*R1348/1000000</f>
        <v>0.26702084903220841</v>
      </c>
      <c r="AN1348" s="21">
        <f>AG1348*R1348/1000000</f>
        <v>100.10077588519428</v>
      </c>
      <c r="AO1348" s="86">
        <f t="shared" ref="AO1348:AO1411" si="895">AI1348*AH1348*EXP(P1348*4)</f>
        <v>7.6709523904602413E-5</v>
      </c>
      <c r="AP1348" s="88">
        <f t="shared" ref="AP1348:AP1411" si="896">AJ1348/V1348</f>
        <v>1.48831980571294E-3</v>
      </c>
      <c r="AQ1348" s="89">
        <f t="shared" ref="AQ1348:AQ1411" si="897">AK1348/V1348</f>
        <v>5.3419677292642026E-4</v>
      </c>
      <c r="AR1348" s="89">
        <f t="shared" ref="AR1348:AR1411" si="898">AL1348/V1348</f>
        <v>1.413958191377241E-3</v>
      </c>
      <c r="AS1348" s="89">
        <f t="shared" ref="AS1348:AS1411" si="899">AM1348/V1348</f>
        <v>7.3156396995125589E-4</v>
      </c>
      <c r="AT1348" s="89">
        <f t="shared" ref="AT1348:AT1411" si="900">AN1348/V1348</f>
        <v>0.27424870105532678</v>
      </c>
      <c r="AU1348" s="91">
        <f t="shared" ref="AU1348:AU1411" si="901">AO1348/V1348</f>
        <v>2.1016307919069154E-7</v>
      </c>
      <c r="AV1348" s="95">
        <f t="shared" si="870"/>
        <v>543236.72908522317</v>
      </c>
      <c r="AW1348" s="96">
        <f t="shared" si="871"/>
        <v>194981.82211814341</v>
      </c>
      <c r="AX1348" s="96">
        <f t="shared" si="872"/>
        <v>516094.73985269293</v>
      </c>
      <c r="AY1348" s="96">
        <f t="shared" si="873"/>
        <v>267020.84903220838</v>
      </c>
      <c r="AZ1348" s="96">
        <f t="shared" si="874"/>
        <v>100100775.88519429</v>
      </c>
      <c r="BA1348" s="97">
        <f t="shared" si="875"/>
        <v>76.709523904602406</v>
      </c>
      <c r="BB1348" s="102">
        <f t="shared" si="876"/>
        <v>1488.31980571294</v>
      </c>
      <c r="BC1348" s="98">
        <f t="shared" si="877"/>
        <v>534.19677292642029</v>
      </c>
      <c r="BD1348" s="98">
        <f t="shared" si="878"/>
        <v>1413.9581913772411</v>
      </c>
      <c r="BE1348" s="98">
        <f t="shared" si="879"/>
        <v>731.5639699512559</v>
      </c>
      <c r="BF1348" s="98">
        <f t="shared" si="880"/>
        <v>274248.70105532679</v>
      </c>
      <c r="BG1348" s="103">
        <f t="shared" si="881"/>
        <v>0.21016307919069155</v>
      </c>
      <c r="BH1348">
        <v>0.1</v>
      </c>
      <c r="BI1348">
        <f t="shared" ref="BI1348:BI1411" si="902">R1348*BH1348</f>
        <v>4272.3335845153342</v>
      </c>
      <c r="BJ1348">
        <v>0.1</v>
      </c>
      <c r="BK1348">
        <f t="shared" ref="BK1348:BK1411" si="903">AH1348*BJ1348</f>
        <v>553.67678571428576</v>
      </c>
      <c r="BL1348" s="114">
        <v>8.7974410932361504</v>
      </c>
      <c r="BM1348" s="114">
        <v>3.6268345072346699</v>
      </c>
      <c r="BN1348" s="114">
        <v>10.053852918428399</v>
      </c>
      <c r="BO1348" s="114">
        <v>12.5</v>
      </c>
      <c r="BP1348" s="114">
        <v>2343</v>
      </c>
      <c r="BQ1348" s="107">
        <f t="shared" ref="BQ1348:BQ1411" si="904">AI1348*0.1</f>
        <v>1.3620000000000001E-9</v>
      </c>
      <c r="BR1348" s="107">
        <f t="shared" ref="BR1348:BR1411" si="905">((((BI1348/R1348)^2)+((BL1348/AC1348)^2))^(1/2))*AJ1348</f>
        <v>0.37976152652623457</v>
      </c>
      <c r="BS1348" s="107">
        <f t="shared" ref="BS1348:BS1411" si="906">((((BI1348/R1348)^2)+((BM1348/AD1348)^2))^(1/2))*AK1348</f>
        <v>0.15617242670267137</v>
      </c>
      <c r="BT1348" s="107">
        <f t="shared" ref="BT1348:BT1411" si="907">((((BI1348/R1348)^2)+((BN1348/AE1348)^2))^(1/2))*AL1348</f>
        <v>0.43262352078821115</v>
      </c>
      <c r="BU1348" s="107">
        <f t="shared" ref="BU1348:BU1411" si="908">((((BI1348/R1348)^2)+((BO1348/AF1348)^2))^(1/2))*AM1348</f>
        <v>0.53470883348763243</v>
      </c>
      <c r="BV1348" s="107">
        <f t="shared" ref="BV1348:BV1411" si="909">((((BI1348/R1348)^2)+((BP1348/AG1348)^2))^(1/2))*AN1348</f>
        <v>100.60003472238998</v>
      </c>
      <c r="BW1348" s="117">
        <f t="shared" ref="BW1348:BW1411" si="910">((((BK1348/AH1348)^2)+((BQ1348/AI1348)^2))^(1/2))*AO1348</f>
        <v>1.084836490690719E-5</v>
      </c>
    </row>
    <row r="1349" spans="1:75" ht="30" customHeight="1" x14ac:dyDescent="0.25">
      <c r="A1349" s="108">
        <v>4.5954388888888804</v>
      </c>
      <c r="B1349" s="108">
        <v>-74.170322222222197</v>
      </c>
      <c r="C1349" s="119">
        <v>21</v>
      </c>
      <c r="D1349" s="119">
        <v>23</v>
      </c>
      <c r="E1349" s="119">
        <v>1791</v>
      </c>
      <c r="F1349" s="16" t="s">
        <v>3325</v>
      </c>
      <c r="G1349" s="14" t="s">
        <v>3326</v>
      </c>
      <c r="H1349" s="16" t="s">
        <v>3327</v>
      </c>
      <c r="I1349" s="14" t="s">
        <v>3328</v>
      </c>
      <c r="J1349" s="14" t="s">
        <v>53</v>
      </c>
      <c r="K1349" s="27"/>
      <c r="L1349" s="27"/>
      <c r="M1349" s="27"/>
      <c r="N1349" s="15" t="s">
        <v>150</v>
      </c>
      <c r="O1349" s="15" t="s">
        <v>3329</v>
      </c>
      <c r="P1349" s="28">
        <v>4.2689148957375835E-3</v>
      </c>
      <c r="Q1349" s="18">
        <v>42000</v>
      </c>
      <c r="R1349" s="18">
        <v>42723.335845153342</v>
      </c>
      <c r="S1349" s="15" t="s">
        <v>64</v>
      </c>
      <c r="T1349" s="15">
        <f t="shared" si="894"/>
        <v>35011.925226294108</v>
      </c>
      <c r="U1349" s="15" t="s">
        <v>45</v>
      </c>
      <c r="V1349" s="14">
        <v>365</v>
      </c>
      <c r="W1349" s="76" t="s">
        <v>3306</v>
      </c>
      <c r="X1349" s="14"/>
      <c r="Y1349" s="14">
        <v>8760</v>
      </c>
      <c r="Z1349" s="76" t="s">
        <v>429</v>
      </c>
      <c r="AA1349" s="76" t="s">
        <v>429</v>
      </c>
      <c r="AB1349" s="19" t="s">
        <v>226</v>
      </c>
      <c r="AC1349" s="19">
        <v>12.7152226842523</v>
      </c>
      <c r="AD1349" s="19">
        <v>4.5638248573294096</v>
      </c>
      <c r="AE1349" s="19">
        <v>12.0799261022882</v>
      </c>
      <c r="AF1349" s="19">
        <v>6.25</v>
      </c>
      <c r="AG1349" s="19">
        <v>2343</v>
      </c>
      <c r="AH1349" s="20">
        <v>5536.7678571428569</v>
      </c>
      <c r="AI1349" s="20">
        <v>1.3619999999999999E-8</v>
      </c>
      <c r="AJ1349" s="21">
        <f>AC1349*R1349/1000000</f>
        <v>0.54323672908522314</v>
      </c>
      <c r="AK1349" s="21">
        <f>AD1349*R1349/1000000</f>
        <v>0.19498182211814341</v>
      </c>
      <c r="AL1349" s="21">
        <f>AE1349*R1349/1000000</f>
        <v>0.51609473985269294</v>
      </c>
      <c r="AM1349" s="21">
        <f>AF1349*R1349/1000000</f>
        <v>0.26702084903220841</v>
      </c>
      <c r="AN1349" s="21">
        <f>AG1349*R1349/1000000</f>
        <v>100.10077588519428</v>
      </c>
      <c r="AO1349" s="86">
        <f t="shared" si="895"/>
        <v>7.6709523904602413E-5</v>
      </c>
      <c r="AP1349" s="88">
        <f t="shared" si="896"/>
        <v>1.48831980571294E-3</v>
      </c>
      <c r="AQ1349" s="89">
        <f t="shared" si="897"/>
        <v>5.3419677292642026E-4</v>
      </c>
      <c r="AR1349" s="89">
        <f t="shared" si="898"/>
        <v>1.413958191377241E-3</v>
      </c>
      <c r="AS1349" s="89">
        <f t="shared" si="899"/>
        <v>7.3156396995125589E-4</v>
      </c>
      <c r="AT1349" s="89">
        <f t="shared" si="900"/>
        <v>0.27424870105532678</v>
      </c>
      <c r="AU1349" s="91">
        <f t="shared" si="901"/>
        <v>2.1016307919069154E-7</v>
      </c>
      <c r="AV1349" s="95">
        <f t="shared" ref="AV1349:AV1412" si="911">AJ1349*1000000</f>
        <v>543236.72908522317</v>
      </c>
      <c r="AW1349" s="96">
        <f t="shared" ref="AW1349:AW1412" si="912">AK1349*1000000</f>
        <v>194981.82211814341</v>
      </c>
      <c r="AX1349" s="96">
        <f t="shared" ref="AX1349:AX1412" si="913">AL1349*1000000</f>
        <v>516094.73985269293</v>
      </c>
      <c r="AY1349" s="96">
        <f t="shared" ref="AY1349:AY1412" si="914">AM1349*1000000</f>
        <v>267020.84903220838</v>
      </c>
      <c r="AZ1349" s="96">
        <f t="shared" ref="AZ1349:AZ1412" si="915">AN1349*1000000</f>
        <v>100100775.88519429</v>
      </c>
      <c r="BA1349" s="97">
        <f t="shared" ref="BA1349:BA1412" si="916">AO1349*1000000</f>
        <v>76.709523904602406</v>
      </c>
      <c r="BB1349" s="102">
        <f t="shared" ref="BB1349:BB1412" si="917">AP1349*1000000</f>
        <v>1488.31980571294</v>
      </c>
      <c r="BC1349" s="98">
        <f t="shared" ref="BC1349:BC1412" si="918">AQ1349*1000000</f>
        <v>534.19677292642029</v>
      </c>
      <c r="BD1349" s="98">
        <f t="shared" ref="BD1349:BD1412" si="919">AR1349*1000000</f>
        <v>1413.9581913772411</v>
      </c>
      <c r="BE1349" s="98">
        <f t="shared" ref="BE1349:BE1412" si="920">AS1349*1000000</f>
        <v>731.5639699512559</v>
      </c>
      <c r="BF1349" s="98">
        <f t="shared" ref="BF1349:BF1412" si="921">AT1349*1000000</f>
        <v>274248.70105532679</v>
      </c>
      <c r="BG1349" s="103">
        <f t="shared" ref="BG1349:BG1412" si="922">AU1349*1000000</f>
        <v>0.21016307919069155</v>
      </c>
      <c r="BH1349">
        <v>0.1</v>
      </c>
      <c r="BI1349">
        <f t="shared" si="902"/>
        <v>4272.3335845153342</v>
      </c>
      <c r="BJ1349">
        <v>0.1</v>
      </c>
      <c r="BK1349">
        <f t="shared" si="903"/>
        <v>553.67678571428576</v>
      </c>
      <c r="BL1349" s="114">
        <v>8.7974410932361504</v>
      </c>
      <c r="BM1349" s="114">
        <v>3.6268345072346699</v>
      </c>
      <c r="BN1349" s="114">
        <v>10.053852918428399</v>
      </c>
      <c r="BO1349" s="114">
        <v>12.5</v>
      </c>
      <c r="BP1349" s="114">
        <v>2343</v>
      </c>
      <c r="BQ1349" s="107">
        <f t="shared" si="904"/>
        <v>1.3620000000000001E-9</v>
      </c>
      <c r="BR1349" s="107">
        <f t="shared" si="905"/>
        <v>0.37976152652623457</v>
      </c>
      <c r="BS1349" s="107">
        <f t="shared" si="906"/>
        <v>0.15617242670267137</v>
      </c>
      <c r="BT1349" s="107">
        <f t="shared" si="907"/>
        <v>0.43262352078821115</v>
      </c>
      <c r="BU1349" s="107">
        <f t="shared" si="908"/>
        <v>0.53470883348763243</v>
      </c>
      <c r="BV1349" s="107">
        <f t="shared" si="909"/>
        <v>100.60003472238998</v>
      </c>
      <c r="BW1349" s="117">
        <f t="shared" si="910"/>
        <v>1.084836490690719E-5</v>
      </c>
    </row>
    <row r="1350" spans="1:75" ht="30" x14ac:dyDescent="0.25">
      <c r="A1350" s="108">
        <v>4.6111416670000001</v>
      </c>
      <c r="B1350" s="108">
        <v>-74.085616666666667</v>
      </c>
      <c r="C1350" s="119">
        <v>31</v>
      </c>
      <c r="D1350" s="119">
        <v>25</v>
      </c>
      <c r="E1350" s="119">
        <v>2320</v>
      </c>
      <c r="F1350" s="16" t="s">
        <v>3330</v>
      </c>
      <c r="G1350" s="14" t="s">
        <v>3331</v>
      </c>
      <c r="H1350" s="16" t="s">
        <v>3332</v>
      </c>
      <c r="I1350" s="14" t="s">
        <v>1273</v>
      </c>
      <c r="J1350" s="14" t="s">
        <v>41</v>
      </c>
      <c r="K1350" s="27"/>
      <c r="L1350" s="27"/>
      <c r="M1350" s="14">
        <v>1952</v>
      </c>
      <c r="N1350" s="15" t="s">
        <v>102</v>
      </c>
      <c r="O1350" s="15" t="s">
        <v>103</v>
      </c>
      <c r="P1350" s="28">
        <v>4.2689148957375835E-3</v>
      </c>
      <c r="Q1350" s="18">
        <v>24.605367755611901</v>
      </c>
      <c r="R1350" s="18">
        <v>25.029128338488434</v>
      </c>
      <c r="S1350" s="2" t="s">
        <v>45</v>
      </c>
      <c r="T1350" s="2"/>
      <c r="U1350" s="2"/>
      <c r="V1350" s="14">
        <v>365</v>
      </c>
      <c r="W1350" s="76" t="s">
        <v>3306</v>
      </c>
      <c r="X1350" s="14"/>
      <c r="Y1350" s="14">
        <v>8760</v>
      </c>
      <c r="Z1350" s="76" t="s">
        <v>3333</v>
      </c>
      <c r="AA1350" s="76" t="s">
        <v>429</v>
      </c>
      <c r="AB1350" s="19" t="s">
        <v>49</v>
      </c>
      <c r="AC1350" s="19">
        <v>840000</v>
      </c>
      <c r="AD1350" s="19">
        <v>2400000</v>
      </c>
      <c r="AE1350" s="19">
        <v>1800000</v>
      </c>
      <c r="AF1350" s="19">
        <v>600000</v>
      </c>
      <c r="AG1350" s="19">
        <v>2676000000</v>
      </c>
      <c r="AH1350" s="23">
        <f>Q1350</f>
        <v>24.605367755611901</v>
      </c>
      <c r="AI1350" s="20">
        <v>9.1200000000000003E-2</v>
      </c>
      <c r="AJ1350" s="21">
        <f t="shared" ref="AJ1350:AJ1361" si="923">AC1350*R1350/1000000000</f>
        <v>2.1024467804330284E-2</v>
      </c>
      <c r="AK1350" s="21">
        <f t="shared" ref="AK1350:AK1361" si="924">AD1350*R1350/1000000000</f>
        <v>6.006990801237224E-2</v>
      </c>
      <c r="AL1350" s="21">
        <f t="shared" ref="AL1350:AL1361" si="925">AE1350*R1350/1000000000</f>
        <v>4.5052431009279185E-2</v>
      </c>
      <c r="AM1350" s="21">
        <f t="shared" ref="AM1350:AM1361" si="926">AF1350*R1350/1000000000</f>
        <v>1.501747700309306E-2</v>
      </c>
      <c r="AN1350" s="21">
        <f t="shared" ref="AN1350:AN1361" si="927">AG1350*R1350/1000000000</f>
        <v>66.977947433795052</v>
      </c>
      <c r="AO1350" s="86">
        <f t="shared" si="895"/>
        <v>2.2826565044701455</v>
      </c>
      <c r="AP1350" s="88">
        <f t="shared" si="896"/>
        <v>5.7601281655699407E-5</v>
      </c>
      <c r="AQ1350" s="89">
        <f t="shared" si="897"/>
        <v>1.6457509044485546E-4</v>
      </c>
      <c r="AR1350" s="89">
        <f t="shared" si="898"/>
        <v>1.2343131783364161E-4</v>
      </c>
      <c r="AS1350" s="89">
        <f t="shared" si="899"/>
        <v>4.1143772611213866E-5</v>
      </c>
      <c r="AT1350" s="89">
        <f t="shared" si="900"/>
        <v>0.18350122584601383</v>
      </c>
      <c r="AU1350" s="91">
        <f t="shared" si="901"/>
        <v>6.2538534369045084E-3</v>
      </c>
      <c r="AV1350" s="95">
        <f t="shared" si="911"/>
        <v>21024.467804330285</v>
      </c>
      <c r="AW1350" s="96">
        <f t="shared" si="912"/>
        <v>60069.908012372238</v>
      </c>
      <c r="AX1350" s="96">
        <f t="shared" si="913"/>
        <v>45052.431009279186</v>
      </c>
      <c r="AY1350" s="96">
        <f t="shared" si="914"/>
        <v>15017.477003093059</v>
      </c>
      <c r="AZ1350" s="96">
        <f t="shared" si="915"/>
        <v>66977947.43379505</v>
      </c>
      <c r="BA1350" s="97">
        <f t="shared" si="916"/>
        <v>2282656.5044701453</v>
      </c>
      <c r="BB1350" s="102">
        <f t="shared" si="917"/>
        <v>57.60128165569941</v>
      </c>
      <c r="BC1350" s="98">
        <f t="shared" si="918"/>
        <v>164.57509044485548</v>
      </c>
      <c r="BD1350" s="98">
        <f t="shared" si="919"/>
        <v>123.43131783364161</v>
      </c>
      <c r="BE1350" s="98">
        <f t="shared" si="920"/>
        <v>41.143772611213869</v>
      </c>
      <c r="BF1350" s="98">
        <f t="shared" si="921"/>
        <v>183501.22584601384</v>
      </c>
      <c r="BG1350" s="103">
        <f t="shared" si="922"/>
        <v>6253.8534369045083</v>
      </c>
      <c r="BH1350">
        <v>0.1</v>
      </c>
      <c r="BI1350">
        <f t="shared" si="902"/>
        <v>2.5029128338488436</v>
      </c>
      <c r="BJ1350">
        <v>0.1</v>
      </c>
      <c r="BK1350">
        <f t="shared" si="903"/>
        <v>2.4605367755611902</v>
      </c>
      <c r="BL1350" s="114">
        <v>336000</v>
      </c>
      <c r="BM1350" s="114">
        <v>480000</v>
      </c>
      <c r="BN1350" s="114">
        <v>360000</v>
      </c>
      <c r="BO1350" s="114">
        <v>120000</v>
      </c>
      <c r="BP1350" s="114">
        <v>1070400000</v>
      </c>
      <c r="BQ1350" s="107">
        <f t="shared" si="904"/>
        <v>9.1200000000000014E-3</v>
      </c>
      <c r="BR1350" s="107">
        <f t="shared" si="905"/>
        <v>8.6686101479651594E-3</v>
      </c>
      <c r="BS1350" s="107">
        <f t="shared" si="906"/>
        <v>1.3432039771782362E-2</v>
      </c>
      <c r="BT1350" s="107">
        <f t="shared" si="907"/>
        <v>1.0074029828836773E-2</v>
      </c>
      <c r="BU1350" s="107">
        <f t="shared" si="908"/>
        <v>3.3580099429455904E-3</v>
      </c>
      <c r="BV1350" s="107">
        <f t="shared" si="909"/>
        <v>27.615715185660438</v>
      </c>
      <c r="BW1350" s="117">
        <f t="shared" si="910"/>
        <v>0.32281637868608415</v>
      </c>
    </row>
    <row r="1351" spans="1:75" ht="30" x14ac:dyDescent="0.25">
      <c r="A1351" s="108">
        <v>4.6111416670000001</v>
      </c>
      <c r="B1351" s="108">
        <v>-74.085616666666667</v>
      </c>
      <c r="C1351" s="119">
        <v>31</v>
      </c>
      <c r="D1351" s="119">
        <v>25</v>
      </c>
      <c r="E1351" s="119">
        <v>2320</v>
      </c>
      <c r="F1351" s="16" t="s">
        <v>3330</v>
      </c>
      <c r="G1351" s="14" t="s">
        <v>3331</v>
      </c>
      <c r="H1351" s="16" t="s">
        <v>3332</v>
      </c>
      <c r="I1351" s="14" t="s">
        <v>1273</v>
      </c>
      <c r="J1351" s="14" t="s">
        <v>41</v>
      </c>
      <c r="K1351" s="27"/>
      <c r="L1351" s="27"/>
      <c r="M1351" s="27"/>
      <c r="N1351" s="15" t="s">
        <v>102</v>
      </c>
      <c r="O1351" s="15" t="s">
        <v>103</v>
      </c>
      <c r="P1351" s="28">
        <v>4.2689148957375835E-3</v>
      </c>
      <c r="Q1351" s="18">
        <v>24.605367755611901</v>
      </c>
      <c r="R1351" s="18">
        <v>25.029128338488434</v>
      </c>
      <c r="S1351" s="2" t="s">
        <v>45</v>
      </c>
      <c r="T1351" s="2"/>
      <c r="U1351" s="2"/>
      <c r="V1351" s="14">
        <v>365</v>
      </c>
      <c r="W1351" s="76" t="s">
        <v>3306</v>
      </c>
      <c r="X1351" s="14"/>
      <c r="Y1351" s="14">
        <v>8760</v>
      </c>
      <c r="Z1351" s="76" t="s">
        <v>3333</v>
      </c>
      <c r="AA1351" s="76" t="s">
        <v>429</v>
      </c>
      <c r="AB1351" s="19" t="s">
        <v>49</v>
      </c>
      <c r="AC1351" s="19">
        <v>840000</v>
      </c>
      <c r="AD1351" s="19">
        <v>2400000</v>
      </c>
      <c r="AE1351" s="19">
        <v>1800000</v>
      </c>
      <c r="AF1351" s="19">
        <v>600000</v>
      </c>
      <c r="AG1351" s="19">
        <v>2676000000</v>
      </c>
      <c r="AH1351" s="23">
        <f>Q1351</f>
        <v>24.605367755611901</v>
      </c>
      <c r="AI1351" s="20">
        <v>9.1200000000000003E-2</v>
      </c>
      <c r="AJ1351" s="21">
        <f t="shared" si="923"/>
        <v>2.1024467804330284E-2</v>
      </c>
      <c r="AK1351" s="21">
        <f t="shared" si="924"/>
        <v>6.006990801237224E-2</v>
      </c>
      <c r="AL1351" s="21">
        <f t="shared" si="925"/>
        <v>4.5052431009279185E-2</v>
      </c>
      <c r="AM1351" s="21">
        <f t="shared" si="926"/>
        <v>1.501747700309306E-2</v>
      </c>
      <c r="AN1351" s="21">
        <f t="shared" si="927"/>
        <v>66.977947433795052</v>
      </c>
      <c r="AO1351" s="86">
        <f t="shared" si="895"/>
        <v>2.2826565044701455</v>
      </c>
      <c r="AP1351" s="88">
        <f t="shared" si="896"/>
        <v>5.7601281655699407E-5</v>
      </c>
      <c r="AQ1351" s="89">
        <f t="shared" si="897"/>
        <v>1.6457509044485546E-4</v>
      </c>
      <c r="AR1351" s="89">
        <f t="shared" si="898"/>
        <v>1.2343131783364161E-4</v>
      </c>
      <c r="AS1351" s="89">
        <f t="shared" si="899"/>
        <v>4.1143772611213866E-5</v>
      </c>
      <c r="AT1351" s="89">
        <f t="shared" si="900"/>
        <v>0.18350122584601383</v>
      </c>
      <c r="AU1351" s="91">
        <f t="shared" si="901"/>
        <v>6.2538534369045084E-3</v>
      </c>
      <c r="AV1351" s="95">
        <f t="shared" si="911"/>
        <v>21024.467804330285</v>
      </c>
      <c r="AW1351" s="96">
        <f t="shared" si="912"/>
        <v>60069.908012372238</v>
      </c>
      <c r="AX1351" s="96">
        <f t="shared" si="913"/>
        <v>45052.431009279186</v>
      </c>
      <c r="AY1351" s="96">
        <f t="shared" si="914"/>
        <v>15017.477003093059</v>
      </c>
      <c r="AZ1351" s="96">
        <f t="shared" si="915"/>
        <v>66977947.43379505</v>
      </c>
      <c r="BA1351" s="97">
        <f t="shared" si="916"/>
        <v>2282656.5044701453</v>
      </c>
      <c r="BB1351" s="102">
        <f t="shared" si="917"/>
        <v>57.60128165569941</v>
      </c>
      <c r="BC1351" s="98">
        <f t="shared" si="918"/>
        <v>164.57509044485548</v>
      </c>
      <c r="BD1351" s="98">
        <f t="shared" si="919"/>
        <v>123.43131783364161</v>
      </c>
      <c r="BE1351" s="98">
        <f t="shared" si="920"/>
        <v>41.143772611213869</v>
      </c>
      <c r="BF1351" s="98">
        <f t="shared" si="921"/>
        <v>183501.22584601384</v>
      </c>
      <c r="BG1351" s="103">
        <f t="shared" si="922"/>
        <v>6253.8534369045083</v>
      </c>
      <c r="BH1351">
        <v>0.1</v>
      </c>
      <c r="BI1351">
        <f t="shared" si="902"/>
        <v>2.5029128338488436</v>
      </c>
      <c r="BJ1351">
        <v>0.1</v>
      </c>
      <c r="BK1351">
        <f t="shared" si="903"/>
        <v>2.4605367755611902</v>
      </c>
      <c r="BL1351" s="114">
        <v>336000</v>
      </c>
      <c r="BM1351" s="114">
        <v>480000</v>
      </c>
      <c r="BN1351" s="114">
        <v>360000</v>
      </c>
      <c r="BO1351" s="114">
        <v>120000</v>
      </c>
      <c r="BP1351" s="114">
        <v>1070400000</v>
      </c>
      <c r="BQ1351" s="107">
        <f t="shared" si="904"/>
        <v>9.1200000000000014E-3</v>
      </c>
      <c r="BR1351" s="107">
        <f t="shared" si="905"/>
        <v>8.6686101479651594E-3</v>
      </c>
      <c r="BS1351" s="107">
        <f t="shared" si="906"/>
        <v>1.3432039771782362E-2</v>
      </c>
      <c r="BT1351" s="107">
        <f t="shared" si="907"/>
        <v>1.0074029828836773E-2</v>
      </c>
      <c r="BU1351" s="107">
        <f t="shared" si="908"/>
        <v>3.3580099429455904E-3</v>
      </c>
      <c r="BV1351" s="107">
        <f t="shared" si="909"/>
        <v>27.615715185660438</v>
      </c>
      <c r="BW1351" s="117">
        <f t="shared" si="910"/>
        <v>0.32281637868608415</v>
      </c>
    </row>
    <row r="1352" spans="1:75" x14ac:dyDescent="0.25">
      <c r="A1352" s="108">
        <v>4.65435</v>
      </c>
      <c r="B1352" s="108">
        <v>-74.133308333333332</v>
      </c>
      <c r="C1352" s="119">
        <v>25</v>
      </c>
      <c r="D1352" s="119">
        <v>30</v>
      </c>
      <c r="E1352" s="119">
        <v>1886</v>
      </c>
      <c r="F1352" s="16" t="s">
        <v>3334</v>
      </c>
      <c r="G1352" s="14" t="s">
        <v>3335</v>
      </c>
      <c r="H1352" s="16" t="s">
        <v>3336</v>
      </c>
      <c r="I1352" s="14" t="s">
        <v>40</v>
      </c>
      <c r="J1352" s="14" t="s">
        <v>41</v>
      </c>
      <c r="K1352" s="14">
        <v>60</v>
      </c>
      <c r="L1352" s="14"/>
      <c r="M1352" s="51">
        <v>1990</v>
      </c>
      <c r="N1352" s="15" t="s">
        <v>102</v>
      </c>
      <c r="O1352" s="15" t="s">
        <v>103</v>
      </c>
      <c r="P1352" s="28">
        <v>4.2689148957375835E-3</v>
      </c>
      <c r="Q1352" s="18">
        <v>22.7126471590264</v>
      </c>
      <c r="R1352" s="18">
        <v>23.103810773989352</v>
      </c>
      <c r="S1352" s="2" t="s">
        <v>45</v>
      </c>
      <c r="T1352" s="2"/>
      <c r="U1352" s="2"/>
      <c r="V1352" s="14">
        <v>365</v>
      </c>
      <c r="W1352" s="51"/>
      <c r="X1352" s="51"/>
      <c r="Y1352" s="51">
        <v>3650</v>
      </c>
      <c r="Z1352" s="76" t="s">
        <v>429</v>
      </c>
      <c r="AA1352" s="76" t="s">
        <v>429</v>
      </c>
      <c r="AB1352" s="19" t="s">
        <v>49</v>
      </c>
      <c r="AC1352" s="19">
        <v>840000</v>
      </c>
      <c r="AD1352" s="19">
        <v>2400000</v>
      </c>
      <c r="AE1352" s="19">
        <v>1800000</v>
      </c>
      <c r="AF1352" s="19">
        <v>600000</v>
      </c>
      <c r="AG1352" s="19">
        <v>2676000000</v>
      </c>
      <c r="AH1352" s="23">
        <v>22.7126471590264</v>
      </c>
      <c r="AI1352" s="20">
        <v>9.1200000000000003E-2</v>
      </c>
      <c r="AJ1352" s="21">
        <f t="shared" si="923"/>
        <v>1.9407201050151052E-2</v>
      </c>
      <c r="AK1352" s="21">
        <f t="shared" si="924"/>
        <v>5.5449145857574447E-2</v>
      </c>
      <c r="AL1352" s="21">
        <f t="shared" si="925"/>
        <v>4.1586859393180832E-2</v>
      </c>
      <c r="AM1352" s="21">
        <f t="shared" si="926"/>
        <v>1.3862286464393612E-2</v>
      </c>
      <c r="AN1352" s="21">
        <f t="shared" si="927"/>
        <v>61.825797631195506</v>
      </c>
      <c r="AO1352" s="86">
        <f t="shared" si="895"/>
        <v>2.1070675425878291</v>
      </c>
      <c r="AP1352" s="88">
        <f t="shared" si="896"/>
        <v>5.3170413836030278E-5</v>
      </c>
      <c r="AQ1352" s="89">
        <f t="shared" si="897"/>
        <v>1.5191546810294369E-4</v>
      </c>
      <c r="AR1352" s="89">
        <f t="shared" si="898"/>
        <v>1.1393660107720776E-4</v>
      </c>
      <c r="AS1352" s="89">
        <f t="shared" si="899"/>
        <v>3.7978867025735923E-5</v>
      </c>
      <c r="AT1352" s="89">
        <f t="shared" si="900"/>
        <v>0.1693857469347822</v>
      </c>
      <c r="AU1352" s="91">
        <f t="shared" si="901"/>
        <v>5.7727877879118605E-3</v>
      </c>
      <c r="AV1352" s="95">
        <f t="shared" si="911"/>
        <v>19407.201050151052</v>
      </c>
      <c r="AW1352" s="96">
        <f t="shared" si="912"/>
        <v>55449.145857574447</v>
      </c>
      <c r="AX1352" s="96">
        <f t="shared" si="913"/>
        <v>41586.859393180835</v>
      </c>
      <c r="AY1352" s="96">
        <f t="shared" si="914"/>
        <v>13862.286464393612</v>
      </c>
      <c r="AZ1352" s="96">
        <f t="shared" si="915"/>
        <v>61825797.631195508</v>
      </c>
      <c r="BA1352" s="97">
        <f t="shared" si="916"/>
        <v>2107067.5425878293</v>
      </c>
      <c r="BB1352" s="102">
        <f t="shared" si="917"/>
        <v>53.170413836030278</v>
      </c>
      <c r="BC1352" s="98">
        <f t="shared" si="918"/>
        <v>151.91546810294369</v>
      </c>
      <c r="BD1352" s="98">
        <f t="shared" si="919"/>
        <v>113.93660107720775</v>
      </c>
      <c r="BE1352" s="98">
        <f t="shared" si="920"/>
        <v>37.978867025735923</v>
      </c>
      <c r="BF1352" s="98">
        <f t="shared" si="921"/>
        <v>169385.74693478219</v>
      </c>
      <c r="BG1352" s="103">
        <f t="shared" si="922"/>
        <v>5772.7877879118605</v>
      </c>
      <c r="BH1352">
        <v>0.1</v>
      </c>
      <c r="BI1352">
        <f t="shared" si="902"/>
        <v>2.3103810773989353</v>
      </c>
      <c r="BJ1352">
        <v>0.1</v>
      </c>
      <c r="BK1352">
        <f t="shared" si="903"/>
        <v>2.2712647159026402</v>
      </c>
      <c r="BL1352" s="114">
        <v>336000</v>
      </c>
      <c r="BM1352" s="114">
        <v>480000</v>
      </c>
      <c r="BN1352" s="114">
        <v>360000</v>
      </c>
      <c r="BO1352" s="114">
        <v>120000</v>
      </c>
      <c r="BP1352" s="114">
        <v>1070400000</v>
      </c>
      <c r="BQ1352" s="107">
        <f t="shared" si="904"/>
        <v>9.1200000000000014E-3</v>
      </c>
      <c r="BR1352" s="107">
        <f t="shared" si="905"/>
        <v>8.0017939827370793E-3</v>
      </c>
      <c r="BS1352" s="107">
        <f t="shared" si="906"/>
        <v>1.2398805943183735E-2</v>
      </c>
      <c r="BT1352" s="107">
        <f t="shared" si="907"/>
        <v>9.2991044573878003E-3</v>
      </c>
      <c r="BU1352" s="107">
        <f t="shared" si="908"/>
        <v>3.0997014857959337E-3</v>
      </c>
      <c r="BV1352" s="107">
        <f t="shared" si="909"/>
        <v>25.491429402148128</v>
      </c>
      <c r="BW1352" s="117">
        <f t="shared" si="910"/>
        <v>0.29798434955638575</v>
      </c>
    </row>
    <row r="1353" spans="1:75" ht="15" customHeight="1" x14ac:dyDescent="0.25">
      <c r="A1353" s="108">
        <v>4.6204583330000002</v>
      </c>
      <c r="B1353" s="108">
        <v>-74.098516666666669</v>
      </c>
      <c r="C1353" s="119">
        <v>29</v>
      </c>
      <c r="D1353" s="119">
        <v>26</v>
      </c>
      <c r="E1353" s="119">
        <v>2331</v>
      </c>
      <c r="F1353" s="16" t="s">
        <v>3337</v>
      </c>
      <c r="G1353" s="14" t="s">
        <v>2427</v>
      </c>
      <c r="H1353" s="16" t="s">
        <v>3338</v>
      </c>
      <c r="I1353" s="14" t="s">
        <v>133</v>
      </c>
      <c r="J1353" s="14" t="s">
        <v>41</v>
      </c>
      <c r="K1353" s="27"/>
      <c r="L1353" s="27"/>
      <c r="M1353" s="27"/>
      <c r="N1353" s="15" t="s">
        <v>43</v>
      </c>
      <c r="O1353" s="15" t="s">
        <v>86</v>
      </c>
      <c r="P1353" s="17">
        <v>-7.2022874027276113E-2</v>
      </c>
      <c r="Q1353" s="18">
        <v>662400</v>
      </c>
      <c r="R1353" s="18">
        <v>496596.63996008807</v>
      </c>
      <c r="S1353" s="15" t="s">
        <v>45</v>
      </c>
      <c r="T1353" s="15"/>
      <c r="U1353" s="15"/>
      <c r="V1353" s="14">
        <v>365</v>
      </c>
      <c r="W1353" s="76" t="s">
        <v>3306</v>
      </c>
      <c r="X1353" s="14"/>
      <c r="Y1353" s="14">
        <v>8760</v>
      </c>
      <c r="Z1353" s="76" t="s">
        <v>3339</v>
      </c>
      <c r="AA1353" s="76" t="s">
        <v>429</v>
      </c>
      <c r="AB1353" s="19" t="s">
        <v>49</v>
      </c>
      <c r="AC1353" s="19">
        <v>589.42211574465</v>
      </c>
      <c r="AD1353" s="19">
        <v>6395.3771199333296</v>
      </c>
      <c r="AE1353" s="19">
        <v>22.425616220874101</v>
      </c>
      <c r="AF1353" s="19">
        <v>1344</v>
      </c>
      <c r="AG1353" s="19">
        <v>1920000</v>
      </c>
      <c r="AH1353" s="20">
        <v>8608.3841463414628</v>
      </c>
      <c r="AI1353" s="20">
        <v>1.0442E-8</v>
      </c>
      <c r="AJ1353" s="21">
        <f t="shared" si="923"/>
        <v>0.29270504219695931</v>
      </c>
      <c r="AK1353" s="21">
        <f t="shared" si="924"/>
        <v>3.1759227890365165</v>
      </c>
      <c r="AL1353" s="21">
        <f t="shared" si="925"/>
        <v>1.1136485664320527E-2</v>
      </c>
      <c r="AM1353" s="21">
        <f t="shared" si="926"/>
        <v>0.66742588410635839</v>
      </c>
      <c r="AN1353" s="21">
        <f t="shared" si="927"/>
        <v>953.46554872336912</v>
      </c>
      <c r="AO1353" s="86">
        <f t="shared" si="895"/>
        <v>6.7388964157004275E-5</v>
      </c>
      <c r="AP1353" s="88">
        <f t="shared" si="896"/>
        <v>8.0193162245742271E-4</v>
      </c>
      <c r="AQ1353" s="89">
        <f t="shared" si="897"/>
        <v>8.7011583261274433E-3</v>
      </c>
      <c r="AR1353" s="89">
        <f t="shared" si="898"/>
        <v>3.0510919628275418E-5</v>
      </c>
      <c r="AS1353" s="89">
        <f t="shared" si="899"/>
        <v>1.8285640660448176E-3</v>
      </c>
      <c r="AT1353" s="89">
        <f t="shared" si="900"/>
        <v>2.6122343800640251</v>
      </c>
      <c r="AU1353" s="91">
        <f t="shared" si="901"/>
        <v>1.8462729906028569E-7</v>
      </c>
      <c r="AV1353" s="95">
        <f t="shared" si="911"/>
        <v>292705.04219695932</v>
      </c>
      <c r="AW1353" s="96">
        <f t="shared" si="912"/>
        <v>3175922.7890365166</v>
      </c>
      <c r="AX1353" s="96">
        <f t="shared" si="913"/>
        <v>11136.485664320528</v>
      </c>
      <c r="AY1353" s="96">
        <f t="shared" si="914"/>
        <v>667425.8841063584</v>
      </c>
      <c r="AZ1353" s="96">
        <f t="shared" si="915"/>
        <v>953465548.72336912</v>
      </c>
      <c r="BA1353" s="97">
        <f t="shared" si="916"/>
        <v>67.388964157004281</v>
      </c>
      <c r="BB1353" s="102">
        <f t="shared" si="917"/>
        <v>801.93162245742269</v>
      </c>
      <c r="BC1353" s="98">
        <f t="shared" si="918"/>
        <v>8701.1583261274427</v>
      </c>
      <c r="BD1353" s="98">
        <f t="shared" si="919"/>
        <v>30.510919628275417</v>
      </c>
      <c r="BE1353" s="98">
        <f t="shared" si="920"/>
        <v>1828.5640660448175</v>
      </c>
      <c r="BF1353" s="98">
        <f t="shared" si="921"/>
        <v>2612234.3800640251</v>
      </c>
      <c r="BG1353" s="103">
        <f t="shared" si="922"/>
        <v>0.18462729906028569</v>
      </c>
      <c r="BH1353">
        <v>0.1</v>
      </c>
      <c r="BI1353">
        <f t="shared" si="902"/>
        <v>49659.663996008807</v>
      </c>
      <c r="BJ1353">
        <v>0.1</v>
      </c>
      <c r="BK1353">
        <f t="shared" si="903"/>
        <v>860.83841463414637</v>
      </c>
      <c r="BL1353" s="114">
        <v>491.49252207956101</v>
      </c>
      <c r="BM1353" s="114">
        <v>4911.7599692228896</v>
      </c>
      <c r="BN1353" s="114">
        <v>16.278520514623899</v>
      </c>
      <c r="BO1353" s="114">
        <v>537.6</v>
      </c>
      <c r="BP1353" s="114">
        <v>384000</v>
      </c>
      <c r="BQ1353" s="107">
        <f t="shared" si="904"/>
        <v>1.0442E-9</v>
      </c>
      <c r="BR1353" s="107">
        <f t="shared" si="905"/>
        <v>0.24582240117495999</v>
      </c>
      <c r="BS1353" s="107">
        <f t="shared" si="906"/>
        <v>2.4597527153656014</v>
      </c>
      <c r="BT1353" s="107">
        <f t="shared" si="907"/>
        <v>8.1602072798521597E-3</v>
      </c>
      <c r="BU1353" s="107">
        <f t="shared" si="908"/>
        <v>0.27518674174417673</v>
      </c>
      <c r="BV1353" s="107">
        <f t="shared" si="909"/>
        <v>213.20137811495914</v>
      </c>
      <c r="BW1353" s="117">
        <f t="shared" si="910"/>
        <v>9.5302387065109839E-6</v>
      </c>
    </row>
    <row r="1354" spans="1:75" ht="15" customHeight="1" x14ac:dyDescent="0.25">
      <c r="A1354" s="108">
        <v>4.6204583330000002</v>
      </c>
      <c r="B1354" s="108">
        <v>-74.098516666666669</v>
      </c>
      <c r="C1354" s="119">
        <v>29</v>
      </c>
      <c r="D1354" s="119">
        <v>26</v>
      </c>
      <c r="E1354" s="119">
        <v>2331</v>
      </c>
      <c r="F1354" s="16" t="s">
        <v>3337</v>
      </c>
      <c r="G1354" s="14" t="s">
        <v>2427</v>
      </c>
      <c r="H1354" s="16" t="s">
        <v>3338</v>
      </c>
      <c r="I1354" s="14" t="s">
        <v>133</v>
      </c>
      <c r="J1354" s="14" t="s">
        <v>41</v>
      </c>
      <c r="K1354" s="27"/>
      <c r="L1354" s="27"/>
      <c r="M1354" s="27"/>
      <c r="N1354" s="15" t="s">
        <v>43</v>
      </c>
      <c r="O1354" s="15" t="s">
        <v>86</v>
      </c>
      <c r="P1354" s="17">
        <v>-7.2022874027276113E-2</v>
      </c>
      <c r="Q1354" s="18">
        <v>662400</v>
      </c>
      <c r="R1354" s="18">
        <v>496596.63996008807</v>
      </c>
      <c r="S1354" s="15" t="s">
        <v>45</v>
      </c>
      <c r="T1354" s="15"/>
      <c r="U1354" s="15"/>
      <c r="V1354" s="14">
        <v>365</v>
      </c>
      <c r="W1354" s="76" t="s">
        <v>3306</v>
      </c>
      <c r="X1354" s="14"/>
      <c r="Y1354" s="14">
        <v>8760</v>
      </c>
      <c r="Z1354" s="76" t="s">
        <v>3339</v>
      </c>
      <c r="AA1354" s="76" t="s">
        <v>429</v>
      </c>
      <c r="AB1354" s="19" t="s">
        <v>49</v>
      </c>
      <c r="AC1354" s="19">
        <v>589.42211574465</v>
      </c>
      <c r="AD1354" s="19">
        <v>6395.3771199333296</v>
      </c>
      <c r="AE1354" s="19">
        <v>22.425616220874101</v>
      </c>
      <c r="AF1354" s="19">
        <v>1344</v>
      </c>
      <c r="AG1354" s="19">
        <v>1920000</v>
      </c>
      <c r="AH1354" s="20">
        <v>8608.3841463414628</v>
      </c>
      <c r="AI1354" s="20">
        <v>1.0442E-8</v>
      </c>
      <c r="AJ1354" s="21">
        <f t="shared" si="923"/>
        <v>0.29270504219695931</v>
      </c>
      <c r="AK1354" s="21">
        <f t="shared" si="924"/>
        <v>3.1759227890365165</v>
      </c>
      <c r="AL1354" s="21">
        <f t="shared" si="925"/>
        <v>1.1136485664320527E-2</v>
      </c>
      <c r="AM1354" s="21">
        <f t="shared" si="926"/>
        <v>0.66742588410635839</v>
      </c>
      <c r="AN1354" s="21">
        <f t="shared" si="927"/>
        <v>953.46554872336912</v>
      </c>
      <c r="AO1354" s="86">
        <f t="shared" si="895"/>
        <v>6.7388964157004275E-5</v>
      </c>
      <c r="AP1354" s="88">
        <f t="shared" si="896"/>
        <v>8.0193162245742271E-4</v>
      </c>
      <c r="AQ1354" s="89">
        <f t="shared" si="897"/>
        <v>8.7011583261274433E-3</v>
      </c>
      <c r="AR1354" s="89">
        <f t="shared" si="898"/>
        <v>3.0510919628275418E-5</v>
      </c>
      <c r="AS1354" s="89">
        <f t="shared" si="899"/>
        <v>1.8285640660448176E-3</v>
      </c>
      <c r="AT1354" s="89">
        <f t="shared" si="900"/>
        <v>2.6122343800640251</v>
      </c>
      <c r="AU1354" s="91">
        <f t="shared" si="901"/>
        <v>1.8462729906028569E-7</v>
      </c>
      <c r="AV1354" s="95">
        <f t="shared" si="911"/>
        <v>292705.04219695932</v>
      </c>
      <c r="AW1354" s="96">
        <f t="shared" si="912"/>
        <v>3175922.7890365166</v>
      </c>
      <c r="AX1354" s="96">
        <f t="shared" si="913"/>
        <v>11136.485664320528</v>
      </c>
      <c r="AY1354" s="96">
        <f t="shared" si="914"/>
        <v>667425.8841063584</v>
      </c>
      <c r="AZ1354" s="96">
        <f t="shared" si="915"/>
        <v>953465548.72336912</v>
      </c>
      <c r="BA1354" s="97">
        <f t="shared" si="916"/>
        <v>67.388964157004281</v>
      </c>
      <c r="BB1354" s="102">
        <f t="shared" si="917"/>
        <v>801.93162245742269</v>
      </c>
      <c r="BC1354" s="98">
        <f t="shared" si="918"/>
        <v>8701.1583261274427</v>
      </c>
      <c r="BD1354" s="98">
        <f t="shared" si="919"/>
        <v>30.510919628275417</v>
      </c>
      <c r="BE1354" s="98">
        <f t="shared" si="920"/>
        <v>1828.5640660448175</v>
      </c>
      <c r="BF1354" s="98">
        <f t="shared" si="921"/>
        <v>2612234.3800640251</v>
      </c>
      <c r="BG1354" s="103">
        <f t="shared" si="922"/>
        <v>0.18462729906028569</v>
      </c>
      <c r="BH1354">
        <v>0.1</v>
      </c>
      <c r="BI1354">
        <f t="shared" si="902"/>
        <v>49659.663996008807</v>
      </c>
      <c r="BJ1354">
        <v>0.1</v>
      </c>
      <c r="BK1354">
        <f t="shared" si="903"/>
        <v>860.83841463414637</v>
      </c>
      <c r="BL1354" s="114">
        <v>491.49252207956101</v>
      </c>
      <c r="BM1354" s="114">
        <v>4911.7599692228896</v>
      </c>
      <c r="BN1354" s="114">
        <v>16.278520514623899</v>
      </c>
      <c r="BO1354" s="114">
        <v>537.6</v>
      </c>
      <c r="BP1354" s="114">
        <v>384000</v>
      </c>
      <c r="BQ1354" s="107">
        <f t="shared" si="904"/>
        <v>1.0442E-9</v>
      </c>
      <c r="BR1354" s="107">
        <f t="shared" si="905"/>
        <v>0.24582240117495999</v>
      </c>
      <c r="BS1354" s="107">
        <f t="shared" si="906"/>
        <v>2.4597527153656014</v>
      </c>
      <c r="BT1354" s="107">
        <f t="shared" si="907"/>
        <v>8.1602072798521597E-3</v>
      </c>
      <c r="BU1354" s="107">
        <f t="shared" si="908"/>
        <v>0.27518674174417673</v>
      </c>
      <c r="BV1354" s="107">
        <f t="shared" si="909"/>
        <v>213.20137811495914</v>
      </c>
      <c r="BW1354" s="117">
        <f t="shared" si="910"/>
        <v>9.5302387065109839E-6</v>
      </c>
    </row>
    <row r="1355" spans="1:75" ht="15" customHeight="1" x14ac:dyDescent="0.25">
      <c r="A1355" s="108">
        <v>4.6204583330000002</v>
      </c>
      <c r="B1355" s="108">
        <v>-74.098516666666669</v>
      </c>
      <c r="C1355" s="119">
        <v>29</v>
      </c>
      <c r="D1355" s="119">
        <v>26</v>
      </c>
      <c r="E1355" s="119">
        <v>2331</v>
      </c>
      <c r="F1355" s="16" t="s">
        <v>3337</v>
      </c>
      <c r="G1355" s="14" t="s">
        <v>2427</v>
      </c>
      <c r="H1355" s="16" t="s">
        <v>3338</v>
      </c>
      <c r="I1355" s="14" t="s">
        <v>133</v>
      </c>
      <c r="J1355" s="14" t="s">
        <v>41</v>
      </c>
      <c r="K1355" s="27"/>
      <c r="L1355" s="27"/>
      <c r="M1355" s="27"/>
      <c r="N1355" s="15" t="s">
        <v>43</v>
      </c>
      <c r="O1355" s="15" t="s">
        <v>86</v>
      </c>
      <c r="P1355" s="17">
        <v>-7.2022874027276113E-2</v>
      </c>
      <c r="Q1355" s="18">
        <v>42857.142857142899</v>
      </c>
      <c r="R1355" s="18">
        <v>32129.699790378399</v>
      </c>
      <c r="S1355" s="15" t="s">
        <v>45</v>
      </c>
      <c r="T1355" s="15"/>
      <c r="U1355" s="15"/>
      <c r="V1355" s="14">
        <v>365</v>
      </c>
      <c r="W1355" s="76" t="s">
        <v>3306</v>
      </c>
      <c r="X1355" s="14"/>
      <c r="Y1355" s="14">
        <v>8760</v>
      </c>
      <c r="Z1355" s="76" t="s">
        <v>3339</v>
      </c>
      <c r="AA1355" s="76" t="s">
        <v>429</v>
      </c>
      <c r="AB1355" s="19" t="s">
        <v>49</v>
      </c>
      <c r="AC1355" s="19">
        <v>589.42211574465</v>
      </c>
      <c r="AD1355" s="19">
        <v>6395.3771199333296</v>
      </c>
      <c r="AE1355" s="19">
        <v>22.425616220874101</v>
      </c>
      <c r="AF1355" s="19">
        <v>1344</v>
      </c>
      <c r="AG1355" s="19">
        <v>1920000</v>
      </c>
      <c r="AH1355" s="20">
        <v>8608.3841463414628</v>
      </c>
      <c r="AI1355" s="20">
        <v>1.0442E-8</v>
      </c>
      <c r="AJ1355" s="21">
        <f t="shared" si="923"/>
        <v>1.8937955628685273E-2</v>
      </c>
      <c r="AK1355" s="21">
        <f t="shared" si="924"/>
        <v>0.20548154690971271</v>
      </c>
      <c r="AL1355" s="21">
        <f t="shared" si="925"/>
        <v>7.2052831679092499E-4</v>
      </c>
      <c r="AM1355" s="21">
        <f t="shared" si="926"/>
        <v>4.3182316518268572E-2</v>
      </c>
      <c r="AN1355" s="21">
        <f t="shared" si="927"/>
        <v>61.689023597526528</v>
      </c>
      <c r="AO1355" s="86">
        <f t="shared" si="895"/>
        <v>6.7388964157004275E-5</v>
      </c>
      <c r="AP1355" s="88">
        <f t="shared" si="896"/>
        <v>5.1884809941603491E-5</v>
      </c>
      <c r="AQ1355" s="89">
        <f t="shared" si="897"/>
        <v>5.6296314221839102E-4</v>
      </c>
      <c r="AR1355" s="89">
        <f t="shared" si="898"/>
        <v>1.9740501829888358E-6</v>
      </c>
      <c r="AS1355" s="89">
        <f t="shared" si="899"/>
        <v>1.1830771648840705E-4</v>
      </c>
      <c r="AT1355" s="89">
        <f t="shared" si="900"/>
        <v>0.16901102355486719</v>
      </c>
      <c r="AU1355" s="91">
        <f t="shared" si="901"/>
        <v>1.8462729906028569E-7</v>
      </c>
      <c r="AV1355" s="95">
        <f t="shared" si="911"/>
        <v>18937.955628685275</v>
      </c>
      <c r="AW1355" s="96">
        <f t="shared" si="912"/>
        <v>205481.54690971272</v>
      </c>
      <c r="AX1355" s="96">
        <f t="shared" si="913"/>
        <v>720.52831679092503</v>
      </c>
      <c r="AY1355" s="96">
        <f t="shared" si="914"/>
        <v>43182.31651826857</v>
      </c>
      <c r="AZ1355" s="96">
        <f t="shared" si="915"/>
        <v>61689023.597526528</v>
      </c>
      <c r="BA1355" s="97">
        <f t="shared" si="916"/>
        <v>67.388964157004281</v>
      </c>
      <c r="BB1355" s="102">
        <f t="shared" si="917"/>
        <v>51.884809941603493</v>
      </c>
      <c r="BC1355" s="98">
        <f t="shared" si="918"/>
        <v>562.963142218391</v>
      </c>
      <c r="BD1355" s="98">
        <f t="shared" si="919"/>
        <v>1.9740501829888357</v>
      </c>
      <c r="BE1355" s="98">
        <f t="shared" si="920"/>
        <v>118.30771648840705</v>
      </c>
      <c r="BF1355" s="98">
        <f t="shared" si="921"/>
        <v>169011.02355486719</v>
      </c>
      <c r="BG1355" s="103">
        <f t="shared" si="922"/>
        <v>0.18462729906028569</v>
      </c>
      <c r="BH1355">
        <v>0.1</v>
      </c>
      <c r="BI1355">
        <f t="shared" si="902"/>
        <v>3212.9699790378399</v>
      </c>
      <c r="BJ1355">
        <v>0.1</v>
      </c>
      <c r="BK1355">
        <f t="shared" si="903"/>
        <v>860.83841463414637</v>
      </c>
      <c r="BL1355" s="114">
        <v>491.49252207956101</v>
      </c>
      <c r="BM1355" s="114">
        <v>4911.7599692228896</v>
      </c>
      <c r="BN1355" s="114">
        <v>16.278520514623899</v>
      </c>
      <c r="BO1355" s="114">
        <v>537.6</v>
      </c>
      <c r="BP1355" s="114">
        <v>384000</v>
      </c>
      <c r="BQ1355" s="107">
        <f t="shared" si="904"/>
        <v>1.0442E-9</v>
      </c>
      <c r="BR1355" s="107">
        <f t="shared" si="905"/>
        <v>1.5904658461112851E-2</v>
      </c>
      <c r="BS1355" s="107">
        <f t="shared" si="906"/>
        <v>0.15914549141858203</v>
      </c>
      <c r="BT1355" s="107">
        <f t="shared" si="907"/>
        <v>5.279637215225263E-4</v>
      </c>
      <c r="BU1355" s="107">
        <f t="shared" si="908"/>
        <v>1.7804525216367561E-2</v>
      </c>
      <c r="BV1355" s="107">
        <f t="shared" si="909"/>
        <v>13.794085022965795</v>
      </c>
      <c r="BW1355" s="117">
        <f t="shared" si="910"/>
        <v>9.5302387065109839E-6</v>
      </c>
    </row>
    <row r="1356" spans="1:75" ht="15" customHeight="1" x14ac:dyDescent="0.25">
      <c r="A1356" s="108">
        <v>4.6204583330000002</v>
      </c>
      <c r="B1356" s="108">
        <v>-74.098516666666669</v>
      </c>
      <c r="C1356" s="119">
        <v>29</v>
      </c>
      <c r="D1356" s="119">
        <v>26</v>
      </c>
      <c r="E1356" s="119">
        <v>2331</v>
      </c>
      <c r="F1356" s="16" t="s">
        <v>3337</v>
      </c>
      <c r="G1356" s="14" t="s">
        <v>2427</v>
      </c>
      <c r="H1356" s="16" t="s">
        <v>3338</v>
      </c>
      <c r="I1356" s="14" t="s">
        <v>133</v>
      </c>
      <c r="J1356" s="14" t="s">
        <v>53</v>
      </c>
      <c r="K1356" s="27"/>
      <c r="L1356" s="27"/>
      <c r="M1356" s="14">
        <v>1972</v>
      </c>
      <c r="N1356" s="15" t="s">
        <v>43</v>
      </c>
      <c r="O1356" s="15" t="s">
        <v>123</v>
      </c>
      <c r="P1356" s="17">
        <v>-7.2022874027276113E-2</v>
      </c>
      <c r="Q1356" s="18">
        <v>504000</v>
      </c>
      <c r="R1356" s="18">
        <v>377845.26953484962</v>
      </c>
      <c r="S1356" s="15" t="s">
        <v>45</v>
      </c>
      <c r="T1356" s="15"/>
      <c r="U1356" s="15"/>
      <c r="V1356" s="14">
        <v>365</v>
      </c>
      <c r="W1356" s="76" t="s">
        <v>3306</v>
      </c>
      <c r="X1356" s="14"/>
      <c r="Y1356" s="14">
        <v>8760</v>
      </c>
      <c r="Z1356" s="76" t="s">
        <v>429</v>
      </c>
      <c r="AA1356" s="76" t="s">
        <v>429</v>
      </c>
      <c r="AB1356" s="19" t="s">
        <v>49</v>
      </c>
      <c r="AC1356" s="19">
        <v>196.35697419693699</v>
      </c>
      <c r="AD1356" s="19">
        <v>1220.7279907421801</v>
      </c>
      <c r="AE1356" s="19">
        <v>69.655897325915305</v>
      </c>
      <c r="AF1356" s="19">
        <v>640</v>
      </c>
      <c r="AG1356" s="19">
        <v>1920000</v>
      </c>
      <c r="AH1356" s="20">
        <v>2.9803032786885244</v>
      </c>
      <c r="AI1356" s="20">
        <v>1.362E-5</v>
      </c>
      <c r="AJ1356" s="21">
        <f t="shared" si="923"/>
        <v>7.4192553840489159E-2</v>
      </c>
      <c r="AK1356" s="21">
        <f t="shared" si="924"/>
        <v>0.46124629669071443</v>
      </c>
      <c r="AL1356" s="21">
        <f t="shared" si="925"/>
        <v>2.6319151299802283E-2</v>
      </c>
      <c r="AM1356" s="21">
        <f t="shared" si="926"/>
        <v>0.24182097250230375</v>
      </c>
      <c r="AN1356" s="21">
        <f t="shared" si="927"/>
        <v>725.46291750691125</v>
      </c>
      <c r="AO1356" s="86">
        <f t="shared" si="895"/>
        <v>3.043133613195085E-5</v>
      </c>
      <c r="AP1356" s="88">
        <f t="shared" si="896"/>
        <v>2.032672707958607E-4</v>
      </c>
      <c r="AQ1356" s="89">
        <f t="shared" si="897"/>
        <v>1.2636884840841491E-3</v>
      </c>
      <c r="AR1356" s="89">
        <f t="shared" si="898"/>
        <v>7.2107263835074752E-5</v>
      </c>
      <c r="AS1356" s="89">
        <f t="shared" si="899"/>
        <v>6.6252321233507881E-4</v>
      </c>
      <c r="AT1356" s="89">
        <f t="shared" si="900"/>
        <v>1.9875696370052363</v>
      </c>
      <c r="AU1356" s="91">
        <f t="shared" si="901"/>
        <v>8.3373523649180417E-8</v>
      </c>
      <c r="AV1356" s="95">
        <f t="shared" si="911"/>
        <v>74192.553840489156</v>
      </c>
      <c r="AW1356" s="96">
        <f t="shared" si="912"/>
        <v>461246.29669071443</v>
      </c>
      <c r="AX1356" s="96">
        <f t="shared" si="913"/>
        <v>26319.151299802281</v>
      </c>
      <c r="AY1356" s="96">
        <f t="shared" si="914"/>
        <v>241820.97250230375</v>
      </c>
      <c r="AZ1356" s="96">
        <f t="shared" si="915"/>
        <v>725462917.50691128</v>
      </c>
      <c r="BA1356" s="97">
        <f t="shared" si="916"/>
        <v>30.43133613195085</v>
      </c>
      <c r="BB1356" s="102">
        <f t="shared" si="917"/>
        <v>203.2672707958607</v>
      </c>
      <c r="BC1356" s="98">
        <f t="shared" si="918"/>
        <v>1263.688484084149</v>
      </c>
      <c r="BD1356" s="98">
        <f t="shared" si="919"/>
        <v>72.107263835074747</v>
      </c>
      <c r="BE1356" s="98">
        <f t="shared" si="920"/>
        <v>662.52321233507882</v>
      </c>
      <c r="BF1356" s="98">
        <f t="shared" si="921"/>
        <v>1987569.6370052362</v>
      </c>
      <c r="BG1356" s="103">
        <f t="shared" si="922"/>
        <v>8.3373523649180423E-2</v>
      </c>
      <c r="BH1356">
        <v>0.1</v>
      </c>
      <c r="BI1356">
        <f t="shared" si="902"/>
        <v>37784.526953484965</v>
      </c>
      <c r="BJ1356">
        <v>0.1</v>
      </c>
      <c r="BK1356">
        <f t="shared" si="903"/>
        <v>0.29803032786885247</v>
      </c>
      <c r="BL1356" s="114">
        <v>187.562005220738</v>
      </c>
      <c r="BM1356" s="114">
        <v>1012.03746873145</v>
      </c>
      <c r="BN1356" s="114">
        <v>69.555897325915296</v>
      </c>
      <c r="BO1356" s="114">
        <v>256</v>
      </c>
      <c r="BP1356" s="114">
        <v>384000</v>
      </c>
      <c r="BQ1356" s="107">
        <f t="shared" si="904"/>
        <v>1.362E-6</v>
      </c>
      <c r="BR1356" s="107">
        <f t="shared" si="905"/>
        <v>7.1256715709874213E-2</v>
      </c>
      <c r="BS1356" s="107">
        <f t="shared" si="906"/>
        <v>0.38516532029228145</v>
      </c>
      <c r="BT1356" s="107">
        <f t="shared" si="907"/>
        <v>2.6412822959699316E-2</v>
      </c>
      <c r="BU1356" s="107">
        <f t="shared" si="908"/>
        <v>9.9705341211658235E-2</v>
      </c>
      <c r="BV1356" s="107">
        <f t="shared" si="909"/>
        <v>162.21843987007759</v>
      </c>
      <c r="BW1356" s="117">
        <f t="shared" si="910"/>
        <v>4.3036408278939304E-6</v>
      </c>
    </row>
    <row r="1357" spans="1:75" ht="15" customHeight="1" x14ac:dyDescent="0.25">
      <c r="A1357" s="108">
        <v>4.6204583330000002</v>
      </c>
      <c r="B1357" s="108">
        <v>-74.098516666666669</v>
      </c>
      <c r="C1357" s="119">
        <v>29</v>
      </c>
      <c r="D1357" s="119">
        <v>26</v>
      </c>
      <c r="E1357" s="119">
        <v>2331</v>
      </c>
      <c r="F1357" s="16" t="s">
        <v>3337</v>
      </c>
      <c r="G1357" s="14" t="s">
        <v>2427</v>
      </c>
      <c r="H1357" s="16" t="s">
        <v>3338</v>
      </c>
      <c r="I1357" s="14" t="s">
        <v>133</v>
      </c>
      <c r="J1357" s="14" t="s">
        <v>53</v>
      </c>
      <c r="K1357" s="27"/>
      <c r="L1357" s="27"/>
      <c r="M1357" s="27"/>
      <c r="N1357" s="15" t="s">
        <v>43</v>
      </c>
      <c r="O1357" s="15" t="s">
        <v>123</v>
      </c>
      <c r="P1357" s="17">
        <v>-7.2022874027276113E-2</v>
      </c>
      <c r="Q1357" s="18">
        <v>504000</v>
      </c>
      <c r="R1357" s="18">
        <v>377845.26953484962</v>
      </c>
      <c r="S1357" s="15" t="s">
        <v>45</v>
      </c>
      <c r="T1357" s="15"/>
      <c r="U1357" s="15"/>
      <c r="V1357" s="14">
        <v>365</v>
      </c>
      <c r="W1357" s="76" t="s">
        <v>3306</v>
      </c>
      <c r="X1357" s="14"/>
      <c r="Y1357" s="14">
        <v>8760</v>
      </c>
      <c r="Z1357" s="76" t="s">
        <v>429</v>
      </c>
      <c r="AA1357" s="76" t="s">
        <v>429</v>
      </c>
      <c r="AB1357" s="19" t="s">
        <v>49</v>
      </c>
      <c r="AC1357" s="19">
        <v>196.35697419693699</v>
      </c>
      <c r="AD1357" s="19">
        <v>1220.7279907421801</v>
      </c>
      <c r="AE1357" s="19">
        <v>69.655897325915305</v>
      </c>
      <c r="AF1357" s="19">
        <v>640</v>
      </c>
      <c r="AG1357" s="19">
        <v>1920000</v>
      </c>
      <c r="AH1357" s="20">
        <v>2.9803032786885244</v>
      </c>
      <c r="AI1357" s="20">
        <v>1.362E-5</v>
      </c>
      <c r="AJ1357" s="21">
        <f t="shared" si="923"/>
        <v>7.4192553840489159E-2</v>
      </c>
      <c r="AK1357" s="21">
        <f t="shared" si="924"/>
        <v>0.46124629669071443</v>
      </c>
      <c r="AL1357" s="21">
        <f t="shared" si="925"/>
        <v>2.6319151299802283E-2</v>
      </c>
      <c r="AM1357" s="21">
        <f t="shared" si="926"/>
        <v>0.24182097250230375</v>
      </c>
      <c r="AN1357" s="21">
        <f t="shared" si="927"/>
        <v>725.46291750691125</v>
      </c>
      <c r="AO1357" s="86">
        <f t="shared" si="895"/>
        <v>3.043133613195085E-5</v>
      </c>
      <c r="AP1357" s="88">
        <f t="shared" si="896"/>
        <v>2.032672707958607E-4</v>
      </c>
      <c r="AQ1357" s="89">
        <f t="shared" si="897"/>
        <v>1.2636884840841491E-3</v>
      </c>
      <c r="AR1357" s="89">
        <f t="shared" si="898"/>
        <v>7.2107263835074752E-5</v>
      </c>
      <c r="AS1357" s="89">
        <f t="shared" si="899"/>
        <v>6.6252321233507881E-4</v>
      </c>
      <c r="AT1357" s="89">
        <f t="shared" si="900"/>
        <v>1.9875696370052363</v>
      </c>
      <c r="AU1357" s="91">
        <f t="shared" si="901"/>
        <v>8.3373523649180417E-8</v>
      </c>
      <c r="AV1357" s="95">
        <f t="shared" si="911"/>
        <v>74192.553840489156</v>
      </c>
      <c r="AW1357" s="96">
        <f t="shared" si="912"/>
        <v>461246.29669071443</v>
      </c>
      <c r="AX1357" s="96">
        <f t="shared" si="913"/>
        <v>26319.151299802281</v>
      </c>
      <c r="AY1357" s="96">
        <f t="shared" si="914"/>
        <v>241820.97250230375</v>
      </c>
      <c r="AZ1357" s="96">
        <f t="shared" si="915"/>
        <v>725462917.50691128</v>
      </c>
      <c r="BA1357" s="97">
        <f t="shared" si="916"/>
        <v>30.43133613195085</v>
      </c>
      <c r="BB1357" s="102">
        <f t="shared" si="917"/>
        <v>203.2672707958607</v>
      </c>
      <c r="BC1357" s="98">
        <f t="shared" si="918"/>
        <v>1263.688484084149</v>
      </c>
      <c r="BD1357" s="98">
        <f t="shared" si="919"/>
        <v>72.107263835074747</v>
      </c>
      <c r="BE1357" s="98">
        <f t="shared" si="920"/>
        <v>662.52321233507882</v>
      </c>
      <c r="BF1357" s="98">
        <f t="shared" si="921"/>
        <v>1987569.6370052362</v>
      </c>
      <c r="BG1357" s="103">
        <f t="shared" si="922"/>
        <v>8.3373523649180423E-2</v>
      </c>
      <c r="BH1357">
        <v>0.1</v>
      </c>
      <c r="BI1357">
        <f t="shared" si="902"/>
        <v>37784.526953484965</v>
      </c>
      <c r="BJ1357">
        <v>0.1</v>
      </c>
      <c r="BK1357">
        <f t="shared" si="903"/>
        <v>0.29803032786885247</v>
      </c>
      <c r="BL1357" s="114">
        <v>187.562005220738</v>
      </c>
      <c r="BM1357" s="114">
        <v>1012.03746873145</v>
      </c>
      <c r="BN1357" s="114">
        <v>69.555897325915296</v>
      </c>
      <c r="BO1357" s="114">
        <v>256</v>
      </c>
      <c r="BP1357" s="114">
        <v>384000</v>
      </c>
      <c r="BQ1357" s="107">
        <f t="shared" si="904"/>
        <v>1.362E-6</v>
      </c>
      <c r="BR1357" s="107">
        <f t="shared" si="905"/>
        <v>7.1256715709874213E-2</v>
      </c>
      <c r="BS1357" s="107">
        <f t="shared" si="906"/>
        <v>0.38516532029228145</v>
      </c>
      <c r="BT1357" s="107">
        <f t="shared" si="907"/>
        <v>2.6412822959699316E-2</v>
      </c>
      <c r="BU1357" s="107">
        <f t="shared" si="908"/>
        <v>9.9705341211658235E-2</v>
      </c>
      <c r="BV1357" s="107">
        <f t="shared" si="909"/>
        <v>162.21843987007759</v>
      </c>
      <c r="BW1357" s="117">
        <f t="shared" si="910"/>
        <v>4.3036408278939304E-6</v>
      </c>
    </row>
    <row r="1358" spans="1:75" ht="15" customHeight="1" x14ac:dyDescent="0.25">
      <c r="A1358" s="108">
        <v>4.6204583330000002</v>
      </c>
      <c r="B1358" s="108">
        <v>-74.098516666666669</v>
      </c>
      <c r="C1358" s="119">
        <v>29</v>
      </c>
      <c r="D1358" s="119">
        <v>26</v>
      </c>
      <c r="E1358" s="119">
        <v>2331</v>
      </c>
      <c r="F1358" s="16" t="s">
        <v>3337</v>
      </c>
      <c r="G1358" s="14" t="s">
        <v>2427</v>
      </c>
      <c r="H1358" s="16" t="s">
        <v>3338</v>
      </c>
      <c r="I1358" s="14" t="s">
        <v>133</v>
      </c>
      <c r="J1358" s="14" t="s">
        <v>53</v>
      </c>
      <c r="K1358" s="27"/>
      <c r="L1358" s="27"/>
      <c r="M1358" s="27"/>
      <c r="N1358" s="15" t="s">
        <v>43</v>
      </c>
      <c r="O1358" s="15" t="s">
        <v>123</v>
      </c>
      <c r="P1358" s="17">
        <v>-7.2022874027276113E-2</v>
      </c>
      <c r="Q1358" s="18">
        <v>172800</v>
      </c>
      <c r="R1358" s="18">
        <v>129546.94955480559</v>
      </c>
      <c r="S1358" s="15" t="s">
        <v>45</v>
      </c>
      <c r="T1358" s="15"/>
      <c r="U1358" s="15"/>
      <c r="V1358" s="14">
        <v>365</v>
      </c>
      <c r="W1358" s="76" t="s">
        <v>3306</v>
      </c>
      <c r="X1358" s="14"/>
      <c r="Y1358" s="14">
        <v>8760</v>
      </c>
      <c r="Z1358" s="76" t="s">
        <v>429</v>
      </c>
      <c r="AA1358" s="76" t="s">
        <v>429</v>
      </c>
      <c r="AB1358" s="19" t="s">
        <v>49</v>
      </c>
      <c r="AC1358" s="19">
        <v>196.35697419693699</v>
      </c>
      <c r="AD1358" s="19">
        <v>1220.7279907421801</v>
      </c>
      <c r="AE1358" s="19">
        <v>69.655897325915305</v>
      </c>
      <c r="AF1358" s="19">
        <v>640</v>
      </c>
      <c r="AG1358" s="19">
        <v>1920000</v>
      </c>
      <c r="AH1358" s="20">
        <v>2.9803032786885244</v>
      </c>
      <c r="AI1358" s="20">
        <v>1.362E-5</v>
      </c>
      <c r="AJ1358" s="21">
        <f t="shared" si="923"/>
        <v>2.5437447031024858E-2</v>
      </c>
      <c r="AK1358" s="21">
        <f t="shared" si="924"/>
        <v>0.15814158743681639</v>
      </c>
      <c r="AL1358" s="21">
        <f t="shared" si="925"/>
        <v>9.0237090170750666E-3</v>
      </c>
      <c r="AM1358" s="21">
        <f t="shared" si="926"/>
        <v>8.2910047715075583E-2</v>
      </c>
      <c r="AN1358" s="21">
        <f t="shared" si="927"/>
        <v>248.73014314522672</v>
      </c>
      <c r="AO1358" s="86">
        <f t="shared" si="895"/>
        <v>3.043133613195085E-5</v>
      </c>
      <c r="AP1358" s="88">
        <f t="shared" si="896"/>
        <v>6.9691635701437963E-5</v>
      </c>
      <c r="AQ1358" s="89">
        <f t="shared" si="897"/>
        <v>4.3326462311456547E-4</v>
      </c>
      <c r="AR1358" s="89">
        <f t="shared" si="898"/>
        <v>2.472249045773991E-5</v>
      </c>
      <c r="AS1358" s="89">
        <f t="shared" si="899"/>
        <v>2.2715081565774132E-4</v>
      </c>
      <c r="AT1358" s="89">
        <f t="shared" si="900"/>
        <v>0.68145244697322394</v>
      </c>
      <c r="AU1358" s="91">
        <f t="shared" si="901"/>
        <v>8.3373523649180417E-8</v>
      </c>
      <c r="AV1358" s="95">
        <f t="shared" si="911"/>
        <v>25437.447031024858</v>
      </c>
      <c r="AW1358" s="96">
        <f t="shared" si="912"/>
        <v>158141.58743681639</v>
      </c>
      <c r="AX1358" s="96">
        <f t="shared" si="913"/>
        <v>9023.7090170750671</v>
      </c>
      <c r="AY1358" s="96">
        <f t="shared" si="914"/>
        <v>82910.047715075576</v>
      </c>
      <c r="AZ1358" s="96">
        <f t="shared" si="915"/>
        <v>248730143.14522672</v>
      </c>
      <c r="BA1358" s="97">
        <f t="shared" si="916"/>
        <v>30.43133613195085</v>
      </c>
      <c r="BB1358" s="102">
        <f t="shared" si="917"/>
        <v>69.69163570143796</v>
      </c>
      <c r="BC1358" s="98">
        <f t="shared" si="918"/>
        <v>433.2646231145655</v>
      </c>
      <c r="BD1358" s="98">
        <f t="shared" si="919"/>
        <v>24.722490457739909</v>
      </c>
      <c r="BE1358" s="98">
        <f t="shared" si="920"/>
        <v>227.15081565774133</v>
      </c>
      <c r="BF1358" s="98">
        <f t="shared" si="921"/>
        <v>681452.44697322394</v>
      </c>
      <c r="BG1358" s="103">
        <f t="shared" si="922"/>
        <v>8.3373523649180423E-2</v>
      </c>
      <c r="BH1358">
        <v>0.1</v>
      </c>
      <c r="BI1358">
        <f t="shared" si="902"/>
        <v>12954.69495548056</v>
      </c>
      <c r="BJ1358">
        <v>0.1</v>
      </c>
      <c r="BK1358">
        <f t="shared" si="903"/>
        <v>0.29803032786885247</v>
      </c>
      <c r="BL1358" s="114">
        <v>187.562005220738</v>
      </c>
      <c r="BM1358" s="114">
        <v>1012.03746873145</v>
      </c>
      <c r="BN1358" s="114">
        <v>69.555897325915296</v>
      </c>
      <c r="BO1358" s="114">
        <v>256</v>
      </c>
      <c r="BP1358" s="114">
        <v>384000</v>
      </c>
      <c r="BQ1358" s="107">
        <f t="shared" si="904"/>
        <v>1.362E-6</v>
      </c>
      <c r="BR1358" s="107">
        <f t="shared" si="905"/>
        <v>2.443087395767116E-2</v>
      </c>
      <c r="BS1358" s="107">
        <f t="shared" si="906"/>
        <v>0.13205668124306794</v>
      </c>
      <c r="BT1358" s="107">
        <f t="shared" si="907"/>
        <v>9.0558250147540487E-3</v>
      </c>
      <c r="BU1358" s="107">
        <f t="shared" si="908"/>
        <v>3.4184688415425685E-2</v>
      </c>
      <c r="BV1358" s="107">
        <f t="shared" si="909"/>
        <v>55.617750812598032</v>
      </c>
      <c r="BW1358" s="117">
        <f t="shared" si="910"/>
        <v>4.3036408278939304E-6</v>
      </c>
    </row>
    <row r="1359" spans="1:75" x14ac:dyDescent="0.25">
      <c r="A1359" s="108">
        <v>4.6091416670000003</v>
      </c>
      <c r="B1359" s="108">
        <v>-74.07031111111111</v>
      </c>
      <c r="C1359" s="119">
        <v>32</v>
      </c>
      <c r="D1359" s="119">
        <v>25</v>
      </c>
      <c r="E1359" s="119">
        <v>2321</v>
      </c>
      <c r="F1359" s="16" t="s">
        <v>3340</v>
      </c>
      <c r="G1359" s="14" t="s">
        <v>3341</v>
      </c>
      <c r="H1359" s="16" t="s">
        <v>3342</v>
      </c>
      <c r="I1359" s="14" t="s">
        <v>3343</v>
      </c>
      <c r="J1359" s="14" t="s">
        <v>41</v>
      </c>
      <c r="K1359" s="14">
        <v>10</v>
      </c>
      <c r="L1359" s="14"/>
      <c r="M1359" s="27"/>
      <c r="N1359" s="15" t="s">
        <v>102</v>
      </c>
      <c r="O1359" s="15" t="s">
        <v>103</v>
      </c>
      <c r="P1359" s="28">
        <v>4.2689148957375835E-3</v>
      </c>
      <c r="Q1359" s="18">
        <v>0.63973956164590995</v>
      </c>
      <c r="R1359" s="18">
        <v>0.6507573368006998</v>
      </c>
      <c r="S1359" s="2" t="s">
        <v>45</v>
      </c>
      <c r="T1359" s="2"/>
      <c r="U1359" s="2"/>
      <c r="V1359" s="14">
        <v>365</v>
      </c>
      <c r="W1359" s="76" t="s">
        <v>3306</v>
      </c>
      <c r="X1359" s="14"/>
      <c r="Y1359" s="14">
        <v>8760</v>
      </c>
      <c r="Z1359" s="76" t="s">
        <v>429</v>
      </c>
      <c r="AA1359" s="76" t="s">
        <v>429</v>
      </c>
      <c r="AB1359" s="19" t="s">
        <v>49</v>
      </c>
      <c r="AC1359" s="19">
        <v>840000</v>
      </c>
      <c r="AD1359" s="19">
        <v>2400000</v>
      </c>
      <c r="AE1359" s="19">
        <v>1800000</v>
      </c>
      <c r="AF1359" s="19">
        <v>600000</v>
      </c>
      <c r="AG1359" s="19">
        <v>2676000000</v>
      </c>
      <c r="AH1359" s="23">
        <v>0.63973956164590995</v>
      </c>
      <c r="AI1359" s="20">
        <v>9.1200000000000003E-2</v>
      </c>
      <c r="AJ1359" s="21">
        <f t="shared" si="923"/>
        <v>5.4663616291258791E-4</v>
      </c>
      <c r="AK1359" s="21">
        <f t="shared" si="924"/>
        <v>1.5618176083216796E-3</v>
      </c>
      <c r="AL1359" s="21">
        <f t="shared" si="925"/>
        <v>1.1713632062412597E-3</v>
      </c>
      <c r="AM1359" s="21">
        <f t="shared" si="926"/>
        <v>3.9045440208041989E-4</v>
      </c>
      <c r="AN1359" s="21">
        <f t="shared" si="927"/>
        <v>1.7414266332786728</v>
      </c>
      <c r="AO1359" s="86">
        <f t="shared" si="895"/>
        <v>5.9349069116223827E-2</v>
      </c>
      <c r="AP1359" s="88">
        <f t="shared" si="896"/>
        <v>1.4976333230481862E-6</v>
      </c>
      <c r="AQ1359" s="89">
        <f t="shared" si="897"/>
        <v>4.2789523515662454E-6</v>
      </c>
      <c r="AR1359" s="89">
        <f t="shared" si="898"/>
        <v>3.2092142636746841E-6</v>
      </c>
      <c r="AS1359" s="89">
        <f t="shared" si="899"/>
        <v>1.0697380878915614E-6</v>
      </c>
      <c r="AT1359" s="89">
        <f t="shared" si="900"/>
        <v>4.7710318719963634E-3</v>
      </c>
      <c r="AU1359" s="91">
        <f t="shared" si="901"/>
        <v>1.6260018935951735E-4</v>
      </c>
      <c r="AV1359" s="95">
        <f t="shared" si="911"/>
        <v>546.63616291258791</v>
      </c>
      <c r="AW1359" s="96">
        <f t="shared" si="912"/>
        <v>1561.8176083216795</v>
      </c>
      <c r="AX1359" s="96">
        <f t="shared" si="913"/>
        <v>1171.3632062412596</v>
      </c>
      <c r="AY1359" s="96">
        <f t="shared" si="914"/>
        <v>390.45440208041987</v>
      </c>
      <c r="AZ1359" s="96">
        <f t="shared" si="915"/>
        <v>1741426.6332786728</v>
      </c>
      <c r="BA1359" s="97">
        <f t="shared" si="916"/>
        <v>59349.069116223829</v>
      </c>
      <c r="BB1359" s="102">
        <f t="shared" si="917"/>
        <v>1.4976333230481862</v>
      </c>
      <c r="BC1359" s="98">
        <f t="shared" si="918"/>
        <v>4.2789523515662458</v>
      </c>
      <c r="BD1359" s="98">
        <f t="shared" si="919"/>
        <v>3.2092142636746841</v>
      </c>
      <c r="BE1359" s="98">
        <f t="shared" si="920"/>
        <v>1.0697380878915614</v>
      </c>
      <c r="BF1359" s="98">
        <f t="shared" si="921"/>
        <v>4771.0318719963634</v>
      </c>
      <c r="BG1359" s="103">
        <f t="shared" si="922"/>
        <v>162.60018935951734</v>
      </c>
      <c r="BH1359">
        <v>0.1</v>
      </c>
      <c r="BI1359">
        <f t="shared" si="902"/>
        <v>6.5075733680069983E-2</v>
      </c>
      <c r="BJ1359">
        <v>0.1</v>
      </c>
      <c r="BK1359">
        <f t="shared" si="903"/>
        <v>6.3973956164590992E-2</v>
      </c>
      <c r="BL1359" s="114">
        <v>336000</v>
      </c>
      <c r="BM1359" s="114">
        <v>480000</v>
      </c>
      <c r="BN1359" s="114">
        <v>360000</v>
      </c>
      <c r="BO1359" s="114">
        <v>120000</v>
      </c>
      <c r="BP1359" s="114">
        <v>1070400000</v>
      </c>
      <c r="BQ1359" s="107">
        <f t="shared" si="904"/>
        <v>9.1200000000000014E-3</v>
      </c>
      <c r="BR1359" s="107">
        <f t="shared" si="905"/>
        <v>2.2538386384709437E-4</v>
      </c>
      <c r="BS1359" s="107">
        <f t="shared" si="906"/>
        <v>3.4923303406634172E-4</v>
      </c>
      <c r="BT1359" s="107">
        <f t="shared" si="907"/>
        <v>2.6192477554975627E-4</v>
      </c>
      <c r="BU1359" s="107">
        <f t="shared" si="908"/>
        <v>8.7308258516585429E-5</v>
      </c>
      <c r="BV1359" s="107">
        <f t="shared" si="909"/>
        <v>0.71800859482717194</v>
      </c>
      <c r="BW1359" s="117">
        <f t="shared" si="910"/>
        <v>8.3932258458381936E-3</v>
      </c>
    </row>
    <row r="1360" spans="1:75" ht="15" customHeight="1" x14ac:dyDescent="0.25">
      <c r="A1360" s="108">
        <v>4.6497666666999997</v>
      </c>
      <c r="B1360" s="108">
        <v>-74.120105555555554</v>
      </c>
      <c r="C1360" s="119">
        <v>27</v>
      </c>
      <c r="D1360" s="119">
        <v>29</v>
      </c>
      <c r="E1360" s="119">
        <v>1875</v>
      </c>
      <c r="F1360" s="16" t="s">
        <v>3344</v>
      </c>
      <c r="G1360" s="14" t="s">
        <v>3345</v>
      </c>
      <c r="H1360" s="16" t="s">
        <v>3346</v>
      </c>
      <c r="I1360" s="14" t="s">
        <v>40</v>
      </c>
      <c r="J1360" s="14" t="s">
        <v>41</v>
      </c>
      <c r="K1360" s="27"/>
      <c r="L1360" s="27"/>
      <c r="M1360" s="27"/>
      <c r="N1360" s="15" t="s">
        <v>43</v>
      </c>
      <c r="O1360" s="15" t="s">
        <v>44</v>
      </c>
      <c r="P1360" s="28">
        <v>4.2689148957375835E-3</v>
      </c>
      <c r="Q1360" s="18">
        <v>21600</v>
      </c>
      <c r="R1360" s="18">
        <v>21972.001291793149</v>
      </c>
      <c r="S1360" s="15" t="s">
        <v>45</v>
      </c>
      <c r="T1360" s="15"/>
      <c r="U1360" s="15"/>
      <c r="V1360" s="14">
        <v>365</v>
      </c>
      <c r="W1360" s="76" t="s">
        <v>3306</v>
      </c>
      <c r="X1360" s="14"/>
      <c r="Y1360" s="14">
        <v>8760</v>
      </c>
      <c r="Z1360" s="76" t="s">
        <v>429</v>
      </c>
      <c r="AA1360" s="76" t="s">
        <v>429</v>
      </c>
      <c r="AB1360" s="19" t="s">
        <v>49</v>
      </c>
      <c r="AC1360" s="19">
        <v>46.3856216091623</v>
      </c>
      <c r="AD1360" s="19">
        <v>1074.85364414012</v>
      </c>
      <c r="AE1360" s="19">
        <v>5.4109910208389103</v>
      </c>
      <c r="AF1360" s="19">
        <v>1344</v>
      </c>
      <c r="AG1360" s="19">
        <v>1920000</v>
      </c>
      <c r="AH1360" s="23">
        <v>21600</v>
      </c>
      <c r="AI1360" s="24">
        <v>8.7999999999999994E-8</v>
      </c>
      <c r="AJ1360" s="21">
        <f t="shared" si="923"/>
        <v>1.0191849379171422E-3</v>
      </c>
      <c r="AK1360" s="21">
        <f t="shared" si="924"/>
        <v>2.3616685657535288E-2</v>
      </c>
      <c r="AL1360" s="21">
        <f t="shared" si="925"/>
        <v>1.1889030169975366E-4</v>
      </c>
      <c r="AM1360" s="21">
        <f t="shared" si="926"/>
        <v>2.9530369736169994E-2</v>
      </c>
      <c r="AN1360" s="21">
        <f t="shared" si="927"/>
        <v>42.186242480242846</v>
      </c>
      <c r="AO1360" s="86">
        <f t="shared" si="895"/>
        <v>1.9335361136777968E-3</v>
      </c>
      <c r="AP1360" s="88">
        <f t="shared" si="896"/>
        <v>2.7922875011428553E-6</v>
      </c>
      <c r="AQ1360" s="89">
        <f t="shared" si="897"/>
        <v>6.4703248376809009E-5</v>
      </c>
      <c r="AR1360" s="89">
        <f t="shared" si="898"/>
        <v>3.2572685397192786E-7</v>
      </c>
      <c r="AS1360" s="89">
        <f t="shared" si="899"/>
        <v>8.09051225648493E-5</v>
      </c>
      <c r="AT1360" s="89">
        <f t="shared" si="900"/>
        <v>0.11557874652121328</v>
      </c>
      <c r="AU1360" s="91">
        <f t="shared" si="901"/>
        <v>5.2973592155556073E-6</v>
      </c>
      <c r="AV1360" s="95">
        <f t="shared" si="911"/>
        <v>1019.1849379171422</v>
      </c>
      <c r="AW1360" s="96">
        <f t="shared" si="912"/>
        <v>23616.685657535287</v>
      </c>
      <c r="AX1360" s="96">
        <f t="shared" si="913"/>
        <v>118.89030169975366</v>
      </c>
      <c r="AY1360" s="96">
        <f t="shared" si="914"/>
        <v>29530.369736169992</v>
      </c>
      <c r="AZ1360" s="96">
        <f t="shared" si="915"/>
        <v>42186242.480242848</v>
      </c>
      <c r="BA1360" s="97">
        <f t="shared" si="916"/>
        <v>1933.5361136777967</v>
      </c>
      <c r="BB1360" s="102">
        <f t="shared" si="917"/>
        <v>2.7922875011428552</v>
      </c>
      <c r="BC1360" s="98">
        <f t="shared" si="918"/>
        <v>64.703248376809015</v>
      </c>
      <c r="BD1360" s="98">
        <f t="shared" si="919"/>
        <v>0.32572685397192785</v>
      </c>
      <c r="BE1360" s="98">
        <f t="shared" si="920"/>
        <v>80.905122564849307</v>
      </c>
      <c r="BF1360" s="98">
        <f t="shared" si="921"/>
        <v>115578.74652121328</v>
      </c>
      <c r="BG1360" s="103">
        <f t="shared" si="922"/>
        <v>5.2973592155556073</v>
      </c>
      <c r="BH1360">
        <v>0.1</v>
      </c>
      <c r="BI1360">
        <f t="shared" si="902"/>
        <v>2197.2001291793149</v>
      </c>
      <c r="BJ1360">
        <v>0.1</v>
      </c>
      <c r="BK1360">
        <f t="shared" si="903"/>
        <v>2160</v>
      </c>
      <c r="BL1360" s="114">
        <v>17.6498016718255</v>
      </c>
      <c r="BM1360" s="114">
        <v>910.91550745517998</v>
      </c>
      <c r="BN1360" s="114">
        <v>5.3109910208389097</v>
      </c>
      <c r="BO1360" s="114">
        <v>537.6</v>
      </c>
      <c r="BP1360" s="114">
        <v>384000</v>
      </c>
      <c r="BQ1360" s="107">
        <f t="shared" si="904"/>
        <v>8.7999999999999994E-9</v>
      </c>
      <c r="BR1360" s="107">
        <f t="shared" si="905"/>
        <v>4.0097051729056266E-4</v>
      </c>
      <c r="BS1360" s="107">
        <f t="shared" si="906"/>
        <v>2.0153490042879203E-2</v>
      </c>
      <c r="BT1360" s="107">
        <f t="shared" si="907"/>
        <v>1.1729718237256581E-4</v>
      </c>
      <c r="BU1360" s="107">
        <f t="shared" si="908"/>
        <v>1.2175683358577204E-2</v>
      </c>
      <c r="BV1360" s="107">
        <f t="shared" si="909"/>
        <v>9.4331305901112348</v>
      </c>
      <c r="BW1360" s="117">
        <f t="shared" si="910"/>
        <v>2.7344329953013074E-4</v>
      </c>
    </row>
    <row r="1361" spans="1:75" ht="15" customHeight="1" x14ac:dyDescent="0.25">
      <c r="A1361" s="108">
        <v>4.6497666666999997</v>
      </c>
      <c r="B1361" s="108">
        <v>-74.120105555555554</v>
      </c>
      <c r="C1361" s="119">
        <v>27</v>
      </c>
      <c r="D1361" s="119">
        <v>29</v>
      </c>
      <c r="E1361" s="119">
        <v>1875</v>
      </c>
      <c r="F1361" s="16" t="s">
        <v>3344</v>
      </c>
      <c r="G1361" s="14" t="s">
        <v>3345</v>
      </c>
      <c r="H1361" s="16" t="s">
        <v>3346</v>
      </c>
      <c r="I1361" s="14" t="s">
        <v>40</v>
      </c>
      <c r="J1361" s="14" t="s">
        <v>41</v>
      </c>
      <c r="K1361" s="27"/>
      <c r="L1361" s="27"/>
      <c r="M1361" s="27"/>
      <c r="N1361" s="15" t="s">
        <v>43</v>
      </c>
      <c r="O1361" s="15" t="s">
        <v>44</v>
      </c>
      <c r="P1361" s="28">
        <v>4.2689148957375835E-3</v>
      </c>
      <c r="Q1361" s="18">
        <v>3857.1428571428601</v>
      </c>
      <c r="R1361" s="18">
        <v>3923.5716592487793</v>
      </c>
      <c r="S1361" s="15" t="s">
        <v>45</v>
      </c>
      <c r="T1361" s="15"/>
      <c r="U1361" s="15"/>
      <c r="V1361" s="14">
        <v>365</v>
      </c>
      <c r="W1361" s="76"/>
      <c r="X1361" s="14"/>
      <c r="Y1361" s="14" t="e">
        <v>#VALUE!</v>
      </c>
      <c r="Z1361" s="76" t="s">
        <v>3347</v>
      </c>
      <c r="AA1361" s="76" t="s">
        <v>429</v>
      </c>
      <c r="AB1361" s="19" t="s">
        <v>49</v>
      </c>
      <c r="AC1361" s="19">
        <v>46.3856216091623</v>
      </c>
      <c r="AD1361" s="19">
        <v>1074.85364414012</v>
      </c>
      <c r="AE1361" s="19">
        <v>5.4109910208389103</v>
      </c>
      <c r="AF1361" s="19">
        <v>1344</v>
      </c>
      <c r="AG1361" s="19">
        <v>1920000</v>
      </c>
      <c r="AH1361" s="23">
        <v>3857.1428571428601</v>
      </c>
      <c r="AI1361" s="24">
        <v>8.7999999999999994E-8</v>
      </c>
      <c r="AJ1361" s="21">
        <f t="shared" si="923"/>
        <v>1.8199731034234697E-4</v>
      </c>
      <c r="AK1361" s="21">
        <f t="shared" si="924"/>
        <v>4.2172652959884468E-3</v>
      </c>
      <c r="AL1361" s="21">
        <f t="shared" si="925"/>
        <v>2.123041101781317E-5</v>
      </c>
      <c r="AM1361" s="21">
        <f t="shared" si="926"/>
        <v>5.2732803100303599E-3</v>
      </c>
      <c r="AN1361" s="21">
        <f t="shared" si="927"/>
        <v>7.5332575857576565</v>
      </c>
      <c r="AO1361" s="86">
        <f t="shared" si="895"/>
        <v>3.4527430601389257E-4</v>
      </c>
      <c r="AP1361" s="88">
        <f t="shared" si="896"/>
        <v>4.9862276806122458E-7</v>
      </c>
      <c r="AQ1361" s="89">
        <f t="shared" si="897"/>
        <v>1.1554151495858759E-5</v>
      </c>
      <c r="AR1361" s="89">
        <f t="shared" si="898"/>
        <v>5.8165509637844303E-8</v>
      </c>
      <c r="AS1361" s="89">
        <f t="shared" si="899"/>
        <v>1.4447343315151672E-5</v>
      </c>
      <c r="AT1361" s="89">
        <f t="shared" si="900"/>
        <v>2.0639061878788102E-2</v>
      </c>
      <c r="AU1361" s="91">
        <f t="shared" si="901"/>
        <v>9.4595700277778791E-7</v>
      </c>
      <c r="AV1361" s="95">
        <f t="shared" si="911"/>
        <v>181.99731034234696</v>
      </c>
      <c r="AW1361" s="96">
        <f t="shared" si="912"/>
        <v>4217.2652959884472</v>
      </c>
      <c r="AX1361" s="96">
        <f t="shared" si="913"/>
        <v>21.230411017813172</v>
      </c>
      <c r="AY1361" s="96">
        <f t="shared" si="914"/>
        <v>5273.2803100303599</v>
      </c>
      <c r="AZ1361" s="96">
        <f t="shared" si="915"/>
        <v>7533257.585757656</v>
      </c>
      <c r="BA1361" s="97">
        <f t="shared" si="916"/>
        <v>345.27430601389256</v>
      </c>
      <c r="BB1361" s="102">
        <f t="shared" si="917"/>
        <v>0.49862276806122457</v>
      </c>
      <c r="BC1361" s="98">
        <f t="shared" si="918"/>
        <v>11.554151495858759</v>
      </c>
      <c r="BD1361" s="98">
        <f t="shared" si="919"/>
        <v>5.8165509637844302E-2</v>
      </c>
      <c r="BE1361" s="98">
        <f t="shared" si="920"/>
        <v>14.447343315151672</v>
      </c>
      <c r="BF1361" s="98">
        <f t="shared" si="921"/>
        <v>20639.061878788103</v>
      </c>
      <c r="BG1361" s="103">
        <f t="shared" si="922"/>
        <v>0.94595700277778794</v>
      </c>
      <c r="BH1361">
        <v>0.1</v>
      </c>
      <c r="BI1361">
        <f t="shared" si="902"/>
        <v>392.35716592487796</v>
      </c>
      <c r="BJ1361">
        <v>0.1</v>
      </c>
      <c r="BK1361">
        <f t="shared" si="903"/>
        <v>385.71428571428601</v>
      </c>
      <c r="BL1361" s="114">
        <v>17.6498016718255</v>
      </c>
      <c r="BM1361" s="114">
        <v>910.91550745517998</v>
      </c>
      <c r="BN1361" s="114">
        <v>5.3109910208389097</v>
      </c>
      <c r="BO1361" s="114">
        <v>537.6</v>
      </c>
      <c r="BP1361" s="114">
        <v>384000</v>
      </c>
      <c r="BQ1361" s="107">
        <f t="shared" si="904"/>
        <v>8.7999999999999994E-9</v>
      </c>
      <c r="BR1361" s="107">
        <f t="shared" si="905"/>
        <v>7.1601878087600537E-5</v>
      </c>
      <c r="BS1361" s="107">
        <f t="shared" si="906"/>
        <v>3.5988375076570025E-3</v>
      </c>
      <c r="BT1361" s="107">
        <f t="shared" si="907"/>
        <v>2.0945925423672481E-5</v>
      </c>
      <c r="BU1361" s="107">
        <f t="shared" si="908"/>
        <v>2.1742291711745023E-3</v>
      </c>
      <c r="BV1361" s="107">
        <f t="shared" si="909"/>
        <v>1.6844876053770073</v>
      </c>
      <c r="BW1361" s="117">
        <f t="shared" si="910"/>
        <v>4.8829160630380528E-5</v>
      </c>
    </row>
    <row r="1362" spans="1:75" ht="15" customHeight="1" x14ac:dyDescent="0.25">
      <c r="A1362" s="108">
        <v>4.6497666666999997</v>
      </c>
      <c r="B1362" s="108">
        <v>-74.120105555555554</v>
      </c>
      <c r="C1362" s="119">
        <v>27</v>
      </c>
      <c r="D1362" s="119">
        <v>29</v>
      </c>
      <c r="E1362" s="119">
        <v>1875</v>
      </c>
      <c r="F1362" s="16" t="s">
        <v>3344</v>
      </c>
      <c r="G1362" s="14" t="s">
        <v>3345</v>
      </c>
      <c r="H1362" s="16" t="s">
        <v>3346</v>
      </c>
      <c r="I1362" s="14" t="s">
        <v>40</v>
      </c>
      <c r="J1362" s="14" t="s">
        <v>41</v>
      </c>
      <c r="K1362" s="27"/>
      <c r="L1362" s="27"/>
      <c r="M1362" s="14">
        <v>2004</v>
      </c>
      <c r="N1362" s="15" t="s">
        <v>3348</v>
      </c>
      <c r="O1362" s="15" t="s">
        <v>151</v>
      </c>
      <c r="P1362" s="28">
        <v>4.2689148957375835E-3</v>
      </c>
      <c r="Q1362" s="18">
        <v>297000</v>
      </c>
      <c r="R1362" s="18">
        <v>302115.0177621558</v>
      </c>
      <c r="S1362" s="15" t="s">
        <v>64</v>
      </c>
      <c r="T1362" s="15">
        <f t="shared" ref="T1362:T1363" si="928">((R1362*6933000)/1000)/8460</f>
        <v>247584.32838593691</v>
      </c>
      <c r="U1362" s="15" t="s">
        <v>45</v>
      </c>
      <c r="V1362" s="14">
        <v>365</v>
      </c>
      <c r="W1362" s="76" t="s">
        <v>3306</v>
      </c>
      <c r="X1362" s="14"/>
      <c r="Y1362" s="14">
        <v>8760</v>
      </c>
      <c r="Z1362" s="76" t="s">
        <v>3349</v>
      </c>
      <c r="AA1362" s="76" t="s">
        <v>429</v>
      </c>
      <c r="AB1362" s="19" t="s">
        <v>226</v>
      </c>
      <c r="AC1362" s="19">
        <v>10.477442018542</v>
      </c>
      <c r="AD1362" s="19">
        <v>4.47117624426805</v>
      </c>
      <c r="AE1362" s="19">
        <v>11.595186881052699</v>
      </c>
      <c r="AF1362" s="19">
        <v>0.3</v>
      </c>
      <c r="AG1362" s="19">
        <v>2840</v>
      </c>
      <c r="AH1362" s="23">
        <v>297000</v>
      </c>
      <c r="AI1362" s="20">
        <v>2.0000000000000002E-5</v>
      </c>
      <c r="AJ1362" s="21">
        <f>AC1362*R1362/1000000</f>
        <v>3.1653925815337738</v>
      </c>
      <c r="AK1362" s="21">
        <f>AD1362*R1362/1000000</f>
        <v>1.3508094904547712</v>
      </c>
      <c r="AL1362" s="21">
        <f>AE1362*R1362/1000000</f>
        <v>3.5030800905247523</v>
      </c>
      <c r="AM1362" s="21">
        <f>AF1362*R1362/1000000</f>
        <v>9.0634505328646725E-2</v>
      </c>
      <c r="AN1362" s="21">
        <f>AG1362*R1362/1000000</f>
        <v>858.00665044452251</v>
      </c>
      <c r="AO1362" s="86">
        <f t="shared" si="895"/>
        <v>6.0423003552431158</v>
      </c>
      <c r="AP1362" s="88">
        <f t="shared" si="896"/>
        <v>8.6723084425582835E-3</v>
      </c>
      <c r="AQ1362" s="89">
        <f t="shared" si="897"/>
        <v>3.7008479190541676E-3</v>
      </c>
      <c r="AR1362" s="89">
        <f t="shared" si="898"/>
        <v>9.5974797000678153E-3</v>
      </c>
      <c r="AS1362" s="89">
        <f t="shared" si="899"/>
        <v>2.4831371322916909E-4</v>
      </c>
      <c r="AT1362" s="89">
        <f t="shared" si="900"/>
        <v>2.3507031519028012</v>
      </c>
      <c r="AU1362" s="91">
        <f t="shared" si="901"/>
        <v>1.6554247548611276E-2</v>
      </c>
      <c r="AV1362" s="95">
        <f t="shared" si="911"/>
        <v>3165392.5815337738</v>
      </c>
      <c r="AW1362" s="96">
        <f t="shared" si="912"/>
        <v>1350809.4904547711</v>
      </c>
      <c r="AX1362" s="96">
        <f t="shared" si="913"/>
        <v>3503080.0905247522</v>
      </c>
      <c r="AY1362" s="96">
        <f t="shared" si="914"/>
        <v>90634.50532864673</v>
      </c>
      <c r="AZ1362" s="96">
        <f t="shared" si="915"/>
        <v>858006650.4445225</v>
      </c>
      <c r="BA1362" s="97">
        <f t="shared" si="916"/>
        <v>6042300.3552431157</v>
      </c>
      <c r="BB1362" s="102">
        <f t="shared" si="917"/>
        <v>8672.3084425582838</v>
      </c>
      <c r="BC1362" s="98">
        <f t="shared" si="918"/>
        <v>3700.8479190541675</v>
      </c>
      <c r="BD1362" s="98">
        <f t="shared" si="919"/>
        <v>9597.4797000678154</v>
      </c>
      <c r="BE1362" s="98">
        <f t="shared" si="920"/>
        <v>248.31371322916908</v>
      </c>
      <c r="BF1362" s="98">
        <f t="shared" si="921"/>
        <v>2350703.1519028014</v>
      </c>
      <c r="BG1362" s="103">
        <f t="shared" si="922"/>
        <v>16554.247548611274</v>
      </c>
      <c r="BH1362">
        <v>0.1</v>
      </c>
      <c r="BI1362">
        <f t="shared" si="902"/>
        <v>30211.50177621558</v>
      </c>
      <c r="BJ1362">
        <v>0.1</v>
      </c>
      <c r="BK1362">
        <f t="shared" si="903"/>
        <v>29700</v>
      </c>
      <c r="BL1362" s="114">
        <v>8.3383603103149202</v>
      </c>
      <c r="BM1362" s="114">
        <v>2.3066001534352201</v>
      </c>
      <c r="BN1362" s="114">
        <v>3.9560616152376098</v>
      </c>
      <c r="BO1362" s="114">
        <v>0.12</v>
      </c>
      <c r="BP1362" s="114">
        <v>2840</v>
      </c>
      <c r="BQ1362" s="107">
        <f t="shared" si="904"/>
        <v>2.0000000000000003E-6</v>
      </c>
      <c r="BR1362" s="107">
        <f t="shared" si="905"/>
        <v>2.5389531220811947</v>
      </c>
      <c r="BS1362" s="107">
        <f t="shared" si="906"/>
        <v>0.70983004753363277</v>
      </c>
      <c r="BT1362" s="107">
        <f t="shared" si="907"/>
        <v>1.2454655273371138</v>
      </c>
      <c r="BU1362" s="107">
        <f t="shared" si="908"/>
        <v>3.7369563879561724E-2</v>
      </c>
      <c r="BV1362" s="107">
        <f t="shared" si="909"/>
        <v>862.28601190619997</v>
      </c>
      <c r="BW1362" s="117">
        <f t="shared" si="910"/>
        <v>0.85451031103165864</v>
      </c>
    </row>
    <row r="1363" spans="1:75" ht="15" customHeight="1" x14ac:dyDescent="0.25">
      <c r="A1363" s="108">
        <v>4.6497666666999997</v>
      </c>
      <c r="B1363" s="108">
        <v>-74.120105555555554</v>
      </c>
      <c r="C1363" s="119">
        <v>27</v>
      </c>
      <c r="D1363" s="119">
        <v>29</v>
      </c>
      <c r="E1363" s="119">
        <v>1875</v>
      </c>
      <c r="F1363" s="16" t="s">
        <v>3344</v>
      </c>
      <c r="G1363" s="14" t="s">
        <v>3345</v>
      </c>
      <c r="H1363" s="16" t="s">
        <v>3346</v>
      </c>
      <c r="I1363" s="14" t="s">
        <v>40</v>
      </c>
      <c r="J1363" s="14" t="s">
        <v>41</v>
      </c>
      <c r="K1363" s="27"/>
      <c r="L1363" s="27"/>
      <c r="M1363" s="14">
        <v>2002</v>
      </c>
      <c r="N1363" s="15" t="s">
        <v>3348</v>
      </c>
      <c r="O1363" s="15" t="s">
        <v>224</v>
      </c>
      <c r="P1363" s="28">
        <v>4.2689148957375835E-3</v>
      </c>
      <c r="Q1363" s="18">
        <v>1050000</v>
      </c>
      <c r="R1363" s="18">
        <v>1068083.3961288335</v>
      </c>
      <c r="S1363" s="15" t="s">
        <v>64</v>
      </c>
      <c r="T1363" s="15">
        <f t="shared" si="928"/>
        <v>875298.13065735262</v>
      </c>
      <c r="U1363" s="15" t="s">
        <v>45</v>
      </c>
      <c r="V1363" s="14">
        <v>365</v>
      </c>
      <c r="W1363" s="76" t="s">
        <v>3306</v>
      </c>
      <c r="X1363" s="14"/>
      <c r="Y1363" s="14">
        <v>8760</v>
      </c>
      <c r="Z1363" s="76" t="s">
        <v>429</v>
      </c>
      <c r="AA1363" s="76" t="s">
        <v>429</v>
      </c>
      <c r="AB1363" s="19" t="s">
        <v>226</v>
      </c>
      <c r="AC1363" s="19">
        <v>5.8778764320498897</v>
      </c>
      <c r="AD1363" s="19">
        <v>7.6168169581462903</v>
      </c>
      <c r="AE1363" s="19">
        <v>22.1296397414769</v>
      </c>
      <c r="AF1363" s="19">
        <v>0.3</v>
      </c>
      <c r="AG1363" s="19">
        <v>2840</v>
      </c>
      <c r="AH1363" s="23">
        <v>1050000</v>
      </c>
      <c r="AI1363" s="20">
        <v>2.0000000000000002E-5</v>
      </c>
      <c r="AJ1363" s="21">
        <f>AC1363*R1363/1000000</f>
        <v>6.2780622215694768</v>
      </c>
      <c r="AK1363" s="21">
        <f>AD1363*R1363/1000000</f>
        <v>8.1353957243485819</v>
      </c>
      <c r="AL1363" s="21">
        <f>AE1363*R1363/1000000</f>
        <v>23.636300770184249</v>
      </c>
      <c r="AM1363" s="21">
        <f>AF1363*R1363/1000000</f>
        <v>0.32042501883865004</v>
      </c>
      <c r="AN1363" s="21">
        <f>AG1363*R1363/1000000</f>
        <v>3033.356845005887</v>
      </c>
      <c r="AO1363" s="86">
        <f t="shared" si="895"/>
        <v>21.361667922576672</v>
      </c>
      <c r="AP1363" s="88">
        <f t="shared" si="896"/>
        <v>1.7200170470053362E-2</v>
      </c>
      <c r="AQ1363" s="89">
        <f t="shared" si="897"/>
        <v>2.2288755409174198E-2</v>
      </c>
      <c r="AR1363" s="89">
        <f t="shared" si="898"/>
        <v>6.4756988411463698E-2</v>
      </c>
      <c r="AS1363" s="89">
        <f t="shared" si="899"/>
        <v>8.7787676394150693E-4</v>
      </c>
      <c r="AT1363" s="89">
        <f t="shared" si="900"/>
        <v>8.3105666986462658</v>
      </c>
      <c r="AU1363" s="91">
        <f t="shared" si="901"/>
        <v>5.8525117596100469E-2</v>
      </c>
      <c r="AV1363" s="95">
        <f t="shared" si="911"/>
        <v>6278062.2215694766</v>
      </c>
      <c r="AW1363" s="96">
        <f t="shared" si="912"/>
        <v>8135395.7243485823</v>
      </c>
      <c r="AX1363" s="96">
        <f t="shared" si="913"/>
        <v>23636300.770184249</v>
      </c>
      <c r="AY1363" s="96">
        <f t="shared" si="914"/>
        <v>320425.01883865002</v>
      </c>
      <c r="AZ1363" s="96">
        <f t="shared" si="915"/>
        <v>3033356845.005887</v>
      </c>
      <c r="BA1363" s="97">
        <f t="shared" si="916"/>
        <v>21361667.922576673</v>
      </c>
      <c r="BB1363" s="102">
        <f t="shared" si="917"/>
        <v>17200.170470053363</v>
      </c>
      <c r="BC1363" s="98">
        <f t="shared" si="918"/>
        <v>22288.755409174199</v>
      </c>
      <c r="BD1363" s="98">
        <f t="shared" si="919"/>
        <v>64756.988411463695</v>
      </c>
      <c r="BE1363" s="98">
        <f t="shared" si="920"/>
        <v>877.87676394150697</v>
      </c>
      <c r="BF1363" s="98">
        <f t="shared" si="921"/>
        <v>8310566.698646266</v>
      </c>
      <c r="BG1363" s="103">
        <f t="shared" si="922"/>
        <v>58525.11759610047</v>
      </c>
      <c r="BH1363">
        <v>0.1</v>
      </c>
      <c r="BI1363">
        <f t="shared" si="902"/>
        <v>106808.33961288336</v>
      </c>
      <c r="BJ1363">
        <v>0.1</v>
      </c>
      <c r="BK1363">
        <f t="shared" si="903"/>
        <v>105000</v>
      </c>
      <c r="BL1363" s="114">
        <v>4.1247646050424898</v>
      </c>
      <c r="BM1363" s="114">
        <v>5.0304179232934398</v>
      </c>
      <c r="BN1363" s="114">
        <v>17.597190734642901</v>
      </c>
      <c r="BO1363" s="114">
        <v>0.12</v>
      </c>
      <c r="BP1363" s="114">
        <v>2840</v>
      </c>
      <c r="BQ1363" s="107">
        <f t="shared" si="904"/>
        <v>2.0000000000000003E-6</v>
      </c>
      <c r="BR1363" s="107">
        <f t="shared" si="905"/>
        <v>4.4500996281397827</v>
      </c>
      <c r="BS1363" s="107">
        <f t="shared" si="906"/>
        <v>5.434147956259765</v>
      </c>
      <c r="BT1363" s="107">
        <f t="shared" si="907"/>
        <v>18.943305356935728</v>
      </c>
      <c r="BU1363" s="107">
        <f t="shared" si="908"/>
        <v>0.13211461977622832</v>
      </c>
      <c r="BV1363" s="107">
        <f t="shared" si="909"/>
        <v>3048.4859006784841</v>
      </c>
      <c r="BW1363" s="117">
        <f t="shared" si="910"/>
        <v>3.0209960491018233</v>
      </c>
    </row>
    <row r="1364" spans="1:75" ht="30" customHeight="1" x14ac:dyDescent="0.25">
      <c r="A1364" s="108">
        <v>4.6375861110000001</v>
      </c>
      <c r="B1364" s="108">
        <v>-74.115936111111111</v>
      </c>
      <c r="C1364" s="119">
        <v>27</v>
      </c>
      <c r="D1364" s="119">
        <v>28</v>
      </c>
      <c r="E1364" s="119">
        <v>1862</v>
      </c>
      <c r="F1364" s="16" t="s">
        <v>3350</v>
      </c>
      <c r="G1364" s="14" t="s">
        <v>3351</v>
      </c>
      <c r="H1364" s="16" t="s">
        <v>3352</v>
      </c>
      <c r="I1364" s="14" t="s">
        <v>133</v>
      </c>
      <c r="J1364" s="14" t="s">
        <v>41</v>
      </c>
      <c r="K1364" s="14">
        <v>30</v>
      </c>
      <c r="L1364" s="14"/>
      <c r="M1364" s="27"/>
      <c r="N1364" s="15" t="s">
        <v>43</v>
      </c>
      <c r="O1364" s="15" t="s">
        <v>44</v>
      </c>
      <c r="P1364" s="17">
        <v>-8.4851358602175367E-2</v>
      </c>
      <c r="Q1364" s="18">
        <v>69120</v>
      </c>
      <c r="R1364" s="18">
        <v>49226.824586099443</v>
      </c>
      <c r="S1364" s="15" t="s">
        <v>45</v>
      </c>
      <c r="T1364" s="15"/>
      <c r="U1364" s="15"/>
      <c r="V1364" s="14">
        <v>365</v>
      </c>
      <c r="W1364" s="76" t="s">
        <v>3306</v>
      </c>
      <c r="X1364" s="14"/>
      <c r="Y1364" s="14">
        <v>8760</v>
      </c>
      <c r="Z1364" s="76" t="s">
        <v>429</v>
      </c>
      <c r="AA1364" s="76" t="s">
        <v>429</v>
      </c>
      <c r="AB1364" s="19" t="s">
        <v>49</v>
      </c>
      <c r="AC1364" s="19">
        <v>46.3856216091623</v>
      </c>
      <c r="AD1364" s="19">
        <v>1074.85364414012</v>
      </c>
      <c r="AE1364" s="19">
        <v>5.4109910208389103</v>
      </c>
      <c r="AF1364" s="19">
        <v>1344</v>
      </c>
      <c r="AG1364" s="19">
        <v>1920000</v>
      </c>
      <c r="AH1364" s="20">
        <v>30259</v>
      </c>
      <c r="AI1364" s="20">
        <v>7.6726E-6</v>
      </c>
      <c r="AJ1364" s="21">
        <f t="shared" ref="AJ1364:AJ1384" si="929">AC1364*R1364/1000000000</f>
        <v>2.2834168582714161E-3</v>
      </c>
      <c r="AK1364" s="21">
        <f t="shared" ref="AK1364:AK1384" si="930">AD1364*R1364/1000000000</f>
        <v>5.2911631795815435E-2</v>
      </c>
      <c r="AL1364" s="21">
        <f t="shared" ref="AL1364:AL1384" si="931">AE1364*R1364/1000000000</f>
        <v>2.6636590581979619E-4</v>
      </c>
      <c r="AM1364" s="21">
        <f t="shared" ref="AM1364:AM1384" si="932">AF1364*R1364/1000000000</f>
        <v>6.6160852243717649E-2</v>
      </c>
      <c r="AN1364" s="21">
        <f t="shared" ref="AN1364:AN1384" si="933">AG1364*R1364/1000000000</f>
        <v>94.515503205310935</v>
      </c>
      <c r="AO1364" s="86">
        <f t="shared" si="895"/>
        <v>0.16534658192661889</v>
      </c>
      <c r="AP1364" s="88">
        <f t="shared" si="896"/>
        <v>6.2559365980038799E-6</v>
      </c>
      <c r="AQ1364" s="89">
        <f t="shared" si="897"/>
        <v>1.4496337478305598E-4</v>
      </c>
      <c r="AR1364" s="89">
        <f t="shared" si="898"/>
        <v>7.2976960498574301E-7</v>
      </c>
      <c r="AS1364" s="89">
        <f t="shared" si="899"/>
        <v>1.8126260888689768E-4</v>
      </c>
      <c r="AT1364" s="89">
        <f t="shared" si="900"/>
        <v>0.25894658412413957</v>
      </c>
      <c r="AU1364" s="91">
        <f t="shared" si="901"/>
        <v>4.5300433404553121E-4</v>
      </c>
      <c r="AV1364" s="95">
        <f t="shared" si="911"/>
        <v>2283.416858271416</v>
      </c>
      <c r="AW1364" s="96">
        <f t="shared" si="912"/>
        <v>52911.631795815432</v>
      </c>
      <c r="AX1364" s="96">
        <f t="shared" si="913"/>
        <v>266.36590581979618</v>
      </c>
      <c r="AY1364" s="96">
        <f t="shared" si="914"/>
        <v>66160.852243717643</v>
      </c>
      <c r="AZ1364" s="96">
        <f t="shared" si="915"/>
        <v>94515503.205310941</v>
      </c>
      <c r="BA1364" s="97">
        <f t="shared" si="916"/>
        <v>165346.58192661888</v>
      </c>
      <c r="BB1364" s="102">
        <f t="shared" si="917"/>
        <v>6.2559365980038804</v>
      </c>
      <c r="BC1364" s="98">
        <f t="shared" si="918"/>
        <v>144.96337478305597</v>
      </c>
      <c r="BD1364" s="98">
        <f t="shared" si="919"/>
        <v>0.72976960498574306</v>
      </c>
      <c r="BE1364" s="98">
        <f t="shared" si="920"/>
        <v>181.26260888689768</v>
      </c>
      <c r="BF1364" s="98">
        <f t="shared" si="921"/>
        <v>258946.58412413957</v>
      </c>
      <c r="BG1364" s="103">
        <f t="shared" si="922"/>
        <v>453.00433404553121</v>
      </c>
      <c r="BH1364">
        <v>0.1</v>
      </c>
      <c r="BI1364">
        <f t="shared" si="902"/>
        <v>4922.6824586099447</v>
      </c>
      <c r="BJ1364">
        <v>0.1</v>
      </c>
      <c r="BK1364">
        <f t="shared" si="903"/>
        <v>3025.9</v>
      </c>
      <c r="BL1364" s="114">
        <v>17.6498016718255</v>
      </c>
      <c r="BM1364" s="114">
        <v>910.91550745517998</v>
      </c>
      <c r="BN1364" s="114">
        <v>5.3109910208389097</v>
      </c>
      <c r="BO1364" s="114">
        <v>537.6</v>
      </c>
      <c r="BP1364" s="114">
        <v>384000</v>
      </c>
      <c r="BQ1364" s="107">
        <f t="shared" si="904"/>
        <v>7.6726E-7</v>
      </c>
      <c r="BR1364" s="107">
        <f t="shared" si="905"/>
        <v>8.9834808658202159E-4</v>
      </c>
      <c r="BS1364" s="107">
        <f t="shared" si="906"/>
        <v>4.5152569670978339E-2</v>
      </c>
      <c r="BT1364" s="107">
        <f t="shared" si="907"/>
        <v>2.6279662668938331E-4</v>
      </c>
      <c r="BU1364" s="107">
        <f t="shared" si="908"/>
        <v>2.7278818208173111E-2</v>
      </c>
      <c r="BV1364" s="107">
        <f t="shared" si="909"/>
        <v>21.134309009467454</v>
      </c>
      <c r="BW1364" s="117">
        <f t="shared" si="910"/>
        <v>2.3383537865265855E-2</v>
      </c>
    </row>
    <row r="1365" spans="1:75" ht="30" customHeight="1" x14ac:dyDescent="0.25">
      <c r="A1365" s="108">
        <v>4.6375861110000001</v>
      </c>
      <c r="B1365" s="108">
        <v>-74.115936111111111</v>
      </c>
      <c r="C1365" s="119">
        <v>27</v>
      </c>
      <c r="D1365" s="119">
        <v>28</v>
      </c>
      <c r="E1365" s="119">
        <v>1862</v>
      </c>
      <c r="F1365" s="16" t="s">
        <v>3350</v>
      </c>
      <c r="G1365" s="14" t="s">
        <v>3351</v>
      </c>
      <c r="H1365" s="16" t="s">
        <v>3352</v>
      </c>
      <c r="I1365" s="14" t="s">
        <v>133</v>
      </c>
      <c r="J1365" s="14" t="s">
        <v>41</v>
      </c>
      <c r="K1365" s="14">
        <v>30</v>
      </c>
      <c r="L1365" s="14"/>
      <c r="M1365" s="27"/>
      <c r="N1365" s="15" t="s">
        <v>43</v>
      </c>
      <c r="O1365" s="15" t="s">
        <v>44</v>
      </c>
      <c r="P1365" s="17">
        <v>-8.4851358602175367E-2</v>
      </c>
      <c r="Q1365" s="18">
        <v>69120</v>
      </c>
      <c r="R1365" s="18">
        <v>49226.824586099443</v>
      </c>
      <c r="S1365" s="15" t="s">
        <v>45</v>
      </c>
      <c r="T1365" s="15"/>
      <c r="U1365" s="15"/>
      <c r="V1365" s="14">
        <v>365</v>
      </c>
      <c r="W1365" s="76" t="s">
        <v>3306</v>
      </c>
      <c r="X1365" s="14"/>
      <c r="Y1365" s="14">
        <v>8760</v>
      </c>
      <c r="Z1365" s="76" t="s">
        <v>429</v>
      </c>
      <c r="AA1365" s="76" t="s">
        <v>429</v>
      </c>
      <c r="AB1365" s="19" t="s">
        <v>49</v>
      </c>
      <c r="AC1365" s="19">
        <v>46.3856216091623</v>
      </c>
      <c r="AD1365" s="19">
        <v>1074.85364414012</v>
      </c>
      <c r="AE1365" s="19">
        <v>5.4109910208389103</v>
      </c>
      <c r="AF1365" s="19">
        <v>1344</v>
      </c>
      <c r="AG1365" s="19">
        <v>1920000</v>
      </c>
      <c r="AH1365" s="20">
        <v>30259</v>
      </c>
      <c r="AI1365" s="20">
        <v>7.6726E-6</v>
      </c>
      <c r="AJ1365" s="21">
        <f t="shared" si="929"/>
        <v>2.2834168582714161E-3</v>
      </c>
      <c r="AK1365" s="21">
        <f t="shared" si="930"/>
        <v>5.2911631795815435E-2</v>
      </c>
      <c r="AL1365" s="21">
        <f t="shared" si="931"/>
        <v>2.6636590581979619E-4</v>
      </c>
      <c r="AM1365" s="21">
        <f t="shared" si="932"/>
        <v>6.6160852243717649E-2</v>
      </c>
      <c r="AN1365" s="21">
        <f t="shared" si="933"/>
        <v>94.515503205310935</v>
      </c>
      <c r="AO1365" s="86">
        <f t="shared" si="895"/>
        <v>0.16534658192661889</v>
      </c>
      <c r="AP1365" s="88">
        <f t="shared" si="896"/>
        <v>6.2559365980038799E-6</v>
      </c>
      <c r="AQ1365" s="89">
        <f t="shared" si="897"/>
        <v>1.4496337478305598E-4</v>
      </c>
      <c r="AR1365" s="89">
        <f t="shared" si="898"/>
        <v>7.2976960498574301E-7</v>
      </c>
      <c r="AS1365" s="89">
        <f t="shared" si="899"/>
        <v>1.8126260888689768E-4</v>
      </c>
      <c r="AT1365" s="89">
        <f t="shared" si="900"/>
        <v>0.25894658412413957</v>
      </c>
      <c r="AU1365" s="91">
        <f t="shared" si="901"/>
        <v>4.5300433404553121E-4</v>
      </c>
      <c r="AV1365" s="95">
        <f t="shared" si="911"/>
        <v>2283.416858271416</v>
      </c>
      <c r="AW1365" s="96">
        <f t="shared" si="912"/>
        <v>52911.631795815432</v>
      </c>
      <c r="AX1365" s="96">
        <f t="shared" si="913"/>
        <v>266.36590581979618</v>
      </c>
      <c r="AY1365" s="96">
        <f t="shared" si="914"/>
        <v>66160.852243717643</v>
      </c>
      <c r="AZ1365" s="96">
        <f t="shared" si="915"/>
        <v>94515503.205310941</v>
      </c>
      <c r="BA1365" s="97">
        <f t="shared" si="916"/>
        <v>165346.58192661888</v>
      </c>
      <c r="BB1365" s="102">
        <f t="shared" si="917"/>
        <v>6.2559365980038804</v>
      </c>
      <c r="BC1365" s="98">
        <f t="shared" si="918"/>
        <v>144.96337478305597</v>
      </c>
      <c r="BD1365" s="98">
        <f t="shared" si="919"/>
        <v>0.72976960498574306</v>
      </c>
      <c r="BE1365" s="98">
        <f t="shared" si="920"/>
        <v>181.26260888689768</v>
      </c>
      <c r="BF1365" s="98">
        <f t="shared" si="921"/>
        <v>258946.58412413957</v>
      </c>
      <c r="BG1365" s="103">
        <f t="shared" si="922"/>
        <v>453.00433404553121</v>
      </c>
      <c r="BH1365">
        <v>0.1</v>
      </c>
      <c r="BI1365">
        <f t="shared" si="902"/>
        <v>4922.6824586099447</v>
      </c>
      <c r="BJ1365">
        <v>0.1</v>
      </c>
      <c r="BK1365">
        <f t="shared" si="903"/>
        <v>3025.9</v>
      </c>
      <c r="BL1365" s="114">
        <v>17.6498016718255</v>
      </c>
      <c r="BM1365" s="114">
        <v>910.91550745517998</v>
      </c>
      <c r="BN1365" s="114">
        <v>5.3109910208389097</v>
      </c>
      <c r="BO1365" s="114">
        <v>537.6</v>
      </c>
      <c r="BP1365" s="114">
        <v>384000</v>
      </c>
      <c r="BQ1365" s="107">
        <f t="shared" si="904"/>
        <v>7.6726E-7</v>
      </c>
      <c r="BR1365" s="107">
        <f t="shared" si="905"/>
        <v>8.9834808658202159E-4</v>
      </c>
      <c r="BS1365" s="107">
        <f t="shared" si="906"/>
        <v>4.5152569670978339E-2</v>
      </c>
      <c r="BT1365" s="107">
        <f t="shared" si="907"/>
        <v>2.6279662668938331E-4</v>
      </c>
      <c r="BU1365" s="107">
        <f t="shared" si="908"/>
        <v>2.7278818208173111E-2</v>
      </c>
      <c r="BV1365" s="107">
        <f t="shared" si="909"/>
        <v>21.134309009467454</v>
      </c>
      <c r="BW1365" s="117">
        <f t="shared" si="910"/>
        <v>2.3383537865265855E-2</v>
      </c>
    </row>
    <row r="1366" spans="1:75" ht="15" customHeight="1" x14ac:dyDescent="0.25">
      <c r="A1366" s="108">
        <v>4.6077611111111105</v>
      </c>
      <c r="B1366" s="108">
        <v>-74.104236111111106</v>
      </c>
      <c r="C1366" s="119">
        <v>29</v>
      </c>
      <c r="D1366" s="119">
        <v>25</v>
      </c>
      <c r="E1366" s="119">
        <v>2318</v>
      </c>
      <c r="F1366" s="16" t="s">
        <v>3353</v>
      </c>
      <c r="G1366" s="14" t="s">
        <v>2417</v>
      </c>
      <c r="H1366" s="16" t="s">
        <v>3354</v>
      </c>
      <c r="I1366" s="14" t="s">
        <v>133</v>
      </c>
      <c r="J1366" s="14" t="s">
        <v>53</v>
      </c>
      <c r="K1366" s="27"/>
      <c r="L1366" s="27"/>
      <c r="M1366" s="27"/>
      <c r="N1366" s="15" t="s">
        <v>43</v>
      </c>
      <c r="O1366" s="15" t="s">
        <v>397</v>
      </c>
      <c r="P1366" s="17">
        <v>8.124879750918957E-3</v>
      </c>
      <c r="Q1366" s="18">
        <v>386620</v>
      </c>
      <c r="R1366" s="18">
        <v>399391.37166149478</v>
      </c>
      <c r="S1366" s="15" t="s">
        <v>45</v>
      </c>
      <c r="T1366" s="15"/>
      <c r="U1366" s="15"/>
      <c r="V1366" s="14">
        <v>365</v>
      </c>
      <c r="W1366" s="76" t="s">
        <v>3306</v>
      </c>
      <c r="X1366" s="14"/>
      <c r="Y1366" s="14">
        <v>8760</v>
      </c>
      <c r="Z1366" s="76" t="s">
        <v>3355</v>
      </c>
      <c r="AA1366" s="76" t="s">
        <v>429</v>
      </c>
      <c r="AB1366" s="19" t="s">
        <v>49</v>
      </c>
      <c r="AC1366" s="19">
        <v>196.35697419693699</v>
      </c>
      <c r="AD1366" s="19">
        <v>1220.7279907421801</v>
      </c>
      <c r="AE1366" s="19">
        <v>0.1</v>
      </c>
      <c r="AF1366" s="19">
        <v>640</v>
      </c>
      <c r="AG1366" s="19">
        <v>1920000</v>
      </c>
      <c r="AH1366" s="23">
        <v>386620</v>
      </c>
      <c r="AI1366" s="24">
        <v>8.7999999999999994E-8</v>
      </c>
      <c r="AJ1366" s="21">
        <f t="shared" si="929"/>
        <v>7.8423281259815389E-2</v>
      </c>
      <c r="AK1366" s="21">
        <f t="shared" si="930"/>
        <v>0.48754822664809977</v>
      </c>
      <c r="AL1366" s="21">
        <f t="shared" si="931"/>
        <v>3.9939137166149476E-5</v>
      </c>
      <c r="AM1366" s="21">
        <f t="shared" si="932"/>
        <v>0.25561047786335667</v>
      </c>
      <c r="AN1366" s="21">
        <f t="shared" si="933"/>
        <v>766.83143359006999</v>
      </c>
      <c r="AO1366" s="86">
        <f t="shared" si="895"/>
        <v>3.5146440706211542E-2</v>
      </c>
      <c r="AP1366" s="88">
        <f t="shared" si="896"/>
        <v>2.1485830482141202E-4</v>
      </c>
      <c r="AQ1366" s="89">
        <f t="shared" si="897"/>
        <v>1.3357485661591774E-3</v>
      </c>
      <c r="AR1366" s="89">
        <f t="shared" si="898"/>
        <v>1.0942229360588898E-7</v>
      </c>
      <c r="AS1366" s="89">
        <f t="shared" si="899"/>
        <v>7.0030267907768946E-4</v>
      </c>
      <c r="AT1366" s="89">
        <f t="shared" si="900"/>
        <v>2.1009080372330686</v>
      </c>
      <c r="AU1366" s="91">
        <f t="shared" si="901"/>
        <v>9.6291618373182307E-5</v>
      </c>
      <c r="AV1366" s="95">
        <f t="shared" si="911"/>
        <v>78423.281259815383</v>
      </c>
      <c r="AW1366" s="96">
        <f t="shared" si="912"/>
        <v>487548.22664809978</v>
      </c>
      <c r="AX1366" s="96">
        <f t="shared" si="913"/>
        <v>39.939137166149479</v>
      </c>
      <c r="AY1366" s="96">
        <f t="shared" si="914"/>
        <v>255610.47786335667</v>
      </c>
      <c r="AZ1366" s="96">
        <f t="shared" si="915"/>
        <v>766831433.59007001</v>
      </c>
      <c r="BA1366" s="97">
        <f t="shared" si="916"/>
        <v>35146.440706211542</v>
      </c>
      <c r="BB1366" s="102">
        <f t="shared" si="917"/>
        <v>214.85830482141202</v>
      </c>
      <c r="BC1366" s="98">
        <f t="shared" si="918"/>
        <v>1335.7485661591775</v>
      </c>
      <c r="BD1366" s="98">
        <f t="shared" si="919"/>
        <v>0.10942229360588898</v>
      </c>
      <c r="BE1366" s="98">
        <f t="shared" si="920"/>
        <v>700.3026790776895</v>
      </c>
      <c r="BF1366" s="98">
        <f t="shared" si="921"/>
        <v>2100908.0372330686</v>
      </c>
      <c r="BG1366" s="103">
        <f t="shared" si="922"/>
        <v>96.291618373182303</v>
      </c>
      <c r="BH1366">
        <v>0.1</v>
      </c>
      <c r="BI1366">
        <f t="shared" si="902"/>
        <v>39939.137166149478</v>
      </c>
      <c r="BJ1366">
        <v>0.1</v>
      </c>
      <c r="BK1366">
        <f t="shared" si="903"/>
        <v>38662</v>
      </c>
      <c r="BL1366" s="114">
        <v>187.562005220738</v>
      </c>
      <c r="BM1366" s="114">
        <v>1012.03746873145</v>
      </c>
      <c r="BN1366" s="114">
        <v>0</v>
      </c>
      <c r="BO1366" s="114">
        <v>256</v>
      </c>
      <c r="BP1366" s="114">
        <v>384000</v>
      </c>
      <c r="BQ1366" s="107">
        <f t="shared" si="904"/>
        <v>8.7999999999999994E-9</v>
      </c>
      <c r="BR1366" s="107">
        <f t="shared" si="905"/>
        <v>7.5320031034118773E-2</v>
      </c>
      <c r="BS1366" s="107">
        <f t="shared" si="906"/>
        <v>0.40712883815470124</v>
      </c>
      <c r="BT1366" s="107">
        <f t="shared" si="907"/>
        <v>3.9939137166149478E-6</v>
      </c>
      <c r="BU1366" s="107">
        <f t="shared" si="908"/>
        <v>0.10539089992452245</v>
      </c>
      <c r="BV1366" s="107">
        <f t="shared" si="909"/>
        <v>171.46872127910123</v>
      </c>
      <c r="BW1366" s="117">
        <f t="shared" si="910"/>
        <v>4.9704573115866195E-3</v>
      </c>
    </row>
    <row r="1367" spans="1:75" ht="15" customHeight="1" x14ac:dyDescent="0.25">
      <c r="A1367" s="108">
        <v>4.6077611111111105</v>
      </c>
      <c r="B1367" s="108">
        <v>-74.104236111111106</v>
      </c>
      <c r="C1367" s="119">
        <v>29</v>
      </c>
      <c r="D1367" s="119">
        <v>25</v>
      </c>
      <c r="E1367" s="119">
        <v>2318</v>
      </c>
      <c r="F1367" s="16" t="s">
        <v>3353</v>
      </c>
      <c r="G1367" s="14" t="s">
        <v>2417</v>
      </c>
      <c r="H1367" s="16" t="s">
        <v>3354</v>
      </c>
      <c r="I1367" s="14" t="s">
        <v>133</v>
      </c>
      <c r="J1367" s="14" t="s">
        <v>41</v>
      </c>
      <c r="K1367" s="14">
        <v>20</v>
      </c>
      <c r="L1367" s="14"/>
      <c r="M1367" s="27"/>
      <c r="N1367" s="15" t="s">
        <v>43</v>
      </c>
      <c r="O1367" s="15" t="s">
        <v>44</v>
      </c>
      <c r="P1367" s="17">
        <v>8.124879750918957E-3</v>
      </c>
      <c r="Q1367" s="18">
        <v>117000</v>
      </c>
      <c r="R1367" s="18">
        <v>120864.90736225464</v>
      </c>
      <c r="S1367" s="15" t="s">
        <v>45</v>
      </c>
      <c r="T1367" s="15"/>
      <c r="U1367" s="15"/>
      <c r="V1367" s="14">
        <v>365</v>
      </c>
      <c r="W1367" s="76" t="s">
        <v>3306</v>
      </c>
      <c r="X1367" s="14"/>
      <c r="Y1367" s="14">
        <v>8760</v>
      </c>
      <c r="Z1367" s="76" t="s">
        <v>429</v>
      </c>
      <c r="AA1367" s="76" t="s">
        <v>429</v>
      </c>
      <c r="AB1367" s="19" t="s">
        <v>49</v>
      </c>
      <c r="AC1367" s="19">
        <v>46.3856216091623</v>
      </c>
      <c r="AD1367" s="19">
        <v>1074.85364414012</v>
      </c>
      <c r="AE1367" s="19">
        <v>5.4109910208389103</v>
      </c>
      <c r="AF1367" s="19">
        <v>1344</v>
      </c>
      <c r="AG1367" s="19">
        <v>1920000</v>
      </c>
      <c r="AH1367" s="20">
        <v>95073.827203389839</v>
      </c>
      <c r="AI1367" s="20">
        <v>2.5741799999999997E-6</v>
      </c>
      <c r="AJ1367" s="21">
        <f t="shared" si="929"/>
        <v>5.6063938587319982E-3</v>
      </c>
      <c r="AK1367" s="21">
        <f t="shared" si="930"/>
        <v>0.12991208612697741</v>
      </c>
      <c r="AL1367" s="21">
        <f t="shared" si="931"/>
        <v>6.5399892847168651E-4</v>
      </c>
      <c r="AM1367" s="21">
        <f t="shared" si="932"/>
        <v>0.16244243549487025</v>
      </c>
      <c r="AN1367" s="21">
        <f t="shared" si="933"/>
        <v>232.06062213552889</v>
      </c>
      <c r="AO1367" s="86">
        <f t="shared" si="895"/>
        <v>0.25282164358422982</v>
      </c>
      <c r="AP1367" s="88">
        <f t="shared" si="896"/>
        <v>1.5359983174608214E-5</v>
      </c>
      <c r="AQ1367" s="89">
        <f t="shared" si="897"/>
        <v>3.5592352363555453E-4</v>
      </c>
      <c r="AR1367" s="89">
        <f t="shared" si="898"/>
        <v>1.7917778862237986E-6</v>
      </c>
      <c r="AS1367" s="89">
        <f t="shared" si="899"/>
        <v>4.4504776847909656E-4</v>
      </c>
      <c r="AT1367" s="89">
        <f t="shared" si="900"/>
        <v>0.63578252639870925</v>
      </c>
      <c r="AU1367" s="91">
        <f t="shared" si="901"/>
        <v>6.92662037217068E-4</v>
      </c>
      <c r="AV1367" s="95">
        <f t="shared" si="911"/>
        <v>5606.3938587319981</v>
      </c>
      <c r="AW1367" s="96">
        <f t="shared" si="912"/>
        <v>129912.08612697742</v>
      </c>
      <c r="AX1367" s="96">
        <f t="shared" si="913"/>
        <v>653.99892847168655</v>
      </c>
      <c r="AY1367" s="96">
        <f t="shared" si="914"/>
        <v>162442.43549487024</v>
      </c>
      <c r="AZ1367" s="96">
        <f t="shared" si="915"/>
        <v>232060622.13552889</v>
      </c>
      <c r="BA1367" s="97">
        <f t="shared" si="916"/>
        <v>252821.64358422981</v>
      </c>
      <c r="BB1367" s="102">
        <f t="shared" si="917"/>
        <v>15.359983174608214</v>
      </c>
      <c r="BC1367" s="98">
        <f t="shared" si="918"/>
        <v>355.92352363555455</v>
      </c>
      <c r="BD1367" s="98">
        <f t="shared" si="919"/>
        <v>1.7917778862237985</v>
      </c>
      <c r="BE1367" s="98">
        <f t="shared" si="920"/>
        <v>445.04776847909653</v>
      </c>
      <c r="BF1367" s="98">
        <f t="shared" si="921"/>
        <v>635782.52639870928</v>
      </c>
      <c r="BG1367" s="103">
        <f t="shared" si="922"/>
        <v>692.66203721706802</v>
      </c>
      <c r="BH1367">
        <v>0.1</v>
      </c>
      <c r="BI1367">
        <f t="shared" si="902"/>
        <v>12086.490736225465</v>
      </c>
      <c r="BJ1367">
        <v>0.1</v>
      </c>
      <c r="BK1367">
        <f t="shared" si="903"/>
        <v>9507.3827203389847</v>
      </c>
      <c r="BL1367" s="114">
        <v>17.6498016718255</v>
      </c>
      <c r="BM1367" s="114">
        <v>910.91550745517998</v>
      </c>
      <c r="BN1367" s="114">
        <v>5.3109910208389097</v>
      </c>
      <c r="BO1367" s="114">
        <v>537.6</v>
      </c>
      <c r="BP1367" s="114">
        <v>384000</v>
      </c>
      <c r="BQ1367" s="107">
        <f t="shared" si="904"/>
        <v>2.5741799999999998E-7</v>
      </c>
      <c r="BR1367" s="107">
        <f t="shared" si="905"/>
        <v>2.2056827588764474E-3</v>
      </c>
      <c r="BS1367" s="107">
        <f t="shared" si="906"/>
        <v>0.11086153121466182</v>
      </c>
      <c r="BT1367" s="107">
        <f t="shared" si="907"/>
        <v>6.4523540177512204E-4</v>
      </c>
      <c r="BU1367" s="107">
        <f t="shared" si="908"/>
        <v>6.6976731962793357E-2</v>
      </c>
      <c r="BV1367" s="107">
        <f t="shared" si="909"/>
        <v>51.890332599593506</v>
      </c>
      <c r="BW1367" s="117">
        <f t="shared" si="910"/>
        <v>3.5754379721827469E-2</v>
      </c>
    </row>
    <row r="1368" spans="1:75" ht="15" customHeight="1" x14ac:dyDescent="0.25">
      <c r="A1368" s="108">
        <v>4.6317305555555564</v>
      </c>
      <c r="B1368" s="108">
        <v>-74.117127777777768</v>
      </c>
      <c r="C1368" s="119">
        <v>27</v>
      </c>
      <c r="D1368" s="119">
        <v>27</v>
      </c>
      <c r="E1368" s="119">
        <v>1849</v>
      </c>
      <c r="F1368" s="16" t="s">
        <v>3356</v>
      </c>
      <c r="G1368" s="14" t="s">
        <v>3357</v>
      </c>
      <c r="H1368" s="16" t="s">
        <v>3358</v>
      </c>
      <c r="I1368" s="14" t="s">
        <v>133</v>
      </c>
      <c r="J1368" s="14" t="s">
        <v>41</v>
      </c>
      <c r="K1368" s="27"/>
      <c r="L1368" s="27"/>
      <c r="M1368" s="14">
        <v>1999</v>
      </c>
      <c r="N1368" s="15" t="s">
        <v>43</v>
      </c>
      <c r="O1368" s="15" t="s">
        <v>82</v>
      </c>
      <c r="P1368" s="28">
        <v>4.2689148957375835E-3</v>
      </c>
      <c r="Q1368" s="18">
        <v>137252.5</v>
      </c>
      <c r="R1368" s="18">
        <v>139616.30126397402</v>
      </c>
      <c r="S1368" s="15" t="s">
        <v>45</v>
      </c>
      <c r="T1368" s="15"/>
      <c r="U1368" s="15"/>
      <c r="V1368" s="14">
        <v>365</v>
      </c>
      <c r="W1368" s="76" t="s">
        <v>3306</v>
      </c>
      <c r="X1368" s="14"/>
      <c r="Y1368" s="14">
        <v>8760</v>
      </c>
      <c r="Z1368" s="76" t="s">
        <v>429</v>
      </c>
      <c r="AA1368" s="76" t="s">
        <v>429</v>
      </c>
      <c r="AB1368" s="19" t="s">
        <v>49</v>
      </c>
      <c r="AC1368" s="19">
        <v>237.18055687712899</v>
      </c>
      <c r="AD1368" s="19">
        <v>787.65812200543303</v>
      </c>
      <c r="AE1368" s="19">
        <v>0.50440070906507495</v>
      </c>
      <c r="AF1368" s="19">
        <v>1344</v>
      </c>
      <c r="AG1368" s="19">
        <v>1920000</v>
      </c>
      <c r="AH1368" s="23">
        <v>137252.5</v>
      </c>
      <c r="AI1368" s="24">
        <v>8.7999999999999994E-8</v>
      </c>
      <c r="AJ1368" s="21">
        <f t="shared" si="929"/>
        <v>3.311427208291437E-2</v>
      </c>
      <c r="AK1368" s="21">
        <f t="shared" si="930"/>
        <v>0.10996991365492653</v>
      </c>
      <c r="AL1368" s="21">
        <f t="shared" si="931"/>
        <v>7.0422561354591619E-5</v>
      </c>
      <c r="AM1368" s="21">
        <f t="shared" si="932"/>
        <v>0.18764430889878109</v>
      </c>
      <c r="AN1368" s="21">
        <f t="shared" si="933"/>
        <v>268.0632984268301</v>
      </c>
      <c r="AO1368" s="86">
        <f t="shared" si="895"/>
        <v>1.2286234511229713E-2</v>
      </c>
      <c r="AP1368" s="88">
        <f t="shared" si="896"/>
        <v>9.0724033103874982E-5</v>
      </c>
      <c r="AQ1368" s="89">
        <f t="shared" si="897"/>
        <v>3.0128743467103161E-4</v>
      </c>
      <c r="AR1368" s="89">
        <f t="shared" si="898"/>
        <v>1.9293852425915513E-7</v>
      </c>
      <c r="AS1368" s="89">
        <f t="shared" si="899"/>
        <v>5.1409399698296187E-4</v>
      </c>
      <c r="AT1368" s="89">
        <f t="shared" si="900"/>
        <v>0.73441999568994554</v>
      </c>
      <c r="AU1368" s="91">
        <f t="shared" si="901"/>
        <v>3.3660916469122502E-5</v>
      </c>
      <c r="AV1368" s="95">
        <f t="shared" si="911"/>
        <v>33114.272082914373</v>
      </c>
      <c r="AW1368" s="96">
        <f t="shared" si="912"/>
        <v>109969.91365492654</v>
      </c>
      <c r="AX1368" s="96">
        <f t="shared" si="913"/>
        <v>70.422561354591622</v>
      </c>
      <c r="AY1368" s="96">
        <f t="shared" si="914"/>
        <v>187644.30889878108</v>
      </c>
      <c r="AZ1368" s="96">
        <f t="shared" si="915"/>
        <v>268063298.42683011</v>
      </c>
      <c r="BA1368" s="97">
        <f t="shared" si="916"/>
        <v>12286.234511229713</v>
      </c>
      <c r="BB1368" s="102">
        <f t="shared" si="917"/>
        <v>90.724033103874987</v>
      </c>
      <c r="BC1368" s="98">
        <f t="shared" si="918"/>
        <v>301.28743467103163</v>
      </c>
      <c r="BD1368" s="98">
        <f t="shared" si="919"/>
        <v>0.19293852425915514</v>
      </c>
      <c r="BE1368" s="98">
        <f t="shared" si="920"/>
        <v>514.09399698296193</v>
      </c>
      <c r="BF1368" s="98">
        <f t="shared" si="921"/>
        <v>734419.99568994553</v>
      </c>
      <c r="BG1368" s="103">
        <f t="shared" si="922"/>
        <v>33.660916469122505</v>
      </c>
      <c r="BH1368">
        <v>0.1</v>
      </c>
      <c r="BI1368">
        <f t="shared" si="902"/>
        <v>13961.630126397402</v>
      </c>
      <c r="BJ1368">
        <v>0.1</v>
      </c>
      <c r="BK1368">
        <f t="shared" si="903"/>
        <v>13725.25</v>
      </c>
      <c r="BL1368" s="114">
        <v>233.99671804194799</v>
      </c>
      <c r="BM1368" s="114">
        <v>664.65923848889599</v>
      </c>
      <c r="BN1368" s="114">
        <v>0.40440070906507503</v>
      </c>
      <c r="BO1368" s="114">
        <v>537.6</v>
      </c>
      <c r="BP1368" s="114">
        <v>384000</v>
      </c>
      <c r="BQ1368" s="107">
        <f t="shared" si="904"/>
        <v>8.7999999999999994E-9</v>
      </c>
      <c r="BR1368" s="107">
        <f t="shared" si="905"/>
        <v>3.2837151606235633E-2</v>
      </c>
      <c r="BS1368" s="107">
        <f t="shared" si="906"/>
        <v>9.3446594982544207E-2</v>
      </c>
      <c r="BT1368" s="107">
        <f t="shared" si="907"/>
        <v>5.6898419368487653E-5</v>
      </c>
      <c r="BU1368" s="107">
        <f t="shared" si="908"/>
        <v>7.7367730563570242E-2</v>
      </c>
      <c r="BV1368" s="107">
        <f t="shared" si="909"/>
        <v>59.940775755520463</v>
      </c>
      <c r="BW1368" s="117">
        <f t="shared" si="910"/>
        <v>1.7375359476277438E-3</v>
      </c>
    </row>
    <row r="1369" spans="1:75" ht="15" customHeight="1" x14ac:dyDescent="0.25">
      <c r="A1369" s="108">
        <v>4.6317305555555564</v>
      </c>
      <c r="B1369" s="108">
        <v>-74.117127777777768</v>
      </c>
      <c r="C1369" s="119">
        <v>27</v>
      </c>
      <c r="D1369" s="119">
        <v>27</v>
      </c>
      <c r="E1369" s="119">
        <v>1849</v>
      </c>
      <c r="F1369" s="16" t="s">
        <v>3356</v>
      </c>
      <c r="G1369" s="14" t="s">
        <v>3357</v>
      </c>
      <c r="H1369" s="16" t="s">
        <v>3358</v>
      </c>
      <c r="I1369" s="14" t="s">
        <v>133</v>
      </c>
      <c r="J1369" s="14" t="s">
        <v>41</v>
      </c>
      <c r="K1369" s="27"/>
      <c r="L1369" s="27"/>
      <c r="M1369" s="27"/>
      <c r="N1369" s="15" t="s">
        <v>43</v>
      </c>
      <c r="O1369" s="15" t="s">
        <v>44</v>
      </c>
      <c r="P1369" s="28">
        <v>4.2689148957375835E-3</v>
      </c>
      <c r="Q1369" s="18">
        <v>22872.5</v>
      </c>
      <c r="R1369" s="18">
        <v>23266.416645673093</v>
      </c>
      <c r="S1369" s="15" t="s">
        <v>45</v>
      </c>
      <c r="T1369" s="15"/>
      <c r="U1369" s="15"/>
      <c r="V1369" s="14">
        <v>365</v>
      </c>
      <c r="W1369" s="76" t="s">
        <v>3306</v>
      </c>
      <c r="X1369" s="14"/>
      <c r="Y1369" s="14">
        <v>8760</v>
      </c>
      <c r="Z1369" s="76" t="s">
        <v>429</v>
      </c>
      <c r="AA1369" s="76" t="s">
        <v>429</v>
      </c>
      <c r="AB1369" s="19" t="s">
        <v>49</v>
      </c>
      <c r="AC1369" s="19">
        <v>46.3856216091623</v>
      </c>
      <c r="AD1369" s="19">
        <v>1074.85364414012</v>
      </c>
      <c r="AE1369" s="19">
        <v>5.4109910208389103</v>
      </c>
      <c r="AF1369" s="19">
        <v>1344</v>
      </c>
      <c r="AG1369" s="19">
        <v>1920000</v>
      </c>
      <c r="AH1369" s="23">
        <v>22872.5</v>
      </c>
      <c r="AI1369" s="24">
        <v>8.7999999999999994E-8</v>
      </c>
      <c r="AJ1369" s="21">
        <f t="shared" si="929"/>
        <v>1.0792271987273071E-3</v>
      </c>
      <c r="AK1369" s="21">
        <f t="shared" si="930"/>
        <v>2.5007992717684072E-2</v>
      </c>
      <c r="AL1369" s="21">
        <f t="shared" si="931"/>
        <v>1.2589437155683406E-4</v>
      </c>
      <c r="AM1369" s="21">
        <f t="shared" si="932"/>
        <v>3.127006397178464E-2</v>
      </c>
      <c r="AN1369" s="21">
        <f t="shared" si="933"/>
        <v>44.67151995969234</v>
      </c>
      <c r="AO1369" s="86">
        <f t="shared" si="895"/>
        <v>2.047444664819232E-3</v>
      </c>
      <c r="AP1369" s="88">
        <f t="shared" si="896"/>
        <v>2.9567868458282384E-6</v>
      </c>
      <c r="AQ1369" s="89">
        <f t="shared" si="897"/>
        <v>6.85150485416002E-5</v>
      </c>
      <c r="AR1369" s="89">
        <f t="shared" si="898"/>
        <v>3.4491608645707961E-7</v>
      </c>
      <c r="AS1369" s="89">
        <f t="shared" si="899"/>
        <v>8.5671408141875724E-5</v>
      </c>
      <c r="AT1369" s="89">
        <f t="shared" si="900"/>
        <v>0.12238772591696531</v>
      </c>
      <c r="AU1369" s="91">
        <f t="shared" si="901"/>
        <v>5.6094374378609101E-6</v>
      </c>
      <c r="AV1369" s="95">
        <f t="shared" si="911"/>
        <v>1079.227198727307</v>
      </c>
      <c r="AW1369" s="96">
        <f t="shared" si="912"/>
        <v>25007.992717684072</v>
      </c>
      <c r="AX1369" s="96">
        <f t="shared" si="913"/>
        <v>125.89437155683406</v>
      </c>
      <c r="AY1369" s="96">
        <f t="shared" si="914"/>
        <v>31270.063971784639</v>
      </c>
      <c r="AZ1369" s="96">
        <f t="shared" si="915"/>
        <v>44671519.959692337</v>
      </c>
      <c r="BA1369" s="97">
        <f t="shared" si="916"/>
        <v>2047.444664819232</v>
      </c>
      <c r="BB1369" s="102">
        <f t="shared" si="917"/>
        <v>2.9567868458282383</v>
      </c>
      <c r="BC1369" s="98">
        <f t="shared" si="918"/>
        <v>68.515048541600194</v>
      </c>
      <c r="BD1369" s="98">
        <f t="shared" si="919"/>
        <v>0.34491608645707961</v>
      </c>
      <c r="BE1369" s="98">
        <f t="shared" si="920"/>
        <v>85.67140814187573</v>
      </c>
      <c r="BF1369" s="98">
        <f t="shared" si="921"/>
        <v>122387.72591696531</v>
      </c>
      <c r="BG1369" s="103">
        <f t="shared" si="922"/>
        <v>5.60943743786091</v>
      </c>
      <c r="BH1369">
        <v>0.1</v>
      </c>
      <c r="BI1369">
        <f t="shared" si="902"/>
        <v>2326.6416645673094</v>
      </c>
      <c r="BJ1369">
        <v>0.1</v>
      </c>
      <c r="BK1369">
        <f t="shared" si="903"/>
        <v>2287.25</v>
      </c>
      <c r="BL1369" s="114">
        <v>17.6498016718255</v>
      </c>
      <c r="BM1369" s="114">
        <v>910.91550745517998</v>
      </c>
      <c r="BN1369" s="114">
        <v>5.3109910208389097</v>
      </c>
      <c r="BO1369" s="114">
        <v>537.6</v>
      </c>
      <c r="BP1369" s="114">
        <v>384000</v>
      </c>
      <c r="BQ1369" s="107">
        <f t="shared" si="904"/>
        <v>8.7999999999999994E-9</v>
      </c>
      <c r="BR1369" s="107">
        <f t="shared" si="905"/>
        <v>4.2459250725594417E-4</v>
      </c>
      <c r="BS1369" s="107">
        <f t="shared" si="906"/>
        <v>2.1340773194710862E-2</v>
      </c>
      <c r="BT1369" s="107">
        <f t="shared" si="907"/>
        <v>1.2420739832483848E-4</v>
      </c>
      <c r="BU1369" s="107">
        <f t="shared" si="908"/>
        <v>1.289297766754894E-2</v>
      </c>
      <c r="BV1369" s="107">
        <f t="shared" si="909"/>
        <v>9.9888555288110741</v>
      </c>
      <c r="BW1369" s="117">
        <f t="shared" si="910"/>
        <v>2.895524013195794E-4</v>
      </c>
    </row>
    <row r="1370" spans="1:75" ht="15" customHeight="1" x14ac:dyDescent="0.25">
      <c r="A1370" s="108">
        <v>4.5905722222222218</v>
      </c>
      <c r="B1370" s="108">
        <v>-74.167222222222222</v>
      </c>
      <c r="C1370" s="119">
        <v>22</v>
      </c>
      <c r="D1370" s="119">
        <v>23</v>
      </c>
      <c r="E1370" s="119">
        <v>1792</v>
      </c>
      <c r="F1370" s="16" t="s">
        <v>3359</v>
      </c>
      <c r="G1370" s="14" t="s">
        <v>3360</v>
      </c>
      <c r="H1370" s="16" t="s">
        <v>3361</v>
      </c>
      <c r="I1370" s="14" t="s">
        <v>3328</v>
      </c>
      <c r="J1370" s="14" t="s">
        <v>41</v>
      </c>
      <c r="K1370" s="27"/>
      <c r="L1370" s="27"/>
      <c r="M1370" s="14">
        <v>1978</v>
      </c>
      <c r="N1370" s="15" t="s">
        <v>43</v>
      </c>
      <c r="O1370" s="15" t="s">
        <v>44</v>
      </c>
      <c r="P1370" s="25">
        <v>1.08600994019335E-3</v>
      </c>
      <c r="Q1370" s="18">
        <v>420000</v>
      </c>
      <c r="R1370" s="18">
        <v>421828.46528711444</v>
      </c>
      <c r="S1370" s="15" t="s">
        <v>45</v>
      </c>
      <c r="T1370" s="15"/>
      <c r="U1370" s="15"/>
      <c r="V1370" s="14">
        <v>365</v>
      </c>
      <c r="W1370" s="76" t="s">
        <v>3306</v>
      </c>
      <c r="X1370" s="14"/>
      <c r="Y1370" s="14">
        <v>8760</v>
      </c>
      <c r="Z1370" s="76" t="s">
        <v>429</v>
      </c>
      <c r="AA1370" s="76" t="s">
        <v>429</v>
      </c>
      <c r="AB1370" s="19" t="s">
        <v>49</v>
      </c>
      <c r="AC1370" s="19">
        <v>46.3856216091623</v>
      </c>
      <c r="AD1370" s="19">
        <v>1074.85364414012</v>
      </c>
      <c r="AE1370" s="19">
        <v>5.4109910208389103</v>
      </c>
      <c r="AF1370" s="19">
        <v>1344</v>
      </c>
      <c r="AG1370" s="19">
        <v>1920000</v>
      </c>
      <c r="AH1370" s="20">
        <v>54177.37142857143</v>
      </c>
      <c r="AI1370" s="20">
        <v>8.9999999999999995E-9</v>
      </c>
      <c r="AJ1370" s="21">
        <f t="shared" si="929"/>
        <v>1.9566775574781745E-2</v>
      </c>
      <c r="AK1370" s="21">
        <f t="shared" si="930"/>
        <v>0.45340386311588909</v>
      </c>
      <c r="AL1370" s="21">
        <f t="shared" si="931"/>
        <v>2.2825100380028341E-3</v>
      </c>
      <c r="AM1370" s="21">
        <f t="shared" si="932"/>
        <v>0.56693745734588186</v>
      </c>
      <c r="AN1370" s="21">
        <f t="shared" si="933"/>
        <v>809.91065335125973</v>
      </c>
      <c r="AO1370" s="86">
        <f t="shared" si="895"/>
        <v>4.8971908806437676E-4</v>
      </c>
      <c r="AP1370" s="88">
        <f t="shared" si="896"/>
        <v>5.3607604314470532E-5</v>
      </c>
      <c r="AQ1370" s="89">
        <f t="shared" si="897"/>
        <v>1.242202364701066E-3</v>
      </c>
      <c r="AR1370" s="89">
        <f t="shared" si="898"/>
        <v>6.253452158911874E-6</v>
      </c>
      <c r="AS1370" s="89">
        <f t="shared" si="899"/>
        <v>1.5532533077969367E-3</v>
      </c>
      <c r="AT1370" s="89">
        <f t="shared" si="900"/>
        <v>2.2189332968527662</v>
      </c>
      <c r="AU1370" s="91">
        <f t="shared" si="901"/>
        <v>1.341696131683224E-6</v>
      </c>
      <c r="AV1370" s="95">
        <f t="shared" si="911"/>
        <v>19566.775574781743</v>
      </c>
      <c r="AW1370" s="96">
        <f t="shared" si="912"/>
        <v>453403.86311588908</v>
      </c>
      <c r="AX1370" s="96">
        <f t="shared" si="913"/>
        <v>2282.5100380028343</v>
      </c>
      <c r="AY1370" s="96">
        <f t="shared" si="914"/>
        <v>566937.45734588185</v>
      </c>
      <c r="AZ1370" s="96">
        <f t="shared" si="915"/>
        <v>809910653.35125971</v>
      </c>
      <c r="BA1370" s="97">
        <f t="shared" si="916"/>
        <v>489.71908806437676</v>
      </c>
      <c r="BB1370" s="102">
        <f t="shared" si="917"/>
        <v>53.607604314470535</v>
      </c>
      <c r="BC1370" s="98">
        <f t="shared" si="918"/>
        <v>1242.202364701066</v>
      </c>
      <c r="BD1370" s="98">
        <f t="shared" si="919"/>
        <v>6.2534521589118741</v>
      </c>
      <c r="BE1370" s="98">
        <f t="shared" si="920"/>
        <v>1553.2533077969367</v>
      </c>
      <c r="BF1370" s="98">
        <f t="shared" si="921"/>
        <v>2218933.2968527661</v>
      </c>
      <c r="BG1370" s="103">
        <f t="shared" si="922"/>
        <v>1.3416961316832241</v>
      </c>
      <c r="BH1370">
        <v>0.1</v>
      </c>
      <c r="BI1370">
        <f t="shared" si="902"/>
        <v>42182.846528711445</v>
      </c>
      <c r="BJ1370">
        <v>0.1</v>
      </c>
      <c r="BK1370">
        <f t="shared" si="903"/>
        <v>5417.7371428571432</v>
      </c>
      <c r="BL1370" s="114">
        <v>17.6498016718255</v>
      </c>
      <c r="BM1370" s="114">
        <v>910.91550745517998</v>
      </c>
      <c r="BN1370" s="114">
        <v>5.3109910208389097</v>
      </c>
      <c r="BO1370" s="114">
        <v>537.6</v>
      </c>
      <c r="BP1370" s="114">
        <v>384000</v>
      </c>
      <c r="BQ1370" s="107">
        <f t="shared" si="904"/>
        <v>8.9999999999999999E-10</v>
      </c>
      <c r="BR1370" s="107">
        <f t="shared" si="905"/>
        <v>7.6980141994272911E-3</v>
      </c>
      <c r="BS1370" s="107">
        <f t="shared" si="906"/>
        <v>0.38691585996502914</v>
      </c>
      <c r="BT1370" s="107">
        <f t="shared" si="907"/>
        <v>2.2519246092163399E-3</v>
      </c>
      <c r="BU1370" s="107">
        <f t="shared" si="908"/>
        <v>0.23375430197561783</v>
      </c>
      <c r="BV1370" s="107">
        <f t="shared" si="909"/>
        <v>181.10152765946847</v>
      </c>
      <c r="BW1370" s="117">
        <f t="shared" si="910"/>
        <v>6.9256737609362589E-5</v>
      </c>
    </row>
    <row r="1371" spans="1:75" ht="15" customHeight="1" x14ac:dyDescent="0.25">
      <c r="A1371" s="108">
        <v>4.5905722222222218</v>
      </c>
      <c r="B1371" s="108">
        <v>-74.167222222222222</v>
      </c>
      <c r="C1371" s="119">
        <v>22</v>
      </c>
      <c r="D1371" s="119">
        <v>23</v>
      </c>
      <c r="E1371" s="119">
        <v>1792</v>
      </c>
      <c r="F1371" s="16" t="s">
        <v>3359</v>
      </c>
      <c r="G1371" s="14" t="s">
        <v>3360</v>
      </c>
      <c r="H1371" s="16" t="s">
        <v>3361</v>
      </c>
      <c r="I1371" s="14" t="s">
        <v>3328</v>
      </c>
      <c r="J1371" s="14" t="s">
        <v>41</v>
      </c>
      <c r="K1371" s="27"/>
      <c r="L1371" s="27"/>
      <c r="M1371" s="14">
        <v>1985</v>
      </c>
      <c r="N1371" s="15" t="s">
        <v>43</v>
      </c>
      <c r="O1371" s="15" t="s">
        <v>86</v>
      </c>
      <c r="P1371" s="25">
        <v>1.08600994019335E-3</v>
      </c>
      <c r="Q1371" s="18">
        <v>31500</v>
      </c>
      <c r="R1371" s="18">
        <v>31637.134896533582</v>
      </c>
      <c r="S1371" s="15" t="s">
        <v>45</v>
      </c>
      <c r="T1371" s="15"/>
      <c r="U1371" s="15"/>
      <c r="V1371" s="14">
        <v>365</v>
      </c>
      <c r="W1371" s="76" t="s">
        <v>3306</v>
      </c>
      <c r="X1371" s="14"/>
      <c r="Y1371" s="14">
        <v>8760</v>
      </c>
      <c r="Z1371" s="76" t="s">
        <v>429</v>
      </c>
      <c r="AA1371" s="76" t="s">
        <v>429</v>
      </c>
      <c r="AB1371" s="19" t="s">
        <v>49</v>
      </c>
      <c r="AC1371" s="19">
        <v>589.42211574465</v>
      </c>
      <c r="AD1371" s="19">
        <v>6395.3771199333296</v>
      </c>
      <c r="AE1371" s="19">
        <v>22.425616220874101</v>
      </c>
      <c r="AF1371" s="19">
        <v>1344</v>
      </c>
      <c r="AG1371" s="19">
        <v>1920000</v>
      </c>
      <c r="AH1371" s="20">
        <v>54177.37142857143</v>
      </c>
      <c r="AI1371" s="20">
        <v>8.9999999999999995E-9</v>
      </c>
      <c r="AJ1371" s="21">
        <f t="shared" si="929"/>
        <v>1.8647626986813725E-2</v>
      </c>
      <c r="AK1371" s="21">
        <f t="shared" si="930"/>
        <v>0.20233140865753516</v>
      </c>
      <c r="AL1371" s="21">
        <f t="shared" si="931"/>
        <v>7.094822455176855E-4</v>
      </c>
      <c r="AM1371" s="21">
        <f t="shared" si="932"/>
        <v>4.2520309300941132E-2</v>
      </c>
      <c r="AN1371" s="21">
        <f t="shared" si="933"/>
        <v>60.743299001344475</v>
      </c>
      <c r="AO1371" s="86">
        <f t="shared" si="895"/>
        <v>4.8971908806437676E-4</v>
      </c>
      <c r="AP1371" s="88">
        <f t="shared" si="896"/>
        <v>5.1089389004969111E-5</v>
      </c>
      <c r="AQ1371" s="89">
        <f t="shared" si="897"/>
        <v>5.5433262645900039E-4</v>
      </c>
      <c r="AR1371" s="89">
        <f t="shared" si="898"/>
        <v>1.9437869740210563E-6</v>
      </c>
      <c r="AS1371" s="89">
        <f t="shared" si="899"/>
        <v>1.1649399808477022E-4</v>
      </c>
      <c r="AT1371" s="89">
        <f t="shared" si="900"/>
        <v>0.16641999726395745</v>
      </c>
      <c r="AU1371" s="91">
        <f t="shared" si="901"/>
        <v>1.341696131683224E-6</v>
      </c>
      <c r="AV1371" s="95">
        <f t="shared" si="911"/>
        <v>18647.626986813724</v>
      </c>
      <c r="AW1371" s="96">
        <f t="shared" si="912"/>
        <v>202331.40865753515</v>
      </c>
      <c r="AX1371" s="96">
        <f t="shared" si="913"/>
        <v>709.48224551768544</v>
      </c>
      <c r="AY1371" s="96">
        <f t="shared" si="914"/>
        <v>42520.309300941131</v>
      </c>
      <c r="AZ1371" s="96">
        <f t="shared" si="915"/>
        <v>60743299.001344472</v>
      </c>
      <c r="BA1371" s="97">
        <f t="shared" si="916"/>
        <v>489.71908806437676</v>
      </c>
      <c r="BB1371" s="102">
        <f t="shared" si="917"/>
        <v>51.089389004969114</v>
      </c>
      <c r="BC1371" s="98">
        <f t="shared" si="918"/>
        <v>554.33262645900038</v>
      </c>
      <c r="BD1371" s="98">
        <f t="shared" si="919"/>
        <v>1.9437869740210563</v>
      </c>
      <c r="BE1371" s="98">
        <f t="shared" si="920"/>
        <v>116.49399808477023</v>
      </c>
      <c r="BF1371" s="98">
        <f t="shared" si="921"/>
        <v>166419.99726395746</v>
      </c>
      <c r="BG1371" s="103">
        <f t="shared" si="922"/>
        <v>1.3416961316832241</v>
      </c>
      <c r="BH1371">
        <v>0.1</v>
      </c>
      <c r="BI1371">
        <f t="shared" si="902"/>
        <v>3163.7134896533585</v>
      </c>
      <c r="BJ1371">
        <v>0.1</v>
      </c>
      <c r="BK1371">
        <f t="shared" si="903"/>
        <v>5417.7371428571432</v>
      </c>
      <c r="BL1371" s="114">
        <v>491.49252207956101</v>
      </c>
      <c r="BM1371" s="114">
        <v>4911.7599692228896</v>
      </c>
      <c r="BN1371" s="114">
        <v>16.278520514623899</v>
      </c>
      <c r="BO1371" s="114">
        <v>537.6</v>
      </c>
      <c r="BP1371" s="114">
        <v>384000</v>
      </c>
      <c r="BQ1371" s="107">
        <f t="shared" si="904"/>
        <v>8.9999999999999999E-10</v>
      </c>
      <c r="BR1371" s="107">
        <f t="shared" si="905"/>
        <v>1.5660831831619038E-2</v>
      </c>
      <c r="BS1371" s="107">
        <f t="shared" si="906"/>
        <v>0.15670570883119694</v>
      </c>
      <c r="BT1371" s="107">
        <f t="shared" si="907"/>
        <v>5.1986976496076797E-4</v>
      </c>
      <c r="BU1371" s="107">
        <f t="shared" si="908"/>
        <v>1.7531572648171335E-2</v>
      </c>
      <c r="BV1371" s="107">
        <f t="shared" si="909"/>
        <v>13.582614574460134</v>
      </c>
      <c r="BW1371" s="117">
        <f t="shared" si="910"/>
        <v>6.9256737609362589E-5</v>
      </c>
    </row>
    <row r="1372" spans="1:75" ht="15" customHeight="1" x14ac:dyDescent="0.25">
      <c r="A1372" s="108">
        <v>4.5905722222222218</v>
      </c>
      <c r="B1372" s="108">
        <v>-74.167222222222222</v>
      </c>
      <c r="C1372" s="119">
        <v>22</v>
      </c>
      <c r="D1372" s="119">
        <v>23</v>
      </c>
      <c r="E1372" s="119">
        <v>1792</v>
      </c>
      <c r="F1372" s="16" t="s">
        <v>3359</v>
      </c>
      <c r="G1372" s="14" t="s">
        <v>3360</v>
      </c>
      <c r="H1372" s="16" t="s">
        <v>3361</v>
      </c>
      <c r="I1372" s="14" t="s">
        <v>3328</v>
      </c>
      <c r="J1372" s="14" t="s">
        <v>53</v>
      </c>
      <c r="K1372" s="27"/>
      <c r="L1372" s="27"/>
      <c r="M1372" s="27"/>
      <c r="N1372" s="15" t="s">
        <v>43</v>
      </c>
      <c r="O1372" s="15" t="s">
        <v>123</v>
      </c>
      <c r="P1372" s="25">
        <v>1.08600994019335E-3</v>
      </c>
      <c r="Q1372" s="18">
        <v>87500</v>
      </c>
      <c r="R1372" s="18">
        <v>87880.930268148848</v>
      </c>
      <c r="S1372" s="15" t="s">
        <v>45</v>
      </c>
      <c r="T1372" s="15"/>
      <c r="U1372" s="15"/>
      <c r="V1372" s="14">
        <v>365</v>
      </c>
      <c r="W1372" s="76" t="s">
        <v>3306</v>
      </c>
      <c r="X1372" s="14"/>
      <c r="Y1372" s="14">
        <v>8760</v>
      </c>
      <c r="Z1372" s="76" t="s">
        <v>429</v>
      </c>
      <c r="AA1372" s="76" t="s">
        <v>429</v>
      </c>
      <c r="AB1372" s="19" t="s">
        <v>49</v>
      </c>
      <c r="AC1372" s="19">
        <v>196.35697419693699</v>
      </c>
      <c r="AD1372" s="19">
        <v>1220.7279907421801</v>
      </c>
      <c r="AE1372" s="19">
        <v>69.655897325915305</v>
      </c>
      <c r="AF1372" s="19">
        <v>640</v>
      </c>
      <c r="AG1372" s="19">
        <v>1920000</v>
      </c>
      <c r="AH1372" s="20">
        <v>54177.37142857143</v>
      </c>
      <c r="AI1372" s="20">
        <v>8.9999999999999995E-9</v>
      </c>
      <c r="AJ1372" s="21">
        <f t="shared" si="929"/>
        <v>1.725603355706572E-2</v>
      </c>
      <c r="AK1372" s="21">
        <f t="shared" si="930"/>
        <v>0.10727871143079097</v>
      </c>
      <c r="AL1372" s="21">
        <f t="shared" si="931"/>
        <v>6.121425055664099E-3</v>
      </c>
      <c r="AM1372" s="21">
        <f t="shared" si="932"/>
        <v>5.6243795371615259E-2</v>
      </c>
      <c r="AN1372" s="21">
        <f t="shared" si="933"/>
        <v>168.7313861148458</v>
      </c>
      <c r="AO1372" s="86">
        <f t="shared" si="895"/>
        <v>4.8971908806437676E-4</v>
      </c>
      <c r="AP1372" s="88">
        <f t="shared" si="896"/>
        <v>4.727680426593348E-5</v>
      </c>
      <c r="AQ1372" s="89">
        <f t="shared" si="897"/>
        <v>2.9391427789257803E-4</v>
      </c>
      <c r="AR1372" s="89">
        <f t="shared" si="898"/>
        <v>1.6771027549764654E-5</v>
      </c>
      <c r="AS1372" s="89">
        <f t="shared" si="899"/>
        <v>1.540925900592199E-4</v>
      </c>
      <c r="AT1372" s="89">
        <f t="shared" si="900"/>
        <v>0.46227777017765975</v>
      </c>
      <c r="AU1372" s="91">
        <f t="shared" si="901"/>
        <v>1.341696131683224E-6</v>
      </c>
      <c r="AV1372" s="95">
        <f t="shared" si="911"/>
        <v>17256.033557065719</v>
      </c>
      <c r="AW1372" s="96">
        <f t="shared" si="912"/>
        <v>107278.71143079097</v>
      </c>
      <c r="AX1372" s="96">
        <f t="shared" si="913"/>
        <v>6121.4250556640991</v>
      </c>
      <c r="AY1372" s="96">
        <f t="shared" si="914"/>
        <v>56243.795371615255</v>
      </c>
      <c r="AZ1372" s="96">
        <f t="shared" si="915"/>
        <v>168731386.11484581</v>
      </c>
      <c r="BA1372" s="97">
        <f t="shared" si="916"/>
        <v>489.71908806437676</v>
      </c>
      <c r="BB1372" s="102">
        <f t="shared" si="917"/>
        <v>47.276804265933478</v>
      </c>
      <c r="BC1372" s="98">
        <f t="shared" si="918"/>
        <v>293.91427789257801</v>
      </c>
      <c r="BD1372" s="98">
        <f t="shared" si="919"/>
        <v>16.771027549764653</v>
      </c>
      <c r="BE1372" s="98">
        <f t="shared" si="920"/>
        <v>154.0925900592199</v>
      </c>
      <c r="BF1372" s="98">
        <f t="shared" si="921"/>
        <v>462277.77017765975</v>
      </c>
      <c r="BG1372" s="103">
        <f t="shared" si="922"/>
        <v>1.3416961316832241</v>
      </c>
      <c r="BH1372">
        <v>0.1</v>
      </c>
      <c r="BI1372">
        <f t="shared" si="902"/>
        <v>8788.0930268148859</v>
      </c>
      <c r="BJ1372">
        <v>0.1</v>
      </c>
      <c r="BK1372">
        <f t="shared" si="903"/>
        <v>5417.7371428571432</v>
      </c>
      <c r="BL1372" s="114">
        <v>187.562005220738</v>
      </c>
      <c r="BM1372" s="114">
        <v>1012.03746873145</v>
      </c>
      <c r="BN1372" s="114">
        <v>69.555897325915296</v>
      </c>
      <c r="BO1372" s="114">
        <v>256</v>
      </c>
      <c r="BP1372" s="114">
        <v>384000</v>
      </c>
      <c r="BQ1372" s="107">
        <f t="shared" si="904"/>
        <v>8.9999999999999999E-10</v>
      </c>
      <c r="BR1372" s="107">
        <f t="shared" si="905"/>
        <v>1.6573203290716845E-2</v>
      </c>
      <c r="BS1372" s="107">
        <f t="shared" si="906"/>
        <v>8.958346017136852E-2</v>
      </c>
      <c r="BT1372" s="107">
        <f t="shared" si="907"/>
        <v>6.1432116261871256E-3</v>
      </c>
      <c r="BU1372" s="107">
        <f t="shared" si="908"/>
        <v>2.3189910910279544E-2</v>
      </c>
      <c r="BV1372" s="107">
        <f t="shared" si="909"/>
        <v>37.729484929055943</v>
      </c>
      <c r="BW1372" s="117">
        <f t="shared" si="910"/>
        <v>6.9256737609362589E-5</v>
      </c>
    </row>
    <row r="1373" spans="1:75" ht="15" customHeight="1" x14ac:dyDescent="0.25">
      <c r="A1373" s="108">
        <v>4.5905722222222218</v>
      </c>
      <c r="B1373" s="108">
        <v>-74.167222222222222</v>
      </c>
      <c r="C1373" s="119">
        <v>22</v>
      </c>
      <c r="D1373" s="119">
        <v>23</v>
      </c>
      <c r="E1373" s="119">
        <v>1792</v>
      </c>
      <c r="F1373" s="16" t="s">
        <v>3359</v>
      </c>
      <c r="G1373" s="14" t="s">
        <v>3360</v>
      </c>
      <c r="H1373" s="16" t="s">
        <v>3361</v>
      </c>
      <c r="I1373" s="14" t="s">
        <v>3328</v>
      </c>
      <c r="J1373" s="14" t="s">
        <v>53</v>
      </c>
      <c r="K1373" s="27"/>
      <c r="L1373" s="27"/>
      <c r="M1373" s="27"/>
      <c r="N1373" s="15" t="s">
        <v>43</v>
      </c>
      <c r="O1373" s="15" t="s">
        <v>123</v>
      </c>
      <c r="P1373" s="25">
        <v>1.08600994019335E-3</v>
      </c>
      <c r="Q1373" s="18">
        <v>87500</v>
      </c>
      <c r="R1373" s="18">
        <v>87880.930268148848</v>
      </c>
      <c r="S1373" s="15" t="s">
        <v>45</v>
      </c>
      <c r="T1373" s="15"/>
      <c r="U1373" s="15"/>
      <c r="V1373" s="14">
        <v>365</v>
      </c>
      <c r="W1373" s="76" t="s">
        <v>3306</v>
      </c>
      <c r="X1373" s="14"/>
      <c r="Y1373" s="14">
        <v>8760</v>
      </c>
      <c r="Z1373" s="76" t="s">
        <v>429</v>
      </c>
      <c r="AA1373" s="76" t="s">
        <v>429</v>
      </c>
      <c r="AB1373" s="19" t="s">
        <v>49</v>
      </c>
      <c r="AC1373" s="19">
        <v>196.35697419693699</v>
      </c>
      <c r="AD1373" s="19">
        <v>1220.7279907421801</v>
      </c>
      <c r="AE1373" s="19">
        <v>69.655897325915305</v>
      </c>
      <c r="AF1373" s="19">
        <v>640</v>
      </c>
      <c r="AG1373" s="19">
        <v>1920000</v>
      </c>
      <c r="AH1373" s="20">
        <v>54177.37142857143</v>
      </c>
      <c r="AI1373" s="20">
        <v>8.9999999999999995E-9</v>
      </c>
      <c r="AJ1373" s="21">
        <f t="shared" si="929"/>
        <v>1.725603355706572E-2</v>
      </c>
      <c r="AK1373" s="21">
        <f t="shared" si="930"/>
        <v>0.10727871143079097</v>
      </c>
      <c r="AL1373" s="21">
        <f t="shared" si="931"/>
        <v>6.121425055664099E-3</v>
      </c>
      <c r="AM1373" s="21">
        <f t="shared" si="932"/>
        <v>5.6243795371615259E-2</v>
      </c>
      <c r="AN1373" s="21">
        <f t="shared" si="933"/>
        <v>168.7313861148458</v>
      </c>
      <c r="AO1373" s="86">
        <f t="shared" si="895"/>
        <v>4.8971908806437676E-4</v>
      </c>
      <c r="AP1373" s="88">
        <f t="shared" si="896"/>
        <v>4.727680426593348E-5</v>
      </c>
      <c r="AQ1373" s="89">
        <f t="shared" si="897"/>
        <v>2.9391427789257803E-4</v>
      </c>
      <c r="AR1373" s="89">
        <f t="shared" si="898"/>
        <v>1.6771027549764654E-5</v>
      </c>
      <c r="AS1373" s="89">
        <f t="shared" si="899"/>
        <v>1.540925900592199E-4</v>
      </c>
      <c r="AT1373" s="89">
        <f t="shared" si="900"/>
        <v>0.46227777017765975</v>
      </c>
      <c r="AU1373" s="91">
        <f t="shared" si="901"/>
        <v>1.341696131683224E-6</v>
      </c>
      <c r="AV1373" s="95">
        <f t="shared" si="911"/>
        <v>17256.033557065719</v>
      </c>
      <c r="AW1373" s="96">
        <f t="shared" si="912"/>
        <v>107278.71143079097</v>
      </c>
      <c r="AX1373" s="96">
        <f t="shared" si="913"/>
        <v>6121.4250556640991</v>
      </c>
      <c r="AY1373" s="96">
        <f t="shared" si="914"/>
        <v>56243.795371615255</v>
      </c>
      <c r="AZ1373" s="96">
        <f t="shared" si="915"/>
        <v>168731386.11484581</v>
      </c>
      <c r="BA1373" s="97">
        <f t="shared" si="916"/>
        <v>489.71908806437676</v>
      </c>
      <c r="BB1373" s="102">
        <f t="shared" si="917"/>
        <v>47.276804265933478</v>
      </c>
      <c r="BC1373" s="98">
        <f t="shared" si="918"/>
        <v>293.91427789257801</v>
      </c>
      <c r="BD1373" s="98">
        <f t="shared" si="919"/>
        <v>16.771027549764653</v>
      </c>
      <c r="BE1373" s="98">
        <f t="shared" si="920"/>
        <v>154.0925900592199</v>
      </c>
      <c r="BF1373" s="98">
        <f t="shared" si="921"/>
        <v>462277.77017765975</v>
      </c>
      <c r="BG1373" s="103">
        <f t="shared" si="922"/>
        <v>1.3416961316832241</v>
      </c>
      <c r="BH1373">
        <v>0.1</v>
      </c>
      <c r="BI1373">
        <f t="shared" si="902"/>
        <v>8788.0930268148859</v>
      </c>
      <c r="BJ1373">
        <v>0.1</v>
      </c>
      <c r="BK1373">
        <f t="shared" si="903"/>
        <v>5417.7371428571432</v>
      </c>
      <c r="BL1373" s="114">
        <v>187.562005220738</v>
      </c>
      <c r="BM1373" s="114">
        <v>1012.03746873145</v>
      </c>
      <c r="BN1373" s="114">
        <v>69.555897325915296</v>
      </c>
      <c r="BO1373" s="114">
        <v>256</v>
      </c>
      <c r="BP1373" s="114">
        <v>384000</v>
      </c>
      <c r="BQ1373" s="107">
        <f t="shared" si="904"/>
        <v>8.9999999999999999E-10</v>
      </c>
      <c r="BR1373" s="107">
        <f t="shared" si="905"/>
        <v>1.6573203290716845E-2</v>
      </c>
      <c r="BS1373" s="107">
        <f t="shared" si="906"/>
        <v>8.958346017136852E-2</v>
      </c>
      <c r="BT1373" s="107">
        <f t="shared" si="907"/>
        <v>6.1432116261871256E-3</v>
      </c>
      <c r="BU1373" s="107">
        <f t="shared" si="908"/>
        <v>2.3189910910279544E-2</v>
      </c>
      <c r="BV1373" s="107">
        <f t="shared" si="909"/>
        <v>37.729484929055943</v>
      </c>
      <c r="BW1373" s="117">
        <f t="shared" si="910"/>
        <v>6.9256737609362589E-5</v>
      </c>
    </row>
    <row r="1374" spans="1:75" ht="30" customHeight="1" x14ac:dyDescent="0.25">
      <c r="A1374" s="108">
        <v>4.6335222222222221</v>
      </c>
      <c r="B1374" s="108">
        <v>-74.115305555555551</v>
      </c>
      <c r="C1374" s="119">
        <v>27</v>
      </c>
      <c r="D1374" s="119">
        <v>28</v>
      </c>
      <c r="E1374" s="119">
        <v>1862</v>
      </c>
      <c r="F1374" s="16" t="s">
        <v>3362</v>
      </c>
      <c r="G1374" s="14" t="s">
        <v>3363</v>
      </c>
      <c r="H1374" s="16" t="s">
        <v>3364</v>
      </c>
      <c r="I1374" s="14" t="s">
        <v>133</v>
      </c>
      <c r="J1374" s="14" t="s">
        <v>41</v>
      </c>
      <c r="K1374" s="27"/>
      <c r="L1374" s="27"/>
      <c r="M1374" s="27"/>
      <c r="N1374" s="15" t="s">
        <v>43</v>
      </c>
      <c r="O1374" s="15" t="s">
        <v>44</v>
      </c>
      <c r="P1374" s="25">
        <v>0.01</v>
      </c>
      <c r="Q1374" s="18">
        <v>358176</v>
      </c>
      <c r="R1374" s="18">
        <v>372793.43985713285</v>
      </c>
      <c r="S1374" s="15" t="s">
        <v>45</v>
      </c>
      <c r="T1374" s="15"/>
      <c r="U1374" s="15"/>
      <c r="V1374" s="14">
        <v>365</v>
      </c>
      <c r="W1374" s="76" t="s">
        <v>3306</v>
      </c>
      <c r="X1374" s="14"/>
      <c r="Y1374" s="14">
        <v>8760</v>
      </c>
      <c r="Z1374" s="76" t="s">
        <v>3365</v>
      </c>
      <c r="AA1374" s="76" t="s">
        <v>429</v>
      </c>
      <c r="AB1374" s="19" t="s">
        <v>49</v>
      </c>
      <c r="AC1374" s="19">
        <v>46.3856216091623</v>
      </c>
      <c r="AD1374" s="19">
        <v>1074.85364414012</v>
      </c>
      <c r="AE1374" s="19">
        <v>5.4109910208389103</v>
      </c>
      <c r="AF1374" s="19">
        <v>1344</v>
      </c>
      <c r="AG1374" s="19">
        <v>1920000</v>
      </c>
      <c r="AH1374" s="23">
        <v>358176</v>
      </c>
      <c r="AI1374" s="24">
        <v>8.7999999999999994E-8</v>
      </c>
      <c r="AJ1374" s="21">
        <f t="shared" si="929"/>
        <v>1.7292255439590967E-2</v>
      </c>
      <c r="AK1374" s="21">
        <f t="shared" si="930"/>
        <v>0.40069838734196989</v>
      </c>
      <c r="AL1374" s="21">
        <f t="shared" si="931"/>
        <v>2.0171819556945962E-3</v>
      </c>
      <c r="AM1374" s="21">
        <f t="shared" si="932"/>
        <v>0.50103438316798654</v>
      </c>
      <c r="AN1374" s="21">
        <f t="shared" si="933"/>
        <v>715.76340452569502</v>
      </c>
      <c r="AO1374" s="86">
        <f t="shared" si="895"/>
        <v>3.2805822707427691E-2</v>
      </c>
      <c r="AP1374" s="88">
        <f t="shared" si="896"/>
        <v>4.7376042300249222E-5</v>
      </c>
      <c r="AQ1374" s="89">
        <f t="shared" si="897"/>
        <v>1.0978038009369039E-3</v>
      </c>
      <c r="AR1374" s="89">
        <f t="shared" si="898"/>
        <v>5.5265259060125921E-6</v>
      </c>
      <c r="AS1374" s="89">
        <f t="shared" si="899"/>
        <v>1.3726969401862644E-3</v>
      </c>
      <c r="AT1374" s="89">
        <f t="shared" si="900"/>
        <v>1.9609956288375205</v>
      </c>
      <c r="AU1374" s="91">
        <f t="shared" si="901"/>
        <v>8.98789663217197E-5</v>
      </c>
      <c r="AV1374" s="95">
        <f t="shared" si="911"/>
        <v>17292.255439590968</v>
      </c>
      <c r="AW1374" s="96">
        <f t="shared" si="912"/>
        <v>400698.38734196988</v>
      </c>
      <c r="AX1374" s="96">
        <f t="shared" si="913"/>
        <v>2017.1819556945961</v>
      </c>
      <c r="AY1374" s="96">
        <f t="shared" si="914"/>
        <v>501034.38316798653</v>
      </c>
      <c r="AZ1374" s="96">
        <f t="shared" si="915"/>
        <v>715763404.52569497</v>
      </c>
      <c r="BA1374" s="97">
        <f t="shared" si="916"/>
        <v>32805.822707427695</v>
      </c>
      <c r="BB1374" s="102">
        <f t="shared" si="917"/>
        <v>47.376042300249225</v>
      </c>
      <c r="BC1374" s="98">
        <f t="shared" si="918"/>
        <v>1097.8038009369038</v>
      </c>
      <c r="BD1374" s="98">
        <f t="shared" si="919"/>
        <v>5.5265259060125924</v>
      </c>
      <c r="BE1374" s="98">
        <f t="shared" si="920"/>
        <v>1372.6969401862643</v>
      </c>
      <c r="BF1374" s="98">
        <f t="shared" si="921"/>
        <v>1960995.6288375205</v>
      </c>
      <c r="BG1374" s="103">
        <f t="shared" si="922"/>
        <v>89.878966321719702</v>
      </c>
      <c r="BH1374">
        <v>0.1</v>
      </c>
      <c r="BI1374">
        <f t="shared" si="902"/>
        <v>37279.343985713283</v>
      </c>
      <c r="BJ1374">
        <v>0.1</v>
      </c>
      <c r="BK1374">
        <f t="shared" si="903"/>
        <v>35817.599999999999</v>
      </c>
      <c r="BL1374" s="114">
        <v>17.6498016718255</v>
      </c>
      <c r="BM1374" s="114">
        <v>910.91550745517998</v>
      </c>
      <c r="BN1374" s="114">
        <v>5.3109910208389097</v>
      </c>
      <c r="BO1374" s="114">
        <v>537.6</v>
      </c>
      <c r="BP1374" s="114">
        <v>384000</v>
      </c>
      <c r="BQ1374" s="107">
        <f t="shared" si="904"/>
        <v>8.7999999999999994E-9</v>
      </c>
      <c r="BR1374" s="107">
        <f t="shared" si="905"/>
        <v>6.8031662858983816E-3</v>
      </c>
      <c r="BS1374" s="107">
        <f t="shared" si="906"/>
        <v>0.34193921520556519</v>
      </c>
      <c r="BT1374" s="107">
        <f t="shared" si="907"/>
        <v>1.9901518992969992E-3</v>
      </c>
      <c r="BU1374" s="107">
        <f t="shared" si="908"/>
        <v>0.20658176838678002</v>
      </c>
      <c r="BV1374" s="107">
        <f t="shared" si="909"/>
        <v>160.04956283261347</v>
      </c>
      <c r="BW1374" s="117">
        <f t="shared" si="910"/>
        <v>4.6394439397651486E-3</v>
      </c>
    </row>
    <row r="1375" spans="1:75" ht="30" customHeight="1" x14ac:dyDescent="0.25">
      <c r="A1375" s="108">
        <v>4.6335222222222221</v>
      </c>
      <c r="B1375" s="108">
        <v>-74.115305555555551</v>
      </c>
      <c r="C1375" s="119">
        <v>27</v>
      </c>
      <c r="D1375" s="119">
        <v>28</v>
      </c>
      <c r="E1375" s="119">
        <v>1862</v>
      </c>
      <c r="F1375" s="16" t="s">
        <v>3362</v>
      </c>
      <c r="G1375" s="14" t="s">
        <v>3363</v>
      </c>
      <c r="H1375" s="16" t="s">
        <v>3364</v>
      </c>
      <c r="I1375" s="14" t="s">
        <v>133</v>
      </c>
      <c r="J1375" s="14" t="s">
        <v>41</v>
      </c>
      <c r="K1375" s="27"/>
      <c r="L1375" s="27"/>
      <c r="M1375" s="14">
        <v>1997</v>
      </c>
      <c r="N1375" s="15" t="s">
        <v>43</v>
      </c>
      <c r="O1375" s="15" t="s">
        <v>44</v>
      </c>
      <c r="P1375" s="25">
        <v>0.01</v>
      </c>
      <c r="Q1375" s="18">
        <v>379392</v>
      </c>
      <c r="R1375" s="18">
        <v>394875.28124239855</v>
      </c>
      <c r="S1375" s="15" t="s">
        <v>45</v>
      </c>
      <c r="T1375" s="15"/>
      <c r="U1375" s="15"/>
      <c r="V1375" s="14">
        <v>365</v>
      </c>
      <c r="W1375" s="76" t="s">
        <v>3306</v>
      </c>
      <c r="X1375" s="14"/>
      <c r="Y1375" s="14">
        <v>8760</v>
      </c>
      <c r="Z1375" s="76" t="s">
        <v>3365</v>
      </c>
      <c r="AA1375" s="76" t="s">
        <v>429</v>
      </c>
      <c r="AB1375" s="19" t="s">
        <v>49</v>
      </c>
      <c r="AC1375" s="19">
        <v>46.3856216091623</v>
      </c>
      <c r="AD1375" s="19">
        <v>1074.85364414012</v>
      </c>
      <c r="AE1375" s="19">
        <v>5.4109910208389103</v>
      </c>
      <c r="AF1375" s="19">
        <v>1344</v>
      </c>
      <c r="AG1375" s="19">
        <v>1920000</v>
      </c>
      <c r="AH1375" s="23">
        <v>379392</v>
      </c>
      <c r="AI1375" s="24">
        <v>8.7999999999999994E-8</v>
      </c>
      <c r="AJ1375" s="21">
        <f t="shared" si="929"/>
        <v>1.8316535378521442E-2</v>
      </c>
      <c r="AK1375" s="21">
        <f t="shared" si="930"/>
        <v>0.42443313502424679</v>
      </c>
      <c r="AL1375" s="21">
        <f t="shared" si="931"/>
        <v>2.1366666011538582E-3</v>
      </c>
      <c r="AM1375" s="21">
        <f t="shared" si="932"/>
        <v>0.53071237798978366</v>
      </c>
      <c r="AN1375" s="21">
        <f t="shared" si="933"/>
        <v>758.16053998540519</v>
      </c>
      <c r="AO1375" s="86">
        <f t="shared" si="895"/>
        <v>3.4749024749331066E-2</v>
      </c>
      <c r="AP1375" s="88">
        <f t="shared" si="896"/>
        <v>5.0182288708277922E-5</v>
      </c>
      <c r="AQ1375" s="89">
        <f t="shared" si="897"/>
        <v>1.1628305069157445E-3</v>
      </c>
      <c r="AR1375" s="89">
        <f t="shared" si="898"/>
        <v>5.8538810990516666E-6</v>
      </c>
      <c r="AS1375" s="89">
        <f t="shared" si="899"/>
        <v>1.4540065150405032E-3</v>
      </c>
      <c r="AT1375" s="89">
        <f t="shared" si="900"/>
        <v>2.077152164343576</v>
      </c>
      <c r="AU1375" s="91">
        <f t="shared" si="901"/>
        <v>9.5202807532413877E-5</v>
      </c>
      <c r="AV1375" s="95">
        <f t="shared" si="911"/>
        <v>18316.535378521443</v>
      </c>
      <c r="AW1375" s="96">
        <f t="shared" si="912"/>
        <v>424433.13502424676</v>
      </c>
      <c r="AX1375" s="96">
        <f t="shared" si="913"/>
        <v>2136.6666011538582</v>
      </c>
      <c r="AY1375" s="96">
        <f t="shared" si="914"/>
        <v>530712.37798978365</v>
      </c>
      <c r="AZ1375" s="96">
        <f t="shared" si="915"/>
        <v>758160539.98540521</v>
      </c>
      <c r="BA1375" s="97">
        <f t="shared" si="916"/>
        <v>34749.024749331067</v>
      </c>
      <c r="BB1375" s="102">
        <f t="shared" si="917"/>
        <v>50.182288708277923</v>
      </c>
      <c r="BC1375" s="98">
        <f t="shared" si="918"/>
        <v>1162.8305069157445</v>
      </c>
      <c r="BD1375" s="98">
        <f t="shared" si="919"/>
        <v>5.8538810990516668</v>
      </c>
      <c r="BE1375" s="98">
        <f t="shared" si="920"/>
        <v>1454.0065150405032</v>
      </c>
      <c r="BF1375" s="98">
        <f t="shared" si="921"/>
        <v>2077152.1643435759</v>
      </c>
      <c r="BG1375" s="103">
        <f t="shared" si="922"/>
        <v>95.202807532413871</v>
      </c>
      <c r="BH1375">
        <v>0.1</v>
      </c>
      <c r="BI1375">
        <f t="shared" si="902"/>
        <v>39487.528124239856</v>
      </c>
      <c r="BJ1375">
        <v>0.1</v>
      </c>
      <c r="BK1375">
        <f t="shared" si="903"/>
        <v>37939.200000000004</v>
      </c>
      <c r="BL1375" s="114">
        <v>17.6498016718255</v>
      </c>
      <c r="BM1375" s="114">
        <v>910.91550745517998</v>
      </c>
      <c r="BN1375" s="114">
        <v>5.3109910208389097</v>
      </c>
      <c r="BO1375" s="114">
        <v>537.6</v>
      </c>
      <c r="BP1375" s="114">
        <v>384000</v>
      </c>
      <c r="BQ1375" s="107">
        <f t="shared" si="904"/>
        <v>8.7999999999999994E-9</v>
      </c>
      <c r="BR1375" s="107">
        <f t="shared" si="905"/>
        <v>7.2061412923801662E-3</v>
      </c>
      <c r="BS1375" s="107">
        <f t="shared" si="906"/>
        <v>0.36219345443376932</v>
      </c>
      <c r="BT1375" s="107">
        <f t="shared" si="907"/>
        <v>2.108035461276264E-3</v>
      </c>
      <c r="BU1375" s="107">
        <f t="shared" si="908"/>
        <v>0.21881831912746036</v>
      </c>
      <c r="BV1375" s="107">
        <f t="shared" si="909"/>
        <v>169.52985052653136</v>
      </c>
      <c r="BW1375" s="117">
        <f t="shared" si="910"/>
        <v>4.914254207974234E-3</v>
      </c>
    </row>
    <row r="1376" spans="1:75" ht="30" customHeight="1" x14ac:dyDescent="0.25">
      <c r="A1376" s="108">
        <v>4.6335222222222221</v>
      </c>
      <c r="B1376" s="108">
        <v>-74.115305555555551</v>
      </c>
      <c r="C1376" s="119">
        <v>27</v>
      </c>
      <c r="D1376" s="119">
        <v>28</v>
      </c>
      <c r="E1376" s="119">
        <v>1862</v>
      </c>
      <c r="F1376" s="16" t="s">
        <v>3362</v>
      </c>
      <c r="G1376" s="14" t="s">
        <v>3363</v>
      </c>
      <c r="H1376" s="16" t="s">
        <v>3364</v>
      </c>
      <c r="I1376" s="14" t="s">
        <v>133</v>
      </c>
      <c r="J1376" s="14" t="s">
        <v>41</v>
      </c>
      <c r="K1376" s="27"/>
      <c r="L1376" s="27"/>
      <c r="M1376" s="14">
        <v>1976</v>
      </c>
      <c r="N1376" s="15" t="s">
        <v>43</v>
      </c>
      <c r="O1376" s="15" t="s">
        <v>44</v>
      </c>
      <c r="P1376" s="25">
        <v>0.01</v>
      </c>
      <c r="Q1376" s="18">
        <v>189696</v>
      </c>
      <c r="R1376" s="18">
        <v>197437.64062119927</v>
      </c>
      <c r="S1376" s="15" t="s">
        <v>45</v>
      </c>
      <c r="T1376" s="15"/>
      <c r="U1376" s="15"/>
      <c r="V1376" s="14">
        <v>365</v>
      </c>
      <c r="W1376" s="76" t="s">
        <v>3306</v>
      </c>
      <c r="X1376" s="14"/>
      <c r="Y1376" s="14">
        <v>8760</v>
      </c>
      <c r="Z1376" s="76" t="s">
        <v>3365</v>
      </c>
      <c r="AA1376" s="76" t="s">
        <v>429</v>
      </c>
      <c r="AB1376" s="19" t="s">
        <v>49</v>
      </c>
      <c r="AC1376" s="19">
        <v>46.3856216091623</v>
      </c>
      <c r="AD1376" s="19">
        <v>1074.85364414012</v>
      </c>
      <c r="AE1376" s="19">
        <v>5.4109910208389103</v>
      </c>
      <c r="AF1376" s="19">
        <v>1344</v>
      </c>
      <c r="AG1376" s="19">
        <v>1920000</v>
      </c>
      <c r="AH1376" s="23">
        <v>189696</v>
      </c>
      <c r="AI1376" s="24">
        <v>8.7999999999999994E-8</v>
      </c>
      <c r="AJ1376" s="21">
        <f t="shared" si="929"/>
        <v>9.1582676892607209E-3</v>
      </c>
      <c r="AK1376" s="21">
        <f t="shared" si="930"/>
        <v>0.21221656751212339</v>
      </c>
      <c r="AL1376" s="21">
        <f t="shared" si="931"/>
        <v>1.0683333005769291E-3</v>
      </c>
      <c r="AM1376" s="21">
        <f t="shared" si="932"/>
        <v>0.26535618899489183</v>
      </c>
      <c r="AN1376" s="21">
        <f t="shared" si="933"/>
        <v>379.0802699927026</v>
      </c>
      <c r="AO1376" s="86">
        <f t="shared" si="895"/>
        <v>1.7374512374665533E-2</v>
      </c>
      <c r="AP1376" s="88">
        <f t="shared" si="896"/>
        <v>2.5091144354138961E-5</v>
      </c>
      <c r="AQ1376" s="89">
        <f t="shared" si="897"/>
        <v>5.8141525345787226E-4</v>
      </c>
      <c r="AR1376" s="89">
        <f t="shared" si="898"/>
        <v>2.9269405495258333E-6</v>
      </c>
      <c r="AS1376" s="89">
        <f t="shared" si="899"/>
        <v>7.2700325752025159E-4</v>
      </c>
      <c r="AT1376" s="89">
        <f t="shared" si="900"/>
        <v>1.038576082171788</v>
      </c>
      <c r="AU1376" s="91">
        <f t="shared" si="901"/>
        <v>4.7601403766206939E-5</v>
      </c>
      <c r="AV1376" s="95">
        <f t="shared" si="911"/>
        <v>9158.2676892607215</v>
      </c>
      <c r="AW1376" s="96">
        <f t="shared" si="912"/>
        <v>212216.56751212338</v>
      </c>
      <c r="AX1376" s="96">
        <f t="shared" si="913"/>
        <v>1068.3333005769291</v>
      </c>
      <c r="AY1376" s="96">
        <f t="shared" si="914"/>
        <v>265356.18899489183</v>
      </c>
      <c r="AZ1376" s="96">
        <f t="shared" si="915"/>
        <v>379080269.9927026</v>
      </c>
      <c r="BA1376" s="97">
        <f t="shared" si="916"/>
        <v>17374.512374665534</v>
      </c>
      <c r="BB1376" s="102">
        <f t="shared" si="917"/>
        <v>25.091144354138962</v>
      </c>
      <c r="BC1376" s="98">
        <f t="shared" si="918"/>
        <v>581.41525345787227</v>
      </c>
      <c r="BD1376" s="98">
        <f t="shared" si="919"/>
        <v>2.9269405495258334</v>
      </c>
      <c r="BE1376" s="98">
        <f t="shared" si="920"/>
        <v>727.00325752025162</v>
      </c>
      <c r="BF1376" s="98">
        <f t="shared" si="921"/>
        <v>1038576.082171788</v>
      </c>
      <c r="BG1376" s="103">
        <f t="shared" si="922"/>
        <v>47.601403766206936</v>
      </c>
      <c r="BH1376">
        <v>0.1</v>
      </c>
      <c r="BI1376">
        <f t="shared" si="902"/>
        <v>19743.764062119928</v>
      </c>
      <c r="BJ1376">
        <v>0.1</v>
      </c>
      <c r="BK1376">
        <f t="shared" si="903"/>
        <v>18969.600000000002</v>
      </c>
      <c r="BL1376" s="114">
        <v>17.6498016718255</v>
      </c>
      <c r="BM1376" s="114">
        <v>910.91550745517998</v>
      </c>
      <c r="BN1376" s="114">
        <v>5.3109910208389097</v>
      </c>
      <c r="BO1376" s="114">
        <v>537.6</v>
      </c>
      <c r="BP1376" s="114">
        <v>384000</v>
      </c>
      <c r="BQ1376" s="107">
        <f t="shared" si="904"/>
        <v>8.7999999999999994E-9</v>
      </c>
      <c r="BR1376" s="107">
        <f t="shared" si="905"/>
        <v>3.6030706461900831E-3</v>
      </c>
      <c r="BS1376" s="107">
        <f t="shared" si="906"/>
        <v>0.18109672721688466</v>
      </c>
      <c r="BT1376" s="107">
        <f t="shared" si="907"/>
        <v>1.054017730638132E-3</v>
      </c>
      <c r="BU1376" s="107">
        <f t="shared" si="908"/>
        <v>0.10940915956373018</v>
      </c>
      <c r="BV1376" s="107">
        <f t="shared" si="909"/>
        <v>84.764925263265681</v>
      </c>
      <c r="BW1376" s="117">
        <f t="shared" si="910"/>
        <v>2.457127103987117E-3</v>
      </c>
    </row>
    <row r="1377" spans="1:75" ht="30" customHeight="1" x14ac:dyDescent="0.25">
      <c r="A1377" s="108">
        <v>4.6335222222222221</v>
      </c>
      <c r="B1377" s="108">
        <v>-74.115305555555551</v>
      </c>
      <c r="C1377" s="119">
        <v>27</v>
      </c>
      <c r="D1377" s="119">
        <v>28</v>
      </c>
      <c r="E1377" s="119">
        <v>1862</v>
      </c>
      <c r="F1377" s="16" t="s">
        <v>3362</v>
      </c>
      <c r="G1377" s="14" t="s">
        <v>3363</v>
      </c>
      <c r="H1377" s="16" t="s">
        <v>3364</v>
      </c>
      <c r="I1377" s="14" t="s">
        <v>133</v>
      </c>
      <c r="J1377" s="14" t="s">
        <v>41</v>
      </c>
      <c r="K1377" s="27"/>
      <c r="L1377" s="27"/>
      <c r="M1377" s="14">
        <v>1976</v>
      </c>
      <c r="N1377" s="15" t="s">
        <v>43</v>
      </c>
      <c r="O1377" s="15" t="s">
        <v>44</v>
      </c>
      <c r="P1377" s="25">
        <v>0.01</v>
      </c>
      <c r="Q1377" s="18">
        <v>236620.79999999999</v>
      </c>
      <c r="R1377" s="18">
        <v>246277.47803802224</v>
      </c>
      <c r="S1377" s="15" t="s">
        <v>45</v>
      </c>
      <c r="T1377" s="15"/>
      <c r="U1377" s="15"/>
      <c r="V1377" s="14">
        <v>365</v>
      </c>
      <c r="W1377" s="76" t="s">
        <v>3306</v>
      </c>
      <c r="X1377" s="14"/>
      <c r="Y1377" s="14">
        <v>8760</v>
      </c>
      <c r="Z1377" s="76" t="s">
        <v>3365</v>
      </c>
      <c r="AA1377" s="76" t="s">
        <v>429</v>
      </c>
      <c r="AB1377" s="19" t="s">
        <v>49</v>
      </c>
      <c r="AC1377" s="19">
        <v>46.3856216091623</v>
      </c>
      <c r="AD1377" s="19">
        <v>1074.85364414012</v>
      </c>
      <c r="AE1377" s="19">
        <v>5.4109910208389103</v>
      </c>
      <c r="AF1377" s="19">
        <v>1344</v>
      </c>
      <c r="AG1377" s="19">
        <v>1920000</v>
      </c>
      <c r="AH1377" s="23">
        <v>236620.79999999999</v>
      </c>
      <c r="AI1377" s="24">
        <v>8.7999999999999994E-8</v>
      </c>
      <c r="AJ1377" s="21">
        <f t="shared" si="929"/>
        <v>1.1423733907130479E-2</v>
      </c>
      <c r="AK1377" s="21">
        <f t="shared" si="930"/>
        <v>0.26471224473880656</v>
      </c>
      <c r="AL1377" s="21">
        <f t="shared" si="931"/>
        <v>1.3326052222985903E-3</v>
      </c>
      <c r="AM1377" s="21">
        <f t="shared" si="932"/>
        <v>0.33099693048310191</v>
      </c>
      <c r="AN1377" s="21">
        <f t="shared" si="933"/>
        <v>472.85275783300267</v>
      </c>
      <c r="AO1377" s="86">
        <f t="shared" si="895"/>
        <v>2.1672418067345954E-2</v>
      </c>
      <c r="AP1377" s="88">
        <f t="shared" si="896"/>
        <v>3.1297901115425966E-5</v>
      </c>
      <c r="AQ1377" s="89">
        <f t="shared" si="897"/>
        <v>7.2523902668166179E-4</v>
      </c>
      <c r="AR1377" s="89">
        <f t="shared" si="898"/>
        <v>3.6509732117769598E-6</v>
      </c>
      <c r="AS1377" s="89">
        <f t="shared" si="899"/>
        <v>9.0684090543315598E-4</v>
      </c>
      <c r="AT1377" s="89">
        <f t="shared" si="900"/>
        <v>1.2954870077616512</v>
      </c>
      <c r="AU1377" s="91">
        <f t="shared" si="901"/>
        <v>5.9376487855742337E-5</v>
      </c>
      <c r="AV1377" s="95">
        <f t="shared" si="911"/>
        <v>11423.733907130478</v>
      </c>
      <c r="AW1377" s="96">
        <f t="shared" si="912"/>
        <v>264712.24473880656</v>
      </c>
      <c r="AX1377" s="96">
        <f t="shared" si="913"/>
        <v>1332.6052222985902</v>
      </c>
      <c r="AY1377" s="96">
        <f t="shared" si="914"/>
        <v>330996.93048310193</v>
      </c>
      <c r="AZ1377" s="96">
        <f t="shared" si="915"/>
        <v>472852757.83300269</v>
      </c>
      <c r="BA1377" s="97">
        <f t="shared" si="916"/>
        <v>21672.418067345952</v>
      </c>
      <c r="BB1377" s="102">
        <f t="shared" si="917"/>
        <v>31.297901115425965</v>
      </c>
      <c r="BC1377" s="98">
        <f t="shared" si="918"/>
        <v>725.23902668166181</v>
      </c>
      <c r="BD1377" s="98">
        <f t="shared" si="919"/>
        <v>3.65097321177696</v>
      </c>
      <c r="BE1377" s="98">
        <f t="shared" si="920"/>
        <v>906.84090543315597</v>
      </c>
      <c r="BF1377" s="98">
        <f t="shared" si="921"/>
        <v>1295487.0077616512</v>
      </c>
      <c r="BG1377" s="103">
        <f t="shared" si="922"/>
        <v>59.37648785574234</v>
      </c>
      <c r="BH1377">
        <v>0.1</v>
      </c>
      <c r="BI1377">
        <f t="shared" si="902"/>
        <v>24627.747803802224</v>
      </c>
      <c r="BJ1377">
        <v>0.1</v>
      </c>
      <c r="BK1377">
        <f t="shared" si="903"/>
        <v>23662.080000000002</v>
      </c>
      <c r="BL1377" s="114">
        <v>17.6498016718255</v>
      </c>
      <c r="BM1377" s="114">
        <v>910.91550745517998</v>
      </c>
      <c r="BN1377" s="114">
        <v>5.3109910208389097</v>
      </c>
      <c r="BO1377" s="114">
        <v>537.6</v>
      </c>
      <c r="BP1377" s="114">
        <v>384000</v>
      </c>
      <c r="BQ1377" s="107">
        <f t="shared" si="904"/>
        <v>8.7999999999999994E-9</v>
      </c>
      <c r="BR1377" s="107">
        <f t="shared" si="905"/>
        <v>4.4943565428792092E-3</v>
      </c>
      <c r="BS1377" s="107">
        <f t="shared" si="906"/>
        <v>0.22589433868632458</v>
      </c>
      <c r="BT1377" s="107">
        <f t="shared" si="907"/>
        <v>1.3147484324275646E-3</v>
      </c>
      <c r="BU1377" s="107">
        <f t="shared" si="908"/>
        <v>0.13647353061370554</v>
      </c>
      <c r="BV1377" s="107">
        <f t="shared" si="909"/>
        <v>105.73309098628403</v>
      </c>
      <c r="BW1377" s="117">
        <f t="shared" si="910"/>
        <v>3.0649427560260354E-3</v>
      </c>
    </row>
    <row r="1378" spans="1:75" ht="30" customHeight="1" x14ac:dyDescent="0.25">
      <c r="A1378" s="108">
        <v>4.6335222222222221</v>
      </c>
      <c r="B1378" s="108">
        <v>-74.115305555555551</v>
      </c>
      <c r="C1378" s="119">
        <v>27</v>
      </c>
      <c r="D1378" s="119">
        <v>28</v>
      </c>
      <c r="E1378" s="119">
        <v>1862</v>
      </c>
      <c r="F1378" s="16" t="s">
        <v>3362</v>
      </c>
      <c r="G1378" s="14" t="s">
        <v>3363</v>
      </c>
      <c r="H1378" s="16" t="s">
        <v>3364</v>
      </c>
      <c r="I1378" s="14" t="s">
        <v>133</v>
      </c>
      <c r="J1378" s="14" t="s">
        <v>41</v>
      </c>
      <c r="K1378" s="27"/>
      <c r="L1378" s="27"/>
      <c r="M1378" s="27"/>
      <c r="N1378" s="15" t="s">
        <v>43</v>
      </c>
      <c r="O1378" s="15" t="s">
        <v>44</v>
      </c>
      <c r="P1378" s="25">
        <v>0.01</v>
      </c>
      <c r="Q1378" s="18">
        <v>175725</v>
      </c>
      <c r="R1378" s="18">
        <v>182896.47329495742</v>
      </c>
      <c r="S1378" s="15" t="s">
        <v>45</v>
      </c>
      <c r="T1378" s="15"/>
      <c r="U1378" s="15"/>
      <c r="V1378" s="14">
        <v>365</v>
      </c>
      <c r="W1378" s="76" t="s">
        <v>3306</v>
      </c>
      <c r="X1378" s="14"/>
      <c r="Y1378" s="14">
        <v>8760</v>
      </c>
      <c r="Z1378" s="76" t="s">
        <v>3365</v>
      </c>
      <c r="AA1378" s="76" t="s">
        <v>429</v>
      </c>
      <c r="AB1378" s="19" t="s">
        <v>49</v>
      </c>
      <c r="AC1378" s="19">
        <v>46.3856216091623</v>
      </c>
      <c r="AD1378" s="19">
        <v>1074.85364414012</v>
      </c>
      <c r="AE1378" s="19">
        <v>5.4109910208389103</v>
      </c>
      <c r="AF1378" s="19">
        <v>1344</v>
      </c>
      <c r="AG1378" s="19">
        <v>1920000</v>
      </c>
      <c r="AH1378" s="23">
        <v>175725</v>
      </c>
      <c r="AI1378" s="24">
        <v>8.7999999999999994E-8</v>
      </c>
      <c r="AJ1378" s="21">
        <f t="shared" si="929"/>
        <v>8.4837666039101513E-3</v>
      </c>
      <c r="AK1378" s="21">
        <f t="shared" si="930"/>
        <v>0.19658694082146111</v>
      </c>
      <c r="AL1378" s="21">
        <f t="shared" si="931"/>
        <v>9.8965117474211816E-4</v>
      </c>
      <c r="AM1378" s="21">
        <f t="shared" si="932"/>
        <v>0.24581286010842279</v>
      </c>
      <c r="AN1378" s="21">
        <f t="shared" si="933"/>
        <v>351.16122872631826</v>
      </c>
      <c r="AO1378" s="86">
        <f t="shared" si="895"/>
        <v>1.6094889649956253E-2</v>
      </c>
      <c r="AP1378" s="88">
        <f t="shared" si="896"/>
        <v>2.3243196175096303E-5</v>
      </c>
      <c r="AQ1378" s="89">
        <f t="shared" si="897"/>
        <v>5.3859435841496198E-4</v>
      </c>
      <c r="AR1378" s="89">
        <f t="shared" si="898"/>
        <v>2.7113730814852551E-6</v>
      </c>
      <c r="AS1378" s="89">
        <f t="shared" si="899"/>
        <v>6.7345989070800763E-4</v>
      </c>
      <c r="AT1378" s="89">
        <f t="shared" si="900"/>
        <v>0.96208555815429664</v>
      </c>
      <c r="AU1378" s="91">
        <f t="shared" si="901"/>
        <v>4.4095588082071928E-5</v>
      </c>
      <c r="AV1378" s="95">
        <f t="shared" si="911"/>
        <v>8483.7666039101514</v>
      </c>
      <c r="AW1378" s="96">
        <f t="shared" si="912"/>
        <v>196586.94082146112</v>
      </c>
      <c r="AX1378" s="96">
        <f t="shared" si="913"/>
        <v>989.6511747421182</v>
      </c>
      <c r="AY1378" s="96">
        <f t="shared" si="914"/>
        <v>245812.86010842278</v>
      </c>
      <c r="AZ1378" s="96">
        <f t="shared" si="915"/>
        <v>351161228.72631824</v>
      </c>
      <c r="BA1378" s="97">
        <f t="shared" si="916"/>
        <v>16094.889649956252</v>
      </c>
      <c r="BB1378" s="102">
        <f t="shared" si="917"/>
        <v>23.243196175096305</v>
      </c>
      <c r="BC1378" s="98">
        <f t="shared" si="918"/>
        <v>538.59435841496202</v>
      </c>
      <c r="BD1378" s="98">
        <f t="shared" si="919"/>
        <v>2.711373081485255</v>
      </c>
      <c r="BE1378" s="98">
        <f t="shared" si="920"/>
        <v>673.45989070800761</v>
      </c>
      <c r="BF1378" s="98">
        <f t="shared" si="921"/>
        <v>962085.5581542966</v>
      </c>
      <c r="BG1378" s="103">
        <f t="shared" si="922"/>
        <v>44.095588082071927</v>
      </c>
      <c r="BH1378">
        <v>0.1</v>
      </c>
      <c r="BI1378">
        <f t="shared" si="902"/>
        <v>18289.647329495743</v>
      </c>
      <c r="BJ1378">
        <v>0.1</v>
      </c>
      <c r="BK1378">
        <f t="shared" si="903"/>
        <v>17572.5</v>
      </c>
      <c r="BL1378" s="114">
        <v>17.6498016718255</v>
      </c>
      <c r="BM1378" s="114">
        <v>910.91550745517998</v>
      </c>
      <c r="BN1378" s="114">
        <v>5.3109910208389097</v>
      </c>
      <c r="BO1378" s="114">
        <v>537.6</v>
      </c>
      <c r="BP1378" s="114">
        <v>384000</v>
      </c>
      <c r="BQ1378" s="107">
        <f t="shared" si="904"/>
        <v>8.7999999999999994E-9</v>
      </c>
      <c r="BR1378" s="107">
        <f t="shared" si="905"/>
        <v>3.3377065900269502E-3</v>
      </c>
      <c r="BS1378" s="107">
        <f t="shared" si="906"/>
        <v>0.16775905865272364</v>
      </c>
      <c r="BT1378" s="107">
        <f t="shared" si="907"/>
        <v>9.7638993819788367E-4</v>
      </c>
      <c r="BU1378" s="107">
        <f t="shared" si="908"/>
        <v>0.10135123863622052</v>
      </c>
      <c r="BV1378" s="107">
        <f t="shared" si="909"/>
        <v>78.522037849439954</v>
      </c>
      <c r="BW1378" s="117">
        <f t="shared" si="910"/>
        <v>2.2761611227866494E-3</v>
      </c>
    </row>
    <row r="1379" spans="1:75" ht="30" customHeight="1" x14ac:dyDescent="0.25">
      <c r="A1379" s="108">
        <v>4.6271972222222226</v>
      </c>
      <c r="B1379" s="108">
        <v>-74.11111388888888</v>
      </c>
      <c r="C1379" s="119">
        <v>28</v>
      </c>
      <c r="D1379" s="119">
        <v>27</v>
      </c>
      <c r="E1379" s="119">
        <v>1850</v>
      </c>
      <c r="F1379" s="16" t="s">
        <v>3366</v>
      </c>
      <c r="G1379" s="14" t="s">
        <v>3367</v>
      </c>
      <c r="H1379" s="16" t="s">
        <v>3368</v>
      </c>
      <c r="I1379" s="14" t="s">
        <v>133</v>
      </c>
      <c r="J1379" s="14" t="s">
        <v>41</v>
      </c>
      <c r="K1379" s="27"/>
      <c r="L1379" s="27"/>
      <c r="M1379" s="14">
        <v>1998</v>
      </c>
      <c r="N1379" s="15" t="s">
        <v>43</v>
      </c>
      <c r="O1379" s="15" t="s">
        <v>82</v>
      </c>
      <c r="P1379" s="17">
        <v>3.8352293606559062E-2</v>
      </c>
      <c r="Q1379" s="18">
        <v>20748000</v>
      </c>
      <c r="R1379" s="18">
        <v>24188057.773213994</v>
      </c>
      <c r="S1379" s="15" t="s">
        <v>45</v>
      </c>
      <c r="T1379" s="15"/>
      <c r="U1379" s="15"/>
      <c r="V1379" s="14">
        <v>365</v>
      </c>
      <c r="W1379" s="76" t="s">
        <v>3306</v>
      </c>
      <c r="X1379" s="14"/>
      <c r="Y1379" s="14">
        <v>8760</v>
      </c>
      <c r="Z1379" s="76" t="s">
        <v>3369</v>
      </c>
      <c r="AA1379" s="76" t="s">
        <v>3370</v>
      </c>
      <c r="AB1379" s="19" t="s">
        <v>49</v>
      </c>
      <c r="AC1379" s="19">
        <v>237.18055687712899</v>
      </c>
      <c r="AD1379" s="19">
        <v>787.65812200543303</v>
      </c>
      <c r="AE1379" s="19">
        <v>0.50440070906507495</v>
      </c>
      <c r="AF1379" s="19">
        <v>1344</v>
      </c>
      <c r="AG1379" s="19">
        <v>1920000</v>
      </c>
      <c r="AH1379" s="23">
        <v>20748000</v>
      </c>
      <c r="AI1379" s="24">
        <v>8.7999999999999994E-8</v>
      </c>
      <c r="AJ1379" s="21">
        <f t="shared" si="929"/>
        <v>5.736937012427064</v>
      </c>
      <c r="AK1379" s="21">
        <f t="shared" si="930"/>
        <v>19.051920160608649</v>
      </c>
      <c r="AL1379" s="21">
        <f t="shared" si="931"/>
        <v>1.2200473491716136E-2</v>
      </c>
      <c r="AM1379" s="21">
        <f t="shared" si="932"/>
        <v>32.508749647199608</v>
      </c>
      <c r="AN1379" s="21">
        <f t="shared" si="933"/>
        <v>46441.070924570864</v>
      </c>
      <c r="AO1379" s="86">
        <f t="shared" si="895"/>
        <v>2.1285490840428314</v>
      </c>
      <c r="AP1379" s="88">
        <f t="shared" si="896"/>
        <v>1.5717635650485107E-2</v>
      </c>
      <c r="AQ1379" s="89">
        <f t="shared" si="897"/>
        <v>5.2197041535914104E-2</v>
      </c>
      <c r="AR1379" s="89">
        <f t="shared" si="898"/>
        <v>3.342595477182503E-5</v>
      </c>
      <c r="AS1379" s="89">
        <f t="shared" si="899"/>
        <v>8.9065067526574268E-2</v>
      </c>
      <c r="AT1379" s="89">
        <f t="shared" si="900"/>
        <v>127.23581075224894</v>
      </c>
      <c r="AU1379" s="91">
        <f t="shared" si="901"/>
        <v>5.8316413261447434E-3</v>
      </c>
      <c r="AV1379" s="95">
        <f t="shared" si="911"/>
        <v>5736937.0124270637</v>
      </c>
      <c r="AW1379" s="96">
        <f t="shared" si="912"/>
        <v>19051920.160608649</v>
      </c>
      <c r="AX1379" s="96">
        <f t="shared" si="913"/>
        <v>12200.473491716137</v>
      </c>
      <c r="AY1379" s="96">
        <f t="shared" si="914"/>
        <v>32508749.647199608</v>
      </c>
      <c r="AZ1379" s="96">
        <f t="shared" si="915"/>
        <v>46441070924.570862</v>
      </c>
      <c r="BA1379" s="97">
        <f t="shared" si="916"/>
        <v>2128549.0840428313</v>
      </c>
      <c r="BB1379" s="102">
        <f t="shared" si="917"/>
        <v>15717.635650485108</v>
      </c>
      <c r="BC1379" s="98">
        <f t="shared" si="918"/>
        <v>52197.041535914104</v>
      </c>
      <c r="BD1379" s="98">
        <f t="shared" si="919"/>
        <v>33.425954771825033</v>
      </c>
      <c r="BE1379" s="98">
        <f t="shared" si="920"/>
        <v>89065.067526574261</v>
      </c>
      <c r="BF1379" s="98">
        <f t="shared" si="921"/>
        <v>127235810.75224894</v>
      </c>
      <c r="BG1379" s="103">
        <f t="shared" si="922"/>
        <v>5831.6413261447433</v>
      </c>
      <c r="BH1379">
        <v>0.1</v>
      </c>
      <c r="BI1379">
        <f t="shared" si="902"/>
        <v>2418805.7773213997</v>
      </c>
      <c r="BJ1379">
        <v>0.1</v>
      </c>
      <c r="BK1379">
        <f t="shared" si="903"/>
        <v>2074800</v>
      </c>
      <c r="BL1379" s="114">
        <v>233.99671804194799</v>
      </c>
      <c r="BM1379" s="114">
        <v>664.65923848889599</v>
      </c>
      <c r="BN1379" s="114">
        <v>0.40440070906507503</v>
      </c>
      <c r="BO1379" s="114">
        <v>537.6</v>
      </c>
      <c r="BP1379" s="114">
        <v>384000</v>
      </c>
      <c r="BQ1379" s="107">
        <f t="shared" si="904"/>
        <v>8.7999999999999994E-9</v>
      </c>
      <c r="BR1379" s="107">
        <f t="shared" si="905"/>
        <v>5.6889268156279638</v>
      </c>
      <c r="BS1379" s="107">
        <f t="shared" si="906"/>
        <v>16.189310400612538</v>
      </c>
      <c r="BT1379" s="107">
        <f t="shared" si="907"/>
        <v>9.8574610731695551E-3</v>
      </c>
      <c r="BU1379" s="107">
        <f t="shared" si="908"/>
        <v>13.403700855216487</v>
      </c>
      <c r="BV1379" s="107">
        <f t="shared" si="909"/>
        <v>10384.539153522946</v>
      </c>
      <c r="BW1379" s="117">
        <f t="shared" si="910"/>
        <v>0.30102229828302018</v>
      </c>
    </row>
    <row r="1380" spans="1:75" ht="30" customHeight="1" x14ac:dyDescent="0.25">
      <c r="A1380" s="108">
        <v>4.6271972222222226</v>
      </c>
      <c r="B1380" s="108">
        <v>-74.11111388888888</v>
      </c>
      <c r="C1380" s="119">
        <v>28</v>
      </c>
      <c r="D1380" s="119">
        <v>27</v>
      </c>
      <c r="E1380" s="119">
        <v>1850</v>
      </c>
      <c r="F1380" s="16" t="s">
        <v>3366</v>
      </c>
      <c r="G1380" s="14" t="s">
        <v>3367</v>
      </c>
      <c r="H1380" s="16" t="s">
        <v>3368</v>
      </c>
      <c r="I1380" s="14" t="s">
        <v>133</v>
      </c>
      <c r="J1380" s="14" t="s">
        <v>41</v>
      </c>
      <c r="K1380" s="27"/>
      <c r="L1380" s="27"/>
      <c r="M1380" s="14">
        <v>1998</v>
      </c>
      <c r="N1380" s="15" t="s">
        <v>43</v>
      </c>
      <c r="O1380" s="15" t="s">
        <v>82</v>
      </c>
      <c r="P1380" s="17">
        <v>3.8352293606559062E-2</v>
      </c>
      <c r="Q1380" s="18">
        <v>5205200</v>
      </c>
      <c r="R1380" s="18">
        <v>6068232.0378414057</v>
      </c>
      <c r="S1380" s="15" t="s">
        <v>45</v>
      </c>
      <c r="T1380" s="15"/>
      <c r="U1380" s="15"/>
      <c r="V1380" s="14">
        <v>365</v>
      </c>
      <c r="W1380" s="76" t="s">
        <v>3306</v>
      </c>
      <c r="X1380" s="14"/>
      <c r="Y1380" s="14">
        <v>8760</v>
      </c>
      <c r="Z1380" s="76" t="s">
        <v>3371</v>
      </c>
      <c r="AA1380" s="76" t="s">
        <v>429</v>
      </c>
      <c r="AB1380" s="19" t="s">
        <v>49</v>
      </c>
      <c r="AC1380" s="19">
        <v>237.18055687712899</v>
      </c>
      <c r="AD1380" s="19">
        <v>787.65812200543303</v>
      </c>
      <c r="AE1380" s="19">
        <v>0.50440070906507495</v>
      </c>
      <c r="AF1380" s="19">
        <v>1344</v>
      </c>
      <c r="AG1380" s="19">
        <v>1920000</v>
      </c>
      <c r="AH1380" s="23">
        <v>5205200</v>
      </c>
      <c r="AI1380" s="24">
        <v>8.7999999999999994E-8</v>
      </c>
      <c r="AJ1380" s="21">
        <f t="shared" si="929"/>
        <v>1.43926665399486</v>
      </c>
      <c r="AK1380" s="21">
        <f t="shared" si="930"/>
        <v>4.7796922508193633</v>
      </c>
      <c r="AL1380" s="21">
        <f t="shared" si="931"/>
        <v>3.06082054265861E-3</v>
      </c>
      <c r="AM1380" s="21">
        <f t="shared" si="932"/>
        <v>8.1557038588588497</v>
      </c>
      <c r="AN1380" s="21">
        <f t="shared" si="933"/>
        <v>11651.005512655498</v>
      </c>
      <c r="AO1380" s="86">
        <f t="shared" si="895"/>
        <v>0.53400441933004361</v>
      </c>
      <c r="AP1380" s="88">
        <f t="shared" si="896"/>
        <v>3.9431963123146849E-3</v>
      </c>
      <c r="AQ1380" s="89">
        <f t="shared" si="897"/>
        <v>1.3095047262518804E-2</v>
      </c>
      <c r="AR1380" s="89">
        <f t="shared" si="898"/>
        <v>8.3858097059140004E-6</v>
      </c>
      <c r="AS1380" s="89">
        <f t="shared" si="899"/>
        <v>2.2344394133859861E-2</v>
      </c>
      <c r="AT1380" s="89">
        <f t="shared" si="900"/>
        <v>31.920563048371228</v>
      </c>
      <c r="AU1380" s="91">
        <f t="shared" si="901"/>
        <v>1.4630258063836811E-3</v>
      </c>
      <c r="AV1380" s="95">
        <f t="shared" si="911"/>
        <v>1439266.6539948599</v>
      </c>
      <c r="AW1380" s="96">
        <f t="shared" si="912"/>
        <v>4779692.2508193636</v>
      </c>
      <c r="AX1380" s="96">
        <f t="shared" si="913"/>
        <v>3060.8205426586101</v>
      </c>
      <c r="AY1380" s="96">
        <f t="shared" si="914"/>
        <v>8155703.8588588499</v>
      </c>
      <c r="AZ1380" s="96">
        <f t="shared" si="915"/>
        <v>11651005512.655499</v>
      </c>
      <c r="BA1380" s="97">
        <f t="shared" si="916"/>
        <v>534004.4193300436</v>
      </c>
      <c r="BB1380" s="102">
        <f t="shared" si="917"/>
        <v>3943.1963123146847</v>
      </c>
      <c r="BC1380" s="98">
        <f t="shared" si="918"/>
        <v>13095.047262518803</v>
      </c>
      <c r="BD1380" s="98">
        <f t="shared" si="919"/>
        <v>8.3858097059140011</v>
      </c>
      <c r="BE1380" s="98">
        <f t="shared" si="920"/>
        <v>22344.39413385986</v>
      </c>
      <c r="BF1380" s="98">
        <f t="shared" si="921"/>
        <v>31920563.048371229</v>
      </c>
      <c r="BG1380" s="103">
        <f t="shared" si="922"/>
        <v>1463.0258063836811</v>
      </c>
      <c r="BH1380">
        <v>0.1</v>
      </c>
      <c r="BI1380">
        <f t="shared" si="902"/>
        <v>606823.20378414064</v>
      </c>
      <c r="BJ1380">
        <v>0.1</v>
      </c>
      <c r="BK1380">
        <f t="shared" si="903"/>
        <v>520520</v>
      </c>
      <c r="BL1380" s="114">
        <v>233.99671804194799</v>
      </c>
      <c r="BM1380" s="114">
        <v>664.65923848889599</v>
      </c>
      <c r="BN1380" s="114">
        <v>0.40440070906507503</v>
      </c>
      <c r="BO1380" s="114">
        <v>537.6</v>
      </c>
      <c r="BP1380" s="114">
        <v>384000</v>
      </c>
      <c r="BQ1380" s="107">
        <f t="shared" si="904"/>
        <v>8.7999999999999994E-9</v>
      </c>
      <c r="BR1380" s="107">
        <f t="shared" si="905"/>
        <v>1.4272219905873664</v>
      </c>
      <c r="BS1380" s="107">
        <f t="shared" si="906"/>
        <v>4.0615287496273567</v>
      </c>
      <c r="BT1380" s="107">
        <f t="shared" si="907"/>
        <v>2.4730121639706081E-3</v>
      </c>
      <c r="BU1380" s="107">
        <f t="shared" si="908"/>
        <v>3.362682846133259</v>
      </c>
      <c r="BV1380" s="107">
        <f t="shared" si="909"/>
        <v>2605.2440332522483</v>
      </c>
      <c r="BW1380" s="117">
        <f t="shared" si="910"/>
        <v>7.5519629218371714E-2</v>
      </c>
    </row>
    <row r="1381" spans="1:75" ht="30" customHeight="1" x14ac:dyDescent="0.25">
      <c r="A1381" s="108">
        <v>4.6427555555555555</v>
      </c>
      <c r="B1381" s="108">
        <v>-74.11248055555555</v>
      </c>
      <c r="C1381" s="119">
        <v>28</v>
      </c>
      <c r="D1381" s="119">
        <v>29</v>
      </c>
      <c r="E1381" s="119">
        <v>1876</v>
      </c>
      <c r="F1381" s="16" t="s">
        <v>3372</v>
      </c>
      <c r="G1381" s="14" t="s">
        <v>1302</v>
      </c>
      <c r="H1381" s="16" t="s">
        <v>3373</v>
      </c>
      <c r="I1381" s="14" t="s">
        <v>133</v>
      </c>
      <c r="J1381" s="14" t="s">
        <v>41</v>
      </c>
      <c r="K1381" s="27"/>
      <c r="L1381" s="27"/>
      <c r="M1381" s="27"/>
      <c r="N1381" s="15" t="s">
        <v>43</v>
      </c>
      <c r="O1381" s="15" t="s">
        <v>44</v>
      </c>
      <c r="P1381" s="28">
        <v>4.2689148957375835E-3</v>
      </c>
      <c r="Q1381" s="18">
        <v>53125</v>
      </c>
      <c r="R1381" s="18">
        <v>54039.933732708843</v>
      </c>
      <c r="S1381" s="15" t="s">
        <v>45</v>
      </c>
      <c r="T1381" s="15"/>
      <c r="U1381" s="15"/>
      <c r="V1381" s="14">
        <v>365</v>
      </c>
      <c r="W1381" s="76" t="s">
        <v>3306</v>
      </c>
      <c r="X1381" s="14"/>
      <c r="Y1381" s="14">
        <v>8760</v>
      </c>
      <c r="Z1381" s="76" t="s">
        <v>3374</v>
      </c>
      <c r="AA1381" s="76" t="s">
        <v>3375</v>
      </c>
      <c r="AB1381" s="19" t="s">
        <v>49</v>
      </c>
      <c r="AC1381" s="19">
        <v>46.3856216091623</v>
      </c>
      <c r="AD1381" s="19">
        <v>1074.85364414012</v>
      </c>
      <c r="AE1381" s="19">
        <v>5.4109910208389103</v>
      </c>
      <c r="AF1381" s="19">
        <v>1344</v>
      </c>
      <c r="AG1381" s="19">
        <v>1920000</v>
      </c>
      <c r="AH1381" s="23">
        <v>53125</v>
      </c>
      <c r="AI1381" s="24">
        <v>8.7999999999999994E-8</v>
      </c>
      <c r="AJ1381" s="21">
        <f t="shared" si="929"/>
        <v>2.5066759179096379E-3</v>
      </c>
      <c r="AK1381" s="21">
        <f t="shared" si="930"/>
        <v>5.8085019701692692E-2</v>
      </c>
      <c r="AL1381" s="21">
        <f t="shared" si="931"/>
        <v>2.9240959619441728E-4</v>
      </c>
      <c r="AM1381" s="21">
        <f t="shared" si="932"/>
        <v>7.2629670936760676E-2</v>
      </c>
      <c r="AN1381" s="21">
        <f t="shared" si="933"/>
        <v>103.75667276680097</v>
      </c>
      <c r="AO1381" s="86">
        <f t="shared" si="895"/>
        <v>4.7555141684783777E-3</v>
      </c>
      <c r="AP1381" s="88">
        <f t="shared" si="896"/>
        <v>6.8676052545469536E-6</v>
      </c>
      <c r="AQ1381" s="89">
        <f t="shared" si="897"/>
        <v>1.5913704027861012E-4</v>
      </c>
      <c r="AR1381" s="89">
        <f t="shared" si="898"/>
        <v>8.0112218135456793E-7</v>
      </c>
      <c r="AS1381" s="89">
        <f t="shared" si="899"/>
        <v>1.9898539982674159E-4</v>
      </c>
      <c r="AT1381" s="89">
        <f t="shared" si="900"/>
        <v>0.28426485689534514</v>
      </c>
      <c r="AU1381" s="91">
        <f t="shared" si="901"/>
        <v>1.3028805941036652E-5</v>
      </c>
      <c r="AV1381" s="95">
        <f t="shared" si="911"/>
        <v>2506.675917909638</v>
      </c>
      <c r="AW1381" s="96">
        <f t="shared" si="912"/>
        <v>58085.01970169269</v>
      </c>
      <c r="AX1381" s="96">
        <f t="shared" si="913"/>
        <v>292.4095961944173</v>
      </c>
      <c r="AY1381" s="96">
        <f t="shared" si="914"/>
        <v>72629.670936760682</v>
      </c>
      <c r="AZ1381" s="96">
        <f t="shared" si="915"/>
        <v>103756672.76680097</v>
      </c>
      <c r="BA1381" s="97">
        <f t="shared" si="916"/>
        <v>4755.5141684783775</v>
      </c>
      <c r="BB1381" s="102">
        <f t="shared" si="917"/>
        <v>6.8676052545469535</v>
      </c>
      <c r="BC1381" s="98">
        <f t="shared" si="918"/>
        <v>159.13704027861013</v>
      </c>
      <c r="BD1381" s="98">
        <f t="shared" si="919"/>
        <v>0.80112218135456792</v>
      </c>
      <c r="BE1381" s="98">
        <f t="shared" si="920"/>
        <v>198.9853998267416</v>
      </c>
      <c r="BF1381" s="98">
        <f t="shared" si="921"/>
        <v>284264.85689534515</v>
      </c>
      <c r="BG1381" s="103">
        <f t="shared" si="922"/>
        <v>13.028805941036651</v>
      </c>
      <c r="BH1381">
        <v>0.1</v>
      </c>
      <c r="BI1381">
        <f t="shared" si="902"/>
        <v>5403.9933732708851</v>
      </c>
      <c r="BJ1381">
        <v>0.1</v>
      </c>
      <c r="BK1381">
        <f t="shared" si="903"/>
        <v>5312.5</v>
      </c>
      <c r="BL1381" s="114">
        <v>17.6498016718255</v>
      </c>
      <c r="BM1381" s="114">
        <v>910.91550745517998</v>
      </c>
      <c r="BN1381" s="114">
        <v>5.3109910208389097</v>
      </c>
      <c r="BO1381" s="114">
        <v>537.6</v>
      </c>
      <c r="BP1381" s="114">
        <v>384000</v>
      </c>
      <c r="BQ1381" s="107">
        <f t="shared" si="904"/>
        <v>8.7999999999999994E-9</v>
      </c>
      <c r="BR1381" s="107">
        <f t="shared" si="905"/>
        <v>9.8618327458616399E-4</v>
      </c>
      <c r="BS1381" s="107">
        <f t="shared" si="906"/>
        <v>4.9567322154072106E-2</v>
      </c>
      <c r="BT1381" s="107">
        <f t="shared" si="907"/>
        <v>2.8849133396030362E-4</v>
      </c>
      <c r="BU1381" s="107">
        <f t="shared" si="908"/>
        <v>2.994598048261175E-2</v>
      </c>
      <c r="BV1381" s="107">
        <f t="shared" si="909"/>
        <v>23.20069734257682</v>
      </c>
      <c r="BW1381" s="117">
        <f t="shared" si="910"/>
        <v>6.7253126331195349E-4</v>
      </c>
    </row>
    <row r="1382" spans="1:75" ht="30" customHeight="1" x14ac:dyDescent="0.25">
      <c r="A1382" s="108">
        <v>4.6427555555555555</v>
      </c>
      <c r="B1382" s="108">
        <v>-74.11248055555555</v>
      </c>
      <c r="C1382" s="119">
        <v>28</v>
      </c>
      <c r="D1382" s="119">
        <v>29</v>
      </c>
      <c r="E1382" s="119">
        <v>1876</v>
      </c>
      <c r="F1382" s="16" t="s">
        <v>3372</v>
      </c>
      <c r="G1382" s="14" t="s">
        <v>1302</v>
      </c>
      <c r="H1382" s="16" t="s">
        <v>3373</v>
      </c>
      <c r="I1382" s="14" t="s">
        <v>133</v>
      </c>
      <c r="J1382" s="14" t="s">
        <v>41</v>
      </c>
      <c r="K1382" s="27"/>
      <c r="L1382" s="27"/>
      <c r="M1382" s="14">
        <v>1995</v>
      </c>
      <c r="N1382" s="15" t="s">
        <v>43</v>
      </c>
      <c r="O1382" s="15" t="s">
        <v>86</v>
      </c>
      <c r="P1382" s="28">
        <v>4.2689148957375835E-3</v>
      </c>
      <c r="Q1382" s="18">
        <v>73500</v>
      </c>
      <c r="R1382" s="18">
        <v>74765.837729018356</v>
      </c>
      <c r="S1382" s="15" t="s">
        <v>45</v>
      </c>
      <c r="T1382" s="15"/>
      <c r="U1382" s="15"/>
      <c r="V1382" s="14">
        <v>365</v>
      </c>
      <c r="W1382" s="76" t="s">
        <v>3306</v>
      </c>
      <c r="X1382" s="14"/>
      <c r="Y1382" s="14">
        <v>8760</v>
      </c>
      <c r="Z1382" s="76" t="s">
        <v>3374</v>
      </c>
      <c r="AA1382" s="76" t="s">
        <v>429</v>
      </c>
      <c r="AB1382" s="19" t="s">
        <v>49</v>
      </c>
      <c r="AC1382" s="19">
        <v>589.42211574465</v>
      </c>
      <c r="AD1382" s="19">
        <v>6395.3771199333296</v>
      </c>
      <c r="AE1382" s="19">
        <v>22.425616220874101</v>
      </c>
      <c r="AF1382" s="19">
        <v>1344</v>
      </c>
      <c r="AG1382" s="19">
        <v>1920000</v>
      </c>
      <c r="AH1382" s="23">
        <v>73500</v>
      </c>
      <c r="AI1382" s="24">
        <v>8.7999999999999994E-8</v>
      </c>
      <c r="AJ1382" s="21">
        <f t="shared" si="929"/>
        <v>4.4068638259659176E-2</v>
      </c>
      <c r="AK1382" s="21">
        <f t="shared" si="930"/>
        <v>0.47815572796481209</v>
      </c>
      <c r="AL1382" s="21">
        <f t="shared" si="931"/>
        <v>1.6766699833431148E-3</v>
      </c>
      <c r="AM1382" s="21">
        <f t="shared" si="932"/>
        <v>0.10048528590780068</v>
      </c>
      <c r="AN1382" s="21">
        <f t="shared" si="933"/>
        <v>143.55040843971523</v>
      </c>
      <c r="AO1382" s="86">
        <f t="shared" si="895"/>
        <v>6.5793937201536149E-3</v>
      </c>
      <c r="AP1382" s="88">
        <f t="shared" si="896"/>
        <v>1.2073599523194295E-4</v>
      </c>
      <c r="AQ1382" s="89">
        <f t="shared" si="897"/>
        <v>1.3100156930542796E-3</v>
      </c>
      <c r="AR1382" s="89">
        <f t="shared" si="898"/>
        <v>4.5936163927208628E-6</v>
      </c>
      <c r="AS1382" s="89">
        <f t="shared" si="899"/>
        <v>2.7530215317205664E-4</v>
      </c>
      <c r="AT1382" s="89">
        <f t="shared" si="900"/>
        <v>0.39328879024579516</v>
      </c>
      <c r="AU1382" s="91">
        <f t="shared" si="901"/>
        <v>1.8025736219598944E-5</v>
      </c>
      <c r="AV1382" s="95">
        <f t="shared" si="911"/>
        <v>44068.638259659179</v>
      </c>
      <c r="AW1382" s="96">
        <f t="shared" si="912"/>
        <v>478155.72796481207</v>
      </c>
      <c r="AX1382" s="96">
        <f t="shared" si="913"/>
        <v>1676.6699833431148</v>
      </c>
      <c r="AY1382" s="96">
        <f t="shared" si="914"/>
        <v>100485.28590780067</v>
      </c>
      <c r="AZ1382" s="96">
        <f t="shared" si="915"/>
        <v>143550408.43971524</v>
      </c>
      <c r="BA1382" s="97">
        <f t="shared" si="916"/>
        <v>6579.3937201536146</v>
      </c>
      <c r="BB1382" s="102">
        <f t="shared" si="917"/>
        <v>120.73599523194295</v>
      </c>
      <c r="BC1382" s="98">
        <f t="shared" si="918"/>
        <v>1310.0156930542796</v>
      </c>
      <c r="BD1382" s="98">
        <f t="shared" si="919"/>
        <v>4.5936163927208629</v>
      </c>
      <c r="BE1382" s="98">
        <f t="shared" si="920"/>
        <v>275.30215317205665</v>
      </c>
      <c r="BF1382" s="98">
        <f t="shared" si="921"/>
        <v>393288.79024579516</v>
      </c>
      <c r="BG1382" s="103">
        <f t="shared" si="922"/>
        <v>18.025736219598944</v>
      </c>
      <c r="BH1382">
        <v>0.1</v>
      </c>
      <c r="BI1382">
        <f t="shared" si="902"/>
        <v>7476.5837729018358</v>
      </c>
      <c r="BJ1382">
        <v>0.1</v>
      </c>
      <c r="BK1382">
        <f t="shared" si="903"/>
        <v>7350</v>
      </c>
      <c r="BL1382" s="114">
        <v>491.49252207956101</v>
      </c>
      <c r="BM1382" s="114">
        <v>4911.7599692228896</v>
      </c>
      <c r="BN1382" s="114">
        <v>16.278520514623899</v>
      </c>
      <c r="BO1382" s="114">
        <v>537.6</v>
      </c>
      <c r="BP1382" s="114">
        <v>384000</v>
      </c>
      <c r="BQ1382" s="107">
        <f t="shared" si="904"/>
        <v>8.7999999999999994E-9</v>
      </c>
      <c r="BR1382" s="107">
        <f t="shared" si="905"/>
        <v>3.7010153266203848E-2</v>
      </c>
      <c r="BS1382" s="107">
        <f t="shared" si="906"/>
        <v>0.37033168888399548</v>
      </c>
      <c r="BT1382" s="107">
        <f t="shared" si="907"/>
        <v>1.2285720124276627E-3</v>
      </c>
      <c r="BU1382" s="107">
        <f t="shared" si="908"/>
        <v>4.1431144761825203E-2</v>
      </c>
      <c r="BV1382" s="107">
        <f t="shared" si="909"/>
        <v>32.09884714690628</v>
      </c>
      <c r="BW1382" s="117">
        <f t="shared" si="910"/>
        <v>9.3046678312336164E-4</v>
      </c>
    </row>
    <row r="1383" spans="1:75" ht="30" customHeight="1" x14ac:dyDescent="0.25">
      <c r="A1383" s="108">
        <v>4.6299666666666672</v>
      </c>
      <c r="B1383" s="108">
        <v>-74.112108333333325</v>
      </c>
      <c r="C1383" s="119">
        <v>28</v>
      </c>
      <c r="D1383" s="119">
        <v>27</v>
      </c>
      <c r="E1383" s="119">
        <v>1850</v>
      </c>
      <c r="F1383" s="16" t="s">
        <v>3376</v>
      </c>
      <c r="G1383" s="14" t="s">
        <v>3377</v>
      </c>
      <c r="H1383" s="16" t="s">
        <v>3378</v>
      </c>
      <c r="I1383" s="14" t="s">
        <v>133</v>
      </c>
      <c r="J1383" s="14" t="s">
        <v>41</v>
      </c>
      <c r="K1383" s="14">
        <v>40</v>
      </c>
      <c r="L1383" s="14"/>
      <c r="M1383" s="27">
        <v>2007</v>
      </c>
      <c r="N1383" s="15" t="s">
        <v>43</v>
      </c>
      <c r="O1383" s="15" t="s">
        <v>44</v>
      </c>
      <c r="P1383" s="22">
        <v>8.4286353981658756E-3</v>
      </c>
      <c r="Q1383" s="18">
        <v>177528</v>
      </c>
      <c r="R1383" s="18">
        <v>183615.31404632231</v>
      </c>
      <c r="S1383" s="15" t="s">
        <v>45</v>
      </c>
      <c r="T1383" s="15"/>
      <c r="U1383" s="15"/>
      <c r="V1383" s="14">
        <v>365</v>
      </c>
      <c r="W1383" s="76" t="s">
        <v>3306</v>
      </c>
      <c r="X1383" s="14"/>
      <c r="Y1383" s="14">
        <v>8760</v>
      </c>
      <c r="Z1383" s="76" t="s">
        <v>3379</v>
      </c>
      <c r="AA1383" s="76" t="s">
        <v>3380</v>
      </c>
      <c r="AB1383" s="19" t="s">
        <v>49</v>
      </c>
      <c r="AC1383" s="19">
        <v>46.3856216091623</v>
      </c>
      <c r="AD1383" s="19">
        <v>1074.85364414012</v>
      </c>
      <c r="AE1383" s="19">
        <v>5.4109910208389103</v>
      </c>
      <c r="AF1383" s="19">
        <v>1344</v>
      </c>
      <c r="AG1383" s="19">
        <v>1920000</v>
      </c>
      <c r="AH1383" s="23">
        <v>177528</v>
      </c>
      <c r="AI1383" s="24">
        <v>8.7999999999999994E-8</v>
      </c>
      <c r="AJ1383" s="21">
        <f t="shared" si="929"/>
        <v>8.5171104790002106E-3</v>
      </c>
      <c r="AK1383" s="21">
        <f t="shared" si="930"/>
        <v>0.19735958942262208</v>
      </c>
      <c r="AL1383" s="21">
        <f t="shared" si="931"/>
        <v>9.9354081559316658E-4</v>
      </c>
      <c r="AM1383" s="21">
        <f t="shared" si="932"/>
        <v>0.24677898207825719</v>
      </c>
      <c r="AN1383" s="21">
        <f t="shared" si="933"/>
        <v>352.54140296893883</v>
      </c>
      <c r="AO1383" s="86">
        <f t="shared" si="895"/>
        <v>1.6158147636076363E-2</v>
      </c>
      <c r="AP1383" s="88">
        <f t="shared" si="896"/>
        <v>2.3334549257534824E-5</v>
      </c>
      <c r="AQ1383" s="89">
        <f t="shared" si="897"/>
        <v>5.407112038975947E-4</v>
      </c>
      <c r="AR1383" s="89">
        <f t="shared" si="898"/>
        <v>2.7220296317621001E-6</v>
      </c>
      <c r="AS1383" s="89">
        <f t="shared" si="899"/>
        <v>6.761068002144032E-4</v>
      </c>
      <c r="AT1383" s="89">
        <f t="shared" si="900"/>
        <v>0.96586685744914746</v>
      </c>
      <c r="AU1383" s="91">
        <f t="shared" si="901"/>
        <v>4.4268897633085927E-5</v>
      </c>
      <c r="AV1383" s="95">
        <f t="shared" si="911"/>
        <v>8517.11047900021</v>
      </c>
      <c r="AW1383" s="96">
        <f t="shared" si="912"/>
        <v>197359.58942262208</v>
      </c>
      <c r="AX1383" s="96">
        <f t="shared" si="913"/>
        <v>993.5408155931666</v>
      </c>
      <c r="AY1383" s="96">
        <f t="shared" si="914"/>
        <v>246778.98207825719</v>
      </c>
      <c r="AZ1383" s="96">
        <f t="shared" si="915"/>
        <v>352541402.96893883</v>
      </c>
      <c r="BA1383" s="97">
        <f t="shared" si="916"/>
        <v>16158.147636076363</v>
      </c>
      <c r="BB1383" s="102">
        <f t="shared" si="917"/>
        <v>23.334549257534825</v>
      </c>
      <c r="BC1383" s="98">
        <f t="shared" si="918"/>
        <v>540.71120389759471</v>
      </c>
      <c r="BD1383" s="98">
        <f t="shared" si="919"/>
        <v>2.7220296317621</v>
      </c>
      <c r="BE1383" s="98">
        <f t="shared" si="920"/>
        <v>676.10680021440317</v>
      </c>
      <c r="BF1383" s="98">
        <f t="shared" si="921"/>
        <v>965866.8574491475</v>
      </c>
      <c r="BG1383" s="103">
        <f t="shared" si="922"/>
        <v>44.268897633085928</v>
      </c>
      <c r="BH1383">
        <v>0.1</v>
      </c>
      <c r="BI1383">
        <f t="shared" si="902"/>
        <v>18361.531404632231</v>
      </c>
      <c r="BJ1383">
        <v>0.1</v>
      </c>
      <c r="BK1383">
        <f t="shared" si="903"/>
        <v>17752.8</v>
      </c>
      <c r="BL1383" s="114">
        <v>17.6498016718255</v>
      </c>
      <c r="BM1383" s="114">
        <v>910.91550745517998</v>
      </c>
      <c r="BN1383" s="114">
        <v>5.3109910208389097</v>
      </c>
      <c r="BO1383" s="114">
        <v>537.6</v>
      </c>
      <c r="BP1383" s="114">
        <v>384000</v>
      </c>
      <c r="BQ1383" s="107">
        <f t="shared" si="904"/>
        <v>8.7999999999999994E-9</v>
      </c>
      <c r="BR1383" s="107">
        <f t="shared" si="905"/>
        <v>3.3508248282837442E-3</v>
      </c>
      <c r="BS1383" s="107">
        <f t="shared" si="906"/>
        <v>0.16841840459634777</v>
      </c>
      <c r="BT1383" s="107">
        <f t="shared" si="907"/>
        <v>9.8022745821210147E-4</v>
      </c>
      <c r="BU1383" s="107">
        <f t="shared" si="908"/>
        <v>0.10174958092910621</v>
      </c>
      <c r="BV1383" s="107">
        <f t="shared" si="909"/>
        <v>78.830654192169348</v>
      </c>
      <c r="BW1383" s="117">
        <f t="shared" si="910"/>
        <v>2.2851071529765956E-3</v>
      </c>
    </row>
    <row r="1384" spans="1:75" ht="30" customHeight="1" x14ac:dyDescent="0.25">
      <c r="A1384" s="108">
        <v>4.6299666666666672</v>
      </c>
      <c r="B1384" s="108">
        <v>-74.112108333333325</v>
      </c>
      <c r="C1384" s="119">
        <v>28</v>
      </c>
      <c r="D1384" s="119">
        <v>27</v>
      </c>
      <c r="E1384" s="119">
        <v>1850</v>
      </c>
      <c r="F1384" s="16" t="s">
        <v>3376</v>
      </c>
      <c r="G1384" s="14" t="s">
        <v>3377</v>
      </c>
      <c r="H1384" s="16" t="s">
        <v>3378</v>
      </c>
      <c r="I1384" s="14" t="s">
        <v>133</v>
      </c>
      <c r="J1384" s="14" t="s">
        <v>41</v>
      </c>
      <c r="K1384" s="14">
        <v>40</v>
      </c>
      <c r="L1384" s="14"/>
      <c r="M1384" s="27">
        <v>1999</v>
      </c>
      <c r="N1384" s="15" t="s">
        <v>43</v>
      </c>
      <c r="O1384" s="15" t="s">
        <v>44</v>
      </c>
      <c r="P1384" s="22">
        <v>8.4286353981658756E-3</v>
      </c>
      <c r="Q1384" s="18">
        <v>177528</v>
      </c>
      <c r="R1384" s="18">
        <v>183615.31404632231</v>
      </c>
      <c r="S1384" s="15" t="s">
        <v>45</v>
      </c>
      <c r="T1384" s="15"/>
      <c r="U1384" s="15"/>
      <c r="V1384" s="14">
        <v>365</v>
      </c>
      <c r="W1384" s="76" t="s">
        <v>3306</v>
      </c>
      <c r="X1384" s="14"/>
      <c r="Y1384" s="14">
        <v>8760</v>
      </c>
      <c r="Z1384" s="76" t="s">
        <v>3379</v>
      </c>
      <c r="AA1384" s="76" t="s">
        <v>429</v>
      </c>
      <c r="AB1384" s="19" t="s">
        <v>49</v>
      </c>
      <c r="AC1384" s="19">
        <v>46.3856216091623</v>
      </c>
      <c r="AD1384" s="19">
        <v>1074.85364414012</v>
      </c>
      <c r="AE1384" s="19">
        <v>5.4109910208389103</v>
      </c>
      <c r="AF1384" s="19">
        <v>1344</v>
      </c>
      <c r="AG1384" s="19">
        <v>1920000</v>
      </c>
      <c r="AH1384" s="23">
        <v>177528</v>
      </c>
      <c r="AI1384" s="24">
        <v>8.7999999999999994E-8</v>
      </c>
      <c r="AJ1384" s="21">
        <f t="shared" si="929"/>
        <v>8.5171104790002106E-3</v>
      </c>
      <c r="AK1384" s="21">
        <f t="shared" si="930"/>
        <v>0.19735958942262208</v>
      </c>
      <c r="AL1384" s="21">
        <f t="shared" si="931"/>
        <v>9.9354081559316658E-4</v>
      </c>
      <c r="AM1384" s="21">
        <f t="shared" si="932"/>
        <v>0.24677898207825719</v>
      </c>
      <c r="AN1384" s="21">
        <f t="shared" si="933"/>
        <v>352.54140296893883</v>
      </c>
      <c r="AO1384" s="86">
        <f t="shared" si="895"/>
        <v>1.6158147636076363E-2</v>
      </c>
      <c r="AP1384" s="88">
        <f t="shared" si="896"/>
        <v>2.3334549257534824E-5</v>
      </c>
      <c r="AQ1384" s="89">
        <f t="shared" si="897"/>
        <v>5.407112038975947E-4</v>
      </c>
      <c r="AR1384" s="89">
        <f t="shared" si="898"/>
        <v>2.7220296317621001E-6</v>
      </c>
      <c r="AS1384" s="89">
        <f t="shared" si="899"/>
        <v>6.761068002144032E-4</v>
      </c>
      <c r="AT1384" s="89">
        <f t="shared" si="900"/>
        <v>0.96586685744914746</v>
      </c>
      <c r="AU1384" s="91">
        <f t="shared" si="901"/>
        <v>4.4268897633085927E-5</v>
      </c>
      <c r="AV1384" s="95">
        <f t="shared" si="911"/>
        <v>8517.11047900021</v>
      </c>
      <c r="AW1384" s="96">
        <f t="shared" si="912"/>
        <v>197359.58942262208</v>
      </c>
      <c r="AX1384" s="96">
        <f t="shared" si="913"/>
        <v>993.5408155931666</v>
      </c>
      <c r="AY1384" s="96">
        <f t="shared" si="914"/>
        <v>246778.98207825719</v>
      </c>
      <c r="AZ1384" s="96">
        <f t="shared" si="915"/>
        <v>352541402.96893883</v>
      </c>
      <c r="BA1384" s="97">
        <f t="shared" si="916"/>
        <v>16158.147636076363</v>
      </c>
      <c r="BB1384" s="102">
        <f t="shared" si="917"/>
        <v>23.334549257534825</v>
      </c>
      <c r="BC1384" s="98">
        <f t="shared" si="918"/>
        <v>540.71120389759471</v>
      </c>
      <c r="BD1384" s="98">
        <f t="shared" si="919"/>
        <v>2.7220296317621</v>
      </c>
      <c r="BE1384" s="98">
        <f t="shared" si="920"/>
        <v>676.10680021440317</v>
      </c>
      <c r="BF1384" s="98">
        <f t="shared" si="921"/>
        <v>965866.8574491475</v>
      </c>
      <c r="BG1384" s="103">
        <f t="shared" si="922"/>
        <v>44.268897633085928</v>
      </c>
      <c r="BH1384">
        <v>0.1</v>
      </c>
      <c r="BI1384">
        <f t="shared" si="902"/>
        <v>18361.531404632231</v>
      </c>
      <c r="BJ1384">
        <v>0.1</v>
      </c>
      <c r="BK1384">
        <f t="shared" si="903"/>
        <v>17752.8</v>
      </c>
      <c r="BL1384" s="114">
        <v>17.6498016718255</v>
      </c>
      <c r="BM1384" s="114">
        <v>910.91550745517998</v>
      </c>
      <c r="BN1384" s="114">
        <v>5.3109910208389097</v>
      </c>
      <c r="BO1384" s="114">
        <v>537.6</v>
      </c>
      <c r="BP1384" s="114">
        <v>384000</v>
      </c>
      <c r="BQ1384" s="107">
        <f t="shared" si="904"/>
        <v>8.7999999999999994E-9</v>
      </c>
      <c r="BR1384" s="107">
        <f t="shared" si="905"/>
        <v>3.3508248282837442E-3</v>
      </c>
      <c r="BS1384" s="107">
        <f t="shared" si="906"/>
        <v>0.16841840459634777</v>
      </c>
      <c r="BT1384" s="107">
        <f t="shared" si="907"/>
        <v>9.8022745821210147E-4</v>
      </c>
      <c r="BU1384" s="107">
        <f t="shared" si="908"/>
        <v>0.10174958092910621</v>
      </c>
      <c r="BV1384" s="107">
        <f t="shared" si="909"/>
        <v>78.830654192169348</v>
      </c>
      <c r="BW1384" s="117">
        <f t="shared" si="910"/>
        <v>2.2851071529765956E-3</v>
      </c>
    </row>
    <row r="1385" spans="1:75" ht="30" customHeight="1" x14ac:dyDescent="0.25">
      <c r="A1385" s="108">
        <v>4.5158895643941301</v>
      </c>
      <c r="B1385" s="108">
        <v>-74.109999473495094</v>
      </c>
      <c r="C1385" s="119">
        <v>28</v>
      </c>
      <c r="D1385" s="119">
        <v>15</v>
      </c>
      <c r="E1385" s="119">
        <v>1694</v>
      </c>
      <c r="F1385" s="16" t="s">
        <v>3381</v>
      </c>
      <c r="G1385" s="14" t="s">
        <v>3382</v>
      </c>
      <c r="H1385" s="16" t="s">
        <v>3383</v>
      </c>
      <c r="I1385" s="14" t="s">
        <v>3384</v>
      </c>
      <c r="J1385" s="14" t="s">
        <v>3385</v>
      </c>
      <c r="K1385" s="27"/>
      <c r="L1385" s="27"/>
      <c r="M1385" s="14">
        <v>1995</v>
      </c>
      <c r="N1385" s="15" t="s">
        <v>150</v>
      </c>
      <c r="O1385" s="15" t="s">
        <v>3329</v>
      </c>
      <c r="P1385" s="28">
        <v>4.2689148957375835E-3</v>
      </c>
      <c r="Q1385" s="18">
        <v>780000</v>
      </c>
      <c r="R1385" s="18">
        <v>793433.37998141919</v>
      </c>
      <c r="S1385" s="15" t="s">
        <v>64</v>
      </c>
      <c r="T1385" s="15">
        <f>((R1385*6933000)/1000)/8460</f>
        <v>650221.46848831908</v>
      </c>
      <c r="U1385" s="15" t="s">
        <v>45</v>
      </c>
      <c r="V1385" s="14">
        <v>365</v>
      </c>
      <c r="W1385" s="76"/>
      <c r="X1385" s="14"/>
      <c r="Y1385" s="14">
        <v>8760</v>
      </c>
      <c r="Z1385" s="76" t="s">
        <v>3386</v>
      </c>
      <c r="AA1385" s="76" t="s">
        <v>292</v>
      </c>
      <c r="AB1385" s="19" t="s">
        <v>226</v>
      </c>
      <c r="AC1385" s="19">
        <v>12.7152226842523</v>
      </c>
      <c r="AD1385" s="19">
        <v>4.5638248573294096</v>
      </c>
      <c r="AE1385" s="19">
        <v>12.0799261022882</v>
      </c>
      <c r="AF1385" s="19">
        <v>6.25</v>
      </c>
      <c r="AG1385" s="19">
        <v>2343</v>
      </c>
      <c r="AH1385" s="20">
        <v>5536.7678571428569</v>
      </c>
      <c r="AI1385" s="20">
        <v>1.3619999999999999E-8</v>
      </c>
      <c r="AJ1385" s="21">
        <f>AC1385*R1385/1000000</f>
        <v>10.088682111582715</v>
      </c>
      <c r="AK1385" s="21">
        <f>AD1385*R1385/1000000</f>
        <v>3.6210909821940915</v>
      </c>
      <c r="AL1385" s="21">
        <f>AE1385*R1385/1000000</f>
        <v>9.5846165972642972</v>
      </c>
      <c r="AM1385" s="21">
        <f>AF1385*R1385/1000000</f>
        <v>4.95895862488387</v>
      </c>
      <c r="AN1385" s="21">
        <f>AG1385*R1385/1000000</f>
        <v>1859.0144092964651</v>
      </c>
      <c r="AO1385" s="86">
        <f t="shared" si="895"/>
        <v>7.6709523904602413E-5</v>
      </c>
      <c r="AP1385" s="88">
        <f t="shared" si="896"/>
        <v>2.7640224963240315E-2</v>
      </c>
      <c r="AQ1385" s="89">
        <f t="shared" si="897"/>
        <v>9.9207972114906621E-3</v>
      </c>
      <c r="AR1385" s="89">
        <f t="shared" si="898"/>
        <v>2.625922355414876E-2</v>
      </c>
      <c r="AS1385" s="89">
        <f t="shared" si="899"/>
        <v>1.3586188013380466E-2</v>
      </c>
      <c r="AT1385" s="89">
        <f t="shared" si="900"/>
        <v>5.0931901624560689</v>
      </c>
      <c r="AU1385" s="91">
        <f t="shared" si="901"/>
        <v>2.1016307919069154E-7</v>
      </c>
      <c r="AV1385" s="95">
        <f t="shared" si="911"/>
        <v>10088682.111582715</v>
      </c>
      <c r="AW1385" s="96">
        <f t="shared" si="912"/>
        <v>3621090.9821940917</v>
      </c>
      <c r="AX1385" s="96">
        <f t="shared" si="913"/>
        <v>9584616.5972642973</v>
      </c>
      <c r="AY1385" s="96">
        <f t="shared" si="914"/>
        <v>4958958.6248838697</v>
      </c>
      <c r="AZ1385" s="96">
        <f t="shared" si="915"/>
        <v>1859014409.2964652</v>
      </c>
      <c r="BA1385" s="97">
        <f t="shared" si="916"/>
        <v>76.709523904602406</v>
      </c>
      <c r="BB1385" s="102">
        <f t="shared" si="917"/>
        <v>27640.224963240315</v>
      </c>
      <c r="BC1385" s="98">
        <f t="shared" si="918"/>
        <v>9920.7972114906624</v>
      </c>
      <c r="BD1385" s="98">
        <f t="shared" si="919"/>
        <v>26259.223554148761</v>
      </c>
      <c r="BE1385" s="98">
        <f t="shared" si="920"/>
        <v>13586.188013380466</v>
      </c>
      <c r="BF1385" s="98">
        <f t="shared" si="921"/>
        <v>5093190.1624560691</v>
      </c>
      <c r="BG1385" s="103">
        <f t="shared" si="922"/>
        <v>0.21016307919069155</v>
      </c>
      <c r="BH1385">
        <v>0.1</v>
      </c>
      <c r="BI1385">
        <f t="shared" si="902"/>
        <v>79343.337998141928</v>
      </c>
      <c r="BJ1385">
        <v>0.1</v>
      </c>
      <c r="BK1385">
        <f t="shared" si="903"/>
        <v>553.67678571428576</v>
      </c>
      <c r="BL1385" s="114">
        <v>8.7974410932361504</v>
      </c>
      <c r="BM1385" s="114">
        <v>3.6268345072346699</v>
      </c>
      <c r="BN1385" s="114">
        <v>10.053852918428399</v>
      </c>
      <c r="BO1385" s="114">
        <v>12.5</v>
      </c>
      <c r="BP1385" s="114">
        <v>2343</v>
      </c>
      <c r="BQ1385" s="107">
        <f t="shared" si="904"/>
        <v>1.3620000000000001E-9</v>
      </c>
      <c r="BR1385" s="107">
        <f t="shared" si="905"/>
        <v>7.0527140640586419</v>
      </c>
      <c r="BS1385" s="107">
        <f t="shared" si="906"/>
        <v>2.900345067335325</v>
      </c>
      <c r="BT1385" s="107">
        <f t="shared" si="907"/>
        <v>8.034436814638207</v>
      </c>
      <c r="BU1385" s="107">
        <f t="shared" si="908"/>
        <v>9.9303069076274575</v>
      </c>
      <c r="BV1385" s="107">
        <f t="shared" si="909"/>
        <v>1868.2863591300995</v>
      </c>
      <c r="BW1385" s="117">
        <f t="shared" si="910"/>
        <v>1.084836490690719E-5</v>
      </c>
    </row>
    <row r="1386" spans="1:75" ht="30" customHeight="1" x14ac:dyDescent="0.25">
      <c r="A1386" s="108">
        <v>4.6086611111111111</v>
      </c>
      <c r="B1386" s="108">
        <v>-74.16021111111111</v>
      </c>
      <c r="C1386" s="119">
        <v>22</v>
      </c>
      <c r="D1386" s="119">
        <v>25</v>
      </c>
      <c r="E1386" s="119">
        <v>1818</v>
      </c>
      <c r="F1386" s="16" t="s">
        <v>3387</v>
      </c>
      <c r="G1386" s="14" t="s">
        <v>3388</v>
      </c>
      <c r="H1386" s="16" t="s">
        <v>3389</v>
      </c>
      <c r="I1386" s="14" t="s">
        <v>195</v>
      </c>
      <c r="J1386" s="14" t="s">
        <v>41</v>
      </c>
      <c r="K1386" s="27"/>
      <c r="L1386" s="27"/>
      <c r="M1386" s="14">
        <v>1997</v>
      </c>
      <c r="N1386" s="15" t="s">
        <v>43</v>
      </c>
      <c r="O1386" s="15" t="s">
        <v>86</v>
      </c>
      <c r="P1386" s="17">
        <v>3.8352293606559062E-2</v>
      </c>
      <c r="Q1386" s="18">
        <v>1095120</v>
      </c>
      <c r="R1386" s="18">
        <v>1276692.9741952047</v>
      </c>
      <c r="S1386" s="15" t="s">
        <v>45</v>
      </c>
      <c r="T1386" s="15"/>
      <c r="U1386" s="15"/>
      <c r="V1386" s="14">
        <v>365</v>
      </c>
      <c r="W1386" s="76" t="s">
        <v>3306</v>
      </c>
      <c r="X1386" s="14"/>
      <c r="Y1386" s="14">
        <v>8760</v>
      </c>
      <c r="Z1386" s="76" t="s">
        <v>429</v>
      </c>
      <c r="AA1386" s="76" t="s">
        <v>429</v>
      </c>
      <c r="AB1386" s="19" t="s">
        <v>49</v>
      </c>
      <c r="AC1386" s="19">
        <v>589.42211574465</v>
      </c>
      <c r="AD1386" s="19">
        <v>6395.3771199333296</v>
      </c>
      <c r="AE1386" s="19">
        <v>22.425616220874101</v>
      </c>
      <c r="AF1386" s="19">
        <v>1344</v>
      </c>
      <c r="AG1386" s="19">
        <v>1920000</v>
      </c>
      <c r="AH1386" s="23">
        <v>1095120</v>
      </c>
      <c r="AI1386" s="24">
        <v>8.7999999999999994E-8</v>
      </c>
      <c r="AJ1386" s="21">
        <f t="shared" ref="AJ1386:AJ1397" si="934">AC1386*R1386/1000000000</f>
        <v>0.75251107400646733</v>
      </c>
      <c r="AK1386" s="21">
        <f t="shared" ref="AK1386:AK1397" si="935">AD1386*R1386/1000000000</f>
        <v>8.1649330363476444</v>
      </c>
      <c r="AL1386" s="21">
        <f t="shared" ref="AL1386:AL1397" si="936">AE1386*R1386/1000000000</f>
        <v>2.8630626671187983E-2</v>
      </c>
      <c r="AM1386" s="21">
        <f t="shared" ref="AM1386:AM1397" si="937">AF1386*R1386/1000000000</f>
        <v>1.7158753573183552</v>
      </c>
      <c r="AN1386" s="21">
        <f t="shared" ref="AN1386:AN1397" si="938">AG1386*R1386/1000000000</f>
        <v>2451.2505104547931</v>
      </c>
      <c r="AO1386" s="86">
        <f t="shared" si="895"/>
        <v>0.11234898172917801</v>
      </c>
      <c r="AP1386" s="88">
        <f t="shared" si="896"/>
        <v>2.0616741753601846E-3</v>
      </c>
      <c r="AQ1386" s="89">
        <f t="shared" si="897"/>
        <v>2.2369679551637382E-2</v>
      </c>
      <c r="AR1386" s="89">
        <f t="shared" si="898"/>
        <v>7.84400730717479E-5</v>
      </c>
      <c r="AS1386" s="89">
        <f t="shared" si="899"/>
        <v>4.7010283762146717E-3</v>
      </c>
      <c r="AT1386" s="89">
        <f t="shared" si="900"/>
        <v>6.7157548231638167</v>
      </c>
      <c r="AU1386" s="91">
        <f t="shared" si="901"/>
        <v>3.0780542939500824E-4</v>
      </c>
      <c r="AV1386" s="95">
        <f t="shared" si="911"/>
        <v>752511.07400646736</v>
      </c>
      <c r="AW1386" s="96">
        <f t="shared" si="912"/>
        <v>8164933.0363476444</v>
      </c>
      <c r="AX1386" s="96">
        <f t="shared" si="913"/>
        <v>28630.626671187983</v>
      </c>
      <c r="AY1386" s="96">
        <f t="shared" si="914"/>
        <v>1715875.3573183552</v>
      </c>
      <c r="AZ1386" s="96">
        <f t="shared" si="915"/>
        <v>2451250510.454793</v>
      </c>
      <c r="BA1386" s="97">
        <f t="shared" si="916"/>
        <v>112348.98172917801</v>
      </c>
      <c r="BB1386" s="102">
        <f t="shared" si="917"/>
        <v>2061.6741753601846</v>
      </c>
      <c r="BC1386" s="98">
        <f t="shared" si="918"/>
        <v>22369.679551637382</v>
      </c>
      <c r="BD1386" s="98">
        <f t="shared" si="919"/>
        <v>78.440073071747904</v>
      </c>
      <c r="BE1386" s="98">
        <f t="shared" si="920"/>
        <v>4701.0283762146719</v>
      </c>
      <c r="BF1386" s="98">
        <f t="shared" si="921"/>
        <v>6715754.8231638167</v>
      </c>
      <c r="BG1386" s="103">
        <f t="shared" si="922"/>
        <v>307.80542939500822</v>
      </c>
      <c r="BH1386">
        <v>0.1</v>
      </c>
      <c r="BI1386">
        <f t="shared" si="902"/>
        <v>127669.29741952047</v>
      </c>
      <c r="BJ1386">
        <v>0.1</v>
      </c>
      <c r="BK1386">
        <f t="shared" si="903"/>
        <v>109512</v>
      </c>
      <c r="BL1386" s="114">
        <v>491.49252207956101</v>
      </c>
      <c r="BM1386" s="114">
        <v>4911.7599692228896</v>
      </c>
      <c r="BN1386" s="114">
        <v>16.278520514623899</v>
      </c>
      <c r="BO1386" s="114">
        <v>537.6</v>
      </c>
      <c r="BP1386" s="114">
        <v>384000</v>
      </c>
      <c r="BQ1386" s="107">
        <f t="shared" si="904"/>
        <v>8.7999999999999994E-9</v>
      </c>
      <c r="BR1386" s="107">
        <f t="shared" si="905"/>
        <v>0.63198118397476477</v>
      </c>
      <c r="BS1386" s="107">
        <f t="shared" si="906"/>
        <v>6.3237419613174053</v>
      </c>
      <c r="BT1386" s="107">
        <f t="shared" si="907"/>
        <v>2.0978956488713105E-2</v>
      </c>
      <c r="BU1386" s="107">
        <f t="shared" si="908"/>
        <v>0.70747353386180245</v>
      </c>
      <c r="BV1386" s="107">
        <f t="shared" si="909"/>
        <v>548.11627712579764</v>
      </c>
      <c r="BW1386" s="117">
        <f t="shared" si="910"/>
        <v>1.5888545368021062E-2</v>
      </c>
    </row>
    <row r="1387" spans="1:75" ht="30" customHeight="1" x14ac:dyDescent="0.25">
      <c r="A1387" s="108">
        <v>4.6086611111111111</v>
      </c>
      <c r="B1387" s="108">
        <v>-74.16021111111111</v>
      </c>
      <c r="C1387" s="119">
        <v>22</v>
      </c>
      <c r="D1387" s="119">
        <v>25</v>
      </c>
      <c r="E1387" s="119">
        <v>1818</v>
      </c>
      <c r="F1387" s="16" t="s">
        <v>3387</v>
      </c>
      <c r="G1387" s="14" t="s">
        <v>3388</v>
      </c>
      <c r="H1387" s="16" t="s">
        <v>3389</v>
      </c>
      <c r="I1387" s="14" t="s">
        <v>195</v>
      </c>
      <c r="J1387" s="14" t="s">
        <v>41</v>
      </c>
      <c r="K1387" s="14">
        <v>400</v>
      </c>
      <c r="L1387" s="14"/>
      <c r="M1387" s="14">
        <v>2007</v>
      </c>
      <c r="N1387" s="15" t="s">
        <v>43</v>
      </c>
      <c r="O1387" s="15" t="s">
        <v>82</v>
      </c>
      <c r="P1387" s="17">
        <v>3.8352293606559062E-2</v>
      </c>
      <c r="Q1387" s="18">
        <v>374400</v>
      </c>
      <c r="R1387" s="18">
        <v>436476.2304940871</v>
      </c>
      <c r="S1387" s="15" t="s">
        <v>45</v>
      </c>
      <c r="T1387" s="15"/>
      <c r="U1387" s="15"/>
      <c r="V1387" s="14">
        <v>365</v>
      </c>
      <c r="W1387" s="76" t="s">
        <v>3306</v>
      </c>
      <c r="X1387" s="14"/>
      <c r="Y1387" s="14">
        <v>8760</v>
      </c>
      <c r="Z1387" s="76" t="s">
        <v>429</v>
      </c>
      <c r="AA1387" s="76" t="s">
        <v>429</v>
      </c>
      <c r="AB1387" s="19" t="s">
        <v>49</v>
      </c>
      <c r="AC1387" s="19">
        <v>237.18055687712899</v>
      </c>
      <c r="AD1387" s="19">
        <v>787.65812200543303</v>
      </c>
      <c r="AE1387" s="19">
        <v>0.50440070906507495</v>
      </c>
      <c r="AF1387" s="19">
        <v>1344</v>
      </c>
      <c r="AG1387" s="19">
        <v>1920000</v>
      </c>
      <c r="AH1387" s="23">
        <v>374400</v>
      </c>
      <c r="AI1387" s="24">
        <v>8.7999999999999994E-8</v>
      </c>
      <c r="AJ1387" s="21">
        <f t="shared" si="934"/>
        <v>0.10352367541221769</v>
      </c>
      <c r="AK1387" s="21">
        <f t="shared" si="935"/>
        <v>0.34379404801098318</v>
      </c>
      <c r="AL1387" s="21">
        <f t="shared" si="936"/>
        <v>2.2015892015126863E-4</v>
      </c>
      <c r="AM1387" s="21">
        <f t="shared" si="937"/>
        <v>0.58662405378405313</v>
      </c>
      <c r="AN1387" s="21">
        <f t="shared" si="938"/>
        <v>838.03436254864721</v>
      </c>
      <c r="AO1387" s="86">
        <f t="shared" si="895"/>
        <v>3.8409908283479663E-2</v>
      </c>
      <c r="AP1387" s="88">
        <f t="shared" si="896"/>
        <v>2.8362650797867858E-4</v>
      </c>
      <c r="AQ1387" s="89">
        <f t="shared" si="897"/>
        <v>9.4190150139995387E-4</v>
      </c>
      <c r="AR1387" s="89">
        <f t="shared" si="898"/>
        <v>6.0317512370210579E-7</v>
      </c>
      <c r="AS1387" s="89">
        <f t="shared" si="899"/>
        <v>1.6071891884494607E-3</v>
      </c>
      <c r="AT1387" s="89">
        <f t="shared" si="900"/>
        <v>2.2959845549278004</v>
      </c>
      <c r="AU1387" s="91">
        <f t="shared" si="901"/>
        <v>1.0523262543419086E-4</v>
      </c>
      <c r="AV1387" s="95">
        <f t="shared" si="911"/>
        <v>103523.67541221768</v>
      </c>
      <c r="AW1387" s="96">
        <f t="shared" si="912"/>
        <v>343794.04801098316</v>
      </c>
      <c r="AX1387" s="96">
        <f t="shared" si="913"/>
        <v>220.15892015126863</v>
      </c>
      <c r="AY1387" s="96">
        <f t="shared" si="914"/>
        <v>586624.05378405319</v>
      </c>
      <c r="AZ1387" s="96">
        <f t="shared" si="915"/>
        <v>838034362.54864717</v>
      </c>
      <c r="BA1387" s="97">
        <f t="shared" si="916"/>
        <v>38409.908283479665</v>
      </c>
      <c r="BB1387" s="102">
        <f t="shared" si="917"/>
        <v>283.6265079786786</v>
      </c>
      <c r="BC1387" s="98">
        <f t="shared" si="918"/>
        <v>941.90150139995387</v>
      </c>
      <c r="BD1387" s="98">
        <f t="shared" si="919"/>
        <v>0.6031751237021058</v>
      </c>
      <c r="BE1387" s="98">
        <f t="shared" si="920"/>
        <v>1607.1891884494607</v>
      </c>
      <c r="BF1387" s="98">
        <f t="shared" si="921"/>
        <v>2295984.5549278003</v>
      </c>
      <c r="BG1387" s="103">
        <f t="shared" si="922"/>
        <v>105.23262543419087</v>
      </c>
      <c r="BH1387">
        <v>0.1</v>
      </c>
      <c r="BI1387">
        <f t="shared" si="902"/>
        <v>43647.623049408714</v>
      </c>
      <c r="BJ1387">
        <v>0.1</v>
      </c>
      <c r="BK1387">
        <f t="shared" si="903"/>
        <v>37440</v>
      </c>
      <c r="BL1387" s="114">
        <v>233.99671804194799</v>
      </c>
      <c r="BM1387" s="114">
        <v>664.65923848889599</v>
      </c>
      <c r="BN1387" s="114">
        <v>0.40440070906507503</v>
      </c>
      <c r="BO1387" s="114">
        <v>537.6</v>
      </c>
      <c r="BP1387" s="114">
        <v>384000</v>
      </c>
      <c r="BQ1387" s="107">
        <f t="shared" si="904"/>
        <v>8.7999999999999994E-9</v>
      </c>
      <c r="BR1387" s="107">
        <f t="shared" si="905"/>
        <v>0.10265732599629407</v>
      </c>
      <c r="BS1387" s="107">
        <f t="shared" si="906"/>
        <v>0.29213793204112859</v>
      </c>
      <c r="BT1387" s="107">
        <f t="shared" si="907"/>
        <v>1.778789968090747E-4</v>
      </c>
      <c r="BU1387" s="107">
        <f t="shared" si="908"/>
        <v>0.24187129362796669</v>
      </c>
      <c r="BV1387" s="107">
        <f t="shared" si="909"/>
        <v>187.39018021394793</v>
      </c>
      <c r="BW1387" s="117">
        <f t="shared" si="910"/>
        <v>5.431981322400364E-3</v>
      </c>
    </row>
    <row r="1388" spans="1:75" x14ac:dyDescent="0.25">
      <c r="A1388" s="108">
        <v>4.6481999999999992</v>
      </c>
      <c r="B1388" s="108">
        <v>-74.124424999999988</v>
      </c>
      <c r="C1388" s="119">
        <v>26</v>
      </c>
      <c r="D1388" s="119">
        <v>29</v>
      </c>
      <c r="E1388" s="119">
        <v>1874</v>
      </c>
      <c r="F1388" s="16" t="s">
        <v>3390</v>
      </c>
      <c r="G1388" s="14" t="s">
        <v>861</v>
      </c>
      <c r="H1388" s="16" t="s">
        <v>3391</v>
      </c>
      <c r="I1388" s="14" t="s">
        <v>40</v>
      </c>
      <c r="J1388" s="14" t="s">
        <v>41</v>
      </c>
      <c r="K1388" s="27"/>
      <c r="L1388" s="27"/>
      <c r="M1388" s="14">
        <v>1979</v>
      </c>
      <c r="N1388" s="15" t="s">
        <v>102</v>
      </c>
      <c r="O1388" s="15" t="s">
        <v>103</v>
      </c>
      <c r="P1388" s="17">
        <v>-8.4851358602175367E-2</v>
      </c>
      <c r="Q1388" s="18">
        <v>44.952114168906398</v>
      </c>
      <c r="R1388" s="18">
        <v>32.014609938759705</v>
      </c>
      <c r="S1388" s="2" t="s">
        <v>45</v>
      </c>
      <c r="T1388" s="2"/>
      <c r="U1388" s="2"/>
      <c r="V1388" s="14">
        <v>365</v>
      </c>
      <c r="W1388" s="76" t="s">
        <v>3306</v>
      </c>
      <c r="X1388" s="14"/>
      <c r="Y1388" s="14">
        <v>8760</v>
      </c>
      <c r="Z1388" s="76" t="s">
        <v>429</v>
      </c>
      <c r="AA1388" s="76" t="s">
        <v>429</v>
      </c>
      <c r="AB1388" s="19" t="s">
        <v>49</v>
      </c>
      <c r="AC1388" s="19">
        <v>840000</v>
      </c>
      <c r="AD1388" s="19">
        <v>2400000</v>
      </c>
      <c r="AE1388" s="19">
        <v>1800000</v>
      </c>
      <c r="AF1388" s="19">
        <v>600000</v>
      </c>
      <c r="AG1388" s="19">
        <v>2676000000</v>
      </c>
      <c r="AH1388" s="20">
        <v>30259</v>
      </c>
      <c r="AI1388" s="20">
        <v>7.6726E-6</v>
      </c>
      <c r="AJ1388" s="21">
        <f t="shared" si="934"/>
        <v>2.6892272348558149E-2</v>
      </c>
      <c r="AK1388" s="21">
        <f t="shared" si="935"/>
        <v>7.6835063853023286E-2</v>
      </c>
      <c r="AL1388" s="21">
        <f t="shared" si="936"/>
        <v>5.7626297889767468E-2</v>
      </c>
      <c r="AM1388" s="21">
        <f t="shared" si="937"/>
        <v>1.9208765963255822E-2</v>
      </c>
      <c r="AN1388" s="21">
        <f t="shared" si="938"/>
        <v>85.67109619612097</v>
      </c>
      <c r="AO1388" s="86">
        <f t="shared" si="895"/>
        <v>0.16534658192661889</v>
      </c>
      <c r="AP1388" s="88">
        <f t="shared" si="896"/>
        <v>7.3677458489200415E-5</v>
      </c>
      <c r="AQ1388" s="89">
        <f t="shared" si="897"/>
        <v>2.1050702425485832E-4</v>
      </c>
      <c r="AR1388" s="89">
        <f t="shared" si="898"/>
        <v>1.5788026819114374E-4</v>
      </c>
      <c r="AS1388" s="89">
        <f t="shared" si="899"/>
        <v>5.2626756063714579E-5</v>
      </c>
      <c r="AT1388" s="89">
        <f t="shared" si="900"/>
        <v>0.23471533204416703</v>
      </c>
      <c r="AU1388" s="91">
        <f t="shared" si="901"/>
        <v>4.5300433404553121E-4</v>
      </c>
      <c r="AV1388" s="95">
        <f t="shared" si="911"/>
        <v>26892.272348558148</v>
      </c>
      <c r="AW1388" s="96">
        <f t="shared" si="912"/>
        <v>76835.063853023283</v>
      </c>
      <c r="AX1388" s="96">
        <f t="shared" si="913"/>
        <v>57626.297889767469</v>
      </c>
      <c r="AY1388" s="96">
        <f t="shared" si="914"/>
        <v>19208.765963255821</v>
      </c>
      <c r="AZ1388" s="96">
        <f t="shared" si="915"/>
        <v>85671096.196120977</v>
      </c>
      <c r="BA1388" s="97">
        <f t="shared" si="916"/>
        <v>165346.58192661888</v>
      </c>
      <c r="BB1388" s="102">
        <f t="shared" si="917"/>
        <v>73.677458489200419</v>
      </c>
      <c r="BC1388" s="98">
        <f t="shared" si="918"/>
        <v>210.50702425485832</v>
      </c>
      <c r="BD1388" s="98">
        <f t="shared" si="919"/>
        <v>157.88026819114376</v>
      </c>
      <c r="BE1388" s="98">
        <f t="shared" si="920"/>
        <v>52.626756063714581</v>
      </c>
      <c r="BF1388" s="98">
        <f t="shared" si="921"/>
        <v>234715.33204416704</v>
      </c>
      <c r="BG1388" s="103">
        <f t="shared" si="922"/>
        <v>453.00433404553121</v>
      </c>
      <c r="BH1388">
        <v>0.1</v>
      </c>
      <c r="BI1388">
        <f t="shared" si="902"/>
        <v>3.2014609938759708</v>
      </c>
      <c r="BJ1388">
        <v>0.1</v>
      </c>
      <c r="BK1388">
        <f t="shared" si="903"/>
        <v>3025.9</v>
      </c>
      <c r="BL1388" s="114">
        <v>336000</v>
      </c>
      <c r="BM1388" s="114">
        <v>480000</v>
      </c>
      <c r="BN1388" s="114">
        <v>360000</v>
      </c>
      <c r="BO1388" s="114">
        <v>120000</v>
      </c>
      <c r="BP1388" s="114">
        <v>1070400000</v>
      </c>
      <c r="BQ1388" s="107">
        <f t="shared" si="904"/>
        <v>7.6726E-7</v>
      </c>
      <c r="BR1388" s="107">
        <f t="shared" si="905"/>
        <v>1.1087967940598239E-2</v>
      </c>
      <c r="BS1388" s="107">
        <f t="shared" si="906"/>
        <v>1.71808425830897E-2</v>
      </c>
      <c r="BT1388" s="107">
        <f t="shared" si="907"/>
        <v>1.2885631937317276E-2</v>
      </c>
      <c r="BU1388" s="107">
        <f t="shared" si="908"/>
        <v>4.2952106457724249E-3</v>
      </c>
      <c r="BV1388" s="107">
        <f t="shared" si="909"/>
        <v>35.323097867905823</v>
      </c>
      <c r="BW1388" s="117">
        <f t="shared" si="910"/>
        <v>2.3383537865265855E-2</v>
      </c>
    </row>
    <row r="1389" spans="1:75" ht="15" customHeight="1" x14ac:dyDescent="0.25">
      <c r="A1389" s="108">
        <v>4.6029499999999999</v>
      </c>
      <c r="B1389" s="108">
        <v>-74.142436111111124</v>
      </c>
      <c r="C1389" s="119">
        <v>24</v>
      </c>
      <c r="D1389" s="119">
        <v>24</v>
      </c>
      <c r="E1389" s="119">
        <v>1807</v>
      </c>
      <c r="F1389" s="16" t="s">
        <v>3392</v>
      </c>
      <c r="G1389" s="14" t="s">
        <v>3393</v>
      </c>
      <c r="H1389" s="16" t="s">
        <v>3394</v>
      </c>
      <c r="I1389" s="14" t="s">
        <v>195</v>
      </c>
      <c r="J1389" s="14" t="s">
        <v>53</v>
      </c>
      <c r="K1389" s="27"/>
      <c r="L1389" s="27"/>
      <c r="M1389" s="27"/>
      <c r="N1389" s="15" t="s">
        <v>102</v>
      </c>
      <c r="O1389" s="15" t="s">
        <v>627</v>
      </c>
      <c r="P1389" s="22">
        <v>-1.5549305289660951E-2</v>
      </c>
      <c r="Q1389" s="18">
        <v>2.3659007457319201</v>
      </c>
      <c r="R1389" s="18">
        <v>2.2232311113035554</v>
      </c>
      <c r="S1389" s="2" t="s">
        <v>45</v>
      </c>
      <c r="T1389" s="2"/>
      <c r="U1389" s="2"/>
      <c r="V1389" s="14">
        <v>365</v>
      </c>
      <c r="W1389" s="76" t="s">
        <v>3306</v>
      </c>
      <c r="X1389" s="14"/>
      <c r="Y1389" s="14">
        <v>8760</v>
      </c>
      <c r="Z1389" s="76" t="s">
        <v>429</v>
      </c>
      <c r="AA1389" s="76" t="s">
        <v>429</v>
      </c>
      <c r="AB1389" s="19" t="s">
        <v>49</v>
      </c>
      <c r="AC1389" s="19">
        <v>476000</v>
      </c>
      <c r="AD1389" s="19">
        <v>2142000</v>
      </c>
      <c r="AE1389" s="19">
        <v>1704000</v>
      </c>
      <c r="AF1389" s="19">
        <v>595000</v>
      </c>
      <c r="AG1389" s="19">
        <v>2676000000</v>
      </c>
      <c r="AH1389" s="20">
        <v>8608.3841463414628</v>
      </c>
      <c r="AI1389" s="20">
        <v>1.0442E-8</v>
      </c>
      <c r="AJ1389" s="21">
        <f t="shared" si="934"/>
        <v>1.0582580089804924E-3</v>
      </c>
      <c r="AK1389" s="21">
        <f t="shared" si="935"/>
        <v>4.7621610404122152E-3</v>
      </c>
      <c r="AL1389" s="21">
        <f t="shared" si="936"/>
        <v>3.7883858136612586E-3</v>
      </c>
      <c r="AM1389" s="21">
        <f t="shared" si="937"/>
        <v>1.3228225112256154E-3</v>
      </c>
      <c r="AN1389" s="21">
        <f t="shared" si="938"/>
        <v>5.949366453848314</v>
      </c>
      <c r="AO1389" s="86">
        <f t="shared" si="895"/>
        <v>8.4468234695126321E-5</v>
      </c>
      <c r="AP1389" s="88">
        <f t="shared" si="896"/>
        <v>2.8993370109054589E-6</v>
      </c>
      <c r="AQ1389" s="89">
        <f t="shared" si="897"/>
        <v>1.3047016549074562E-5</v>
      </c>
      <c r="AR1389" s="89">
        <f t="shared" si="898"/>
        <v>1.0379139215510298E-5</v>
      </c>
      <c r="AS1389" s="89">
        <f t="shared" si="899"/>
        <v>3.6241712636318231E-6</v>
      </c>
      <c r="AT1389" s="89">
        <f t="shared" si="900"/>
        <v>1.6299634120132366E-2</v>
      </c>
      <c r="AU1389" s="91">
        <f t="shared" si="901"/>
        <v>2.3141982108253786E-7</v>
      </c>
      <c r="AV1389" s="95">
        <f t="shared" si="911"/>
        <v>1058.2580089804924</v>
      </c>
      <c r="AW1389" s="96">
        <f t="shared" si="912"/>
        <v>4762.1610404122148</v>
      </c>
      <c r="AX1389" s="96">
        <f t="shared" si="913"/>
        <v>3788.3858136612585</v>
      </c>
      <c r="AY1389" s="96">
        <f t="shared" si="914"/>
        <v>1322.8225112256155</v>
      </c>
      <c r="AZ1389" s="96">
        <f t="shared" si="915"/>
        <v>5949366.4538483135</v>
      </c>
      <c r="BA1389" s="97">
        <f t="shared" si="916"/>
        <v>84.468234695126327</v>
      </c>
      <c r="BB1389" s="102">
        <f t="shared" si="917"/>
        <v>2.8993370109054588</v>
      </c>
      <c r="BC1389" s="98">
        <f t="shared" si="918"/>
        <v>13.047016549074563</v>
      </c>
      <c r="BD1389" s="98">
        <f t="shared" si="919"/>
        <v>10.379139215510298</v>
      </c>
      <c r="BE1389" s="98">
        <f t="shared" si="920"/>
        <v>3.6241712636318231</v>
      </c>
      <c r="BF1389" s="98">
        <f t="shared" si="921"/>
        <v>16299.634120132367</v>
      </c>
      <c r="BG1389" s="103">
        <f t="shared" si="922"/>
        <v>0.23141982108253786</v>
      </c>
      <c r="BH1389">
        <v>0.1</v>
      </c>
      <c r="BI1389">
        <f t="shared" si="902"/>
        <v>0.22232311113035555</v>
      </c>
      <c r="BJ1389">
        <v>0.1</v>
      </c>
      <c r="BK1389">
        <f t="shared" si="903"/>
        <v>860.83841463414637</v>
      </c>
      <c r="BL1389" s="114">
        <v>190400</v>
      </c>
      <c r="BM1389" s="114">
        <v>428400</v>
      </c>
      <c r="BN1389" s="114">
        <v>340800</v>
      </c>
      <c r="BO1389" s="114">
        <v>119000</v>
      </c>
      <c r="BP1389" s="114">
        <v>1070400000</v>
      </c>
      <c r="BQ1389" s="107">
        <f t="shared" si="904"/>
        <v>1.0442E-9</v>
      </c>
      <c r="BR1389" s="107">
        <f t="shared" si="905"/>
        <v>4.3633095501824137E-4</v>
      </c>
      <c r="BS1389" s="107">
        <f t="shared" si="906"/>
        <v>1.0648515806162837E-3</v>
      </c>
      <c r="BT1389" s="107">
        <f t="shared" si="907"/>
        <v>8.4710882043424263E-4</v>
      </c>
      <c r="BU1389" s="107">
        <f t="shared" si="908"/>
        <v>2.9579210572674552E-4</v>
      </c>
      <c r="BV1389" s="107">
        <f t="shared" si="909"/>
        <v>2.452986629472298</v>
      </c>
      <c r="BW1389" s="117">
        <f t="shared" si="910"/>
        <v>1.1945612309556126E-5</v>
      </c>
    </row>
    <row r="1390" spans="1:75" ht="15" customHeight="1" x14ac:dyDescent="0.25">
      <c r="A1390" s="108">
        <v>4.6029499999999999</v>
      </c>
      <c r="B1390" s="108">
        <v>-74.142436111111124</v>
      </c>
      <c r="C1390" s="119">
        <v>24</v>
      </c>
      <c r="D1390" s="119">
        <v>24</v>
      </c>
      <c r="E1390" s="119">
        <v>1807</v>
      </c>
      <c r="F1390" s="16" t="s">
        <v>3392</v>
      </c>
      <c r="G1390" s="14" t="s">
        <v>3393</v>
      </c>
      <c r="H1390" s="16" t="s">
        <v>3394</v>
      </c>
      <c r="I1390" s="14" t="s">
        <v>195</v>
      </c>
      <c r="J1390" s="14" t="s">
        <v>53</v>
      </c>
      <c r="K1390" s="27"/>
      <c r="L1390" s="27"/>
      <c r="M1390" s="27"/>
      <c r="N1390" s="15" t="s">
        <v>172</v>
      </c>
      <c r="O1390" s="15" t="s">
        <v>2955</v>
      </c>
      <c r="P1390" s="22">
        <v>1.3557806644477024E-2</v>
      </c>
      <c r="Q1390" s="18">
        <v>10.409963281220399</v>
      </c>
      <c r="R1390" s="18">
        <v>10.990096861041826</v>
      </c>
      <c r="S1390" s="2" t="s">
        <v>45</v>
      </c>
      <c r="T1390" s="2"/>
      <c r="U1390" s="2"/>
      <c r="V1390" s="14">
        <v>365</v>
      </c>
      <c r="W1390" s="76" t="s">
        <v>3306</v>
      </c>
      <c r="X1390" s="14"/>
      <c r="Y1390" s="14">
        <v>8760</v>
      </c>
      <c r="Z1390" s="76" t="s">
        <v>429</v>
      </c>
      <c r="AA1390" s="76" t="s">
        <v>429</v>
      </c>
      <c r="AB1390" s="19" t="s">
        <v>49</v>
      </c>
      <c r="AC1390" s="19">
        <v>2968843.1409999998</v>
      </c>
      <c r="AD1390" s="19">
        <v>1108945.1540000001</v>
      </c>
      <c r="AE1390" s="19">
        <v>26460000</v>
      </c>
      <c r="AF1390" s="19">
        <v>600000</v>
      </c>
      <c r="AG1390" s="19">
        <v>2640000</v>
      </c>
      <c r="AH1390" s="20">
        <v>8608.3841463414628</v>
      </c>
      <c r="AI1390" s="20">
        <v>1.0442E-8</v>
      </c>
      <c r="AJ1390" s="21">
        <f t="shared" si="934"/>
        <v>3.2627873684829653E-2</v>
      </c>
      <c r="AK1390" s="21">
        <f t="shared" si="935"/>
        <v>1.2187414656042945E-2</v>
      </c>
      <c r="AL1390" s="21">
        <f t="shared" si="936"/>
        <v>0.29079796294316673</v>
      </c>
      <c r="AM1390" s="21">
        <f t="shared" si="937"/>
        <v>6.5940581166250957E-3</v>
      </c>
      <c r="AN1390" s="21">
        <f t="shared" si="938"/>
        <v>2.9013855713150419E-2</v>
      </c>
      <c r="AO1390" s="86">
        <f t="shared" si="895"/>
        <v>9.4898129068751738E-5</v>
      </c>
      <c r="AP1390" s="88">
        <f t="shared" si="896"/>
        <v>8.9391434752957957E-5</v>
      </c>
      <c r="AQ1390" s="89">
        <f t="shared" si="897"/>
        <v>3.3390177139843684E-5</v>
      </c>
      <c r="AR1390" s="89">
        <f t="shared" si="898"/>
        <v>7.9670674778949786E-4</v>
      </c>
      <c r="AS1390" s="89">
        <f t="shared" si="899"/>
        <v>1.8065912648287934E-5</v>
      </c>
      <c r="AT1390" s="89">
        <f t="shared" si="900"/>
        <v>7.9490015652466898E-5</v>
      </c>
      <c r="AU1390" s="91">
        <f t="shared" si="901"/>
        <v>2.5999487416096367E-7</v>
      </c>
      <c r="AV1390" s="95">
        <f t="shared" si="911"/>
        <v>32627.873684829654</v>
      </c>
      <c r="AW1390" s="96">
        <f t="shared" si="912"/>
        <v>12187.414656042945</v>
      </c>
      <c r="AX1390" s="96">
        <f t="shared" si="913"/>
        <v>290797.96294316673</v>
      </c>
      <c r="AY1390" s="96">
        <f t="shared" si="914"/>
        <v>6594.0581166250959</v>
      </c>
      <c r="AZ1390" s="96">
        <f t="shared" si="915"/>
        <v>29013.85571315042</v>
      </c>
      <c r="BA1390" s="97">
        <f t="shared" si="916"/>
        <v>94.898129068751743</v>
      </c>
      <c r="BB1390" s="102">
        <f t="shared" si="917"/>
        <v>89.391434752957963</v>
      </c>
      <c r="BC1390" s="98">
        <f t="shared" si="918"/>
        <v>33.390177139843686</v>
      </c>
      <c r="BD1390" s="98">
        <f t="shared" si="919"/>
        <v>796.70674778949785</v>
      </c>
      <c r="BE1390" s="98">
        <f t="shared" si="920"/>
        <v>18.065912648287934</v>
      </c>
      <c r="BF1390" s="98">
        <f t="shared" si="921"/>
        <v>79.490015652466894</v>
      </c>
      <c r="BG1390" s="103">
        <f t="shared" si="922"/>
        <v>0.25999487416096367</v>
      </c>
      <c r="BH1390">
        <v>0.1</v>
      </c>
      <c r="BI1390">
        <f t="shared" si="902"/>
        <v>1.0990096861041827</v>
      </c>
      <c r="BJ1390">
        <v>0.1</v>
      </c>
      <c r="BK1390">
        <f t="shared" si="903"/>
        <v>860.83841463414637</v>
      </c>
      <c r="BL1390" s="114">
        <v>2364070.8470000001</v>
      </c>
      <c r="BM1390" s="114">
        <v>451327.576</v>
      </c>
      <c r="BN1390">
        <f>AE1390*0.1</f>
        <v>2646000</v>
      </c>
      <c r="BO1390">
        <f>AF1390*0.1</f>
        <v>60000</v>
      </c>
      <c r="BP1390">
        <f>AG1390*0.1</f>
        <v>264000</v>
      </c>
      <c r="BQ1390" s="107">
        <f t="shared" si="904"/>
        <v>1.0442E-9</v>
      </c>
      <c r="BR1390" s="107">
        <f t="shared" si="905"/>
        <v>2.6185439532553239E-2</v>
      </c>
      <c r="BS1390" s="107">
        <f t="shared" si="906"/>
        <v>5.1076665747450296E-3</v>
      </c>
      <c r="BT1390" s="107">
        <f t="shared" si="907"/>
        <v>4.1125042310469519E-2</v>
      </c>
      <c r="BU1390" s="107">
        <f t="shared" si="908"/>
        <v>9.3254064196075998E-4</v>
      </c>
      <c r="BV1390" s="107">
        <f t="shared" si="909"/>
        <v>4.1031788246273437E-3</v>
      </c>
      <c r="BW1390" s="117">
        <f t="shared" si="910"/>
        <v>1.3420622117286116E-5</v>
      </c>
    </row>
    <row r="1391" spans="1:75" ht="30" customHeight="1" x14ac:dyDescent="0.25">
      <c r="A1391" s="108">
        <v>4.6255250000000006</v>
      </c>
      <c r="B1391" s="108">
        <v>-74.103538888888878</v>
      </c>
      <c r="C1391" s="119">
        <v>29</v>
      </c>
      <c r="D1391" s="119">
        <v>27</v>
      </c>
      <c r="E1391" s="119">
        <v>2344</v>
      </c>
      <c r="F1391" s="16" t="s">
        <v>3395</v>
      </c>
      <c r="G1391" s="14" t="s">
        <v>3396</v>
      </c>
      <c r="H1391" s="16" t="s">
        <v>3397</v>
      </c>
      <c r="I1391" s="14" t="s">
        <v>133</v>
      </c>
      <c r="J1391" s="14" t="s">
        <v>41</v>
      </c>
      <c r="K1391" s="27"/>
      <c r="L1391" s="27"/>
      <c r="M1391" s="27"/>
      <c r="N1391" s="15" t="s">
        <v>43</v>
      </c>
      <c r="O1391" s="15" t="s">
        <v>86</v>
      </c>
      <c r="P1391" s="28">
        <v>4.2689148957375835E-3</v>
      </c>
      <c r="Q1391" s="18">
        <v>1951572</v>
      </c>
      <c r="R1391" s="18">
        <v>1985182.5233808954</v>
      </c>
      <c r="S1391" s="15" t="s">
        <v>45</v>
      </c>
      <c r="T1391" s="15"/>
      <c r="U1391" s="15"/>
      <c r="V1391" s="14">
        <v>365</v>
      </c>
      <c r="W1391" s="76" t="s">
        <v>3306</v>
      </c>
      <c r="X1391" s="14"/>
      <c r="Y1391" s="14">
        <v>8760</v>
      </c>
      <c r="Z1391" s="76" t="s">
        <v>429</v>
      </c>
      <c r="AA1391" s="76" t="s">
        <v>429</v>
      </c>
      <c r="AB1391" s="19" t="s">
        <v>49</v>
      </c>
      <c r="AC1391" s="19">
        <v>589.42211574465</v>
      </c>
      <c r="AD1391" s="19">
        <v>6395.3771199333296</v>
      </c>
      <c r="AE1391" s="19">
        <v>22.425616220874101</v>
      </c>
      <c r="AF1391" s="19">
        <v>1344</v>
      </c>
      <c r="AG1391" s="19">
        <v>1920000</v>
      </c>
      <c r="AH1391" s="23">
        <v>1951572</v>
      </c>
      <c r="AI1391" s="24">
        <v>8.7999999999999994E-8</v>
      </c>
      <c r="AJ1391" s="21">
        <f t="shared" si="934"/>
        <v>1.1701104830704705</v>
      </c>
      <c r="AK1391" s="21">
        <f t="shared" si="935"/>
        <v>12.69599088892169</v>
      </c>
      <c r="AL1391" s="21">
        <f t="shared" si="936"/>
        <v>4.4518941397726386E-2</v>
      </c>
      <c r="AM1391" s="21">
        <f t="shared" si="937"/>
        <v>2.6680853114239236</v>
      </c>
      <c r="AN1391" s="21">
        <f t="shared" si="938"/>
        <v>3811.5504448913193</v>
      </c>
      <c r="AO1391" s="86">
        <f t="shared" si="895"/>
        <v>0.17469606205751878</v>
      </c>
      <c r="AP1391" s="88">
        <f t="shared" si="896"/>
        <v>3.2057821453985494E-3</v>
      </c>
      <c r="AQ1391" s="89">
        <f t="shared" si="897"/>
        <v>3.4783536681977235E-2</v>
      </c>
      <c r="AR1391" s="89">
        <f t="shared" si="898"/>
        <v>1.2196970245952434E-4</v>
      </c>
      <c r="AS1391" s="89">
        <f t="shared" si="899"/>
        <v>7.309822771024448E-3</v>
      </c>
      <c r="AT1391" s="89">
        <f t="shared" si="900"/>
        <v>10.442603958606353</v>
      </c>
      <c r="AU1391" s="91">
        <f t="shared" si="901"/>
        <v>4.7861934810279117E-4</v>
      </c>
      <c r="AV1391" s="95">
        <f t="shared" si="911"/>
        <v>1170110.4830704704</v>
      </c>
      <c r="AW1391" s="96">
        <f t="shared" si="912"/>
        <v>12695990.888921689</v>
      </c>
      <c r="AX1391" s="96">
        <f t="shared" si="913"/>
        <v>44518.941397726383</v>
      </c>
      <c r="AY1391" s="96">
        <f t="shared" si="914"/>
        <v>2668085.3114239234</v>
      </c>
      <c r="AZ1391" s="96">
        <f t="shared" si="915"/>
        <v>3811550444.8913193</v>
      </c>
      <c r="BA1391" s="97">
        <f t="shared" si="916"/>
        <v>174696.06205751878</v>
      </c>
      <c r="BB1391" s="102">
        <f t="shared" si="917"/>
        <v>3205.7821453985493</v>
      </c>
      <c r="BC1391" s="98">
        <f t="shared" si="918"/>
        <v>34783.536681977239</v>
      </c>
      <c r="BD1391" s="98">
        <f t="shared" si="919"/>
        <v>121.96970245952434</v>
      </c>
      <c r="BE1391" s="98">
        <f t="shared" si="920"/>
        <v>7309.8227710244482</v>
      </c>
      <c r="BF1391" s="98">
        <f t="shared" si="921"/>
        <v>10442603.958606353</v>
      </c>
      <c r="BG1391" s="103">
        <f t="shared" si="922"/>
        <v>478.61934810279115</v>
      </c>
      <c r="BH1391">
        <v>0.1</v>
      </c>
      <c r="BI1391">
        <f t="shared" si="902"/>
        <v>198518.25233808954</v>
      </c>
      <c r="BJ1391">
        <v>0.1</v>
      </c>
      <c r="BK1391">
        <f t="shared" si="903"/>
        <v>195157.2</v>
      </c>
      <c r="BL1391" s="114">
        <v>491.49252207956101</v>
      </c>
      <c r="BM1391" s="114">
        <v>4911.7599692228896</v>
      </c>
      <c r="BN1391" s="114">
        <v>16.278520514623899</v>
      </c>
      <c r="BO1391" s="114">
        <v>537.6</v>
      </c>
      <c r="BP1391" s="114">
        <v>384000</v>
      </c>
      <c r="BQ1391" s="107">
        <f t="shared" si="904"/>
        <v>8.7999999999999994E-9</v>
      </c>
      <c r="BR1391" s="107">
        <f t="shared" si="905"/>
        <v>0.98269358952424457</v>
      </c>
      <c r="BS1391" s="107">
        <f t="shared" si="906"/>
        <v>9.833047003247847</v>
      </c>
      <c r="BT1391" s="107">
        <f t="shared" si="907"/>
        <v>3.2621044073979297E-2</v>
      </c>
      <c r="BU1391" s="107">
        <f t="shared" si="908"/>
        <v>1.1000797557159829</v>
      </c>
      <c r="BV1391" s="107">
        <f t="shared" si="909"/>
        <v>852.28858944465571</v>
      </c>
      <c r="BW1391" s="117">
        <f t="shared" si="910"/>
        <v>2.4705754025491498E-2</v>
      </c>
    </row>
    <row r="1392" spans="1:75" ht="30" customHeight="1" x14ac:dyDescent="0.25">
      <c r="A1392" s="108">
        <v>4.6255250000000006</v>
      </c>
      <c r="B1392" s="108">
        <v>-74.103538888888878</v>
      </c>
      <c r="C1392" s="119">
        <v>29</v>
      </c>
      <c r="D1392" s="119">
        <v>27</v>
      </c>
      <c r="E1392" s="119">
        <v>2344</v>
      </c>
      <c r="F1392" s="16" t="s">
        <v>3395</v>
      </c>
      <c r="G1392" s="14" t="s">
        <v>3396</v>
      </c>
      <c r="H1392" s="16" t="s">
        <v>3397</v>
      </c>
      <c r="I1392" s="14" t="s">
        <v>133</v>
      </c>
      <c r="J1392" s="14" t="s">
        <v>41</v>
      </c>
      <c r="K1392" s="27"/>
      <c r="L1392" s="27"/>
      <c r="M1392" s="27"/>
      <c r="N1392" s="15" t="s">
        <v>43</v>
      </c>
      <c r="O1392" s="15" t="s">
        <v>86</v>
      </c>
      <c r="P1392" s="28">
        <v>4.2689148957375835E-3</v>
      </c>
      <c r="Q1392" s="18">
        <v>1300950</v>
      </c>
      <c r="R1392" s="18">
        <v>1323355.3278036248</v>
      </c>
      <c r="S1392" s="15" t="s">
        <v>45</v>
      </c>
      <c r="T1392" s="15"/>
      <c r="U1392" s="15"/>
      <c r="V1392" s="14">
        <v>365</v>
      </c>
      <c r="W1392" s="76" t="s">
        <v>3306</v>
      </c>
      <c r="X1392" s="14"/>
      <c r="Y1392" s="14">
        <v>8760</v>
      </c>
      <c r="Z1392" s="76" t="s">
        <v>429</v>
      </c>
      <c r="AA1392" s="76" t="s">
        <v>429</v>
      </c>
      <c r="AB1392" s="19" t="s">
        <v>49</v>
      </c>
      <c r="AC1392" s="19">
        <v>589.42211574465</v>
      </c>
      <c r="AD1392" s="19">
        <v>6395.3771199333296</v>
      </c>
      <c r="AE1392" s="19">
        <v>22.425616220874101</v>
      </c>
      <c r="AF1392" s="19">
        <v>1344</v>
      </c>
      <c r="AG1392" s="19">
        <v>1920000</v>
      </c>
      <c r="AH1392" s="23">
        <v>1300950</v>
      </c>
      <c r="AI1392" s="24">
        <v>8.7999999999999994E-8</v>
      </c>
      <c r="AJ1392" s="21">
        <f t="shared" si="934"/>
        <v>0.78001489719596728</v>
      </c>
      <c r="AK1392" s="21">
        <f t="shared" si="935"/>
        <v>8.4633563849771729</v>
      </c>
      <c r="AL1392" s="21">
        <f t="shared" si="936"/>
        <v>2.9677058705173131E-2</v>
      </c>
      <c r="AM1392" s="21">
        <f t="shared" si="937"/>
        <v>1.7785895605680719</v>
      </c>
      <c r="AN1392" s="21">
        <f t="shared" si="938"/>
        <v>2540.8422293829594</v>
      </c>
      <c r="AO1392" s="86">
        <f t="shared" si="895"/>
        <v>0.11645526884671897</v>
      </c>
      <c r="AP1392" s="88">
        <f t="shared" si="896"/>
        <v>2.13702711560539E-3</v>
      </c>
      <c r="AQ1392" s="89">
        <f t="shared" si="897"/>
        <v>2.3187277767060747E-2</v>
      </c>
      <c r="AR1392" s="89">
        <f t="shared" si="898"/>
        <v>8.1307010151159264E-5</v>
      </c>
      <c r="AS1392" s="89">
        <f t="shared" si="899"/>
        <v>4.8728481111454027E-3</v>
      </c>
      <c r="AT1392" s="89">
        <f t="shared" si="900"/>
        <v>6.961211587350574</v>
      </c>
      <c r="AU1392" s="91">
        <f t="shared" si="901"/>
        <v>3.1905553108690129E-4</v>
      </c>
      <c r="AV1392" s="95">
        <f t="shared" si="911"/>
        <v>780014.89719596726</v>
      </c>
      <c r="AW1392" s="96">
        <f t="shared" si="912"/>
        <v>8463356.3849771731</v>
      </c>
      <c r="AX1392" s="96">
        <f t="shared" si="913"/>
        <v>29677.058705173131</v>
      </c>
      <c r="AY1392" s="96">
        <f t="shared" si="914"/>
        <v>1778589.5605680719</v>
      </c>
      <c r="AZ1392" s="96">
        <f t="shared" si="915"/>
        <v>2540842229.3829594</v>
      </c>
      <c r="BA1392" s="97">
        <f t="shared" si="916"/>
        <v>116455.26884671897</v>
      </c>
      <c r="BB1392" s="102">
        <f t="shared" si="917"/>
        <v>2137.02711560539</v>
      </c>
      <c r="BC1392" s="98">
        <f t="shared" si="918"/>
        <v>23187.277767060747</v>
      </c>
      <c r="BD1392" s="98">
        <f t="shared" si="919"/>
        <v>81.307010151159261</v>
      </c>
      <c r="BE1392" s="98">
        <f t="shared" si="920"/>
        <v>4872.848111145403</v>
      </c>
      <c r="BF1392" s="98">
        <f t="shared" si="921"/>
        <v>6961211.5873505743</v>
      </c>
      <c r="BG1392" s="103">
        <f t="shared" si="922"/>
        <v>319.05553108690128</v>
      </c>
      <c r="BH1392">
        <v>0.1</v>
      </c>
      <c r="BI1392">
        <f t="shared" si="902"/>
        <v>132335.5327803625</v>
      </c>
      <c r="BJ1392">
        <v>0.1</v>
      </c>
      <c r="BK1392">
        <f t="shared" si="903"/>
        <v>130095</v>
      </c>
      <c r="BL1392" s="114">
        <v>491.49252207956101</v>
      </c>
      <c r="BM1392" s="114">
        <v>4911.7599692228896</v>
      </c>
      <c r="BN1392" s="114">
        <v>16.278520514623899</v>
      </c>
      <c r="BO1392" s="114">
        <v>537.6</v>
      </c>
      <c r="BP1392" s="114">
        <v>384000</v>
      </c>
      <c r="BQ1392" s="107">
        <f t="shared" si="904"/>
        <v>8.7999999999999994E-9</v>
      </c>
      <c r="BR1392" s="107">
        <f t="shared" si="905"/>
        <v>0.65507971281180799</v>
      </c>
      <c r="BS1392" s="107">
        <f t="shared" si="906"/>
        <v>6.5548708932467186</v>
      </c>
      <c r="BT1392" s="107">
        <f t="shared" si="907"/>
        <v>2.1745724619969629E-2</v>
      </c>
      <c r="BU1392" s="107">
        <f t="shared" si="908"/>
        <v>0.73333126228430612</v>
      </c>
      <c r="BV1392" s="107">
        <f t="shared" si="909"/>
        <v>568.14959450024116</v>
      </c>
      <c r="BW1392" s="117">
        <f t="shared" si="910"/>
        <v>1.6469262061283498E-2</v>
      </c>
    </row>
    <row r="1393" spans="1:75" ht="30" customHeight="1" x14ac:dyDescent="0.25">
      <c r="A1393" s="108">
        <v>4.6255250000000006</v>
      </c>
      <c r="B1393" s="108">
        <v>-74.103538888888878</v>
      </c>
      <c r="C1393" s="119">
        <v>29</v>
      </c>
      <c r="D1393" s="119">
        <v>27</v>
      </c>
      <c r="E1393" s="119">
        <v>2344</v>
      </c>
      <c r="F1393" s="16" t="s">
        <v>3395</v>
      </c>
      <c r="G1393" s="14" t="s">
        <v>3396</v>
      </c>
      <c r="H1393" s="16" t="s">
        <v>3397</v>
      </c>
      <c r="I1393" s="14" t="s">
        <v>133</v>
      </c>
      <c r="J1393" s="14" t="s">
        <v>41</v>
      </c>
      <c r="K1393" s="27"/>
      <c r="L1393" s="27"/>
      <c r="M1393" s="27"/>
      <c r="N1393" s="15" t="s">
        <v>43</v>
      </c>
      <c r="O1393" s="15" t="s">
        <v>44</v>
      </c>
      <c r="P1393" s="28">
        <v>4.2689148957375835E-3</v>
      </c>
      <c r="Q1393" s="18">
        <v>216678</v>
      </c>
      <c r="R1393" s="18">
        <v>220409.6896251461</v>
      </c>
      <c r="S1393" s="15" t="s">
        <v>45</v>
      </c>
      <c r="T1393" s="15"/>
      <c r="U1393" s="15"/>
      <c r="V1393" s="14">
        <v>365</v>
      </c>
      <c r="W1393" s="76" t="s">
        <v>3306</v>
      </c>
      <c r="X1393" s="14"/>
      <c r="Y1393" s="14">
        <v>8760</v>
      </c>
      <c r="Z1393" s="76" t="s">
        <v>429</v>
      </c>
      <c r="AA1393" s="76" t="s">
        <v>429</v>
      </c>
      <c r="AB1393" s="19" t="s">
        <v>49</v>
      </c>
      <c r="AC1393" s="19">
        <v>46.3856216091623</v>
      </c>
      <c r="AD1393" s="19">
        <v>1074.85364414012</v>
      </c>
      <c r="AE1393" s="19">
        <v>5.4109910208389103</v>
      </c>
      <c r="AF1393" s="19">
        <v>1344</v>
      </c>
      <c r="AG1393" s="19">
        <v>1920000</v>
      </c>
      <c r="AH1393" s="23">
        <v>216678</v>
      </c>
      <c r="AI1393" s="24">
        <v>8.7999999999999994E-8</v>
      </c>
      <c r="AJ1393" s="21">
        <f t="shared" si="934"/>
        <v>1.0223840461944932E-2</v>
      </c>
      <c r="AK1393" s="21">
        <f t="shared" si="935"/>
        <v>0.23690815809738108</v>
      </c>
      <c r="AL1393" s="21">
        <f t="shared" si="936"/>
        <v>1.1926348514675565E-3</v>
      </c>
      <c r="AM1393" s="21">
        <f t="shared" si="937"/>
        <v>0.29623062285619634</v>
      </c>
      <c r="AN1393" s="21">
        <f t="shared" si="938"/>
        <v>423.18660408028052</v>
      </c>
      <c r="AO1393" s="86">
        <f t="shared" si="895"/>
        <v>1.9396052687012853E-2</v>
      </c>
      <c r="AP1393" s="88">
        <f t="shared" si="896"/>
        <v>2.8010521813547759E-5</v>
      </c>
      <c r="AQ1393" s="89">
        <f t="shared" si="897"/>
        <v>6.4906344684213997E-4</v>
      </c>
      <c r="AR1393" s="89">
        <f t="shared" si="898"/>
        <v>3.2674927437467304E-6</v>
      </c>
      <c r="AS1393" s="89">
        <f t="shared" si="899"/>
        <v>8.115907475512228E-4</v>
      </c>
      <c r="AT1393" s="89">
        <f t="shared" si="900"/>
        <v>1.1594153536446041</v>
      </c>
      <c r="AU1393" s="91">
        <f t="shared" si="901"/>
        <v>5.3139870375377681E-5</v>
      </c>
      <c r="AV1393" s="95">
        <f t="shared" si="911"/>
        <v>10223.840461944932</v>
      </c>
      <c r="AW1393" s="96">
        <f t="shared" si="912"/>
        <v>236908.15809738109</v>
      </c>
      <c r="AX1393" s="96">
        <f t="shared" si="913"/>
        <v>1192.6348514675565</v>
      </c>
      <c r="AY1393" s="96">
        <f t="shared" si="914"/>
        <v>296230.62285619631</v>
      </c>
      <c r="AZ1393" s="96">
        <f t="shared" si="915"/>
        <v>423186604.08028054</v>
      </c>
      <c r="BA1393" s="97">
        <f t="shared" si="916"/>
        <v>19396.052687012852</v>
      </c>
      <c r="BB1393" s="102">
        <f t="shared" si="917"/>
        <v>28.010521813547758</v>
      </c>
      <c r="BC1393" s="98">
        <f t="shared" si="918"/>
        <v>649.06344684213991</v>
      </c>
      <c r="BD1393" s="98">
        <f t="shared" si="919"/>
        <v>3.2674927437467303</v>
      </c>
      <c r="BE1393" s="98">
        <f t="shared" si="920"/>
        <v>811.59074755122276</v>
      </c>
      <c r="BF1393" s="98">
        <f t="shared" si="921"/>
        <v>1159415.3536446041</v>
      </c>
      <c r="BG1393" s="103">
        <f t="shared" si="922"/>
        <v>53.139870375377683</v>
      </c>
      <c r="BH1393">
        <v>0.1</v>
      </c>
      <c r="BI1393">
        <f t="shared" si="902"/>
        <v>22040.968962514613</v>
      </c>
      <c r="BJ1393">
        <v>0.1</v>
      </c>
      <c r="BK1393">
        <f t="shared" si="903"/>
        <v>21667.800000000003</v>
      </c>
      <c r="BL1393" s="114">
        <v>17.6498016718255</v>
      </c>
      <c r="BM1393" s="114">
        <v>910.91550745517998</v>
      </c>
      <c r="BN1393" s="114">
        <v>5.3109910208389097</v>
      </c>
      <c r="BO1393" s="114">
        <v>537.6</v>
      </c>
      <c r="BP1393" s="114">
        <v>384000</v>
      </c>
      <c r="BQ1393" s="107">
        <f t="shared" si="904"/>
        <v>8.7999999999999994E-9</v>
      </c>
      <c r="BR1393" s="107">
        <f t="shared" si="905"/>
        <v>4.02229119192058E-3</v>
      </c>
      <c r="BS1393" s="107">
        <f t="shared" si="906"/>
        <v>0.20216749608847129</v>
      </c>
      <c r="BT1393" s="107">
        <f t="shared" si="907"/>
        <v>1.1766536519501301E-3</v>
      </c>
      <c r="BU1393" s="107">
        <f t="shared" si="908"/>
        <v>0.12213901475786068</v>
      </c>
      <c r="BV1393" s="107">
        <f t="shared" si="909"/>
        <v>94.627401389079722</v>
      </c>
      <c r="BW1393" s="117">
        <f t="shared" si="910"/>
        <v>2.7430160766476696E-3</v>
      </c>
    </row>
    <row r="1394" spans="1:75" ht="15" customHeight="1" x14ac:dyDescent="0.25">
      <c r="A1394" s="108">
        <v>4.6843555555555554</v>
      </c>
      <c r="B1394" s="108">
        <v>-74.154647222222223</v>
      </c>
      <c r="C1394" s="119">
        <v>23</v>
      </c>
      <c r="D1394" s="119">
        <v>33</v>
      </c>
      <c r="E1394" s="119">
        <v>1924</v>
      </c>
      <c r="F1394" s="16" t="s">
        <v>3398</v>
      </c>
      <c r="G1394" s="14" t="s">
        <v>3399</v>
      </c>
      <c r="H1394" s="16" t="s">
        <v>3400</v>
      </c>
      <c r="I1394" s="14" t="s">
        <v>40</v>
      </c>
      <c r="J1394" s="14" t="s">
        <v>53</v>
      </c>
      <c r="K1394" s="14">
        <v>597.46</v>
      </c>
      <c r="L1394" s="14"/>
      <c r="M1394" s="14">
        <v>1986</v>
      </c>
      <c r="N1394" s="15" t="s">
        <v>43</v>
      </c>
      <c r="O1394" s="15" t="s">
        <v>397</v>
      </c>
      <c r="P1394" s="22">
        <v>8.4286353981658756E-3</v>
      </c>
      <c r="Q1394" s="18">
        <v>71500</v>
      </c>
      <c r="R1394" s="18">
        <v>73951.686237168469</v>
      </c>
      <c r="S1394" s="15" t="s">
        <v>45</v>
      </c>
      <c r="T1394" s="15"/>
      <c r="U1394" s="15"/>
      <c r="V1394" s="14">
        <v>365</v>
      </c>
      <c r="W1394" s="76" t="s">
        <v>3306</v>
      </c>
      <c r="X1394" s="14"/>
      <c r="Y1394" s="14">
        <v>8760</v>
      </c>
      <c r="Z1394" s="76" t="s">
        <v>429</v>
      </c>
      <c r="AA1394" s="76" t="s">
        <v>429</v>
      </c>
      <c r="AB1394" s="19" t="s">
        <v>49</v>
      </c>
      <c r="AC1394" s="19">
        <v>196.35697419693699</v>
      </c>
      <c r="AD1394" s="19">
        <v>1220.7279907421801</v>
      </c>
      <c r="AE1394" s="19">
        <v>0.1</v>
      </c>
      <c r="AF1394" s="19">
        <v>640</v>
      </c>
      <c r="AG1394" s="19">
        <v>1920000</v>
      </c>
      <c r="AH1394" s="23">
        <v>71500</v>
      </c>
      <c r="AI1394" s="24">
        <v>8.7999999999999994E-8</v>
      </c>
      <c r="AJ1394" s="21">
        <f t="shared" si="934"/>
        <v>1.4520929346291669E-2</v>
      </c>
      <c r="AK1394" s="21">
        <f t="shared" si="935"/>
        <v>9.0274893352294799E-2</v>
      </c>
      <c r="AL1394" s="21">
        <f t="shared" si="936"/>
        <v>7.3951686237168467E-6</v>
      </c>
      <c r="AM1394" s="21">
        <f t="shared" si="937"/>
        <v>4.7329079191787825E-2</v>
      </c>
      <c r="AN1394" s="21">
        <f t="shared" si="938"/>
        <v>141.98723757536345</v>
      </c>
      <c r="AO1394" s="86">
        <f t="shared" si="895"/>
        <v>6.5077483888708251E-3</v>
      </c>
      <c r="AP1394" s="88">
        <f t="shared" si="896"/>
        <v>3.9783368072031968E-5</v>
      </c>
      <c r="AQ1394" s="89">
        <f t="shared" si="897"/>
        <v>2.4732847493779395E-4</v>
      </c>
      <c r="AR1394" s="89">
        <f t="shared" si="898"/>
        <v>2.0260735955388621E-8</v>
      </c>
      <c r="AS1394" s="89">
        <f t="shared" si="899"/>
        <v>1.296687101144872E-4</v>
      </c>
      <c r="AT1394" s="89">
        <f t="shared" si="900"/>
        <v>0.38900613034346149</v>
      </c>
      <c r="AU1394" s="91">
        <f t="shared" si="901"/>
        <v>1.7829447640741987E-5</v>
      </c>
      <c r="AV1394" s="95">
        <f t="shared" si="911"/>
        <v>14520.929346291668</v>
      </c>
      <c r="AW1394" s="96">
        <f t="shared" si="912"/>
        <v>90274.893352294806</v>
      </c>
      <c r="AX1394" s="96">
        <f t="shared" si="913"/>
        <v>7.395168623716847</v>
      </c>
      <c r="AY1394" s="96">
        <f t="shared" si="914"/>
        <v>47329.079191787823</v>
      </c>
      <c r="AZ1394" s="96">
        <f t="shared" si="915"/>
        <v>141987237.57536346</v>
      </c>
      <c r="BA1394" s="97">
        <f t="shared" si="916"/>
        <v>6507.7483888708248</v>
      </c>
      <c r="BB1394" s="102">
        <f t="shared" si="917"/>
        <v>39.783368072031969</v>
      </c>
      <c r="BC1394" s="98">
        <f t="shared" si="918"/>
        <v>247.32847493779394</v>
      </c>
      <c r="BD1394" s="98">
        <f t="shared" si="919"/>
        <v>2.0260735955388621E-2</v>
      </c>
      <c r="BE1394" s="98">
        <f t="shared" si="920"/>
        <v>129.6687101144872</v>
      </c>
      <c r="BF1394" s="98">
        <f t="shared" si="921"/>
        <v>389006.13034346147</v>
      </c>
      <c r="BG1394" s="103">
        <f t="shared" si="922"/>
        <v>17.829447640741986</v>
      </c>
      <c r="BH1394">
        <v>0.1</v>
      </c>
      <c r="BI1394">
        <f t="shared" si="902"/>
        <v>7395.1686237168469</v>
      </c>
      <c r="BJ1394">
        <v>0.1</v>
      </c>
      <c r="BK1394">
        <f t="shared" si="903"/>
        <v>7150</v>
      </c>
      <c r="BL1394" s="114">
        <v>187.562005220738</v>
      </c>
      <c r="BM1394" s="114">
        <v>1012.03746873145</v>
      </c>
      <c r="BN1394" s="114">
        <v>0</v>
      </c>
      <c r="BO1394" s="114">
        <v>256</v>
      </c>
      <c r="BP1394" s="114">
        <v>384000</v>
      </c>
      <c r="BQ1394" s="107">
        <f t="shared" si="904"/>
        <v>8.7999999999999994E-9</v>
      </c>
      <c r="BR1394" s="107">
        <f t="shared" si="905"/>
        <v>1.3946328583006666E-2</v>
      </c>
      <c r="BS1394" s="107">
        <f t="shared" si="906"/>
        <v>7.5384362892139317E-2</v>
      </c>
      <c r="BT1394" s="107">
        <f t="shared" si="907"/>
        <v>7.3951686237168467E-7</v>
      </c>
      <c r="BU1394" s="107">
        <f t="shared" si="908"/>
        <v>1.9514279267096417E-2</v>
      </c>
      <c r="BV1394" s="107">
        <f t="shared" si="909"/>
        <v>31.749311515592513</v>
      </c>
      <c r="BW1394" s="117">
        <f t="shared" si="910"/>
        <v>9.2033460320527813E-4</v>
      </c>
    </row>
    <row r="1395" spans="1:75" ht="15" customHeight="1" x14ac:dyDescent="0.25">
      <c r="A1395" s="108">
        <v>4.6843555555555554</v>
      </c>
      <c r="B1395" s="108">
        <v>-74.154647222222223</v>
      </c>
      <c r="C1395" s="119">
        <v>23</v>
      </c>
      <c r="D1395" s="119">
        <v>33</v>
      </c>
      <c r="E1395" s="119">
        <v>1924</v>
      </c>
      <c r="F1395" s="16" t="s">
        <v>3398</v>
      </c>
      <c r="G1395" s="14" t="s">
        <v>3399</v>
      </c>
      <c r="H1395" s="16" t="s">
        <v>3400</v>
      </c>
      <c r="I1395" s="14" t="s">
        <v>40</v>
      </c>
      <c r="J1395" s="14" t="s">
        <v>53</v>
      </c>
      <c r="K1395" s="14">
        <v>507.84</v>
      </c>
      <c r="L1395" s="14"/>
      <c r="M1395" s="27"/>
      <c r="N1395" s="15" t="s">
        <v>43</v>
      </c>
      <c r="O1395" s="15" t="s">
        <v>397</v>
      </c>
      <c r="P1395" s="22">
        <v>8.4286353981658756E-3</v>
      </c>
      <c r="Q1395" s="18">
        <v>71500</v>
      </c>
      <c r="R1395" s="18">
        <v>73951.686237168469</v>
      </c>
      <c r="S1395" s="15" t="s">
        <v>45</v>
      </c>
      <c r="T1395" s="15"/>
      <c r="U1395" s="15"/>
      <c r="V1395" s="14">
        <v>365</v>
      </c>
      <c r="W1395" s="76" t="s">
        <v>3306</v>
      </c>
      <c r="X1395" s="14"/>
      <c r="Y1395" s="14">
        <v>8760</v>
      </c>
      <c r="Z1395" s="76" t="s">
        <v>429</v>
      </c>
      <c r="AA1395" s="76" t="s">
        <v>429</v>
      </c>
      <c r="AB1395" s="19" t="s">
        <v>49</v>
      </c>
      <c r="AC1395" s="19">
        <v>196.35697419693699</v>
      </c>
      <c r="AD1395" s="19">
        <v>1220.7279907421801</v>
      </c>
      <c r="AE1395" s="19">
        <v>0.1</v>
      </c>
      <c r="AF1395" s="19">
        <v>640</v>
      </c>
      <c r="AG1395" s="19">
        <v>1920000</v>
      </c>
      <c r="AH1395" s="23">
        <v>71500</v>
      </c>
      <c r="AI1395" s="24">
        <v>8.7999999999999994E-8</v>
      </c>
      <c r="AJ1395" s="21">
        <f t="shared" si="934"/>
        <v>1.4520929346291669E-2</v>
      </c>
      <c r="AK1395" s="21">
        <f t="shared" si="935"/>
        <v>9.0274893352294799E-2</v>
      </c>
      <c r="AL1395" s="21">
        <f t="shared" si="936"/>
        <v>7.3951686237168467E-6</v>
      </c>
      <c r="AM1395" s="21">
        <f t="shared" si="937"/>
        <v>4.7329079191787825E-2</v>
      </c>
      <c r="AN1395" s="21">
        <f t="shared" si="938"/>
        <v>141.98723757536345</v>
      </c>
      <c r="AO1395" s="86">
        <f t="shared" si="895"/>
        <v>6.5077483888708251E-3</v>
      </c>
      <c r="AP1395" s="88">
        <f t="shared" si="896"/>
        <v>3.9783368072031968E-5</v>
      </c>
      <c r="AQ1395" s="89">
        <f t="shared" si="897"/>
        <v>2.4732847493779395E-4</v>
      </c>
      <c r="AR1395" s="89">
        <f t="shared" si="898"/>
        <v>2.0260735955388621E-8</v>
      </c>
      <c r="AS1395" s="89">
        <f t="shared" si="899"/>
        <v>1.296687101144872E-4</v>
      </c>
      <c r="AT1395" s="89">
        <f t="shared" si="900"/>
        <v>0.38900613034346149</v>
      </c>
      <c r="AU1395" s="91">
        <f t="shared" si="901"/>
        <v>1.7829447640741987E-5</v>
      </c>
      <c r="AV1395" s="95">
        <f t="shared" si="911"/>
        <v>14520.929346291668</v>
      </c>
      <c r="AW1395" s="96">
        <f t="shared" si="912"/>
        <v>90274.893352294806</v>
      </c>
      <c r="AX1395" s="96">
        <f t="shared" si="913"/>
        <v>7.395168623716847</v>
      </c>
      <c r="AY1395" s="96">
        <f t="shared" si="914"/>
        <v>47329.079191787823</v>
      </c>
      <c r="AZ1395" s="96">
        <f t="shared" si="915"/>
        <v>141987237.57536346</v>
      </c>
      <c r="BA1395" s="97">
        <f t="shared" si="916"/>
        <v>6507.7483888708248</v>
      </c>
      <c r="BB1395" s="102">
        <f t="shared" si="917"/>
        <v>39.783368072031969</v>
      </c>
      <c r="BC1395" s="98">
        <f t="shared" si="918"/>
        <v>247.32847493779394</v>
      </c>
      <c r="BD1395" s="98">
        <f t="shared" si="919"/>
        <v>2.0260735955388621E-2</v>
      </c>
      <c r="BE1395" s="98">
        <f t="shared" si="920"/>
        <v>129.6687101144872</v>
      </c>
      <c r="BF1395" s="98">
        <f t="shared" si="921"/>
        <v>389006.13034346147</v>
      </c>
      <c r="BG1395" s="103">
        <f t="shared" si="922"/>
        <v>17.829447640741986</v>
      </c>
      <c r="BH1395">
        <v>0.1</v>
      </c>
      <c r="BI1395">
        <f t="shared" si="902"/>
        <v>7395.1686237168469</v>
      </c>
      <c r="BJ1395">
        <v>0.1</v>
      </c>
      <c r="BK1395">
        <f t="shared" si="903"/>
        <v>7150</v>
      </c>
      <c r="BL1395" s="114">
        <v>187.562005220738</v>
      </c>
      <c r="BM1395" s="114">
        <v>1012.03746873145</v>
      </c>
      <c r="BN1395" s="114">
        <v>0</v>
      </c>
      <c r="BO1395" s="114">
        <v>256</v>
      </c>
      <c r="BP1395" s="114">
        <v>384000</v>
      </c>
      <c r="BQ1395" s="107">
        <f t="shared" si="904"/>
        <v>8.7999999999999994E-9</v>
      </c>
      <c r="BR1395" s="107">
        <f t="shared" si="905"/>
        <v>1.3946328583006666E-2</v>
      </c>
      <c r="BS1395" s="107">
        <f t="shared" si="906"/>
        <v>7.5384362892139317E-2</v>
      </c>
      <c r="BT1395" s="107">
        <f t="shared" si="907"/>
        <v>7.3951686237168467E-7</v>
      </c>
      <c r="BU1395" s="107">
        <f t="shared" si="908"/>
        <v>1.9514279267096417E-2</v>
      </c>
      <c r="BV1395" s="107">
        <f t="shared" si="909"/>
        <v>31.749311515592513</v>
      </c>
      <c r="BW1395" s="117">
        <f t="shared" si="910"/>
        <v>9.2033460320527813E-4</v>
      </c>
    </row>
    <row r="1396" spans="1:75" ht="15" customHeight="1" x14ac:dyDescent="0.25">
      <c r="A1396" s="108">
        <v>4.6843555555555554</v>
      </c>
      <c r="B1396" s="108">
        <v>-74.154647222222223</v>
      </c>
      <c r="C1396" s="119">
        <v>23</v>
      </c>
      <c r="D1396" s="119">
        <v>33</v>
      </c>
      <c r="E1396" s="119">
        <v>1924</v>
      </c>
      <c r="F1396" s="16" t="s">
        <v>3398</v>
      </c>
      <c r="G1396" s="14" t="s">
        <v>3399</v>
      </c>
      <c r="H1396" s="16" t="s">
        <v>3400</v>
      </c>
      <c r="I1396" s="14" t="s">
        <v>40</v>
      </c>
      <c r="J1396" s="14" t="s">
        <v>53</v>
      </c>
      <c r="K1396" s="14">
        <v>0.03</v>
      </c>
      <c r="L1396" s="14"/>
      <c r="M1396" s="27"/>
      <c r="N1396" s="15" t="s">
        <v>43</v>
      </c>
      <c r="O1396" s="15" t="s">
        <v>397</v>
      </c>
      <c r="P1396" s="22">
        <v>8.4286353981658756E-3</v>
      </c>
      <c r="Q1396" s="18">
        <v>71500</v>
      </c>
      <c r="R1396" s="18">
        <v>73951.686237168469</v>
      </c>
      <c r="S1396" s="15" t="s">
        <v>45</v>
      </c>
      <c r="T1396" s="15"/>
      <c r="U1396" s="15"/>
      <c r="V1396" s="14">
        <v>365</v>
      </c>
      <c r="W1396" s="76" t="s">
        <v>3306</v>
      </c>
      <c r="X1396" s="14"/>
      <c r="Y1396" s="14">
        <v>8760</v>
      </c>
      <c r="Z1396" s="76" t="s">
        <v>429</v>
      </c>
      <c r="AA1396" s="76" t="s">
        <v>429</v>
      </c>
      <c r="AB1396" s="19" t="s">
        <v>49</v>
      </c>
      <c r="AC1396" s="19">
        <v>196.35697419693699</v>
      </c>
      <c r="AD1396" s="19">
        <v>1220.7279907421801</v>
      </c>
      <c r="AE1396" s="19">
        <v>0.1</v>
      </c>
      <c r="AF1396" s="19">
        <v>640</v>
      </c>
      <c r="AG1396" s="19">
        <v>1920000</v>
      </c>
      <c r="AH1396" s="23">
        <v>71500</v>
      </c>
      <c r="AI1396" s="24">
        <v>8.7999999999999994E-8</v>
      </c>
      <c r="AJ1396" s="21">
        <f t="shared" si="934"/>
        <v>1.4520929346291669E-2</v>
      </c>
      <c r="AK1396" s="21">
        <f t="shared" si="935"/>
        <v>9.0274893352294799E-2</v>
      </c>
      <c r="AL1396" s="21">
        <f t="shared" si="936"/>
        <v>7.3951686237168467E-6</v>
      </c>
      <c r="AM1396" s="21">
        <f t="shared" si="937"/>
        <v>4.7329079191787825E-2</v>
      </c>
      <c r="AN1396" s="21">
        <f t="shared" si="938"/>
        <v>141.98723757536345</v>
      </c>
      <c r="AO1396" s="86">
        <f t="shared" si="895"/>
        <v>6.5077483888708251E-3</v>
      </c>
      <c r="AP1396" s="88">
        <f t="shared" si="896"/>
        <v>3.9783368072031968E-5</v>
      </c>
      <c r="AQ1396" s="89">
        <f t="shared" si="897"/>
        <v>2.4732847493779395E-4</v>
      </c>
      <c r="AR1396" s="89">
        <f t="shared" si="898"/>
        <v>2.0260735955388621E-8</v>
      </c>
      <c r="AS1396" s="89">
        <f t="shared" si="899"/>
        <v>1.296687101144872E-4</v>
      </c>
      <c r="AT1396" s="89">
        <f t="shared" si="900"/>
        <v>0.38900613034346149</v>
      </c>
      <c r="AU1396" s="91">
        <f t="shared" si="901"/>
        <v>1.7829447640741987E-5</v>
      </c>
      <c r="AV1396" s="95">
        <f t="shared" si="911"/>
        <v>14520.929346291668</v>
      </c>
      <c r="AW1396" s="96">
        <f t="shared" si="912"/>
        <v>90274.893352294806</v>
      </c>
      <c r="AX1396" s="96">
        <f t="shared" si="913"/>
        <v>7.395168623716847</v>
      </c>
      <c r="AY1396" s="96">
        <f t="shared" si="914"/>
        <v>47329.079191787823</v>
      </c>
      <c r="AZ1396" s="96">
        <f t="shared" si="915"/>
        <v>141987237.57536346</v>
      </c>
      <c r="BA1396" s="97">
        <f t="shared" si="916"/>
        <v>6507.7483888708248</v>
      </c>
      <c r="BB1396" s="102">
        <f t="shared" si="917"/>
        <v>39.783368072031969</v>
      </c>
      <c r="BC1396" s="98">
        <f t="shared" si="918"/>
        <v>247.32847493779394</v>
      </c>
      <c r="BD1396" s="98">
        <f t="shared" si="919"/>
        <v>2.0260735955388621E-2</v>
      </c>
      <c r="BE1396" s="98">
        <f t="shared" si="920"/>
        <v>129.6687101144872</v>
      </c>
      <c r="BF1396" s="98">
        <f t="shared" si="921"/>
        <v>389006.13034346147</v>
      </c>
      <c r="BG1396" s="103">
        <f t="shared" si="922"/>
        <v>17.829447640741986</v>
      </c>
      <c r="BH1396">
        <v>0.1</v>
      </c>
      <c r="BI1396">
        <f t="shared" si="902"/>
        <v>7395.1686237168469</v>
      </c>
      <c r="BJ1396">
        <v>0.1</v>
      </c>
      <c r="BK1396">
        <f t="shared" si="903"/>
        <v>7150</v>
      </c>
      <c r="BL1396" s="114">
        <v>187.562005220738</v>
      </c>
      <c r="BM1396" s="114">
        <v>1012.03746873145</v>
      </c>
      <c r="BN1396" s="114">
        <v>0</v>
      </c>
      <c r="BO1396" s="114">
        <v>256</v>
      </c>
      <c r="BP1396" s="114">
        <v>384000</v>
      </c>
      <c r="BQ1396" s="107">
        <f t="shared" si="904"/>
        <v>8.7999999999999994E-9</v>
      </c>
      <c r="BR1396" s="107">
        <f t="shared" si="905"/>
        <v>1.3946328583006666E-2</v>
      </c>
      <c r="BS1396" s="107">
        <f t="shared" si="906"/>
        <v>7.5384362892139317E-2</v>
      </c>
      <c r="BT1396" s="107">
        <f t="shared" si="907"/>
        <v>7.3951686237168467E-7</v>
      </c>
      <c r="BU1396" s="107">
        <f t="shared" si="908"/>
        <v>1.9514279267096417E-2</v>
      </c>
      <c r="BV1396" s="107">
        <f t="shared" si="909"/>
        <v>31.749311515592513</v>
      </c>
      <c r="BW1396" s="117">
        <f t="shared" si="910"/>
        <v>9.2033460320527813E-4</v>
      </c>
    </row>
    <row r="1397" spans="1:75" ht="15" customHeight="1" x14ac:dyDescent="0.25">
      <c r="A1397" s="108">
        <v>4.6843555555555554</v>
      </c>
      <c r="B1397" s="108">
        <v>-74.154647222222223</v>
      </c>
      <c r="C1397" s="119">
        <v>23</v>
      </c>
      <c r="D1397" s="119">
        <v>33</v>
      </c>
      <c r="E1397" s="119">
        <v>1924</v>
      </c>
      <c r="F1397" s="16" t="s">
        <v>3398</v>
      </c>
      <c r="G1397" s="14" t="s">
        <v>3399</v>
      </c>
      <c r="H1397" s="16" t="s">
        <v>3400</v>
      </c>
      <c r="I1397" s="14" t="s">
        <v>40</v>
      </c>
      <c r="J1397" s="14" t="s">
        <v>41</v>
      </c>
      <c r="K1397" s="14">
        <v>60</v>
      </c>
      <c r="L1397" s="14"/>
      <c r="M1397" s="27"/>
      <c r="N1397" s="15" t="s">
        <v>43</v>
      </c>
      <c r="O1397" s="15" t="s">
        <v>44</v>
      </c>
      <c r="P1397" s="22">
        <v>8.4286353981658756E-3</v>
      </c>
      <c r="Q1397" s="18">
        <v>117000</v>
      </c>
      <c r="R1397" s="18">
        <v>121011.85020627567</v>
      </c>
      <c r="S1397" s="15" t="s">
        <v>45</v>
      </c>
      <c r="T1397" s="15"/>
      <c r="U1397" s="15"/>
      <c r="V1397" s="14">
        <v>365</v>
      </c>
      <c r="W1397" s="76" t="s">
        <v>3306</v>
      </c>
      <c r="X1397" s="14"/>
      <c r="Y1397" s="14">
        <v>8760</v>
      </c>
      <c r="Z1397" s="76" t="s">
        <v>429</v>
      </c>
      <c r="AA1397" s="76" t="s">
        <v>429</v>
      </c>
      <c r="AB1397" s="19" t="s">
        <v>49</v>
      </c>
      <c r="AC1397" s="19">
        <v>46.3856216091623</v>
      </c>
      <c r="AD1397" s="19">
        <v>1074.85364414012</v>
      </c>
      <c r="AE1397" s="19">
        <v>5.4109910208389103</v>
      </c>
      <c r="AF1397" s="19">
        <v>1344</v>
      </c>
      <c r="AG1397" s="19">
        <v>1920000</v>
      </c>
      <c r="AH1397" s="23">
        <v>117000</v>
      </c>
      <c r="AI1397" s="24">
        <v>8.7999999999999994E-8</v>
      </c>
      <c r="AJ1397" s="21">
        <f t="shared" si="934"/>
        <v>5.613209893892932E-3</v>
      </c>
      <c r="AK1397" s="21">
        <f t="shared" si="935"/>
        <v>0.13007002817835375</v>
      </c>
      <c r="AL1397" s="21">
        <f t="shared" si="936"/>
        <v>6.5479403488126096E-4</v>
      </c>
      <c r="AM1397" s="21">
        <f t="shared" si="937"/>
        <v>0.16263992667723451</v>
      </c>
      <c r="AN1397" s="21">
        <f t="shared" si="938"/>
        <v>232.34275239604929</v>
      </c>
      <c r="AO1397" s="86">
        <f t="shared" si="895"/>
        <v>1.0649042818152259E-2</v>
      </c>
      <c r="AP1397" s="88">
        <f t="shared" si="896"/>
        <v>1.5378657243542279E-5</v>
      </c>
      <c r="AQ1397" s="89">
        <f t="shared" si="897"/>
        <v>3.5635624158453081E-4</v>
      </c>
      <c r="AR1397" s="89">
        <f t="shared" si="898"/>
        <v>1.7939562599486601E-6</v>
      </c>
      <c r="AS1397" s="89">
        <f t="shared" si="899"/>
        <v>4.4558884021160137E-4</v>
      </c>
      <c r="AT1397" s="89">
        <f t="shared" si="900"/>
        <v>0.63655548601657341</v>
      </c>
      <c r="AU1397" s="91">
        <f t="shared" si="901"/>
        <v>2.9175459775759614E-5</v>
      </c>
      <c r="AV1397" s="95">
        <f t="shared" si="911"/>
        <v>5613.2098938929321</v>
      </c>
      <c r="AW1397" s="96">
        <f t="shared" si="912"/>
        <v>130070.02817835375</v>
      </c>
      <c r="AX1397" s="96">
        <f t="shared" si="913"/>
        <v>654.79403488126093</v>
      </c>
      <c r="AY1397" s="96">
        <f t="shared" si="914"/>
        <v>162639.9266772345</v>
      </c>
      <c r="AZ1397" s="96">
        <f t="shared" si="915"/>
        <v>232342752.39604929</v>
      </c>
      <c r="BA1397" s="97">
        <f t="shared" si="916"/>
        <v>10649.042818152258</v>
      </c>
      <c r="BB1397" s="102">
        <f t="shared" si="917"/>
        <v>15.378657243542278</v>
      </c>
      <c r="BC1397" s="98">
        <f t="shared" si="918"/>
        <v>356.35624158453084</v>
      </c>
      <c r="BD1397" s="98">
        <f t="shared" si="919"/>
        <v>1.79395625994866</v>
      </c>
      <c r="BE1397" s="98">
        <f t="shared" si="920"/>
        <v>445.58884021160139</v>
      </c>
      <c r="BF1397" s="98">
        <f t="shared" si="921"/>
        <v>636555.48601657338</v>
      </c>
      <c r="BG1397" s="103">
        <f t="shared" si="922"/>
        <v>29.175459775759613</v>
      </c>
      <c r="BH1397">
        <v>0.1</v>
      </c>
      <c r="BI1397">
        <f t="shared" si="902"/>
        <v>12101.185020627569</v>
      </c>
      <c r="BJ1397">
        <v>0.1</v>
      </c>
      <c r="BK1397">
        <f t="shared" si="903"/>
        <v>11700</v>
      </c>
      <c r="BL1397" s="114">
        <v>17.6498016718255</v>
      </c>
      <c r="BM1397" s="114">
        <v>910.91550745517998</v>
      </c>
      <c r="BN1397" s="114">
        <v>5.3109910208389097</v>
      </c>
      <c r="BO1397" s="114">
        <v>537.6</v>
      </c>
      <c r="BP1397" s="114">
        <v>384000</v>
      </c>
      <c r="BQ1397" s="107">
        <f t="shared" si="904"/>
        <v>8.7999999999999994E-9</v>
      </c>
      <c r="BR1397" s="107">
        <f t="shared" si="905"/>
        <v>2.2083643420147694E-3</v>
      </c>
      <c r="BS1397" s="107">
        <f t="shared" si="906"/>
        <v>0.11099631234381444</v>
      </c>
      <c r="BT1397" s="107">
        <f t="shared" si="907"/>
        <v>6.4601985383047112E-4</v>
      </c>
      <c r="BU1397" s="107">
        <f t="shared" si="908"/>
        <v>6.7058159663294953E-2</v>
      </c>
      <c r="BV1397" s="107">
        <f t="shared" si="909"/>
        <v>51.953418843696838</v>
      </c>
      <c r="BW1397" s="117">
        <f t="shared" si="910"/>
        <v>1.5060020779722732E-3</v>
      </c>
    </row>
    <row r="1398" spans="1:75" ht="45" customHeight="1" x14ac:dyDescent="0.25">
      <c r="A1398" s="108">
        <v>4.6004888888888882</v>
      </c>
      <c r="B1398" s="108">
        <v>-74.135836111111118</v>
      </c>
      <c r="C1398" s="119">
        <v>25</v>
      </c>
      <c r="D1398" s="119">
        <v>24</v>
      </c>
      <c r="E1398" s="119">
        <v>1808</v>
      </c>
      <c r="F1398" s="16" t="s">
        <v>3401</v>
      </c>
      <c r="G1398" s="14" t="s">
        <v>284</v>
      </c>
      <c r="H1398" s="16" t="s">
        <v>3402</v>
      </c>
      <c r="I1398" s="14" t="s">
        <v>195</v>
      </c>
      <c r="J1398" s="14" t="s">
        <v>41</v>
      </c>
      <c r="K1398" s="27"/>
      <c r="L1398" s="27"/>
      <c r="M1398" s="14">
        <v>1981</v>
      </c>
      <c r="N1398" s="15" t="s">
        <v>150</v>
      </c>
      <c r="O1398" s="15" t="s">
        <v>151</v>
      </c>
      <c r="P1398" s="28">
        <v>4.2689148957375835E-3</v>
      </c>
      <c r="Q1398" s="18">
        <v>250000</v>
      </c>
      <c r="R1398" s="18">
        <v>254305.57050686513</v>
      </c>
      <c r="S1398" s="15" t="s">
        <v>64</v>
      </c>
      <c r="T1398" s="15">
        <f t="shared" ref="T1398:T1404" si="939">((R1398*6933000)/1000)/8460</f>
        <v>208404.31682317919</v>
      </c>
      <c r="U1398" s="15" t="s">
        <v>45</v>
      </c>
      <c r="V1398" s="14">
        <v>365</v>
      </c>
      <c r="W1398" s="76" t="s">
        <v>3306</v>
      </c>
      <c r="X1398" s="14"/>
      <c r="Y1398" s="14">
        <v>8760</v>
      </c>
      <c r="Z1398" s="76" t="s">
        <v>429</v>
      </c>
      <c r="AA1398" s="76" t="s">
        <v>429</v>
      </c>
      <c r="AB1398" s="19" t="s">
        <v>226</v>
      </c>
      <c r="AC1398" s="19">
        <v>10.477442018542</v>
      </c>
      <c r="AD1398" s="19">
        <v>4.47117624426805</v>
      </c>
      <c r="AE1398" s="19">
        <v>11.595186881052699</v>
      </c>
      <c r="AF1398" s="19">
        <v>0.3</v>
      </c>
      <c r="AG1398" s="19">
        <v>2840</v>
      </c>
      <c r="AH1398" s="20">
        <v>1159.0914634146341</v>
      </c>
      <c r="AI1398" s="20">
        <v>1.4200000000000001E-4</v>
      </c>
      <c r="AJ1398" s="21">
        <f t="shared" ref="AJ1398:AJ1404" si="940">AC1398*R1398/1000000</f>
        <v>2.6644718699779242</v>
      </c>
      <c r="AK1398" s="21">
        <f t="shared" ref="AK1398:AK1404" si="941">AD1398*R1398/1000000</f>
        <v>1.1370450256353291</v>
      </c>
      <c r="AL1398" s="21">
        <f t="shared" ref="AL1398:AL1404" si="942">AE1398*R1398/1000000</f>
        <v>2.9487206149198251</v>
      </c>
      <c r="AM1398" s="21">
        <f t="shared" ref="AM1398:AM1404" si="943">AF1398*R1398/1000000</f>
        <v>7.6291671152059537E-2</v>
      </c>
      <c r="AN1398" s="21">
        <f t="shared" ref="AN1398:AN1404" si="944">AG1398*R1398/1000000</f>
        <v>722.22782023949696</v>
      </c>
      <c r="AO1398" s="86">
        <f t="shared" si="895"/>
        <v>0.16742562021603197</v>
      </c>
      <c r="AP1398" s="88">
        <f t="shared" si="896"/>
        <v>7.2999229314463674E-3</v>
      </c>
      <c r="AQ1398" s="89">
        <f t="shared" si="897"/>
        <v>3.1151918510556962E-3</v>
      </c>
      <c r="AR1398" s="89">
        <f t="shared" si="898"/>
        <v>8.0786866162186992E-3</v>
      </c>
      <c r="AS1398" s="89">
        <f t="shared" si="899"/>
        <v>2.0901827712893023E-4</v>
      </c>
      <c r="AT1398" s="89">
        <f t="shared" si="900"/>
        <v>1.9787063568205396</v>
      </c>
      <c r="AU1398" s="91">
        <f t="shared" si="901"/>
        <v>4.5870032935899167E-4</v>
      </c>
      <c r="AV1398" s="95">
        <f t="shared" si="911"/>
        <v>2664471.869977924</v>
      </c>
      <c r="AW1398" s="96">
        <f t="shared" si="912"/>
        <v>1137045.0256353291</v>
      </c>
      <c r="AX1398" s="96">
        <f t="shared" si="913"/>
        <v>2948720.614919825</v>
      </c>
      <c r="AY1398" s="96">
        <f t="shared" si="914"/>
        <v>76291.671152059542</v>
      </c>
      <c r="AZ1398" s="96">
        <f t="shared" si="915"/>
        <v>722227820.23949695</v>
      </c>
      <c r="BA1398" s="97">
        <f t="shared" si="916"/>
        <v>167425.62021603197</v>
      </c>
      <c r="BB1398" s="102">
        <f t="shared" si="917"/>
        <v>7299.9229314463673</v>
      </c>
      <c r="BC1398" s="98">
        <f t="shared" si="918"/>
        <v>3115.1918510556961</v>
      </c>
      <c r="BD1398" s="98">
        <f t="shared" si="919"/>
        <v>8078.6866162186989</v>
      </c>
      <c r="BE1398" s="98">
        <f t="shared" si="920"/>
        <v>209.01827712893024</v>
      </c>
      <c r="BF1398" s="98">
        <f t="shared" si="921"/>
        <v>1978706.3568205396</v>
      </c>
      <c r="BG1398" s="103">
        <f t="shared" si="922"/>
        <v>458.70032935899167</v>
      </c>
      <c r="BH1398">
        <v>0.1</v>
      </c>
      <c r="BI1398">
        <f t="shared" si="902"/>
        <v>25430.557050686515</v>
      </c>
      <c r="BJ1398">
        <v>0.1</v>
      </c>
      <c r="BK1398">
        <f t="shared" si="903"/>
        <v>115.90914634146341</v>
      </c>
      <c r="BL1398" s="114">
        <v>8.3383603103149202</v>
      </c>
      <c r="BM1398" s="114">
        <v>2.3066001534352201</v>
      </c>
      <c r="BN1398" s="114">
        <v>3.9560616152376098</v>
      </c>
      <c r="BO1398" s="114">
        <v>0.12</v>
      </c>
      <c r="BP1398" s="114">
        <v>2840</v>
      </c>
      <c r="BQ1398" s="107">
        <f t="shared" si="904"/>
        <v>1.4200000000000001E-5</v>
      </c>
      <c r="BR1398" s="107">
        <f t="shared" si="905"/>
        <v>2.1371659276777732</v>
      </c>
      <c r="BS1398" s="107">
        <f t="shared" si="906"/>
        <v>0.59750004001147528</v>
      </c>
      <c r="BT1398" s="107">
        <f t="shared" si="907"/>
        <v>1.0483716560076715</v>
      </c>
      <c r="BU1398" s="107">
        <f t="shared" si="908"/>
        <v>3.1455861851482934E-2</v>
      </c>
      <c r="BV1398" s="107">
        <f t="shared" si="909"/>
        <v>725.82997635202003</v>
      </c>
      <c r="BW1398" s="117">
        <f t="shared" si="910"/>
        <v>2.367755827982395E-2</v>
      </c>
    </row>
    <row r="1399" spans="1:75" ht="45" customHeight="1" x14ac:dyDescent="0.25">
      <c r="A1399" s="108">
        <v>4.6109666666666662</v>
      </c>
      <c r="B1399" s="108">
        <v>-74.136933333333346</v>
      </c>
      <c r="C1399" s="119">
        <v>25</v>
      </c>
      <c r="D1399" s="119">
        <v>25</v>
      </c>
      <c r="E1399" s="119">
        <v>1821</v>
      </c>
      <c r="F1399" s="16" t="s">
        <v>3403</v>
      </c>
      <c r="G1399" s="14" t="s">
        <v>284</v>
      </c>
      <c r="H1399" s="16" t="s">
        <v>3404</v>
      </c>
      <c r="I1399" s="14" t="s">
        <v>195</v>
      </c>
      <c r="J1399" s="14" t="s">
        <v>41</v>
      </c>
      <c r="K1399" s="27"/>
      <c r="L1399" s="27"/>
      <c r="M1399" s="14">
        <v>1994</v>
      </c>
      <c r="N1399" s="15" t="s">
        <v>150</v>
      </c>
      <c r="O1399" s="15" t="s">
        <v>224</v>
      </c>
      <c r="P1399" s="28">
        <v>4.2689148957375835E-3</v>
      </c>
      <c r="Q1399" s="18">
        <v>459000</v>
      </c>
      <c r="R1399" s="18">
        <v>466905.02745060442</v>
      </c>
      <c r="S1399" s="15" t="s">
        <v>64</v>
      </c>
      <c r="T1399" s="15">
        <f t="shared" si="939"/>
        <v>382630.32568735705</v>
      </c>
      <c r="U1399" s="15" t="s">
        <v>45</v>
      </c>
      <c r="V1399" s="14">
        <v>365</v>
      </c>
      <c r="W1399" s="76" t="s">
        <v>3306</v>
      </c>
      <c r="X1399" s="14"/>
      <c r="Y1399" s="14">
        <v>8760</v>
      </c>
      <c r="Z1399" s="76" t="s">
        <v>429</v>
      </c>
      <c r="AA1399" s="76" t="s">
        <v>429</v>
      </c>
      <c r="AB1399" s="19" t="s">
        <v>226</v>
      </c>
      <c r="AC1399" s="19">
        <v>5.8778764320498897</v>
      </c>
      <c r="AD1399" s="19">
        <v>7.6168169581462903</v>
      </c>
      <c r="AE1399" s="19">
        <v>22.1296397414769</v>
      </c>
      <c r="AF1399" s="19">
        <v>0.3</v>
      </c>
      <c r="AG1399" s="19">
        <v>2840</v>
      </c>
      <c r="AH1399" s="20">
        <v>1159.0914634146341</v>
      </c>
      <c r="AI1399" s="20">
        <v>1.4200000000000001E-4</v>
      </c>
      <c r="AJ1399" s="21">
        <f t="shared" si="940"/>
        <v>2.7444100568575145</v>
      </c>
      <c r="AK1399" s="21">
        <f t="shared" si="941"/>
        <v>3.5563301309295232</v>
      </c>
      <c r="AL1399" s="21">
        <f t="shared" si="942"/>
        <v>10.332440050966259</v>
      </c>
      <c r="AM1399" s="21">
        <f t="shared" si="943"/>
        <v>0.14007150823518133</v>
      </c>
      <c r="AN1399" s="21">
        <f t="shared" si="944"/>
        <v>1326.0102779597166</v>
      </c>
      <c r="AO1399" s="86">
        <f t="shared" si="895"/>
        <v>0.16742562021603197</v>
      </c>
      <c r="AP1399" s="88">
        <f t="shared" si="896"/>
        <v>7.5189316626233273E-3</v>
      </c>
      <c r="AQ1399" s="89">
        <f t="shared" si="897"/>
        <v>9.7433702217247214E-3</v>
      </c>
      <c r="AR1399" s="89">
        <f t="shared" si="898"/>
        <v>2.8308054934154135E-2</v>
      </c>
      <c r="AS1399" s="89">
        <f t="shared" si="899"/>
        <v>3.8375755680871597E-4</v>
      </c>
      <c r="AT1399" s="89">
        <f t="shared" si="900"/>
        <v>3.6329048711225114</v>
      </c>
      <c r="AU1399" s="91">
        <f t="shared" si="901"/>
        <v>4.5870032935899167E-4</v>
      </c>
      <c r="AV1399" s="95">
        <f t="shared" si="911"/>
        <v>2744410.0568575147</v>
      </c>
      <c r="AW1399" s="96">
        <f t="shared" si="912"/>
        <v>3556330.1309295231</v>
      </c>
      <c r="AX1399" s="96">
        <f t="shared" si="913"/>
        <v>10332440.050966259</v>
      </c>
      <c r="AY1399" s="96">
        <f t="shared" si="914"/>
        <v>140071.50823518133</v>
      </c>
      <c r="AZ1399" s="96">
        <f t="shared" si="915"/>
        <v>1326010277.9597166</v>
      </c>
      <c r="BA1399" s="97">
        <f t="shared" si="916"/>
        <v>167425.62021603197</v>
      </c>
      <c r="BB1399" s="102">
        <f t="shared" si="917"/>
        <v>7518.9316626233276</v>
      </c>
      <c r="BC1399" s="98">
        <f t="shared" si="918"/>
        <v>9743.370221724721</v>
      </c>
      <c r="BD1399" s="98">
        <f t="shared" si="919"/>
        <v>28308.054934154134</v>
      </c>
      <c r="BE1399" s="98">
        <f t="shared" si="920"/>
        <v>383.75755680871595</v>
      </c>
      <c r="BF1399" s="98">
        <f t="shared" si="921"/>
        <v>3632904.8711225116</v>
      </c>
      <c r="BG1399" s="103">
        <f t="shared" si="922"/>
        <v>458.70032935899167</v>
      </c>
      <c r="BH1399">
        <v>0.1</v>
      </c>
      <c r="BI1399">
        <f t="shared" si="902"/>
        <v>46690.502745060447</v>
      </c>
      <c r="BJ1399">
        <v>0.1</v>
      </c>
      <c r="BK1399">
        <f t="shared" si="903"/>
        <v>115.90914634146341</v>
      </c>
      <c r="BL1399" s="114">
        <v>4.1247646050424898</v>
      </c>
      <c r="BM1399" s="114">
        <v>5.0304179232934398</v>
      </c>
      <c r="BN1399" s="114">
        <v>17.597190734642901</v>
      </c>
      <c r="BO1399" s="114">
        <v>0.12</v>
      </c>
      <c r="BP1399" s="114">
        <v>2840</v>
      </c>
      <c r="BQ1399" s="107">
        <f t="shared" si="904"/>
        <v>1.4200000000000001E-5</v>
      </c>
      <c r="BR1399" s="107">
        <f t="shared" si="905"/>
        <v>1.9453292660153909</v>
      </c>
      <c r="BS1399" s="107">
        <f t="shared" si="906"/>
        <v>2.3754989637364119</v>
      </c>
      <c r="BT1399" s="107">
        <f t="shared" si="907"/>
        <v>8.2809306274604761</v>
      </c>
      <c r="BU1399" s="107">
        <f t="shared" si="908"/>
        <v>5.7752962359322674E-2</v>
      </c>
      <c r="BV1399" s="107">
        <f t="shared" si="909"/>
        <v>1332.623836582309</v>
      </c>
      <c r="BW1399" s="117">
        <f t="shared" si="910"/>
        <v>2.367755827982395E-2</v>
      </c>
    </row>
    <row r="1400" spans="1:75" ht="45" customHeight="1" x14ac:dyDescent="0.25">
      <c r="A1400" s="108">
        <v>4.5926444444444439</v>
      </c>
      <c r="B1400" s="108">
        <v>-74.145097222222233</v>
      </c>
      <c r="C1400" s="119">
        <v>24</v>
      </c>
      <c r="D1400" s="119">
        <v>23</v>
      </c>
      <c r="E1400" s="119">
        <v>1794</v>
      </c>
      <c r="F1400" s="16" t="s">
        <v>3405</v>
      </c>
      <c r="G1400" s="14" t="s">
        <v>284</v>
      </c>
      <c r="H1400" s="16" t="s">
        <v>3406</v>
      </c>
      <c r="I1400" s="14" t="s">
        <v>1481</v>
      </c>
      <c r="J1400" s="14" t="s">
        <v>41</v>
      </c>
      <c r="K1400" s="27">
        <v>300</v>
      </c>
      <c r="L1400" s="27"/>
      <c r="M1400" s="14">
        <v>1984</v>
      </c>
      <c r="N1400" s="15" t="s">
        <v>150</v>
      </c>
      <c r="O1400" s="15" t="s">
        <v>224</v>
      </c>
      <c r="P1400" s="28">
        <v>4.2689148957375835E-3</v>
      </c>
      <c r="Q1400" s="18">
        <v>344250</v>
      </c>
      <c r="R1400" s="18">
        <v>350178.77058795327</v>
      </c>
      <c r="S1400" s="15" t="s">
        <v>64</v>
      </c>
      <c r="T1400" s="15">
        <f t="shared" si="939"/>
        <v>286972.7442655178</v>
      </c>
      <c r="U1400" s="15" t="s">
        <v>45</v>
      </c>
      <c r="V1400" s="14">
        <v>365</v>
      </c>
      <c r="W1400" s="76" t="s">
        <v>3306</v>
      </c>
      <c r="X1400" s="14"/>
      <c r="Y1400" s="14">
        <v>8760</v>
      </c>
      <c r="Z1400" s="76" t="s">
        <v>3407</v>
      </c>
      <c r="AA1400" s="76" t="s">
        <v>429</v>
      </c>
      <c r="AB1400" s="19" t="s">
        <v>226</v>
      </c>
      <c r="AC1400" s="19">
        <v>5.8778764320498897</v>
      </c>
      <c r="AD1400" s="19">
        <v>7.6168169581462903</v>
      </c>
      <c r="AE1400" s="19">
        <v>22.1296397414769</v>
      </c>
      <c r="AF1400" s="19">
        <v>0.3</v>
      </c>
      <c r="AG1400" s="19">
        <v>2840</v>
      </c>
      <c r="AH1400" s="20">
        <v>1159.0914634146341</v>
      </c>
      <c r="AI1400" s="20">
        <v>1.4200000000000001E-4</v>
      </c>
      <c r="AJ1400" s="21">
        <f t="shared" si="940"/>
        <v>2.0583075426431359</v>
      </c>
      <c r="AK1400" s="21">
        <f t="shared" si="941"/>
        <v>2.6672475981971417</v>
      </c>
      <c r="AL1400" s="21">
        <f t="shared" si="942"/>
        <v>7.7493300382246932</v>
      </c>
      <c r="AM1400" s="21">
        <f t="shared" si="943"/>
        <v>0.10505363117638598</v>
      </c>
      <c r="AN1400" s="21">
        <f t="shared" si="944"/>
        <v>994.50770846978719</v>
      </c>
      <c r="AO1400" s="86">
        <f t="shared" si="895"/>
        <v>0.16742562021603197</v>
      </c>
      <c r="AP1400" s="88">
        <f t="shared" si="896"/>
        <v>5.6391987469674955E-3</v>
      </c>
      <c r="AQ1400" s="89">
        <f t="shared" si="897"/>
        <v>7.3075276662935389E-3</v>
      </c>
      <c r="AR1400" s="89">
        <f t="shared" si="898"/>
        <v>2.12310412006156E-2</v>
      </c>
      <c r="AS1400" s="89">
        <f t="shared" si="899"/>
        <v>2.8781816760653695E-4</v>
      </c>
      <c r="AT1400" s="89">
        <f t="shared" si="900"/>
        <v>2.7246786533418828</v>
      </c>
      <c r="AU1400" s="91">
        <f t="shared" si="901"/>
        <v>4.5870032935899167E-4</v>
      </c>
      <c r="AV1400" s="95">
        <f t="shared" si="911"/>
        <v>2058307.5426431359</v>
      </c>
      <c r="AW1400" s="96">
        <f t="shared" si="912"/>
        <v>2667247.5981971417</v>
      </c>
      <c r="AX1400" s="96">
        <f t="shared" si="913"/>
        <v>7749330.0382246934</v>
      </c>
      <c r="AY1400" s="96">
        <f t="shared" si="914"/>
        <v>105053.63117638598</v>
      </c>
      <c r="AZ1400" s="96">
        <f t="shared" si="915"/>
        <v>994507708.46978724</v>
      </c>
      <c r="BA1400" s="97">
        <f t="shared" si="916"/>
        <v>167425.62021603197</v>
      </c>
      <c r="BB1400" s="102">
        <f t="shared" si="917"/>
        <v>5639.198746967495</v>
      </c>
      <c r="BC1400" s="98">
        <f t="shared" si="918"/>
        <v>7307.5276662935385</v>
      </c>
      <c r="BD1400" s="98">
        <f t="shared" si="919"/>
        <v>21231.0412006156</v>
      </c>
      <c r="BE1400" s="98">
        <f t="shared" si="920"/>
        <v>287.81816760653697</v>
      </c>
      <c r="BF1400" s="98">
        <f t="shared" si="921"/>
        <v>2724678.6533418829</v>
      </c>
      <c r="BG1400" s="103">
        <f t="shared" si="922"/>
        <v>458.70032935899167</v>
      </c>
      <c r="BH1400">
        <v>0.1</v>
      </c>
      <c r="BI1400">
        <f t="shared" si="902"/>
        <v>35017.877058795326</v>
      </c>
      <c r="BJ1400">
        <v>0.1</v>
      </c>
      <c r="BK1400">
        <f t="shared" si="903"/>
        <v>115.90914634146341</v>
      </c>
      <c r="BL1400" s="114">
        <v>4.1247646050424898</v>
      </c>
      <c r="BM1400" s="114">
        <v>5.0304179232934398</v>
      </c>
      <c r="BN1400" s="114">
        <v>17.597190734642901</v>
      </c>
      <c r="BO1400" s="114">
        <v>0.12</v>
      </c>
      <c r="BP1400" s="114">
        <v>2840</v>
      </c>
      <c r="BQ1400" s="107">
        <f t="shared" si="904"/>
        <v>1.4200000000000001E-5</v>
      </c>
      <c r="BR1400" s="107">
        <f t="shared" si="905"/>
        <v>1.4589969495115431</v>
      </c>
      <c r="BS1400" s="107">
        <f t="shared" si="906"/>
        <v>1.7816242228023085</v>
      </c>
      <c r="BT1400" s="107">
        <f t="shared" si="907"/>
        <v>6.2106979705953567</v>
      </c>
      <c r="BU1400" s="107">
        <f t="shared" si="908"/>
        <v>4.3314721769491998E-2</v>
      </c>
      <c r="BV1400" s="107">
        <f t="shared" si="909"/>
        <v>999.46787743673156</v>
      </c>
      <c r="BW1400" s="117">
        <f t="shared" si="910"/>
        <v>2.367755827982395E-2</v>
      </c>
    </row>
    <row r="1401" spans="1:75" ht="45" customHeight="1" x14ac:dyDescent="0.25">
      <c r="A1401" s="108">
        <v>4.6116361111111104</v>
      </c>
      <c r="B1401" s="108">
        <v>-74.134325000000004</v>
      </c>
      <c r="C1401" s="119">
        <v>25</v>
      </c>
      <c r="D1401" s="119">
        <v>25</v>
      </c>
      <c r="E1401" s="119">
        <v>1821</v>
      </c>
      <c r="F1401" s="16" t="s">
        <v>3408</v>
      </c>
      <c r="G1401" s="14" t="s">
        <v>284</v>
      </c>
      <c r="H1401" s="16" t="s">
        <v>3409</v>
      </c>
      <c r="I1401" s="14" t="s">
        <v>195</v>
      </c>
      <c r="J1401" s="14" t="s">
        <v>41</v>
      </c>
      <c r="K1401" s="27"/>
      <c r="L1401" s="27"/>
      <c r="M1401" s="27"/>
      <c r="N1401" s="15" t="s">
        <v>62</v>
      </c>
      <c r="O1401" s="15" t="s">
        <v>151</v>
      </c>
      <c r="P1401" s="28">
        <v>4.2689148957375835E-3</v>
      </c>
      <c r="Q1401" s="18">
        <v>161000</v>
      </c>
      <c r="R1401" s="18">
        <v>163772.78740642115</v>
      </c>
      <c r="S1401" s="15" t="s">
        <v>64</v>
      </c>
      <c r="T1401" s="15">
        <f t="shared" si="939"/>
        <v>134212.38003412739</v>
      </c>
      <c r="U1401" s="15" t="s">
        <v>45</v>
      </c>
      <c r="V1401" s="14">
        <v>365</v>
      </c>
      <c r="W1401" s="76" t="s">
        <v>3306</v>
      </c>
      <c r="X1401" s="14"/>
      <c r="Y1401" s="14">
        <v>8760</v>
      </c>
      <c r="Z1401" s="76" t="s">
        <v>429</v>
      </c>
      <c r="AA1401" s="76" t="s">
        <v>429</v>
      </c>
      <c r="AB1401" s="19" t="s">
        <v>226</v>
      </c>
      <c r="AC1401" s="19">
        <v>10.477442018542</v>
      </c>
      <c r="AD1401" s="19">
        <v>4.47117624426805</v>
      </c>
      <c r="AE1401" s="19">
        <v>11.595186881052699</v>
      </c>
      <c r="AF1401" s="19">
        <v>0.3</v>
      </c>
      <c r="AG1401" s="19">
        <v>2840</v>
      </c>
      <c r="AH1401" s="20">
        <v>1159.0914634146341</v>
      </c>
      <c r="AI1401" s="20">
        <v>1.4200000000000001E-4</v>
      </c>
      <c r="AJ1401" s="21">
        <f t="shared" si="940"/>
        <v>1.715919884265783</v>
      </c>
      <c r="AK1401" s="21">
        <f t="shared" si="941"/>
        <v>0.73225699650915188</v>
      </c>
      <c r="AL1401" s="21">
        <f t="shared" si="942"/>
        <v>1.8989760760083672</v>
      </c>
      <c r="AM1401" s="21">
        <f t="shared" si="943"/>
        <v>4.9131836221926344E-2</v>
      </c>
      <c r="AN1401" s="21">
        <f t="shared" si="944"/>
        <v>465.11471623423608</v>
      </c>
      <c r="AO1401" s="86">
        <f t="shared" si="895"/>
        <v>0.16742562021603197</v>
      </c>
      <c r="AP1401" s="88">
        <f t="shared" si="896"/>
        <v>4.7011503678514605E-3</v>
      </c>
      <c r="AQ1401" s="89">
        <f t="shared" si="897"/>
        <v>2.0061835520798683E-3</v>
      </c>
      <c r="AR1401" s="89">
        <f t="shared" si="898"/>
        <v>5.2026741808448417E-3</v>
      </c>
      <c r="AS1401" s="89">
        <f t="shared" si="899"/>
        <v>1.3460777047103107E-4</v>
      </c>
      <c r="AT1401" s="89">
        <f t="shared" si="900"/>
        <v>1.2742868937924277</v>
      </c>
      <c r="AU1401" s="91">
        <f t="shared" si="901"/>
        <v>4.5870032935899167E-4</v>
      </c>
      <c r="AV1401" s="95">
        <f t="shared" si="911"/>
        <v>1715919.884265783</v>
      </c>
      <c r="AW1401" s="96">
        <f t="shared" si="912"/>
        <v>732256.99650915188</v>
      </c>
      <c r="AX1401" s="96">
        <f t="shared" si="913"/>
        <v>1898976.0760083671</v>
      </c>
      <c r="AY1401" s="96">
        <f t="shared" si="914"/>
        <v>49131.836221926344</v>
      </c>
      <c r="AZ1401" s="96">
        <f t="shared" si="915"/>
        <v>465114716.23423606</v>
      </c>
      <c r="BA1401" s="97">
        <f t="shared" si="916"/>
        <v>167425.62021603197</v>
      </c>
      <c r="BB1401" s="102">
        <f t="shared" si="917"/>
        <v>4701.1503678514609</v>
      </c>
      <c r="BC1401" s="98">
        <f t="shared" si="918"/>
        <v>2006.1835520798684</v>
      </c>
      <c r="BD1401" s="98">
        <f t="shared" si="919"/>
        <v>5202.6741808448414</v>
      </c>
      <c r="BE1401" s="98">
        <f t="shared" si="920"/>
        <v>134.60777047103107</v>
      </c>
      <c r="BF1401" s="98">
        <f t="shared" si="921"/>
        <v>1274286.8937924276</v>
      </c>
      <c r="BG1401" s="103">
        <f t="shared" si="922"/>
        <v>458.70032935899167</v>
      </c>
      <c r="BH1401">
        <v>0.1</v>
      </c>
      <c r="BI1401">
        <f t="shared" si="902"/>
        <v>16377.278740642116</v>
      </c>
      <c r="BJ1401">
        <v>0.1</v>
      </c>
      <c r="BK1401">
        <f t="shared" si="903"/>
        <v>115.90914634146341</v>
      </c>
      <c r="BL1401" s="114">
        <v>8.3383603103149202</v>
      </c>
      <c r="BM1401" s="114">
        <v>2.3066001534352201</v>
      </c>
      <c r="BN1401" s="114">
        <v>3.9560616152376098</v>
      </c>
      <c r="BO1401" s="114">
        <v>0.12</v>
      </c>
      <c r="BP1401" s="114">
        <v>2840</v>
      </c>
      <c r="BQ1401" s="107">
        <f t="shared" si="904"/>
        <v>1.4200000000000001E-5</v>
      </c>
      <c r="BR1401" s="107">
        <f t="shared" si="905"/>
        <v>1.3763348574244858</v>
      </c>
      <c r="BS1401" s="107">
        <f t="shared" si="906"/>
        <v>0.38479002576739008</v>
      </c>
      <c r="BT1401" s="107">
        <f t="shared" si="907"/>
        <v>0.67515134646894037</v>
      </c>
      <c r="BU1401" s="107">
        <f t="shared" si="908"/>
        <v>2.0257575032355007E-2</v>
      </c>
      <c r="BV1401" s="107">
        <f t="shared" si="909"/>
        <v>467.43450477070098</v>
      </c>
      <c r="BW1401" s="117">
        <f t="shared" si="910"/>
        <v>2.367755827982395E-2</v>
      </c>
    </row>
    <row r="1402" spans="1:75" ht="45" customHeight="1" x14ac:dyDescent="0.25">
      <c r="A1402" s="108">
        <v>4.5882666666666667</v>
      </c>
      <c r="B1402" s="108">
        <v>-74.110536111111102</v>
      </c>
      <c r="C1402" s="119">
        <v>28</v>
      </c>
      <c r="D1402" s="119">
        <v>23</v>
      </c>
      <c r="E1402" s="119">
        <v>1798</v>
      </c>
      <c r="F1402" s="16" t="s">
        <v>3410</v>
      </c>
      <c r="G1402" s="14" t="s">
        <v>284</v>
      </c>
      <c r="H1402" s="16" t="s">
        <v>3411</v>
      </c>
      <c r="I1402" s="14" t="s">
        <v>1467</v>
      </c>
      <c r="J1402" s="14" t="s">
        <v>41</v>
      </c>
      <c r="K1402" s="27"/>
      <c r="L1402" s="27"/>
      <c r="M1402" s="14">
        <v>2004</v>
      </c>
      <c r="N1402" s="15" t="s">
        <v>150</v>
      </c>
      <c r="O1402" s="15" t="s">
        <v>151</v>
      </c>
      <c r="P1402" s="28">
        <v>4.2689148957375835E-3</v>
      </c>
      <c r="Q1402" s="18">
        <v>104880</v>
      </c>
      <c r="R1402" s="18">
        <v>106686.27293904006</v>
      </c>
      <c r="S1402" s="15" t="s">
        <v>64</v>
      </c>
      <c r="T1402" s="15">
        <f t="shared" si="939"/>
        <v>87429.778993660148</v>
      </c>
      <c r="U1402" s="15" t="s">
        <v>45</v>
      </c>
      <c r="V1402" s="14">
        <v>365</v>
      </c>
      <c r="W1402" s="76" t="s">
        <v>3306</v>
      </c>
      <c r="X1402" s="14"/>
      <c r="Y1402" s="14">
        <v>8760</v>
      </c>
      <c r="Z1402" s="76" t="s">
        <v>3412</v>
      </c>
      <c r="AA1402" s="76" t="s">
        <v>429</v>
      </c>
      <c r="AB1402" s="19" t="s">
        <v>226</v>
      </c>
      <c r="AC1402" s="19">
        <v>10.477442018542</v>
      </c>
      <c r="AD1402" s="19">
        <v>4.47117624426805</v>
      </c>
      <c r="AE1402" s="19">
        <v>11.595186881052699</v>
      </c>
      <c r="AF1402" s="19">
        <v>0.3</v>
      </c>
      <c r="AG1402" s="19">
        <v>2840</v>
      </c>
      <c r="AH1402" s="20">
        <v>1159.0914634146341</v>
      </c>
      <c r="AI1402" s="20">
        <v>1.4200000000000001E-4</v>
      </c>
      <c r="AJ1402" s="21">
        <f t="shared" si="940"/>
        <v>1.1177992388931388</v>
      </c>
      <c r="AK1402" s="21">
        <f t="shared" si="941"/>
        <v>0.47701312915453326</v>
      </c>
      <c r="AL1402" s="21">
        <f t="shared" si="942"/>
        <v>1.237047272371165</v>
      </c>
      <c r="AM1402" s="21">
        <f t="shared" si="943"/>
        <v>3.2005881881712016E-2</v>
      </c>
      <c r="AN1402" s="21">
        <f t="shared" si="944"/>
        <v>302.98901514687378</v>
      </c>
      <c r="AO1402" s="86">
        <f t="shared" si="895"/>
        <v>0.16742562021603197</v>
      </c>
      <c r="AP1402" s="88">
        <f t="shared" si="896"/>
        <v>3.0624636682003805E-3</v>
      </c>
      <c r="AQ1402" s="89">
        <f t="shared" si="897"/>
        <v>1.3068852853548856E-3</v>
      </c>
      <c r="AR1402" s="89">
        <f t="shared" si="898"/>
        <v>3.3891706092360682E-3</v>
      </c>
      <c r="AS1402" s="89">
        <f t="shared" si="899"/>
        <v>8.7687347621128811E-5</v>
      </c>
      <c r="AT1402" s="89">
        <f t="shared" si="900"/>
        <v>0.83010689081335287</v>
      </c>
      <c r="AU1402" s="91">
        <f t="shared" si="901"/>
        <v>4.5870032935899167E-4</v>
      </c>
      <c r="AV1402" s="95">
        <f t="shared" si="911"/>
        <v>1117799.2388931387</v>
      </c>
      <c r="AW1402" s="96">
        <f t="shared" si="912"/>
        <v>477013.12915453326</v>
      </c>
      <c r="AX1402" s="96">
        <f t="shared" si="913"/>
        <v>1237047.272371165</v>
      </c>
      <c r="AY1402" s="96">
        <f t="shared" si="914"/>
        <v>32005.881881712015</v>
      </c>
      <c r="AZ1402" s="96">
        <f t="shared" si="915"/>
        <v>302989015.14687377</v>
      </c>
      <c r="BA1402" s="97">
        <f t="shared" si="916"/>
        <v>167425.62021603197</v>
      </c>
      <c r="BB1402" s="102">
        <f t="shared" si="917"/>
        <v>3062.4636682003807</v>
      </c>
      <c r="BC1402" s="98">
        <f t="shared" si="918"/>
        <v>1306.8852853548856</v>
      </c>
      <c r="BD1402" s="98">
        <f t="shared" si="919"/>
        <v>3389.1706092360682</v>
      </c>
      <c r="BE1402" s="98">
        <f t="shared" si="920"/>
        <v>87.687347621128808</v>
      </c>
      <c r="BF1402" s="98">
        <f t="shared" si="921"/>
        <v>830106.89081335289</v>
      </c>
      <c r="BG1402" s="103">
        <f t="shared" si="922"/>
        <v>458.70032935899167</v>
      </c>
      <c r="BH1402">
        <v>0.1</v>
      </c>
      <c r="BI1402">
        <f t="shared" si="902"/>
        <v>10668.627293904006</v>
      </c>
      <c r="BJ1402">
        <v>0.1</v>
      </c>
      <c r="BK1402">
        <f t="shared" si="903"/>
        <v>115.90914634146341</v>
      </c>
      <c r="BL1402" s="114">
        <v>8.3383603103149202</v>
      </c>
      <c r="BM1402" s="114">
        <v>2.3066001534352201</v>
      </c>
      <c r="BN1402" s="114">
        <v>3.9560616152376098</v>
      </c>
      <c r="BO1402" s="114">
        <v>0.12</v>
      </c>
      <c r="BP1402" s="114">
        <v>2840</v>
      </c>
      <c r="BQ1402" s="107">
        <f t="shared" si="904"/>
        <v>1.4200000000000001E-5</v>
      </c>
      <c r="BR1402" s="107">
        <f t="shared" si="905"/>
        <v>0.89658384997937945</v>
      </c>
      <c r="BS1402" s="107">
        <f t="shared" si="906"/>
        <v>0.25066321678561415</v>
      </c>
      <c r="BT1402" s="107">
        <f t="shared" si="907"/>
        <v>0.43981287712833828</v>
      </c>
      <c r="BU1402" s="107">
        <f t="shared" si="908"/>
        <v>1.3196363163934119E-2</v>
      </c>
      <c r="BV1402" s="107">
        <f t="shared" si="909"/>
        <v>304.50019167919947</v>
      </c>
      <c r="BW1402" s="117">
        <f t="shared" si="910"/>
        <v>2.367755827982395E-2</v>
      </c>
    </row>
    <row r="1403" spans="1:75" ht="45" customHeight="1" x14ac:dyDescent="0.25">
      <c r="A1403" s="108">
        <v>4.5931499999999996</v>
      </c>
      <c r="B1403" s="108">
        <v>-74.110341666666656</v>
      </c>
      <c r="C1403" s="119">
        <v>28</v>
      </c>
      <c r="D1403" s="119">
        <v>23</v>
      </c>
      <c r="E1403" s="119">
        <v>1798</v>
      </c>
      <c r="F1403" s="16" t="s">
        <v>3413</v>
      </c>
      <c r="G1403" s="14" t="s">
        <v>284</v>
      </c>
      <c r="H1403" s="16" t="s">
        <v>3414</v>
      </c>
      <c r="I1403" s="14" t="s">
        <v>1526</v>
      </c>
      <c r="J1403" s="14" t="s">
        <v>41</v>
      </c>
      <c r="K1403" s="32">
        <v>80</v>
      </c>
      <c r="L1403" s="32"/>
      <c r="M1403" s="32"/>
      <c r="N1403" s="15" t="s">
        <v>150</v>
      </c>
      <c r="O1403" s="15" t="s">
        <v>151</v>
      </c>
      <c r="P1403" s="28">
        <v>4.2689148957375835E-3</v>
      </c>
      <c r="Q1403" s="18">
        <v>255500</v>
      </c>
      <c r="R1403" s="18">
        <v>259900.29305801616</v>
      </c>
      <c r="S1403" s="15" t="s">
        <v>64</v>
      </c>
      <c r="T1403" s="15">
        <f t="shared" si="939"/>
        <v>212989.21179328914</v>
      </c>
      <c r="U1403" s="15" t="s">
        <v>45</v>
      </c>
      <c r="V1403" s="14">
        <v>365</v>
      </c>
      <c r="W1403" s="77"/>
      <c r="X1403" s="16"/>
      <c r="Y1403" s="16">
        <v>3650</v>
      </c>
      <c r="Z1403" s="77" t="s">
        <v>429</v>
      </c>
      <c r="AA1403" s="77" t="s">
        <v>429</v>
      </c>
      <c r="AB1403" s="19" t="s">
        <v>226</v>
      </c>
      <c r="AC1403" s="19">
        <v>10.477442018542</v>
      </c>
      <c r="AD1403" s="19">
        <v>4.47117624426805</v>
      </c>
      <c r="AE1403" s="19">
        <v>11.595186881052699</v>
      </c>
      <c r="AF1403" s="19">
        <v>0.3</v>
      </c>
      <c r="AG1403" s="19">
        <v>2840</v>
      </c>
      <c r="AH1403" s="20">
        <v>1159.0914634146341</v>
      </c>
      <c r="AI1403" s="20">
        <v>1.4200000000000001E-4</v>
      </c>
      <c r="AJ1403" s="21">
        <f t="shared" si="940"/>
        <v>2.723090251117438</v>
      </c>
      <c r="AK1403" s="21">
        <f t="shared" si="941"/>
        <v>1.1620600161993064</v>
      </c>
      <c r="AL1403" s="21">
        <f t="shared" si="942"/>
        <v>3.0135924684480608</v>
      </c>
      <c r="AM1403" s="21">
        <f t="shared" si="943"/>
        <v>7.797008791740484E-2</v>
      </c>
      <c r="AN1403" s="21">
        <f t="shared" si="944"/>
        <v>738.11683228476591</v>
      </c>
      <c r="AO1403" s="86">
        <f t="shared" si="895"/>
        <v>0.16742562021603197</v>
      </c>
      <c r="AP1403" s="88">
        <f t="shared" si="896"/>
        <v>7.460521235938186E-3</v>
      </c>
      <c r="AQ1403" s="89">
        <f t="shared" si="897"/>
        <v>3.1837260717789218E-3</v>
      </c>
      <c r="AR1403" s="89">
        <f t="shared" si="898"/>
        <v>8.2564177217755094E-3</v>
      </c>
      <c r="AS1403" s="89">
        <f t="shared" si="899"/>
        <v>2.1361667922576669E-4</v>
      </c>
      <c r="AT1403" s="89">
        <f t="shared" si="900"/>
        <v>2.0222378966705916</v>
      </c>
      <c r="AU1403" s="91">
        <f t="shared" si="901"/>
        <v>4.5870032935899167E-4</v>
      </c>
      <c r="AV1403" s="95">
        <f t="shared" si="911"/>
        <v>2723090.2511174381</v>
      </c>
      <c r="AW1403" s="96">
        <f t="shared" si="912"/>
        <v>1162060.0161993064</v>
      </c>
      <c r="AX1403" s="96">
        <f t="shared" si="913"/>
        <v>3013592.468448061</v>
      </c>
      <c r="AY1403" s="96">
        <f t="shared" si="914"/>
        <v>77970.087917404846</v>
      </c>
      <c r="AZ1403" s="96">
        <f t="shared" si="915"/>
        <v>738116832.28476596</v>
      </c>
      <c r="BA1403" s="97">
        <f t="shared" si="916"/>
        <v>167425.62021603197</v>
      </c>
      <c r="BB1403" s="102">
        <f t="shared" si="917"/>
        <v>7460.5212359381858</v>
      </c>
      <c r="BC1403" s="98">
        <f t="shared" si="918"/>
        <v>3183.7260717789218</v>
      </c>
      <c r="BD1403" s="98">
        <f t="shared" si="919"/>
        <v>8256.4177217755096</v>
      </c>
      <c r="BE1403" s="98">
        <f t="shared" si="920"/>
        <v>213.61667922576669</v>
      </c>
      <c r="BF1403" s="98">
        <f t="shared" si="921"/>
        <v>2022237.8966705916</v>
      </c>
      <c r="BG1403" s="103">
        <f t="shared" si="922"/>
        <v>458.70032935899167</v>
      </c>
      <c r="BH1403">
        <v>0.1</v>
      </c>
      <c r="BI1403">
        <f t="shared" si="902"/>
        <v>25990.029305801618</v>
      </c>
      <c r="BJ1403">
        <v>0.1</v>
      </c>
      <c r="BK1403">
        <f t="shared" si="903"/>
        <v>115.90914634146341</v>
      </c>
      <c r="BL1403" s="114">
        <v>8.3383603103149202</v>
      </c>
      <c r="BM1403" s="114">
        <v>2.3066001534352201</v>
      </c>
      <c r="BN1403" s="114">
        <v>3.9560616152376098</v>
      </c>
      <c r="BO1403" s="114">
        <v>0.12</v>
      </c>
      <c r="BP1403" s="114">
        <v>2840</v>
      </c>
      <c r="BQ1403" s="107">
        <f t="shared" si="904"/>
        <v>1.4200000000000001E-5</v>
      </c>
      <c r="BR1403" s="107">
        <f t="shared" si="905"/>
        <v>2.1841835780866838</v>
      </c>
      <c r="BS1403" s="107">
        <f t="shared" si="906"/>
        <v>0.61064504089172789</v>
      </c>
      <c r="BT1403" s="107">
        <f t="shared" si="907"/>
        <v>1.0714358324398401</v>
      </c>
      <c r="BU1403" s="107">
        <f t="shared" si="908"/>
        <v>3.214789081221555E-2</v>
      </c>
      <c r="BV1403" s="107">
        <f t="shared" si="909"/>
        <v>741.79823583176449</v>
      </c>
      <c r="BW1403" s="117">
        <f t="shared" si="910"/>
        <v>2.367755827982395E-2</v>
      </c>
    </row>
    <row r="1404" spans="1:75" ht="45" customHeight="1" x14ac:dyDescent="0.25">
      <c r="A1404" s="108">
        <v>4.6190805555555556</v>
      </c>
      <c r="B1404" s="108">
        <v>-74.096499999999992</v>
      </c>
      <c r="C1404" s="119">
        <v>29</v>
      </c>
      <c r="D1404" s="119">
        <v>26</v>
      </c>
      <c r="E1404" s="119">
        <v>2331</v>
      </c>
      <c r="F1404" s="16" t="s">
        <v>3415</v>
      </c>
      <c r="G1404" s="14" t="s">
        <v>284</v>
      </c>
      <c r="H1404" s="16" t="s">
        <v>3416</v>
      </c>
      <c r="I1404" s="14" t="s">
        <v>133</v>
      </c>
      <c r="J1404" s="14" t="s">
        <v>41</v>
      </c>
      <c r="K1404" s="27"/>
      <c r="L1404" s="27"/>
      <c r="M1404" s="14">
        <v>2007</v>
      </c>
      <c r="N1404" s="15" t="s">
        <v>62</v>
      </c>
      <c r="O1404" s="15" t="s">
        <v>224</v>
      </c>
      <c r="P1404" s="28">
        <v>4.2689148957375835E-3</v>
      </c>
      <c r="Q1404" s="18">
        <v>288000</v>
      </c>
      <c r="R1404" s="18">
        <v>292960.01722390862</v>
      </c>
      <c r="S1404" s="15" t="s">
        <v>64</v>
      </c>
      <c r="T1404" s="15">
        <f t="shared" si="939"/>
        <v>240081.77298030243</v>
      </c>
      <c r="U1404" s="15" t="s">
        <v>45</v>
      </c>
      <c r="V1404" s="14">
        <v>365</v>
      </c>
      <c r="W1404" s="76" t="s">
        <v>3306</v>
      </c>
      <c r="X1404" s="14"/>
      <c r="Y1404" s="14">
        <v>8760</v>
      </c>
      <c r="Z1404" s="76" t="s">
        <v>429</v>
      </c>
      <c r="AA1404" s="76" t="s">
        <v>429</v>
      </c>
      <c r="AB1404" s="19" t="s">
        <v>226</v>
      </c>
      <c r="AC1404" s="19">
        <v>5.8778764320498897</v>
      </c>
      <c r="AD1404" s="19">
        <v>7.6168169581462903</v>
      </c>
      <c r="AE1404" s="19">
        <v>22.1296397414769</v>
      </c>
      <c r="AF1404" s="19">
        <v>0.3</v>
      </c>
      <c r="AG1404" s="19">
        <v>2840</v>
      </c>
      <c r="AH1404" s="20">
        <v>1159.0914634146341</v>
      </c>
      <c r="AI1404" s="20">
        <v>1.4200000000000001E-4</v>
      </c>
      <c r="AJ1404" s="21">
        <f t="shared" si="940"/>
        <v>1.7219827807733423</v>
      </c>
      <c r="AK1404" s="21">
        <f t="shared" si="941"/>
        <v>2.2314228272498968</v>
      </c>
      <c r="AL1404" s="21">
        <f t="shared" si="942"/>
        <v>6.4830996398219654</v>
      </c>
      <c r="AM1404" s="21">
        <f t="shared" si="943"/>
        <v>8.7888005167172586E-2</v>
      </c>
      <c r="AN1404" s="21">
        <f t="shared" si="944"/>
        <v>832.00644891590048</v>
      </c>
      <c r="AO1404" s="86">
        <f t="shared" si="895"/>
        <v>0.16742562021603197</v>
      </c>
      <c r="AP1404" s="88">
        <f t="shared" si="896"/>
        <v>4.7177610432146367E-3</v>
      </c>
      <c r="AQ1404" s="89">
        <f t="shared" si="897"/>
        <v>6.1134871979449225E-3</v>
      </c>
      <c r="AR1404" s="89">
        <f t="shared" si="898"/>
        <v>1.7761916821430041E-2</v>
      </c>
      <c r="AS1404" s="89">
        <f t="shared" si="899"/>
        <v>2.4078905525252764E-4</v>
      </c>
      <c r="AT1404" s="89">
        <f t="shared" si="900"/>
        <v>2.2794697230572614</v>
      </c>
      <c r="AU1404" s="91">
        <f t="shared" si="901"/>
        <v>4.5870032935899167E-4</v>
      </c>
      <c r="AV1404" s="95">
        <f t="shared" si="911"/>
        <v>1721982.7807733424</v>
      </c>
      <c r="AW1404" s="96">
        <f t="shared" si="912"/>
        <v>2231422.8272498967</v>
      </c>
      <c r="AX1404" s="96">
        <f t="shared" si="913"/>
        <v>6483099.6398219652</v>
      </c>
      <c r="AY1404" s="96">
        <f t="shared" si="914"/>
        <v>87888.005167172581</v>
      </c>
      <c r="AZ1404" s="96">
        <f t="shared" si="915"/>
        <v>832006448.91590047</v>
      </c>
      <c r="BA1404" s="97">
        <f t="shared" si="916"/>
        <v>167425.62021603197</v>
      </c>
      <c r="BB1404" s="102">
        <f t="shared" si="917"/>
        <v>4717.7610432146366</v>
      </c>
      <c r="BC1404" s="98">
        <f t="shared" si="918"/>
        <v>6113.4871979449226</v>
      </c>
      <c r="BD1404" s="98">
        <f t="shared" si="919"/>
        <v>17761.916821430041</v>
      </c>
      <c r="BE1404" s="98">
        <f t="shared" si="920"/>
        <v>240.78905525252765</v>
      </c>
      <c r="BF1404" s="98">
        <f t="shared" si="921"/>
        <v>2279469.7230572612</v>
      </c>
      <c r="BG1404" s="103">
        <f t="shared" si="922"/>
        <v>458.70032935899167</v>
      </c>
      <c r="BH1404">
        <v>0.1</v>
      </c>
      <c r="BI1404">
        <f t="shared" si="902"/>
        <v>29296.001722390865</v>
      </c>
      <c r="BJ1404">
        <v>0.1</v>
      </c>
      <c r="BK1404">
        <f t="shared" si="903"/>
        <v>115.90914634146341</v>
      </c>
      <c r="BL1404" s="114">
        <v>4.1247646050424898</v>
      </c>
      <c r="BM1404" s="114">
        <v>5.0304179232934398</v>
      </c>
      <c r="BN1404" s="114">
        <v>17.597190734642901</v>
      </c>
      <c r="BO1404" s="114">
        <v>0.12</v>
      </c>
      <c r="BP1404" s="114">
        <v>2840</v>
      </c>
      <c r="BQ1404" s="107">
        <f t="shared" si="904"/>
        <v>1.4200000000000001E-5</v>
      </c>
      <c r="BR1404" s="107">
        <f t="shared" si="905"/>
        <v>1.2205987551469117</v>
      </c>
      <c r="BS1404" s="107">
        <f t="shared" si="906"/>
        <v>1.4905091537169644</v>
      </c>
      <c r="BT1404" s="107">
        <f t="shared" si="907"/>
        <v>5.1958780407595135</v>
      </c>
      <c r="BU1404" s="107">
        <f t="shared" si="908"/>
        <v>3.6237152852908336E-2</v>
      </c>
      <c r="BV1404" s="107">
        <f t="shared" si="909"/>
        <v>836.15613275752708</v>
      </c>
      <c r="BW1404" s="117">
        <f t="shared" si="910"/>
        <v>2.367755827982395E-2</v>
      </c>
    </row>
    <row r="1405" spans="1:75" ht="30" customHeight="1" x14ac:dyDescent="0.25">
      <c r="A1405" s="108">
        <v>4.6362027777777772</v>
      </c>
      <c r="B1405" s="108">
        <v>-74.115969444444445</v>
      </c>
      <c r="C1405" s="119">
        <v>27</v>
      </c>
      <c r="D1405" s="119">
        <v>28</v>
      </c>
      <c r="E1405" s="119">
        <v>1862</v>
      </c>
      <c r="F1405" s="16" t="s">
        <v>3417</v>
      </c>
      <c r="G1405" s="14" t="s">
        <v>3418</v>
      </c>
      <c r="H1405" s="16" t="s">
        <v>3419</v>
      </c>
      <c r="I1405" s="14" t="s">
        <v>133</v>
      </c>
      <c r="J1405" s="14" t="s">
        <v>41</v>
      </c>
      <c r="K1405" s="27"/>
      <c r="L1405" s="27"/>
      <c r="M1405" s="14">
        <v>1979</v>
      </c>
      <c r="N1405" s="15" t="s">
        <v>43</v>
      </c>
      <c r="O1405" s="15" t="s">
        <v>44</v>
      </c>
      <c r="P1405" s="28">
        <v>4.2689148957375835E-3</v>
      </c>
      <c r="Q1405" s="18">
        <v>184635</v>
      </c>
      <c r="R1405" s="18">
        <v>187814.83604214017</v>
      </c>
      <c r="S1405" s="15" t="s">
        <v>45</v>
      </c>
      <c r="T1405" s="15"/>
      <c r="U1405" s="15"/>
      <c r="V1405" s="14">
        <v>365</v>
      </c>
      <c r="W1405" s="76" t="s">
        <v>3306</v>
      </c>
      <c r="X1405" s="14"/>
      <c r="Y1405" s="14">
        <v>8760</v>
      </c>
      <c r="Z1405" s="76" t="s">
        <v>3420</v>
      </c>
      <c r="AA1405" s="76" t="s">
        <v>429</v>
      </c>
      <c r="AB1405" s="19" t="s">
        <v>49</v>
      </c>
      <c r="AC1405" s="19">
        <v>46.3856216091623</v>
      </c>
      <c r="AD1405" s="19">
        <v>1074.85364414012</v>
      </c>
      <c r="AE1405" s="19">
        <v>5.4109910208389103</v>
      </c>
      <c r="AF1405" s="19">
        <v>1344</v>
      </c>
      <c r="AG1405" s="19">
        <v>1920000</v>
      </c>
      <c r="AH1405" s="23">
        <v>184635</v>
      </c>
      <c r="AI1405" s="24">
        <v>8.7999999999999994E-8</v>
      </c>
      <c r="AJ1405" s="21">
        <f t="shared" ref="AJ1405:AJ1418" si="945">AC1405*R1405/1000000000</f>
        <v>8.711907917237572E-3</v>
      </c>
      <c r="AK1405" s="21">
        <f t="shared" ref="AK1405:AK1418" si="946">AD1405*R1405/1000000000</f>
        <v>0.20187346094347353</v>
      </c>
      <c r="AL1405" s="21">
        <f t="shared" ref="AL1405:AL1418" si="947">AE1405*R1405/1000000000</f>
        <v>1.0162643914043525E-3</v>
      </c>
      <c r="AM1405" s="21">
        <f t="shared" ref="AM1405:AM1418" si="948">AF1405*R1405/1000000000</f>
        <v>0.2524231396406364</v>
      </c>
      <c r="AN1405" s="21">
        <f t="shared" ref="AN1405:AN1418" si="949">AG1405*R1405/1000000000</f>
        <v>360.6044852009091</v>
      </c>
      <c r="AO1405" s="86">
        <f t="shared" si="895"/>
        <v>1.6527705571708334E-2</v>
      </c>
      <c r="AP1405" s="88">
        <f t="shared" si="896"/>
        <v>2.3868240869144033E-5</v>
      </c>
      <c r="AQ1405" s="89">
        <f t="shared" si="897"/>
        <v>5.5307797518759866E-4</v>
      </c>
      <c r="AR1405" s="89">
        <f t="shared" si="898"/>
        <v>2.7842860038475411E-6</v>
      </c>
      <c r="AS1405" s="89">
        <f t="shared" si="899"/>
        <v>6.9157024559078465E-4</v>
      </c>
      <c r="AT1405" s="89">
        <f t="shared" si="900"/>
        <v>0.98795749370112085</v>
      </c>
      <c r="AU1405" s="91">
        <f t="shared" si="901"/>
        <v>4.5281385127968039E-5</v>
      </c>
      <c r="AV1405" s="95">
        <f t="shared" si="911"/>
        <v>8711.9079172375714</v>
      </c>
      <c r="AW1405" s="96">
        <f t="shared" si="912"/>
        <v>201873.46094347353</v>
      </c>
      <c r="AX1405" s="96">
        <f t="shared" si="913"/>
        <v>1016.2643914043525</v>
      </c>
      <c r="AY1405" s="96">
        <f t="shared" si="914"/>
        <v>252423.13964063639</v>
      </c>
      <c r="AZ1405" s="96">
        <f t="shared" si="915"/>
        <v>360604485.20090908</v>
      </c>
      <c r="BA1405" s="97">
        <f t="shared" si="916"/>
        <v>16527.705571708335</v>
      </c>
      <c r="BB1405" s="102">
        <f t="shared" si="917"/>
        <v>23.868240869144032</v>
      </c>
      <c r="BC1405" s="98">
        <f t="shared" si="918"/>
        <v>553.07797518759867</v>
      </c>
      <c r="BD1405" s="98">
        <f t="shared" si="919"/>
        <v>2.7842860038475412</v>
      </c>
      <c r="BE1405" s="98">
        <f t="shared" si="920"/>
        <v>691.57024559078468</v>
      </c>
      <c r="BF1405" s="98">
        <f t="shared" si="921"/>
        <v>987957.49370112084</v>
      </c>
      <c r="BG1405" s="103">
        <f t="shared" si="922"/>
        <v>45.281385127968036</v>
      </c>
      <c r="BH1405">
        <v>0.1</v>
      </c>
      <c r="BI1405">
        <f t="shared" si="902"/>
        <v>18781.48360421402</v>
      </c>
      <c r="BJ1405">
        <v>0.1</v>
      </c>
      <c r="BK1405">
        <f t="shared" si="903"/>
        <v>18463.5</v>
      </c>
      <c r="BL1405" s="114">
        <v>17.6498016718255</v>
      </c>
      <c r="BM1405" s="114">
        <v>910.91550745517998</v>
      </c>
      <c r="BN1405" s="114">
        <v>5.3109910208389097</v>
      </c>
      <c r="BO1405" s="114">
        <v>537.6</v>
      </c>
      <c r="BP1405" s="114">
        <v>384000</v>
      </c>
      <c r="BQ1405" s="107">
        <f t="shared" si="904"/>
        <v>8.7999999999999994E-9</v>
      </c>
      <c r="BR1405" s="107">
        <f t="shared" si="905"/>
        <v>3.4274625675899555E-3</v>
      </c>
      <c r="BS1405" s="107">
        <f t="shared" si="906"/>
        <v>0.17227035342902786</v>
      </c>
      <c r="BT1405" s="107">
        <f t="shared" si="907"/>
        <v>1.0026465401554946E-3</v>
      </c>
      <c r="BU1405" s="107">
        <f t="shared" si="908"/>
        <v>0.10407672670883804</v>
      </c>
      <c r="BV1405" s="107">
        <f t="shared" si="909"/>
        <v>80.633614190054971</v>
      </c>
      <c r="BW1405" s="117">
        <f t="shared" si="910"/>
        <v>2.33737053744193E-3</v>
      </c>
    </row>
    <row r="1406" spans="1:75" ht="30" customHeight="1" x14ac:dyDescent="0.25">
      <c r="A1406" s="108">
        <v>4.6362027777777772</v>
      </c>
      <c r="B1406" s="108">
        <v>-74.115969444444445</v>
      </c>
      <c r="C1406" s="119">
        <v>27</v>
      </c>
      <c r="D1406" s="119">
        <v>28</v>
      </c>
      <c r="E1406" s="119">
        <v>1862</v>
      </c>
      <c r="F1406" s="16" t="s">
        <v>3417</v>
      </c>
      <c r="G1406" s="14" t="s">
        <v>3418</v>
      </c>
      <c r="H1406" s="16" t="s">
        <v>3419</v>
      </c>
      <c r="I1406" s="14" t="s">
        <v>133</v>
      </c>
      <c r="J1406" s="14" t="s">
        <v>41</v>
      </c>
      <c r="K1406" s="27"/>
      <c r="L1406" s="27"/>
      <c r="M1406" s="27"/>
      <c r="N1406" s="15" t="s">
        <v>43</v>
      </c>
      <c r="O1406" s="15" t="s">
        <v>44</v>
      </c>
      <c r="P1406" s="28">
        <v>4.2689148957375835E-3</v>
      </c>
      <c r="Q1406" s="18">
        <v>184635</v>
      </c>
      <c r="R1406" s="18">
        <v>187814.83604214017</v>
      </c>
      <c r="S1406" s="15" t="s">
        <v>45</v>
      </c>
      <c r="T1406" s="15"/>
      <c r="U1406" s="15"/>
      <c r="V1406" s="14">
        <v>365</v>
      </c>
      <c r="W1406" s="76" t="s">
        <v>3306</v>
      </c>
      <c r="X1406" s="14"/>
      <c r="Y1406" s="14">
        <v>8760</v>
      </c>
      <c r="Z1406" s="76" t="s">
        <v>3420</v>
      </c>
      <c r="AA1406" s="76" t="s">
        <v>429</v>
      </c>
      <c r="AB1406" s="19" t="s">
        <v>49</v>
      </c>
      <c r="AC1406" s="19">
        <v>46.3856216091623</v>
      </c>
      <c r="AD1406" s="19">
        <v>1074.85364414012</v>
      </c>
      <c r="AE1406" s="19">
        <v>5.4109910208389103</v>
      </c>
      <c r="AF1406" s="19">
        <v>1344</v>
      </c>
      <c r="AG1406" s="19">
        <v>1920000</v>
      </c>
      <c r="AH1406" s="23">
        <v>184635</v>
      </c>
      <c r="AI1406" s="24">
        <v>8.7999999999999994E-8</v>
      </c>
      <c r="AJ1406" s="21">
        <f t="shared" si="945"/>
        <v>8.711907917237572E-3</v>
      </c>
      <c r="AK1406" s="21">
        <f t="shared" si="946"/>
        <v>0.20187346094347353</v>
      </c>
      <c r="AL1406" s="21">
        <f t="shared" si="947"/>
        <v>1.0162643914043525E-3</v>
      </c>
      <c r="AM1406" s="21">
        <f t="shared" si="948"/>
        <v>0.2524231396406364</v>
      </c>
      <c r="AN1406" s="21">
        <f t="shared" si="949"/>
        <v>360.6044852009091</v>
      </c>
      <c r="AO1406" s="86">
        <f t="shared" si="895"/>
        <v>1.6527705571708334E-2</v>
      </c>
      <c r="AP1406" s="88">
        <f t="shared" si="896"/>
        <v>2.3868240869144033E-5</v>
      </c>
      <c r="AQ1406" s="89">
        <f t="shared" si="897"/>
        <v>5.5307797518759866E-4</v>
      </c>
      <c r="AR1406" s="89">
        <f t="shared" si="898"/>
        <v>2.7842860038475411E-6</v>
      </c>
      <c r="AS1406" s="89">
        <f t="shared" si="899"/>
        <v>6.9157024559078465E-4</v>
      </c>
      <c r="AT1406" s="89">
        <f t="shared" si="900"/>
        <v>0.98795749370112085</v>
      </c>
      <c r="AU1406" s="91">
        <f t="shared" si="901"/>
        <v>4.5281385127968039E-5</v>
      </c>
      <c r="AV1406" s="95">
        <f t="shared" si="911"/>
        <v>8711.9079172375714</v>
      </c>
      <c r="AW1406" s="96">
        <f t="shared" si="912"/>
        <v>201873.46094347353</v>
      </c>
      <c r="AX1406" s="96">
        <f t="shared" si="913"/>
        <v>1016.2643914043525</v>
      </c>
      <c r="AY1406" s="96">
        <f t="shared" si="914"/>
        <v>252423.13964063639</v>
      </c>
      <c r="AZ1406" s="96">
        <f t="shared" si="915"/>
        <v>360604485.20090908</v>
      </c>
      <c r="BA1406" s="97">
        <f t="shared" si="916"/>
        <v>16527.705571708335</v>
      </c>
      <c r="BB1406" s="102">
        <f t="shared" si="917"/>
        <v>23.868240869144032</v>
      </c>
      <c r="BC1406" s="98">
        <f t="shared" si="918"/>
        <v>553.07797518759867</v>
      </c>
      <c r="BD1406" s="98">
        <f t="shared" si="919"/>
        <v>2.7842860038475412</v>
      </c>
      <c r="BE1406" s="98">
        <f t="shared" si="920"/>
        <v>691.57024559078468</v>
      </c>
      <c r="BF1406" s="98">
        <f t="shared" si="921"/>
        <v>987957.49370112084</v>
      </c>
      <c r="BG1406" s="103">
        <f t="shared" si="922"/>
        <v>45.281385127968036</v>
      </c>
      <c r="BH1406">
        <v>0.1</v>
      </c>
      <c r="BI1406">
        <f t="shared" si="902"/>
        <v>18781.48360421402</v>
      </c>
      <c r="BJ1406">
        <v>0.1</v>
      </c>
      <c r="BK1406">
        <f t="shared" si="903"/>
        <v>18463.5</v>
      </c>
      <c r="BL1406" s="114">
        <v>17.6498016718255</v>
      </c>
      <c r="BM1406" s="114">
        <v>910.91550745517998</v>
      </c>
      <c r="BN1406" s="114">
        <v>5.3109910208389097</v>
      </c>
      <c r="BO1406" s="114">
        <v>537.6</v>
      </c>
      <c r="BP1406" s="114">
        <v>384000</v>
      </c>
      <c r="BQ1406" s="107">
        <f t="shared" si="904"/>
        <v>8.7999999999999994E-9</v>
      </c>
      <c r="BR1406" s="107">
        <f t="shared" si="905"/>
        <v>3.4274625675899555E-3</v>
      </c>
      <c r="BS1406" s="107">
        <f t="shared" si="906"/>
        <v>0.17227035342902786</v>
      </c>
      <c r="BT1406" s="107">
        <f t="shared" si="907"/>
        <v>1.0026465401554946E-3</v>
      </c>
      <c r="BU1406" s="107">
        <f t="shared" si="908"/>
        <v>0.10407672670883804</v>
      </c>
      <c r="BV1406" s="107">
        <f t="shared" si="909"/>
        <v>80.633614190054971</v>
      </c>
      <c r="BW1406" s="117">
        <f t="shared" si="910"/>
        <v>2.33737053744193E-3</v>
      </c>
    </row>
    <row r="1407" spans="1:75" ht="15" customHeight="1" x14ac:dyDescent="0.25">
      <c r="A1407" s="108">
        <v>4.6485277777777769</v>
      </c>
      <c r="B1407" s="108">
        <v>-74.114733333333334</v>
      </c>
      <c r="C1407" s="119">
        <v>27</v>
      </c>
      <c r="D1407" s="119">
        <v>29</v>
      </c>
      <c r="E1407" s="119">
        <v>1875</v>
      </c>
      <c r="F1407" s="16" t="s">
        <v>3421</v>
      </c>
      <c r="G1407" s="14" t="s">
        <v>39</v>
      </c>
      <c r="H1407" s="16" t="s">
        <v>3422</v>
      </c>
      <c r="I1407" s="14" t="s">
        <v>40</v>
      </c>
      <c r="J1407" s="14" t="s">
        <v>41</v>
      </c>
      <c r="K1407" s="27"/>
      <c r="L1407" s="27"/>
      <c r="M1407" s="27"/>
      <c r="N1407" s="15" t="s">
        <v>43</v>
      </c>
      <c r="O1407" s="15" t="s">
        <v>86</v>
      </c>
      <c r="P1407" s="28">
        <v>4.2689148957375835E-3</v>
      </c>
      <c r="Q1407" s="18">
        <v>325000</v>
      </c>
      <c r="R1407" s="18">
        <v>330597.24165892467</v>
      </c>
      <c r="S1407" s="15" t="s">
        <v>45</v>
      </c>
      <c r="T1407" s="15"/>
      <c r="U1407" s="15"/>
      <c r="V1407" s="14">
        <v>365</v>
      </c>
      <c r="W1407" s="76" t="s">
        <v>3306</v>
      </c>
      <c r="X1407" s="14"/>
      <c r="Y1407" s="14">
        <v>8760</v>
      </c>
      <c r="Z1407" s="76" t="s">
        <v>429</v>
      </c>
      <c r="AA1407" s="76" t="s">
        <v>429</v>
      </c>
      <c r="AB1407" s="19" t="s">
        <v>49</v>
      </c>
      <c r="AC1407" s="19">
        <v>589.42211574465</v>
      </c>
      <c r="AD1407" s="19">
        <v>6395.3771199333296</v>
      </c>
      <c r="AE1407" s="19">
        <v>22.425616220874101</v>
      </c>
      <c r="AF1407" s="19">
        <v>1344</v>
      </c>
      <c r="AG1407" s="19">
        <v>1920000</v>
      </c>
      <c r="AH1407" s="23">
        <f>Q1407</f>
        <v>325000</v>
      </c>
      <c r="AI1407" s="24">
        <v>8.7999999999999994E-8</v>
      </c>
      <c r="AJ1407" s="21">
        <f t="shared" si="945"/>
        <v>0.19486132563794872</v>
      </c>
      <c r="AK1407" s="21">
        <f t="shared" si="946"/>
        <v>2.1142940352185566</v>
      </c>
      <c r="AL1407" s="21">
        <f t="shared" si="947"/>
        <v>7.4138468651226159E-3</v>
      </c>
      <c r="AM1407" s="21">
        <f t="shared" si="948"/>
        <v>0.44432269278959474</v>
      </c>
      <c r="AN1407" s="21">
        <f t="shared" si="949"/>
        <v>634.74670398513535</v>
      </c>
      <c r="AO1407" s="86">
        <f t="shared" si="895"/>
        <v>2.9092557265985371E-2</v>
      </c>
      <c r="AP1407" s="88">
        <f t="shared" si="896"/>
        <v>5.3386664558342117E-4</v>
      </c>
      <c r="AQ1407" s="89">
        <f t="shared" si="897"/>
        <v>5.7925863978590597E-3</v>
      </c>
      <c r="AR1407" s="89">
        <f t="shared" si="898"/>
        <v>2.0311909219514015E-5</v>
      </c>
      <c r="AS1407" s="89">
        <f t="shared" si="899"/>
        <v>1.2173224459988898E-3</v>
      </c>
      <c r="AT1407" s="89">
        <f t="shared" si="900"/>
        <v>1.7390320657126996</v>
      </c>
      <c r="AU1407" s="91">
        <f t="shared" si="901"/>
        <v>7.9705636345165401E-5</v>
      </c>
      <c r="AV1407" s="95">
        <f t="shared" si="911"/>
        <v>194861.32563794873</v>
      </c>
      <c r="AW1407" s="96">
        <f t="shared" si="912"/>
        <v>2114294.0352185564</v>
      </c>
      <c r="AX1407" s="96">
        <f t="shared" si="913"/>
        <v>7413.8468651226158</v>
      </c>
      <c r="AY1407" s="96">
        <f t="shared" si="914"/>
        <v>444322.69278959476</v>
      </c>
      <c r="AZ1407" s="96">
        <f t="shared" si="915"/>
        <v>634746703.98513532</v>
      </c>
      <c r="BA1407" s="97">
        <f t="shared" si="916"/>
        <v>29092.557265985371</v>
      </c>
      <c r="BB1407" s="102">
        <f t="shared" si="917"/>
        <v>533.86664558342113</v>
      </c>
      <c r="BC1407" s="98">
        <f t="shared" si="918"/>
        <v>5792.5863978590596</v>
      </c>
      <c r="BD1407" s="98">
        <f t="shared" si="919"/>
        <v>20.311909219514014</v>
      </c>
      <c r="BE1407" s="98">
        <f t="shared" si="920"/>
        <v>1217.3224459988899</v>
      </c>
      <c r="BF1407" s="98">
        <f t="shared" si="921"/>
        <v>1739032.0657126997</v>
      </c>
      <c r="BG1407" s="103">
        <f t="shared" si="922"/>
        <v>79.705636345165402</v>
      </c>
      <c r="BH1407">
        <v>0.1</v>
      </c>
      <c r="BI1407">
        <f t="shared" si="902"/>
        <v>33059.724165892469</v>
      </c>
      <c r="BJ1407">
        <v>0.1</v>
      </c>
      <c r="BK1407">
        <f t="shared" si="903"/>
        <v>32500</v>
      </c>
      <c r="BL1407" s="114">
        <v>491.49252207956101</v>
      </c>
      <c r="BM1407" s="114">
        <v>4911.7599692228896</v>
      </c>
      <c r="BN1407" s="114">
        <v>16.278520514623899</v>
      </c>
      <c r="BO1407" s="114">
        <v>537.6</v>
      </c>
      <c r="BP1407" s="114">
        <v>384000</v>
      </c>
      <c r="BQ1407" s="107">
        <f t="shared" si="904"/>
        <v>8.7999999999999994E-9</v>
      </c>
      <c r="BR1407" s="107">
        <f t="shared" si="905"/>
        <v>0.16365033757164965</v>
      </c>
      <c r="BS1407" s="107">
        <f t="shared" si="906"/>
        <v>1.6375210732965784</v>
      </c>
      <c r="BT1407" s="107">
        <f t="shared" si="907"/>
        <v>5.4324612794420454E-3</v>
      </c>
      <c r="BU1407" s="107">
        <f t="shared" si="908"/>
        <v>0.18319893942303658</v>
      </c>
      <c r="BV1407" s="107">
        <f t="shared" si="909"/>
        <v>141.93367786046994</v>
      </c>
      <c r="BW1407" s="117">
        <f t="shared" si="910"/>
        <v>4.1143089049672449E-3</v>
      </c>
    </row>
    <row r="1408" spans="1:75" ht="15" customHeight="1" x14ac:dyDescent="0.25">
      <c r="A1408" s="108">
        <v>4.6485277777777769</v>
      </c>
      <c r="B1408" s="108">
        <v>-74.114733333333334</v>
      </c>
      <c r="C1408" s="119">
        <v>27</v>
      </c>
      <c r="D1408" s="119">
        <v>29</v>
      </c>
      <c r="E1408" s="119">
        <v>1875</v>
      </c>
      <c r="F1408" s="16" t="s">
        <v>3421</v>
      </c>
      <c r="G1408" s="14" t="s">
        <v>39</v>
      </c>
      <c r="H1408" s="16" t="s">
        <v>3422</v>
      </c>
      <c r="I1408" s="14" t="s">
        <v>40</v>
      </c>
      <c r="J1408" s="14" t="s">
        <v>41</v>
      </c>
      <c r="K1408" s="27"/>
      <c r="L1408" s="27"/>
      <c r="M1408" s="14">
        <v>1992</v>
      </c>
      <c r="N1408" s="15" t="s">
        <v>43</v>
      </c>
      <c r="O1408" s="15" t="s">
        <v>86</v>
      </c>
      <c r="P1408" s="28">
        <v>4.2689148957375835E-3</v>
      </c>
      <c r="Q1408" s="18">
        <v>455000</v>
      </c>
      <c r="R1408" s="18">
        <v>462836.13832249457</v>
      </c>
      <c r="S1408" s="15" t="s">
        <v>45</v>
      </c>
      <c r="T1408" s="15"/>
      <c r="U1408" s="15"/>
      <c r="V1408" s="14">
        <v>365</v>
      </c>
      <c r="W1408" s="76" t="s">
        <v>3306</v>
      </c>
      <c r="X1408" s="14"/>
      <c r="Y1408" s="14">
        <v>8760</v>
      </c>
      <c r="Z1408" s="76" t="s">
        <v>429</v>
      </c>
      <c r="AA1408" s="76" t="s">
        <v>429</v>
      </c>
      <c r="AB1408" s="19" t="s">
        <v>49</v>
      </c>
      <c r="AC1408" s="19">
        <v>589.42211574465</v>
      </c>
      <c r="AD1408" s="19">
        <v>6395.3771199333296</v>
      </c>
      <c r="AE1408" s="19">
        <v>22.425616220874101</v>
      </c>
      <c r="AF1408" s="19">
        <v>1344</v>
      </c>
      <c r="AG1408" s="19">
        <v>1920000</v>
      </c>
      <c r="AH1408" s="23">
        <f>Q1408</f>
        <v>455000</v>
      </c>
      <c r="AI1408" s="24">
        <v>8.7999999999999994E-8</v>
      </c>
      <c r="AJ1408" s="21">
        <f t="shared" si="945"/>
        <v>0.27280585589312822</v>
      </c>
      <c r="AK1408" s="21">
        <f t="shared" si="946"/>
        <v>2.9600116493059798</v>
      </c>
      <c r="AL1408" s="21">
        <f t="shared" si="947"/>
        <v>1.0379385611171663E-2</v>
      </c>
      <c r="AM1408" s="21">
        <f t="shared" si="948"/>
        <v>0.62205176990543265</v>
      </c>
      <c r="AN1408" s="21">
        <f t="shared" si="949"/>
        <v>888.64538557918956</v>
      </c>
      <c r="AO1408" s="86">
        <f t="shared" si="895"/>
        <v>4.0729580172379522E-2</v>
      </c>
      <c r="AP1408" s="88">
        <f t="shared" si="896"/>
        <v>7.474133038167897E-4</v>
      </c>
      <c r="AQ1408" s="89">
        <f t="shared" si="897"/>
        <v>8.1096209570026851E-3</v>
      </c>
      <c r="AR1408" s="89">
        <f t="shared" si="898"/>
        <v>2.8436672907319625E-5</v>
      </c>
      <c r="AS1408" s="89">
        <f t="shared" si="899"/>
        <v>1.7042514243984456E-3</v>
      </c>
      <c r="AT1408" s="89">
        <f t="shared" si="900"/>
        <v>2.4346448919977797</v>
      </c>
      <c r="AU1408" s="91">
        <f t="shared" si="901"/>
        <v>1.1158789088323157E-4</v>
      </c>
      <c r="AV1408" s="95">
        <f t="shared" si="911"/>
        <v>272805.8558931282</v>
      </c>
      <c r="AW1408" s="96">
        <f t="shared" si="912"/>
        <v>2960011.6493059797</v>
      </c>
      <c r="AX1408" s="96">
        <f t="shared" si="913"/>
        <v>10379.385611171663</v>
      </c>
      <c r="AY1408" s="96">
        <f t="shared" si="914"/>
        <v>622051.76990543259</v>
      </c>
      <c r="AZ1408" s="96">
        <f t="shared" si="915"/>
        <v>888645385.57918954</v>
      </c>
      <c r="BA1408" s="97">
        <f t="shared" si="916"/>
        <v>40729.580172379523</v>
      </c>
      <c r="BB1408" s="102">
        <f t="shared" si="917"/>
        <v>747.41330381678972</v>
      </c>
      <c r="BC1408" s="98">
        <f t="shared" si="918"/>
        <v>8109.6209570026849</v>
      </c>
      <c r="BD1408" s="98">
        <f t="shared" si="919"/>
        <v>28.436672907319625</v>
      </c>
      <c r="BE1408" s="98">
        <f t="shared" si="920"/>
        <v>1704.2514243984456</v>
      </c>
      <c r="BF1408" s="98">
        <f t="shared" si="921"/>
        <v>2434644.8919977797</v>
      </c>
      <c r="BG1408" s="103">
        <f t="shared" si="922"/>
        <v>111.58789088323157</v>
      </c>
      <c r="BH1408">
        <v>0.1</v>
      </c>
      <c r="BI1408">
        <f t="shared" si="902"/>
        <v>46283.613832249459</v>
      </c>
      <c r="BJ1408">
        <v>0.1</v>
      </c>
      <c r="BK1408">
        <f t="shared" si="903"/>
        <v>45500</v>
      </c>
      <c r="BL1408" s="114">
        <v>491.49252207956101</v>
      </c>
      <c r="BM1408" s="114">
        <v>4911.7599692228896</v>
      </c>
      <c r="BN1408" s="114">
        <v>16.278520514623899</v>
      </c>
      <c r="BO1408" s="114">
        <v>537.6</v>
      </c>
      <c r="BP1408" s="114">
        <v>384000</v>
      </c>
      <c r="BQ1408" s="107">
        <f t="shared" si="904"/>
        <v>8.7999999999999994E-9</v>
      </c>
      <c r="BR1408" s="107">
        <f t="shared" si="905"/>
        <v>0.22911047260030953</v>
      </c>
      <c r="BS1408" s="107">
        <f t="shared" si="906"/>
        <v>2.2925295026152104</v>
      </c>
      <c r="BT1408" s="107">
        <f t="shared" si="907"/>
        <v>7.6054457912188636E-3</v>
      </c>
      <c r="BU1408" s="107">
        <f t="shared" si="908"/>
        <v>0.25647851519225123</v>
      </c>
      <c r="BV1408" s="107">
        <f t="shared" si="909"/>
        <v>198.70714900465794</v>
      </c>
      <c r="BW1408" s="117">
        <f t="shared" si="910"/>
        <v>5.7600324669541429E-3</v>
      </c>
    </row>
    <row r="1409" spans="1:75" ht="15" customHeight="1" x14ac:dyDescent="0.25">
      <c r="A1409" s="108">
        <v>4.6485277777777769</v>
      </c>
      <c r="B1409" s="108">
        <v>-74.114733333333334</v>
      </c>
      <c r="C1409" s="119">
        <v>27</v>
      </c>
      <c r="D1409" s="119">
        <v>29</v>
      </c>
      <c r="E1409" s="119">
        <v>1875</v>
      </c>
      <c r="F1409" s="16" t="s">
        <v>3421</v>
      </c>
      <c r="G1409" s="14" t="s">
        <v>39</v>
      </c>
      <c r="H1409" s="16" t="s">
        <v>3422</v>
      </c>
      <c r="I1409" s="14" t="s">
        <v>40</v>
      </c>
      <c r="J1409" s="14" t="s">
        <v>53</v>
      </c>
      <c r="K1409" s="27"/>
      <c r="L1409" s="27"/>
      <c r="M1409" s="14">
        <v>2001</v>
      </c>
      <c r="N1409" s="15" t="s">
        <v>43</v>
      </c>
      <c r="O1409" s="15" t="s">
        <v>397</v>
      </c>
      <c r="P1409" s="22">
        <v>8.124879750918957E-3</v>
      </c>
      <c r="Q1409" s="18">
        <v>71500</v>
      </c>
      <c r="R1409" s="18">
        <v>73861.887832488952</v>
      </c>
      <c r="S1409" s="15" t="s">
        <v>45</v>
      </c>
      <c r="T1409" s="15"/>
      <c r="U1409" s="15"/>
      <c r="V1409" s="14">
        <v>365</v>
      </c>
      <c r="W1409" s="76" t="s">
        <v>3306</v>
      </c>
      <c r="X1409" s="14"/>
      <c r="Y1409" s="14">
        <v>8760</v>
      </c>
      <c r="Z1409" s="76" t="s">
        <v>429</v>
      </c>
      <c r="AA1409" s="76" t="s">
        <v>429</v>
      </c>
      <c r="AB1409" s="19" t="s">
        <v>49</v>
      </c>
      <c r="AC1409" s="19">
        <v>196.35697419693699</v>
      </c>
      <c r="AD1409" s="19">
        <v>1220.7279907421801</v>
      </c>
      <c r="AE1409" s="19">
        <v>0.1</v>
      </c>
      <c r="AF1409" s="19">
        <v>640</v>
      </c>
      <c r="AG1409" s="19">
        <v>1920000</v>
      </c>
      <c r="AH1409" s="20">
        <v>95073.827203389839</v>
      </c>
      <c r="AI1409" s="20">
        <v>2.5741799999999997E-6</v>
      </c>
      <c r="AJ1409" s="21">
        <f t="shared" si="945"/>
        <v>1.4503296803261087E-2</v>
      </c>
      <c r="AK1409" s="21">
        <f t="shared" si="946"/>
        <v>9.0165273926178513E-2</v>
      </c>
      <c r="AL1409" s="21">
        <f t="shared" si="947"/>
        <v>7.3861887832488957E-6</v>
      </c>
      <c r="AM1409" s="21">
        <f t="shared" si="948"/>
        <v>4.7271608212792936E-2</v>
      </c>
      <c r="AN1409" s="21">
        <f t="shared" si="949"/>
        <v>141.81482463837878</v>
      </c>
      <c r="AO1409" s="86">
        <f t="shared" si="895"/>
        <v>0.25282164358422982</v>
      </c>
      <c r="AP1409" s="88">
        <f t="shared" si="896"/>
        <v>3.9735059734961882E-5</v>
      </c>
      <c r="AQ1409" s="89">
        <f t="shared" si="897"/>
        <v>2.4702814774295485E-4</v>
      </c>
      <c r="AR1409" s="89">
        <f t="shared" si="898"/>
        <v>2.0236133652736701E-8</v>
      </c>
      <c r="AS1409" s="89">
        <f t="shared" si="899"/>
        <v>1.2951125537751488E-4</v>
      </c>
      <c r="AT1409" s="89">
        <f t="shared" si="900"/>
        <v>0.38853376613254459</v>
      </c>
      <c r="AU1409" s="91">
        <f t="shared" si="901"/>
        <v>6.92662037217068E-4</v>
      </c>
      <c r="AV1409" s="95">
        <f t="shared" si="911"/>
        <v>14503.296803261086</v>
      </c>
      <c r="AW1409" s="96">
        <f t="shared" si="912"/>
        <v>90165.273926178517</v>
      </c>
      <c r="AX1409" s="96">
        <f t="shared" si="913"/>
        <v>7.3861887832488957</v>
      </c>
      <c r="AY1409" s="96">
        <f t="shared" si="914"/>
        <v>47271.608212792933</v>
      </c>
      <c r="AZ1409" s="96">
        <f t="shared" si="915"/>
        <v>141814824.63837877</v>
      </c>
      <c r="BA1409" s="97">
        <f t="shared" si="916"/>
        <v>252821.64358422981</v>
      </c>
      <c r="BB1409" s="102">
        <f t="shared" si="917"/>
        <v>39.735059734961879</v>
      </c>
      <c r="BC1409" s="98">
        <f t="shared" si="918"/>
        <v>247.02814774295484</v>
      </c>
      <c r="BD1409" s="98">
        <f t="shared" si="919"/>
        <v>2.0236133652736701E-2</v>
      </c>
      <c r="BE1409" s="98">
        <f t="shared" si="920"/>
        <v>129.51125537751489</v>
      </c>
      <c r="BF1409" s="98">
        <f t="shared" si="921"/>
        <v>388533.76613254461</v>
      </c>
      <c r="BG1409" s="103">
        <f t="shared" si="922"/>
        <v>692.66203721706802</v>
      </c>
      <c r="BH1409">
        <v>0.1</v>
      </c>
      <c r="BI1409">
        <f t="shared" si="902"/>
        <v>7386.1887832488956</v>
      </c>
      <c r="BJ1409">
        <v>0.1</v>
      </c>
      <c r="BK1409">
        <f t="shared" si="903"/>
        <v>9507.3827203389847</v>
      </c>
      <c r="BL1409" s="114">
        <v>187.562005220738</v>
      </c>
      <c r="BM1409" s="114">
        <v>1012.03746873145</v>
      </c>
      <c r="BN1409" s="114">
        <v>0</v>
      </c>
      <c r="BO1409" s="114">
        <v>256</v>
      </c>
      <c r="BP1409" s="114">
        <v>384000</v>
      </c>
      <c r="BQ1409" s="107">
        <f t="shared" si="904"/>
        <v>2.5741799999999998E-7</v>
      </c>
      <c r="BR1409" s="107">
        <f t="shared" si="905"/>
        <v>1.3929393768919076E-2</v>
      </c>
      <c r="BS1409" s="107">
        <f t="shared" si="906"/>
        <v>7.5292824810048994E-2</v>
      </c>
      <c r="BT1409" s="107">
        <f t="shared" si="907"/>
        <v>7.3861887832488964E-7</v>
      </c>
      <c r="BU1409" s="107">
        <f t="shared" si="908"/>
        <v>1.9490583375416058E-2</v>
      </c>
      <c r="BV1409" s="107">
        <f t="shared" si="909"/>
        <v>31.7107588108627</v>
      </c>
      <c r="BW1409" s="117">
        <f t="shared" si="910"/>
        <v>3.5754379721827469E-2</v>
      </c>
    </row>
    <row r="1410" spans="1:75" ht="15" customHeight="1" x14ac:dyDescent="0.25">
      <c r="A1410" s="108">
        <v>4.6485277777777769</v>
      </c>
      <c r="B1410" s="108">
        <v>-74.114733333333334</v>
      </c>
      <c r="C1410" s="119">
        <v>27</v>
      </c>
      <c r="D1410" s="119">
        <v>29</v>
      </c>
      <c r="E1410" s="119">
        <v>1875</v>
      </c>
      <c r="F1410" s="16" t="s">
        <v>3421</v>
      </c>
      <c r="G1410" s="14" t="s">
        <v>39</v>
      </c>
      <c r="H1410" s="16" t="s">
        <v>3422</v>
      </c>
      <c r="I1410" s="14" t="s">
        <v>40</v>
      </c>
      <c r="J1410" s="14" t="s">
        <v>53</v>
      </c>
      <c r="K1410" s="27"/>
      <c r="L1410" s="27"/>
      <c r="M1410" s="27"/>
      <c r="N1410" s="15" t="s">
        <v>43</v>
      </c>
      <c r="O1410" s="15" t="s">
        <v>397</v>
      </c>
      <c r="P1410" s="22">
        <v>8.124879750918957E-3</v>
      </c>
      <c r="Q1410" s="18">
        <v>71500</v>
      </c>
      <c r="R1410" s="18">
        <v>73861.887832488952</v>
      </c>
      <c r="S1410" s="15" t="s">
        <v>45</v>
      </c>
      <c r="T1410" s="15"/>
      <c r="U1410" s="15"/>
      <c r="V1410" s="14">
        <v>365</v>
      </c>
      <c r="W1410" s="76" t="s">
        <v>3306</v>
      </c>
      <c r="X1410" s="14"/>
      <c r="Y1410" s="14">
        <v>8760</v>
      </c>
      <c r="Z1410" s="76" t="s">
        <v>429</v>
      </c>
      <c r="AA1410" s="76" t="s">
        <v>429</v>
      </c>
      <c r="AB1410" s="19" t="s">
        <v>49</v>
      </c>
      <c r="AC1410" s="19">
        <v>196.35697419693699</v>
      </c>
      <c r="AD1410" s="19">
        <v>1220.7279907421801</v>
      </c>
      <c r="AE1410" s="19">
        <v>0.1</v>
      </c>
      <c r="AF1410" s="19">
        <v>640</v>
      </c>
      <c r="AG1410" s="19">
        <v>1920000</v>
      </c>
      <c r="AH1410" s="20">
        <v>95073.827203389839</v>
      </c>
      <c r="AI1410" s="20">
        <v>2.5741799999999997E-6</v>
      </c>
      <c r="AJ1410" s="21">
        <f t="shared" si="945"/>
        <v>1.4503296803261087E-2</v>
      </c>
      <c r="AK1410" s="21">
        <f t="shared" si="946"/>
        <v>9.0165273926178513E-2</v>
      </c>
      <c r="AL1410" s="21">
        <f t="shared" si="947"/>
        <v>7.3861887832488957E-6</v>
      </c>
      <c r="AM1410" s="21">
        <f t="shared" si="948"/>
        <v>4.7271608212792936E-2</v>
      </c>
      <c r="AN1410" s="21">
        <f t="shared" si="949"/>
        <v>141.81482463837878</v>
      </c>
      <c r="AO1410" s="86">
        <f t="shared" si="895"/>
        <v>0.25282164358422982</v>
      </c>
      <c r="AP1410" s="88">
        <f t="shared" si="896"/>
        <v>3.9735059734961882E-5</v>
      </c>
      <c r="AQ1410" s="89">
        <f t="shared" si="897"/>
        <v>2.4702814774295485E-4</v>
      </c>
      <c r="AR1410" s="89">
        <f t="shared" si="898"/>
        <v>2.0236133652736701E-8</v>
      </c>
      <c r="AS1410" s="89">
        <f t="shared" si="899"/>
        <v>1.2951125537751488E-4</v>
      </c>
      <c r="AT1410" s="89">
        <f t="shared" si="900"/>
        <v>0.38853376613254459</v>
      </c>
      <c r="AU1410" s="91">
        <f t="shared" si="901"/>
        <v>6.92662037217068E-4</v>
      </c>
      <c r="AV1410" s="95">
        <f t="shared" si="911"/>
        <v>14503.296803261086</v>
      </c>
      <c r="AW1410" s="96">
        <f t="shared" si="912"/>
        <v>90165.273926178517</v>
      </c>
      <c r="AX1410" s="96">
        <f t="shared" si="913"/>
        <v>7.3861887832488957</v>
      </c>
      <c r="AY1410" s="96">
        <f t="shared" si="914"/>
        <v>47271.608212792933</v>
      </c>
      <c r="AZ1410" s="96">
        <f t="shared" si="915"/>
        <v>141814824.63837877</v>
      </c>
      <c r="BA1410" s="97">
        <f t="shared" si="916"/>
        <v>252821.64358422981</v>
      </c>
      <c r="BB1410" s="102">
        <f t="shared" si="917"/>
        <v>39.735059734961879</v>
      </c>
      <c r="BC1410" s="98">
        <f t="shared" si="918"/>
        <v>247.02814774295484</v>
      </c>
      <c r="BD1410" s="98">
        <f t="shared" si="919"/>
        <v>2.0236133652736701E-2</v>
      </c>
      <c r="BE1410" s="98">
        <f t="shared" si="920"/>
        <v>129.51125537751489</v>
      </c>
      <c r="BF1410" s="98">
        <f t="shared" si="921"/>
        <v>388533.76613254461</v>
      </c>
      <c r="BG1410" s="103">
        <f t="shared" si="922"/>
        <v>692.66203721706802</v>
      </c>
      <c r="BH1410">
        <v>0.1</v>
      </c>
      <c r="BI1410">
        <f t="shared" si="902"/>
        <v>7386.1887832488956</v>
      </c>
      <c r="BJ1410">
        <v>0.1</v>
      </c>
      <c r="BK1410">
        <f t="shared" si="903"/>
        <v>9507.3827203389847</v>
      </c>
      <c r="BL1410" s="114">
        <v>187.562005220738</v>
      </c>
      <c r="BM1410" s="114">
        <v>1012.03746873145</v>
      </c>
      <c r="BN1410" s="114">
        <v>0</v>
      </c>
      <c r="BO1410" s="114">
        <v>256</v>
      </c>
      <c r="BP1410" s="114">
        <v>384000</v>
      </c>
      <c r="BQ1410" s="107">
        <f t="shared" si="904"/>
        <v>2.5741799999999998E-7</v>
      </c>
      <c r="BR1410" s="107">
        <f t="shared" si="905"/>
        <v>1.3929393768919076E-2</v>
      </c>
      <c r="BS1410" s="107">
        <f t="shared" si="906"/>
        <v>7.5292824810048994E-2</v>
      </c>
      <c r="BT1410" s="107">
        <f t="shared" si="907"/>
        <v>7.3861887832488964E-7</v>
      </c>
      <c r="BU1410" s="107">
        <f t="shared" si="908"/>
        <v>1.9490583375416058E-2</v>
      </c>
      <c r="BV1410" s="107">
        <f t="shared" si="909"/>
        <v>31.7107588108627</v>
      </c>
      <c r="BW1410" s="117">
        <f t="shared" si="910"/>
        <v>3.5754379721827469E-2</v>
      </c>
    </row>
    <row r="1411" spans="1:75" ht="15" customHeight="1" x14ac:dyDescent="0.25">
      <c r="A1411" s="108">
        <v>4.6485277777777769</v>
      </c>
      <c r="B1411" s="108">
        <v>-74.114733333333334</v>
      </c>
      <c r="C1411" s="119">
        <v>27</v>
      </c>
      <c r="D1411" s="119">
        <v>29</v>
      </c>
      <c r="E1411" s="119">
        <v>1875</v>
      </c>
      <c r="F1411" s="16" t="s">
        <v>3421</v>
      </c>
      <c r="G1411" s="14" t="s">
        <v>39</v>
      </c>
      <c r="H1411" s="16" t="s">
        <v>3422</v>
      </c>
      <c r="I1411" s="14" t="s">
        <v>40</v>
      </c>
      <c r="J1411" s="14" t="s">
        <v>53</v>
      </c>
      <c r="K1411" s="27"/>
      <c r="L1411" s="27"/>
      <c r="M1411" s="14">
        <v>2000</v>
      </c>
      <c r="N1411" s="15" t="s">
        <v>43</v>
      </c>
      <c r="O1411" s="15" t="s">
        <v>397</v>
      </c>
      <c r="P1411" s="22">
        <v>8.124879750918957E-3</v>
      </c>
      <c r="Q1411" s="18">
        <v>71500</v>
      </c>
      <c r="R1411" s="18">
        <v>73861.887832488952</v>
      </c>
      <c r="S1411" s="15" t="s">
        <v>45</v>
      </c>
      <c r="T1411" s="15"/>
      <c r="U1411" s="15"/>
      <c r="V1411" s="14">
        <v>365</v>
      </c>
      <c r="W1411" s="76" t="s">
        <v>3306</v>
      </c>
      <c r="X1411" s="14"/>
      <c r="Y1411" s="14">
        <v>8760</v>
      </c>
      <c r="Z1411" s="76" t="s">
        <v>429</v>
      </c>
      <c r="AA1411" s="76" t="s">
        <v>429</v>
      </c>
      <c r="AB1411" s="19" t="s">
        <v>49</v>
      </c>
      <c r="AC1411" s="19">
        <v>196.35697419693699</v>
      </c>
      <c r="AD1411" s="19">
        <v>1220.7279907421801</v>
      </c>
      <c r="AE1411" s="19">
        <v>0.1</v>
      </c>
      <c r="AF1411" s="19">
        <v>640</v>
      </c>
      <c r="AG1411" s="19">
        <v>1920000</v>
      </c>
      <c r="AH1411" s="20">
        <v>95073.827203389839</v>
      </c>
      <c r="AI1411" s="20">
        <v>2.5741799999999997E-6</v>
      </c>
      <c r="AJ1411" s="21">
        <f t="shared" si="945"/>
        <v>1.4503296803261087E-2</v>
      </c>
      <c r="AK1411" s="21">
        <f t="shared" si="946"/>
        <v>9.0165273926178513E-2</v>
      </c>
      <c r="AL1411" s="21">
        <f t="shared" si="947"/>
        <v>7.3861887832488957E-6</v>
      </c>
      <c r="AM1411" s="21">
        <f t="shared" si="948"/>
        <v>4.7271608212792936E-2</v>
      </c>
      <c r="AN1411" s="21">
        <f t="shared" si="949"/>
        <v>141.81482463837878</v>
      </c>
      <c r="AO1411" s="86">
        <f t="shared" si="895"/>
        <v>0.25282164358422982</v>
      </c>
      <c r="AP1411" s="88">
        <f t="shared" si="896"/>
        <v>3.9735059734961882E-5</v>
      </c>
      <c r="AQ1411" s="89">
        <f t="shared" si="897"/>
        <v>2.4702814774295485E-4</v>
      </c>
      <c r="AR1411" s="89">
        <f t="shared" si="898"/>
        <v>2.0236133652736701E-8</v>
      </c>
      <c r="AS1411" s="89">
        <f t="shared" si="899"/>
        <v>1.2951125537751488E-4</v>
      </c>
      <c r="AT1411" s="89">
        <f t="shared" si="900"/>
        <v>0.38853376613254459</v>
      </c>
      <c r="AU1411" s="91">
        <f t="shared" si="901"/>
        <v>6.92662037217068E-4</v>
      </c>
      <c r="AV1411" s="95">
        <f t="shared" si="911"/>
        <v>14503.296803261086</v>
      </c>
      <c r="AW1411" s="96">
        <f t="shared" si="912"/>
        <v>90165.273926178517</v>
      </c>
      <c r="AX1411" s="96">
        <f t="shared" si="913"/>
        <v>7.3861887832488957</v>
      </c>
      <c r="AY1411" s="96">
        <f t="shared" si="914"/>
        <v>47271.608212792933</v>
      </c>
      <c r="AZ1411" s="96">
        <f t="shared" si="915"/>
        <v>141814824.63837877</v>
      </c>
      <c r="BA1411" s="97">
        <f t="shared" si="916"/>
        <v>252821.64358422981</v>
      </c>
      <c r="BB1411" s="102">
        <f t="shared" si="917"/>
        <v>39.735059734961879</v>
      </c>
      <c r="BC1411" s="98">
        <f t="shared" si="918"/>
        <v>247.02814774295484</v>
      </c>
      <c r="BD1411" s="98">
        <f t="shared" si="919"/>
        <v>2.0236133652736701E-2</v>
      </c>
      <c r="BE1411" s="98">
        <f t="shared" si="920"/>
        <v>129.51125537751489</v>
      </c>
      <c r="BF1411" s="98">
        <f t="shared" si="921"/>
        <v>388533.76613254461</v>
      </c>
      <c r="BG1411" s="103">
        <f t="shared" si="922"/>
        <v>692.66203721706802</v>
      </c>
      <c r="BH1411">
        <v>0.1</v>
      </c>
      <c r="BI1411">
        <f t="shared" si="902"/>
        <v>7386.1887832488956</v>
      </c>
      <c r="BJ1411">
        <v>0.1</v>
      </c>
      <c r="BK1411">
        <f t="shared" si="903"/>
        <v>9507.3827203389847</v>
      </c>
      <c r="BL1411" s="114">
        <v>187.562005220738</v>
      </c>
      <c r="BM1411" s="114">
        <v>1012.03746873145</v>
      </c>
      <c r="BN1411" s="114">
        <v>0</v>
      </c>
      <c r="BO1411" s="114">
        <v>256</v>
      </c>
      <c r="BP1411" s="114">
        <v>384000</v>
      </c>
      <c r="BQ1411" s="107">
        <f t="shared" si="904"/>
        <v>2.5741799999999998E-7</v>
      </c>
      <c r="BR1411" s="107">
        <f t="shared" si="905"/>
        <v>1.3929393768919076E-2</v>
      </c>
      <c r="BS1411" s="107">
        <f t="shared" si="906"/>
        <v>7.5292824810048994E-2</v>
      </c>
      <c r="BT1411" s="107">
        <f t="shared" si="907"/>
        <v>7.3861887832488964E-7</v>
      </c>
      <c r="BU1411" s="107">
        <f t="shared" si="908"/>
        <v>1.9490583375416058E-2</v>
      </c>
      <c r="BV1411" s="107">
        <f t="shared" si="909"/>
        <v>31.7107588108627</v>
      </c>
      <c r="BW1411" s="117">
        <f t="shared" si="910"/>
        <v>3.5754379721827469E-2</v>
      </c>
    </row>
    <row r="1412" spans="1:75" ht="15" customHeight="1" x14ac:dyDescent="0.25">
      <c r="A1412" s="108">
        <v>4.6485277777777769</v>
      </c>
      <c r="B1412" s="108">
        <v>-74.114733333333334</v>
      </c>
      <c r="C1412" s="119">
        <v>27</v>
      </c>
      <c r="D1412" s="119">
        <v>29</v>
      </c>
      <c r="E1412" s="119">
        <v>1875</v>
      </c>
      <c r="F1412" s="16" t="s">
        <v>3421</v>
      </c>
      <c r="G1412" s="14" t="s">
        <v>39</v>
      </c>
      <c r="H1412" s="16" t="s">
        <v>3422</v>
      </c>
      <c r="I1412" s="14" t="s">
        <v>40</v>
      </c>
      <c r="J1412" s="14" t="s">
        <v>53</v>
      </c>
      <c r="K1412" s="27"/>
      <c r="L1412" s="27"/>
      <c r="M1412" s="27"/>
      <c r="N1412" s="15" t="s">
        <v>43</v>
      </c>
      <c r="O1412" s="15" t="s">
        <v>397</v>
      </c>
      <c r="P1412" s="22">
        <v>8.124879750918957E-3</v>
      </c>
      <c r="Q1412" s="18">
        <v>71500</v>
      </c>
      <c r="R1412" s="18">
        <v>73861.887832488952</v>
      </c>
      <c r="S1412" s="15" t="s">
        <v>45</v>
      </c>
      <c r="T1412" s="15"/>
      <c r="U1412" s="15"/>
      <c r="V1412" s="14">
        <v>365</v>
      </c>
      <c r="W1412" s="76" t="s">
        <v>3306</v>
      </c>
      <c r="X1412" s="14"/>
      <c r="Y1412" s="14">
        <v>8760</v>
      </c>
      <c r="Z1412" s="76" t="s">
        <v>429</v>
      </c>
      <c r="AA1412" s="76" t="s">
        <v>429</v>
      </c>
      <c r="AB1412" s="19" t="s">
        <v>49</v>
      </c>
      <c r="AC1412" s="19">
        <v>196.35697419693699</v>
      </c>
      <c r="AD1412" s="19">
        <v>1220.7279907421801</v>
      </c>
      <c r="AE1412" s="19">
        <v>0.1</v>
      </c>
      <c r="AF1412" s="19">
        <v>640</v>
      </c>
      <c r="AG1412" s="19">
        <v>1920000</v>
      </c>
      <c r="AH1412" s="20">
        <v>95073.827203389839</v>
      </c>
      <c r="AI1412" s="20">
        <v>2.5741799999999997E-6</v>
      </c>
      <c r="AJ1412" s="21">
        <f t="shared" si="945"/>
        <v>1.4503296803261087E-2</v>
      </c>
      <c r="AK1412" s="21">
        <f t="shared" si="946"/>
        <v>9.0165273926178513E-2</v>
      </c>
      <c r="AL1412" s="21">
        <f t="shared" si="947"/>
        <v>7.3861887832488957E-6</v>
      </c>
      <c r="AM1412" s="21">
        <f t="shared" si="948"/>
        <v>4.7271608212792936E-2</v>
      </c>
      <c r="AN1412" s="21">
        <f t="shared" si="949"/>
        <v>141.81482463837878</v>
      </c>
      <c r="AO1412" s="86">
        <f t="shared" ref="AO1412:AO1475" si="950">AI1412*AH1412*EXP(P1412*4)</f>
        <v>0.25282164358422982</v>
      </c>
      <c r="AP1412" s="88">
        <f t="shared" ref="AP1412:AP1475" si="951">AJ1412/V1412</f>
        <v>3.9735059734961882E-5</v>
      </c>
      <c r="AQ1412" s="89">
        <f t="shared" ref="AQ1412:AQ1475" si="952">AK1412/V1412</f>
        <v>2.4702814774295485E-4</v>
      </c>
      <c r="AR1412" s="89">
        <f t="shared" ref="AR1412:AR1475" si="953">AL1412/V1412</f>
        <v>2.0236133652736701E-8</v>
      </c>
      <c r="AS1412" s="89">
        <f t="shared" ref="AS1412:AS1475" si="954">AM1412/V1412</f>
        <v>1.2951125537751488E-4</v>
      </c>
      <c r="AT1412" s="89">
        <f t="shared" ref="AT1412:AT1475" si="955">AN1412/V1412</f>
        <v>0.38853376613254459</v>
      </c>
      <c r="AU1412" s="91">
        <f t="shared" ref="AU1412:AU1475" si="956">AO1412/V1412</f>
        <v>6.92662037217068E-4</v>
      </c>
      <c r="AV1412" s="95">
        <f t="shared" si="911"/>
        <v>14503.296803261086</v>
      </c>
      <c r="AW1412" s="96">
        <f t="shared" si="912"/>
        <v>90165.273926178517</v>
      </c>
      <c r="AX1412" s="96">
        <f t="shared" si="913"/>
        <v>7.3861887832488957</v>
      </c>
      <c r="AY1412" s="96">
        <f t="shared" si="914"/>
        <v>47271.608212792933</v>
      </c>
      <c r="AZ1412" s="96">
        <f t="shared" si="915"/>
        <v>141814824.63837877</v>
      </c>
      <c r="BA1412" s="97">
        <f t="shared" si="916"/>
        <v>252821.64358422981</v>
      </c>
      <c r="BB1412" s="102">
        <f t="shared" si="917"/>
        <v>39.735059734961879</v>
      </c>
      <c r="BC1412" s="98">
        <f t="shared" si="918"/>
        <v>247.02814774295484</v>
      </c>
      <c r="BD1412" s="98">
        <f t="shared" si="919"/>
        <v>2.0236133652736701E-2</v>
      </c>
      <c r="BE1412" s="98">
        <f t="shared" si="920"/>
        <v>129.51125537751489</v>
      </c>
      <c r="BF1412" s="98">
        <f t="shared" si="921"/>
        <v>388533.76613254461</v>
      </c>
      <c r="BG1412" s="103">
        <f t="shared" si="922"/>
        <v>692.66203721706802</v>
      </c>
      <c r="BH1412">
        <v>0.1</v>
      </c>
      <c r="BI1412">
        <f t="shared" ref="BI1412:BI1475" si="957">R1412*BH1412</f>
        <v>7386.1887832488956</v>
      </c>
      <c r="BJ1412">
        <v>0.1</v>
      </c>
      <c r="BK1412">
        <f t="shared" ref="BK1412:BK1475" si="958">AH1412*BJ1412</f>
        <v>9507.3827203389847</v>
      </c>
      <c r="BL1412" s="114">
        <v>187.562005220738</v>
      </c>
      <c r="BM1412" s="114">
        <v>1012.03746873145</v>
      </c>
      <c r="BN1412" s="114">
        <v>0</v>
      </c>
      <c r="BO1412" s="114">
        <v>256</v>
      </c>
      <c r="BP1412" s="114">
        <v>384000</v>
      </c>
      <c r="BQ1412" s="107">
        <f t="shared" ref="BQ1412:BQ1475" si="959">AI1412*0.1</f>
        <v>2.5741799999999998E-7</v>
      </c>
      <c r="BR1412" s="107">
        <f t="shared" ref="BR1412:BR1475" si="960">((((BI1412/R1412)^2)+((BL1412/AC1412)^2))^(1/2))*AJ1412</f>
        <v>1.3929393768919076E-2</v>
      </c>
      <c r="BS1412" s="107">
        <f t="shared" ref="BS1412:BS1475" si="961">((((BI1412/R1412)^2)+((BM1412/AD1412)^2))^(1/2))*AK1412</f>
        <v>7.5292824810048994E-2</v>
      </c>
      <c r="BT1412" s="107">
        <f t="shared" ref="BT1412:BT1475" si="962">((((BI1412/R1412)^2)+((BN1412/AE1412)^2))^(1/2))*AL1412</f>
        <v>7.3861887832488964E-7</v>
      </c>
      <c r="BU1412" s="107">
        <f t="shared" ref="BU1412:BU1475" si="963">((((BI1412/R1412)^2)+((BO1412/AF1412)^2))^(1/2))*AM1412</f>
        <v>1.9490583375416058E-2</v>
      </c>
      <c r="BV1412" s="107">
        <f t="shared" ref="BV1412:BV1475" si="964">((((BI1412/R1412)^2)+((BP1412/AG1412)^2))^(1/2))*AN1412</f>
        <v>31.7107588108627</v>
      </c>
      <c r="BW1412" s="117">
        <f t="shared" ref="BW1412:BW1475" si="965">((((BK1412/AH1412)^2)+((BQ1412/AI1412)^2))^(1/2))*AO1412</f>
        <v>3.5754379721827469E-2</v>
      </c>
    </row>
    <row r="1413" spans="1:75" ht="15" customHeight="1" x14ac:dyDescent="0.25">
      <c r="A1413" s="108">
        <v>4.6485277777777769</v>
      </c>
      <c r="B1413" s="108">
        <v>-74.114733333333334</v>
      </c>
      <c r="C1413" s="119">
        <v>27</v>
      </c>
      <c r="D1413" s="119">
        <v>29</v>
      </c>
      <c r="E1413" s="119">
        <v>1875</v>
      </c>
      <c r="F1413" s="16" t="s">
        <v>3421</v>
      </c>
      <c r="G1413" s="14" t="s">
        <v>39</v>
      </c>
      <c r="H1413" s="16" t="s">
        <v>3422</v>
      </c>
      <c r="I1413" s="14" t="s">
        <v>40</v>
      </c>
      <c r="J1413" s="14" t="s">
        <v>53</v>
      </c>
      <c r="K1413" s="27"/>
      <c r="L1413" s="27"/>
      <c r="M1413" s="14">
        <v>2001</v>
      </c>
      <c r="N1413" s="15" t="s">
        <v>43</v>
      </c>
      <c r="O1413" s="15" t="s">
        <v>397</v>
      </c>
      <c r="P1413" s="22">
        <v>8.124879750918957E-3</v>
      </c>
      <c r="Q1413" s="18">
        <v>71500</v>
      </c>
      <c r="R1413" s="18">
        <v>73861.887832488952</v>
      </c>
      <c r="S1413" s="15" t="s">
        <v>45</v>
      </c>
      <c r="T1413" s="15"/>
      <c r="U1413" s="15"/>
      <c r="V1413" s="14">
        <v>365</v>
      </c>
      <c r="W1413" s="76" t="s">
        <v>3306</v>
      </c>
      <c r="X1413" s="14"/>
      <c r="Y1413" s="14">
        <v>8760</v>
      </c>
      <c r="Z1413" s="76" t="s">
        <v>429</v>
      </c>
      <c r="AA1413" s="76" t="s">
        <v>429</v>
      </c>
      <c r="AB1413" s="19" t="s">
        <v>49</v>
      </c>
      <c r="AC1413" s="19">
        <v>196.35697419693699</v>
      </c>
      <c r="AD1413" s="19">
        <v>1220.7279907421801</v>
      </c>
      <c r="AE1413" s="19">
        <v>0.1</v>
      </c>
      <c r="AF1413" s="19">
        <v>640</v>
      </c>
      <c r="AG1413" s="19">
        <v>1920000</v>
      </c>
      <c r="AH1413" s="20">
        <v>95073.827203389839</v>
      </c>
      <c r="AI1413" s="20">
        <v>2.5741799999999997E-6</v>
      </c>
      <c r="AJ1413" s="21">
        <f t="shared" si="945"/>
        <v>1.4503296803261087E-2</v>
      </c>
      <c r="AK1413" s="21">
        <f t="shared" si="946"/>
        <v>9.0165273926178513E-2</v>
      </c>
      <c r="AL1413" s="21">
        <f t="shared" si="947"/>
        <v>7.3861887832488957E-6</v>
      </c>
      <c r="AM1413" s="21">
        <f t="shared" si="948"/>
        <v>4.7271608212792936E-2</v>
      </c>
      <c r="AN1413" s="21">
        <f t="shared" si="949"/>
        <v>141.81482463837878</v>
      </c>
      <c r="AO1413" s="86">
        <f t="shared" si="950"/>
        <v>0.25282164358422982</v>
      </c>
      <c r="AP1413" s="88">
        <f t="shared" si="951"/>
        <v>3.9735059734961882E-5</v>
      </c>
      <c r="AQ1413" s="89">
        <f t="shared" si="952"/>
        <v>2.4702814774295485E-4</v>
      </c>
      <c r="AR1413" s="89">
        <f t="shared" si="953"/>
        <v>2.0236133652736701E-8</v>
      </c>
      <c r="AS1413" s="89">
        <f t="shared" si="954"/>
        <v>1.2951125537751488E-4</v>
      </c>
      <c r="AT1413" s="89">
        <f t="shared" si="955"/>
        <v>0.38853376613254459</v>
      </c>
      <c r="AU1413" s="91">
        <f t="shared" si="956"/>
        <v>6.92662037217068E-4</v>
      </c>
      <c r="AV1413" s="95">
        <f t="shared" ref="AV1413:AV1476" si="966">AJ1413*1000000</f>
        <v>14503.296803261086</v>
      </c>
      <c r="AW1413" s="96">
        <f t="shared" ref="AW1413:AW1476" si="967">AK1413*1000000</f>
        <v>90165.273926178517</v>
      </c>
      <c r="AX1413" s="96">
        <f t="shared" ref="AX1413:AX1476" si="968">AL1413*1000000</f>
        <v>7.3861887832488957</v>
      </c>
      <c r="AY1413" s="96">
        <f t="shared" ref="AY1413:AY1476" si="969">AM1413*1000000</f>
        <v>47271.608212792933</v>
      </c>
      <c r="AZ1413" s="96">
        <f t="shared" ref="AZ1413:AZ1476" si="970">AN1413*1000000</f>
        <v>141814824.63837877</v>
      </c>
      <c r="BA1413" s="97">
        <f t="shared" ref="BA1413:BA1476" si="971">AO1413*1000000</f>
        <v>252821.64358422981</v>
      </c>
      <c r="BB1413" s="102">
        <f t="shared" ref="BB1413:BB1476" si="972">AP1413*1000000</f>
        <v>39.735059734961879</v>
      </c>
      <c r="BC1413" s="98">
        <f t="shared" ref="BC1413:BC1476" si="973">AQ1413*1000000</f>
        <v>247.02814774295484</v>
      </c>
      <c r="BD1413" s="98">
        <f t="shared" ref="BD1413:BD1476" si="974">AR1413*1000000</f>
        <v>2.0236133652736701E-2</v>
      </c>
      <c r="BE1413" s="98">
        <f t="shared" ref="BE1413:BE1476" si="975">AS1413*1000000</f>
        <v>129.51125537751489</v>
      </c>
      <c r="BF1413" s="98">
        <f t="shared" ref="BF1413:BF1476" si="976">AT1413*1000000</f>
        <v>388533.76613254461</v>
      </c>
      <c r="BG1413" s="103">
        <f t="shared" ref="BG1413:BG1476" si="977">AU1413*1000000</f>
        <v>692.66203721706802</v>
      </c>
      <c r="BH1413">
        <v>0.1</v>
      </c>
      <c r="BI1413">
        <f t="shared" si="957"/>
        <v>7386.1887832488956</v>
      </c>
      <c r="BJ1413">
        <v>0.1</v>
      </c>
      <c r="BK1413">
        <f t="shared" si="958"/>
        <v>9507.3827203389847</v>
      </c>
      <c r="BL1413" s="114">
        <v>187.562005220738</v>
      </c>
      <c r="BM1413" s="114">
        <v>1012.03746873145</v>
      </c>
      <c r="BN1413" s="114">
        <v>0</v>
      </c>
      <c r="BO1413" s="114">
        <v>256</v>
      </c>
      <c r="BP1413" s="114">
        <v>384000</v>
      </c>
      <c r="BQ1413" s="107">
        <f t="shared" si="959"/>
        <v>2.5741799999999998E-7</v>
      </c>
      <c r="BR1413" s="107">
        <f t="shared" si="960"/>
        <v>1.3929393768919076E-2</v>
      </c>
      <c r="BS1413" s="107">
        <f t="shared" si="961"/>
        <v>7.5292824810048994E-2</v>
      </c>
      <c r="BT1413" s="107">
        <f t="shared" si="962"/>
        <v>7.3861887832488964E-7</v>
      </c>
      <c r="BU1413" s="107">
        <f t="shared" si="963"/>
        <v>1.9490583375416058E-2</v>
      </c>
      <c r="BV1413" s="107">
        <f t="shared" si="964"/>
        <v>31.7107588108627</v>
      </c>
      <c r="BW1413" s="117">
        <f t="shared" si="965"/>
        <v>3.5754379721827469E-2</v>
      </c>
    </row>
    <row r="1414" spans="1:75" ht="15" customHeight="1" x14ac:dyDescent="0.25">
      <c r="A1414" s="108">
        <v>4.6485277777777769</v>
      </c>
      <c r="B1414" s="108">
        <v>-74.114733333333334</v>
      </c>
      <c r="C1414" s="119">
        <v>27</v>
      </c>
      <c r="D1414" s="119">
        <v>29</v>
      </c>
      <c r="E1414" s="119">
        <v>1875</v>
      </c>
      <c r="F1414" s="16" t="s">
        <v>3421</v>
      </c>
      <c r="G1414" s="14" t="s">
        <v>39</v>
      </c>
      <c r="H1414" s="16" t="s">
        <v>3422</v>
      </c>
      <c r="I1414" s="14" t="s">
        <v>40</v>
      </c>
      <c r="J1414" s="14" t="s">
        <v>53</v>
      </c>
      <c r="K1414" s="27"/>
      <c r="L1414" s="27"/>
      <c r="M1414" s="27"/>
      <c r="N1414" s="15" t="s">
        <v>43</v>
      </c>
      <c r="O1414" s="15" t="s">
        <v>397</v>
      </c>
      <c r="P1414" s="22">
        <v>8.124879750918957E-3</v>
      </c>
      <c r="Q1414" s="18">
        <v>71500</v>
      </c>
      <c r="R1414" s="18">
        <v>73861.887832488952</v>
      </c>
      <c r="S1414" s="15" t="s">
        <v>45</v>
      </c>
      <c r="T1414" s="15"/>
      <c r="U1414" s="15"/>
      <c r="V1414" s="14">
        <v>365</v>
      </c>
      <c r="W1414" s="76" t="s">
        <v>3306</v>
      </c>
      <c r="X1414" s="14"/>
      <c r="Y1414" s="14">
        <v>8760</v>
      </c>
      <c r="Z1414" s="76" t="s">
        <v>429</v>
      </c>
      <c r="AA1414" s="76" t="s">
        <v>429</v>
      </c>
      <c r="AB1414" s="19" t="s">
        <v>49</v>
      </c>
      <c r="AC1414" s="19">
        <v>196.35697419693699</v>
      </c>
      <c r="AD1414" s="19">
        <v>1220.7279907421801</v>
      </c>
      <c r="AE1414" s="19">
        <v>0.1</v>
      </c>
      <c r="AF1414" s="19">
        <v>640</v>
      </c>
      <c r="AG1414" s="19">
        <v>1920000</v>
      </c>
      <c r="AH1414" s="20">
        <v>95073.827203389839</v>
      </c>
      <c r="AI1414" s="20">
        <v>2.5741799999999997E-6</v>
      </c>
      <c r="AJ1414" s="21">
        <f t="shared" si="945"/>
        <v>1.4503296803261087E-2</v>
      </c>
      <c r="AK1414" s="21">
        <f t="shared" si="946"/>
        <v>9.0165273926178513E-2</v>
      </c>
      <c r="AL1414" s="21">
        <f t="shared" si="947"/>
        <v>7.3861887832488957E-6</v>
      </c>
      <c r="AM1414" s="21">
        <f t="shared" si="948"/>
        <v>4.7271608212792936E-2</v>
      </c>
      <c r="AN1414" s="21">
        <f t="shared" si="949"/>
        <v>141.81482463837878</v>
      </c>
      <c r="AO1414" s="86">
        <f t="shared" si="950"/>
        <v>0.25282164358422982</v>
      </c>
      <c r="AP1414" s="88">
        <f t="shared" si="951"/>
        <v>3.9735059734961882E-5</v>
      </c>
      <c r="AQ1414" s="89">
        <f t="shared" si="952"/>
        <v>2.4702814774295485E-4</v>
      </c>
      <c r="AR1414" s="89">
        <f t="shared" si="953"/>
        <v>2.0236133652736701E-8</v>
      </c>
      <c r="AS1414" s="89">
        <f t="shared" si="954"/>
        <v>1.2951125537751488E-4</v>
      </c>
      <c r="AT1414" s="89">
        <f t="shared" si="955"/>
        <v>0.38853376613254459</v>
      </c>
      <c r="AU1414" s="91">
        <f t="shared" si="956"/>
        <v>6.92662037217068E-4</v>
      </c>
      <c r="AV1414" s="95">
        <f t="shared" si="966"/>
        <v>14503.296803261086</v>
      </c>
      <c r="AW1414" s="96">
        <f t="shared" si="967"/>
        <v>90165.273926178517</v>
      </c>
      <c r="AX1414" s="96">
        <f t="shared" si="968"/>
        <v>7.3861887832488957</v>
      </c>
      <c r="AY1414" s="96">
        <f t="shared" si="969"/>
        <v>47271.608212792933</v>
      </c>
      <c r="AZ1414" s="96">
        <f t="shared" si="970"/>
        <v>141814824.63837877</v>
      </c>
      <c r="BA1414" s="97">
        <f t="shared" si="971"/>
        <v>252821.64358422981</v>
      </c>
      <c r="BB1414" s="102">
        <f t="shared" si="972"/>
        <v>39.735059734961879</v>
      </c>
      <c r="BC1414" s="98">
        <f t="shared" si="973"/>
        <v>247.02814774295484</v>
      </c>
      <c r="BD1414" s="98">
        <f t="shared" si="974"/>
        <v>2.0236133652736701E-2</v>
      </c>
      <c r="BE1414" s="98">
        <f t="shared" si="975"/>
        <v>129.51125537751489</v>
      </c>
      <c r="BF1414" s="98">
        <f t="shared" si="976"/>
        <v>388533.76613254461</v>
      </c>
      <c r="BG1414" s="103">
        <f t="shared" si="977"/>
        <v>692.66203721706802</v>
      </c>
      <c r="BH1414">
        <v>0.1</v>
      </c>
      <c r="BI1414">
        <f t="shared" si="957"/>
        <v>7386.1887832488956</v>
      </c>
      <c r="BJ1414">
        <v>0.1</v>
      </c>
      <c r="BK1414">
        <f t="shared" si="958"/>
        <v>9507.3827203389847</v>
      </c>
      <c r="BL1414" s="114">
        <v>187.562005220738</v>
      </c>
      <c r="BM1414" s="114">
        <v>1012.03746873145</v>
      </c>
      <c r="BN1414" s="114">
        <v>0</v>
      </c>
      <c r="BO1414" s="114">
        <v>256</v>
      </c>
      <c r="BP1414" s="114">
        <v>384000</v>
      </c>
      <c r="BQ1414" s="107">
        <f t="shared" si="959"/>
        <v>2.5741799999999998E-7</v>
      </c>
      <c r="BR1414" s="107">
        <f t="shared" si="960"/>
        <v>1.3929393768919076E-2</v>
      </c>
      <c r="BS1414" s="107">
        <f t="shared" si="961"/>
        <v>7.5292824810048994E-2</v>
      </c>
      <c r="BT1414" s="107">
        <f t="shared" si="962"/>
        <v>7.3861887832488964E-7</v>
      </c>
      <c r="BU1414" s="107">
        <f t="shared" si="963"/>
        <v>1.9490583375416058E-2</v>
      </c>
      <c r="BV1414" s="107">
        <f t="shared" si="964"/>
        <v>31.7107588108627</v>
      </c>
      <c r="BW1414" s="117">
        <f t="shared" si="965"/>
        <v>3.5754379721827469E-2</v>
      </c>
    </row>
    <row r="1415" spans="1:75" ht="15" customHeight="1" x14ac:dyDescent="0.25">
      <c r="A1415" s="108">
        <v>4.6485277777777769</v>
      </c>
      <c r="B1415" s="108">
        <v>-74.114733333333334</v>
      </c>
      <c r="C1415" s="119">
        <v>27</v>
      </c>
      <c r="D1415" s="119">
        <v>29</v>
      </c>
      <c r="E1415" s="119">
        <v>1875</v>
      </c>
      <c r="F1415" s="16" t="s">
        <v>3421</v>
      </c>
      <c r="G1415" s="14" t="s">
        <v>39</v>
      </c>
      <c r="H1415" s="16" t="s">
        <v>3422</v>
      </c>
      <c r="I1415" s="14" t="s">
        <v>40</v>
      </c>
      <c r="J1415" s="14" t="s">
        <v>53</v>
      </c>
      <c r="K1415" s="27"/>
      <c r="L1415" s="27"/>
      <c r="M1415" s="27"/>
      <c r="N1415" s="15" t="s">
        <v>43</v>
      </c>
      <c r="O1415" s="15" t="s">
        <v>397</v>
      </c>
      <c r="P1415" s="22">
        <v>8.124879750918957E-3</v>
      </c>
      <c r="Q1415" s="18">
        <v>71500</v>
      </c>
      <c r="R1415" s="18">
        <v>73861.887832488952</v>
      </c>
      <c r="S1415" s="15" t="s">
        <v>45</v>
      </c>
      <c r="T1415" s="15"/>
      <c r="U1415" s="15"/>
      <c r="V1415" s="14">
        <v>365</v>
      </c>
      <c r="W1415" s="76" t="s">
        <v>3306</v>
      </c>
      <c r="X1415" s="14"/>
      <c r="Y1415" s="14">
        <v>8760</v>
      </c>
      <c r="Z1415" s="76" t="s">
        <v>429</v>
      </c>
      <c r="AA1415" s="76" t="s">
        <v>429</v>
      </c>
      <c r="AB1415" s="19" t="s">
        <v>49</v>
      </c>
      <c r="AC1415" s="19">
        <v>196.35697419693699</v>
      </c>
      <c r="AD1415" s="19">
        <v>1220.7279907421801</v>
      </c>
      <c r="AE1415" s="19">
        <v>0.1</v>
      </c>
      <c r="AF1415" s="19">
        <v>640</v>
      </c>
      <c r="AG1415" s="19">
        <v>1920000</v>
      </c>
      <c r="AH1415" s="20">
        <v>95073.827203389839</v>
      </c>
      <c r="AI1415" s="20">
        <v>2.5741799999999997E-6</v>
      </c>
      <c r="AJ1415" s="21">
        <f t="shared" si="945"/>
        <v>1.4503296803261087E-2</v>
      </c>
      <c r="AK1415" s="21">
        <f t="shared" si="946"/>
        <v>9.0165273926178513E-2</v>
      </c>
      <c r="AL1415" s="21">
        <f t="shared" si="947"/>
        <v>7.3861887832488957E-6</v>
      </c>
      <c r="AM1415" s="21">
        <f t="shared" si="948"/>
        <v>4.7271608212792936E-2</v>
      </c>
      <c r="AN1415" s="21">
        <f t="shared" si="949"/>
        <v>141.81482463837878</v>
      </c>
      <c r="AO1415" s="86">
        <f t="shared" si="950"/>
        <v>0.25282164358422982</v>
      </c>
      <c r="AP1415" s="88">
        <f t="shared" si="951"/>
        <v>3.9735059734961882E-5</v>
      </c>
      <c r="AQ1415" s="89">
        <f t="shared" si="952"/>
        <v>2.4702814774295485E-4</v>
      </c>
      <c r="AR1415" s="89">
        <f t="shared" si="953"/>
        <v>2.0236133652736701E-8</v>
      </c>
      <c r="AS1415" s="89">
        <f t="shared" si="954"/>
        <v>1.2951125537751488E-4</v>
      </c>
      <c r="AT1415" s="89">
        <f t="shared" si="955"/>
        <v>0.38853376613254459</v>
      </c>
      <c r="AU1415" s="91">
        <f t="shared" si="956"/>
        <v>6.92662037217068E-4</v>
      </c>
      <c r="AV1415" s="95">
        <f t="shared" si="966"/>
        <v>14503.296803261086</v>
      </c>
      <c r="AW1415" s="96">
        <f t="shared" si="967"/>
        <v>90165.273926178517</v>
      </c>
      <c r="AX1415" s="96">
        <f t="shared" si="968"/>
        <v>7.3861887832488957</v>
      </c>
      <c r="AY1415" s="96">
        <f t="shared" si="969"/>
        <v>47271.608212792933</v>
      </c>
      <c r="AZ1415" s="96">
        <f t="shared" si="970"/>
        <v>141814824.63837877</v>
      </c>
      <c r="BA1415" s="97">
        <f t="shared" si="971"/>
        <v>252821.64358422981</v>
      </c>
      <c r="BB1415" s="102">
        <f t="shared" si="972"/>
        <v>39.735059734961879</v>
      </c>
      <c r="BC1415" s="98">
        <f t="shared" si="973"/>
        <v>247.02814774295484</v>
      </c>
      <c r="BD1415" s="98">
        <f t="shared" si="974"/>
        <v>2.0236133652736701E-2</v>
      </c>
      <c r="BE1415" s="98">
        <f t="shared" si="975"/>
        <v>129.51125537751489</v>
      </c>
      <c r="BF1415" s="98">
        <f t="shared" si="976"/>
        <v>388533.76613254461</v>
      </c>
      <c r="BG1415" s="103">
        <f t="shared" si="977"/>
        <v>692.66203721706802</v>
      </c>
      <c r="BH1415">
        <v>0.1</v>
      </c>
      <c r="BI1415">
        <f t="shared" si="957"/>
        <v>7386.1887832488956</v>
      </c>
      <c r="BJ1415">
        <v>0.1</v>
      </c>
      <c r="BK1415">
        <f t="shared" si="958"/>
        <v>9507.3827203389847</v>
      </c>
      <c r="BL1415" s="114">
        <v>187.562005220738</v>
      </c>
      <c r="BM1415" s="114">
        <v>1012.03746873145</v>
      </c>
      <c r="BN1415" s="114">
        <v>0</v>
      </c>
      <c r="BO1415" s="114">
        <v>256</v>
      </c>
      <c r="BP1415" s="114">
        <v>384000</v>
      </c>
      <c r="BQ1415" s="107">
        <f t="shared" si="959"/>
        <v>2.5741799999999998E-7</v>
      </c>
      <c r="BR1415" s="107">
        <f t="shared" si="960"/>
        <v>1.3929393768919076E-2</v>
      </c>
      <c r="BS1415" s="107">
        <f t="shared" si="961"/>
        <v>7.5292824810048994E-2</v>
      </c>
      <c r="BT1415" s="107">
        <f t="shared" si="962"/>
        <v>7.3861887832488964E-7</v>
      </c>
      <c r="BU1415" s="107">
        <f t="shared" si="963"/>
        <v>1.9490583375416058E-2</v>
      </c>
      <c r="BV1415" s="107">
        <f t="shared" si="964"/>
        <v>31.7107588108627</v>
      </c>
      <c r="BW1415" s="117">
        <f t="shared" si="965"/>
        <v>3.5754379721827469E-2</v>
      </c>
    </row>
    <row r="1416" spans="1:75" ht="30" customHeight="1" x14ac:dyDescent="0.25">
      <c r="A1416" s="108">
        <v>4.6375861111111103</v>
      </c>
      <c r="B1416" s="108">
        <v>-74.115936111111111</v>
      </c>
      <c r="C1416" s="119">
        <v>27</v>
      </c>
      <c r="D1416" s="119">
        <v>28</v>
      </c>
      <c r="E1416" s="119">
        <v>1862</v>
      </c>
      <c r="F1416" s="16" t="s">
        <v>3350</v>
      </c>
      <c r="G1416" s="14" t="s">
        <v>3351</v>
      </c>
      <c r="H1416" s="16" t="s">
        <v>3352</v>
      </c>
      <c r="I1416" s="14" t="s">
        <v>133</v>
      </c>
      <c r="J1416" s="14" t="s">
        <v>41</v>
      </c>
      <c r="K1416" s="27"/>
      <c r="L1416" s="27"/>
      <c r="M1416" s="14">
        <v>1981</v>
      </c>
      <c r="N1416" s="15" t="s">
        <v>43</v>
      </c>
      <c r="O1416" s="15" t="s">
        <v>86</v>
      </c>
      <c r="P1416" s="17">
        <v>-8.4851358602175367E-2</v>
      </c>
      <c r="Q1416" s="18">
        <v>230400</v>
      </c>
      <c r="R1416" s="18">
        <v>164089.41528699815</v>
      </c>
      <c r="S1416" s="15" t="s">
        <v>45</v>
      </c>
      <c r="T1416" s="15"/>
      <c r="U1416" s="15"/>
      <c r="V1416" s="14">
        <v>365</v>
      </c>
      <c r="W1416" s="76" t="s">
        <v>3306</v>
      </c>
      <c r="X1416" s="14"/>
      <c r="Y1416" s="14">
        <v>8760</v>
      </c>
      <c r="Z1416" s="76" t="s">
        <v>429</v>
      </c>
      <c r="AA1416" s="76" t="s">
        <v>429</v>
      </c>
      <c r="AB1416" s="19" t="s">
        <v>49</v>
      </c>
      <c r="AC1416" s="19">
        <v>589.42211574465</v>
      </c>
      <c r="AD1416" s="19">
        <v>6395.3771199333296</v>
      </c>
      <c r="AE1416" s="19">
        <v>22.425616220874101</v>
      </c>
      <c r="AF1416" s="19">
        <v>1344</v>
      </c>
      <c r="AG1416" s="19">
        <v>1920000</v>
      </c>
      <c r="AH1416" s="20">
        <v>30259</v>
      </c>
      <c r="AI1416" s="20">
        <v>7.6726E-6</v>
      </c>
      <c r="AJ1416" s="21">
        <f t="shared" si="945"/>
        <v>9.6717930329764959E-2</v>
      </c>
      <c r="AK1416" s="21">
        <f t="shared" si="946"/>
        <v>1.0494136921497061</v>
      </c>
      <c r="AL1416" s="21">
        <f t="shared" si="947"/>
        <v>3.6798062531338523E-3</v>
      </c>
      <c r="AM1416" s="21">
        <f t="shared" si="948"/>
        <v>0.22053617414572552</v>
      </c>
      <c r="AN1416" s="21">
        <f t="shared" si="949"/>
        <v>315.05167735103646</v>
      </c>
      <c r="AO1416" s="86">
        <f t="shared" si="950"/>
        <v>0.16534658192661889</v>
      </c>
      <c r="AP1416" s="88">
        <f t="shared" si="951"/>
        <v>2.6498063104045194E-4</v>
      </c>
      <c r="AQ1416" s="89">
        <f t="shared" si="952"/>
        <v>2.8751060058896057E-3</v>
      </c>
      <c r="AR1416" s="89">
        <f t="shared" si="953"/>
        <v>1.0081660967490007E-5</v>
      </c>
      <c r="AS1416" s="89">
        <f t="shared" si="954"/>
        <v>6.0420869628965892E-4</v>
      </c>
      <c r="AT1416" s="89">
        <f t="shared" si="955"/>
        <v>0.86315528041379852</v>
      </c>
      <c r="AU1416" s="91">
        <f t="shared" si="956"/>
        <v>4.5300433404553121E-4</v>
      </c>
      <c r="AV1416" s="95">
        <f t="shared" si="966"/>
        <v>96717.93032976496</v>
      </c>
      <c r="AW1416" s="96">
        <f t="shared" si="967"/>
        <v>1049413.6921497062</v>
      </c>
      <c r="AX1416" s="96">
        <f t="shared" si="968"/>
        <v>3679.8062531338524</v>
      </c>
      <c r="AY1416" s="96">
        <f t="shared" si="969"/>
        <v>220536.17414572553</v>
      </c>
      <c r="AZ1416" s="96">
        <f t="shared" si="970"/>
        <v>315051677.35103649</v>
      </c>
      <c r="BA1416" s="97">
        <f t="shared" si="971"/>
        <v>165346.58192661888</v>
      </c>
      <c r="BB1416" s="102">
        <f t="shared" si="972"/>
        <v>264.98063104045195</v>
      </c>
      <c r="BC1416" s="98">
        <f t="shared" si="973"/>
        <v>2875.106005889606</v>
      </c>
      <c r="BD1416" s="98">
        <f t="shared" si="974"/>
        <v>10.081660967490008</v>
      </c>
      <c r="BE1416" s="98">
        <f t="shared" si="975"/>
        <v>604.20869628965897</v>
      </c>
      <c r="BF1416" s="98">
        <f t="shared" si="976"/>
        <v>863155.28041379852</v>
      </c>
      <c r="BG1416" s="103">
        <f t="shared" si="977"/>
        <v>453.00433404553121</v>
      </c>
      <c r="BH1416">
        <v>0.1</v>
      </c>
      <c r="BI1416">
        <f t="shared" si="957"/>
        <v>16408.941528699816</v>
      </c>
      <c r="BJ1416">
        <v>0.1</v>
      </c>
      <c r="BK1416">
        <f t="shared" si="958"/>
        <v>3025.9</v>
      </c>
      <c r="BL1416" s="114">
        <v>491.49252207956101</v>
      </c>
      <c r="BM1416" s="114">
        <v>4911.7599692228896</v>
      </c>
      <c r="BN1416" s="114">
        <v>16.278520514623899</v>
      </c>
      <c r="BO1416" s="114">
        <v>537.6</v>
      </c>
      <c r="BP1416" s="114">
        <v>384000</v>
      </c>
      <c r="BQ1416" s="107">
        <f t="shared" si="959"/>
        <v>7.6726E-7</v>
      </c>
      <c r="BR1416" s="107">
        <f t="shared" si="960"/>
        <v>8.1226594840607416E-2</v>
      </c>
      <c r="BS1416" s="107">
        <f t="shared" si="961"/>
        <v>0.81277107482520772</v>
      </c>
      <c r="BT1416" s="107">
        <f t="shared" si="962"/>
        <v>2.6963606545530867E-3</v>
      </c>
      <c r="BU1416" s="107">
        <f t="shared" si="963"/>
        <v>9.0929394027243704E-2</v>
      </c>
      <c r="BV1416" s="107">
        <f t="shared" si="964"/>
        <v>70.447696698224846</v>
      </c>
      <c r="BW1416" s="117">
        <f t="shared" si="965"/>
        <v>2.3383537865265855E-2</v>
      </c>
    </row>
    <row r="1417" spans="1:75" ht="30" customHeight="1" x14ac:dyDescent="0.25">
      <c r="A1417" s="108">
        <v>4.6375861111111103</v>
      </c>
      <c r="B1417" s="108">
        <v>-74.115936111111111</v>
      </c>
      <c r="C1417" s="119">
        <v>27</v>
      </c>
      <c r="D1417" s="119">
        <v>28</v>
      </c>
      <c r="E1417" s="119">
        <v>1862</v>
      </c>
      <c r="F1417" s="16" t="s">
        <v>3350</v>
      </c>
      <c r="G1417" s="14" t="s">
        <v>3351</v>
      </c>
      <c r="H1417" s="16" t="s">
        <v>3352</v>
      </c>
      <c r="I1417" s="14" t="s">
        <v>133</v>
      </c>
      <c r="J1417" s="14" t="s">
        <v>41</v>
      </c>
      <c r="K1417" s="27"/>
      <c r="L1417" s="27"/>
      <c r="M1417" s="14">
        <v>1981</v>
      </c>
      <c r="N1417" s="15" t="s">
        <v>43</v>
      </c>
      <c r="O1417" s="15" t="s">
        <v>44</v>
      </c>
      <c r="P1417" s="17">
        <v>-8.4851358602175367E-2</v>
      </c>
      <c r="Q1417" s="18">
        <v>639600</v>
      </c>
      <c r="R1417" s="18">
        <v>455519.05389567715</v>
      </c>
      <c r="S1417" s="15" t="s">
        <v>45</v>
      </c>
      <c r="T1417" s="15"/>
      <c r="U1417" s="15"/>
      <c r="V1417" s="14">
        <v>365</v>
      </c>
      <c r="W1417" s="76" t="s">
        <v>3306</v>
      </c>
      <c r="X1417" s="14"/>
      <c r="Y1417" s="14">
        <v>8760</v>
      </c>
      <c r="Z1417" s="76" t="s">
        <v>429</v>
      </c>
      <c r="AA1417" s="76" t="s">
        <v>429</v>
      </c>
      <c r="AB1417" s="19" t="s">
        <v>49</v>
      </c>
      <c r="AC1417" s="19">
        <v>46.3856216091623</v>
      </c>
      <c r="AD1417" s="19">
        <v>1074.85364414012</v>
      </c>
      <c r="AE1417" s="19">
        <v>5.4109910208389103</v>
      </c>
      <c r="AF1417" s="19">
        <v>1344</v>
      </c>
      <c r="AG1417" s="19">
        <v>1920000</v>
      </c>
      <c r="AH1417" s="20">
        <v>30259</v>
      </c>
      <c r="AI1417" s="20">
        <v>7.6726E-6</v>
      </c>
      <c r="AJ1417" s="21">
        <f t="shared" si="945"/>
        <v>2.1129534469768486E-2</v>
      </c>
      <c r="AK1417" s="21">
        <f t="shared" si="946"/>
        <v>0.48961631505502834</v>
      </c>
      <c r="AL1417" s="21">
        <f t="shared" si="947"/>
        <v>2.4648095104505448E-3</v>
      </c>
      <c r="AM1417" s="21">
        <f t="shared" si="948"/>
        <v>0.61221760843579009</v>
      </c>
      <c r="AN1417" s="21">
        <f t="shared" si="949"/>
        <v>874.59658347970003</v>
      </c>
      <c r="AO1417" s="86">
        <f t="shared" si="950"/>
        <v>0.16534658192661889</v>
      </c>
      <c r="AP1417" s="88">
        <f t="shared" si="951"/>
        <v>5.7889135533612288E-5</v>
      </c>
      <c r="AQ1417" s="89">
        <f t="shared" si="952"/>
        <v>1.3414145617945982E-3</v>
      </c>
      <c r="AR1417" s="89">
        <f t="shared" si="953"/>
        <v>6.7529027683576572E-6</v>
      </c>
      <c r="AS1417" s="89">
        <f t="shared" si="954"/>
        <v>1.6773085162624386E-3</v>
      </c>
      <c r="AT1417" s="89">
        <f t="shared" si="955"/>
        <v>2.3961550232320548</v>
      </c>
      <c r="AU1417" s="91">
        <f t="shared" si="956"/>
        <v>4.5300433404553121E-4</v>
      </c>
      <c r="AV1417" s="95">
        <f t="shared" si="966"/>
        <v>21129.534469768485</v>
      </c>
      <c r="AW1417" s="96">
        <f t="shared" si="967"/>
        <v>489616.31505502836</v>
      </c>
      <c r="AX1417" s="96">
        <f t="shared" si="968"/>
        <v>2464.8095104505446</v>
      </c>
      <c r="AY1417" s="96">
        <f t="shared" si="969"/>
        <v>612217.60843579005</v>
      </c>
      <c r="AZ1417" s="96">
        <f t="shared" si="970"/>
        <v>874596583.47970009</v>
      </c>
      <c r="BA1417" s="97">
        <f t="shared" si="971"/>
        <v>165346.58192661888</v>
      </c>
      <c r="BB1417" s="102">
        <f t="shared" si="972"/>
        <v>57.88913553361229</v>
      </c>
      <c r="BC1417" s="98">
        <f t="shared" si="973"/>
        <v>1341.4145617945983</v>
      </c>
      <c r="BD1417" s="98">
        <f t="shared" si="974"/>
        <v>6.7529027683576572</v>
      </c>
      <c r="BE1417" s="98">
        <f t="shared" si="975"/>
        <v>1677.3085162624386</v>
      </c>
      <c r="BF1417" s="98">
        <f t="shared" si="976"/>
        <v>2396155.0232320549</v>
      </c>
      <c r="BG1417" s="103">
        <f t="shared" si="977"/>
        <v>453.00433404553121</v>
      </c>
      <c r="BH1417">
        <v>0.1</v>
      </c>
      <c r="BI1417">
        <f t="shared" si="957"/>
        <v>45551.905389567721</v>
      </c>
      <c r="BJ1417">
        <v>0.1</v>
      </c>
      <c r="BK1417">
        <f t="shared" si="958"/>
        <v>3025.9</v>
      </c>
      <c r="BL1417" s="114">
        <v>17.6498016718255</v>
      </c>
      <c r="BM1417" s="114">
        <v>910.91550745517998</v>
      </c>
      <c r="BN1417" s="114">
        <v>5.3109910208389097</v>
      </c>
      <c r="BO1417" s="114">
        <v>537.6</v>
      </c>
      <c r="BP1417" s="114">
        <v>384000</v>
      </c>
      <c r="BQ1417" s="107">
        <f t="shared" si="959"/>
        <v>7.6726E-7</v>
      </c>
      <c r="BR1417" s="107">
        <f t="shared" si="960"/>
        <v>8.3128390650732218E-3</v>
      </c>
      <c r="BS1417" s="107">
        <f t="shared" si="961"/>
        <v>0.41781804921235172</v>
      </c>
      <c r="BT1417" s="107">
        <f t="shared" si="962"/>
        <v>2.4317812851639121E-3</v>
      </c>
      <c r="BU1417" s="107">
        <f t="shared" si="963"/>
        <v>0.25242378654437969</v>
      </c>
      <c r="BV1417" s="107">
        <f t="shared" si="964"/>
        <v>195.56574135496791</v>
      </c>
      <c r="BW1417" s="117">
        <f t="shared" si="965"/>
        <v>2.3383537865265855E-2</v>
      </c>
    </row>
    <row r="1418" spans="1:75" ht="30" customHeight="1" x14ac:dyDescent="0.25">
      <c r="A1418" s="108">
        <v>4.6375861111111103</v>
      </c>
      <c r="B1418" s="108">
        <v>-74.115936111111111</v>
      </c>
      <c r="C1418" s="119">
        <v>27</v>
      </c>
      <c r="D1418" s="119">
        <v>28</v>
      </c>
      <c r="E1418" s="119">
        <v>1862</v>
      </c>
      <c r="F1418" s="16" t="s">
        <v>3350</v>
      </c>
      <c r="G1418" s="14" t="s">
        <v>3351</v>
      </c>
      <c r="H1418" s="16" t="s">
        <v>3352</v>
      </c>
      <c r="I1418" s="14" t="s">
        <v>133</v>
      </c>
      <c r="J1418" s="14" t="s">
        <v>41</v>
      </c>
      <c r="K1418" s="27"/>
      <c r="L1418" s="27"/>
      <c r="M1418" s="27"/>
      <c r="N1418" s="15" t="s">
        <v>43</v>
      </c>
      <c r="O1418" s="15" t="s">
        <v>86</v>
      </c>
      <c r="P1418" s="17">
        <v>-8.4851358602175367E-2</v>
      </c>
      <c r="Q1418" s="18">
        <v>1067000</v>
      </c>
      <c r="R1418" s="18">
        <v>759910.61680220056</v>
      </c>
      <c r="S1418" s="15" t="s">
        <v>45</v>
      </c>
      <c r="T1418" s="15"/>
      <c r="U1418" s="15"/>
      <c r="V1418" s="14">
        <v>365</v>
      </c>
      <c r="W1418" s="76" t="s">
        <v>3306</v>
      </c>
      <c r="X1418" s="14"/>
      <c r="Y1418" s="14">
        <v>8760</v>
      </c>
      <c r="Z1418" s="76" t="s">
        <v>429</v>
      </c>
      <c r="AA1418" s="76" t="s">
        <v>429</v>
      </c>
      <c r="AB1418" s="19" t="s">
        <v>49</v>
      </c>
      <c r="AC1418" s="19">
        <v>589.42211574465</v>
      </c>
      <c r="AD1418" s="19">
        <v>6395.3771199333296</v>
      </c>
      <c r="AE1418" s="19">
        <v>22.425616220874101</v>
      </c>
      <c r="AF1418" s="19">
        <v>1344</v>
      </c>
      <c r="AG1418" s="19">
        <v>1920000</v>
      </c>
      <c r="AH1418" s="20">
        <v>30259</v>
      </c>
      <c r="AI1418" s="20">
        <v>7.6726E-6</v>
      </c>
      <c r="AJ1418" s="21">
        <f t="shared" si="945"/>
        <v>0.44790812353237502</v>
      </c>
      <c r="AK1418" s="21">
        <f t="shared" si="946"/>
        <v>4.8599149718912171</v>
      </c>
      <c r="AL1418" s="21">
        <f t="shared" si="947"/>
        <v>1.7041463854573873E-2</v>
      </c>
      <c r="AM1418" s="21">
        <f t="shared" si="948"/>
        <v>1.0213198689821577</v>
      </c>
      <c r="AN1418" s="21">
        <f t="shared" si="949"/>
        <v>1459.028384260225</v>
      </c>
      <c r="AO1418" s="86">
        <f t="shared" si="950"/>
        <v>0.16534658192661889</v>
      </c>
      <c r="AP1418" s="88">
        <f t="shared" si="951"/>
        <v>1.2271455439243151E-3</v>
      </c>
      <c r="AQ1418" s="89">
        <f t="shared" si="952"/>
        <v>1.3314835539427992E-2</v>
      </c>
      <c r="AR1418" s="89">
        <f t="shared" si="953"/>
        <v>4.6688942067325683E-5</v>
      </c>
      <c r="AS1418" s="89">
        <f t="shared" si="954"/>
        <v>2.7981366273483769E-3</v>
      </c>
      <c r="AT1418" s="89">
        <f t="shared" si="955"/>
        <v>3.9973380390691098</v>
      </c>
      <c r="AU1418" s="91">
        <f t="shared" si="956"/>
        <v>4.5300433404553121E-4</v>
      </c>
      <c r="AV1418" s="95">
        <f t="shared" si="966"/>
        <v>447908.12353237503</v>
      </c>
      <c r="AW1418" s="96">
        <f t="shared" si="967"/>
        <v>4859914.9718912169</v>
      </c>
      <c r="AX1418" s="96">
        <f t="shared" si="968"/>
        <v>17041.463854573874</v>
      </c>
      <c r="AY1418" s="96">
        <f t="shared" si="969"/>
        <v>1021319.8689821577</v>
      </c>
      <c r="AZ1418" s="96">
        <f t="shared" si="970"/>
        <v>1459028384.2602251</v>
      </c>
      <c r="BA1418" s="97">
        <f t="shared" si="971"/>
        <v>165346.58192661888</v>
      </c>
      <c r="BB1418" s="102">
        <f t="shared" si="972"/>
        <v>1227.145543924315</v>
      </c>
      <c r="BC1418" s="98">
        <f t="shared" si="973"/>
        <v>13314.835539427992</v>
      </c>
      <c r="BD1418" s="98">
        <f t="shared" si="974"/>
        <v>46.688942067325684</v>
      </c>
      <c r="BE1418" s="98">
        <f t="shared" si="975"/>
        <v>2798.1366273483768</v>
      </c>
      <c r="BF1418" s="98">
        <f t="shared" si="976"/>
        <v>3997338.0390691096</v>
      </c>
      <c r="BG1418" s="103">
        <f t="shared" si="977"/>
        <v>453.00433404553121</v>
      </c>
      <c r="BH1418">
        <v>0.1</v>
      </c>
      <c r="BI1418">
        <f t="shared" si="957"/>
        <v>75991.061680220053</v>
      </c>
      <c r="BJ1418">
        <v>0.1</v>
      </c>
      <c r="BK1418">
        <f t="shared" si="958"/>
        <v>3025.9</v>
      </c>
      <c r="BL1418" s="114">
        <v>491.49252207956101</v>
      </c>
      <c r="BM1418" s="114">
        <v>4911.7599692228896</v>
      </c>
      <c r="BN1418" s="114">
        <v>16.278520514623899</v>
      </c>
      <c r="BO1418" s="114">
        <v>537.6</v>
      </c>
      <c r="BP1418" s="114">
        <v>384000</v>
      </c>
      <c r="BQ1418" s="107">
        <f t="shared" si="959"/>
        <v>7.6726E-7</v>
      </c>
      <c r="BR1418" s="107">
        <f t="shared" si="960"/>
        <v>0.37616656551618105</v>
      </c>
      <c r="BS1418" s="107">
        <f t="shared" si="961"/>
        <v>3.764004934194864</v>
      </c>
      <c r="BT1418" s="107">
        <f t="shared" si="962"/>
        <v>1.2487052163229789E-2</v>
      </c>
      <c r="BU1418" s="107">
        <f t="shared" si="963"/>
        <v>0.42110096973554267</v>
      </c>
      <c r="BV1418" s="107">
        <f t="shared" si="964"/>
        <v>326.24866483075471</v>
      </c>
      <c r="BW1418" s="117">
        <f t="shared" si="965"/>
        <v>2.3383537865265855E-2</v>
      </c>
    </row>
    <row r="1419" spans="1:75" ht="45" customHeight="1" x14ac:dyDescent="0.25">
      <c r="A1419" s="108">
        <v>4.5249444444444444</v>
      </c>
      <c r="B1419" s="108">
        <v>-74.113388888888878</v>
      </c>
      <c r="C1419" s="119">
        <v>28</v>
      </c>
      <c r="D1419" s="119">
        <v>16</v>
      </c>
      <c r="E1419" s="119">
        <v>1707</v>
      </c>
      <c r="F1419" s="16" t="s">
        <v>3423</v>
      </c>
      <c r="G1419" s="14" t="s">
        <v>3424</v>
      </c>
      <c r="H1419" s="16" t="s">
        <v>3425</v>
      </c>
      <c r="I1419" s="14" t="s">
        <v>3384</v>
      </c>
      <c r="J1419" s="14" t="s">
        <v>53</v>
      </c>
      <c r="K1419" s="27"/>
      <c r="L1419" s="27"/>
      <c r="M1419" s="14">
        <v>1996</v>
      </c>
      <c r="N1419" s="15" t="s">
        <v>150</v>
      </c>
      <c r="O1419" s="15" t="s">
        <v>3329</v>
      </c>
      <c r="P1419" s="28">
        <v>4.2689148957375835E-3</v>
      </c>
      <c r="Q1419" s="18">
        <v>4784000</v>
      </c>
      <c r="R1419" s="18">
        <v>4866391.3972193711</v>
      </c>
      <c r="S1419" s="15" t="s">
        <v>64</v>
      </c>
      <c r="T1419" s="15">
        <f t="shared" ref="T1419:T1430" si="978">((R1419*6933000)/1000)/8460</f>
        <v>3988025.0067283567</v>
      </c>
      <c r="U1419" s="15" t="s">
        <v>45</v>
      </c>
      <c r="V1419" s="14">
        <v>365</v>
      </c>
      <c r="W1419" s="76"/>
      <c r="X1419" s="14"/>
      <c r="Y1419" s="14">
        <v>8760</v>
      </c>
      <c r="Z1419" s="76" t="s">
        <v>3426</v>
      </c>
      <c r="AA1419" s="76" t="s">
        <v>292</v>
      </c>
      <c r="AB1419" s="19" t="s">
        <v>226</v>
      </c>
      <c r="AC1419" s="19">
        <v>12.7152226842523</v>
      </c>
      <c r="AD1419" s="19">
        <v>4.5638248573294096</v>
      </c>
      <c r="AE1419" s="19">
        <v>12.0799261022882</v>
      </c>
      <c r="AF1419" s="19">
        <v>6.25</v>
      </c>
      <c r="AG1419" s="19">
        <v>2343</v>
      </c>
      <c r="AH1419" s="20">
        <v>5536.7678571428569</v>
      </c>
      <c r="AI1419" s="20">
        <v>1.3619999999999999E-8</v>
      </c>
      <c r="AJ1419" s="21">
        <f t="shared" ref="AJ1419:AJ1430" si="979">AC1419*R1419/1000000</f>
        <v>61.877250284373993</v>
      </c>
      <c r="AK1419" s="21">
        <f t="shared" ref="AK1419:AK1430" si="980">AD1419*R1419/1000000</f>
        <v>22.209358024123762</v>
      </c>
      <c r="AL1419" s="21">
        <f t="shared" ref="AL1419:AL1430" si="981">AE1419*R1419/1000000</f>
        <v>58.785648463221023</v>
      </c>
      <c r="AM1419" s="21">
        <f t="shared" ref="AM1419:AM1430" si="982">AF1419*R1419/1000000</f>
        <v>30.41494623262107</v>
      </c>
      <c r="AN1419" s="21">
        <f t="shared" ref="AN1419:AN1430" si="983">AG1419*R1419/1000000</f>
        <v>11401.955043684986</v>
      </c>
      <c r="AO1419" s="86">
        <f t="shared" si="950"/>
        <v>7.6709523904602413E-5</v>
      </c>
      <c r="AP1419" s="88">
        <f t="shared" si="951"/>
        <v>0.16952671310787396</v>
      </c>
      <c r="AQ1419" s="89">
        <f t="shared" si="952"/>
        <v>6.0847556230476059E-2</v>
      </c>
      <c r="AR1419" s="89">
        <f t="shared" si="953"/>
        <v>0.16105657113211239</v>
      </c>
      <c r="AS1419" s="89">
        <f t="shared" si="954"/>
        <v>8.3328619815400184E-2</v>
      </c>
      <c r="AT1419" s="89">
        <f t="shared" si="955"/>
        <v>31.238232996397223</v>
      </c>
      <c r="AU1419" s="91">
        <f t="shared" si="956"/>
        <v>2.1016307919069154E-7</v>
      </c>
      <c r="AV1419" s="95">
        <f t="shared" si="966"/>
        <v>61877250.284373991</v>
      </c>
      <c r="AW1419" s="96">
        <f t="shared" si="967"/>
        <v>22209358.024123762</v>
      </c>
      <c r="AX1419" s="96">
        <f t="shared" si="968"/>
        <v>58785648.463221021</v>
      </c>
      <c r="AY1419" s="96">
        <f t="shared" si="969"/>
        <v>30414946.23262107</v>
      </c>
      <c r="AZ1419" s="96">
        <f t="shared" si="970"/>
        <v>11401955043.684986</v>
      </c>
      <c r="BA1419" s="97">
        <f t="shared" si="971"/>
        <v>76.709523904602406</v>
      </c>
      <c r="BB1419" s="102">
        <f t="shared" si="972"/>
        <v>169526.71310787395</v>
      </c>
      <c r="BC1419" s="98">
        <f t="shared" si="973"/>
        <v>60847.556230476061</v>
      </c>
      <c r="BD1419" s="98">
        <f t="shared" si="974"/>
        <v>161056.57113211238</v>
      </c>
      <c r="BE1419" s="98">
        <f t="shared" si="975"/>
        <v>83328.61981540019</v>
      </c>
      <c r="BF1419" s="98">
        <f t="shared" si="976"/>
        <v>31238232.996397223</v>
      </c>
      <c r="BG1419" s="103">
        <f t="shared" si="977"/>
        <v>0.21016307919069155</v>
      </c>
      <c r="BH1419">
        <v>0.1</v>
      </c>
      <c r="BI1419">
        <f t="shared" si="957"/>
        <v>486639.13972193713</v>
      </c>
      <c r="BJ1419">
        <v>0.1</v>
      </c>
      <c r="BK1419">
        <f t="shared" si="958"/>
        <v>553.67678571428576</v>
      </c>
      <c r="BL1419" s="114">
        <v>8.7974410932361504</v>
      </c>
      <c r="BM1419" s="114">
        <v>3.6268345072346699</v>
      </c>
      <c r="BN1419" s="114">
        <v>10.053852918428399</v>
      </c>
      <c r="BO1419" s="114">
        <v>12.5</v>
      </c>
      <c r="BP1419" s="114">
        <v>2343</v>
      </c>
      <c r="BQ1419" s="107">
        <f t="shared" si="959"/>
        <v>1.3620000000000001E-9</v>
      </c>
      <c r="BR1419" s="107">
        <f t="shared" si="960"/>
        <v>43.256646259559673</v>
      </c>
      <c r="BS1419" s="107">
        <f t="shared" si="961"/>
        <v>17.78878307965666</v>
      </c>
      <c r="BT1419" s="107">
        <f t="shared" si="962"/>
        <v>49.277879129780999</v>
      </c>
      <c r="BU1419" s="107">
        <f t="shared" si="963"/>
        <v>60.905882366781739</v>
      </c>
      <c r="BV1419" s="107">
        <f t="shared" si="964"/>
        <v>11458.823002664611</v>
      </c>
      <c r="BW1419" s="117">
        <f t="shared" si="965"/>
        <v>1.084836490690719E-5</v>
      </c>
    </row>
    <row r="1420" spans="1:75" ht="45" customHeight="1" x14ac:dyDescent="0.25">
      <c r="A1420" s="108">
        <v>4.5249444444444444</v>
      </c>
      <c r="B1420" s="108">
        <v>-74.113388888888878</v>
      </c>
      <c r="C1420" s="119">
        <v>28</v>
      </c>
      <c r="D1420" s="119">
        <v>16</v>
      </c>
      <c r="E1420" s="119">
        <v>1707</v>
      </c>
      <c r="F1420" s="16" t="s">
        <v>3427</v>
      </c>
      <c r="G1420" s="14" t="s">
        <v>3424</v>
      </c>
      <c r="H1420" s="16" t="s">
        <v>3425</v>
      </c>
      <c r="I1420" s="14" t="s">
        <v>3384</v>
      </c>
      <c r="J1420" s="14" t="s">
        <v>53</v>
      </c>
      <c r="K1420" s="27"/>
      <c r="L1420" s="27"/>
      <c r="M1420" s="14">
        <v>1975</v>
      </c>
      <c r="N1420" s="15" t="s">
        <v>150</v>
      </c>
      <c r="O1420" s="15" t="s">
        <v>3329</v>
      </c>
      <c r="P1420" s="28">
        <v>4.2689148957375835E-3</v>
      </c>
      <c r="Q1420" s="18">
        <v>1597700</v>
      </c>
      <c r="R1420" s="18">
        <v>1625216.0399952738</v>
      </c>
      <c r="S1420" s="15" t="s">
        <v>64</v>
      </c>
      <c r="T1420" s="15">
        <f t="shared" si="978"/>
        <v>1331870.3079535738</v>
      </c>
      <c r="U1420" s="15" t="s">
        <v>45</v>
      </c>
      <c r="V1420" s="14">
        <v>365</v>
      </c>
      <c r="W1420" s="76"/>
      <c r="X1420" s="14"/>
      <c r="Y1420" s="14">
        <v>8760</v>
      </c>
      <c r="Z1420" s="76" t="s">
        <v>3428</v>
      </c>
      <c r="AA1420" s="76" t="s">
        <v>3429</v>
      </c>
      <c r="AB1420" s="19" t="s">
        <v>226</v>
      </c>
      <c r="AC1420" s="19">
        <v>12.7152226842523</v>
      </c>
      <c r="AD1420" s="19">
        <v>4.5638248573294096</v>
      </c>
      <c r="AE1420" s="19">
        <v>12.0799261022882</v>
      </c>
      <c r="AF1420" s="19">
        <v>6.25</v>
      </c>
      <c r="AG1420" s="19">
        <v>2343</v>
      </c>
      <c r="AH1420" s="20">
        <v>5536.7678571428569</v>
      </c>
      <c r="AI1420" s="20">
        <v>1.3619999999999999E-8</v>
      </c>
      <c r="AJ1420" s="21">
        <f t="shared" si="979"/>
        <v>20.6649838585586</v>
      </c>
      <c r="AK1420" s="21">
        <f t="shared" si="980"/>
        <v>7.4172013618608981</v>
      </c>
      <c r="AL1420" s="21">
        <f t="shared" si="981"/>
        <v>19.63248966339637</v>
      </c>
      <c r="AM1420" s="21">
        <f t="shared" si="982"/>
        <v>10.157600249970463</v>
      </c>
      <c r="AN1420" s="21">
        <f t="shared" si="983"/>
        <v>3807.8811817089268</v>
      </c>
      <c r="AO1420" s="86">
        <f t="shared" si="950"/>
        <v>7.6709523904602413E-5</v>
      </c>
      <c r="AP1420" s="88">
        <f t="shared" si="951"/>
        <v>5.6616394133037262E-2</v>
      </c>
      <c r="AQ1420" s="89">
        <f t="shared" si="952"/>
        <v>2.0321099621536706E-2</v>
      </c>
      <c r="AR1420" s="89">
        <f t="shared" si="953"/>
        <v>5.3787642913414715E-2</v>
      </c>
      <c r="AS1420" s="89">
        <f t="shared" si="954"/>
        <v>2.7829041780740991E-2</v>
      </c>
      <c r="AT1420" s="89">
        <f t="shared" si="955"/>
        <v>10.432551182764183</v>
      </c>
      <c r="AU1420" s="91">
        <f t="shared" si="956"/>
        <v>2.1016307919069154E-7</v>
      </c>
      <c r="AV1420" s="95">
        <f t="shared" si="966"/>
        <v>20664983.858558599</v>
      </c>
      <c r="AW1420" s="96">
        <f t="shared" si="967"/>
        <v>7417201.3618608983</v>
      </c>
      <c r="AX1420" s="96">
        <f t="shared" si="968"/>
        <v>19632489.66339637</v>
      </c>
      <c r="AY1420" s="96">
        <f t="shared" si="969"/>
        <v>10157600.249970462</v>
      </c>
      <c r="AZ1420" s="96">
        <f t="shared" si="970"/>
        <v>3807881181.7089267</v>
      </c>
      <c r="BA1420" s="97">
        <f t="shared" si="971"/>
        <v>76.709523904602406</v>
      </c>
      <c r="BB1420" s="102">
        <f t="shared" si="972"/>
        <v>56616.394133037262</v>
      </c>
      <c r="BC1420" s="98">
        <f t="shared" si="973"/>
        <v>20321.099621536705</v>
      </c>
      <c r="BD1420" s="98">
        <f t="shared" si="974"/>
        <v>53787.642913414718</v>
      </c>
      <c r="BE1420" s="98">
        <f t="shared" si="975"/>
        <v>27829.04178074099</v>
      </c>
      <c r="BF1420" s="98">
        <f t="shared" si="976"/>
        <v>10432551.182764182</v>
      </c>
      <c r="BG1420" s="103">
        <f t="shared" si="977"/>
        <v>0.21016307919069155</v>
      </c>
      <c r="BH1420">
        <v>0.1</v>
      </c>
      <c r="BI1420">
        <f t="shared" si="957"/>
        <v>162521.6039995274</v>
      </c>
      <c r="BJ1420">
        <v>0.1</v>
      </c>
      <c r="BK1420">
        <f t="shared" si="958"/>
        <v>553.67678571428576</v>
      </c>
      <c r="BL1420" s="114">
        <v>8.7974410932361504</v>
      </c>
      <c r="BM1420" s="114">
        <v>3.6268345072346699</v>
      </c>
      <c r="BN1420" s="114">
        <v>10.053852918428399</v>
      </c>
      <c r="BO1420" s="114">
        <v>12.5</v>
      </c>
      <c r="BP1420" s="114">
        <v>2343</v>
      </c>
      <c r="BQ1420" s="107">
        <f t="shared" si="959"/>
        <v>1.3620000000000001E-9</v>
      </c>
      <c r="BR1420" s="107">
        <f t="shared" si="960"/>
        <v>14.446309307880121</v>
      </c>
      <c r="BS1420" s="107">
        <f t="shared" si="961"/>
        <v>5.9408734795918576</v>
      </c>
      <c r="BT1420" s="107">
        <f t="shared" si="962"/>
        <v>16.457204741983929</v>
      </c>
      <c r="BU1420" s="107">
        <f t="shared" si="963"/>
        <v>20.340578649123579</v>
      </c>
      <c r="BV1420" s="107">
        <f t="shared" si="964"/>
        <v>3826.8732256181547</v>
      </c>
      <c r="BW1420" s="117">
        <f t="shared" si="965"/>
        <v>1.084836490690719E-5</v>
      </c>
    </row>
    <row r="1421" spans="1:75" ht="45" customHeight="1" x14ac:dyDescent="0.25">
      <c r="A1421" s="108">
        <v>4.5249444444444444</v>
      </c>
      <c r="B1421" s="108">
        <v>-74.113388888888878</v>
      </c>
      <c r="C1421" s="119">
        <v>28</v>
      </c>
      <c r="D1421" s="119">
        <v>16</v>
      </c>
      <c r="E1421" s="119">
        <v>1707</v>
      </c>
      <c r="F1421" s="16" t="s">
        <v>3427</v>
      </c>
      <c r="G1421" s="14" t="s">
        <v>3424</v>
      </c>
      <c r="H1421" s="16" t="s">
        <v>3425</v>
      </c>
      <c r="I1421" s="14" t="s">
        <v>3384</v>
      </c>
      <c r="J1421" s="14" t="s">
        <v>53</v>
      </c>
      <c r="K1421" s="27"/>
      <c r="L1421" s="27"/>
      <c r="M1421" s="14">
        <v>1980</v>
      </c>
      <c r="N1421" s="15" t="s">
        <v>150</v>
      </c>
      <c r="O1421" s="15" t="s">
        <v>3329</v>
      </c>
      <c r="P1421" s="28">
        <v>4.2689148957375835E-3</v>
      </c>
      <c r="Q1421" s="18">
        <v>2103400</v>
      </c>
      <c r="R1421" s="18">
        <v>2139625.3480165605</v>
      </c>
      <c r="S1421" s="15" t="s">
        <v>64</v>
      </c>
      <c r="T1421" s="15">
        <f t="shared" si="978"/>
        <v>1753430.5600235006</v>
      </c>
      <c r="U1421" s="15" t="s">
        <v>45</v>
      </c>
      <c r="V1421" s="14">
        <v>365</v>
      </c>
      <c r="W1421" s="76"/>
      <c r="X1421" s="14"/>
      <c r="Y1421" s="14">
        <v>8760</v>
      </c>
      <c r="Z1421" s="76" t="s">
        <v>3430</v>
      </c>
      <c r="AA1421" s="76" t="s">
        <v>429</v>
      </c>
      <c r="AB1421" s="19" t="s">
        <v>226</v>
      </c>
      <c r="AC1421" s="19">
        <v>12.7152226842523</v>
      </c>
      <c r="AD1421" s="19">
        <v>4.5638248573294096</v>
      </c>
      <c r="AE1421" s="19">
        <v>12.0799261022882</v>
      </c>
      <c r="AF1421" s="19">
        <v>6.25</v>
      </c>
      <c r="AG1421" s="19">
        <v>2343</v>
      </c>
      <c r="AH1421" s="20">
        <v>5536.7678571428569</v>
      </c>
      <c r="AI1421" s="20">
        <v>1.3619999999999999E-8</v>
      </c>
      <c r="AJ1421" s="21">
        <f t="shared" si="979"/>
        <v>27.205812760901392</v>
      </c>
      <c r="AK1421" s="21">
        <f t="shared" si="980"/>
        <v>9.7648753486500688</v>
      </c>
      <c r="AL1421" s="21">
        <f t="shared" si="981"/>
        <v>25.846516090622725</v>
      </c>
      <c r="AM1421" s="21">
        <f t="shared" si="982"/>
        <v>13.372658425103504</v>
      </c>
      <c r="AN1421" s="21">
        <f t="shared" si="983"/>
        <v>5013.1421904028011</v>
      </c>
      <c r="AO1421" s="86">
        <f t="shared" si="950"/>
        <v>7.6709523904602413E-5</v>
      </c>
      <c r="AP1421" s="88">
        <f t="shared" si="951"/>
        <v>7.4536473317538057E-2</v>
      </c>
      <c r="AQ1421" s="89">
        <f t="shared" si="952"/>
        <v>2.6753083146986489E-2</v>
      </c>
      <c r="AR1421" s="89">
        <f t="shared" si="953"/>
        <v>7.0812372851021169E-2</v>
      </c>
      <c r="AS1421" s="89">
        <f t="shared" si="954"/>
        <v>3.6637420342749326E-2</v>
      </c>
      <c r="AT1421" s="89">
        <f t="shared" si="955"/>
        <v>13.734636138089867</v>
      </c>
      <c r="AU1421" s="91">
        <f t="shared" si="956"/>
        <v>2.1016307919069154E-7</v>
      </c>
      <c r="AV1421" s="95">
        <f t="shared" si="966"/>
        <v>27205812.760901392</v>
      </c>
      <c r="AW1421" s="96">
        <f t="shared" si="967"/>
        <v>9764875.348650068</v>
      </c>
      <c r="AX1421" s="96">
        <f t="shared" si="968"/>
        <v>25846516.090622723</v>
      </c>
      <c r="AY1421" s="96">
        <f t="shared" si="969"/>
        <v>13372658.425103504</v>
      </c>
      <c r="AZ1421" s="96">
        <f t="shared" si="970"/>
        <v>5013142190.4028015</v>
      </c>
      <c r="BA1421" s="97">
        <f t="shared" si="971"/>
        <v>76.709523904602406</v>
      </c>
      <c r="BB1421" s="102">
        <f t="shared" si="972"/>
        <v>74536.473317538053</v>
      </c>
      <c r="BC1421" s="98">
        <f t="shared" si="973"/>
        <v>26753.08314698649</v>
      </c>
      <c r="BD1421" s="98">
        <f t="shared" si="974"/>
        <v>70812.372851021166</v>
      </c>
      <c r="BE1421" s="98">
        <f t="shared" si="975"/>
        <v>36637.420342749327</v>
      </c>
      <c r="BF1421" s="98">
        <f t="shared" si="976"/>
        <v>13734636.138089867</v>
      </c>
      <c r="BG1421" s="103">
        <f t="shared" si="977"/>
        <v>0.21016307919069155</v>
      </c>
      <c r="BH1421">
        <v>0.1</v>
      </c>
      <c r="BI1421">
        <f t="shared" si="957"/>
        <v>213962.53480165606</v>
      </c>
      <c r="BJ1421">
        <v>0.1</v>
      </c>
      <c r="BK1421">
        <f t="shared" si="958"/>
        <v>553.67678571428576</v>
      </c>
      <c r="BL1421" s="114">
        <v>8.7974410932361504</v>
      </c>
      <c r="BM1421" s="114">
        <v>3.6268345072346699</v>
      </c>
      <c r="BN1421" s="114">
        <v>10.053852918428399</v>
      </c>
      <c r="BO1421" s="114">
        <v>12.5</v>
      </c>
      <c r="BP1421" s="114">
        <v>2343</v>
      </c>
      <c r="BQ1421" s="107">
        <f t="shared" si="959"/>
        <v>1.3620000000000001E-9</v>
      </c>
      <c r="BR1421" s="107">
        <f t="shared" si="960"/>
        <v>19.01881892607814</v>
      </c>
      <c r="BS1421" s="107">
        <f t="shared" si="961"/>
        <v>7.8212638649142612</v>
      </c>
      <c r="BT1421" s="107">
        <f t="shared" si="962"/>
        <v>21.666197943474366</v>
      </c>
      <c r="BU1421" s="107">
        <f t="shared" si="963"/>
        <v>26.778727627568713</v>
      </c>
      <c r="BV1421" s="107">
        <f t="shared" si="964"/>
        <v>5038.1455484541684</v>
      </c>
      <c r="BW1421" s="117">
        <f t="shared" si="965"/>
        <v>1.084836490690719E-5</v>
      </c>
    </row>
    <row r="1422" spans="1:75" ht="45" customHeight="1" x14ac:dyDescent="0.25">
      <c r="A1422" s="108">
        <v>4.5291238746351299</v>
      </c>
      <c r="B1422" s="108">
        <v>-74.111352131494698</v>
      </c>
      <c r="C1422" s="119">
        <v>28</v>
      </c>
      <c r="D1422" s="119">
        <v>16</v>
      </c>
      <c r="E1422" s="119">
        <v>1707</v>
      </c>
      <c r="F1422" s="16" t="s">
        <v>3431</v>
      </c>
      <c r="G1422" s="14" t="s">
        <v>3432</v>
      </c>
      <c r="H1422" s="16" t="s">
        <v>3433</v>
      </c>
      <c r="I1422" s="14" t="s">
        <v>3384</v>
      </c>
      <c r="J1422" s="14" t="s">
        <v>53</v>
      </c>
      <c r="K1422" s="27"/>
      <c r="L1422" s="27"/>
      <c r="M1422" s="14">
        <v>1956</v>
      </c>
      <c r="N1422" s="15" t="s">
        <v>150</v>
      </c>
      <c r="O1422" s="15" t="s">
        <v>3329</v>
      </c>
      <c r="P1422" s="28">
        <v>4.2689148957375835E-3</v>
      </c>
      <c r="Q1422" s="18">
        <v>1781000</v>
      </c>
      <c r="R1422" s="18">
        <v>1811672.8842909073</v>
      </c>
      <c r="S1422" s="15" t="s">
        <v>64</v>
      </c>
      <c r="T1422" s="15">
        <f t="shared" si="978"/>
        <v>1484672.3530483285</v>
      </c>
      <c r="U1422" s="15" t="s">
        <v>45</v>
      </c>
      <c r="V1422" s="14">
        <v>365</v>
      </c>
      <c r="W1422" s="76"/>
      <c r="X1422" s="14"/>
      <c r="Y1422" s="14">
        <v>8760</v>
      </c>
      <c r="Z1422" s="76" t="s">
        <v>3434</v>
      </c>
      <c r="AA1422" s="76" t="s">
        <v>3435</v>
      </c>
      <c r="AB1422" s="19" t="s">
        <v>226</v>
      </c>
      <c r="AC1422" s="19">
        <v>12.7152226842523</v>
      </c>
      <c r="AD1422" s="19">
        <v>4.5638248573294096</v>
      </c>
      <c r="AE1422" s="19">
        <v>12.0799261022882</v>
      </c>
      <c r="AF1422" s="19">
        <v>6.25</v>
      </c>
      <c r="AG1422" s="19">
        <v>2343</v>
      </c>
      <c r="AH1422" s="20">
        <v>5536.7678571428569</v>
      </c>
      <c r="AI1422" s="20">
        <v>1.3619999999999999E-8</v>
      </c>
      <c r="AJ1422" s="21">
        <f t="shared" si="979"/>
        <v>23.035824154780538</v>
      </c>
      <c r="AK1422" s="21">
        <f t="shared" si="980"/>
        <v>8.2681577426765092</v>
      </c>
      <c r="AL1422" s="21">
        <f t="shared" si="981"/>
        <v>21.884874563753481</v>
      </c>
      <c r="AM1422" s="21">
        <f t="shared" si="982"/>
        <v>11.322955526818172</v>
      </c>
      <c r="AN1422" s="21">
        <f t="shared" si="983"/>
        <v>4244.7495678935957</v>
      </c>
      <c r="AO1422" s="86">
        <f t="shared" si="950"/>
        <v>7.6709523904602413E-5</v>
      </c>
      <c r="AP1422" s="88">
        <f t="shared" si="951"/>
        <v>6.311184699939873E-2</v>
      </c>
      <c r="AQ1422" s="89">
        <f t="shared" si="952"/>
        <v>2.265248696623701E-2</v>
      </c>
      <c r="AR1422" s="89">
        <f t="shared" si="953"/>
        <v>5.9958560448639675E-2</v>
      </c>
      <c r="AS1422" s="89">
        <f t="shared" si="954"/>
        <v>3.1021795963885403E-2</v>
      </c>
      <c r="AT1422" s="89">
        <f t="shared" si="955"/>
        <v>11.629450870941358</v>
      </c>
      <c r="AU1422" s="91">
        <f t="shared" si="956"/>
        <v>2.1016307919069154E-7</v>
      </c>
      <c r="AV1422" s="95">
        <f t="shared" si="966"/>
        <v>23035824.154780537</v>
      </c>
      <c r="AW1422" s="96">
        <f t="shared" si="967"/>
        <v>8268157.7426765095</v>
      </c>
      <c r="AX1422" s="96">
        <f t="shared" si="968"/>
        <v>21884874.563753482</v>
      </c>
      <c r="AY1422" s="96">
        <f t="shared" si="969"/>
        <v>11322955.526818171</v>
      </c>
      <c r="AZ1422" s="96">
        <f t="shared" si="970"/>
        <v>4244749567.8935957</v>
      </c>
      <c r="BA1422" s="97">
        <f t="shared" si="971"/>
        <v>76.709523904602406</v>
      </c>
      <c r="BB1422" s="102">
        <f t="shared" si="972"/>
        <v>63111.846999398731</v>
      </c>
      <c r="BC1422" s="98">
        <f t="shared" si="973"/>
        <v>22652.486966237011</v>
      </c>
      <c r="BD1422" s="98">
        <f t="shared" si="974"/>
        <v>59958.560448639677</v>
      </c>
      <c r="BE1422" s="98">
        <f t="shared" si="975"/>
        <v>31021.795963885404</v>
      </c>
      <c r="BF1422" s="98">
        <f t="shared" si="976"/>
        <v>11629450.870941358</v>
      </c>
      <c r="BG1422" s="103">
        <f t="shared" si="977"/>
        <v>0.21016307919069155</v>
      </c>
      <c r="BH1422">
        <v>0.1</v>
      </c>
      <c r="BI1422">
        <f t="shared" si="957"/>
        <v>181167.28842909075</v>
      </c>
      <c r="BJ1422">
        <v>0.1</v>
      </c>
      <c r="BK1422">
        <f t="shared" si="958"/>
        <v>553.67678571428576</v>
      </c>
      <c r="BL1422" s="114">
        <v>8.7974410932361504</v>
      </c>
      <c r="BM1422" s="114">
        <v>3.6268345072346699</v>
      </c>
      <c r="BN1422" s="114">
        <v>10.053852918428399</v>
      </c>
      <c r="BO1422" s="114">
        <v>12.5</v>
      </c>
      <c r="BP1422" s="114">
        <v>2343</v>
      </c>
      <c r="BQ1422" s="107">
        <f t="shared" si="959"/>
        <v>1.3620000000000001E-9</v>
      </c>
      <c r="BR1422" s="107">
        <f t="shared" si="960"/>
        <v>16.103697112933901</v>
      </c>
      <c r="BS1422" s="107">
        <f t="shared" si="961"/>
        <v>6.622454570415659</v>
      </c>
      <c r="BT1422" s="107">
        <f t="shared" si="962"/>
        <v>18.345297393423909</v>
      </c>
      <c r="BU1422" s="107">
        <f t="shared" si="963"/>
        <v>22.674200772416032</v>
      </c>
      <c r="BV1422" s="107">
        <f t="shared" si="964"/>
        <v>4265.9205200137276</v>
      </c>
      <c r="BW1422" s="117">
        <f t="shared" si="965"/>
        <v>1.084836490690719E-5</v>
      </c>
    </row>
    <row r="1423" spans="1:75" ht="45" customHeight="1" x14ac:dyDescent="0.25">
      <c r="A1423" s="108">
        <v>4.5179999999999998</v>
      </c>
      <c r="B1423" s="108">
        <v>-74.112916666666663</v>
      </c>
      <c r="C1423" s="119">
        <v>28</v>
      </c>
      <c r="D1423" s="119">
        <v>15</v>
      </c>
      <c r="E1423" s="119">
        <v>1694</v>
      </c>
      <c r="F1423" s="16" t="s">
        <v>3436</v>
      </c>
      <c r="G1423" s="14" t="s">
        <v>3424</v>
      </c>
      <c r="H1423" s="16" t="s">
        <v>3437</v>
      </c>
      <c r="I1423" s="14" t="s">
        <v>3384</v>
      </c>
      <c r="J1423" s="14" t="s">
        <v>53</v>
      </c>
      <c r="K1423" s="27"/>
      <c r="L1423" s="27"/>
      <c r="M1423" s="14">
        <v>1980</v>
      </c>
      <c r="N1423" s="15" t="s">
        <v>150</v>
      </c>
      <c r="O1423" s="15" t="s">
        <v>3329</v>
      </c>
      <c r="P1423" s="28">
        <v>4.2689148957375835E-3</v>
      </c>
      <c r="Q1423" s="18">
        <v>1462930.56</v>
      </c>
      <c r="R1423" s="18">
        <v>1488125.5626909109</v>
      </c>
      <c r="S1423" s="15" t="s">
        <v>64</v>
      </c>
      <c r="T1423" s="15">
        <f t="shared" si="978"/>
        <v>1219524.175666204</v>
      </c>
      <c r="U1423" s="15" t="s">
        <v>45</v>
      </c>
      <c r="V1423" s="14">
        <v>365</v>
      </c>
      <c r="W1423" s="76"/>
      <c r="X1423" s="14"/>
      <c r="Y1423" s="14">
        <v>8760</v>
      </c>
      <c r="Z1423" s="76" t="s">
        <v>3438</v>
      </c>
      <c r="AA1423" s="76" t="s">
        <v>3439</v>
      </c>
      <c r="AB1423" s="19" t="s">
        <v>226</v>
      </c>
      <c r="AC1423" s="19">
        <v>12.7152226842523</v>
      </c>
      <c r="AD1423" s="19">
        <v>4.5638248573294096</v>
      </c>
      <c r="AE1423" s="19">
        <v>12.0799261022882</v>
      </c>
      <c r="AF1423" s="19">
        <v>6.25</v>
      </c>
      <c r="AG1423" s="19">
        <v>2343</v>
      </c>
      <c r="AH1423" s="20">
        <v>5536.7678571428569</v>
      </c>
      <c r="AI1423" s="20">
        <v>1.3619999999999999E-8</v>
      </c>
      <c r="AJ1423" s="21">
        <f t="shared" si="979"/>
        <v>18.921847911743185</v>
      </c>
      <c r="AK1423" s="21">
        <f t="shared" si="980"/>
        <v>6.7915444338360942</v>
      </c>
      <c r="AL1423" s="21">
        <f t="shared" si="981"/>
        <v>17.976446828232248</v>
      </c>
      <c r="AM1423" s="21">
        <f t="shared" si="982"/>
        <v>9.3007847668181931</v>
      </c>
      <c r="AN1423" s="21">
        <f t="shared" si="983"/>
        <v>3486.6781933848042</v>
      </c>
      <c r="AO1423" s="86">
        <f t="shared" si="950"/>
        <v>7.6709523904602413E-5</v>
      </c>
      <c r="AP1423" s="88">
        <f t="shared" si="951"/>
        <v>5.18406792102553E-2</v>
      </c>
      <c r="AQ1423" s="89">
        <f t="shared" si="952"/>
        <v>1.8606971051605737E-2</v>
      </c>
      <c r="AR1423" s="89">
        <f t="shared" si="953"/>
        <v>4.9250539255430818E-2</v>
      </c>
      <c r="AS1423" s="89">
        <f t="shared" si="954"/>
        <v>2.5481602100871761E-2</v>
      </c>
      <c r="AT1423" s="89">
        <f t="shared" si="955"/>
        <v>9.5525429955748056</v>
      </c>
      <c r="AU1423" s="91">
        <f t="shared" si="956"/>
        <v>2.1016307919069154E-7</v>
      </c>
      <c r="AV1423" s="95">
        <f t="shared" si="966"/>
        <v>18921847.911743186</v>
      </c>
      <c r="AW1423" s="96">
        <f t="shared" si="967"/>
        <v>6791544.4338360941</v>
      </c>
      <c r="AX1423" s="96">
        <f t="shared" si="968"/>
        <v>17976446.828232247</v>
      </c>
      <c r="AY1423" s="96">
        <f t="shared" si="969"/>
        <v>9300784.7668181937</v>
      </c>
      <c r="AZ1423" s="96">
        <f t="shared" si="970"/>
        <v>3486678193.3848042</v>
      </c>
      <c r="BA1423" s="97">
        <f t="shared" si="971"/>
        <v>76.709523904602406</v>
      </c>
      <c r="BB1423" s="102">
        <f t="shared" si="972"/>
        <v>51840.679210255301</v>
      </c>
      <c r="BC1423" s="98">
        <f t="shared" si="973"/>
        <v>18606.971051605738</v>
      </c>
      <c r="BD1423" s="98">
        <f t="shared" si="974"/>
        <v>49250.53925543082</v>
      </c>
      <c r="BE1423" s="98">
        <f t="shared" si="975"/>
        <v>25481.602100871762</v>
      </c>
      <c r="BF1423" s="98">
        <f t="shared" si="976"/>
        <v>9552542.9955748059</v>
      </c>
      <c r="BG1423" s="103">
        <f t="shared" si="977"/>
        <v>0.21016307919069155</v>
      </c>
      <c r="BH1423">
        <v>0.1</v>
      </c>
      <c r="BI1423">
        <f t="shared" si="957"/>
        <v>148812.55626909109</v>
      </c>
      <c r="BJ1423">
        <v>0.1</v>
      </c>
      <c r="BK1423">
        <f t="shared" si="958"/>
        <v>553.67678571428576</v>
      </c>
      <c r="BL1423" s="114">
        <v>8.7974410932361504</v>
      </c>
      <c r="BM1423" s="114">
        <v>3.6268345072346699</v>
      </c>
      <c r="BN1423" s="114">
        <v>10.053852918428399</v>
      </c>
      <c r="BO1423" s="114">
        <v>12.5</v>
      </c>
      <c r="BP1423" s="114">
        <v>2343</v>
      </c>
      <c r="BQ1423" s="107">
        <f t="shared" si="959"/>
        <v>1.3620000000000001E-9</v>
      </c>
      <c r="BR1423" s="107">
        <f t="shared" si="960"/>
        <v>13.227731968273314</v>
      </c>
      <c r="BS1423" s="107">
        <f t="shared" si="961"/>
        <v>5.4397479917309042</v>
      </c>
      <c r="BT1423" s="107">
        <f t="shared" si="962"/>
        <v>15.06900403656832</v>
      </c>
      <c r="BU1423" s="107">
        <f t="shared" si="963"/>
        <v>18.624806981214494</v>
      </c>
      <c r="BV1423" s="107">
        <f t="shared" si="964"/>
        <v>3504.0682174391768</v>
      </c>
      <c r="BW1423" s="117">
        <f t="shared" si="965"/>
        <v>1.084836490690719E-5</v>
      </c>
    </row>
    <row r="1424" spans="1:75" ht="45" customHeight="1" x14ac:dyDescent="0.25">
      <c r="A1424" s="108">
        <v>4.5179999999999998</v>
      </c>
      <c r="B1424" s="108">
        <v>-74.112916666666663</v>
      </c>
      <c r="C1424" s="119">
        <v>28</v>
      </c>
      <c r="D1424" s="119">
        <v>15</v>
      </c>
      <c r="E1424" s="119">
        <v>1694</v>
      </c>
      <c r="F1424" s="16" t="s">
        <v>3436</v>
      </c>
      <c r="G1424" s="14" t="s">
        <v>3424</v>
      </c>
      <c r="H1424" s="16" t="s">
        <v>3437</v>
      </c>
      <c r="I1424" s="14" t="s">
        <v>3384</v>
      </c>
      <c r="J1424" s="14" t="s">
        <v>53</v>
      </c>
      <c r="K1424" s="27"/>
      <c r="L1424" s="27"/>
      <c r="M1424" s="14">
        <v>1974</v>
      </c>
      <c r="N1424" s="15" t="s">
        <v>150</v>
      </c>
      <c r="O1424" s="15" t="s">
        <v>3329</v>
      </c>
      <c r="P1424" s="28">
        <v>4.2689148957375835E-3</v>
      </c>
      <c r="Q1424" s="18">
        <v>1622712</v>
      </c>
      <c r="R1424" s="18">
        <v>1650658.8037133445</v>
      </c>
      <c r="S1424" s="15" t="s">
        <v>64</v>
      </c>
      <c r="T1424" s="15">
        <f t="shared" si="978"/>
        <v>1352720.7430430988</v>
      </c>
      <c r="U1424" s="15" t="s">
        <v>45</v>
      </c>
      <c r="V1424" s="14">
        <v>365</v>
      </c>
      <c r="W1424" s="76"/>
      <c r="X1424" s="14"/>
      <c r="Y1424" s="14">
        <v>8760</v>
      </c>
      <c r="Z1424" s="76" t="s">
        <v>429</v>
      </c>
      <c r="AA1424" s="76" t="s">
        <v>429</v>
      </c>
      <c r="AB1424" s="19" t="s">
        <v>226</v>
      </c>
      <c r="AC1424" s="19">
        <v>12.7152226842523</v>
      </c>
      <c r="AD1424" s="19">
        <v>4.5638248573294096</v>
      </c>
      <c r="AE1424" s="19">
        <v>12.0799261022882</v>
      </c>
      <c r="AF1424" s="19">
        <v>6.25</v>
      </c>
      <c r="AG1424" s="19">
        <v>2343</v>
      </c>
      <c r="AH1424" s="20">
        <v>5536.7678571428569</v>
      </c>
      <c r="AI1424" s="20">
        <v>1.3619999999999999E-8</v>
      </c>
      <c r="AJ1424" s="21">
        <f t="shared" si="979"/>
        <v>20.988494264936683</v>
      </c>
      <c r="AK1424" s="21">
        <f t="shared" si="980"/>
        <v>7.5333176793565881</v>
      </c>
      <c r="AL1424" s="21">
        <f t="shared" si="981"/>
        <v>19.939836368948647</v>
      </c>
      <c r="AM1424" s="21">
        <f t="shared" si="982"/>
        <v>10.316617523208404</v>
      </c>
      <c r="AN1424" s="21">
        <f t="shared" si="983"/>
        <v>3867.4935771003661</v>
      </c>
      <c r="AO1424" s="86">
        <f t="shared" si="950"/>
        <v>7.6709523904602413E-5</v>
      </c>
      <c r="AP1424" s="88">
        <f t="shared" si="951"/>
        <v>5.7502724013525158E-2</v>
      </c>
      <c r="AQ1424" s="89">
        <f t="shared" si="952"/>
        <v>2.0639226518785175E-2</v>
      </c>
      <c r="AR1424" s="89">
        <f t="shared" si="953"/>
        <v>5.4629688682051092E-2</v>
      </c>
      <c r="AS1424" s="89">
        <f t="shared" si="954"/>
        <v>2.8264705543036721E-2</v>
      </c>
      <c r="AT1424" s="89">
        <f t="shared" si="955"/>
        <v>10.595872813973605</v>
      </c>
      <c r="AU1424" s="91">
        <f t="shared" si="956"/>
        <v>2.1016307919069154E-7</v>
      </c>
      <c r="AV1424" s="95">
        <f t="shared" si="966"/>
        <v>20988494.264936682</v>
      </c>
      <c r="AW1424" s="96">
        <f t="shared" si="967"/>
        <v>7533317.6793565881</v>
      </c>
      <c r="AX1424" s="96">
        <f t="shared" si="968"/>
        <v>19939836.368948646</v>
      </c>
      <c r="AY1424" s="96">
        <f t="shared" si="969"/>
        <v>10316617.523208404</v>
      </c>
      <c r="AZ1424" s="96">
        <f t="shared" si="970"/>
        <v>3867493577.1003661</v>
      </c>
      <c r="BA1424" s="97">
        <f t="shared" si="971"/>
        <v>76.709523904602406</v>
      </c>
      <c r="BB1424" s="102">
        <f t="shared" si="972"/>
        <v>57502.724013525156</v>
      </c>
      <c r="BC1424" s="98">
        <f t="shared" si="973"/>
        <v>20639.226518785174</v>
      </c>
      <c r="BD1424" s="98">
        <f t="shared" si="974"/>
        <v>54629.688682051092</v>
      </c>
      <c r="BE1424" s="98">
        <f t="shared" si="975"/>
        <v>28264.705543036722</v>
      </c>
      <c r="BF1424" s="98">
        <f t="shared" si="976"/>
        <v>10595872.813973606</v>
      </c>
      <c r="BG1424" s="103">
        <f t="shared" si="977"/>
        <v>0.21016307919069155</v>
      </c>
      <c r="BH1424">
        <v>0.1</v>
      </c>
      <c r="BI1424">
        <f t="shared" si="957"/>
        <v>165065.88037133447</v>
      </c>
      <c r="BJ1424">
        <v>0.1</v>
      </c>
      <c r="BK1424">
        <f t="shared" si="958"/>
        <v>553.67678571428576</v>
      </c>
      <c r="BL1424" s="114">
        <v>8.7974410932361504</v>
      </c>
      <c r="BM1424" s="114">
        <v>3.6268345072346699</v>
      </c>
      <c r="BN1424" s="114">
        <v>10.053852918428399</v>
      </c>
      <c r="BO1424" s="114">
        <v>12.5</v>
      </c>
      <c r="BP1424" s="114">
        <v>2343</v>
      </c>
      <c r="BQ1424" s="107">
        <f t="shared" si="959"/>
        <v>1.3620000000000001E-9</v>
      </c>
      <c r="BR1424" s="107">
        <f t="shared" si="960"/>
        <v>14.672466338867601</v>
      </c>
      <c r="BS1424" s="107">
        <f t="shared" si="961"/>
        <v>6.03387787808441</v>
      </c>
      <c r="BT1424" s="107">
        <f t="shared" si="962"/>
        <v>16.714842349173328</v>
      </c>
      <c r="BU1424" s="107">
        <f t="shared" si="963"/>
        <v>20.659010490628162</v>
      </c>
      <c r="BV1424" s="107">
        <f t="shared" si="964"/>
        <v>3886.7829415342594</v>
      </c>
      <c r="BW1424" s="117">
        <f t="shared" si="965"/>
        <v>1.084836490690719E-5</v>
      </c>
    </row>
    <row r="1425" spans="1:75" ht="45" customHeight="1" x14ac:dyDescent="0.25">
      <c r="A1425" s="108">
        <v>4.5179999999999998</v>
      </c>
      <c r="B1425" s="108">
        <v>-74.112916666666663</v>
      </c>
      <c r="C1425" s="119">
        <v>28</v>
      </c>
      <c r="D1425" s="119">
        <v>15</v>
      </c>
      <c r="E1425" s="119">
        <v>1694</v>
      </c>
      <c r="F1425" s="16" t="s">
        <v>3436</v>
      </c>
      <c r="G1425" s="14" t="s">
        <v>3424</v>
      </c>
      <c r="H1425" s="16" t="s">
        <v>3437</v>
      </c>
      <c r="I1425" s="14" t="s">
        <v>3384</v>
      </c>
      <c r="J1425" s="14" t="s">
        <v>53</v>
      </c>
      <c r="K1425" s="27"/>
      <c r="L1425" s="27"/>
      <c r="M1425" s="14">
        <v>1989</v>
      </c>
      <c r="N1425" s="15" t="s">
        <v>150</v>
      </c>
      <c r="O1425" s="15" t="s">
        <v>3329</v>
      </c>
      <c r="P1425" s="28">
        <v>4.2689148957375835E-3</v>
      </c>
      <c r="Q1425" s="18">
        <v>869057.28</v>
      </c>
      <c r="R1425" s="18">
        <v>884024.42957417783</v>
      </c>
      <c r="S1425" s="15" t="s">
        <v>64</v>
      </c>
      <c r="T1425" s="15">
        <f t="shared" si="978"/>
        <v>724461.15487444156</v>
      </c>
      <c r="U1425" s="15" t="s">
        <v>45</v>
      </c>
      <c r="V1425" s="14">
        <v>365</v>
      </c>
      <c r="W1425" s="76"/>
      <c r="X1425" s="14"/>
      <c r="Y1425" s="14">
        <v>8760</v>
      </c>
      <c r="Z1425" s="76" t="s">
        <v>429</v>
      </c>
      <c r="AA1425" s="76" t="s">
        <v>429</v>
      </c>
      <c r="AB1425" s="19" t="s">
        <v>226</v>
      </c>
      <c r="AC1425" s="19">
        <v>12.7152226842523</v>
      </c>
      <c r="AD1425" s="19">
        <v>4.5638248573294096</v>
      </c>
      <c r="AE1425" s="19">
        <v>12.0799261022882</v>
      </c>
      <c r="AF1425" s="19">
        <v>6.25</v>
      </c>
      <c r="AG1425" s="19">
        <v>2343</v>
      </c>
      <c r="AH1425" s="20">
        <v>5536.7678571428569</v>
      </c>
      <c r="AI1425" s="20">
        <v>1.3619999999999999E-8</v>
      </c>
      <c r="AJ1425" s="21">
        <f t="shared" si="979"/>
        <v>11.240567480354786</v>
      </c>
      <c r="AK1425" s="21">
        <f t="shared" si="980"/>
        <v>4.0345326661770846</v>
      </c>
      <c r="AL1425" s="21">
        <f t="shared" si="981"/>
        <v>10.678949781873547</v>
      </c>
      <c r="AM1425" s="21">
        <f t="shared" si="982"/>
        <v>5.5251526848386119</v>
      </c>
      <c r="AN1425" s="21">
        <f t="shared" si="983"/>
        <v>2071.2692384922984</v>
      </c>
      <c r="AO1425" s="86">
        <f t="shared" si="950"/>
        <v>7.6709523904602413E-5</v>
      </c>
      <c r="AP1425" s="88">
        <f t="shared" si="951"/>
        <v>3.0796075288643247E-2</v>
      </c>
      <c r="AQ1425" s="89">
        <f t="shared" si="952"/>
        <v>1.1053514153909821E-2</v>
      </c>
      <c r="AR1425" s="89">
        <f t="shared" si="953"/>
        <v>2.9257396662667252E-2</v>
      </c>
      <c r="AS1425" s="89">
        <f t="shared" si="954"/>
        <v>1.5137404615996197E-2</v>
      </c>
      <c r="AT1425" s="89">
        <f t="shared" si="955"/>
        <v>5.6747102424446529</v>
      </c>
      <c r="AU1425" s="91">
        <f t="shared" si="956"/>
        <v>2.1016307919069154E-7</v>
      </c>
      <c r="AV1425" s="95">
        <f t="shared" si="966"/>
        <v>11240567.480354786</v>
      </c>
      <c r="AW1425" s="96">
        <f t="shared" si="967"/>
        <v>4034532.6661770847</v>
      </c>
      <c r="AX1425" s="96">
        <f t="shared" si="968"/>
        <v>10678949.781873547</v>
      </c>
      <c r="AY1425" s="96">
        <f t="shared" si="969"/>
        <v>5525152.6848386116</v>
      </c>
      <c r="AZ1425" s="96">
        <f t="shared" si="970"/>
        <v>2071269238.4922984</v>
      </c>
      <c r="BA1425" s="97">
        <f t="shared" si="971"/>
        <v>76.709523904602406</v>
      </c>
      <c r="BB1425" s="102">
        <f t="shared" si="972"/>
        <v>30796.075288643246</v>
      </c>
      <c r="BC1425" s="98">
        <f t="shared" si="973"/>
        <v>11053.51415390982</v>
      </c>
      <c r="BD1425" s="98">
        <f t="shared" si="974"/>
        <v>29257.396662667252</v>
      </c>
      <c r="BE1425" s="98">
        <f t="shared" si="975"/>
        <v>15137.404615996196</v>
      </c>
      <c r="BF1425" s="98">
        <f t="shared" si="976"/>
        <v>5674710.2424446531</v>
      </c>
      <c r="BG1425" s="103">
        <f t="shared" si="977"/>
        <v>0.21016307919069155</v>
      </c>
      <c r="BH1425">
        <v>0.1</v>
      </c>
      <c r="BI1425">
        <f t="shared" si="957"/>
        <v>88402.442957417792</v>
      </c>
      <c r="BJ1425">
        <v>0.1</v>
      </c>
      <c r="BK1425">
        <f t="shared" si="958"/>
        <v>553.67678571428576</v>
      </c>
      <c r="BL1425" s="114">
        <v>8.7974410932361504</v>
      </c>
      <c r="BM1425" s="114">
        <v>3.6268345072346699</v>
      </c>
      <c r="BN1425" s="114">
        <v>10.053852918428399</v>
      </c>
      <c r="BO1425" s="114">
        <v>12.5</v>
      </c>
      <c r="BP1425" s="114">
        <v>2343</v>
      </c>
      <c r="BQ1425" s="107">
        <f t="shared" si="959"/>
        <v>1.3620000000000001E-9</v>
      </c>
      <c r="BR1425" s="107">
        <f t="shared" si="960"/>
        <v>7.857964745036603</v>
      </c>
      <c r="BS1425" s="107">
        <f t="shared" si="961"/>
        <v>3.2314948657434033</v>
      </c>
      <c r="BT1425" s="107">
        <f t="shared" si="962"/>
        <v>8.9517766723863392</v>
      </c>
      <c r="BU1425" s="107">
        <f t="shared" si="963"/>
        <v>11.064109629112732</v>
      </c>
      <c r="BV1425" s="107">
        <f t="shared" si="964"/>
        <v>2081.599822470138</v>
      </c>
      <c r="BW1425" s="117">
        <f t="shared" si="965"/>
        <v>1.084836490690719E-5</v>
      </c>
    </row>
    <row r="1426" spans="1:75" ht="45" customHeight="1" x14ac:dyDescent="0.25">
      <c r="A1426" s="108">
        <v>4.5179999999999998</v>
      </c>
      <c r="B1426" s="108">
        <v>-74.112916666666663</v>
      </c>
      <c r="C1426" s="119">
        <v>28</v>
      </c>
      <c r="D1426" s="119">
        <v>15</v>
      </c>
      <c r="E1426" s="119">
        <v>1694</v>
      </c>
      <c r="F1426" s="16" t="s">
        <v>3436</v>
      </c>
      <c r="G1426" s="14" t="s">
        <v>3424</v>
      </c>
      <c r="H1426" s="16" t="s">
        <v>3437</v>
      </c>
      <c r="I1426" s="14" t="s">
        <v>3384</v>
      </c>
      <c r="J1426" s="14" t="s">
        <v>53</v>
      </c>
      <c r="K1426" s="27"/>
      <c r="L1426" s="27"/>
      <c r="M1426" s="14">
        <v>1984</v>
      </c>
      <c r="N1426" s="15" t="s">
        <v>150</v>
      </c>
      <c r="O1426" s="15" t="s">
        <v>3329</v>
      </c>
      <c r="P1426" s="28">
        <v>4.2689148957375835E-3</v>
      </c>
      <c r="Q1426" s="18">
        <v>985158.72</v>
      </c>
      <c r="R1426" s="18">
        <v>1002125.4013176521</v>
      </c>
      <c r="S1426" s="15" t="s">
        <v>64</v>
      </c>
      <c r="T1426" s="15">
        <f t="shared" si="978"/>
        <v>821245.32001599087</v>
      </c>
      <c r="U1426" s="15" t="s">
        <v>45</v>
      </c>
      <c r="V1426" s="14">
        <v>365</v>
      </c>
      <c r="W1426" s="76"/>
      <c r="X1426" s="14"/>
      <c r="Y1426" s="14">
        <v>8760</v>
      </c>
      <c r="Z1426" s="76" t="s">
        <v>429</v>
      </c>
      <c r="AA1426" s="76" t="s">
        <v>429</v>
      </c>
      <c r="AB1426" s="19" t="s">
        <v>226</v>
      </c>
      <c r="AC1426" s="19">
        <v>12.7152226842523</v>
      </c>
      <c r="AD1426" s="19">
        <v>4.5638248573294096</v>
      </c>
      <c r="AE1426" s="19">
        <v>12.0799261022882</v>
      </c>
      <c r="AF1426" s="19">
        <v>6.25</v>
      </c>
      <c r="AG1426" s="19">
        <v>2343</v>
      </c>
      <c r="AH1426" s="20">
        <v>5536.7678571428569</v>
      </c>
      <c r="AI1426" s="20">
        <v>1.3619999999999999E-8</v>
      </c>
      <c r="AJ1426" s="21">
        <f t="shared" si="979"/>
        <v>12.742247635299648</v>
      </c>
      <c r="AK1426" s="21">
        <f t="shared" si="980"/>
        <v>4.57352481669471</v>
      </c>
      <c r="AL1426" s="21">
        <f t="shared" si="981"/>
        <v>12.105600793143141</v>
      </c>
      <c r="AM1426" s="21">
        <f t="shared" si="982"/>
        <v>6.2632837582353247</v>
      </c>
      <c r="AN1426" s="21">
        <f t="shared" si="983"/>
        <v>2347.9798152872586</v>
      </c>
      <c r="AO1426" s="86">
        <f t="shared" si="950"/>
        <v>7.6709523904602413E-5</v>
      </c>
      <c r="AP1426" s="88">
        <f t="shared" si="951"/>
        <v>3.4910267493971636E-2</v>
      </c>
      <c r="AQ1426" s="89">
        <f t="shared" si="952"/>
        <v>1.253020497724578E-2</v>
      </c>
      <c r="AR1426" s="89">
        <f t="shared" si="953"/>
        <v>3.3166029570255183E-2</v>
      </c>
      <c r="AS1426" s="89">
        <f t="shared" si="954"/>
        <v>1.7159681529411847E-2</v>
      </c>
      <c r="AT1426" s="89">
        <f t="shared" si="955"/>
        <v>6.4328214117459144</v>
      </c>
      <c r="AU1426" s="91">
        <f t="shared" si="956"/>
        <v>2.1016307919069154E-7</v>
      </c>
      <c r="AV1426" s="95">
        <f t="shared" si="966"/>
        <v>12742247.635299649</v>
      </c>
      <c r="AW1426" s="96">
        <f t="shared" si="967"/>
        <v>4573524.8166947104</v>
      </c>
      <c r="AX1426" s="96">
        <f t="shared" si="968"/>
        <v>12105600.793143142</v>
      </c>
      <c r="AY1426" s="96">
        <f t="shared" si="969"/>
        <v>6263283.7582353251</v>
      </c>
      <c r="AZ1426" s="96">
        <f t="shared" si="970"/>
        <v>2347979815.2872586</v>
      </c>
      <c r="BA1426" s="97">
        <f t="shared" si="971"/>
        <v>76.709523904602406</v>
      </c>
      <c r="BB1426" s="102">
        <f t="shared" si="972"/>
        <v>34910.267493971638</v>
      </c>
      <c r="BC1426" s="98">
        <f t="shared" si="973"/>
        <v>12530.204977245781</v>
      </c>
      <c r="BD1426" s="98">
        <f t="shared" si="974"/>
        <v>33166.029570255181</v>
      </c>
      <c r="BE1426" s="98">
        <f t="shared" si="975"/>
        <v>17159.681529411846</v>
      </c>
      <c r="BF1426" s="98">
        <f t="shared" si="976"/>
        <v>6432821.4117459143</v>
      </c>
      <c r="BG1426" s="103">
        <f t="shared" si="977"/>
        <v>0.21016307919069155</v>
      </c>
      <c r="BH1426">
        <v>0.1</v>
      </c>
      <c r="BI1426">
        <f t="shared" si="957"/>
        <v>100212.54013176521</v>
      </c>
      <c r="BJ1426">
        <v>0.1</v>
      </c>
      <c r="BK1426">
        <f t="shared" si="958"/>
        <v>553.67678571428576</v>
      </c>
      <c r="BL1426" s="114">
        <v>8.7974410932361504</v>
      </c>
      <c r="BM1426" s="114">
        <v>3.6268345072346699</v>
      </c>
      <c r="BN1426" s="114">
        <v>10.053852918428399</v>
      </c>
      <c r="BO1426" s="114">
        <v>12.5</v>
      </c>
      <c r="BP1426" s="114">
        <v>2343</v>
      </c>
      <c r="BQ1426" s="107">
        <f t="shared" si="959"/>
        <v>1.3620000000000001E-9</v>
      </c>
      <c r="BR1426" s="107">
        <f t="shared" si="960"/>
        <v>8.9077471280436029</v>
      </c>
      <c r="BS1426" s="107">
        <f t="shared" si="961"/>
        <v>3.6632054283261315</v>
      </c>
      <c r="BT1426" s="107">
        <f t="shared" si="962"/>
        <v>10.147686523371606</v>
      </c>
      <c r="BU1426" s="107">
        <f t="shared" si="963"/>
        <v>12.542215951699262</v>
      </c>
      <c r="BV1426" s="107">
        <f t="shared" si="964"/>
        <v>2359.6905104539351</v>
      </c>
      <c r="BW1426" s="117">
        <f t="shared" si="965"/>
        <v>1.084836490690719E-5</v>
      </c>
    </row>
    <row r="1427" spans="1:75" ht="45" customHeight="1" x14ac:dyDescent="0.25">
      <c r="A1427" s="108">
        <v>4.5179999999999998</v>
      </c>
      <c r="B1427" s="108">
        <v>-74.112916666666663</v>
      </c>
      <c r="C1427" s="119">
        <v>28</v>
      </c>
      <c r="D1427" s="119">
        <v>15</v>
      </c>
      <c r="E1427" s="119">
        <v>1694</v>
      </c>
      <c r="F1427" s="16" t="s">
        <v>3436</v>
      </c>
      <c r="G1427" s="14" t="s">
        <v>3424</v>
      </c>
      <c r="H1427" s="16" t="s">
        <v>3437</v>
      </c>
      <c r="I1427" s="14" t="s">
        <v>3384</v>
      </c>
      <c r="J1427" s="14" t="s">
        <v>53</v>
      </c>
      <c r="K1427" s="27"/>
      <c r="L1427" s="27"/>
      <c r="M1427" s="14">
        <v>1988</v>
      </c>
      <c r="N1427" s="15" t="s">
        <v>150</v>
      </c>
      <c r="O1427" s="15" t="s">
        <v>3329</v>
      </c>
      <c r="P1427" s="28">
        <v>4.2689148957375835E-3</v>
      </c>
      <c r="Q1427" s="18">
        <v>483450.24</v>
      </c>
      <c r="R1427" s="18">
        <v>491776.35637952347</v>
      </c>
      <c r="S1427" s="15" t="s">
        <v>64</v>
      </c>
      <c r="T1427" s="15">
        <f t="shared" si="978"/>
        <v>403012.4679408081</v>
      </c>
      <c r="U1427" s="15" t="s">
        <v>45</v>
      </c>
      <c r="V1427" s="14">
        <v>365</v>
      </c>
      <c r="W1427" s="76"/>
      <c r="X1427" s="14"/>
      <c r="Y1427" s="14">
        <v>8760</v>
      </c>
      <c r="Z1427" s="76" t="s">
        <v>429</v>
      </c>
      <c r="AA1427" s="76" t="s">
        <v>429</v>
      </c>
      <c r="AB1427" s="19" t="s">
        <v>226</v>
      </c>
      <c r="AC1427" s="19">
        <v>12.7152226842523</v>
      </c>
      <c r="AD1427" s="19">
        <v>4.5638248573294096</v>
      </c>
      <c r="AE1427" s="19">
        <v>12.0799261022882</v>
      </c>
      <c r="AF1427" s="19">
        <v>6.25</v>
      </c>
      <c r="AG1427" s="19">
        <v>2343</v>
      </c>
      <c r="AH1427" s="20">
        <v>5536.7678571428569</v>
      </c>
      <c r="AI1427" s="20">
        <v>1.3619999999999999E-8</v>
      </c>
      <c r="AJ1427" s="21">
        <f t="shared" si="979"/>
        <v>6.2530458822158606</v>
      </c>
      <c r="AK1427" s="21">
        <f t="shared" si="980"/>
        <v>2.2443811594917555</v>
      </c>
      <c r="AL1427" s="21">
        <f t="shared" si="981"/>
        <v>5.9406220439171893</v>
      </c>
      <c r="AM1427" s="21">
        <f t="shared" si="982"/>
        <v>3.0736022273720218</v>
      </c>
      <c r="AN1427" s="21">
        <f t="shared" si="983"/>
        <v>1152.2320029972234</v>
      </c>
      <c r="AO1427" s="86">
        <f t="shared" si="950"/>
        <v>7.6709523904602413E-5</v>
      </c>
      <c r="AP1427" s="88">
        <f t="shared" si="951"/>
        <v>1.7131632554016056E-2</v>
      </c>
      <c r="AQ1427" s="89">
        <f t="shared" si="952"/>
        <v>6.1489894780596046E-3</v>
      </c>
      <c r="AR1427" s="89">
        <f t="shared" si="953"/>
        <v>1.6275676832649834E-2</v>
      </c>
      <c r="AS1427" s="89">
        <f t="shared" si="954"/>
        <v>8.4208280201973195E-3</v>
      </c>
      <c r="AT1427" s="89">
        <f t="shared" si="955"/>
        <v>3.156800008211571</v>
      </c>
      <c r="AU1427" s="91">
        <f t="shared" si="956"/>
        <v>2.1016307919069154E-7</v>
      </c>
      <c r="AV1427" s="95">
        <f t="shared" si="966"/>
        <v>6253045.8822158603</v>
      </c>
      <c r="AW1427" s="96">
        <f t="shared" si="967"/>
        <v>2244381.1594917555</v>
      </c>
      <c r="AX1427" s="96">
        <f t="shared" si="968"/>
        <v>5940622.0439171894</v>
      </c>
      <c r="AY1427" s="96">
        <f t="shared" si="969"/>
        <v>3073602.2273720219</v>
      </c>
      <c r="AZ1427" s="96">
        <f t="shared" si="970"/>
        <v>1152232002.9972234</v>
      </c>
      <c r="BA1427" s="97">
        <f t="shared" si="971"/>
        <v>76.709523904602406</v>
      </c>
      <c r="BB1427" s="102">
        <f t="shared" si="972"/>
        <v>17131.632554016058</v>
      </c>
      <c r="BC1427" s="98">
        <f t="shared" si="973"/>
        <v>6148.9894780596042</v>
      </c>
      <c r="BD1427" s="98">
        <f t="shared" si="974"/>
        <v>16275.676832649833</v>
      </c>
      <c r="BE1427" s="98">
        <f t="shared" si="975"/>
        <v>8420.8280201973193</v>
      </c>
      <c r="BF1427" s="98">
        <f t="shared" si="976"/>
        <v>3156800.0082115713</v>
      </c>
      <c r="BG1427" s="103">
        <f t="shared" si="977"/>
        <v>0.21016307919069155</v>
      </c>
      <c r="BH1427">
        <v>0.1</v>
      </c>
      <c r="BI1427">
        <f t="shared" si="957"/>
        <v>49177.635637952349</v>
      </c>
      <c r="BJ1427">
        <v>0.1</v>
      </c>
      <c r="BK1427">
        <f t="shared" si="958"/>
        <v>553.67678571428576</v>
      </c>
      <c r="BL1427" s="114">
        <v>8.7974410932361504</v>
      </c>
      <c r="BM1427" s="114">
        <v>3.6268345072346699</v>
      </c>
      <c r="BN1427" s="114">
        <v>10.053852918428399</v>
      </c>
      <c r="BO1427" s="114">
        <v>12.5</v>
      </c>
      <c r="BP1427" s="114">
        <v>2343</v>
      </c>
      <c r="BQ1427" s="107">
        <f t="shared" si="959"/>
        <v>1.3620000000000001E-9</v>
      </c>
      <c r="BR1427" s="107">
        <f t="shared" si="960"/>
        <v>4.371328598616059</v>
      </c>
      <c r="BS1427" s="107">
        <f t="shared" si="961"/>
        <v>1.7976570754949732</v>
      </c>
      <c r="BT1427" s="107">
        <f t="shared" si="962"/>
        <v>4.9798082132072778</v>
      </c>
      <c r="BU1427" s="107">
        <f t="shared" si="963"/>
        <v>6.1548836638027593</v>
      </c>
      <c r="BV1427" s="107">
        <f t="shared" si="964"/>
        <v>1157.9788316797087</v>
      </c>
      <c r="BW1427" s="117">
        <f t="shared" si="965"/>
        <v>1.084836490690719E-5</v>
      </c>
    </row>
    <row r="1428" spans="1:75" ht="45" customHeight="1" x14ac:dyDescent="0.25">
      <c r="A1428" s="108">
        <v>4.5171866711225501</v>
      </c>
      <c r="B1428" s="108">
        <v>-74.111976827074002</v>
      </c>
      <c r="C1428" s="119">
        <v>28</v>
      </c>
      <c r="D1428" s="119">
        <v>15</v>
      </c>
      <c r="E1428" s="119">
        <v>1694</v>
      </c>
      <c r="F1428" s="16" t="s">
        <v>3440</v>
      </c>
      <c r="G1428" s="14" t="s">
        <v>3424</v>
      </c>
      <c r="H1428" s="16" t="s">
        <v>3441</v>
      </c>
      <c r="I1428" s="14" t="s">
        <v>3384</v>
      </c>
      <c r="J1428" s="14" t="s">
        <v>53</v>
      </c>
      <c r="K1428" s="27"/>
      <c r="L1428" s="27"/>
      <c r="M1428" s="14">
        <v>1993</v>
      </c>
      <c r="N1428" s="15" t="s">
        <v>150</v>
      </c>
      <c r="O1428" s="15" t="s">
        <v>3329</v>
      </c>
      <c r="P1428" s="28">
        <v>4.2689148957375835E-3</v>
      </c>
      <c r="Q1428" s="18">
        <v>832000</v>
      </c>
      <c r="R1428" s="18">
        <v>846328.93864684715</v>
      </c>
      <c r="S1428" s="15" t="s">
        <v>64</v>
      </c>
      <c r="T1428" s="15">
        <f t="shared" si="978"/>
        <v>693569.56638754031</v>
      </c>
      <c r="U1428" s="15" t="s">
        <v>45</v>
      </c>
      <c r="V1428" s="14">
        <v>365</v>
      </c>
      <c r="W1428" s="76"/>
      <c r="X1428" s="14"/>
      <c r="Y1428" s="14">
        <v>8760</v>
      </c>
      <c r="Z1428" s="76" t="s">
        <v>3438</v>
      </c>
      <c r="AA1428" s="76" t="s">
        <v>3442</v>
      </c>
      <c r="AB1428" s="19" t="s">
        <v>226</v>
      </c>
      <c r="AC1428" s="19">
        <v>12.7152226842523</v>
      </c>
      <c r="AD1428" s="19">
        <v>4.5638248573294096</v>
      </c>
      <c r="AE1428" s="19">
        <v>12.0799261022882</v>
      </c>
      <c r="AF1428" s="19">
        <v>6.25</v>
      </c>
      <c r="AG1428" s="19">
        <v>2343</v>
      </c>
      <c r="AH1428" s="20">
        <v>5536.7678571428569</v>
      </c>
      <c r="AI1428" s="20">
        <v>1.3619999999999999E-8</v>
      </c>
      <c r="AJ1428" s="21">
        <f t="shared" si="979"/>
        <v>10.761260919021563</v>
      </c>
      <c r="AK1428" s="21">
        <f t="shared" si="980"/>
        <v>3.8624970476736977</v>
      </c>
      <c r="AL1428" s="21">
        <f t="shared" si="981"/>
        <v>10.223591037081917</v>
      </c>
      <c r="AM1428" s="21">
        <f t="shared" si="982"/>
        <v>5.2895558665427949</v>
      </c>
      <c r="AN1428" s="21">
        <f t="shared" si="983"/>
        <v>1982.9487032495629</v>
      </c>
      <c r="AO1428" s="86">
        <f t="shared" si="950"/>
        <v>7.6709523904602413E-5</v>
      </c>
      <c r="AP1428" s="88">
        <f t="shared" si="951"/>
        <v>2.9482906627456337E-2</v>
      </c>
      <c r="AQ1428" s="89">
        <f t="shared" si="952"/>
        <v>1.0582183692256705E-2</v>
      </c>
      <c r="AR1428" s="89">
        <f t="shared" si="953"/>
        <v>2.8009838457758677E-2</v>
      </c>
      <c r="AS1428" s="89">
        <f t="shared" si="954"/>
        <v>1.4491933880939164E-2</v>
      </c>
      <c r="AT1428" s="89">
        <f t="shared" si="955"/>
        <v>5.4327361732864734</v>
      </c>
      <c r="AU1428" s="91">
        <f t="shared" si="956"/>
        <v>2.1016307919069154E-7</v>
      </c>
      <c r="AV1428" s="95">
        <f t="shared" si="966"/>
        <v>10761260.919021564</v>
      </c>
      <c r="AW1428" s="96">
        <f t="shared" si="967"/>
        <v>3862497.0476736976</v>
      </c>
      <c r="AX1428" s="96">
        <f t="shared" si="968"/>
        <v>10223591.037081918</v>
      </c>
      <c r="AY1428" s="96">
        <f t="shared" si="969"/>
        <v>5289555.8665427947</v>
      </c>
      <c r="AZ1428" s="96">
        <f t="shared" si="970"/>
        <v>1982948703.249563</v>
      </c>
      <c r="BA1428" s="97">
        <f t="shared" si="971"/>
        <v>76.709523904602406</v>
      </c>
      <c r="BB1428" s="102">
        <f t="shared" si="972"/>
        <v>29482.906627456337</v>
      </c>
      <c r="BC1428" s="98">
        <f t="shared" si="973"/>
        <v>10582.183692256705</v>
      </c>
      <c r="BD1428" s="98">
        <f t="shared" si="974"/>
        <v>28009.838457758677</v>
      </c>
      <c r="BE1428" s="98">
        <f t="shared" si="975"/>
        <v>14491.933880939165</v>
      </c>
      <c r="BF1428" s="98">
        <f t="shared" si="976"/>
        <v>5432736.1732864734</v>
      </c>
      <c r="BG1428" s="103">
        <f t="shared" si="977"/>
        <v>0.21016307919069155</v>
      </c>
      <c r="BH1428">
        <v>0.1</v>
      </c>
      <c r="BI1428">
        <f t="shared" si="957"/>
        <v>84632.893864684724</v>
      </c>
      <c r="BJ1428">
        <v>0.1</v>
      </c>
      <c r="BK1428">
        <f t="shared" si="958"/>
        <v>553.67678571428576</v>
      </c>
      <c r="BL1428" s="114">
        <v>8.7974410932361504</v>
      </c>
      <c r="BM1428" s="114">
        <v>3.6268345072346699</v>
      </c>
      <c r="BN1428" s="114">
        <v>10.053852918428399</v>
      </c>
      <c r="BO1428" s="114">
        <v>12.5</v>
      </c>
      <c r="BP1428" s="114">
        <v>2343</v>
      </c>
      <c r="BQ1428" s="107">
        <f t="shared" si="959"/>
        <v>1.3620000000000001E-9</v>
      </c>
      <c r="BR1428" s="107">
        <f t="shared" si="960"/>
        <v>7.5228950016625511</v>
      </c>
      <c r="BS1428" s="107">
        <f t="shared" si="961"/>
        <v>3.0937014051576801</v>
      </c>
      <c r="BT1428" s="107">
        <f t="shared" si="962"/>
        <v>8.5700659356140871</v>
      </c>
      <c r="BU1428" s="107">
        <f t="shared" si="963"/>
        <v>10.592327368135955</v>
      </c>
      <c r="BV1428" s="107">
        <f t="shared" si="964"/>
        <v>1992.8387830721063</v>
      </c>
      <c r="BW1428" s="117">
        <f t="shared" si="965"/>
        <v>1.084836490690719E-5</v>
      </c>
    </row>
    <row r="1429" spans="1:75" ht="45" customHeight="1" x14ac:dyDescent="0.25">
      <c r="A1429" s="108">
        <v>4.5171866711225501</v>
      </c>
      <c r="B1429" s="108">
        <v>-74.111976827074002</v>
      </c>
      <c r="C1429" s="119">
        <v>28</v>
      </c>
      <c r="D1429" s="119">
        <v>15</v>
      </c>
      <c r="E1429" s="119">
        <v>1694</v>
      </c>
      <c r="F1429" s="16" t="s">
        <v>3440</v>
      </c>
      <c r="G1429" s="14" t="s">
        <v>3424</v>
      </c>
      <c r="H1429" s="16" t="s">
        <v>3441</v>
      </c>
      <c r="I1429" s="14" t="s">
        <v>3384</v>
      </c>
      <c r="J1429" s="14" t="s">
        <v>53</v>
      </c>
      <c r="K1429" s="27"/>
      <c r="L1429" s="27"/>
      <c r="M1429" s="14">
        <v>1994</v>
      </c>
      <c r="N1429" s="15" t="s">
        <v>150</v>
      </c>
      <c r="O1429" s="15" t="s">
        <v>3329</v>
      </c>
      <c r="P1429" s="28">
        <v>4.2689148957375835E-3</v>
      </c>
      <c r="Q1429" s="18">
        <v>832000</v>
      </c>
      <c r="R1429" s="18">
        <v>846328.93864684715</v>
      </c>
      <c r="S1429" s="15" t="s">
        <v>64</v>
      </c>
      <c r="T1429" s="15">
        <f t="shared" si="978"/>
        <v>693569.56638754031</v>
      </c>
      <c r="U1429" s="15" t="s">
        <v>45</v>
      </c>
      <c r="V1429" s="14">
        <v>365</v>
      </c>
      <c r="W1429" s="76"/>
      <c r="X1429" s="14"/>
      <c r="Y1429" s="14">
        <v>8760</v>
      </c>
      <c r="Z1429" s="76" t="s">
        <v>429</v>
      </c>
      <c r="AA1429" s="76" t="s">
        <v>429</v>
      </c>
      <c r="AB1429" s="19" t="s">
        <v>226</v>
      </c>
      <c r="AC1429" s="19">
        <v>12.7152226842523</v>
      </c>
      <c r="AD1429" s="19">
        <v>4.5638248573294096</v>
      </c>
      <c r="AE1429" s="19">
        <v>12.0799261022882</v>
      </c>
      <c r="AF1429" s="19">
        <v>6.25</v>
      </c>
      <c r="AG1429" s="19">
        <v>2343</v>
      </c>
      <c r="AH1429" s="20">
        <v>5536.7678571428569</v>
      </c>
      <c r="AI1429" s="20">
        <v>1.3619999999999999E-8</v>
      </c>
      <c r="AJ1429" s="21">
        <f t="shared" si="979"/>
        <v>10.761260919021563</v>
      </c>
      <c r="AK1429" s="21">
        <f t="shared" si="980"/>
        <v>3.8624970476736977</v>
      </c>
      <c r="AL1429" s="21">
        <f t="shared" si="981"/>
        <v>10.223591037081917</v>
      </c>
      <c r="AM1429" s="21">
        <f t="shared" si="982"/>
        <v>5.2895558665427949</v>
      </c>
      <c r="AN1429" s="21">
        <f t="shared" si="983"/>
        <v>1982.9487032495629</v>
      </c>
      <c r="AO1429" s="86">
        <f t="shared" si="950"/>
        <v>7.6709523904602413E-5</v>
      </c>
      <c r="AP1429" s="88">
        <f t="shared" si="951"/>
        <v>2.9482906627456337E-2</v>
      </c>
      <c r="AQ1429" s="89">
        <f t="shared" si="952"/>
        <v>1.0582183692256705E-2</v>
      </c>
      <c r="AR1429" s="89">
        <f t="shared" si="953"/>
        <v>2.8009838457758677E-2</v>
      </c>
      <c r="AS1429" s="89">
        <f t="shared" si="954"/>
        <v>1.4491933880939164E-2</v>
      </c>
      <c r="AT1429" s="89">
        <f t="shared" si="955"/>
        <v>5.4327361732864734</v>
      </c>
      <c r="AU1429" s="91">
        <f t="shared" si="956"/>
        <v>2.1016307919069154E-7</v>
      </c>
      <c r="AV1429" s="95">
        <f t="shared" si="966"/>
        <v>10761260.919021564</v>
      </c>
      <c r="AW1429" s="96">
        <f t="shared" si="967"/>
        <v>3862497.0476736976</v>
      </c>
      <c r="AX1429" s="96">
        <f t="shared" si="968"/>
        <v>10223591.037081918</v>
      </c>
      <c r="AY1429" s="96">
        <f t="shared" si="969"/>
        <v>5289555.8665427947</v>
      </c>
      <c r="AZ1429" s="96">
        <f t="shared" si="970"/>
        <v>1982948703.249563</v>
      </c>
      <c r="BA1429" s="97">
        <f t="shared" si="971"/>
        <v>76.709523904602406</v>
      </c>
      <c r="BB1429" s="102">
        <f t="shared" si="972"/>
        <v>29482.906627456337</v>
      </c>
      <c r="BC1429" s="98">
        <f t="shared" si="973"/>
        <v>10582.183692256705</v>
      </c>
      <c r="BD1429" s="98">
        <f t="shared" si="974"/>
        <v>28009.838457758677</v>
      </c>
      <c r="BE1429" s="98">
        <f t="shared" si="975"/>
        <v>14491.933880939165</v>
      </c>
      <c r="BF1429" s="98">
        <f t="shared" si="976"/>
        <v>5432736.1732864734</v>
      </c>
      <c r="BG1429" s="103">
        <f t="shared" si="977"/>
        <v>0.21016307919069155</v>
      </c>
      <c r="BH1429">
        <v>0.1</v>
      </c>
      <c r="BI1429">
        <f t="shared" si="957"/>
        <v>84632.893864684724</v>
      </c>
      <c r="BJ1429">
        <v>0.1</v>
      </c>
      <c r="BK1429">
        <f t="shared" si="958"/>
        <v>553.67678571428576</v>
      </c>
      <c r="BL1429" s="114">
        <v>8.7974410932361504</v>
      </c>
      <c r="BM1429" s="114">
        <v>3.6268345072346699</v>
      </c>
      <c r="BN1429" s="114">
        <v>10.053852918428399</v>
      </c>
      <c r="BO1429" s="114">
        <v>12.5</v>
      </c>
      <c r="BP1429" s="114">
        <v>2343</v>
      </c>
      <c r="BQ1429" s="107">
        <f t="shared" si="959"/>
        <v>1.3620000000000001E-9</v>
      </c>
      <c r="BR1429" s="107">
        <f t="shared" si="960"/>
        <v>7.5228950016625511</v>
      </c>
      <c r="BS1429" s="107">
        <f t="shared" si="961"/>
        <v>3.0937014051576801</v>
      </c>
      <c r="BT1429" s="107">
        <f t="shared" si="962"/>
        <v>8.5700659356140871</v>
      </c>
      <c r="BU1429" s="107">
        <f t="shared" si="963"/>
        <v>10.592327368135955</v>
      </c>
      <c r="BV1429" s="107">
        <f t="shared" si="964"/>
        <v>1992.8387830721063</v>
      </c>
      <c r="BW1429" s="117">
        <f t="shared" si="965"/>
        <v>1.084836490690719E-5</v>
      </c>
    </row>
    <row r="1430" spans="1:75" ht="45" customHeight="1" x14ac:dyDescent="0.25">
      <c r="A1430" s="108">
        <v>4.5171866711225501</v>
      </c>
      <c r="B1430" s="108">
        <v>-74.111976827074002</v>
      </c>
      <c r="C1430" s="119">
        <v>28</v>
      </c>
      <c r="D1430" s="119">
        <v>15</v>
      </c>
      <c r="E1430" s="119">
        <v>1694</v>
      </c>
      <c r="F1430" s="16" t="s">
        <v>3440</v>
      </c>
      <c r="G1430" s="14" t="s">
        <v>3424</v>
      </c>
      <c r="H1430" s="16" t="s">
        <v>3441</v>
      </c>
      <c r="I1430" s="14" t="s">
        <v>3384</v>
      </c>
      <c r="J1430" s="14" t="s">
        <v>53</v>
      </c>
      <c r="K1430" s="27"/>
      <c r="L1430" s="27"/>
      <c r="M1430" s="14">
        <v>1993</v>
      </c>
      <c r="N1430" s="15" t="s">
        <v>150</v>
      </c>
      <c r="O1430" s="15" t="s">
        <v>3329</v>
      </c>
      <c r="P1430" s="28">
        <v>4.2689148957375835E-3</v>
      </c>
      <c r="Q1430" s="18">
        <v>1430000</v>
      </c>
      <c r="R1430" s="18">
        <v>1454627.8632992685</v>
      </c>
      <c r="S1430" s="15" t="s">
        <v>64</v>
      </c>
      <c r="T1430" s="15">
        <f t="shared" si="978"/>
        <v>1192072.6922285848</v>
      </c>
      <c r="U1430" s="15" t="s">
        <v>45</v>
      </c>
      <c r="V1430" s="14">
        <v>365</v>
      </c>
      <c r="W1430" s="76"/>
      <c r="X1430" s="14"/>
      <c r="Y1430" s="14">
        <v>8760</v>
      </c>
      <c r="Z1430" s="76" t="s">
        <v>429</v>
      </c>
      <c r="AA1430" s="76" t="s">
        <v>429</v>
      </c>
      <c r="AB1430" s="19" t="s">
        <v>226</v>
      </c>
      <c r="AC1430" s="19">
        <v>12.7152226842523</v>
      </c>
      <c r="AD1430" s="19">
        <v>4.5638248573294096</v>
      </c>
      <c r="AE1430" s="19">
        <v>12.0799261022882</v>
      </c>
      <c r="AF1430" s="19">
        <v>6.25</v>
      </c>
      <c r="AG1430" s="19">
        <v>2343</v>
      </c>
      <c r="AH1430" s="20">
        <v>5536.7678571428569</v>
      </c>
      <c r="AI1430" s="20">
        <v>1.3619999999999999E-8</v>
      </c>
      <c r="AJ1430" s="21">
        <f t="shared" si="979"/>
        <v>18.495917204568311</v>
      </c>
      <c r="AK1430" s="21">
        <f t="shared" si="980"/>
        <v>6.638666800689168</v>
      </c>
      <c r="AL1430" s="21">
        <f t="shared" si="981"/>
        <v>17.571797094984547</v>
      </c>
      <c r="AM1430" s="21">
        <f t="shared" si="982"/>
        <v>9.0914241456204277</v>
      </c>
      <c r="AN1430" s="21">
        <f t="shared" si="983"/>
        <v>3408.1930837101859</v>
      </c>
      <c r="AO1430" s="86">
        <f t="shared" si="950"/>
        <v>7.6709523904602413E-5</v>
      </c>
      <c r="AP1430" s="88">
        <f t="shared" si="951"/>
        <v>5.0673745765940581E-2</v>
      </c>
      <c r="AQ1430" s="89">
        <f t="shared" si="952"/>
        <v>1.8188128221066215E-2</v>
      </c>
      <c r="AR1430" s="89">
        <f t="shared" si="953"/>
        <v>4.8141909849272732E-2</v>
      </c>
      <c r="AS1430" s="89">
        <f t="shared" si="954"/>
        <v>2.4908011357864187E-2</v>
      </c>
      <c r="AT1430" s="89">
        <f t="shared" si="955"/>
        <v>9.3375152978361253</v>
      </c>
      <c r="AU1430" s="91">
        <f t="shared" si="956"/>
        <v>2.1016307919069154E-7</v>
      </c>
      <c r="AV1430" s="95">
        <f t="shared" si="966"/>
        <v>18495917.204568312</v>
      </c>
      <c r="AW1430" s="96">
        <f t="shared" si="967"/>
        <v>6638666.8006891683</v>
      </c>
      <c r="AX1430" s="96">
        <f t="shared" si="968"/>
        <v>17571797.094984546</v>
      </c>
      <c r="AY1430" s="96">
        <f t="shared" si="969"/>
        <v>9091424.145620428</v>
      </c>
      <c r="AZ1430" s="96">
        <f t="shared" si="970"/>
        <v>3408193083.710186</v>
      </c>
      <c r="BA1430" s="97">
        <f t="shared" si="971"/>
        <v>76.709523904602406</v>
      </c>
      <c r="BB1430" s="102">
        <f t="shared" si="972"/>
        <v>50673.745765940585</v>
      </c>
      <c r="BC1430" s="98">
        <f t="shared" si="973"/>
        <v>18188.128221066214</v>
      </c>
      <c r="BD1430" s="98">
        <f t="shared" si="974"/>
        <v>48141.909849272735</v>
      </c>
      <c r="BE1430" s="98">
        <f t="shared" si="975"/>
        <v>24908.011357864187</v>
      </c>
      <c r="BF1430" s="98">
        <f t="shared" si="976"/>
        <v>9337515.2978361249</v>
      </c>
      <c r="BG1430" s="103">
        <f t="shared" si="977"/>
        <v>0.21016307919069155</v>
      </c>
      <c r="BH1430">
        <v>0.1</v>
      </c>
      <c r="BI1430">
        <f t="shared" si="957"/>
        <v>145462.78632992686</v>
      </c>
      <c r="BJ1430">
        <v>0.1</v>
      </c>
      <c r="BK1430">
        <f t="shared" si="958"/>
        <v>553.67678571428576</v>
      </c>
      <c r="BL1430" s="114">
        <v>8.7974410932361504</v>
      </c>
      <c r="BM1430" s="114">
        <v>3.6268345072346699</v>
      </c>
      <c r="BN1430" s="114">
        <v>10.053852918428399</v>
      </c>
      <c r="BO1430" s="114">
        <v>12.5</v>
      </c>
      <c r="BP1430" s="114">
        <v>2343</v>
      </c>
      <c r="BQ1430" s="107">
        <f t="shared" si="959"/>
        <v>1.3620000000000001E-9</v>
      </c>
      <c r="BR1430" s="107">
        <f t="shared" si="960"/>
        <v>12.92997578410751</v>
      </c>
      <c r="BS1430" s="107">
        <f t="shared" si="961"/>
        <v>5.3172992901147627</v>
      </c>
      <c r="BT1430" s="107">
        <f t="shared" si="962"/>
        <v>14.729800826836714</v>
      </c>
      <c r="BU1430" s="107">
        <f t="shared" si="963"/>
        <v>18.20556266398367</v>
      </c>
      <c r="BV1430" s="107">
        <f t="shared" si="964"/>
        <v>3425.1916584051824</v>
      </c>
      <c r="BW1430" s="117">
        <f t="shared" si="965"/>
        <v>1.084836490690719E-5</v>
      </c>
    </row>
    <row r="1431" spans="1:75" ht="15" customHeight="1" x14ac:dyDescent="0.25">
      <c r="A1431" s="108">
        <v>4.6128916666666662</v>
      </c>
      <c r="B1431" s="108">
        <v>-74.077705555555553</v>
      </c>
      <c r="C1431" s="119">
        <v>31</v>
      </c>
      <c r="D1431" s="119">
        <v>25</v>
      </c>
      <c r="E1431" s="119">
        <v>2320</v>
      </c>
      <c r="F1431" s="31" t="s">
        <v>3443</v>
      </c>
      <c r="G1431" s="31" t="s">
        <v>3444</v>
      </c>
      <c r="H1431" s="31" t="s">
        <v>3445</v>
      </c>
      <c r="I1431" s="53" t="s">
        <v>1273</v>
      </c>
      <c r="J1431" s="1" t="s">
        <v>53</v>
      </c>
      <c r="K1431" s="1" t="s">
        <v>3447</v>
      </c>
      <c r="L1431" s="1"/>
      <c r="M1431" s="1" t="s">
        <v>3447</v>
      </c>
      <c r="N1431" s="15" t="s">
        <v>43</v>
      </c>
      <c r="O1431" s="2" t="s">
        <v>123</v>
      </c>
      <c r="P1431" s="28">
        <v>4.2689148957375835E-3</v>
      </c>
      <c r="Q1431" s="54">
        <v>10080</v>
      </c>
      <c r="R1431" s="18">
        <v>10253.600602836803</v>
      </c>
      <c r="S1431" s="2" t="s">
        <v>45</v>
      </c>
      <c r="T1431" s="2"/>
      <c r="U1431" s="2"/>
      <c r="V1431" s="14">
        <v>365</v>
      </c>
      <c r="W1431" s="1"/>
      <c r="X1431" s="1"/>
      <c r="Y1431" s="14">
        <v>20</v>
      </c>
      <c r="Z1431" s="1">
        <v>0</v>
      </c>
      <c r="AA1431" s="1">
        <v>0</v>
      </c>
      <c r="AB1431" s="19" t="s">
        <v>49</v>
      </c>
      <c r="AC1431" s="19">
        <v>196.35697419693699</v>
      </c>
      <c r="AD1431" s="19">
        <v>1220.7279907421801</v>
      </c>
      <c r="AE1431" s="19">
        <v>69.655897325915305</v>
      </c>
      <c r="AF1431" s="19">
        <v>640</v>
      </c>
      <c r="AG1431" s="19">
        <v>1920000</v>
      </c>
      <c r="AH1431" s="20">
        <v>2.9803032786885244</v>
      </c>
      <c r="AI1431" s="20">
        <v>1.362E-5</v>
      </c>
      <c r="AJ1431" s="21">
        <f>AC1431*R1431/1000000000</f>
        <v>2.0133659889969235E-3</v>
      </c>
      <c r="AK1431" s="21">
        <f>AD1431*R1431/1000000000</f>
        <v>1.2516857261773776E-2</v>
      </c>
      <c r="AL1431" s="21">
        <f>AE1431*R1431/1000000000</f>
        <v>7.1422375081214363E-4</v>
      </c>
      <c r="AM1431" s="21">
        <f>AF1431*R1431/1000000000</f>
        <v>6.5623043858155537E-3</v>
      </c>
      <c r="AN1431" s="21">
        <f>AG1431*R1431/1000000000</f>
        <v>19.686913157446664</v>
      </c>
      <c r="AO1431" s="86">
        <f t="shared" si="950"/>
        <v>4.1290812889073531E-5</v>
      </c>
      <c r="AP1431" s="88">
        <f t="shared" si="951"/>
        <v>5.5160712027312968E-6</v>
      </c>
      <c r="AQ1431" s="89">
        <f t="shared" si="952"/>
        <v>3.4292759621298016E-5</v>
      </c>
      <c r="AR1431" s="89">
        <f t="shared" si="953"/>
        <v>1.9567773994853248E-6</v>
      </c>
      <c r="AS1431" s="89">
        <f t="shared" si="954"/>
        <v>1.7978916125522065E-5</v>
      </c>
      <c r="AT1431" s="89">
        <f t="shared" si="955"/>
        <v>5.3936748376566201E-2</v>
      </c>
      <c r="AU1431" s="91">
        <f t="shared" si="956"/>
        <v>1.1312551476458501E-7</v>
      </c>
      <c r="AV1431" s="95">
        <f t="shared" si="966"/>
        <v>2013.3659889969235</v>
      </c>
      <c r="AW1431" s="96">
        <f t="shared" si="967"/>
        <v>12516.857261773775</v>
      </c>
      <c r="AX1431" s="96">
        <f t="shared" si="968"/>
        <v>714.22375081214363</v>
      </c>
      <c r="AY1431" s="96">
        <f t="shared" si="969"/>
        <v>6562.3043858155534</v>
      </c>
      <c r="AZ1431" s="96">
        <f t="shared" si="970"/>
        <v>19686913.157446664</v>
      </c>
      <c r="BA1431" s="97">
        <f t="shared" si="971"/>
        <v>41.290812889073528</v>
      </c>
      <c r="BB1431" s="102">
        <f t="shared" si="972"/>
        <v>5.5160712027312968</v>
      </c>
      <c r="BC1431" s="98">
        <f t="shared" si="973"/>
        <v>34.292759621298018</v>
      </c>
      <c r="BD1431" s="98">
        <f t="shared" si="974"/>
        <v>1.9567773994853248</v>
      </c>
      <c r="BE1431" s="98">
        <f t="shared" si="975"/>
        <v>17.978916125522066</v>
      </c>
      <c r="BF1431" s="98">
        <f t="shared" si="976"/>
        <v>53936.748376566204</v>
      </c>
      <c r="BG1431" s="103">
        <f t="shared" si="977"/>
        <v>0.11312551476458502</v>
      </c>
      <c r="BH1431">
        <v>0.1</v>
      </c>
      <c r="BI1431">
        <f t="shared" si="957"/>
        <v>1025.3600602836802</v>
      </c>
      <c r="BJ1431">
        <v>0.1</v>
      </c>
      <c r="BK1431">
        <f t="shared" si="958"/>
        <v>0.29803032786885247</v>
      </c>
      <c r="BL1431" s="114">
        <v>187.562005220738</v>
      </c>
      <c r="BM1431" s="114">
        <v>1012.03746873145</v>
      </c>
      <c r="BN1431" s="114">
        <v>69.555897325915296</v>
      </c>
      <c r="BO1431" s="114">
        <v>256</v>
      </c>
      <c r="BP1431" s="114">
        <v>384000</v>
      </c>
      <c r="BQ1431" s="107">
        <f t="shared" si="959"/>
        <v>1.362E-6</v>
      </c>
      <c r="BR1431" s="107">
        <f t="shared" si="960"/>
        <v>1.9336960445697688E-3</v>
      </c>
      <c r="BS1431" s="107">
        <f t="shared" si="961"/>
        <v>1.0452245082233353E-2</v>
      </c>
      <c r="BT1431" s="107">
        <f t="shared" si="962"/>
        <v>7.1676572199937409E-4</v>
      </c>
      <c r="BU1431" s="107">
        <f t="shared" si="963"/>
        <v>2.705707413017156E-3</v>
      </c>
      <c r="BV1431" s="107">
        <f t="shared" si="964"/>
        <v>4.4021276087185761</v>
      </c>
      <c r="BW1431" s="117">
        <f t="shared" si="965"/>
        <v>5.8394027589137601E-6</v>
      </c>
    </row>
    <row r="1432" spans="1:75" ht="15" customHeight="1" x14ac:dyDescent="0.25">
      <c r="A1432" s="108">
        <v>4.6115499999999994</v>
      </c>
      <c r="B1432" s="108">
        <v>-74.098941666666661</v>
      </c>
      <c r="C1432" s="119">
        <v>29</v>
      </c>
      <c r="D1432" s="119">
        <v>25</v>
      </c>
      <c r="E1432" s="119">
        <v>2318</v>
      </c>
      <c r="F1432" s="31" t="s">
        <v>3448</v>
      </c>
      <c r="G1432" s="31" t="s">
        <v>3449</v>
      </c>
      <c r="H1432" s="31" t="s">
        <v>3450</v>
      </c>
      <c r="I1432" s="14" t="s">
        <v>133</v>
      </c>
      <c r="J1432" s="1" t="s">
        <v>2019</v>
      </c>
      <c r="K1432" s="1" t="s">
        <v>3451</v>
      </c>
      <c r="L1432" s="1"/>
      <c r="M1432" s="1" t="s">
        <v>3452</v>
      </c>
      <c r="N1432" s="2" t="s">
        <v>62</v>
      </c>
      <c r="O1432" s="2" t="s">
        <v>63</v>
      </c>
      <c r="P1432" s="22">
        <v>1.192780523187394E-2</v>
      </c>
      <c r="Q1432" s="54">
        <v>518400</v>
      </c>
      <c r="R1432" s="18">
        <v>543733.02632713027</v>
      </c>
      <c r="S1432" s="15" t="s">
        <v>64</v>
      </c>
      <c r="T1432" s="15">
        <f>((R1432*6933000)/1000)/8460</f>
        <v>445591.14320638229</v>
      </c>
      <c r="U1432" s="15" t="s">
        <v>45</v>
      </c>
      <c r="V1432" s="14">
        <v>365</v>
      </c>
      <c r="W1432" s="1"/>
      <c r="X1432" s="1"/>
      <c r="Y1432" s="14">
        <v>0</v>
      </c>
      <c r="Z1432" s="1">
        <v>0</v>
      </c>
      <c r="AA1432" s="1">
        <v>0</v>
      </c>
      <c r="AB1432" s="19" t="s">
        <v>226</v>
      </c>
      <c r="AC1432" s="19">
        <v>12.7152226842523</v>
      </c>
      <c r="AD1432" s="19">
        <v>4.5638248573294096</v>
      </c>
      <c r="AE1432" s="19">
        <v>12.0799261022882</v>
      </c>
      <c r="AF1432" s="19">
        <v>6.25</v>
      </c>
      <c r="AG1432" s="19">
        <v>2343</v>
      </c>
      <c r="AH1432" s="23">
        <v>518400</v>
      </c>
      <c r="AI1432" s="20">
        <v>2.0000000000000002E-5</v>
      </c>
      <c r="AJ1432" s="21">
        <f>AC1432*R1432/1000000</f>
        <v>6.9136865105318801</v>
      </c>
      <c r="AK1432" s="21">
        <f>AD1432*R1432/1000000</f>
        <v>2.4815023013027036</v>
      </c>
      <c r="AL1432" s="21">
        <f>AE1432*R1432/1000000</f>
        <v>6.5682547774052571</v>
      </c>
      <c r="AM1432" s="21">
        <f>AF1432*R1432/1000000</f>
        <v>3.3983314145445642</v>
      </c>
      <c r="AN1432" s="21">
        <f>AG1432*R1432/1000000</f>
        <v>1273.9664806844662</v>
      </c>
      <c r="AO1432" s="86">
        <f t="shared" si="950"/>
        <v>10.874660526542606</v>
      </c>
      <c r="AP1432" s="88">
        <f t="shared" si="951"/>
        <v>1.8941606878169533E-2</v>
      </c>
      <c r="AQ1432" s="89">
        <f t="shared" si="952"/>
        <v>6.7986364419252154E-3</v>
      </c>
      <c r="AR1432" s="89">
        <f t="shared" si="953"/>
        <v>1.7995218568233582E-2</v>
      </c>
      <c r="AS1432" s="89">
        <f t="shared" si="954"/>
        <v>9.3104970261494915E-3</v>
      </c>
      <c r="AT1432" s="89">
        <f t="shared" si="955"/>
        <v>3.4903191251629213</v>
      </c>
      <c r="AU1432" s="91">
        <f t="shared" si="956"/>
        <v>2.979359048367837E-2</v>
      </c>
      <c r="AV1432" s="95">
        <f t="shared" si="966"/>
        <v>6913686.51053188</v>
      </c>
      <c r="AW1432" s="96">
        <f t="shared" si="967"/>
        <v>2481502.3013027036</v>
      </c>
      <c r="AX1432" s="96">
        <f t="shared" si="968"/>
        <v>6568254.7774052573</v>
      </c>
      <c r="AY1432" s="96">
        <f t="shared" si="969"/>
        <v>3398331.4145445642</v>
      </c>
      <c r="AZ1432" s="96">
        <f t="shared" si="970"/>
        <v>1273966480.6844661</v>
      </c>
      <c r="BA1432" s="97">
        <f t="shared" si="971"/>
        <v>10874660.526542606</v>
      </c>
      <c r="BB1432" s="102">
        <f t="shared" si="972"/>
        <v>18941.606878169532</v>
      </c>
      <c r="BC1432" s="98">
        <f t="shared" si="973"/>
        <v>6798.6364419252159</v>
      </c>
      <c r="BD1432" s="98">
        <f t="shared" si="974"/>
        <v>17995.21856823358</v>
      </c>
      <c r="BE1432" s="98">
        <f t="shared" si="975"/>
        <v>9310.4970261494909</v>
      </c>
      <c r="BF1432" s="98">
        <f t="shared" si="976"/>
        <v>3490319.1251629214</v>
      </c>
      <c r="BG1432" s="103">
        <f t="shared" si="977"/>
        <v>29793.59048367837</v>
      </c>
      <c r="BH1432">
        <v>0.1</v>
      </c>
      <c r="BI1432">
        <f t="shared" si="957"/>
        <v>54373.302632713028</v>
      </c>
      <c r="BJ1432">
        <v>0.1</v>
      </c>
      <c r="BK1432">
        <f t="shared" si="958"/>
        <v>51840</v>
      </c>
      <c r="BL1432" s="114">
        <v>8.7974410932361504</v>
      </c>
      <c r="BM1432" s="114">
        <v>3.6268345072346699</v>
      </c>
      <c r="BN1432" s="114">
        <v>10.053852918428399</v>
      </c>
      <c r="BO1432" s="114">
        <v>12.5</v>
      </c>
      <c r="BP1432" s="114">
        <v>2343</v>
      </c>
      <c r="BQ1432" s="107">
        <f t="shared" si="959"/>
        <v>2.0000000000000003E-6</v>
      </c>
      <c r="BR1432" s="107">
        <f t="shared" si="960"/>
        <v>4.8331638907860466</v>
      </c>
      <c r="BS1432" s="107">
        <f t="shared" si="961"/>
        <v>1.987581365548462</v>
      </c>
      <c r="BT1432" s="107">
        <f t="shared" si="962"/>
        <v>5.5059299927104721</v>
      </c>
      <c r="BU1432" s="107">
        <f t="shared" si="963"/>
        <v>6.8051533543596685</v>
      </c>
      <c r="BV1432" s="107">
        <f t="shared" si="964"/>
        <v>1280.3204676355992</v>
      </c>
      <c r="BW1432" s="117">
        <f t="shared" si="965"/>
        <v>1.5379092402839898</v>
      </c>
    </row>
    <row r="1433" spans="1:75" ht="15" customHeight="1" x14ac:dyDescent="0.25">
      <c r="A1433" s="108">
        <v>4.6115499999999994</v>
      </c>
      <c r="B1433" s="108">
        <v>-74.098941666666661</v>
      </c>
      <c r="C1433" s="119">
        <v>29</v>
      </c>
      <c r="D1433" s="119">
        <v>25</v>
      </c>
      <c r="E1433" s="119">
        <v>2318</v>
      </c>
      <c r="F1433" s="31" t="s">
        <v>3448</v>
      </c>
      <c r="G1433" s="31" t="s">
        <v>3449</v>
      </c>
      <c r="H1433" s="31" t="s">
        <v>3450</v>
      </c>
      <c r="I1433" s="14" t="s">
        <v>133</v>
      </c>
      <c r="J1433" s="1" t="s">
        <v>1274</v>
      </c>
      <c r="K1433" s="1" t="s">
        <v>3453</v>
      </c>
      <c r="L1433" s="1"/>
      <c r="M1433" s="1" t="s">
        <v>3452</v>
      </c>
      <c r="N1433" s="15" t="s">
        <v>43</v>
      </c>
      <c r="O1433" s="2" t="s">
        <v>120</v>
      </c>
      <c r="P1433" s="22">
        <v>1.192780523187394E-2</v>
      </c>
      <c r="Q1433" s="5">
        <v>0</v>
      </c>
      <c r="R1433" s="18">
        <v>0</v>
      </c>
      <c r="S1433" s="2" t="s">
        <v>45</v>
      </c>
      <c r="T1433" s="2"/>
      <c r="U1433" s="2"/>
      <c r="V1433" s="14">
        <v>365</v>
      </c>
      <c r="W1433" s="1"/>
      <c r="X1433" s="1"/>
      <c r="Y1433" s="14">
        <v>0</v>
      </c>
      <c r="Z1433" s="1">
        <v>0</v>
      </c>
      <c r="AA1433" s="1">
        <v>0</v>
      </c>
      <c r="AB1433" s="19" t="s">
        <v>49</v>
      </c>
      <c r="AC1433" s="19">
        <v>30.4</v>
      </c>
      <c r="AD1433" s="19">
        <v>1504</v>
      </c>
      <c r="AE1433" s="19">
        <v>9.6</v>
      </c>
      <c r="AF1433" s="19">
        <v>640</v>
      </c>
      <c r="AG1433" s="19">
        <v>1920000</v>
      </c>
      <c r="AH1433" s="23">
        <v>0</v>
      </c>
      <c r="AI1433" s="24">
        <v>8.7999999999999994E-8</v>
      </c>
      <c r="AJ1433" s="21">
        <f t="shared" ref="AJ1433:AJ1438" si="984">AC1433*R1433/1000000000</f>
        <v>0</v>
      </c>
      <c r="AK1433" s="21">
        <f t="shared" ref="AK1433:AK1438" si="985">AD1433*R1433/1000000000</f>
        <v>0</v>
      </c>
      <c r="AL1433" s="21">
        <f t="shared" ref="AL1433:AL1438" si="986">AE1433*R1433/1000000000</f>
        <v>0</v>
      </c>
      <c r="AM1433" s="21">
        <f t="shared" ref="AM1433:AM1438" si="987">AF1433*R1433/1000000000</f>
        <v>0</v>
      </c>
      <c r="AN1433" s="21">
        <f t="shared" ref="AN1433:AN1438" si="988">AG1433*R1433/1000000000</f>
        <v>0</v>
      </c>
      <c r="AO1433" s="86">
        <f t="shared" si="950"/>
        <v>0</v>
      </c>
      <c r="AP1433" s="88">
        <f t="shared" si="951"/>
        <v>0</v>
      </c>
      <c r="AQ1433" s="89">
        <f t="shared" si="952"/>
        <v>0</v>
      </c>
      <c r="AR1433" s="89">
        <f t="shared" si="953"/>
        <v>0</v>
      </c>
      <c r="AS1433" s="89">
        <f t="shared" si="954"/>
        <v>0</v>
      </c>
      <c r="AT1433" s="89">
        <f t="shared" si="955"/>
        <v>0</v>
      </c>
      <c r="AU1433" s="91">
        <f t="shared" si="956"/>
        <v>0</v>
      </c>
      <c r="AV1433" s="95">
        <f t="shared" si="966"/>
        <v>0</v>
      </c>
      <c r="AW1433" s="96">
        <f t="shared" si="967"/>
        <v>0</v>
      </c>
      <c r="AX1433" s="96">
        <f t="shared" si="968"/>
        <v>0</v>
      </c>
      <c r="AY1433" s="96">
        <f t="shared" si="969"/>
        <v>0</v>
      </c>
      <c r="AZ1433" s="96">
        <f t="shared" si="970"/>
        <v>0</v>
      </c>
      <c r="BA1433" s="97">
        <f t="shared" si="971"/>
        <v>0</v>
      </c>
      <c r="BB1433" s="102">
        <f t="shared" si="972"/>
        <v>0</v>
      </c>
      <c r="BC1433" s="98">
        <f t="shared" si="973"/>
        <v>0</v>
      </c>
      <c r="BD1433" s="98">
        <f t="shared" si="974"/>
        <v>0</v>
      </c>
      <c r="BE1433" s="98">
        <f t="shared" si="975"/>
        <v>0</v>
      </c>
      <c r="BF1433" s="98">
        <f t="shared" si="976"/>
        <v>0</v>
      </c>
      <c r="BG1433" s="103">
        <f t="shared" si="977"/>
        <v>0</v>
      </c>
      <c r="BH1433">
        <v>0.1</v>
      </c>
      <c r="BI1433">
        <f t="shared" si="957"/>
        <v>0</v>
      </c>
      <c r="BJ1433">
        <v>0.1</v>
      </c>
      <c r="BK1433">
        <f t="shared" si="958"/>
        <v>0</v>
      </c>
      <c r="BL1433" s="114">
        <v>12.16</v>
      </c>
      <c r="BM1433" s="114">
        <v>601.6</v>
      </c>
      <c r="BN1433" s="114">
        <v>1.92</v>
      </c>
      <c r="BO1433" s="114">
        <v>256</v>
      </c>
      <c r="BP1433" s="114">
        <v>384000</v>
      </c>
      <c r="BQ1433" s="107">
        <f t="shared" si="959"/>
        <v>8.7999999999999994E-9</v>
      </c>
      <c r="BR1433" s="107" t="e">
        <f t="shared" si="960"/>
        <v>#DIV/0!</v>
      </c>
      <c r="BS1433" s="107" t="e">
        <f t="shared" si="961"/>
        <v>#DIV/0!</v>
      </c>
      <c r="BT1433" s="107" t="e">
        <f t="shared" si="962"/>
        <v>#DIV/0!</v>
      </c>
      <c r="BU1433" s="107" t="e">
        <f t="shared" si="963"/>
        <v>#DIV/0!</v>
      </c>
      <c r="BV1433" s="107" t="e">
        <f t="shared" si="964"/>
        <v>#DIV/0!</v>
      </c>
      <c r="BW1433" s="117" t="e">
        <f t="shared" si="965"/>
        <v>#DIV/0!</v>
      </c>
    </row>
    <row r="1434" spans="1:75" x14ac:dyDescent="0.25">
      <c r="A1434" s="108">
        <v>4.7282861111111112</v>
      </c>
      <c r="B1434" s="108">
        <v>-74.053594444444443</v>
      </c>
      <c r="C1434" s="119">
        <v>34</v>
      </c>
      <c r="D1434" s="119">
        <v>38</v>
      </c>
      <c r="E1434" s="119">
        <v>2492</v>
      </c>
      <c r="F1434" s="31" t="s">
        <v>3454</v>
      </c>
      <c r="G1434" s="31" t="s">
        <v>3455</v>
      </c>
      <c r="H1434" s="31" t="s">
        <v>3456</v>
      </c>
      <c r="I1434" s="53" t="s">
        <v>1462</v>
      </c>
      <c r="J1434" s="1" t="s">
        <v>41</v>
      </c>
      <c r="K1434" s="1" t="s">
        <v>3457</v>
      </c>
      <c r="L1434" s="1"/>
      <c r="M1434" s="1" t="s">
        <v>3452</v>
      </c>
      <c r="N1434" s="15" t="s">
        <v>102</v>
      </c>
      <c r="O1434" s="2" t="s">
        <v>103</v>
      </c>
      <c r="P1434" s="25">
        <v>0.01</v>
      </c>
      <c r="Q1434" s="5">
        <v>4.5424800000000003</v>
      </c>
      <c r="R1434" s="18">
        <v>4.7278621255534397</v>
      </c>
      <c r="S1434" s="2" t="s">
        <v>45</v>
      </c>
      <c r="T1434" s="2"/>
      <c r="U1434" s="2"/>
      <c r="V1434" s="14">
        <v>365</v>
      </c>
      <c r="W1434" s="1"/>
      <c r="X1434" s="1"/>
      <c r="Y1434" s="14">
        <v>0</v>
      </c>
      <c r="Z1434" s="1">
        <v>0</v>
      </c>
      <c r="AA1434" s="1">
        <v>0</v>
      </c>
      <c r="AB1434" s="19" t="s">
        <v>49</v>
      </c>
      <c r="AC1434" s="19">
        <v>840000</v>
      </c>
      <c r="AD1434" s="19">
        <v>2400000</v>
      </c>
      <c r="AE1434" s="19">
        <v>1800000</v>
      </c>
      <c r="AF1434" s="19">
        <v>600000</v>
      </c>
      <c r="AG1434" s="19">
        <v>2676000000</v>
      </c>
      <c r="AH1434" s="23">
        <v>4.5424800000000003</v>
      </c>
      <c r="AI1434" s="20">
        <v>9.1200000000000003E-2</v>
      </c>
      <c r="AJ1434" s="21">
        <f t="shared" si="984"/>
        <v>3.9714041854648895E-3</v>
      </c>
      <c r="AK1434" s="21">
        <f t="shared" si="985"/>
        <v>1.1346869101328256E-2</v>
      </c>
      <c r="AL1434" s="21">
        <f t="shared" si="986"/>
        <v>8.5101518259961921E-3</v>
      </c>
      <c r="AM1434" s="21">
        <f t="shared" si="987"/>
        <v>2.8367172753320639E-3</v>
      </c>
      <c r="AN1434" s="21">
        <f t="shared" si="988"/>
        <v>12.651759047981004</v>
      </c>
      <c r="AO1434" s="86">
        <f t="shared" si="950"/>
        <v>0.43118102585047374</v>
      </c>
      <c r="AP1434" s="88">
        <f t="shared" si="951"/>
        <v>1.0880559412232573E-5</v>
      </c>
      <c r="AQ1434" s="89">
        <f t="shared" si="952"/>
        <v>3.108731260637878E-5</v>
      </c>
      <c r="AR1434" s="89">
        <f t="shared" si="953"/>
        <v>2.3315484454784089E-5</v>
      </c>
      <c r="AS1434" s="89">
        <f t="shared" si="954"/>
        <v>7.7718281515946951E-6</v>
      </c>
      <c r="AT1434" s="89">
        <f t="shared" si="955"/>
        <v>3.4662353556112344E-2</v>
      </c>
      <c r="AU1434" s="91">
        <f t="shared" si="956"/>
        <v>1.1813178790423939E-3</v>
      </c>
      <c r="AV1434" s="95">
        <f t="shared" si="966"/>
        <v>3971.4041854648895</v>
      </c>
      <c r="AW1434" s="96">
        <f t="shared" si="967"/>
        <v>11346.869101328255</v>
      </c>
      <c r="AX1434" s="96">
        <f t="shared" si="968"/>
        <v>8510.1518259961922</v>
      </c>
      <c r="AY1434" s="96">
        <f t="shared" si="969"/>
        <v>2836.7172753320638</v>
      </c>
      <c r="AZ1434" s="96">
        <f t="shared" si="970"/>
        <v>12651759.047981005</v>
      </c>
      <c r="BA1434" s="97">
        <f t="shared" si="971"/>
        <v>431181.02585047373</v>
      </c>
      <c r="BB1434" s="102">
        <f t="shared" si="972"/>
        <v>10.880559412232573</v>
      </c>
      <c r="BC1434" s="98">
        <f t="shared" si="973"/>
        <v>31.087312606378781</v>
      </c>
      <c r="BD1434" s="98">
        <f t="shared" si="974"/>
        <v>23.315484454784087</v>
      </c>
      <c r="BE1434" s="98">
        <f t="shared" si="975"/>
        <v>7.7718281515946952</v>
      </c>
      <c r="BF1434" s="98">
        <f t="shared" si="976"/>
        <v>34662.353556112343</v>
      </c>
      <c r="BG1434" s="103">
        <f t="shared" si="977"/>
        <v>1181.3178790423938</v>
      </c>
      <c r="BH1434">
        <v>0.1</v>
      </c>
      <c r="BI1434">
        <f t="shared" si="957"/>
        <v>0.47278621255534398</v>
      </c>
      <c r="BJ1434">
        <v>0.1</v>
      </c>
      <c r="BK1434">
        <f t="shared" si="958"/>
        <v>0.45424800000000004</v>
      </c>
      <c r="BL1434" s="114">
        <v>336000</v>
      </c>
      <c r="BM1434" s="114">
        <v>480000</v>
      </c>
      <c r="BN1434" s="114">
        <v>360000</v>
      </c>
      <c r="BO1434" s="114">
        <v>120000</v>
      </c>
      <c r="BP1434" s="114">
        <v>1070400000</v>
      </c>
      <c r="BQ1434" s="107">
        <f t="shared" si="959"/>
        <v>9.1200000000000014E-3</v>
      </c>
      <c r="BR1434" s="107">
        <f t="shared" si="960"/>
        <v>1.6374518938691812E-3</v>
      </c>
      <c r="BS1434" s="107">
        <f t="shared" si="961"/>
        <v>2.5372370642361931E-3</v>
      </c>
      <c r="BT1434" s="107">
        <f t="shared" si="962"/>
        <v>1.902927798177145E-3</v>
      </c>
      <c r="BU1434" s="107">
        <f t="shared" si="963"/>
        <v>6.3430926605904828E-4</v>
      </c>
      <c r="BV1434" s="107">
        <f t="shared" si="964"/>
        <v>5.2164538904689621</v>
      </c>
      <c r="BW1434" s="117">
        <f t="shared" si="965"/>
        <v>6.0978205459568419E-2</v>
      </c>
    </row>
    <row r="1435" spans="1:75" ht="15" customHeight="1" x14ac:dyDescent="0.25">
      <c r="A1435" s="108">
        <v>4.7713055555555552</v>
      </c>
      <c r="B1435" s="108">
        <v>-74.042380555555553</v>
      </c>
      <c r="C1435" s="119">
        <v>35</v>
      </c>
      <c r="D1435" s="119">
        <v>43</v>
      </c>
      <c r="E1435" s="119">
        <v>668</v>
      </c>
      <c r="F1435" s="31" t="s">
        <v>3459</v>
      </c>
      <c r="G1435" s="31" t="s">
        <v>3460</v>
      </c>
      <c r="H1435" s="31" t="s">
        <v>3461</v>
      </c>
      <c r="I1435" s="53" t="s">
        <v>1441</v>
      </c>
      <c r="J1435" s="1" t="s">
        <v>41</v>
      </c>
      <c r="K1435" s="1" t="s">
        <v>3462</v>
      </c>
      <c r="L1435" s="1"/>
      <c r="M1435" s="1">
        <v>1970</v>
      </c>
      <c r="N1435" s="2" t="s">
        <v>3463</v>
      </c>
      <c r="O1435" s="2" t="s">
        <v>164</v>
      </c>
      <c r="P1435" s="17">
        <v>-1.5549305289660951E-2</v>
      </c>
      <c r="Q1435" s="54">
        <v>147.7214496</v>
      </c>
      <c r="R1435" s="18">
        <v>138.81348283525725</v>
      </c>
      <c r="S1435" s="2" t="s">
        <v>45</v>
      </c>
      <c r="T1435" s="2"/>
      <c r="U1435" s="2"/>
      <c r="V1435" s="14">
        <v>365</v>
      </c>
      <c r="W1435" s="1"/>
      <c r="X1435" s="1"/>
      <c r="Y1435" s="14">
        <v>1825</v>
      </c>
      <c r="Z1435" s="1">
        <v>0</v>
      </c>
      <c r="AA1435" s="1">
        <v>0</v>
      </c>
      <c r="AB1435" s="19" t="s">
        <v>49</v>
      </c>
      <c r="AC1435" s="19">
        <v>6028806.2199999997</v>
      </c>
      <c r="AD1435" s="19">
        <v>4168764.2439999999</v>
      </c>
      <c r="AE1435" s="19">
        <v>26460000</v>
      </c>
      <c r="AF1435" s="19">
        <v>600000</v>
      </c>
      <c r="AG1435" s="19">
        <v>2640000</v>
      </c>
      <c r="AH1435" s="20">
        <v>26143.981481481482</v>
      </c>
      <c r="AI1435" s="20">
        <v>2.9999999999999997E-8</v>
      </c>
      <c r="AJ1435" s="21">
        <f t="shared" si="984"/>
        <v>0.83687958873706214</v>
      </c>
      <c r="AK1435" s="21">
        <f t="shared" si="985"/>
        <v>0.57868068382872817</v>
      </c>
      <c r="AL1435" s="21">
        <f t="shared" si="986"/>
        <v>3.6730047558209065</v>
      </c>
      <c r="AM1435" s="21">
        <f t="shared" si="987"/>
        <v>8.3288089701154353E-2</v>
      </c>
      <c r="AN1435" s="21">
        <f t="shared" si="988"/>
        <v>0.36646759468507917</v>
      </c>
      <c r="AO1435" s="86">
        <f t="shared" si="950"/>
        <v>7.3702305273578477E-4</v>
      </c>
      <c r="AP1435" s="88">
        <f t="shared" si="951"/>
        <v>2.2928207910604442E-3</v>
      </c>
      <c r="AQ1435" s="89">
        <f t="shared" si="952"/>
        <v>1.5854265310376115E-3</v>
      </c>
      <c r="AR1435" s="89">
        <f t="shared" si="953"/>
        <v>1.0063026728276456E-2</v>
      </c>
      <c r="AS1435" s="89">
        <f t="shared" si="954"/>
        <v>2.2818654712645028E-4</v>
      </c>
      <c r="AT1435" s="89">
        <f t="shared" si="955"/>
        <v>1.0040208073563812E-3</v>
      </c>
      <c r="AU1435" s="91">
        <f t="shared" si="956"/>
        <v>2.0192412403720132E-6</v>
      </c>
      <c r="AV1435" s="95">
        <f t="shared" si="966"/>
        <v>836879.58873706218</v>
      </c>
      <c r="AW1435" s="96">
        <f t="shared" si="967"/>
        <v>578680.68382872816</v>
      </c>
      <c r="AX1435" s="96">
        <f t="shared" si="968"/>
        <v>3673004.7558209063</v>
      </c>
      <c r="AY1435" s="96">
        <f t="shared" si="969"/>
        <v>83288.089701154357</v>
      </c>
      <c r="AZ1435" s="96">
        <f t="shared" si="970"/>
        <v>366467.59468507918</v>
      </c>
      <c r="BA1435" s="97">
        <f t="shared" si="971"/>
        <v>737.02305273578474</v>
      </c>
      <c r="BB1435" s="102">
        <f t="shared" si="972"/>
        <v>2292.8207910604442</v>
      </c>
      <c r="BC1435" s="98">
        <f t="shared" si="973"/>
        <v>1585.4265310376115</v>
      </c>
      <c r="BD1435" s="98">
        <f t="shared" si="974"/>
        <v>10063.026728276456</v>
      </c>
      <c r="BE1435" s="98">
        <f t="shared" si="975"/>
        <v>228.18654712645028</v>
      </c>
      <c r="BF1435" s="98">
        <f t="shared" si="976"/>
        <v>1004.0208073563812</v>
      </c>
      <c r="BG1435" s="103">
        <f t="shared" si="977"/>
        <v>2.019241240372013</v>
      </c>
      <c r="BH1435">
        <v>0.1</v>
      </c>
      <c r="BI1435">
        <f t="shared" si="957"/>
        <v>13.881348283525725</v>
      </c>
      <c r="BJ1435">
        <v>0.1</v>
      </c>
      <c r="BK1435">
        <f t="shared" si="958"/>
        <v>2614.3981481481483</v>
      </c>
      <c r="BL1435" s="114">
        <v>2023172.2660000001</v>
      </c>
      <c r="BM1435" s="114">
        <v>598737.96600000001</v>
      </c>
      <c r="BN1435">
        <f t="shared" ref="BN1435:BP1437" si="989">AE1435*0.1</f>
        <v>2646000</v>
      </c>
      <c r="BO1435">
        <f t="shared" si="989"/>
        <v>60000</v>
      </c>
      <c r="BP1435">
        <f t="shared" si="989"/>
        <v>264000</v>
      </c>
      <c r="BQ1435" s="107">
        <f t="shared" si="959"/>
        <v>3E-9</v>
      </c>
      <c r="BR1435" s="107">
        <f t="shared" si="960"/>
        <v>0.29304742914575249</v>
      </c>
      <c r="BS1435" s="107">
        <f t="shared" si="961"/>
        <v>0.1012742211922231</v>
      </c>
      <c r="BT1435" s="107">
        <f t="shared" si="962"/>
        <v>0.51944131403428051</v>
      </c>
      <c r="BU1435" s="107">
        <f t="shared" si="963"/>
        <v>1.1778714603951941E-2</v>
      </c>
      <c r="BV1435" s="107">
        <f t="shared" si="964"/>
        <v>5.1826344257388544E-2</v>
      </c>
      <c r="BW1435" s="117">
        <f t="shared" si="965"/>
        <v>1.0423079969605678E-4</v>
      </c>
    </row>
    <row r="1436" spans="1:75" ht="15" customHeight="1" x14ac:dyDescent="0.25">
      <c r="A1436" s="108">
        <v>4.7713055555555552</v>
      </c>
      <c r="B1436" s="108">
        <v>-74.042380555555553</v>
      </c>
      <c r="C1436" s="119">
        <v>35</v>
      </c>
      <c r="D1436" s="119">
        <v>43</v>
      </c>
      <c r="E1436" s="119">
        <v>668</v>
      </c>
      <c r="F1436" s="31" t="s">
        <v>3459</v>
      </c>
      <c r="G1436" s="31" t="s">
        <v>3460</v>
      </c>
      <c r="H1436" s="31" t="s">
        <v>3461</v>
      </c>
      <c r="I1436" s="53" t="s">
        <v>1441</v>
      </c>
      <c r="J1436" s="1" t="s">
        <v>41</v>
      </c>
      <c r="K1436" s="1" t="s">
        <v>3464</v>
      </c>
      <c r="L1436" s="1"/>
      <c r="M1436" s="1" t="s">
        <v>256</v>
      </c>
      <c r="N1436" s="2" t="s">
        <v>3463</v>
      </c>
      <c r="O1436" s="2" t="s">
        <v>164</v>
      </c>
      <c r="P1436" s="17">
        <v>-1.5549305289660951E-2</v>
      </c>
      <c r="Q1436" s="54">
        <v>381.56831999999997</v>
      </c>
      <c r="R1436" s="18">
        <v>358.55881175158692</v>
      </c>
      <c r="S1436" s="2" t="s">
        <v>45</v>
      </c>
      <c r="T1436" s="2"/>
      <c r="U1436" s="2"/>
      <c r="V1436" s="14">
        <v>365</v>
      </c>
      <c r="W1436" s="1"/>
      <c r="X1436" s="1"/>
      <c r="Y1436" s="14">
        <v>1825</v>
      </c>
      <c r="Z1436" s="1">
        <v>0</v>
      </c>
      <c r="AA1436" s="1">
        <v>0</v>
      </c>
      <c r="AB1436" s="19" t="s">
        <v>49</v>
      </c>
      <c r="AC1436" s="19">
        <v>6028806.2199999997</v>
      </c>
      <c r="AD1436" s="19">
        <v>4168764.2439999999</v>
      </c>
      <c r="AE1436" s="19">
        <v>26460000</v>
      </c>
      <c r="AF1436" s="19">
        <v>600000</v>
      </c>
      <c r="AG1436" s="19">
        <v>2640000</v>
      </c>
      <c r="AH1436" s="20">
        <v>26143.981481481482</v>
      </c>
      <c r="AI1436" s="20">
        <v>2.9999999999999997E-8</v>
      </c>
      <c r="AJ1436" s="21">
        <f t="shared" si="984"/>
        <v>2.1616815945237762</v>
      </c>
      <c r="AK1436" s="21">
        <f t="shared" si="985"/>
        <v>1.4947471538011425</v>
      </c>
      <c r="AL1436" s="21">
        <f t="shared" si="986"/>
        <v>9.4874661589469884</v>
      </c>
      <c r="AM1436" s="21">
        <f t="shared" si="987"/>
        <v>0.21513528705095214</v>
      </c>
      <c r="AN1436" s="21">
        <f t="shared" si="988"/>
        <v>0.9465952630241895</v>
      </c>
      <c r="AO1436" s="86">
        <f t="shared" si="950"/>
        <v>7.3702305273578477E-4</v>
      </c>
      <c r="AP1436" s="88">
        <f t="shared" si="951"/>
        <v>5.9224153274624004E-3</v>
      </c>
      <c r="AQ1436" s="89">
        <f t="shared" si="952"/>
        <v>4.0951976816469655E-3</v>
      </c>
      <c r="AR1436" s="89">
        <f t="shared" si="953"/>
        <v>2.5993057969717775E-2</v>
      </c>
      <c r="AS1436" s="89">
        <f t="shared" si="954"/>
        <v>5.8941174534507437E-4</v>
      </c>
      <c r="AT1436" s="89">
        <f t="shared" si="955"/>
        <v>2.5934116795183274E-3</v>
      </c>
      <c r="AU1436" s="91">
        <f t="shared" si="956"/>
        <v>2.0192412403720132E-6</v>
      </c>
      <c r="AV1436" s="95">
        <f t="shared" si="966"/>
        <v>2161681.5945237763</v>
      </c>
      <c r="AW1436" s="96">
        <f t="shared" si="967"/>
        <v>1494747.1538011425</v>
      </c>
      <c r="AX1436" s="96">
        <f t="shared" si="968"/>
        <v>9487466.1589469891</v>
      </c>
      <c r="AY1436" s="96">
        <f t="shared" si="969"/>
        <v>215135.28705095215</v>
      </c>
      <c r="AZ1436" s="96">
        <f t="shared" si="970"/>
        <v>946595.26302418951</v>
      </c>
      <c r="BA1436" s="97">
        <f t="shared" si="971"/>
        <v>737.02305273578474</v>
      </c>
      <c r="BB1436" s="102">
        <f t="shared" si="972"/>
        <v>5922.4153274624005</v>
      </c>
      <c r="BC1436" s="98">
        <f t="shared" si="973"/>
        <v>4095.1976816469655</v>
      </c>
      <c r="BD1436" s="98">
        <f t="shared" si="974"/>
        <v>25993.057969717775</v>
      </c>
      <c r="BE1436" s="98">
        <f t="shared" si="975"/>
        <v>589.41174534507434</v>
      </c>
      <c r="BF1436" s="98">
        <f t="shared" si="976"/>
        <v>2593.4116795183272</v>
      </c>
      <c r="BG1436" s="103">
        <f t="shared" si="977"/>
        <v>2.019241240372013</v>
      </c>
      <c r="BH1436">
        <v>0.1</v>
      </c>
      <c r="BI1436">
        <f t="shared" si="957"/>
        <v>35.855881175158693</v>
      </c>
      <c r="BJ1436">
        <v>0.1</v>
      </c>
      <c r="BK1436">
        <f t="shared" si="958"/>
        <v>2614.3981481481483</v>
      </c>
      <c r="BL1436" s="114">
        <v>2023172.2660000001</v>
      </c>
      <c r="BM1436" s="114">
        <v>598737.96600000001</v>
      </c>
      <c r="BN1436">
        <f t="shared" si="989"/>
        <v>2646000</v>
      </c>
      <c r="BO1436">
        <f t="shared" si="989"/>
        <v>60000</v>
      </c>
      <c r="BP1436">
        <f t="shared" si="989"/>
        <v>264000</v>
      </c>
      <c r="BQ1436" s="107">
        <f t="shared" si="959"/>
        <v>3E-9</v>
      </c>
      <c r="BR1436" s="107">
        <f t="shared" si="960"/>
        <v>0.75694907897426822</v>
      </c>
      <c r="BS1436" s="107">
        <f t="shared" si="961"/>
        <v>0.26159392927880498</v>
      </c>
      <c r="BT1436" s="107">
        <f t="shared" si="962"/>
        <v>1.3417303314538607</v>
      </c>
      <c r="BU1436" s="107">
        <f t="shared" si="963"/>
        <v>3.0424724069248548E-2</v>
      </c>
      <c r="BV1436" s="107">
        <f t="shared" si="964"/>
        <v>0.13386878590469362</v>
      </c>
      <c r="BW1436" s="117">
        <f t="shared" si="965"/>
        <v>1.0423079969605678E-4</v>
      </c>
    </row>
    <row r="1437" spans="1:75" ht="15" customHeight="1" x14ac:dyDescent="0.25">
      <c r="A1437" s="108">
        <v>4.7713055555555552</v>
      </c>
      <c r="B1437" s="108">
        <v>-74.042380555555553</v>
      </c>
      <c r="C1437" s="119">
        <v>35</v>
      </c>
      <c r="D1437" s="119">
        <v>43</v>
      </c>
      <c r="E1437" s="119">
        <v>668</v>
      </c>
      <c r="F1437" s="31" t="s">
        <v>3459</v>
      </c>
      <c r="G1437" s="31" t="s">
        <v>3460</v>
      </c>
      <c r="H1437" s="31" t="s">
        <v>3461</v>
      </c>
      <c r="I1437" s="53" t="s">
        <v>1441</v>
      </c>
      <c r="J1437" s="1" t="s">
        <v>3465</v>
      </c>
      <c r="K1437" s="1" t="s">
        <v>3466</v>
      </c>
      <c r="L1437" s="1"/>
      <c r="M1437" s="1" t="s">
        <v>256</v>
      </c>
      <c r="N1437" s="2" t="s">
        <v>3463</v>
      </c>
      <c r="O1437" s="2" t="s">
        <v>164</v>
      </c>
      <c r="P1437" s="17">
        <v>-1.5549305289660951E-2</v>
      </c>
      <c r="Q1437" s="54">
        <v>436.07808</v>
      </c>
      <c r="R1437" s="18">
        <v>409.78149914467082</v>
      </c>
      <c r="S1437" s="2" t="s">
        <v>45</v>
      </c>
      <c r="T1437" s="2"/>
      <c r="U1437" s="2"/>
      <c r="V1437" s="14">
        <v>365</v>
      </c>
      <c r="W1437" s="1"/>
      <c r="X1437" s="1"/>
      <c r="Y1437" s="14">
        <v>2920</v>
      </c>
      <c r="Z1437" s="1">
        <v>0</v>
      </c>
      <c r="AA1437" s="1">
        <v>0</v>
      </c>
      <c r="AB1437" s="19" t="s">
        <v>49</v>
      </c>
      <c r="AC1437" s="19">
        <v>6028806.2199999997</v>
      </c>
      <c r="AD1437" s="19">
        <v>4168764.2439999999</v>
      </c>
      <c r="AE1437" s="19">
        <v>26460000</v>
      </c>
      <c r="AF1437" s="19">
        <v>600000</v>
      </c>
      <c r="AG1437" s="19">
        <v>2640000</v>
      </c>
      <c r="AH1437" s="20">
        <v>26143.981481481482</v>
      </c>
      <c r="AI1437" s="20">
        <v>2.9999999999999997E-8</v>
      </c>
      <c r="AJ1437" s="21">
        <f t="shared" si="984"/>
        <v>2.4704932508843158</v>
      </c>
      <c r="AK1437" s="21">
        <f t="shared" si="985"/>
        <v>1.7082824614870202</v>
      </c>
      <c r="AL1437" s="21">
        <f t="shared" si="986"/>
        <v>10.842818467367991</v>
      </c>
      <c r="AM1437" s="21">
        <f t="shared" si="987"/>
        <v>0.24586889948680249</v>
      </c>
      <c r="AN1437" s="21">
        <f t="shared" si="988"/>
        <v>1.0818231577419311</v>
      </c>
      <c r="AO1437" s="86">
        <f t="shared" si="950"/>
        <v>7.3702305273578477E-4</v>
      </c>
      <c r="AP1437" s="88">
        <f t="shared" si="951"/>
        <v>6.76847465995703E-3</v>
      </c>
      <c r="AQ1437" s="89">
        <f t="shared" si="952"/>
        <v>4.6802259218822473E-3</v>
      </c>
      <c r="AR1437" s="89">
        <f t="shared" si="953"/>
        <v>2.9706351965391755E-2</v>
      </c>
      <c r="AS1437" s="89">
        <f t="shared" si="954"/>
        <v>6.7361342325151369E-4</v>
      </c>
      <c r="AT1437" s="89">
        <f t="shared" si="955"/>
        <v>2.9638990623066606E-3</v>
      </c>
      <c r="AU1437" s="91">
        <f t="shared" si="956"/>
        <v>2.0192412403720132E-6</v>
      </c>
      <c r="AV1437" s="95">
        <f t="shared" si="966"/>
        <v>2470493.2508843159</v>
      </c>
      <c r="AW1437" s="96">
        <f t="shared" si="967"/>
        <v>1708282.4614870201</v>
      </c>
      <c r="AX1437" s="96">
        <f t="shared" si="968"/>
        <v>10842818.46736799</v>
      </c>
      <c r="AY1437" s="96">
        <f t="shared" si="969"/>
        <v>245868.89948680249</v>
      </c>
      <c r="AZ1437" s="96">
        <f t="shared" si="970"/>
        <v>1081823.157741931</v>
      </c>
      <c r="BA1437" s="97">
        <f t="shared" si="971"/>
        <v>737.02305273578474</v>
      </c>
      <c r="BB1437" s="102">
        <f t="shared" si="972"/>
        <v>6768.4746599570299</v>
      </c>
      <c r="BC1437" s="98">
        <f t="shared" si="973"/>
        <v>4680.2259218822473</v>
      </c>
      <c r="BD1437" s="98">
        <f t="shared" si="974"/>
        <v>29706.351965391754</v>
      </c>
      <c r="BE1437" s="98">
        <f t="shared" si="975"/>
        <v>673.61342325151372</v>
      </c>
      <c r="BF1437" s="98">
        <f t="shared" si="976"/>
        <v>2963.8990623066607</v>
      </c>
      <c r="BG1437" s="103">
        <f t="shared" si="977"/>
        <v>2.019241240372013</v>
      </c>
      <c r="BH1437">
        <v>0.1</v>
      </c>
      <c r="BI1437">
        <f t="shared" si="957"/>
        <v>40.978149914467082</v>
      </c>
      <c r="BJ1437">
        <v>0.1</v>
      </c>
      <c r="BK1437">
        <f t="shared" si="958"/>
        <v>2614.3981481481483</v>
      </c>
      <c r="BL1437" s="114">
        <v>2023172.2660000001</v>
      </c>
      <c r="BM1437" s="114">
        <v>598737.96600000001</v>
      </c>
      <c r="BN1437">
        <f t="shared" si="989"/>
        <v>2646000</v>
      </c>
      <c r="BO1437">
        <f t="shared" si="989"/>
        <v>60000</v>
      </c>
      <c r="BP1437">
        <f t="shared" si="989"/>
        <v>264000</v>
      </c>
      <c r="BQ1437" s="107">
        <f t="shared" si="959"/>
        <v>3E-9</v>
      </c>
      <c r="BR1437" s="107">
        <f t="shared" si="960"/>
        <v>0.86508466168487808</v>
      </c>
      <c r="BS1437" s="107">
        <f t="shared" si="961"/>
        <v>0.2989644906043486</v>
      </c>
      <c r="BT1437" s="107">
        <f t="shared" si="962"/>
        <v>1.5334060930901272</v>
      </c>
      <c r="BU1437" s="107">
        <f t="shared" si="963"/>
        <v>3.4771113221998343E-2</v>
      </c>
      <c r="BV1437" s="107">
        <f t="shared" si="964"/>
        <v>0.15299289817679274</v>
      </c>
      <c r="BW1437" s="117">
        <f t="shared" si="965"/>
        <v>1.0423079969605678E-4</v>
      </c>
    </row>
    <row r="1438" spans="1:75" ht="15" customHeight="1" x14ac:dyDescent="0.25">
      <c r="A1438" s="108">
        <v>4.657202777777778</v>
      </c>
      <c r="B1438" s="108">
        <v>-74.133183333333321</v>
      </c>
      <c r="C1438" s="119">
        <v>25</v>
      </c>
      <c r="D1438" s="119">
        <v>30</v>
      </c>
      <c r="E1438" s="119">
        <v>1886</v>
      </c>
      <c r="F1438" s="31" t="s">
        <v>3467</v>
      </c>
      <c r="G1438" s="31" t="s">
        <v>3468</v>
      </c>
      <c r="H1438" s="31" t="s">
        <v>3469</v>
      </c>
      <c r="I1438" s="53" t="s">
        <v>1481</v>
      </c>
      <c r="J1438" s="1" t="s">
        <v>41</v>
      </c>
      <c r="K1438" s="1" t="s">
        <v>256</v>
      </c>
      <c r="L1438" s="1"/>
      <c r="M1438" s="1" t="s">
        <v>3452</v>
      </c>
      <c r="N1438" s="15" t="s">
        <v>43</v>
      </c>
      <c r="O1438" s="2" t="s">
        <v>82</v>
      </c>
      <c r="P1438" s="22">
        <v>8.4286353981658756E-3</v>
      </c>
      <c r="Q1438" s="54">
        <v>0</v>
      </c>
      <c r="R1438" s="18">
        <v>0</v>
      </c>
      <c r="S1438" s="2" t="s">
        <v>45</v>
      </c>
      <c r="T1438" s="2"/>
      <c r="U1438" s="2"/>
      <c r="V1438" s="14">
        <v>365</v>
      </c>
      <c r="W1438" s="1"/>
      <c r="X1438" s="1"/>
      <c r="Y1438" s="14" t="e">
        <v>#VALUE!</v>
      </c>
      <c r="Z1438" s="1">
        <v>0</v>
      </c>
      <c r="AA1438" s="1">
        <v>0</v>
      </c>
      <c r="AB1438" s="19" t="s">
        <v>49</v>
      </c>
      <c r="AC1438" s="19">
        <v>237.18055687712899</v>
      </c>
      <c r="AD1438" s="19">
        <v>787.65812200543303</v>
      </c>
      <c r="AE1438" s="19">
        <v>0.50440070906507495</v>
      </c>
      <c r="AF1438" s="19">
        <v>1344</v>
      </c>
      <c r="AG1438" s="19">
        <v>1920000</v>
      </c>
      <c r="AH1438" s="23">
        <v>0</v>
      </c>
      <c r="AI1438" s="24">
        <v>8.7999999999999994E-8</v>
      </c>
      <c r="AJ1438" s="21">
        <f t="shared" si="984"/>
        <v>0</v>
      </c>
      <c r="AK1438" s="21">
        <f t="shared" si="985"/>
        <v>0</v>
      </c>
      <c r="AL1438" s="21">
        <f t="shared" si="986"/>
        <v>0</v>
      </c>
      <c r="AM1438" s="21">
        <f t="shared" si="987"/>
        <v>0</v>
      </c>
      <c r="AN1438" s="21">
        <f t="shared" si="988"/>
        <v>0</v>
      </c>
      <c r="AO1438" s="86">
        <f t="shared" si="950"/>
        <v>0</v>
      </c>
      <c r="AP1438" s="88">
        <f t="shared" si="951"/>
        <v>0</v>
      </c>
      <c r="AQ1438" s="89">
        <f t="shared" si="952"/>
        <v>0</v>
      </c>
      <c r="AR1438" s="89">
        <f t="shared" si="953"/>
        <v>0</v>
      </c>
      <c r="AS1438" s="89">
        <f t="shared" si="954"/>
        <v>0</v>
      </c>
      <c r="AT1438" s="89">
        <f t="shared" si="955"/>
        <v>0</v>
      </c>
      <c r="AU1438" s="91">
        <f t="shared" si="956"/>
        <v>0</v>
      </c>
      <c r="AV1438" s="95">
        <f t="shared" si="966"/>
        <v>0</v>
      </c>
      <c r="AW1438" s="96">
        <f t="shared" si="967"/>
        <v>0</v>
      </c>
      <c r="AX1438" s="96">
        <f t="shared" si="968"/>
        <v>0</v>
      </c>
      <c r="AY1438" s="96">
        <f t="shared" si="969"/>
        <v>0</v>
      </c>
      <c r="AZ1438" s="96">
        <f t="shared" si="970"/>
        <v>0</v>
      </c>
      <c r="BA1438" s="97">
        <f t="shared" si="971"/>
        <v>0</v>
      </c>
      <c r="BB1438" s="102">
        <f t="shared" si="972"/>
        <v>0</v>
      </c>
      <c r="BC1438" s="98">
        <f t="shared" si="973"/>
        <v>0</v>
      </c>
      <c r="BD1438" s="98">
        <f t="shared" si="974"/>
        <v>0</v>
      </c>
      <c r="BE1438" s="98">
        <f t="shared" si="975"/>
        <v>0</v>
      </c>
      <c r="BF1438" s="98">
        <f t="shared" si="976"/>
        <v>0</v>
      </c>
      <c r="BG1438" s="103">
        <f t="shared" si="977"/>
        <v>0</v>
      </c>
      <c r="BH1438">
        <v>0.1</v>
      </c>
      <c r="BI1438">
        <f t="shared" si="957"/>
        <v>0</v>
      </c>
      <c r="BJ1438">
        <v>0.1</v>
      </c>
      <c r="BK1438">
        <f t="shared" si="958"/>
        <v>0</v>
      </c>
      <c r="BL1438" s="114">
        <v>233.99671804194799</v>
      </c>
      <c r="BM1438" s="114">
        <v>664.65923848889599</v>
      </c>
      <c r="BN1438" s="114">
        <v>0.40440070906507503</v>
      </c>
      <c r="BO1438" s="114">
        <v>537.6</v>
      </c>
      <c r="BP1438" s="114">
        <v>384000</v>
      </c>
      <c r="BQ1438" s="107">
        <f t="shared" si="959"/>
        <v>8.7999999999999994E-9</v>
      </c>
      <c r="BR1438" s="107" t="e">
        <f t="shared" si="960"/>
        <v>#DIV/0!</v>
      </c>
      <c r="BS1438" s="107" t="e">
        <f t="shared" si="961"/>
        <v>#DIV/0!</v>
      </c>
      <c r="BT1438" s="107" t="e">
        <f t="shared" si="962"/>
        <v>#DIV/0!</v>
      </c>
      <c r="BU1438" s="107" t="e">
        <f t="shared" si="963"/>
        <v>#DIV/0!</v>
      </c>
      <c r="BV1438" s="107" t="e">
        <f t="shared" si="964"/>
        <v>#DIV/0!</v>
      </c>
      <c r="BW1438" s="117" t="e">
        <f t="shared" si="965"/>
        <v>#DIV/0!</v>
      </c>
    </row>
    <row r="1439" spans="1:75" ht="15" customHeight="1" x14ac:dyDescent="0.25">
      <c r="A1439" s="108">
        <v>4.5773527777777776</v>
      </c>
      <c r="B1439" s="108">
        <v>-74.179008333333343</v>
      </c>
      <c r="C1439" s="119">
        <v>20</v>
      </c>
      <c r="D1439" s="119">
        <v>21</v>
      </c>
      <c r="E1439" s="119">
        <v>1764</v>
      </c>
      <c r="F1439" s="31" t="s">
        <v>3470</v>
      </c>
      <c r="G1439" s="31" t="s">
        <v>3471</v>
      </c>
      <c r="H1439" s="31" t="s">
        <v>3472</v>
      </c>
      <c r="I1439" s="53" t="s">
        <v>709</v>
      </c>
      <c r="J1439" s="1" t="s">
        <v>1274</v>
      </c>
      <c r="K1439" s="1" t="s">
        <v>3473</v>
      </c>
      <c r="L1439" s="1"/>
      <c r="M1439" s="1">
        <v>2000</v>
      </c>
      <c r="N1439" s="2" t="s">
        <v>150</v>
      </c>
      <c r="O1439" s="2" t="s">
        <v>63</v>
      </c>
      <c r="P1439" s="22">
        <v>-1.5549305289660951E-2</v>
      </c>
      <c r="Q1439" s="54">
        <v>6000</v>
      </c>
      <c r="R1439" s="18">
        <v>5638.1852416613665</v>
      </c>
      <c r="S1439" s="15" t="s">
        <v>64</v>
      </c>
      <c r="T1439" s="15">
        <f>((R1439*6933000)/1000)/8460</f>
        <v>4620.5127991061763</v>
      </c>
      <c r="U1439" s="15" t="s">
        <v>45</v>
      </c>
      <c r="V1439" s="14">
        <v>365</v>
      </c>
      <c r="W1439" s="1"/>
      <c r="X1439" s="1"/>
      <c r="Y1439" s="14">
        <v>0</v>
      </c>
      <c r="Z1439" s="1">
        <v>0</v>
      </c>
      <c r="AA1439" s="1">
        <v>0</v>
      </c>
      <c r="AB1439" s="19" t="s">
        <v>226</v>
      </c>
      <c r="AC1439" s="19">
        <v>12.7152226842523</v>
      </c>
      <c r="AD1439" s="19">
        <v>4.5638248573294096</v>
      </c>
      <c r="AE1439" s="19">
        <v>12.0799261022882</v>
      </c>
      <c r="AF1439" s="19">
        <v>6.25</v>
      </c>
      <c r="AG1439" s="19">
        <v>2343</v>
      </c>
      <c r="AH1439" s="23">
        <v>6000</v>
      </c>
      <c r="AI1439" s="20">
        <v>2.0000000000000002E-5</v>
      </c>
      <c r="AJ1439" s="21">
        <f>AC1439*R1439/1000000</f>
        <v>7.1690780882789143E-2</v>
      </c>
      <c r="AK1439" s="21">
        <f>AD1439*R1439/1000000</f>
        <v>2.5731689956121968E-2</v>
      </c>
      <c r="AL1439" s="21">
        <f>AE1439*R1439/1000000</f>
        <v>6.8108861070281246E-2</v>
      </c>
      <c r="AM1439" s="21">
        <f>AF1439*R1439/1000000</f>
        <v>3.523865776038354E-2</v>
      </c>
      <c r="AN1439" s="21">
        <f>AG1439*R1439/1000000</f>
        <v>13.210268021212581</v>
      </c>
      <c r="AO1439" s="86">
        <f t="shared" si="950"/>
        <v>0.11276370483322734</v>
      </c>
      <c r="AP1439" s="88">
        <f t="shared" si="951"/>
        <v>1.9641309830901134E-4</v>
      </c>
      <c r="AQ1439" s="89">
        <f t="shared" si="952"/>
        <v>7.0497780701704021E-5</v>
      </c>
      <c r="AR1439" s="89">
        <f t="shared" si="953"/>
        <v>1.8659961937063355E-4</v>
      </c>
      <c r="AS1439" s="89">
        <f t="shared" si="954"/>
        <v>9.6544267836667236E-5</v>
      </c>
      <c r="AT1439" s="89">
        <f t="shared" si="955"/>
        <v>3.6192515126609814E-2</v>
      </c>
      <c r="AU1439" s="91">
        <f t="shared" si="956"/>
        <v>3.0894165707733516E-4</v>
      </c>
      <c r="AV1439" s="95">
        <f t="shared" si="966"/>
        <v>71690.780882789142</v>
      </c>
      <c r="AW1439" s="96">
        <f t="shared" si="967"/>
        <v>25731.689956121969</v>
      </c>
      <c r="AX1439" s="96">
        <f t="shared" si="968"/>
        <v>68108.861070281244</v>
      </c>
      <c r="AY1439" s="96">
        <f t="shared" si="969"/>
        <v>35238.657760383539</v>
      </c>
      <c r="AZ1439" s="96">
        <f t="shared" si="970"/>
        <v>13210268.021212582</v>
      </c>
      <c r="BA1439" s="97">
        <f t="shared" si="971"/>
        <v>112763.70483322734</v>
      </c>
      <c r="BB1439" s="102">
        <f t="shared" si="972"/>
        <v>196.41309830901133</v>
      </c>
      <c r="BC1439" s="98">
        <f t="shared" si="973"/>
        <v>70.497780701704016</v>
      </c>
      <c r="BD1439" s="98">
        <f t="shared" si="974"/>
        <v>186.59961937063355</v>
      </c>
      <c r="BE1439" s="98">
        <f t="shared" si="975"/>
        <v>96.544267836667231</v>
      </c>
      <c r="BF1439" s="98">
        <f t="shared" si="976"/>
        <v>36192.515126609811</v>
      </c>
      <c r="BG1439" s="103">
        <f t="shared" si="977"/>
        <v>308.94165707733515</v>
      </c>
      <c r="BH1439">
        <v>0.1</v>
      </c>
      <c r="BI1439">
        <f t="shared" si="957"/>
        <v>563.81852416613663</v>
      </c>
      <c r="BJ1439">
        <v>0.1</v>
      </c>
      <c r="BK1439">
        <f t="shared" si="958"/>
        <v>600</v>
      </c>
      <c r="BL1439" s="114">
        <v>8.7974410932361504</v>
      </c>
      <c r="BM1439" s="114">
        <v>3.6268345072346699</v>
      </c>
      <c r="BN1439" s="114">
        <v>10.053852918428399</v>
      </c>
      <c r="BO1439" s="114">
        <v>12.5</v>
      </c>
      <c r="BP1439" s="114">
        <v>2343</v>
      </c>
      <c r="BQ1439" s="107">
        <f t="shared" si="959"/>
        <v>2.0000000000000003E-6</v>
      </c>
      <c r="BR1439" s="107">
        <f t="shared" si="960"/>
        <v>5.0117009635470854E-2</v>
      </c>
      <c r="BS1439" s="107">
        <f t="shared" si="961"/>
        <v>2.0610026206306475E-2</v>
      </c>
      <c r="BT1439" s="107">
        <f t="shared" si="962"/>
        <v>5.7093190450866506E-2</v>
      </c>
      <c r="BU1439" s="107">
        <f t="shared" si="963"/>
        <v>7.0565357173483445E-2</v>
      </c>
      <c r="BV1439" s="107">
        <f t="shared" si="964"/>
        <v>13.276155053485722</v>
      </c>
      <c r="BW1439" s="117">
        <f t="shared" si="965"/>
        <v>1.5947196071858665E-2</v>
      </c>
    </row>
    <row r="1440" spans="1:75" ht="45" customHeight="1" x14ac:dyDescent="0.25">
      <c r="A1440" s="108">
        <v>4.6418055555555551</v>
      </c>
      <c r="B1440" s="108">
        <v>-74.112502777777777</v>
      </c>
      <c r="C1440" s="119">
        <v>28</v>
      </c>
      <c r="D1440" s="119">
        <v>29</v>
      </c>
      <c r="E1440" s="119">
        <v>1876</v>
      </c>
      <c r="F1440" s="31" t="s">
        <v>3474</v>
      </c>
      <c r="G1440" s="31" t="s">
        <v>3475</v>
      </c>
      <c r="H1440" s="31" t="s">
        <v>3476</v>
      </c>
      <c r="I1440" s="53" t="s">
        <v>40</v>
      </c>
      <c r="J1440" s="1" t="s">
        <v>41</v>
      </c>
      <c r="K1440" s="1">
        <v>150</v>
      </c>
      <c r="L1440" s="1"/>
      <c r="M1440" s="1">
        <v>1975</v>
      </c>
      <c r="N1440" s="15" t="s">
        <v>43</v>
      </c>
      <c r="O1440" s="2" t="s">
        <v>86</v>
      </c>
      <c r="P1440" s="28">
        <v>4.2689148957375835E-3</v>
      </c>
      <c r="Q1440" s="54">
        <v>41.97</v>
      </c>
      <c r="R1440" s="18">
        <v>42.692819176692517</v>
      </c>
      <c r="S1440" s="2" t="s">
        <v>45</v>
      </c>
      <c r="T1440" s="2"/>
      <c r="U1440" s="2"/>
      <c r="V1440" s="14">
        <v>365</v>
      </c>
      <c r="W1440" s="1"/>
      <c r="X1440" s="1"/>
      <c r="Y1440" s="14">
        <v>4992</v>
      </c>
      <c r="Z1440" s="1">
        <v>0</v>
      </c>
      <c r="AA1440" s="1">
        <v>0</v>
      </c>
      <c r="AB1440" s="19" t="s">
        <v>49</v>
      </c>
      <c r="AC1440" s="19">
        <v>589.42211574465</v>
      </c>
      <c r="AD1440" s="19">
        <v>6395.3771199333296</v>
      </c>
      <c r="AE1440" s="19">
        <v>22.425616220874101</v>
      </c>
      <c r="AF1440" s="19">
        <v>1344</v>
      </c>
      <c r="AG1440" s="19">
        <v>1920000</v>
      </c>
      <c r="AH1440" s="20">
        <v>1159.0914634146341</v>
      </c>
      <c r="AI1440" s="20">
        <v>1.4200000000000001E-4</v>
      </c>
      <c r="AJ1440" s="21">
        <f>AC1440*R1440/1000000000</f>
        <v>2.516409180622987E-5</v>
      </c>
      <c r="AK1440" s="21">
        <f>AD1440*R1440/1000000000</f>
        <v>2.7303667894807023E-4</v>
      </c>
      <c r="AL1440" s="21">
        <f>AE1440*R1440/1000000000</f>
        <v>9.5741277824368049E-7</v>
      </c>
      <c r="AM1440" s="21">
        <f>AF1440*R1440/1000000000</f>
        <v>5.7379148973474745E-5</v>
      </c>
      <c r="AN1440" s="21">
        <f>AG1440*R1440/1000000000</f>
        <v>8.1970212819249627E-2</v>
      </c>
      <c r="AO1440" s="86">
        <f t="shared" si="950"/>
        <v>0.16742562021603197</v>
      </c>
      <c r="AP1440" s="88">
        <f t="shared" si="951"/>
        <v>6.8942717277342108E-8</v>
      </c>
      <c r="AQ1440" s="89">
        <f t="shared" si="952"/>
        <v>7.4804569574813765E-7</v>
      </c>
      <c r="AR1440" s="89">
        <f t="shared" si="953"/>
        <v>2.623048707516933E-9</v>
      </c>
      <c r="AS1440" s="89">
        <f t="shared" si="954"/>
        <v>1.5720314787253355E-7</v>
      </c>
      <c r="AT1440" s="89">
        <f t="shared" si="955"/>
        <v>2.2457592553219076E-4</v>
      </c>
      <c r="AU1440" s="91">
        <f t="shared" si="956"/>
        <v>4.5870032935899167E-4</v>
      </c>
      <c r="AV1440" s="95">
        <f t="shared" si="966"/>
        <v>25.16409180622987</v>
      </c>
      <c r="AW1440" s="96">
        <f t="shared" si="967"/>
        <v>273.03667894807023</v>
      </c>
      <c r="AX1440" s="96">
        <f t="shared" si="968"/>
        <v>0.95741277824368054</v>
      </c>
      <c r="AY1440" s="96">
        <f t="shared" si="969"/>
        <v>57.379148973474742</v>
      </c>
      <c r="AZ1440" s="96">
        <f t="shared" si="970"/>
        <v>81970.212819249631</v>
      </c>
      <c r="BA1440" s="97">
        <f t="shared" si="971"/>
        <v>167425.62021603197</v>
      </c>
      <c r="BB1440" s="102">
        <f t="shared" si="972"/>
        <v>6.8942717277342108E-2</v>
      </c>
      <c r="BC1440" s="98">
        <f t="shared" si="973"/>
        <v>0.74804569574813762</v>
      </c>
      <c r="BD1440" s="98">
        <f t="shared" si="974"/>
        <v>2.6230487075169328E-3</v>
      </c>
      <c r="BE1440" s="98">
        <f t="shared" si="975"/>
        <v>0.15720314787253356</v>
      </c>
      <c r="BF1440" s="98">
        <f t="shared" si="976"/>
        <v>224.57592553219075</v>
      </c>
      <c r="BG1440" s="103">
        <f t="shared" si="977"/>
        <v>458.70032935899167</v>
      </c>
      <c r="BH1440">
        <v>0.1</v>
      </c>
      <c r="BI1440">
        <f t="shared" si="957"/>
        <v>4.269281917669252</v>
      </c>
      <c r="BJ1440">
        <v>0.1</v>
      </c>
      <c r="BK1440">
        <f t="shared" si="958"/>
        <v>115.90914634146341</v>
      </c>
      <c r="BL1440" s="114">
        <v>491.49252207956101</v>
      </c>
      <c r="BM1440" s="114">
        <v>4911.7599692228896</v>
      </c>
      <c r="BN1440" s="114">
        <v>16.278520514623899</v>
      </c>
      <c r="BO1440" s="114">
        <v>537.6</v>
      </c>
      <c r="BP1440" s="114">
        <v>384000</v>
      </c>
      <c r="BQ1440" s="107">
        <f t="shared" si="959"/>
        <v>1.4200000000000001E-5</v>
      </c>
      <c r="BR1440" s="107">
        <f t="shared" si="960"/>
        <v>2.1133552824252727E-5</v>
      </c>
      <c r="BS1440" s="107">
        <f t="shared" si="961"/>
        <v>2.1146695214233044E-4</v>
      </c>
      <c r="BT1440" s="107">
        <f t="shared" si="962"/>
        <v>7.0153969199440806E-7</v>
      </c>
      <c r="BU1440" s="107">
        <f t="shared" si="963"/>
        <v>2.3658029192568758E-5</v>
      </c>
      <c r="BV1440" s="107">
        <f t="shared" si="964"/>
        <v>1.8329096799396687E-2</v>
      </c>
      <c r="BW1440" s="117">
        <f t="shared" si="965"/>
        <v>2.367755827982395E-2</v>
      </c>
    </row>
    <row r="1441" spans="1:75" ht="15" customHeight="1" x14ac:dyDescent="0.25">
      <c r="A1441" s="108">
        <v>4.6470888888888888</v>
      </c>
      <c r="B1441" s="108">
        <v>-74.069272222222224</v>
      </c>
      <c r="C1441" s="119">
        <v>32</v>
      </c>
      <c r="D1441" s="119">
        <v>29</v>
      </c>
      <c r="E1441" s="119">
        <v>2373</v>
      </c>
      <c r="F1441" s="31" t="s">
        <v>3477</v>
      </c>
      <c r="G1441" s="31" t="s">
        <v>3478</v>
      </c>
      <c r="H1441" s="31" t="s">
        <v>3479</v>
      </c>
      <c r="I1441" s="53" t="s">
        <v>1481</v>
      </c>
      <c r="J1441" s="1" t="s">
        <v>41</v>
      </c>
      <c r="K1441" s="1" t="s">
        <v>3480</v>
      </c>
      <c r="L1441" s="1"/>
      <c r="M1441" s="1">
        <v>2000</v>
      </c>
      <c r="N1441" s="2" t="s">
        <v>150</v>
      </c>
      <c r="O1441" s="2" t="s">
        <v>224</v>
      </c>
      <c r="P1441" s="17">
        <v>8.4286353981658756E-3</v>
      </c>
      <c r="Q1441" s="54">
        <v>369792</v>
      </c>
      <c r="R1441" s="18">
        <v>382471.91548272735</v>
      </c>
      <c r="S1441" s="15" t="s">
        <v>64</v>
      </c>
      <c r="T1441" s="15">
        <f>((R1441*6933000)/1000)/8460</f>
        <v>313437.0910214833</v>
      </c>
      <c r="U1441" s="15" t="s">
        <v>45</v>
      </c>
      <c r="V1441" s="14">
        <v>365</v>
      </c>
      <c r="W1441" s="1"/>
      <c r="X1441" s="1"/>
      <c r="Y1441" s="14">
        <v>4380</v>
      </c>
      <c r="Z1441" s="1">
        <v>0</v>
      </c>
      <c r="AA1441" s="1">
        <v>0</v>
      </c>
      <c r="AB1441" s="19" t="s">
        <v>226</v>
      </c>
      <c r="AC1441" s="19">
        <v>5.8778764320498897</v>
      </c>
      <c r="AD1441" s="19">
        <v>7.6168169581462903</v>
      </c>
      <c r="AE1441" s="19">
        <v>22.1296397414769</v>
      </c>
      <c r="AF1441" s="19">
        <v>0.3</v>
      </c>
      <c r="AG1441" s="19">
        <v>2840</v>
      </c>
      <c r="AH1441" s="23">
        <v>369792</v>
      </c>
      <c r="AI1441" s="20">
        <v>2.0000000000000002E-5</v>
      </c>
      <c r="AJ1441" s="21">
        <f>AC1441*R1441/1000000</f>
        <v>2.2481226579369005</v>
      </c>
      <c r="AK1441" s="21">
        <f>AD1441*R1441/1000000</f>
        <v>2.9132185718635326</v>
      </c>
      <c r="AL1441" s="21">
        <f>AE1441*R1441/1000000</f>
        <v>8.4639657008653586</v>
      </c>
      <c r="AM1441" s="21">
        <f>AF1441*R1441/1000000</f>
        <v>0.1147415746448182</v>
      </c>
      <c r="AN1441" s="21">
        <f>AG1441*R1441/1000000</f>
        <v>1086.2202399709456</v>
      </c>
      <c r="AO1441" s="86">
        <f t="shared" si="950"/>
        <v>7.6494383096545473</v>
      </c>
      <c r="AP1441" s="88">
        <f t="shared" si="951"/>
        <v>6.1592401587312337E-3</v>
      </c>
      <c r="AQ1441" s="89">
        <f t="shared" si="952"/>
        <v>7.9814207448315969E-3</v>
      </c>
      <c r="AR1441" s="89">
        <f t="shared" si="953"/>
        <v>2.3188947125658516E-2</v>
      </c>
      <c r="AS1441" s="89">
        <f t="shared" si="954"/>
        <v>3.1436047847895396E-4</v>
      </c>
      <c r="AT1441" s="89">
        <f t="shared" si="955"/>
        <v>2.9759458629340974</v>
      </c>
      <c r="AU1441" s="91">
        <f t="shared" si="956"/>
        <v>2.0957365231930265E-2</v>
      </c>
      <c r="AV1441" s="95">
        <f t="shared" si="966"/>
        <v>2248122.6579369004</v>
      </c>
      <c r="AW1441" s="96">
        <f t="shared" si="967"/>
        <v>2913218.5718635325</v>
      </c>
      <c r="AX1441" s="96">
        <f t="shared" si="968"/>
        <v>8463965.7008653581</v>
      </c>
      <c r="AY1441" s="96">
        <f t="shared" si="969"/>
        <v>114741.5746448182</v>
      </c>
      <c r="AZ1441" s="96">
        <f t="shared" si="970"/>
        <v>1086220239.9709456</v>
      </c>
      <c r="BA1441" s="97">
        <f t="shared" si="971"/>
        <v>7649438.3096545469</v>
      </c>
      <c r="BB1441" s="102">
        <f t="shared" si="972"/>
        <v>6159.2401587312334</v>
      </c>
      <c r="BC1441" s="98">
        <f t="shared" si="973"/>
        <v>7981.4207448315965</v>
      </c>
      <c r="BD1441" s="98">
        <f t="shared" si="974"/>
        <v>23188.947125658517</v>
      </c>
      <c r="BE1441" s="98">
        <f t="shared" si="975"/>
        <v>314.36047847895395</v>
      </c>
      <c r="BF1441" s="98">
        <f t="shared" si="976"/>
        <v>2975945.8629340972</v>
      </c>
      <c r="BG1441" s="103">
        <f t="shared" si="977"/>
        <v>20957.365231930264</v>
      </c>
      <c r="BH1441">
        <v>0.1</v>
      </c>
      <c r="BI1441">
        <f t="shared" si="957"/>
        <v>38247.191548272735</v>
      </c>
      <c r="BJ1441">
        <v>0.1</v>
      </c>
      <c r="BK1441">
        <f t="shared" si="958"/>
        <v>36979.200000000004</v>
      </c>
      <c r="BL1441" s="114">
        <v>4.1247646050424898</v>
      </c>
      <c r="BM1441" s="114">
        <v>5.0304179232934398</v>
      </c>
      <c r="BN1441" s="114">
        <v>17.597190734642901</v>
      </c>
      <c r="BO1441" s="114">
        <v>0.12</v>
      </c>
      <c r="BP1441" s="114">
        <v>2840</v>
      </c>
      <c r="BQ1441" s="107">
        <f t="shared" si="959"/>
        <v>2.0000000000000003E-6</v>
      </c>
      <c r="BR1441" s="107">
        <f t="shared" si="960"/>
        <v>1.5935442260711761</v>
      </c>
      <c r="BS1441" s="107">
        <f t="shared" si="961"/>
        <v>1.9459238720311689</v>
      </c>
      <c r="BT1441" s="107">
        <f t="shared" si="962"/>
        <v>6.7834424837060983</v>
      </c>
      <c r="BU1441" s="107">
        <f t="shared" si="963"/>
        <v>4.7309163191027868E-2</v>
      </c>
      <c r="BV1441" s="107">
        <f t="shared" si="964"/>
        <v>1091.6378308852088</v>
      </c>
      <c r="BW1441" s="117">
        <f t="shared" si="965"/>
        <v>1.0817939402049785</v>
      </c>
    </row>
    <row r="1442" spans="1:75" ht="15" customHeight="1" x14ac:dyDescent="0.25">
      <c r="A1442" s="108">
        <v>4.6174472222222223</v>
      </c>
      <c r="B1442" s="108">
        <v>-74.09922499999999</v>
      </c>
      <c r="C1442" s="119">
        <v>29</v>
      </c>
      <c r="D1442" s="119">
        <v>26</v>
      </c>
      <c r="E1442" s="119">
        <v>2331</v>
      </c>
      <c r="F1442" s="31" t="s">
        <v>3481</v>
      </c>
      <c r="G1442" s="31" t="s">
        <v>3482</v>
      </c>
      <c r="H1442" s="31" t="s">
        <v>3483</v>
      </c>
      <c r="I1442" s="14" t="s">
        <v>133</v>
      </c>
      <c r="J1442" s="1" t="s">
        <v>41</v>
      </c>
      <c r="K1442" s="1" t="s">
        <v>3484</v>
      </c>
      <c r="L1442" s="1"/>
      <c r="M1442" s="1">
        <v>1993</v>
      </c>
      <c r="N1442" s="15" t="s">
        <v>43</v>
      </c>
      <c r="O1442" s="2" t="s">
        <v>86</v>
      </c>
      <c r="P1442" s="22">
        <v>8.4286353981658756E-3</v>
      </c>
      <c r="Q1442" s="54">
        <v>587844</v>
      </c>
      <c r="R1442" s="18">
        <v>608000.76985177712</v>
      </c>
      <c r="S1442" s="2" t="s">
        <v>45</v>
      </c>
      <c r="T1442" s="2"/>
      <c r="U1442" s="2"/>
      <c r="V1442" s="14">
        <v>365</v>
      </c>
      <c r="W1442" s="1"/>
      <c r="X1442" s="1">
        <v>52</v>
      </c>
      <c r="Y1442" s="14">
        <v>7512</v>
      </c>
      <c r="Z1442" s="1">
        <v>0</v>
      </c>
      <c r="AA1442" s="1">
        <v>0</v>
      </c>
      <c r="AB1442" s="19" t="s">
        <v>49</v>
      </c>
      <c r="AC1442" s="19">
        <v>589.42211574465</v>
      </c>
      <c r="AD1442" s="19">
        <v>6395.3771199333296</v>
      </c>
      <c r="AE1442" s="19">
        <v>22.425616220874101</v>
      </c>
      <c r="AF1442" s="19">
        <v>1344</v>
      </c>
      <c r="AG1442" s="19">
        <v>1920000</v>
      </c>
      <c r="AH1442" s="23">
        <v>587844</v>
      </c>
      <c r="AI1442" s="24">
        <v>8.7999999999999994E-8</v>
      </c>
      <c r="AJ1442" s="21">
        <f>AC1442*R1442/1000000000</f>
        <v>0.35836910014041046</v>
      </c>
      <c r="AK1442" s="21">
        <f>AD1442*R1442/1000000000</f>
        <v>3.8883942124119057</v>
      </c>
      <c r="AL1442" s="21">
        <f>AE1442*R1442/1000000000</f>
        <v>1.3634791926691954E-2</v>
      </c>
      <c r="AM1442" s="21">
        <f>AF1442*R1442/1000000000</f>
        <v>0.81715303468078837</v>
      </c>
      <c r="AN1442" s="21">
        <f>AG1442*R1442/1000000000</f>
        <v>1167.3614781154122</v>
      </c>
      <c r="AO1442" s="86">
        <f t="shared" si="950"/>
        <v>5.3504067746956381E-2</v>
      </c>
      <c r="AP1442" s="88">
        <f t="shared" si="951"/>
        <v>9.8183315106961763E-4</v>
      </c>
      <c r="AQ1442" s="89">
        <f t="shared" si="952"/>
        <v>1.0653134828525769E-2</v>
      </c>
      <c r="AR1442" s="89">
        <f t="shared" si="953"/>
        <v>3.7355594319703982E-5</v>
      </c>
      <c r="AS1442" s="89">
        <f t="shared" si="954"/>
        <v>2.2387754374816118E-3</v>
      </c>
      <c r="AT1442" s="89">
        <f t="shared" si="955"/>
        <v>3.1982506249737321</v>
      </c>
      <c r="AU1442" s="91">
        <f t="shared" si="956"/>
        <v>1.4658648697796268E-4</v>
      </c>
      <c r="AV1442" s="95">
        <f t="shared" si="966"/>
        <v>358369.10014041048</v>
      </c>
      <c r="AW1442" s="96">
        <f t="shared" si="967"/>
        <v>3888394.2124119056</v>
      </c>
      <c r="AX1442" s="96">
        <f t="shared" si="968"/>
        <v>13634.791926691954</v>
      </c>
      <c r="AY1442" s="96">
        <f t="shared" si="969"/>
        <v>817153.03468078841</v>
      </c>
      <c r="AZ1442" s="96">
        <f t="shared" si="970"/>
        <v>1167361478.1154122</v>
      </c>
      <c r="BA1442" s="97">
        <f t="shared" si="971"/>
        <v>53504.067746956382</v>
      </c>
      <c r="BB1442" s="102">
        <f t="shared" si="972"/>
        <v>981.83315106961766</v>
      </c>
      <c r="BC1442" s="98">
        <f t="shared" si="973"/>
        <v>10653.134828525768</v>
      </c>
      <c r="BD1442" s="98">
        <f t="shared" si="974"/>
        <v>37.355594319703982</v>
      </c>
      <c r="BE1442" s="98">
        <f t="shared" si="975"/>
        <v>2238.7754374816118</v>
      </c>
      <c r="BF1442" s="98">
        <f t="shared" si="976"/>
        <v>3198250.624973732</v>
      </c>
      <c r="BG1442" s="103">
        <f t="shared" si="977"/>
        <v>146.58648697796269</v>
      </c>
      <c r="BH1442">
        <v>0.1</v>
      </c>
      <c r="BI1442">
        <f t="shared" si="957"/>
        <v>60800.076985177715</v>
      </c>
      <c r="BJ1442">
        <v>0.1</v>
      </c>
      <c r="BK1442">
        <f t="shared" si="958"/>
        <v>58784.4</v>
      </c>
      <c r="BL1442" s="114">
        <v>491.49252207956101</v>
      </c>
      <c r="BM1442" s="114">
        <v>4911.7599692228896</v>
      </c>
      <c r="BN1442" s="114">
        <v>16.278520514623899</v>
      </c>
      <c r="BO1442" s="114">
        <v>537.6</v>
      </c>
      <c r="BP1442" s="114">
        <v>384000</v>
      </c>
      <c r="BQ1442" s="107">
        <f t="shared" si="959"/>
        <v>8.7999999999999994E-9</v>
      </c>
      <c r="BR1442" s="107">
        <f t="shared" si="960"/>
        <v>0.30096903026407978</v>
      </c>
      <c r="BS1442" s="107">
        <f t="shared" si="961"/>
        <v>3.0115619483601064</v>
      </c>
      <c r="BT1442" s="107">
        <f t="shared" si="962"/>
        <v>9.9908293956619248E-3</v>
      </c>
      <c r="BU1442" s="107">
        <f t="shared" si="963"/>
        <v>0.33692082742829021</v>
      </c>
      <c r="BV1442" s="107">
        <f t="shared" si="964"/>
        <v>261.0299619380695</v>
      </c>
      <c r="BW1442" s="117">
        <f t="shared" si="965"/>
        <v>7.5666178249874615E-3</v>
      </c>
    </row>
    <row r="1443" spans="1:75" ht="45" customHeight="1" x14ac:dyDescent="0.25">
      <c r="A1443" s="108">
        <v>4.6644388888888892</v>
      </c>
      <c r="B1443" s="108">
        <v>-74.150097222222229</v>
      </c>
      <c r="C1443" s="119">
        <v>23</v>
      </c>
      <c r="D1443" s="119">
        <v>31</v>
      </c>
      <c r="E1443" s="119">
        <v>1897</v>
      </c>
      <c r="F1443" s="31" t="s">
        <v>3485</v>
      </c>
      <c r="G1443" s="31" t="s">
        <v>3486</v>
      </c>
      <c r="H1443" s="31" t="s">
        <v>3487</v>
      </c>
      <c r="I1443" s="53" t="s">
        <v>40</v>
      </c>
      <c r="J1443" s="1" t="s">
        <v>41</v>
      </c>
      <c r="K1443" s="1" t="s">
        <v>3488</v>
      </c>
      <c r="L1443" s="1"/>
      <c r="M1443" s="1">
        <v>2000</v>
      </c>
      <c r="N1443" s="2" t="s">
        <v>3490</v>
      </c>
      <c r="O1443" s="2" t="s">
        <v>3491</v>
      </c>
      <c r="P1443" s="25">
        <v>1.3557806644477E-2</v>
      </c>
      <c r="Q1443" s="54">
        <v>100800</v>
      </c>
      <c r="R1443" s="18">
        <v>106417.45159577012</v>
      </c>
      <c r="S1443" s="15" t="s">
        <v>64</v>
      </c>
      <c r="T1443" s="15"/>
      <c r="U1443" s="15"/>
      <c r="V1443" s="14">
        <v>365</v>
      </c>
      <c r="W1443" s="1"/>
      <c r="X1443" s="1"/>
      <c r="Y1443" s="14">
        <v>2190</v>
      </c>
      <c r="Z1443" s="1">
        <v>0</v>
      </c>
      <c r="AA1443" s="1">
        <v>0</v>
      </c>
      <c r="AB1443" s="19" t="s">
        <v>226</v>
      </c>
      <c r="AC1443" s="19">
        <v>2.5694890469471097</v>
      </c>
      <c r="AD1443" s="19">
        <v>3.4973600916780092</v>
      </c>
      <c r="AE1443" s="19">
        <v>0.17843673937132704</v>
      </c>
      <c r="AF1443" s="19">
        <v>4.2824817449118493</v>
      </c>
      <c r="AG1443" s="19">
        <v>1688.1177599999714</v>
      </c>
      <c r="AH1443" s="20">
        <v>1159.0914634146341</v>
      </c>
      <c r="AI1443" s="20">
        <v>1.4200000000000001E-4</v>
      </c>
      <c r="AJ1443" s="21">
        <f>AC1443*R1443/1000000</f>
        <v>0.27343847627935552</v>
      </c>
      <c r="AK1443" s="21">
        <f>AD1443*R1443/1000000</f>
        <v>0.37218014826912271</v>
      </c>
      <c r="AL1443" s="21">
        <f>AE1443*R1443/1000000</f>
        <v>1.8988783074955246E-2</v>
      </c>
      <c r="AM1443" s="21">
        <f>AF1443*R1443/1000000</f>
        <v>0.45573079379892589</v>
      </c>
      <c r="AN1443" s="21">
        <f>AG1443*R1443/1000000</f>
        <v>179.64519001275684</v>
      </c>
      <c r="AO1443" s="86">
        <f t="shared" si="950"/>
        <v>0.17376342735938094</v>
      </c>
      <c r="AP1443" s="88">
        <f t="shared" si="951"/>
        <v>7.4914651035439873E-4</v>
      </c>
      <c r="AQ1443" s="89">
        <f t="shared" si="952"/>
        <v>1.0196716390934869E-3</v>
      </c>
      <c r="AR1443" s="89">
        <f t="shared" si="953"/>
        <v>5.2024063219055467E-5</v>
      </c>
      <c r="AS1443" s="89">
        <f t="shared" si="954"/>
        <v>1.2485775172573312E-3</v>
      </c>
      <c r="AT1443" s="89">
        <f t="shared" si="955"/>
        <v>0.49217860277467629</v>
      </c>
      <c r="AU1443" s="91">
        <f t="shared" si="956"/>
        <v>4.7606418454624916E-4</v>
      </c>
      <c r="AV1443" s="95">
        <f t="shared" si="966"/>
        <v>273438.47627935553</v>
      </c>
      <c r="AW1443" s="96">
        <f t="shared" si="967"/>
        <v>372180.1482691227</v>
      </c>
      <c r="AX1443" s="96">
        <f t="shared" si="968"/>
        <v>18988.783074955245</v>
      </c>
      <c r="AY1443" s="96">
        <f t="shared" si="969"/>
        <v>455730.79379892588</v>
      </c>
      <c r="AZ1443" s="96">
        <f t="shared" si="970"/>
        <v>179645190.01275685</v>
      </c>
      <c r="BA1443" s="97">
        <f t="shared" si="971"/>
        <v>173763.42735938093</v>
      </c>
      <c r="BB1443" s="102">
        <f t="shared" si="972"/>
        <v>749.14651035439874</v>
      </c>
      <c r="BC1443" s="98">
        <f t="shared" si="973"/>
        <v>1019.6716390934869</v>
      </c>
      <c r="BD1443" s="98">
        <f t="shared" si="974"/>
        <v>52.024063219055471</v>
      </c>
      <c r="BE1443" s="98">
        <f t="shared" si="975"/>
        <v>1248.5775172573312</v>
      </c>
      <c r="BF1443" s="98">
        <f t="shared" si="976"/>
        <v>492178.60277467628</v>
      </c>
      <c r="BG1443" s="103">
        <f t="shared" si="977"/>
        <v>476.06418454624918</v>
      </c>
      <c r="BH1443">
        <v>0.1</v>
      </c>
      <c r="BI1443">
        <f t="shared" si="957"/>
        <v>10641.745159577013</v>
      </c>
      <c r="BJ1443">
        <v>0.1</v>
      </c>
      <c r="BK1443">
        <f t="shared" si="958"/>
        <v>115.90914634146341</v>
      </c>
      <c r="BL1443">
        <f>AC1443*0.1</f>
        <v>0.25694890469471099</v>
      </c>
      <c r="BM1443">
        <f>AD1443*0.1</f>
        <v>0.34973600916780095</v>
      </c>
      <c r="BN1443">
        <f>AE1443*0.1</f>
        <v>1.7843673937132706E-2</v>
      </c>
      <c r="BO1443">
        <f>AF1443*0.1</f>
        <v>0.42824817449118496</v>
      </c>
      <c r="BP1443">
        <f>AG1443*0.1</f>
        <v>168.81177599999717</v>
      </c>
      <c r="BQ1443" s="107">
        <f t="shared" si="959"/>
        <v>1.4200000000000001E-5</v>
      </c>
      <c r="BR1443" s="107">
        <f t="shared" si="960"/>
        <v>3.867004016288985E-2</v>
      </c>
      <c r="BS1443" s="107">
        <f t="shared" si="961"/>
        <v>5.2634221332822285E-2</v>
      </c>
      <c r="BT1443" s="107">
        <f t="shared" si="962"/>
        <v>2.6854194557562397E-3</v>
      </c>
      <c r="BU1443" s="107">
        <f t="shared" si="963"/>
        <v>6.4450066938149753E-2</v>
      </c>
      <c r="BV1443" s="107">
        <f t="shared" si="964"/>
        <v>25.405666413113245</v>
      </c>
      <c r="BW1443" s="117">
        <f t="shared" si="965"/>
        <v>2.4573859561606869E-2</v>
      </c>
    </row>
    <row r="1444" spans="1:75" ht="15" customHeight="1" x14ac:dyDescent="0.25">
      <c r="A1444" s="108">
        <v>4.6208166666666672</v>
      </c>
      <c r="B1444" s="108">
        <v>-74.203322222222226</v>
      </c>
      <c r="C1444" s="119">
        <v>18</v>
      </c>
      <c r="D1444" s="119">
        <v>26</v>
      </c>
      <c r="E1444" s="119">
        <v>1827</v>
      </c>
      <c r="F1444" s="31" t="s">
        <v>3492</v>
      </c>
      <c r="G1444" s="31" t="s">
        <v>3493</v>
      </c>
      <c r="H1444" s="31" t="s">
        <v>3494</v>
      </c>
      <c r="I1444" s="53" t="s">
        <v>425</v>
      </c>
      <c r="J1444" s="1" t="s">
        <v>2019</v>
      </c>
      <c r="K1444" s="1" t="s">
        <v>3495</v>
      </c>
      <c r="L1444" s="1"/>
      <c r="M1444" s="1" t="s">
        <v>3452</v>
      </c>
      <c r="N1444" s="2" t="s">
        <v>62</v>
      </c>
      <c r="O1444" s="2" t="s">
        <v>63</v>
      </c>
      <c r="P1444" s="17">
        <v>-1.5549305289660951E-2</v>
      </c>
      <c r="Q1444" s="54">
        <v>143856</v>
      </c>
      <c r="R1444" s="18">
        <v>135181.12935407294</v>
      </c>
      <c r="S1444" s="15" t="s">
        <v>64</v>
      </c>
      <c r="T1444" s="15">
        <f>((R1444*6933000)/1000)/8460</f>
        <v>110781.41487136971</v>
      </c>
      <c r="U1444" s="15" t="s">
        <v>45</v>
      </c>
      <c r="V1444" s="14">
        <v>365</v>
      </c>
      <c r="W1444" s="1"/>
      <c r="X1444" s="1"/>
      <c r="Y1444" s="14">
        <v>0</v>
      </c>
      <c r="Z1444" s="1">
        <v>0</v>
      </c>
      <c r="AA1444" s="1">
        <v>0</v>
      </c>
      <c r="AB1444" s="19" t="s">
        <v>226</v>
      </c>
      <c r="AC1444" s="19">
        <v>12.7152226842523</v>
      </c>
      <c r="AD1444" s="19">
        <v>4.5638248573294096</v>
      </c>
      <c r="AE1444" s="19">
        <v>12.0799261022882</v>
      </c>
      <c r="AF1444" s="19">
        <v>6.25</v>
      </c>
      <c r="AG1444" s="19">
        <v>2343</v>
      </c>
      <c r="AH1444" s="20">
        <v>26143.981481481482</v>
      </c>
      <c r="AI1444" s="20">
        <v>2.9999999999999997E-8</v>
      </c>
      <c r="AJ1444" s="21">
        <f>AC1444*R1444/1000000</f>
        <v>1.7188581624457526</v>
      </c>
      <c r="AK1444" s="21">
        <f>AD1444*R1444/1000000</f>
        <v>0.61694299838798039</v>
      </c>
      <c r="AL1444" s="21">
        <f>AE1444*R1444/1000000</f>
        <v>1.6329780530210634</v>
      </c>
      <c r="AM1444" s="21">
        <f>AF1444*R1444/1000000</f>
        <v>0.84488205846295583</v>
      </c>
      <c r="AN1444" s="21">
        <f>AG1444*R1444/1000000</f>
        <v>316.7293860765929</v>
      </c>
      <c r="AO1444" s="86">
        <f t="shared" si="950"/>
        <v>7.3702305273578477E-4</v>
      </c>
      <c r="AP1444" s="88">
        <f t="shared" si="951"/>
        <v>4.7092004450568561E-3</v>
      </c>
      <c r="AQ1444" s="89">
        <f t="shared" si="952"/>
        <v>1.6902547901040559E-3</v>
      </c>
      <c r="AR1444" s="89">
        <f t="shared" si="953"/>
        <v>4.4739124740303107E-3</v>
      </c>
      <c r="AS1444" s="89">
        <f t="shared" si="954"/>
        <v>2.3147453656519336E-3</v>
      </c>
      <c r="AT1444" s="89">
        <f t="shared" si="955"/>
        <v>0.86775174267559696</v>
      </c>
      <c r="AU1444" s="91">
        <f t="shared" si="956"/>
        <v>2.0192412403720132E-6</v>
      </c>
      <c r="AV1444" s="95">
        <f t="shared" si="966"/>
        <v>1718858.1624457526</v>
      </c>
      <c r="AW1444" s="96">
        <f t="shared" si="967"/>
        <v>616942.99838798039</v>
      </c>
      <c r="AX1444" s="96">
        <f t="shared" si="968"/>
        <v>1632978.0530210633</v>
      </c>
      <c r="AY1444" s="96">
        <f t="shared" si="969"/>
        <v>844882.05846295587</v>
      </c>
      <c r="AZ1444" s="96">
        <f t="shared" si="970"/>
        <v>316729386.07659292</v>
      </c>
      <c r="BA1444" s="97">
        <f t="shared" si="971"/>
        <v>737.02305273578474</v>
      </c>
      <c r="BB1444" s="102">
        <f t="shared" si="972"/>
        <v>4709.2004450568566</v>
      </c>
      <c r="BC1444" s="98">
        <f t="shared" si="973"/>
        <v>1690.2547901040559</v>
      </c>
      <c r="BD1444" s="98">
        <f t="shared" si="974"/>
        <v>4473.9124740303105</v>
      </c>
      <c r="BE1444" s="98">
        <f t="shared" si="975"/>
        <v>2314.7453656519338</v>
      </c>
      <c r="BF1444" s="98">
        <f t="shared" si="976"/>
        <v>867751.74267559696</v>
      </c>
      <c r="BG1444" s="103">
        <f t="shared" si="977"/>
        <v>2.019241240372013</v>
      </c>
      <c r="BH1444">
        <v>0.1</v>
      </c>
      <c r="BI1444">
        <f t="shared" si="957"/>
        <v>13518.112935407295</v>
      </c>
      <c r="BJ1444">
        <v>0.1</v>
      </c>
      <c r="BK1444">
        <f t="shared" si="958"/>
        <v>2614.3981481481483</v>
      </c>
      <c r="BL1444" s="114">
        <v>8.7974410932361504</v>
      </c>
      <c r="BM1444" s="114">
        <v>3.6268345072346699</v>
      </c>
      <c r="BN1444" s="114">
        <v>10.053852918428399</v>
      </c>
      <c r="BO1444" s="114">
        <v>12.5</v>
      </c>
      <c r="BP1444" s="114">
        <v>2343</v>
      </c>
      <c r="BQ1444" s="107">
        <f t="shared" si="959"/>
        <v>3E-9</v>
      </c>
      <c r="BR1444" s="107">
        <f t="shared" si="960"/>
        <v>1.2016054230200492</v>
      </c>
      <c r="BS1444" s="107">
        <f t="shared" si="961"/>
        <v>0.49414598832240408</v>
      </c>
      <c r="BT1444" s="107">
        <f t="shared" si="962"/>
        <v>1.3688663342499756</v>
      </c>
      <c r="BU1444" s="107">
        <f t="shared" si="963"/>
        <v>1.6918750035914392</v>
      </c>
      <c r="BV1444" s="107">
        <f t="shared" si="964"/>
        <v>318.30909356237373</v>
      </c>
      <c r="BW1444" s="117">
        <f t="shared" si="965"/>
        <v>1.0423079969605678E-4</v>
      </c>
    </row>
    <row r="1445" spans="1:75" x14ac:dyDescent="0.25">
      <c r="A1445" s="108">
        <v>4.5909027777777771</v>
      </c>
      <c r="B1445" s="108">
        <v>-74.110602777777771</v>
      </c>
      <c r="C1445" s="119">
        <v>28</v>
      </c>
      <c r="D1445" s="119">
        <v>23</v>
      </c>
      <c r="E1445" s="119">
        <v>1798</v>
      </c>
      <c r="F1445" s="31" t="s">
        <v>3496</v>
      </c>
      <c r="G1445" s="31" t="s">
        <v>3497</v>
      </c>
      <c r="H1445" s="31" t="s">
        <v>3498</v>
      </c>
      <c r="I1445" s="53" t="s">
        <v>1526</v>
      </c>
      <c r="J1445" s="1" t="s">
        <v>41</v>
      </c>
      <c r="K1445" s="1">
        <v>40</v>
      </c>
      <c r="L1445" s="1"/>
      <c r="M1445" s="1">
        <v>1978</v>
      </c>
      <c r="N1445" s="15" t="s">
        <v>102</v>
      </c>
      <c r="O1445" s="2" t="s">
        <v>103</v>
      </c>
      <c r="P1445" s="28">
        <v>4.2689148957375835E-3</v>
      </c>
      <c r="Q1445" s="5">
        <v>8.23</v>
      </c>
      <c r="R1445" s="18">
        <v>8.3717393810860017</v>
      </c>
      <c r="S1445" s="2" t="s">
        <v>45</v>
      </c>
      <c r="T1445" s="2"/>
      <c r="U1445" s="2"/>
      <c r="V1445" s="14">
        <v>365</v>
      </c>
      <c r="W1445" s="1"/>
      <c r="X1445" s="1"/>
      <c r="Y1445" s="1">
        <v>192</v>
      </c>
      <c r="Z1445" s="1">
        <v>0</v>
      </c>
      <c r="AA1445" s="1">
        <v>0</v>
      </c>
      <c r="AB1445" s="19" t="s">
        <v>49</v>
      </c>
      <c r="AC1445" s="19">
        <v>840000</v>
      </c>
      <c r="AD1445" s="19">
        <v>2400000</v>
      </c>
      <c r="AE1445" s="19">
        <v>1800000</v>
      </c>
      <c r="AF1445" s="19">
        <v>600000</v>
      </c>
      <c r="AG1445" s="19">
        <v>2676000000</v>
      </c>
      <c r="AH1445" s="23">
        <f>Q1445</f>
        <v>8.23</v>
      </c>
      <c r="AI1445" s="20">
        <v>9.1200000000000003E-2</v>
      </c>
      <c r="AJ1445" s="21">
        <f>AC1445*R1445/1000000000</f>
        <v>7.0322610801122412E-3</v>
      </c>
      <c r="AK1445" s="21">
        <f>AD1445*R1445/1000000000</f>
        <v>2.0092174514606403E-2</v>
      </c>
      <c r="AL1445" s="21">
        <f>AE1445*R1445/1000000000</f>
        <v>1.5069130885954803E-2</v>
      </c>
      <c r="AM1445" s="21">
        <f>AF1445*R1445/1000000000</f>
        <v>5.0230436286516009E-3</v>
      </c>
      <c r="AN1445" s="21">
        <f>AG1445*R1445/1000000000</f>
        <v>22.40277458378614</v>
      </c>
      <c r="AO1445" s="86">
        <f t="shared" si="950"/>
        <v>0.76350263155504328</v>
      </c>
      <c r="AP1445" s="88">
        <f t="shared" si="951"/>
        <v>1.9266468712636278E-5</v>
      </c>
      <c r="AQ1445" s="89">
        <f t="shared" si="952"/>
        <v>5.504705346467508E-5</v>
      </c>
      <c r="AR1445" s="89">
        <f t="shared" si="953"/>
        <v>4.1285290098506308E-5</v>
      </c>
      <c r="AS1445" s="89">
        <f t="shared" si="954"/>
        <v>1.376176336616877E-5</v>
      </c>
      <c r="AT1445" s="89">
        <f t="shared" si="955"/>
        <v>6.1377464613112713E-2</v>
      </c>
      <c r="AU1445" s="91">
        <f t="shared" si="956"/>
        <v>2.0917880316576529E-3</v>
      </c>
      <c r="AV1445" s="95">
        <f t="shared" si="966"/>
        <v>7032.261080112241</v>
      </c>
      <c r="AW1445" s="96">
        <f t="shared" si="967"/>
        <v>20092.174514606402</v>
      </c>
      <c r="AX1445" s="96">
        <f t="shared" si="968"/>
        <v>15069.130885954803</v>
      </c>
      <c r="AY1445" s="96">
        <f t="shared" si="969"/>
        <v>5023.0436286516006</v>
      </c>
      <c r="AZ1445" s="96">
        <f t="shared" si="970"/>
        <v>22402774.583786141</v>
      </c>
      <c r="BA1445" s="97">
        <f t="shared" si="971"/>
        <v>763502.63155504328</v>
      </c>
      <c r="BB1445" s="102">
        <f t="shared" si="972"/>
        <v>19.266468712636279</v>
      </c>
      <c r="BC1445" s="98">
        <f t="shared" si="973"/>
        <v>55.047053464675081</v>
      </c>
      <c r="BD1445" s="98">
        <f t="shared" si="974"/>
        <v>41.285290098506309</v>
      </c>
      <c r="BE1445" s="98">
        <f t="shared" si="975"/>
        <v>13.76176336616877</v>
      </c>
      <c r="BF1445" s="98">
        <f t="shared" si="976"/>
        <v>61377.464613112716</v>
      </c>
      <c r="BG1445" s="103">
        <f t="shared" si="977"/>
        <v>2091.7880316576529</v>
      </c>
      <c r="BH1445">
        <v>0.1</v>
      </c>
      <c r="BI1445">
        <f t="shared" si="957"/>
        <v>0.83717393810860019</v>
      </c>
      <c r="BJ1445">
        <v>0.1</v>
      </c>
      <c r="BK1445">
        <f t="shared" si="958"/>
        <v>0.82300000000000006</v>
      </c>
      <c r="BL1445" s="114">
        <v>336000</v>
      </c>
      <c r="BM1445" s="114">
        <v>480000</v>
      </c>
      <c r="BN1445" s="114">
        <v>360000</v>
      </c>
      <c r="BO1445" s="114">
        <v>120000</v>
      </c>
      <c r="BP1445" s="114">
        <v>1070400000</v>
      </c>
      <c r="BQ1445" s="107">
        <f t="shared" si="959"/>
        <v>9.1200000000000014E-3</v>
      </c>
      <c r="BR1445" s="107">
        <f t="shared" si="960"/>
        <v>2.8994755220222912E-3</v>
      </c>
      <c r="BS1445" s="107">
        <f t="shared" si="961"/>
        <v>4.492746803044876E-3</v>
      </c>
      <c r="BT1445" s="107">
        <f t="shared" si="962"/>
        <v>3.3695601022836574E-3</v>
      </c>
      <c r="BU1445" s="107">
        <f t="shared" si="963"/>
        <v>1.123186700761219E-3</v>
      </c>
      <c r="BV1445" s="107">
        <f t="shared" si="964"/>
        <v>9.2369005915853002</v>
      </c>
      <c r="BW1445" s="117">
        <f t="shared" si="965"/>
        <v>0.10797557764526906</v>
      </c>
    </row>
    <row r="1446" spans="1:75" ht="15" customHeight="1" x14ac:dyDescent="0.25">
      <c r="A1446" s="108">
        <v>4.6114388888888884</v>
      </c>
      <c r="B1446" s="108">
        <v>-74.077252777777773</v>
      </c>
      <c r="C1446" s="119">
        <v>32</v>
      </c>
      <c r="D1446" s="119">
        <v>25</v>
      </c>
      <c r="E1446" s="119">
        <v>2321</v>
      </c>
      <c r="F1446" s="31" t="s">
        <v>3499</v>
      </c>
      <c r="G1446" s="31" t="s">
        <v>3500</v>
      </c>
      <c r="H1446" s="31" t="s">
        <v>3501</v>
      </c>
      <c r="I1446" s="53" t="s">
        <v>2934</v>
      </c>
      <c r="J1446" s="1" t="s">
        <v>53</v>
      </c>
      <c r="K1446" s="1" t="s">
        <v>3502</v>
      </c>
      <c r="L1446" s="1"/>
      <c r="M1446" s="1" t="s">
        <v>3489</v>
      </c>
      <c r="N1446" s="2" t="s">
        <v>150</v>
      </c>
      <c r="O1446" s="2" t="s">
        <v>3329</v>
      </c>
      <c r="P1446" s="28">
        <v>4.2689148957375835E-3</v>
      </c>
      <c r="Q1446" s="54">
        <v>84000</v>
      </c>
      <c r="R1446" s="18">
        <v>85446.671690306684</v>
      </c>
      <c r="S1446" s="15" t="s">
        <v>64</v>
      </c>
      <c r="T1446" s="15">
        <f t="shared" ref="T1446:T1451" si="990">((R1446*6933000)/1000)/8460</f>
        <v>70023.850452588216</v>
      </c>
      <c r="U1446" s="15" t="s">
        <v>45</v>
      </c>
      <c r="V1446" s="14">
        <v>365</v>
      </c>
      <c r="W1446" s="1"/>
      <c r="X1446" s="1"/>
      <c r="Y1446" s="1">
        <v>576</v>
      </c>
      <c r="Z1446" s="1">
        <v>0</v>
      </c>
      <c r="AA1446" s="1">
        <v>0</v>
      </c>
      <c r="AB1446" s="19" t="s">
        <v>226</v>
      </c>
      <c r="AC1446" s="19">
        <v>12.7152226842523</v>
      </c>
      <c r="AD1446" s="19">
        <v>4.5638248573294096</v>
      </c>
      <c r="AE1446" s="19">
        <v>12.0799261022882</v>
      </c>
      <c r="AF1446" s="19">
        <v>6.25</v>
      </c>
      <c r="AG1446" s="19">
        <v>2343</v>
      </c>
      <c r="AH1446" s="20">
        <v>5536.7678571428569</v>
      </c>
      <c r="AI1446" s="20">
        <v>1.3619999999999999E-8</v>
      </c>
      <c r="AJ1446" s="21">
        <f t="shared" ref="AJ1446:AJ1451" si="991">AC1446*R1446/1000000</f>
        <v>1.0864734581704463</v>
      </c>
      <c r="AK1446" s="21">
        <f t="shared" ref="AK1446:AK1451" si="992">AD1446*R1446/1000000</f>
        <v>0.38996364423628682</v>
      </c>
      <c r="AL1446" s="21">
        <f t="shared" ref="AL1446:AL1451" si="993">AE1446*R1446/1000000</f>
        <v>1.0321894797053859</v>
      </c>
      <c r="AM1446" s="21">
        <f t="shared" ref="AM1446:AM1451" si="994">AF1446*R1446/1000000</f>
        <v>0.53404169806441681</v>
      </c>
      <c r="AN1446" s="21">
        <f t="shared" ref="AN1446:AN1451" si="995">AG1446*R1446/1000000</f>
        <v>200.20155177038856</v>
      </c>
      <c r="AO1446" s="86">
        <f t="shared" si="950"/>
        <v>7.6709523904602413E-5</v>
      </c>
      <c r="AP1446" s="88">
        <f t="shared" si="951"/>
        <v>2.9766396114258801E-3</v>
      </c>
      <c r="AQ1446" s="89">
        <f t="shared" si="952"/>
        <v>1.0683935458528405E-3</v>
      </c>
      <c r="AR1446" s="89">
        <f t="shared" si="953"/>
        <v>2.827916382754482E-3</v>
      </c>
      <c r="AS1446" s="89">
        <f t="shared" si="954"/>
        <v>1.4631279399025118E-3</v>
      </c>
      <c r="AT1446" s="89">
        <f t="shared" si="955"/>
        <v>0.54849740211065356</v>
      </c>
      <c r="AU1446" s="91">
        <f t="shared" si="956"/>
        <v>2.1016307919069154E-7</v>
      </c>
      <c r="AV1446" s="95">
        <f t="shared" si="966"/>
        <v>1086473.4581704463</v>
      </c>
      <c r="AW1446" s="96">
        <f t="shared" si="967"/>
        <v>389963.64423628681</v>
      </c>
      <c r="AX1446" s="96">
        <f t="shared" si="968"/>
        <v>1032189.4797053859</v>
      </c>
      <c r="AY1446" s="96">
        <f t="shared" si="969"/>
        <v>534041.69806441676</v>
      </c>
      <c r="AZ1446" s="96">
        <f t="shared" si="970"/>
        <v>200201551.77038857</v>
      </c>
      <c r="BA1446" s="97">
        <f t="shared" si="971"/>
        <v>76.709523904602406</v>
      </c>
      <c r="BB1446" s="102">
        <f t="shared" si="972"/>
        <v>2976.63961142588</v>
      </c>
      <c r="BC1446" s="98">
        <f t="shared" si="973"/>
        <v>1068.3935458528406</v>
      </c>
      <c r="BD1446" s="98">
        <f t="shared" si="974"/>
        <v>2827.9163827544821</v>
      </c>
      <c r="BE1446" s="98">
        <f t="shared" si="975"/>
        <v>1463.1279399025118</v>
      </c>
      <c r="BF1446" s="98">
        <f t="shared" si="976"/>
        <v>548497.40211065358</v>
      </c>
      <c r="BG1446" s="103">
        <f t="shared" si="977"/>
        <v>0.21016307919069155</v>
      </c>
      <c r="BH1446">
        <v>0.1</v>
      </c>
      <c r="BI1446">
        <f t="shared" si="957"/>
        <v>8544.6671690306684</v>
      </c>
      <c r="BJ1446">
        <v>0.1</v>
      </c>
      <c r="BK1446">
        <f t="shared" si="958"/>
        <v>553.67678571428576</v>
      </c>
      <c r="BL1446" s="114">
        <v>8.7974410932361504</v>
      </c>
      <c r="BM1446" s="114">
        <v>3.6268345072346699</v>
      </c>
      <c r="BN1446" s="114">
        <v>10.053852918428399</v>
      </c>
      <c r="BO1446" s="114">
        <v>12.5</v>
      </c>
      <c r="BP1446" s="114">
        <v>2343</v>
      </c>
      <c r="BQ1446" s="107">
        <f t="shared" si="959"/>
        <v>1.3620000000000001E-9</v>
      </c>
      <c r="BR1446" s="107">
        <f t="shared" si="960"/>
        <v>0.75952305305246914</v>
      </c>
      <c r="BS1446" s="107">
        <f t="shared" si="961"/>
        <v>0.31234485340534274</v>
      </c>
      <c r="BT1446" s="107">
        <f t="shared" si="962"/>
        <v>0.86524704157642229</v>
      </c>
      <c r="BU1446" s="107">
        <f t="shared" si="963"/>
        <v>1.0694176669752649</v>
      </c>
      <c r="BV1446" s="107">
        <f t="shared" si="964"/>
        <v>201.20006944477996</v>
      </c>
      <c r="BW1446" s="117">
        <f t="shared" si="965"/>
        <v>1.084836490690719E-5</v>
      </c>
    </row>
    <row r="1447" spans="1:75" ht="15" customHeight="1" x14ac:dyDescent="0.25">
      <c r="A1447" s="108">
        <v>4.5823027777777776</v>
      </c>
      <c r="B1447" s="108">
        <v>-74.102252777777778</v>
      </c>
      <c r="C1447" s="119">
        <v>29</v>
      </c>
      <c r="D1447" s="119">
        <v>22</v>
      </c>
      <c r="E1447" s="119">
        <v>2279</v>
      </c>
      <c r="F1447" s="31" t="s">
        <v>3503</v>
      </c>
      <c r="G1447" s="31" t="s">
        <v>3504</v>
      </c>
      <c r="H1447" s="31" t="s">
        <v>3505</v>
      </c>
      <c r="I1447" s="53" t="s">
        <v>2934</v>
      </c>
      <c r="J1447" s="1" t="s">
        <v>53</v>
      </c>
      <c r="K1447" s="1" t="s">
        <v>3489</v>
      </c>
      <c r="L1447" s="1"/>
      <c r="M1447" s="1" t="s">
        <v>3489</v>
      </c>
      <c r="N1447" s="2" t="s">
        <v>150</v>
      </c>
      <c r="O1447" s="2" t="s">
        <v>3329</v>
      </c>
      <c r="P1447" s="28">
        <v>4.2689148957375835E-3</v>
      </c>
      <c r="Q1447" s="54">
        <v>84000</v>
      </c>
      <c r="R1447" s="18">
        <v>85446.671690306684</v>
      </c>
      <c r="S1447" s="15" t="s">
        <v>64</v>
      </c>
      <c r="T1447" s="15">
        <f t="shared" si="990"/>
        <v>70023.850452588216</v>
      </c>
      <c r="U1447" s="15" t="s">
        <v>45</v>
      </c>
      <c r="V1447" s="14">
        <v>365</v>
      </c>
      <c r="W1447" s="1"/>
      <c r="X1447" s="1"/>
      <c r="Y1447" s="14">
        <v>0</v>
      </c>
      <c r="Z1447" s="1">
        <v>0</v>
      </c>
      <c r="AA1447" s="1">
        <v>0</v>
      </c>
      <c r="AB1447" s="19" t="s">
        <v>226</v>
      </c>
      <c r="AC1447" s="19">
        <v>12.7152226842523</v>
      </c>
      <c r="AD1447" s="19">
        <v>4.5638248573294096</v>
      </c>
      <c r="AE1447" s="19">
        <v>12.0799261022882</v>
      </c>
      <c r="AF1447" s="19">
        <v>6.25</v>
      </c>
      <c r="AG1447" s="19">
        <v>2343</v>
      </c>
      <c r="AH1447" s="20">
        <v>5536.7678571428569</v>
      </c>
      <c r="AI1447" s="20">
        <v>1.3619999999999999E-8</v>
      </c>
      <c r="AJ1447" s="21">
        <f t="shared" si="991"/>
        <v>1.0864734581704463</v>
      </c>
      <c r="AK1447" s="21">
        <f t="shared" si="992"/>
        <v>0.38996364423628682</v>
      </c>
      <c r="AL1447" s="21">
        <f t="shared" si="993"/>
        <v>1.0321894797053859</v>
      </c>
      <c r="AM1447" s="21">
        <f t="shared" si="994"/>
        <v>0.53404169806441681</v>
      </c>
      <c r="AN1447" s="21">
        <f t="shared" si="995"/>
        <v>200.20155177038856</v>
      </c>
      <c r="AO1447" s="86">
        <f t="shared" si="950"/>
        <v>7.6709523904602413E-5</v>
      </c>
      <c r="AP1447" s="88">
        <f t="shared" si="951"/>
        <v>2.9766396114258801E-3</v>
      </c>
      <c r="AQ1447" s="89">
        <f t="shared" si="952"/>
        <v>1.0683935458528405E-3</v>
      </c>
      <c r="AR1447" s="89">
        <f t="shared" si="953"/>
        <v>2.827916382754482E-3</v>
      </c>
      <c r="AS1447" s="89">
        <f t="shared" si="954"/>
        <v>1.4631279399025118E-3</v>
      </c>
      <c r="AT1447" s="89">
        <f t="shared" si="955"/>
        <v>0.54849740211065356</v>
      </c>
      <c r="AU1447" s="91">
        <f t="shared" si="956"/>
        <v>2.1016307919069154E-7</v>
      </c>
      <c r="AV1447" s="95">
        <f t="shared" si="966"/>
        <v>1086473.4581704463</v>
      </c>
      <c r="AW1447" s="96">
        <f t="shared" si="967"/>
        <v>389963.64423628681</v>
      </c>
      <c r="AX1447" s="96">
        <f t="shared" si="968"/>
        <v>1032189.4797053859</v>
      </c>
      <c r="AY1447" s="96">
        <f t="shared" si="969"/>
        <v>534041.69806441676</v>
      </c>
      <c r="AZ1447" s="96">
        <f t="shared" si="970"/>
        <v>200201551.77038857</v>
      </c>
      <c r="BA1447" s="97">
        <f t="shared" si="971"/>
        <v>76.709523904602406</v>
      </c>
      <c r="BB1447" s="102">
        <f t="shared" si="972"/>
        <v>2976.63961142588</v>
      </c>
      <c r="BC1447" s="98">
        <f t="shared" si="973"/>
        <v>1068.3935458528406</v>
      </c>
      <c r="BD1447" s="98">
        <f t="shared" si="974"/>
        <v>2827.9163827544821</v>
      </c>
      <c r="BE1447" s="98">
        <f t="shared" si="975"/>
        <v>1463.1279399025118</v>
      </c>
      <c r="BF1447" s="98">
        <f t="shared" si="976"/>
        <v>548497.40211065358</v>
      </c>
      <c r="BG1447" s="103">
        <f t="shared" si="977"/>
        <v>0.21016307919069155</v>
      </c>
      <c r="BH1447">
        <v>0.1</v>
      </c>
      <c r="BI1447">
        <f t="shared" si="957"/>
        <v>8544.6671690306684</v>
      </c>
      <c r="BJ1447">
        <v>0.1</v>
      </c>
      <c r="BK1447">
        <f t="shared" si="958"/>
        <v>553.67678571428576</v>
      </c>
      <c r="BL1447" s="114">
        <v>8.7974410932361504</v>
      </c>
      <c r="BM1447" s="114">
        <v>3.6268345072346699</v>
      </c>
      <c r="BN1447" s="114">
        <v>10.053852918428399</v>
      </c>
      <c r="BO1447" s="114">
        <v>12.5</v>
      </c>
      <c r="BP1447" s="114">
        <v>2343</v>
      </c>
      <c r="BQ1447" s="107">
        <f t="shared" si="959"/>
        <v>1.3620000000000001E-9</v>
      </c>
      <c r="BR1447" s="107">
        <f t="shared" si="960"/>
        <v>0.75952305305246914</v>
      </c>
      <c r="BS1447" s="107">
        <f t="shared" si="961"/>
        <v>0.31234485340534274</v>
      </c>
      <c r="BT1447" s="107">
        <f t="shared" si="962"/>
        <v>0.86524704157642229</v>
      </c>
      <c r="BU1447" s="107">
        <f t="shared" si="963"/>
        <v>1.0694176669752649</v>
      </c>
      <c r="BV1447" s="107">
        <f t="shared" si="964"/>
        <v>201.20006944477996</v>
      </c>
      <c r="BW1447" s="117">
        <f t="shared" si="965"/>
        <v>1.084836490690719E-5</v>
      </c>
    </row>
    <row r="1448" spans="1:75" ht="15" customHeight="1" x14ac:dyDescent="0.25">
      <c r="A1448" s="108">
        <v>4.5338638888888889</v>
      </c>
      <c r="B1448" s="108">
        <v>-74.113063888888888</v>
      </c>
      <c r="C1448" s="119">
        <v>28</v>
      </c>
      <c r="D1448" s="119">
        <v>17</v>
      </c>
      <c r="E1448" s="119">
        <v>1720</v>
      </c>
      <c r="F1448" s="31" t="s">
        <v>3506</v>
      </c>
      <c r="G1448" s="31" t="s">
        <v>3507</v>
      </c>
      <c r="H1448" s="31" t="s">
        <v>3508</v>
      </c>
      <c r="I1448" s="53" t="s">
        <v>3384</v>
      </c>
      <c r="J1448" s="1" t="s">
        <v>53</v>
      </c>
      <c r="K1448" s="1" t="s">
        <v>3489</v>
      </c>
      <c r="L1448" s="1"/>
      <c r="M1448" s="1" t="s">
        <v>3489</v>
      </c>
      <c r="N1448" s="2" t="s">
        <v>150</v>
      </c>
      <c r="O1448" s="2" t="s">
        <v>3329</v>
      </c>
      <c r="P1448" s="28">
        <v>4.2689148957375835E-3</v>
      </c>
      <c r="Q1448" s="54">
        <v>84000</v>
      </c>
      <c r="R1448" s="18">
        <v>85446.671690306684</v>
      </c>
      <c r="S1448" s="15" t="s">
        <v>64</v>
      </c>
      <c r="T1448" s="15">
        <f t="shared" si="990"/>
        <v>70023.850452588216</v>
      </c>
      <c r="U1448" s="15" t="s">
        <v>45</v>
      </c>
      <c r="V1448" s="14">
        <v>365</v>
      </c>
      <c r="W1448" s="76" t="s">
        <v>3306</v>
      </c>
      <c r="X1448" s="1"/>
      <c r="Y1448" s="14">
        <v>8760</v>
      </c>
      <c r="Z1448" s="1">
        <v>0</v>
      </c>
      <c r="AA1448" s="1">
        <v>0</v>
      </c>
      <c r="AB1448" s="19" t="s">
        <v>226</v>
      </c>
      <c r="AC1448" s="19">
        <v>12.7152226842523</v>
      </c>
      <c r="AD1448" s="19">
        <v>4.5638248573294096</v>
      </c>
      <c r="AE1448" s="19">
        <v>12.0799261022882</v>
      </c>
      <c r="AF1448" s="19">
        <v>6.25</v>
      </c>
      <c r="AG1448" s="19">
        <v>2343</v>
      </c>
      <c r="AH1448" s="20">
        <v>5536.7678571428569</v>
      </c>
      <c r="AI1448" s="20">
        <v>1.3619999999999999E-8</v>
      </c>
      <c r="AJ1448" s="21">
        <f t="shared" si="991"/>
        <v>1.0864734581704463</v>
      </c>
      <c r="AK1448" s="21">
        <f t="shared" si="992"/>
        <v>0.38996364423628682</v>
      </c>
      <c r="AL1448" s="21">
        <f t="shared" si="993"/>
        <v>1.0321894797053859</v>
      </c>
      <c r="AM1448" s="21">
        <f t="shared" si="994"/>
        <v>0.53404169806441681</v>
      </c>
      <c r="AN1448" s="21">
        <f t="shared" si="995"/>
        <v>200.20155177038856</v>
      </c>
      <c r="AO1448" s="86">
        <f t="shared" si="950"/>
        <v>7.6709523904602413E-5</v>
      </c>
      <c r="AP1448" s="88">
        <f t="shared" si="951"/>
        <v>2.9766396114258801E-3</v>
      </c>
      <c r="AQ1448" s="89">
        <f t="shared" si="952"/>
        <v>1.0683935458528405E-3</v>
      </c>
      <c r="AR1448" s="89">
        <f t="shared" si="953"/>
        <v>2.827916382754482E-3</v>
      </c>
      <c r="AS1448" s="89">
        <f t="shared" si="954"/>
        <v>1.4631279399025118E-3</v>
      </c>
      <c r="AT1448" s="89">
        <f t="shared" si="955"/>
        <v>0.54849740211065356</v>
      </c>
      <c r="AU1448" s="91">
        <f t="shared" si="956"/>
        <v>2.1016307919069154E-7</v>
      </c>
      <c r="AV1448" s="95">
        <f t="shared" si="966"/>
        <v>1086473.4581704463</v>
      </c>
      <c r="AW1448" s="96">
        <f t="shared" si="967"/>
        <v>389963.64423628681</v>
      </c>
      <c r="AX1448" s="96">
        <f t="shared" si="968"/>
        <v>1032189.4797053859</v>
      </c>
      <c r="AY1448" s="96">
        <f t="shared" si="969"/>
        <v>534041.69806441676</v>
      </c>
      <c r="AZ1448" s="96">
        <f t="shared" si="970"/>
        <v>200201551.77038857</v>
      </c>
      <c r="BA1448" s="97">
        <f t="shared" si="971"/>
        <v>76.709523904602406</v>
      </c>
      <c r="BB1448" s="102">
        <f t="shared" si="972"/>
        <v>2976.63961142588</v>
      </c>
      <c r="BC1448" s="98">
        <f t="shared" si="973"/>
        <v>1068.3935458528406</v>
      </c>
      <c r="BD1448" s="98">
        <f t="shared" si="974"/>
        <v>2827.9163827544821</v>
      </c>
      <c r="BE1448" s="98">
        <f t="shared" si="975"/>
        <v>1463.1279399025118</v>
      </c>
      <c r="BF1448" s="98">
        <f t="shared" si="976"/>
        <v>548497.40211065358</v>
      </c>
      <c r="BG1448" s="103">
        <f t="shared" si="977"/>
        <v>0.21016307919069155</v>
      </c>
      <c r="BH1448">
        <v>0.1</v>
      </c>
      <c r="BI1448">
        <f t="shared" si="957"/>
        <v>8544.6671690306684</v>
      </c>
      <c r="BJ1448">
        <v>0.1</v>
      </c>
      <c r="BK1448">
        <f t="shared" si="958"/>
        <v>553.67678571428576</v>
      </c>
      <c r="BL1448" s="114">
        <v>8.7974410932361504</v>
      </c>
      <c r="BM1448" s="114">
        <v>3.6268345072346699</v>
      </c>
      <c r="BN1448" s="114">
        <v>10.053852918428399</v>
      </c>
      <c r="BO1448" s="114">
        <v>12.5</v>
      </c>
      <c r="BP1448" s="114">
        <v>2343</v>
      </c>
      <c r="BQ1448" s="107">
        <f t="shared" si="959"/>
        <v>1.3620000000000001E-9</v>
      </c>
      <c r="BR1448" s="107">
        <f t="shared" si="960"/>
        <v>0.75952305305246914</v>
      </c>
      <c r="BS1448" s="107">
        <f t="shared" si="961"/>
        <v>0.31234485340534274</v>
      </c>
      <c r="BT1448" s="107">
        <f t="shared" si="962"/>
        <v>0.86524704157642229</v>
      </c>
      <c r="BU1448" s="107">
        <f t="shared" si="963"/>
        <v>1.0694176669752649</v>
      </c>
      <c r="BV1448" s="107">
        <f t="shared" si="964"/>
        <v>201.20006944477996</v>
      </c>
      <c r="BW1448" s="117">
        <f t="shared" si="965"/>
        <v>1.084836490690719E-5</v>
      </c>
    </row>
    <row r="1449" spans="1:75" ht="15" customHeight="1" x14ac:dyDescent="0.25">
      <c r="A1449" s="108">
        <v>4.5639111111111106</v>
      </c>
      <c r="B1449" s="108">
        <v>-74.079822222222219</v>
      </c>
      <c r="C1449" s="119">
        <v>31</v>
      </c>
      <c r="D1449" s="119">
        <v>20</v>
      </c>
      <c r="E1449" s="119">
        <v>2255</v>
      </c>
      <c r="F1449" s="31" t="s">
        <v>3509</v>
      </c>
      <c r="G1449" s="31" t="s">
        <v>3504</v>
      </c>
      <c r="H1449" s="31" t="s">
        <v>3489</v>
      </c>
      <c r="I1449" s="53" t="s">
        <v>2934</v>
      </c>
      <c r="J1449" s="1" t="s">
        <v>53</v>
      </c>
      <c r="K1449" s="1" t="s">
        <v>3510</v>
      </c>
      <c r="L1449" s="1"/>
      <c r="M1449" s="1" t="s">
        <v>3489</v>
      </c>
      <c r="N1449" s="2" t="s">
        <v>150</v>
      </c>
      <c r="O1449" s="2" t="s">
        <v>3329</v>
      </c>
      <c r="P1449" s="28">
        <v>4.2689148957375835E-3</v>
      </c>
      <c r="Q1449" s="54">
        <v>144000</v>
      </c>
      <c r="R1449" s="18">
        <v>146480.00861195431</v>
      </c>
      <c r="S1449" s="15" t="s">
        <v>64</v>
      </c>
      <c r="T1449" s="15">
        <f t="shared" si="990"/>
        <v>120040.88649015121</v>
      </c>
      <c r="U1449" s="15" t="s">
        <v>45</v>
      </c>
      <c r="V1449" s="14">
        <v>365</v>
      </c>
      <c r="W1449" s="1"/>
      <c r="X1449" s="1"/>
      <c r="Y1449" s="1">
        <v>576</v>
      </c>
      <c r="Z1449" s="1">
        <v>0</v>
      </c>
      <c r="AA1449" s="1">
        <v>0</v>
      </c>
      <c r="AB1449" s="19" t="s">
        <v>226</v>
      </c>
      <c r="AC1449" s="19">
        <v>12.7152226842523</v>
      </c>
      <c r="AD1449" s="19">
        <v>4.5638248573294096</v>
      </c>
      <c r="AE1449" s="19">
        <v>12.0799261022882</v>
      </c>
      <c r="AF1449" s="19">
        <v>6.25</v>
      </c>
      <c r="AG1449" s="19">
        <v>2343</v>
      </c>
      <c r="AH1449" s="20">
        <v>5536.7678571428569</v>
      </c>
      <c r="AI1449" s="20">
        <v>1.3619999999999999E-8</v>
      </c>
      <c r="AJ1449" s="21">
        <f t="shared" si="991"/>
        <v>1.8625259282921938</v>
      </c>
      <c r="AK1449" s="21">
        <f t="shared" si="992"/>
        <v>0.66850910440506306</v>
      </c>
      <c r="AL1449" s="21">
        <f t="shared" si="993"/>
        <v>1.7694676794949471</v>
      </c>
      <c r="AM1449" s="21">
        <f t="shared" si="994"/>
        <v>0.91550005382471455</v>
      </c>
      <c r="AN1449" s="21">
        <f t="shared" si="995"/>
        <v>343.20266017780892</v>
      </c>
      <c r="AO1449" s="86">
        <f t="shared" si="950"/>
        <v>7.6709523904602413E-5</v>
      </c>
      <c r="AP1449" s="88">
        <f t="shared" si="951"/>
        <v>5.1028107624443665E-3</v>
      </c>
      <c r="AQ1449" s="89">
        <f t="shared" si="952"/>
        <v>1.8315317928905837E-3</v>
      </c>
      <c r="AR1449" s="89">
        <f t="shared" si="953"/>
        <v>4.8478566561505404E-3</v>
      </c>
      <c r="AS1449" s="89">
        <f t="shared" si="954"/>
        <v>2.5082193255471633E-3</v>
      </c>
      <c r="AT1449" s="89">
        <f t="shared" si="955"/>
        <v>0.94028126076112029</v>
      </c>
      <c r="AU1449" s="91">
        <f t="shared" si="956"/>
        <v>2.1016307919069154E-7</v>
      </c>
      <c r="AV1449" s="95">
        <f t="shared" si="966"/>
        <v>1862525.9282921937</v>
      </c>
      <c r="AW1449" s="96">
        <f t="shared" si="967"/>
        <v>668509.10440506309</v>
      </c>
      <c r="AX1449" s="96">
        <f t="shared" si="968"/>
        <v>1769467.6794949472</v>
      </c>
      <c r="AY1449" s="96">
        <f t="shared" si="969"/>
        <v>915500.0538247145</v>
      </c>
      <c r="AZ1449" s="96">
        <f t="shared" si="970"/>
        <v>343202660.17780894</v>
      </c>
      <c r="BA1449" s="97">
        <f t="shared" si="971"/>
        <v>76.709523904602406</v>
      </c>
      <c r="BB1449" s="102">
        <f t="shared" si="972"/>
        <v>5102.8107624443664</v>
      </c>
      <c r="BC1449" s="98">
        <f t="shared" si="973"/>
        <v>1831.5317928905836</v>
      </c>
      <c r="BD1449" s="98">
        <f t="shared" si="974"/>
        <v>4847.8566561505404</v>
      </c>
      <c r="BE1449" s="98">
        <f t="shared" si="975"/>
        <v>2508.2193255471634</v>
      </c>
      <c r="BF1449" s="98">
        <f t="shared" si="976"/>
        <v>940281.26076112024</v>
      </c>
      <c r="BG1449" s="103">
        <f t="shared" si="977"/>
        <v>0.21016307919069155</v>
      </c>
      <c r="BH1449">
        <v>0.1</v>
      </c>
      <c r="BI1449">
        <f t="shared" si="957"/>
        <v>14648.000861195433</v>
      </c>
      <c r="BJ1449">
        <v>0.1</v>
      </c>
      <c r="BK1449">
        <f t="shared" si="958"/>
        <v>553.67678571428576</v>
      </c>
      <c r="BL1449" s="114">
        <v>8.7974410932361504</v>
      </c>
      <c r="BM1449" s="114">
        <v>3.6268345072346699</v>
      </c>
      <c r="BN1449" s="114">
        <v>10.053852918428399</v>
      </c>
      <c r="BO1449" s="114">
        <v>12.5</v>
      </c>
      <c r="BP1449" s="114">
        <v>2343</v>
      </c>
      <c r="BQ1449" s="107">
        <f t="shared" si="959"/>
        <v>1.3620000000000001E-9</v>
      </c>
      <c r="BR1449" s="107">
        <f t="shared" si="960"/>
        <v>1.3020395195185186</v>
      </c>
      <c r="BS1449" s="107">
        <f t="shared" si="961"/>
        <v>0.53544832012344457</v>
      </c>
      <c r="BT1449" s="107">
        <f t="shared" si="962"/>
        <v>1.4832806427024381</v>
      </c>
      <c r="BU1449" s="107">
        <f t="shared" si="963"/>
        <v>1.8332874291004539</v>
      </c>
      <c r="BV1449" s="107">
        <f t="shared" si="964"/>
        <v>344.91440476247988</v>
      </c>
      <c r="BW1449" s="117">
        <f t="shared" si="965"/>
        <v>1.084836490690719E-5</v>
      </c>
    </row>
    <row r="1450" spans="1:75" ht="15" customHeight="1" x14ac:dyDescent="0.25">
      <c r="A1450" s="108">
        <v>4.5323222222222226</v>
      </c>
      <c r="B1450" s="108">
        <v>-74.114394444444443</v>
      </c>
      <c r="C1450" s="119">
        <v>27</v>
      </c>
      <c r="D1450" s="119">
        <v>16</v>
      </c>
      <c r="E1450" s="119">
        <v>1706</v>
      </c>
      <c r="F1450" s="31" t="s">
        <v>3511</v>
      </c>
      <c r="G1450" s="31" t="s">
        <v>3507</v>
      </c>
      <c r="H1450" s="31" t="s">
        <v>3512</v>
      </c>
      <c r="I1450" s="53" t="s">
        <v>3384</v>
      </c>
      <c r="J1450" s="1" t="s">
        <v>53</v>
      </c>
      <c r="K1450" s="1" t="s">
        <v>3513</v>
      </c>
      <c r="L1450" s="1"/>
      <c r="M1450" s="1" t="s">
        <v>3489</v>
      </c>
      <c r="N1450" s="2" t="s">
        <v>150</v>
      </c>
      <c r="O1450" s="2" t="s">
        <v>3329</v>
      </c>
      <c r="P1450" s="28">
        <v>4.2689148957375835E-3</v>
      </c>
      <c r="Q1450" s="54">
        <v>108000</v>
      </c>
      <c r="R1450" s="18">
        <v>109860.00645896574</v>
      </c>
      <c r="S1450" s="15" t="s">
        <v>64</v>
      </c>
      <c r="T1450" s="15">
        <f t="shared" si="990"/>
        <v>90030.664867613421</v>
      </c>
      <c r="U1450" s="15" t="s">
        <v>45</v>
      </c>
      <c r="V1450" s="14">
        <v>365</v>
      </c>
      <c r="W1450" s="1"/>
      <c r="X1450" s="1"/>
      <c r="Y1450" s="14">
        <v>288</v>
      </c>
      <c r="Z1450" s="1">
        <v>0</v>
      </c>
      <c r="AA1450" s="1">
        <v>0</v>
      </c>
      <c r="AB1450" s="19" t="s">
        <v>226</v>
      </c>
      <c r="AC1450" s="19">
        <v>12.7152226842523</v>
      </c>
      <c r="AD1450" s="19">
        <v>4.5638248573294096</v>
      </c>
      <c r="AE1450" s="19">
        <v>12.0799261022882</v>
      </c>
      <c r="AF1450" s="19">
        <v>6.25</v>
      </c>
      <c r="AG1450" s="19">
        <v>2343</v>
      </c>
      <c r="AH1450" s="20">
        <v>5536.7678571428569</v>
      </c>
      <c r="AI1450" s="20">
        <v>1.3619999999999999E-8</v>
      </c>
      <c r="AJ1450" s="21">
        <f t="shared" si="991"/>
        <v>1.3968944462191453</v>
      </c>
      <c r="AK1450" s="21">
        <f t="shared" si="992"/>
        <v>0.50138182830379729</v>
      </c>
      <c r="AL1450" s="21">
        <f t="shared" si="993"/>
        <v>1.3271007596212103</v>
      </c>
      <c r="AM1450" s="21">
        <f t="shared" si="994"/>
        <v>0.68662504036853589</v>
      </c>
      <c r="AN1450" s="21">
        <f t="shared" si="995"/>
        <v>257.40199513335671</v>
      </c>
      <c r="AO1450" s="86">
        <f t="shared" si="950"/>
        <v>7.6709523904602413E-5</v>
      </c>
      <c r="AP1450" s="88">
        <f t="shared" si="951"/>
        <v>3.8271080718332746E-3</v>
      </c>
      <c r="AQ1450" s="89">
        <f t="shared" si="952"/>
        <v>1.3736488446679377E-3</v>
      </c>
      <c r="AR1450" s="89">
        <f t="shared" si="953"/>
        <v>3.6358924921129051E-3</v>
      </c>
      <c r="AS1450" s="89">
        <f t="shared" si="954"/>
        <v>1.8811644941603724E-3</v>
      </c>
      <c r="AT1450" s="89">
        <f t="shared" si="955"/>
        <v>0.7052109455708403</v>
      </c>
      <c r="AU1450" s="91">
        <f t="shared" si="956"/>
        <v>2.1016307919069154E-7</v>
      </c>
      <c r="AV1450" s="95">
        <f t="shared" si="966"/>
        <v>1396894.4462191453</v>
      </c>
      <c r="AW1450" s="96">
        <f t="shared" si="967"/>
        <v>501381.82830379729</v>
      </c>
      <c r="AX1450" s="96">
        <f t="shared" si="968"/>
        <v>1327100.7596212104</v>
      </c>
      <c r="AY1450" s="96">
        <f t="shared" si="969"/>
        <v>686625.04036853591</v>
      </c>
      <c r="AZ1450" s="96">
        <f t="shared" si="970"/>
        <v>257401995.13335672</v>
      </c>
      <c r="BA1450" s="97">
        <f t="shared" si="971"/>
        <v>76.709523904602406</v>
      </c>
      <c r="BB1450" s="102">
        <f t="shared" si="972"/>
        <v>3827.1080718332746</v>
      </c>
      <c r="BC1450" s="98">
        <f t="shared" si="973"/>
        <v>1373.6488446679377</v>
      </c>
      <c r="BD1450" s="98">
        <f t="shared" si="974"/>
        <v>3635.8924921129051</v>
      </c>
      <c r="BE1450" s="98">
        <f t="shared" si="975"/>
        <v>1881.1644941603724</v>
      </c>
      <c r="BF1450" s="98">
        <f t="shared" si="976"/>
        <v>705210.94557084027</v>
      </c>
      <c r="BG1450" s="103">
        <f t="shared" si="977"/>
        <v>0.21016307919069155</v>
      </c>
      <c r="BH1450">
        <v>0.1</v>
      </c>
      <c r="BI1450">
        <f t="shared" si="957"/>
        <v>10986.000645896574</v>
      </c>
      <c r="BJ1450">
        <v>0.1</v>
      </c>
      <c r="BK1450">
        <f t="shared" si="958"/>
        <v>553.67678571428576</v>
      </c>
      <c r="BL1450" s="114">
        <v>8.7974410932361504</v>
      </c>
      <c r="BM1450" s="114">
        <v>3.6268345072346699</v>
      </c>
      <c r="BN1450" s="114">
        <v>10.053852918428399</v>
      </c>
      <c r="BO1450" s="114">
        <v>12.5</v>
      </c>
      <c r="BP1450" s="114">
        <v>2343</v>
      </c>
      <c r="BQ1450" s="107">
        <f t="shared" si="959"/>
        <v>1.3620000000000001E-9</v>
      </c>
      <c r="BR1450" s="107">
        <f t="shared" si="960"/>
        <v>0.97652963963888895</v>
      </c>
      <c r="BS1450" s="107">
        <f t="shared" si="961"/>
        <v>0.40158624009258348</v>
      </c>
      <c r="BT1450" s="107">
        <f t="shared" si="962"/>
        <v>1.1124604820268287</v>
      </c>
      <c r="BU1450" s="107">
        <f t="shared" si="963"/>
        <v>1.3749655718253404</v>
      </c>
      <c r="BV1450" s="107">
        <f t="shared" si="964"/>
        <v>258.68580357185994</v>
      </c>
      <c r="BW1450" s="117">
        <f t="shared" si="965"/>
        <v>1.084836490690719E-5</v>
      </c>
    </row>
    <row r="1451" spans="1:75" ht="15" customHeight="1" x14ac:dyDescent="0.25">
      <c r="A1451" s="108">
        <v>4.6148138888888885</v>
      </c>
      <c r="B1451" s="108">
        <v>-74.129794444444443</v>
      </c>
      <c r="C1451" s="119">
        <v>26</v>
      </c>
      <c r="D1451" s="119">
        <v>26</v>
      </c>
      <c r="E1451" s="119">
        <v>1835</v>
      </c>
      <c r="F1451" s="31" t="s">
        <v>3514</v>
      </c>
      <c r="G1451" s="31" t="s">
        <v>3515</v>
      </c>
      <c r="H1451" s="31" t="s">
        <v>3516</v>
      </c>
      <c r="I1451" s="53" t="s">
        <v>40</v>
      </c>
      <c r="J1451" s="1" t="s">
        <v>41</v>
      </c>
      <c r="K1451" s="1" t="s">
        <v>3517</v>
      </c>
      <c r="L1451" s="1"/>
      <c r="M1451" s="1">
        <v>2003</v>
      </c>
      <c r="N1451" s="2" t="s">
        <v>150</v>
      </c>
      <c r="O1451" s="2" t="s">
        <v>151</v>
      </c>
      <c r="P1451" s="17">
        <v>1.3557806644477024E-2</v>
      </c>
      <c r="Q1451" s="54">
        <v>201600</v>
      </c>
      <c r="R1451" s="18">
        <v>212834.90319154024</v>
      </c>
      <c r="S1451" s="15" t="s">
        <v>64</v>
      </c>
      <c r="T1451" s="15">
        <f t="shared" si="990"/>
        <v>174418.95789916647</v>
      </c>
      <c r="U1451" s="15" t="s">
        <v>45</v>
      </c>
      <c r="V1451" s="14">
        <v>365</v>
      </c>
      <c r="W1451" s="1"/>
      <c r="X1451" s="1"/>
      <c r="Y1451" s="1">
        <v>3650</v>
      </c>
      <c r="Z1451" s="1">
        <v>0</v>
      </c>
      <c r="AA1451" s="1">
        <v>0</v>
      </c>
      <c r="AB1451" s="19" t="s">
        <v>226</v>
      </c>
      <c r="AC1451" s="19">
        <v>10.477442018542</v>
      </c>
      <c r="AD1451" s="19">
        <v>4.47117624426805</v>
      </c>
      <c r="AE1451" s="19">
        <v>11.595186881052699</v>
      </c>
      <c r="AF1451" s="19">
        <v>0.3</v>
      </c>
      <c r="AG1451" s="19">
        <v>2840</v>
      </c>
      <c r="AH1451" s="23">
        <v>201600</v>
      </c>
      <c r="AI1451" s="20">
        <v>2.0000000000000002E-5</v>
      </c>
      <c r="AJ1451" s="21">
        <f t="shared" si="991"/>
        <v>2.2299653577113627</v>
      </c>
      <c r="AK1451" s="21">
        <f t="shared" si="992"/>
        <v>0.95162236310110493</v>
      </c>
      <c r="AL1451" s="21">
        <f t="shared" si="993"/>
        <v>2.4678604773166688</v>
      </c>
      <c r="AM1451" s="21">
        <f t="shared" si="994"/>
        <v>6.3850470957462074E-2</v>
      </c>
      <c r="AN1451" s="21">
        <f t="shared" si="995"/>
        <v>604.45112506397425</v>
      </c>
      <c r="AO1451" s="86">
        <f t="shared" si="950"/>
        <v>4.2566980638308047</v>
      </c>
      <c r="AP1451" s="88">
        <f t="shared" si="951"/>
        <v>6.1094941307160621E-3</v>
      </c>
      <c r="AQ1451" s="89">
        <f t="shared" si="952"/>
        <v>2.6071845564413832E-3</v>
      </c>
      <c r="AR1451" s="89">
        <f t="shared" si="953"/>
        <v>6.7612615816895032E-3</v>
      </c>
      <c r="AS1451" s="89">
        <f t="shared" si="954"/>
        <v>1.749327971437317E-4</v>
      </c>
      <c r="AT1451" s="89">
        <f t="shared" si="955"/>
        <v>1.6560304796273266</v>
      </c>
      <c r="AU1451" s="91">
        <f t="shared" si="956"/>
        <v>1.166218647624878E-2</v>
      </c>
      <c r="AV1451" s="95">
        <f t="shared" si="966"/>
        <v>2229965.3577113627</v>
      </c>
      <c r="AW1451" s="96">
        <f t="shared" si="967"/>
        <v>951622.36310110497</v>
      </c>
      <c r="AX1451" s="96">
        <f t="shared" si="968"/>
        <v>2467860.4773166687</v>
      </c>
      <c r="AY1451" s="96">
        <f t="shared" si="969"/>
        <v>63850.470957462072</v>
      </c>
      <c r="AZ1451" s="96">
        <f t="shared" si="970"/>
        <v>604451125.06397426</v>
      </c>
      <c r="BA1451" s="97">
        <f t="shared" si="971"/>
        <v>4256698.063830805</v>
      </c>
      <c r="BB1451" s="102">
        <f t="shared" si="972"/>
        <v>6109.4941307160625</v>
      </c>
      <c r="BC1451" s="98">
        <f t="shared" si="973"/>
        <v>2607.1845564413834</v>
      </c>
      <c r="BD1451" s="98">
        <f t="shared" si="974"/>
        <v>6761.2615816895031</v>
      </c>
      <c r="BE1451" s="98">
        <f t="shared" si="975"/>
        <v>174.9327971437317</v>
      </c>
      <c r="BF1451" s="98">
        <f t="shared" si="976"/>
        <v>1656030.4796273266</v>
      </c>
      <c r="BG1451" s="103">
        <f t="shared" si="977"/>
        <v>11662.18647624878</v>
      </c>
      <c r="BH1451">
        <v>0.1</v>
      </c>
      <c r="BI1451">
        <f t="shared" si="957"/>
        <v>21283.490319154025</v>
      </c>
      <c r="BJ1451">
        <v>0.1</v>
      </c>
      <c r="BK1451">
        <f t="shared" si="958"/>
        <v>20160</v>
      </c>
      <c r="BL1451" s="114">
        <v>8.3383603103149202</v>
      </c>
      <c r="BM1451" s="114">
        <v>2.3066001534352201</v>
      </c>
      <c r="BN1451" s="114">
        <v>3.9560616152376098</v>
      </c>
      <c r="BO1451" s="114">
        <v>0.12</v>
      </c>
      <c r="BP1451" s="114">
        <v>2840</v>
      </c>
      <c r="BQ1451" s="107">
        <f t="shared" si="959"/>
        <v>2.0000000000000003E-6</v>
      </c>
      <c r="BR1451" s="107">
        <f t="shared" si="960"/>
        <v>1.7886493890595994</v>
      </c>
      <c r="BS1451" s="107">
        <f t="shared" si="961"/>
        <v>0.50006322283589444</v>
      </c>
      <c r="BT1451" s="107">
        <f t="shared" si="962"/>
        <v>0.87740932874737765</v>
      </c>
      <c r="BU1451" s="107">
        <f t="shared" si="963"/>
        <v>2.6326223600304899E-2</v>
      </c>
      <c r="BV1451" s="107">
        <f t="shared" si="964"/>
        <v>607.46586259395281</v>
      </c>
      <c r="BW1451" s="117">
        <f t="shared" si="965"/>
        <v>0.60198801327968199</v>
      </c>
    </row>
    <row r="1452" spans="1:75" ht="15" customHeight="1" x14ac:dyDescent="0.25">
      <c r="A1452" s="108">
        <v>4.6161555555555553</v>
      </c>
      <c r="B1452" s="108">
        <v>-74.127402777777775</v>
      </c>
      <c r="C1452" s="119">
        <v>26</v>
      </c>
      <c r="D1452" s="119">
        <v>26</v>
      </c>
      <c r="E1452" s="119">
        <v>1835</v>
      </c>
      <c r="F1452" s="31" t="s">
        <v>3518</v>
      </c>
      <c r="G1452" s="31" t="s">
        <v>3519</v>
      </c>
      <c r="H1452" s="31" t="s">
        <v>3520</v>
      </c>
      <c r="I1452" s="14" t="s">
        <v>133</v>
      </c>
      <c r="J1452" s="1" t="s">
        <v>53</v>
      </c>
      <c r="K1452" s="1">
        <v>15</v>
      </c>
      <c r="L1452" s="1"/>
      <c r="M1452" s="1">
        <v>2002</v>
      </c>
      <c r="N1452" s="15" t="s">
        <v>43</v>
      </c>
      <c r="O1452" s="2" t="s">
        <v>123</v>
      </c>
      <c r="P1452" s="28">
        <v>4.2689148957375835E-3</v>
      </c>
      <c r="Q1452" s="54">
        <v>10080</v>
      </c>
      <c r="R1452" s="18">
        <v>10253.600602836803</v>
      </c>
      <c r="S1452" s="2" t="s">
        <v>45</v>
      </c>
      <c r="T1452" s="2"/>
      <c r="U1452" s="2"/>
      <c r="V1452" s="14">
        <v>365</v>
      </c>
      <c r="W1452" s="1"/>
      <c r="X1452" s="1"/>
      <c r="Y1452" s="1">
        <v>7512</v>
      </c>
      <c r="Z1452" s="1">
        <v>0</v>
      </c>
      <c r="AA1452" s="1">
        <v>0</v>
      </c>
      <c r="AB1452" s="19" t="s">
        <v>49</v>
      </c>
      <c r="AC1452" s="19">
        <v>196.35697419693699</v>
      </c>
      <c r="AD1452" s="19">
        <v>1220.7279907421801</v>
      </c>
      <c r="AE1452" s="19">
        <v>69.655897325915305</v>
      </c>
      <c r="AF1452" s="19">
        <v>640</v>
      </c>
      <c r="AG1452" s="19">
        <v>1920000</v>
      </c>
      <c r="AH1452" s="23">
        <v>10080</v>
      </c>
      <c r="AI1452" s="24">
        <v>8.7999999999999994E-8</v>
      </c>
      <c r="AJ1452" s="21">
        <f t="shared" ref="AJ1452:AJ1468" si="996">AC1452*R1452/1000000000</f>
        <v>2.0133659889969235E-3</v>
      </c>
      <c r="AK1452" s="21">
        <f t="shared" ref="AK1452:AK1468" si="997">AD1452*R1452/1000000000</f>
        <v>1.2516857261773776E-2</v>
      </c>
      <c r="AL1452" s="21">
        <f t="shared" ref="AL1452:AL1468" si="998">AE1452*R1452/1000000000</f>
        <v>7.1422375081214363E-4</v>
      </c>
      <c r="AM1452" s="21">
        <f t="shared" ref="AM1452:AM1468" si="999">AF1452*R1452/1000000000</f>
        <v>6.5623043858155537E-3</v>
      </c>
      <c r="AN1452" s="21">
        <f t="shared" ref="AN1452:AN1468" si="1000">AG1452*R1452/1000000000</f>
        <v>19.686913157446664</v>
      </c>
      <c r="AO1452" s="86">
        <f t="shared" si="950"/>
        <v>9.0231685304963853E-4</v>
      </c>
      <c r="AP1452" s="88">
        <f t="shared" si="951"/>
        <v>5.5160712027312968E-6</v>
      </c>
      <c r="AQ1452" s="89">
        <f t="shared" si="952"/>
        <v>3.4292759621298016E-5</v>
      </c>
      <c r="AR1452" s="89">
        <f t="shared" si="953"/>
        <v>1.9567773994853248E-6</v>
      </c>
      <c r="AS1452" s="89">
        <f t="shared" si="954"/>
        <v>1.7978916125522065E-5</v>
      </c>
      <c r="AT1452" s="89">
        <f t="shared" si="955"/>
        <v>5.3936748376566201E-2</v>
      </c>
      <c r="AU1452" s="91">
        <f t="shared" si="956"/>
        <v>2.4721009672592838E-6</v>
      </c>
      <c r="AV1452" s="95">
        <f t="shared" si="966"/>
        <v>2013.3659889969235</v>
      </c>
      <c r="AW1452" s="96">
        <f t="shared" si="967"/>
        <v>12516.857261773775</v>
      </c>
      <c r="AX1452" s="96">
        <f t="shared" si="968"/>
        <v>714.22375081214363</v>
      </c>
      <c r="AY1452" s="96">
        <f t="shared" si="969"/>
        <v>6562.3043858155534</v>
      </c>
      <c r="AZ1452" s="96">
        <f t="shared" si="970"/>
        <v>19686913.157446664</v>
      </c>
      <c r="BA1452" s="97">
        <f t="shared" si="971"/>
        <v>902.31685304963855</v>
      </c>
      <c r="BB1452" s="102">
        <f t="shared" si="972"/>
        <v>5.5160712027312968</v>
      </c>
      <c r="BC1452" s="98">
        <f t="shared" si="973"/>
        <v>34.292759621298018</v>
      </c>
      <c r="BD1452" s="98">
        <f t="shared" si="974"/>
        <v>1.9567773994853248</v>
      </c>
      <c r="BE1452" s="98">
        <f t="shared" si="975"/>
        <v>17.978916125522066</v>
      </c>
      <c r="BF1452" s="98">
        <f t="shared" si="976"/>
        <v>53936.748376566204</v>
      </c>
      <c r="BG1452" s="103">
        <f t="shared" si="977"/>
        <v>2.472100967259284</v>
      </c>
      <c r="BH1452">
        <v>0.1</v>
      </c>
      <c r="BI1452">
        <f t="shared" si="957"/>
        <v>1025.3600602836802</v>
      </c>
      <c r="BJ1452">
        <v>0.1</v>
      </c>
      <c r="BK1452">
        <f t="shared" si="958"/>
        <v>1008</v>
      </c>
      <c r="BL1452" s="114">
        <v>187.562005220738</v>
      </c>
      <c r="BM1452" s="114">
        <v>1012.03746873145</v>
      </c>
      <c r="BN1452" s="114">
        <v>69.555897325915296</v>
      </c>
      <c r="BO1452" s="114">
        <v>256</v>
      </c>
      <c r="BP1452" s="114">
        <v>384000</v>
      </c>
      <c r="BQ1452" s="107">
        <f t="shared" si="959"/>
        <v>8.7999999999999994E-9</v>
      </c>
      <c r="BR1452" s="107">
        <f t="shared" si="960"/>
        <v>1.9336960445697688E-3</v>
      </c>
      <c r="BS1452" s="107">
        <f t="shared" si="961"/>
        <v>1.0452245082233353E-2</v>
      </c>
      <c r="BT1452" s="107">
        <f t="shared" si="962"/>
        <v>7.1676572199937409E-4</v>
      </c>
      <c r="BU1452" s="107">
        <f t="shared" si="963"/>
        <v>2.705707413017156E-3</v>
      </c>
      <c r="BV1452" s="107">
        <f t="shared" si="964"/>
        <v>4.4021276087185761</v>
      </c>
      <c r="BW1452" s="117">
        <f t="shared" si="965"/>
        <v>1.27606873114061E-4</v>
      </c>
    </row>
    <row r="1453" spans="1:75" ht="15" customHeight="1" x14ac:dyDescent="0.25">
      <c r="A1453" s="108">
        <v>4.6353194444444439</v>
      </c>
      <c r="B1453" s="108">
        <v>-74.074136111111102</v>
      </c>
      <c r="C1453" s="119">
        <v>32</v>
      </c>
      <c r="D1453" s="119">
        <v>28</v>
      </c>
      <c r="E1453" s="119">
        <v>2360</v>
      </c>
      <c r="F1453" s="31" t="s">
        <v>3521</v>
      </c>
      <c r="G1453" s="31" t="s">
        <v>3522</v>
      </c>
      <c r="H1453" s="31" t="s">
        <v>3523</v>
      </c>
      <c r="I1453" s="53" t="s">
        <v>1481</v>
      </c>
      <c r="J1453" s="1" t="s">
        <v>1274</v>
      </c>
      <c r="K1453" s="1" t="s">
        <v>3524</v>
      </c>
      <c r="L1453" s="1"/>
      <c r="M1453" s="1">
        <v>2005</v>
      </c>
      <c r="N1453" s="15" t="s">
        <v>102</v>
      </c>
      <c r="O1453" s="2" t="s">
        <v>627</v>
      </c>
      <c r="P1453" s="22">
        <v>-1.5549305289660951E-2</v>
      </c>
      <c r="Q1453" s="54">
        <v>27.25488</v>
      </c>
      <c r="R1453" s="18">
        <v>25.611343696541926</v>
      </c>
      <c r="S1453" s="2" t="s">
        <v>45</v>
      </c>
      <c r="T1453" s="2"/>
      <c r="U1453" s="2"/>
      <c r="V1453" s="14">
        <v>365</v>
      </c>
      <c r="W1453" s="1"/>
      <c r="X1453" s="1"/>
      <c r="Y1453" s="1">
        <v>2920</v>
      </c>
      <c r="Z1453" s="1">
        <v>0</v>
      </c>
      <c r="AA1453" s="1">
        <v>0</v>
      </c>
      <c r="AB1453" s="19" t="s">
        <v>49</v>
      </c>
      <c r="AC1453" s="19">
        <v>476000</v>
      </c>
      <c r="AD1453" s="19">
        <v>2142000</v>
      </c>
      <c r="AE1453" s="19">
        <v>1704000</v>
      </c>
      <c r="AF1453" s="19">
        <v>595000</v>
      </c>
      <c r="AG1453" s="19">
        <v>2676000000</v>
      </c>
      <c r="AH1453" s="23">
        <v>27.25488</v>
      </c>
      <c r="AI1453" s="20">
        <v>9.1200000000000003E-2</v>
      </c>
      <c r="AJ1453" s="21">
        <f t="shared" si="996"/>
        <v>1.2190999599553958E-2</v>
      </c>
      <c r="AK1453" s="21">
        <f t="shared" si="997"/>
        <v>5.4859498197992809E-2</v>
      </c>
      <c r="AL1453" s="21">
        <f t="shared" si="998"/>
        <v>4.3641729658907447E-2</v>
      </c>
      <c r="AM1453" s="21">
        <f t="shared" si="999"/>
        <v>1.5238749499442445E-2</v>
      </c>
      <c r="AN1453" s="21">
        <f t="shared" si="1000"/>
        <v>68.535955731946203</v>
      </c>
      <c r="AO1453" s="86">
        <f t="shared" si="950"/>
        <v>2.3357545451246238</v>
      </c>
      <c r="AP1453" s="88">
        <f t="shared" si="951"/>
        <v>3.3399998902887553E-5</v>
      </c>
      <c r="AQ1453" s="89">
        <f t="shared" si="952"/>
        <v>1.50299995062994E-4</v>
      </c>
      <c r="AR1453" s="89">
        <f t="shared" si="953"/>
        <v>1.1956638262714369E-4</v>
      </c>
      <c r="AS1453" s="89">
        <f t="shared" si="954"/>
        <v>4.1749998628609442E-5</v>
      </c>
      <c r="AT1453" s="89">
        <f t="shared" si="955"/>
        <v>0.18776974173135946</v>
      </c>
      <c r="AU1453" s="91">
        <f t="shared" si="956"/>
        <v>6.39932752088938E-3</v>
      </c>
      <c r="AV1453" s="95">
        <f t="shared" si="966"/>
        <v>12190.999599553958</v>
      </c>
      <c r="AW1453" s="96">
        <f t="shared" si="967"/>
        <v>54859.498197992812</v>
      </c>
      <c r="AX1453" s="96">
        <f t="shared" si="968"/>
        <v>43641.729658907447</v>
      </c>
      <c r="AY1453" s="96">
        <f t="shared" si="969"/>
        <v>15238.749499442445</v>
      </c>
      <c r="AZ1453" s="96">
        <f t="shared" si="970"/>
        <v>68535955.7319462</v>
      </c>
      <c r="BA1453" s="97">
        <f t="shared" si="971"/>
        <v>2335754.5451246239</v>
      </c>
      <c r="BB1453" s="102">
        <f t="shared" si="972"/>
        <v>33.399998902887553</v>
      </c>
      <c r="BC1453" s="98">
        <f t="shared" si="973"/>
        <v>150.29999506299401</v>
      </c>
      <c r="BD1453" s="98">
        <f t="shared" si="974"/>
        <v>119.56638262714368</v>
      </c>
      <c r="BE1453" s="98">
        <f t="shared" si="975"/>
        <v>41.74999862860944</v>
      </c>
      <c r="BF1453" s="98">
        <f t="shared" si="976"/>
        <v>187769.74173135945</v>
      </c>
      <c r="BG1453" s="103">
        <f t="shared" si="977"/>
        <v>6399.3275208893801</v>
      </c>
      <c r="BH1453">
        <v>0.1</v>
      </c>
      <c r="BI1453">
        <f t="shared" si="957"/>
        <v>2.5611343696541926</v>
      </c>
      <c r="BJ1453">
        <v>0.1</v>
      </c>
      <c r="BK1453">
        <f t="shared" si="958"/>
        <v>2.7254880000000004</v>
      </c>
      <c r="BL1453" s="114">
        <v>190400</v>
      </c>
      <c r="BM1453" s="114">
        <v>428400</v>
      </c>
      <c r="BN1453" s="114">
        <v>340800</v>
      </c>
      <c r="BO1453" s="114">
        <v>119000</v>
      </c>
      <c r="BP1453" s="114">
        <v>1070400000</v>
      </c>
      <c r="BQ1453" s="107">
        <f t="shared" si="959"/>
        <v>9.1200000000000014E-3</v>
      </c>
      <c r="BR1453" s="107">
        <f t="shared" si="960"/>
        <v>5.0264779030823577E-3</v>
      </c>
      <c r="BS1453" s="107">
        <f t="shared" si="961"/>
        <v>1.2266956718223915E-2</v>
      </c>
      <c r="BT1453" s="107">
        <f t="shared" si="962"/>
        <v>9.7585874172985768E-3</v>
      </c>
      <c r="BU1453" s="107">
        <f t="shared" si="963"/>
        <v>3.4074879772844203E-3</v>
      </c>
      <c r="BV1453" s="107">
        <f t="shared" si="964"/>
        <v>28.258098463547039</v>
      </c>
      <c r="BW1453" s="117">
        <f t="shared" si="965"/>
        <v>0.33032557560898429</v>
      </c>
    </row>
    <row r="1454" spans="1:75" ht="15" customHeight="1" x14ac:dyDescent="0.25">
      <c r="A1454" s="108">
        <v>4.6353194444444439</v>
      </c>
      <c r="B1454" s="108">
        <v>-74.074136111111102</v>
      </c>
      <c r="C1454" s="119">
        <v>32</v>
      </c>
      <c r="D1454" s="119">
        <v>28</v>
      </c>
      <c r="E1454" s="119">
        <v>2360</v>
      </c>
      <c r="F1454" s="31" t="s">
        <v>3521</v>
      </c>
      <c r="G1454" s="31" t="s">
        <v>3522</v>
      </c>
      <c r="H1454" s="31" t="s">
        <v>3523</v>
      </c>
      <c r="I1454" s="53" t="s">
        <v>1481</v>
      </c>
      <c r="J1454" s="1" t="s">
        <v>1274</v>
      </c>
      <c r="K1454" s="1" t="s">
        <v>3524</v>
      </c>
      <c r="L1454" s="1"/>
      <c r="M1454" s="1">
        <v>2005</v>
      </c>
      <c r="N1454" s="15" t="s">
        <v>102</v>
      </c>
      <c r="O1454" s="2" t="s">
        <v>627</v>
      </c>
      <c r="P1454" s="22">
        <v>-1.5549305289660951E-2</v>
      </c>
      <c r="Q1454" s="54">
        <v>27.25488</v>
      </c>
      <c r="R1454" s="18">
        <v>25.611343696541926</v>
      </c>
      <c r="S1454" s="2" t="s">
        <v>45</v>
      </c>
      <c r="T1454" s="2"/>
      <c r="U1454" s="2"/>
      <c r="V1454" s="14">
        <v>365</v>
      </c>
      <c r="W1454" s="1"/>
      <c r="X1454" s="1"/>
      <c r="Y1454" s="1">
        <v>2920</v>
      </c>
      <c r="Z1454" s="1">
        <v>0</v>
      </c>
      <c r="AA1454" s="1">
        <v>0</v>
      </c>
      <c r="AB1454" s="19" t="s">
        <v>49</v>
      </c>
      <c r="AC1454" s="19">
        <v>476000</v>
      </c>
      <c r="AD1454" s="19">
        <v>2142000</v>
      </c>
      <c r="AE1454" s="19">
        <v>1704000</v>
      </c>
      <c r="AF1454" s="19">
        <v>595000</v>
      </c>
      <c r="AG1454" s="19">
        <v>2676000000</v>
      </c>
      <c r="AH1454" s="23">
        <v>27.25488</v>
      </c>
      <c r="AI1454" s="20">
        <v>9.1200000000000003E-2</v>
      </c>
      <c r="AJ1454" s="21">
        <f t="shared" si="996"/>
        <v>1.2190999599553958E-2</v>
      </c>
      <c r="AK1454" s="21">
        <f t="shared" si="997"/>
        <v>5.4859498197992809E-2</v>
      </c>
      <c r="AL1454" s="21">
        <f t="shared" si="998"/>
        <v>4.3641729658907447E-2</v>
      </c>
      <c r="AM1454" s="21">
        <f t="shared" si="999"/>
        <v>1.5238749499442445E-2</v>
      </c>
      <c r="AN1454" s="21">
        <f t="shared" si="1000"/>
        <v>68.535955731946203</v>
      </c>
      <c r="AO1454" s="86">
        <f t="shared" si="950"/>
        <v>2.3357545451246238</v>
      </c>
      <c r="AP1454" s="88">
        <f t="shared" si="951"/>
        <v>3.3399998902887553E-5</v>
      </c>
      <c r="AQ1454" s="89">
        <f t="shared" si="952"/>
        <v>1.50299995062994E-4</v>
      </c>
      <c r="AR1454" s="89">
        <f t="shared" si="953"/>
        <v>1.1956638262714369E-4</v>
      </c>
      <c r="AS1454" s="89">
        <f t="shared" si="954"/>
        <v>4.1749998628609442E-5</v>
      </c>
      <c r="AT1454" s="89">
        <f t="shared" si="955"/>
        <v>0.18776974173135946</v>
      </c>
      <c r="AU1454" s="91">
        <f t="shared" si="956"/>
        <v>6.39932752088938E-3</v>
      </c>
      <c r="AV1454" s="95">
        <f t="shared" si="966"/>
        <v>12190.999599553958</v>
      </c>
      <c r="AW1454" s="96">
        <f t="shared" si="967"/>
        <v>54859.498197992812</v>
      </c>
      <c r="AX1454" s="96">
        <f t="shared" si="968"/>
        <v>43641.729658907447</v>
      </c>
      <c r="AY1454" s="96">
        <f t="shared" si="969"/>
        <v>15238.749499442445</v>
      </c>
      <c r="AZ1454" s="96">
        <f t="shared" si="970"/>
        <v>68535955.7319462</v>
      </c>
      <c r="BA1454" s="97">
        <f t="shared" si="971"/>
        <v>2335754.5451246239</v>
      </c>
      <c r="BB1454" s="102">
        <f t="shared" si="972"/>
        <v>33.399998902887553</v>
      </c>
      <c r="BC1454" s="98">
        <f t="shared" si="973"/>
        <v>150.29999506299401</v>
      </c>
      <c r="BD1454" s="98">
        <f t="shared" si="974"/>
        <v>119.56638262714368</v>
      </c>
      <c r="BE1454" s="98">
        <f t="shared" si="975"/>
        <v>41.74999862860944</v>
      </c>
      <c r="BF1454" s="98">
        <f t="shared" si="976"/>
        <v>187769.74173135945</v>
      </c>
      <c r="BG1454" s="103">
        <f t="shared" si="977"/>
        <v>6399.3275208893801</v>
      </c>
      <c r="BH1454">
        <v>0.1</v>
      </c>
      <c r="BI1454">
        <f t="shared" si="957"/>
        <v>2.5611343696541926</v>
      </c>
      <c r="BJ1454">
        <v>0.1</v>
      </c>
      <c r="BK1454">
        <f t="shared" si="958"/>
        <v>2.7254880000000004</v>
      </c>
      <c r="BL1454" s="114">
        <v>190400</v>
      </c>
      <c r="BM1454" s="114">
        <v>428400</v>
      </c>
      <c r="BN1454" s="114">
        <v>340800</v>
      </c>
      <c r="BO1454" s="114">
        <v>119000</v>
      </c>
      <c r="BP1454" s="114">
        <v>1070400000</v>
      </c>
      <c r="BQ1454" s="107">
        <f t="shared" si="959"/>
        <v>9.1200000000000014E-3</v>
      </c>
      <c r="BR1454" s="107">
        <f t="shared" si="960"/>
        <v>5.0264779030823577E-3</v>
      </c>
      <c r="BS1454" s="107">
        <f t="shared" si="961"/>
        <v>1.2266956718223915E-2</v>
      </c>
      <c r="BT1454" s="107">
        <f t="shared" si="962"/>
        <v>9.7585874172985768E-3</v>
      </c>
      <c r="BU1454" s="107">
        <f t="shared" si="963"/>
        <v>3.4074879772844203E-3</v>
      </c>
      <c r="BV1454" s="107">
        <f t="shared" si="964"/>
        <v>28.258098463547039</v>
      </c>
      <c r="BW1454" s="117">
        <f t="shared" si="965"/>
        <v>0.33032557560898429</v>
      </c>
    </row>
    <row r="1455" spans="1:75" ht="15" customHeight="1" x14ac:dyDescent="0.25">
      <c r="A1455" s="108">
        <v>4.6415361111111109</v>
      </c>
      <c r="B1455" s="108">
        <v>-74.12566388888888</v>
      </c>
      <c r="C1455" s="119">
        <v>26</v>
      </c>
      <c r="D1455" s="119">
        <v>29</v>
      </c>
      <c r="E1455" s="119">
        <v>1874</v>
      </c>
      <c r="F1455" s="31" t="s">
        <v>3525</v>
      </c>
      <c r="G1455" s="31" t="s">
        <v>3526</v>
      </c>
      <c r="H1455" s="31" t="s">
        <v>3527</v>
      </c>
      <c r="I1455" s="14" t="s">
        <v>195</v>
      </c>
      <c r="J1455" s="1" t="s">
        <v>53</v>
      </c>
      <c r="K1455" s="1" t="s">
        <v>3528</v>
      </c>
      <c r="L1455" s="1"/>
      <c r="M1455" s="1" t="s">
        <v>3452</v>
      </c>
      <c r="N1455" s="15" t="s">
        <v>43</v>
      </c>
      <c r="O1455" s="2" t="s">
        <v>120</v>
      </c>
      <c r="P1455" s="22">
        <v>1.192780523187394E-2</v>
      </c>
      <c r="Q1455" s="5">
        <v>38592</v>
      </c>
      <c r="R1455" s="18">
        <v>40477.903071019697</v>
      </c>
      <c r="S1455" s="2" t="s">
        <v>45</v>
      </c>
      <c r="T1455" s="2"/>
      <c r="U1455" s="2"/>
      <c r="V1455" s="14">
        <v>365</v>
      </c>
      <c r="W1455" s="1"/>
      <c r="X1455" s="1"/>
      <c r="Y1455" s="1">
        <v>1460</v>
      </c>
      <c r="Z1455" s="1">
        <v>0</v>
      </c>
      <c r="AA1455" s="1">
        <v>0</v>
      </c>
      <c r="AB1455" s="19" t="s">
        <v>49</v>
      </c>
      <c r="AC1455" s="19">
        <v>30.4</v>
      </c>
      <c r="AD1455" s="19">
        <v>1504</v>
      </c>
      <c r="AE1455" s="19">
        <v>9.6</v>
      </c>
      <c r="AF1455" s="19">
        <v>640</v>
      </c>
      <c r="AG1455" s="19">
        <v>1920000</v>
      </c>
      <c r="AH1455" s="20">
        <v>26143.981481481482</v>
      </c>
      <c r="AI1455" s="20">
        <v>2.9999999999999997E-8</v>
      </c>
      <c r="AJ1455" s="21">
        <f t="shared" si="996"/>
        <v>1.2305282533589988E-3</v>
      </c>
      <c r="AK1455" s="21">
        <f t="shared" si="997"/>
        <v>6.0878766218813621E-2</v>
      </c>
      <c r="AL1455" s="21">
        <f t="shared" si="998"/>
        <v>3.8858786948178906E-4</v>
      </c>
      <c r="AM1455" s="21">
        <f t="shared" si="999"/>
        <v>2.5905857965452604E-2</v>
      </c>
      <c r="AN1455" s="21">
        <f t="shared" si="1000"/>
        <v>77.71757389635782</v>
      </c>
      <c r="AO1455" s="86">
        <f t="shared" si="950"/>
        <v>8.2264734786842452E-4</v>
      </c>
      <c r="AP1455" s="88">
        <f t="shared" si="951"/>
        <v>3.3713102831753392E-6</v>
      </c>
      <c r="AQ1455" s="89">
        <f t="shared" si="952"/>
        <v>1.6679114032551676E-4</v>
      </c>
      <c r="AR1455" s="89">
        <f t="shared" si="953"/>
        <v>1.064624299950107E-6</v>
      </c>
      <c r="AS1455" s="89">
        <f t="shared" si="954"/>
        <v>7.0974953330007128E-5</v>
      </c>
      <c r="AT1455" s="89">
        <f t="shared" si="955"/>
        <v>0.21292485999002142</v>
      </c>
      <c r="AU1455" s="91">
        <f t="shared" si="956"/>
        <v>2.2538283503244509E-6</v>
      </c>
      <c r="AV1455" s="95">
        <f t="shared" si="966"/>
        <v>1230.5282533589987</v>
      </c>
      <c r="AW1455" s="96">
        <f t="shared" si="967"/>
        <v>60878.766218813624</v>
      </c>
      <c r="AX1455" s="96">
        <f t="shared" si="968"/>
        <v>388.58786948178903</v>
      </c>
      <c r="AY1455" s="96">
        <f t="shared" si="969"/>
        <v>25905.857965452604</v>
      </c>
      <c r="AZ1455" s="96">
        <f t="shared" si="970"/>
        <v>77717573.896357819</v>
      </c>
      <c r="BA1455" s="97">
        <f t="shared" si="971"/>
        <v>822.6473478684245</v>
      </c>
      <c r="BB1455" s="102">
        <f t="shared" si="972"/>
        <v>3.371310283175339</v>
      </c>
      <c r="BC1455" s="98">
        <f t="shared" si="973"/>
        <v>166.79114032551675</v>
      </c>
      <c r="BD1455" s="98">
        <f t="shared" si="974"/>
        <v>1.064624299950107</v>
      </c>
      <c r="BE1455" s="98">
        <f t="shared" si="975"/>
        <v>70.974953330007125</v>
      </c>
      <c r="BF1455" s="98">
        <f t="shared" si="976"/>
        <v>212924.85999002142</v>
      </c>
      <c r="BG1455" s="103">
        <f t="shared" si="977"/>
        <v>2.2538283503244507</v>
      </c>
      <c r="BH1455">
        <v>0.1</v>
      </c>
      <c r="BI1455">
        <f t="shared" si="957"/>
        <v>4047.79030710197</v>
      </c>
      <c r="BJ1455">
        <v>0.1</v>
      </c>
      <c r="BK1455">
        <f t="shared" si="958"/>
        <v>2614.3981481481483</v>
      </c>
      <c r="BL1455" s="114">
        <v>12.16</v>
      </c>
      <c r="BM1455" s="114">
        <v>601.6</v>
      </c>
      <c r="BN1455" s="114">
        <v>1.92</v>
      </c>
      <c r="BO1455" s="114">
        <v>256</v>
      </c>
      <c r="BP1455" s="114">
        <v>384000</v>
      </c>
      <c r="BQ1455" s="107">
        <f t="shared" si="959"/>
        <v>3E-9</v>
      </c>
      <c r="BR1455" s="107">
        <f t="shared" si="960"/>
        <v>5.0735979639059624E-4</v>
      </c>
      <c r="BS1455" s="107">
        <f t="shared" si="961"/>
        <v>2.5100958347745287E-2</v>
      </c>
      <c r="BT1455" s="107">
        <f t="shared" si="962"/>
        <v>8.689088913930964E-5</v>
      </c>
      <c r="BU1455" s="107">
        <f t="shared" si="963"/>
        <v>1.0681258871380973E-2</v>
      </c>
      <c r="BV1455" s="107">
        <f t="shared" si="964"/>
        <v>17.378177827861929</v>
      </c>
      <c r="BW1455" s="117">
        <f t="shared" si="965"/>
        <v>1.1633990364057837E-4</v>
      </c>
    </row>
    <row r="1456" spans="1:75" ht="15" customHeight="1" x14ac:dyDescent="0.25">
      <c r="A1456" s="108">
        <v>4.6415361111111109</v>
      </c>
      <c r="B1456" s="108">
        <v>-74.12566388888888</v>
      </c>
      <c r="C1456" s="119">
        <v>26</v>
      </c>
      <c r="D1456" s="119">
        <v>29</v>
      </c>
      <c r="E1456" s="119">
        <v>1874</v>
      </c>
      <c r="F1456" s="31" t="s">
        <v>3525</v>
      </c>
      <c r="G1456" s="31" t="s">
        <v>3526</v>
      </c>
      <c r="H1456" s="31" t="s">
        <v>3527</v>
      </c>
      <c r="I1456" s="14" t="s">
        <v>195</v>
      </c>
      <c r="J1456" s="1" t="s">
        <v>3529</v>
      </c>
      <c r="K1456" s="1" t="s">
        <v>3530</v>
      </c>
      <c r="L1456" s="1"/>
      <c r="M1456" s="1" t="s">
        <v>3452</v>
      </c>
      <c r="N1456" s="15" t="s">
        <v>43</v>
      </c>
      <c r="O1456" s="2" t="s">
        <v>120</v>
      </c>
      <c r="P1456" s="28">
        <v>4.2689148957375835E-3</v>
      </c>
      <c r="Q1456" s="5">
        <v>77184</v>
      </c>
      <c r="R1456" s="18">
        <v>78513.284616007513</v>
      </c>
      <c r="S1456" s="2" t="s">
        <v>45</v>
      </c>
      <c r="T1456" s="2"/>
      <c r="U1456" s="2"/>
      <c r="V1456" s="14">
        <v>365</v>
      </c>
      <c r="W1456" s="1"/>
      <c r="X1456" s="1"/>
      <c r="Y1456" s="1">
        <v>2920</v>
      </c>
      <c r="Z1456" s="1">
        <v>0</v>
      </c>
      <c r="AA1456" s="1">
        <v>0</v>
      </c>
      <c r="AB1456" s="19" t="s">
        <v>49</v>
      </c>
      <c r="AC1456" s="19">
        <v>30.4</v>
      </c>
      <c r="AD1456" s="19">
        <v>1504</v>
      </c>
      <c r="AE1456" s="19">
        <v>9.6</v>
      </c>
      <c r="AF1456" s="19">
        <v>640</v>
      </c>
      <c r="AG1456" s="19">
        <v>1920000</v>
      </c>
      <c r="AH1456" s="23">
        <f>Q1456</f>
        <v>77184</v>
      </c>
      <c r="AI1456" s="24">
        <v>8.7999999999999994E-8</v>
      </c>
      <c r="AJ1456" s="21">
        <f t="shared" si="996"/>
        <v>2.3868038523266284E-3</v>
      </c>
      <c r="AK1456" s="21">
        <f t="shared" si="997"/>
        <v>0.11808398006247529</v>
      </c>
      <c r="AL1456" s="21">
        <f t="shared" si="998"/>
        <v>7.5372753231367213E-4</v>
      </c>
      <c r="AM1456" s="21">
        <f t="shared" si="999"/>
        <v>5.0248502154244812E-2</v>
      </c>
      <c r="AN1456" s="21">
        <f t="shared" si="1000"/>
        <v>150.74550646273443</v>
      </c>
      <c r="AO1456" s="86">
        <f t="shared" si="950"/>
        <v>6.9091690462086616E-3</v>
      </c>
      <c r="AP1456" s="88">
        <f t="shared" si="951"/>
        <v>6.5391886365113105E-6</v>
      </c>
      <c r="AQ1456" s="89">
        <f t="shared" si="952"/>
        <v>3.2351775359582273E-4</v>
      </c>
      <c r="AR1456" s="89">
        <f t="shared" si="953"/>
        <v>2.0650069378456771E-6</v>
      </c>
      <c r="AS1456" s="89">
        <f t="shared" si="954"/>
        <v>1.3766712918971181E-4</v>
      </c>
      <c r="AT1456" s="89">
        <f t="shared" si="955"/>
        <v>0.4130013875691354</v>
      </c>
      <c r="AU1456" s="91">
        <f t="shared" si="956"/>
        <v>1.8929230263585374E-5</v>
      </c>
      <c r="AV1456" s="95">
        <f t="shared" si="966"/>
        <v>2386.8038523266282</v>
      </c>
      <c r="AW1456" s="96">
        <f t="shared" si="967"/>
        <v>118083.9800624753</v>
      </c>
      <c r="AX1456" s="96">
        <f t="shared" si="968"/>
        <v>753.7275323136721</v>
      </c>
      <c r="AY1456" s="96">
        <f t="shared" si="969"/>
        <v>50248.502154244808</v>
      </c>
      <c r="AZ1456" s="96">
        <f t="shared" si="970"/>
        <v>150745506.46273443</v>
      </c>
      <c r="BA1456" s="97">
        <f t="shared" si="971"/>
        <v>6909.1690462086617</v>
      </c>
      <c r="BB1456" s="102">
        <f t="shared" si="972"/>
        <v>6.5391886365113105</v>
      </c>
      <c r="BC1456" s="98">
        <f t="shared" si="973"/>
        <v>323.51775359582274</v>
      </c>
      <c r="BD1456" s="98">
        <f t="shared" si="974"/>
        <v>2.065006937845677</v>
      </c>
      <c r="BE1456" s="98">
        <f t="shared" si="975"/>
        <v>137.6671291897118</v>
      </c>
      <c r="BF1456" s="98">
        <f t="shared" si="976"/>
        <v>413001.3875691354</v>
      </c>
      <c r="BG1456" s="103">
        <f t="shared" si="977"/>
        <v>18.929230263585374</v>
      </c>
      <c r="BH1456">
        <v>0.1</v>
      </c>
      <c r="BI1456">
        <f t="shared" si="957"/>
        <v>7851.3284616007513</v>
      </c>
      <c r="BJ1456">
        <v>0.1</v>
      </c>
      <c r="BK1456">
        <f t="shared" si="958"/>
        <v>7718.4000000000005</v>
      </c>
      <c r="BL1456" s="114">
        <v>12.16</v>
      </c>
      <c r="BM1456" s="114">
        <v>601.6</v>
      </c>
      <c r="BN1456" s="114">
        <v>1.92</v>
      </c>
      <c r="BO1456" s="114">
        <v>256</v>
      </c>
      <c r="BP1456" s="114">
        <v>384000</v>
      </c>
      <c r="BQ1456" s="107">
        <f t="shared" si="959"/>
        <v>8.7999999999999994E-9</v>
      </c>
      <c r="BR1456" s="107">
        <f t="shared" si="960"/>
        <v>9.8410443907738271E-4</v>
      </c>
      <c r="BS1456" s="107">
        <f t="shared" si="961"/>
        <v>4.8687272249091564E-2</v>
      </c>
      <c r="BT1456" s="107">
        <f t="shared" si="962"/>
        <v>1.6853859987665405E-4</v>
      </c>
      <c r="BU1456" s="107">
        <f t="shared" si="963"/>
        <v>2.0717988191102796E-2</v>
      </c>
      <c r="BV1456" s="107">
        <f t="shared" si="964"/>
        <v>33.707719975330811</v>
      </c>
      <c r="BW1456" s="117">
        <f t="shared" si="965"/>
        <v>9.7710405698766731E-4</v>
      </c>
    </row>
    <row r="1457" spans="1:75" ht="15" customHeight="1" x14ac:dyDescent="0.25">
      <c r="A1457" s="108">
        <v>4.6415361111111109</v>
      </c>
      <c r="B1457" s="108">
        <v>-74.12566388888888</v>
      </c>
      <c r="C1457" s="119">
        <v>26</v>
      </c>
      <c r="D1457" s="119">
        <v>29</v>
      </c>
      <c r="E1457" s="119">
        <v>1874</v>
      </c>
      <c r="F1457" s="31" t="s">
        <v>3525</v>
      </c>
      <c r="G1457" s="31" t="s">
        <v>3526</v>
      </c>
      <c r="H1457" s="31" t="s">
        <v>3527</v>
      </c>
      <c r="I1457" s="14" t="s">
        <v>195</v>
      </c>
      <c r="J1457" s="1" t="s">
        <v>3529</v>
      </c>
      <c r="K1457" s="1" t="s">
        <v>3530</v>
      </c>
      <c r="L1457" s="1"/>
      <c r="M1457" s="1" t="s">
        <v>3452</v>
      </c>
      <c r="N1457" s="15" t="s">
        <v>43</v>
      </c>
      <c r="O1457" s="2" t="s">
        <v>120</v>
      </c>
      <c r="P1457" s="28">
        <v>4.2689148957375835E-3</v>
      </c>
      <c r="Q1457" s="5">
        <v>77184</v>
      </c>
      <c r="R1457" s="18">
        <v>78513.284616007513</v>
      </c>
      <c r="S1457" s="2" t="s">
        <v>45</v>
      </c>
      <c r="T1457" s="2"/>
      <c r="U1457" s="2"/>
      <c r="V1457" s="14">
        <v>365</v>
      </c>
      <c r="W1457" s="1"/>
      <c r="X1457" s="1"/>
      <c r="Y1457" s="1">
        <v>2920</v>
      </c>
      <c r="Z1457" s="1">
        <v>0</v>
      </c>
      <c r="AA1457" s="1">
        <v>0</v>
      </c>
      <c r="AB1457" s="19" t="s">
        <v>49</v>
      </c>
      <c r="AC1457" s="19">
        <v>30.4</v>
      </c>
      <c r="AD1457" s="19">
        <v>1504</v>
      </c>
      <c r="AE1457" s="19">
        <v>9.6</v>
      </c>
      <c r="AF1457" s="19">
        <v>640</v>
      </c>
      <c r="AG1457" s="19">
        <v>1920000</v>
      </c>
      <c r="AH1457" s="23">
        <f>Q1457</f>
        <v>77184</v>
      </c>
      <c r="AI1457" s="24">
        <v>8.7999999999999994E-8</v>
      </c>
      <c r="AJ1457" s="21">
        <f t="shared" si="996"/>
        <v>2.3868038523266284E-3</v>
      </c>
      <c r="AK1457" s="21">
        <f t="shared" si="997"/>
        <v>0.11808398006247529</v>
      </c>
      <c r="AL1457" s="21">
        <f t="shared" si="998"/>
        <v>7.5372753231367213E-4</v>
      </c>
      <c r="AM1457" s="21">
        <f t="shared" si="999"/>
        <v>5.0248502154244812E-2</v>
      </c>
      <c r="AN1457" s="21">
        <f t="shared" si="1000"/>
        <v>150.74550646273443</v>
      </c>
      <c r="AO1457" s="86">
        <f t="shared" si="950"/>
        <v>6.9091690462086616E-3</v>
      </c>
      <c r="AP1457" s="88">
        <f t="shared" si="951"/>
        <v>6.5391886365113105E-6</v>
      </c>
      <c r="AQ1457" s="89">
        <f t="shared" si="952"/>
        <v>3.2351775359582273E-4</v>
      </c>
      <c r="AR1457" s="89">
        <f t="shared" si="953"/>
        <v>2.0650069378456771E-6</v>
      </c>
      <c r="AS1457" s="89">
        <f t="shared" si="954"/>
        <v>1.3766712918971181E-4</v>
      </c>
      <c r="AT1457" s="89">
        <f t="shared" si="955"/>
        <v>0.4130013875691354</v>
      </c>
      <c r="AU1457" s="91">
        <f t="shared" si="956"/>
        <v>1.8929230263585374E-5</v>
      </c>
      <c r="AV1457" s="95">
        <f t="shared" si="966"/>
        <v>2386.8038523266282</v>
      </c>
      <c r="AW1457" s="96">
        <f t="shared" si="967"/>
        <v>118083.9800624753</v>
      </c>
      <c r="AX1457" s="96">
        <f t="shared" si="968"/>
        <v>753.7275323136721</v>
      </c>
      <c r="AY1457" s="96">
        <f t="shared" si="969"/>
        <v>50248.502154244808</v>
      </c>
      <c r="AZ1457" s="96">
        <f t="shared" si="970"/>
        <v>150745506.46273443</v>
      </c>
      <c r="BA1457" s="97">
        <f t="shared" si="971"/>
        <v>6909.1690462086617</v>
      </c>
      <c r="BB1457" s="102">
        <f t="shared" si="972"/>
        <v>6.5391886365113105</v>
      </c>
      <c r="BC1457" s="98">
        <f t="shared" si="973"/>
        <v>323.51775359582274</v>
      </c>
      <c r="BD1457" s="98">
        <f t="shared" si="974"/>
        <v>2.065006937845677</v>
      </c>
      <c r="BE1457" s="98">
        <f t="shared" si="975"/>
        <v>137.6671291897118</v>
      </c>
      <c r="BF1457" s="98">
        <f t="shared" si="976"/>
        <v>413001.3875691354</v>
      </c>
      <c r="BG1457" s="103">
        <f t="shared" si="977"/>
        <v>18.929230263585374</v>
      </c>
      <c r="BH1457">
        <v>0.1</v>
      </c>
      <c r="BI1457">
        <f t="shared" si="957"/>
        <v>7851.3284616007513</v>
      </c>
      <c r="BJ1457">
        <v>0.1</v>
      </c>
      <c r="BK1457">
        <f t="shared" si="958"/>
        <v>7718.4000000000005</v>
      </c>
      <c r="BL1457" s="114">
        <v>12.16</v>
      </c>
      <c r="BM1457" s="114">
        <v>601.6</v>
      </c>
      <c r="BN1457" s="114">
        <v>1.92</v>
      </c>
      <c r="BO1457" s="114">
        <v>256</v>
      </c>
      <c r="BP1457" s="114">
        <v>384000</v>
      </c>
      <c r="BQ1457" s="107">
        <f t="shared" si="959"/>
        <v>8.7999999999999994E-9</v>
      </c>
      <c r="BR1457" s="107">
        <f t="shared" si="960"/>
        <v>9.8410443907738271E-4</v>
      </c>
      <c r="BS1457" s="107">
        <f t="shared" si="961"/>
        <v>4.8687272249091564E-2</v>
      </c>
      <c r="BT1457" s="107">
        <f t="shared" si="962"/>
        <v>1.6853859987665405E-4</v>
      </c>
      <c r="BU1457" s="107">
        <f t="shared" si="963"/>
        <v>2.0717988191102796E-2</v>
      </c>
      <c r="BV1457" s="107">
        <f t="shared" si="964"/>
        <v>33.707719975330811</v>
      </c>
      <c r="BW1457" s="117">
        <f t="shared" si="965"/>
        <v>9.7710405698766731E-4</v>
      </c>
    </row>
    <row r="1458" spans="1:75" ht="15" customHeight="1" x14ac:dyDescent="0.25">
      <c r="A1458" s="108">
        <v>4.6733305555555562</v>
      </c>
      <c r="B1458" s="108">
        <v>-74.087402777777768</v>
      </c>
      <c r="C1458" s="119">
        <v>30</v>
      </c>
      <c r="D1458" s="119">
        <v>32</v>
      </c>
      <c r="E1458" s="119">
        <v>2410</v>
      </c>
      <c r="F1458" s="31" t="s">
        <v>3531</v>
      </c>
      <c r="G1458" s="31" t="s">
        <v>3532</v>
      </c>
      <c r="H1458" s="31" t="s">
        <v>3533</v>
      </c>
      <c r="I1458" s="53" t="s">
        <v>1400</v>
      </c>
      <c r="J1458" s="1" t="s">
        <v>41</v>
      </c>
      <c r="K1458" s="1">
        <v>80</v>
      </c>
      <c r="L1458" s="1"/>
      <c r="M1458" s="1">
        <v>2002</v>
      </c>
      <c r="N1458" s="15" t="s">
        <v>43</v>
      </c>
      <c r="O1458" s="2" t="s">
        <v>44</v>
      </c>
      <c r="P1458" s="22">
        <v>8.4286353981658756E-3</v>
      </c>
      <c r="Q1458" s="54">
        <v>1400</v>
      </c>
      <c r="R1458" s="18">
        <v>1448.0050452032988</v>
      </c>
      <c r="S1458" s="2" t="s">
        <v>45</v>
      </c>
      <c r="T1458" s="2"/>
      <c r="U1458" s="2"/>
      <c r="V1458" s="14">
        <v>365</v>
      </c>
      <c r="W1458" s="1"/>
      <c r="X1458" s="1"/>
      <c r="Y1458" s="1">
        <v>5840</v>
      </c>
      <c r="Z1458" s="1">
        <v>0</v>
      </c>
      <c r="AA1458" s="1">
        <v>0</v>
      </c>
      <c r="AB1458" s="19" t="s">
        <v>49</v>
      </c>
      <c r="AC1458" s="19">
        <v>46.3856216091623</v>
      </c>
      <c r="AD1458" s="19">
        <v>1074.85364414012</v>
      </c>
      <c r="AE1458" s="19">
        <v>5.4109910208389103</v>
      </c>
      <c r="AF1458" s="19">
        <v>1344</v>
      </c>
      <c r="AG1458" s="19">
        <v>1920000</v>
      </c>
      <c r="AH1458" s="23">
        <v>1400</v>
      </c>
      <c r="AI1458" s="24">
        <v>8.7999999999999994E-8</v>
      </c>
      <c r="AJ1458" s="21">
        <f t="shared" si="996"/>
        <v>6.7166614114958173E-5</v>
      </c>
      <c r="AK1458" s="21">
        <f t="shared" si="997"/>
        <v>1.5563934995700449E-3</v>
      </c>
      <c r="AL1458" s="21">
        <f t="shared" si="998"/>
        <v>7.8351422977244903E-6</v>
      </c>
      <c r="AM1458" s="21">
        <f t="shared" si="999"/>
        <v>1.9461187807532335E-3</v>
      </c>
      <c r="AN1458" s="21">
        <f t="shared" si="1000"/>
        <v>2.7801696867903338</v>
      </c>
      <c r="AO1458" s="86">
        <f t="shared" si="950"/>
        <v>1.2742444397789026E-4</v>
      </c>
      <c r="AP1458" s="88">
        <f t="shared" si="951"/>
        <v>1.840181208628991E-7</v>
      </c>
      <c r="AQ1458" s="89">
        <f t="shared" si="952"/>
        <v>4.2640917796439588E-6</v>
      </c>
      <c r="AR1458" s="89">
        <f t="shared" si="953"/>
        <v>2.1466143281436961E-8</v>
      </c>
      <c r="AS1458" s="89">
        <f t="shared" si="954"/>
        <v>5.3318322760362565E-6</v>
      </c>
      <c r="AT1458" s="89">
        <f t="shared" si="955"/>
        <v>7.6169032514803664E-3</v>
      </c>
      <c r="AU1458" s="91">
        <f t="shared" si="956"/>
        <v>3.4910806569285003E-7</v>
      </c>
      <c r="AV1458" s="95">
        <f t="shared" si="966"/>
        <v>67.166614114958179</v>
      </c>
      <c r="AW1458" s="96">
        <f t="shared" si="967"/>
        <v>1556.3934995700449</v>
      </c>
      <c r="AX1458" s="96">
        <f t="shared" si="968"/>
        <v>7.8351422977244907</v>
      </c>
      <c r="AY1458" s="96">
        <f t="shared" si="969"/>
        <v>1946.1187807532335</v>
      </c>
      <c r="AZ1458" s="96">
        <f t="shared" si="970"/>
        <v>2780169.6867903336</v>
      </c>
      <c r="BA1458" s="97">
        <f t="shared" si="971"/>
        <v>127.42444397789026</v>
      </c>
      <c r="BB1458" s="102">
        <f t="shared" si="972"/>
        <v>0.18401812086289909</v>
      </c>
      <c r="BC1458" s="98">
        <f t="shared" si="973"/>
        <v>4.2640917796439588</v>
      </c>
      <c r="BD1458" s="98">
        <f t="shared" si="974"/>
        <v>2.1466143281436961E-2</v>
      </c>
      <c r="BE1458" s="98">
        <f t="shared" si="975"/>
        <v>5.3318322760362564</v>
      </c>
      <c r="BF1458" s="98">
        <f t="shared" si="976"/>
        <v>7616.9032514803666</v>
      </c>
      <c r="BG1458" s="103">
        <f t="shared" si="977"/>
        <v>0.34910806569285002</v>
      </c>
      <c r="BH1458">
        <v>0.1</v>
      </c>
      <c r="BI1458">
        <f t="shared" si="957"/>
        <v>144.80050452032989</v>
      </c>
      <c r="BJ1458">
        <v>0.1</v>
      </c>
      <c r="BK1458">
        <f t="shared" si="958"/>
        <v>140</v>
      </c>
      <c r="BL1458" s="114">
        <v>17.6498016718255</v>
      </c>
      <c r="BM1458" s="114">
        <v>910.91550745517998</v>
      </c>
      <c r="BN1458" s="114">
        <v>5.3109910208389097</v>
      </c>
      <c r="BO1458" s="114">
        <v>537.6</v>
      </c>
      <c r="BP1458" s="114">
        <v>384000</v>
      </c>
      <c r="BQ1458" s="107">
        <f t="shared" si="959"/>
        <v>8.7999999999999994E-9</v>
      </c>
      <c r="BR1458" s="107">
        <f t="shared" si="960"/>
        <v>2.6424872468552801E-5</v>
      </c>
      <c r="BS1458" s="107">
        <f t="shared" si="961"/>
        <v>1.3281610024046173E-3</v>
      </c>
      <c r="BT1458" s="107">
        <f t="shared" si="962"/>
        <v>7.7301520971167486E-6</v>
      </c>
      <c r="BU1458" s="107">
        <f t="shared" si="963"/>
        <v>8.0240532930438407E-4</v>
      </c>
      <c r="BV1458" s="107">
        <f t="shared" si="964"/>
        <v>0.6216648408647486</v>
      </c>
      <c r="BW1458" s="117">
        <f t="shared" si="965"/>
        <v>1.8020537685138309E-5</v>
      </c>
    </row>
    <row r="1459" spans="1:75" ht="15" customHeight="1" x14ac:dyDescent="0.25">
      <c r="A1459" s="108">
        <v>4.594236111111111</v>
      </c>
      <c r="B1459" s="108">
        <v>-74.094941666666656</v>
      </c>
      <c r="C1459" s="119">
        <v>30</v>
      </c>
      <c r="D1459" s="119">
        <v>23</v>
      </c>
      <c r="E1459" s="119">
        <v>2293</v>
      </c>
      <c r="F1459" s="31" t="s">
        <v>3534</v>
      </c>
      <c r="G1459" s="31" t="s">
        <v>3535</v>
      </c>
      <c r="H1459" s="31" t="s">
        <v>3536</v>
      </c>
      <c r="I1459" s="53" t="s">
        <v>1273</v>
      </c>
      <c r="J1459" s="1" t="s">
        <v>41</v>
      </c>
      <c r="K1459" s="1" t="s">
        <v>3537</v>
      </c>
      <c r="L1459" s="1"/>
      <c r="M1459" s="1">
        <v>1999</v>
      </c>
      <c r="N1459" s="15" t="s">
        <v>43</v>
      </c>
      <c r="O1459" s="2" t="s">
        <v>44</v>
      </c>
      <c r="P1459" s="22">
        <v>8.4286353981658756E-3</v>
      </c>
      <c r="Q1459" s="54">
        <v>8.85</v>
      </c>
      <c r="R1459" s="18">
        <v>9.1534604643208528</v>
      </c>
      <c r="S1459" s="2" t="s">
        <v>45</v>
      </c>
      <c r="T1459" s="2"/>
      <c r="U1459" s="2"/>
      <c r="V1459" s="14">
        <v>365</v>
      </c>
      <c r="W1459" s="1"/>
      <c r="X1459" s="1"/>
      <c r="Y1459" s="1">
        <v>1827</v>
      </c>
      <c r="Z1459" s="1">
        <v>0</v>
      </c>
      <c r="AA1459" s="1">
        <v>0</v>
      </c>
      <c r="AB1459" s="19" t="s">
        <v>49</v>
      </c>
      <c r="AC1459" s="19">
        <v>46.3856216091623</v>
      </c>
      <c r="AD1459" s="19">
        <v>1074.85364414012</v>
      </c>
      <c r="AE1459" s="19">
        <v>5.4109910208389103</v>
      </c>
      <c r="AF1459" s="19">
        <v>1344</v>
      </c>
      <c r="AG1459" s="19">
        <v>1920000</v>
      </c>
      <c r="AH1459" s="23">
        <v>8.85</v>
      </c>
      <c r="AI1459" s="24">
        <v>8.7999999999999994E-8</v>
      </c>
      <c r="AJ1459" s="21">
        <f t="shared" si="996"/>
        <v>4.2458895351241415E-7</v>
      </c>
      <c r="AK1459" s="21">
        <f t="shared" si="997"/>
        <v>9.8386303365677823E-6</v>
      </c>
      <c r="AL1459" s="21">
        <f t="shared" si="998"/>
        <v>4.95292923820441E-8</v>
      </c>
      <c r="AM1459" s="21">
        <f t="shared" si="999"/>
        <v>1.2302250864047226E-5</v>
      </c>
      <c r="AN1459" s="21">
        <f t="shared" si="1000"/>
        <v>1.757464409149604E-2</v>
      </c>
      <c r="AO1459" s="86">
        <f t="shared" si="950"/>
        <v>8.0550452086023495E-7</v>
      </c>
      <c r="AP1459" s="88">
        <f t="shared" si="951"/>
        <v>1.1632574068833264E-9</v>
      </c>
      <c r="AQ1459" s="89">
        <f t="shared" si="952"/>
        <v>2.695515160703502E-8</v>
      </c>
      <c r="AR1459" s="89">
        <f t="shared" si="953"/>
        <v>1.3569669145765506E-10</v>
      </c>
      <c r="AS1459" s="89">
        <f t="shared" si="954"/>
        <v>3.3704796887800621E-8</v>
      </c>
      <c r="AT1459" s="89">
        <f t="shared" si="955"/>
        <v>4.8149709839715181E-5</v>
      </c>
      <c r="AU1459" s="91">
        <f t="shared" si="956"/>
        <v>2.2068617009869453E-9</v>
      </c>
      <c r="AV1459" s="95">
        <f t="shared" si="966"/>
        <v>0.42458895351241416</v>
      </c>
      <c r="AW1459" s="96">
        <f t="shared" si="967"/>
        <v>9.8386303365677819</v>
      </c>
      <c r="AX1459" s="96">
        <f t="shared" si="968"/>
        <v>4.95292923820441E-2</v>
      </c>
      <c r="AY1459" s="96">
        <f t="shared" si="969"/>
        <v>12.302250864047226</v>
      </c>
      <c r="AZ1459" s="96">
        <f t="shared" si="970"/>
        <v>17574.64409149604</v>
      </c>
      <c r="BA1459" s="97">
        <f t="shared" si="971"/>
        <v>0.80550452086023494</v>
      </c>
      <c r="BB1459" s="102">
        <f t="shared" si="972"/>
        <v>1.1632574068833263E-3</v>
      </c>
      <c r="BC1459" s="98">
        <f t="shared" si="973"/>
        <v>2.695515160703502E-2</v>
      </c>
      <c r="BD1459" s="98">
        <f t="shared" si="974"/>
        <v>1.3569669145765506E-4</v>
      </c>
      <c r="BE1459" s="98">
        <f t="shared" si="975"/>
        <v>3.370479688780062E-2</v>
      </c>
      <c r="BF1459" s="98">
        <f t="shared" si="976"/>
        <v>48.149709839715179</v>
      </c>
      <c r="BG1459" s="103">
        <f t="shared" si="977"/>
        <v>2.2068617009869452E-3</v>
      </c>
      <c r="BH1459">
        <v>0.1</v>
      </c>
      <c r="BI1459">
        <f t="shared" si="957"/>
        <v>0.91534604643208528</v>
      </c>
      <c r="BJ1459">
        <v>0.1</v>
      </c>
      <c r="BK1459">
        <f t="shared" si="958"/>
        <v>0.88500000000000001</v>
      </c>
      <c r="BL1459" s="114">
        <v>17.6498016718255</v>
      </c>
      <c r="BM1459" s="114">
        <v>910.91550745517998</v>
      </c>
      <c r="BN1459" s="114">
        <v>5.3109910208389097</v>
      </c>
      <c r="BO1459" s="114">
        <v>537.6</v>
      </c>
      <c r="BP1459" s="114">
        <v>384000</v>
      </c>
      <c r="BQ1459" s="107">
        <f t="shared" si="959"/>
        <v>8.7999999999999994E-9</v>
      </c>
      <c r="BR1459" s="107">
        <f t="shared" si="960"/>
        <v>1.6704294381906593E-7</v>
      </c>
      <c r="BS1459" s="107">
        <f t="shared" si="961"/>
        <v>8.395874908057757E-6</v>
      </c>
      <c r="BT1459" s="107">
        <f t="shared" si="962"/>
        <v>4.8865604328202306E-8</v>
      </c>
      <c r="BU1459" s="107">
        <f t="shared" si="963"/>
        <v>5.0723479745312848E-6</v>
      </c>
      <c r="BV1459" s="107">
        <f t="shared" si="964"/>
        <v>3.9298098868950186E-3</v>
      </c>
      <c r="BW1459" s="117">
        <f t="shared" si="965"/>
        <v>1.1391554179533861E-7</v>
      </c>
    </row>
    <row r="1460" spans="1:75" ht="15" customHeight="1" x14ac:dyDescent="0.25">
      <c r="A1460" s="108">
        <v>4.6187972222222227</v>
      </c>
      <c r="B1460" s="108">
        <v>-74.13655555555556</v>
      </c>
      <c r="C1460" s="119">
        <v>25</v>
      </c>
      <c r="D1460" s="119">
        <v>26</v>
      </c>
      <c r="E1460" s="119">
        <v>1834</v>
      </c>
      <c r="F1460" s="31" t="s">
        <v>3538</v>
      </c>
      <c r="G1460" s="31" t="s">
        <v>3539</v>
      </c>
      <c r="H1460" s="31" t="s">
        <v>3540</v>
      </c>
      <c r="I1460" s="53" t="s">
        <v>1481</v>
      </c>
      <c r="J1460" s="1" t="s">
        <v>41</v>
      </c>
      <c r="K1460" s="1">
        <v>30</v>
      </c>
      <c r="L1460" s="1"/>
      <c r="M1460" s="1" t="s">
        <v>3447</v>
      </c>
      <c r="N1460" s="15" t="s">
        <v>43</v>
      </c>
      <c r="O1460" s="2" t="s">
        <v>44</v>
      </c>
      <c r="P1460" s="28">
        <v>4.2689148957375835E-3</v>
      </c>
      <c r="Q1460" s="18">
        <v>69120</v>
      </c>
      <c r="R1460" s="18">
        <v>70310.404133738077</v>
      </c>
      <c r="S1460" s="2" t="s">
        <v>45</v>
      </c>
      <c r="T1460" s="2"/>
      <c r="U1460" s="2"/>
      <c r="V1460" s="14">
        <v>365</v>
      </c>
      <c r="W1460" s="1"/>
      <c r="X1460" s="1"/>
      <c r="Y1460" s="14">
        <v>1872</v>
      </c>
      <c r="Z1460" s="1">
        <v>0</v>
      </c>
      <c r="AA1460" s="1">
        <v>0</v>
      </c>
      <c r="AB1460" s="19" t="s">
        <v>49</v>
      </c>
      <c r="AC1460" s="19">
        <v>46.3856216091623</v>
      </c>
      <c r="AD1460" s="19">
        <v>1074.85364414012</v>
      </c>
      <c r="AE1460" s="19">
        <v>5.4109910208389103</v>
      </c>
      <c r="AF1460" s="19">
        <v>1344</v>
      </c>
      <c r="AG1460" s="19">
        <v>1920000</v>
      </c>
      <c r="AH1460" s="20">
        <v>1964.8571428571429</v>
      </c>
      <c r="AI1460" s="20">
        <v>3.7228000000000001E-8</v>
      </c>
      <c r="AJ1460" s="21">
        <f t="shared" si="996"/>
        <v>3.261391801334855E-3</v>
      </c>
      <c r="AK1460" s="21">
        <f t="shared" si="997"/>
        <v>7.5573394104112929E-2</v>
      </c>
      <c r="AL1460" s="21">
        <f t="shared" si="998"/>
        <v>3.8044896543921173E-4</v>
      </c>
      <c r="AM1460" s="21">
        <f t="shared" si="999"/>
        <v>9.4497183155743972E-2</v>
      </c>
      <c r="AN1460" s="21">
        <f t="shared" si="1000"/>
        <v>134.99597593677711</v>
      </c>
      <c r="AO1460" s="86">
        <f t="shared" si="950"/>
        <v>7.4407472062869705E-5</v>
      </c>
      <c r="AP1460" s="88">
        <f t="shared" si="951"/>
        <v>8.9353200036571363E-6</v>
      </c>
      <c r="AQ1460" s="89">
        <f t="shared" si="952"/>
        <v>2.0705039480578886E-4</v>
      </c>
      <c r="AR1460" s="89">
        <f t="shared" si="953"/>
        <v>1.0423259327101692E-6</v>
      </c>
      <c r="AS1460" s="89">
        <f t="shared" si="954"/>
        <v>2.5889639220751771E-4</v>
      </c>
      <c r="AT1460" s="89">
        <f t="shared" si="955"/>
        <v>0.36985198886788251</v>
      </c>
      <c r="AU1460" s="91">
        <f t="shared" si="956"/>
        <v>2.0385608784347863E-7</v>
      </c>
      <c r="AV1460" s="95">
        <f t="shared" si="966"/>
        <v>3261.3918013348548</v>
      </c>
      <c r="AW1460" s="96">
        <f t="shared" si="967"/>
        <v>75573.394104112929</v>
      </c>
      <c r="AX1460" s="96">
        <f t="shared" si="968"/>
        <v>380.44896543921175</v>
      </c>
      <c r="AY1460" s="96">
        <f t="shared" si="969"/>
        <v>94497.183155743973</v>
      </c>
      <c r="AZ1460" s="96">
        <f t="shared" si="970"/>
        <v>134995975.93677711</v>
      </c>
      <c r="BA1460" s="97">
        <f t="shared" si="971"/>
        <v>74.407472062869701</v>
      </c>
      <c r="BB1460" s="102">
        <f t="shared" si="972"/>
        <v>8.9353200036571359</v>
      </c>
      <c r="BC1460" s="98">
        <f t="shared" si="973"/>
        <v>207.05039480578887</v>
      </c>
      <c r="BD1460" s="98">
        <f t="shared" si="974"/>
        <v>1.042325932710169</v>
      </c>
      <c r="BE1460" s="98">
        <f t="shared" si="975"/>
        <v>258.89639220751769</v>
      </c>
      <c r="BF1460" s="98">
        <f t="shared" si="976"/>
        <v>369851.98886788252</v>
      </c>
      <c r="BG1460" s="103">
        <f t="shared" si="977"/>
        <v>0.20385608784347864</v>
      </c>
      <c r="BH1460">
        <v>0.1</v>
      </c>
      <c r="BI1460">
        <f t="shared" si="957"/>
        <v>7031.0404133738084</v>
      </c>
      <c r="BJ1460">
        <v>0.1</v>
      </c>
      <c r="BK1460">
        <f t="shared" si="958"/>
        <v>196.48571428571429</v>
      </c>
      <c r="BL1460" s="114">
        <v>17.6498016718255</v>
      </c>
      <c r="BM1460" s="114">
        <v>910.91550745517998</v>
      </c>
      <c r="BN1460" s="114">
        <v>5.3109910208389097</v>
      </c>
      <c r="BO1460" s="114">
        <v>537.6</v>
      </c>
      <c r="BP1460" s="114">
        <v>384000</v>
      </c>
      <c r="BQ1460" s="107">
        <f t="shared" si="959"/>
        <v>3.7228000000000004E-9</v>
      </c>
      <c r="BR1460" s="107">
        <f t="shared" si="960"/>
        <v>1.2831056553298005E-3</v>
      </c>
      <c r="BS1460" s="107">
        <f t="shared" si="961"/>
        <v>6.449116813721345E-2</v>
      </c>
      <c r="BT1460" s="107">
        <f t="shared" si="962"/>
        <v>3.753509835922106E-4</v>
      </c>
      <c r="BU1460" s="107">
        <f t="shared" si="963"/>
        <v>3.8962186747447045E-2</v>
      </c>
      <c r="BV1460" s="107">
        <f t="shared" si="964"/>
        <v>30.186017888355952</v>
      </c>
      <c r="BW1460" s="117">
        <f t="shared" si="965"/>
        <v>1.0522805613320754E-5</v>
      </c>
    </row>
    <row r="1461" spans="1:75" ht="15" customHeight="1" x14ac:dyDescent="0.25">
      <c r="A1461" s="108">
        <v>4.6187972222222227</v>
      </c>
      <c r="B1461" s="108">
        <v>-74.13655555555556</v>
      </c>
      <c r="C1461" s="119">
        <v>25</v>
      </c>
      <c r="D1461" s="119">
        <v>26</v>
      </c>
      <c r="E1461" s="119">
        <v>1834</v>
      </c>
      <c r="F1461" s="31" t="s">
        <v>3538</v>
      </c>
      <c r="G1461" s="31" t="s">
        <v>3539</v>
      </c>
      <c r="H1461" s="31" t="s">
        <v>3540</v>
      </c>
      <c r="I1461" s="53" t="s">
        <v>1481</v>
      </c>
      <c r="J1461" s="1" t="s">
        <v>41</v>
      </c>
      <c r="K1461" s="1">
        <v>28</v>
      </c>
      <c r="L1461" s="1"/>
      <c r="M1461" s="1" t="s">
        <v>3447</v>
      </c>
      <c r="N1461" s="15" t="s">
        <v>43</v>
      </c>
      <c r="O1461" s="2" t="s">
        <v>44</v>
      </c>
      <c r="P1461" s="28">
        <v>4.2689148957375835E-3</v>
      </c>
      <c r="Q1461" s="18">
        <v>69120</v>
      </c>
      <c r="R1461" s="18">
        <v>70310.404133738077</v>
      </c>
      <c r="S1461" s="2" t="s">
        <v>45</v>
      </c>
      <c r="T1461" s="2"/>
      <c r="U1461" s="2"/>
      <c r="V1461" s="14">
        <v>365</v>
      </c>
      <c r="W1461" s="1"/>
      <c r="X1461" s="1"/>
      <c r="Y1461" s="14">
        <v>1872</v>
      </c>
      <c r="Z1461" s="1">
        <v>0</v>
      </c>
      <c r="AA1461" s="1">
        <v>0</v>
      </c>
      <c r="AB1461" s="19" t="s">
        <v>49</v>
      </c>
      <c r="AC1461" s="19">
        <v>46.3856216091623</v>
      </c>
      <c r="AD1461" s="19">
        <v>1074.85364414012</v>
      </c>
      <c r="AE1461" s="19">
        <v>5.4109910208389103</v>
      </c>
      <c r="AF1461" s="19">
        <v>1344</v>
      </c>
      <c r="AG1461" s="19">
        <v>1920000</v>
      </c>
      <c r="AH1461" s="20">
        <v>1964.8571428571429</v>
      </c>
      <c r="AI1461" s="20">
        <v>3.7228000000000001E-8</v>
      </c>
      <c r="AJ1461" s="21">
        <f t="shared" si="996"/>
        <v>3.261391801334855E-3</v>
      </c>
      <c r="AK1461" s="21">
        <f t="shared" si="997"/>
        <v>7.5573394104112929E-2</v>
      </c>
      <c r="AL1461" s="21">
        <f t="shared" si="998"/>
        <v>3.8044896543921173E-4</v>
      </c>
      <c r="AM1461" s="21">
        <f t="shared" si="999"/>
        <v>9.4497183155743972E-2</v>
      </c>
      <c r="AN1461" s="21">
        <f t="shared" si="1000"/>
        <v>134.99597593677711</v>
      </c>
      <c r="AO1461" s="86">
        <f t="shared" si="950"/>
        <v>7.4407472062869705E-5</v>
      </c>
      <c r="AP1461" s="88">
        <f t="shared" si="951"/>
        <v>8.9353200036571363E-6</v>
      </c>
      <c r="AQ1461" s="89">
        <f t="shared" si="952"/>
        <v>2.0705039480578886E-4</v>
      </c>
      <c r="AR1461" s="89">
        <f t="shared" si="953"/>
        <v>1.0423259327101692E-6</v>
      </c>
      <c r="AS1461" s="89">
        <f t="shared" si="954"/>
        <v>2.5889639220751771E-4</v>
      </c>
      <c r="AT1461" s="89">
        <f t="shared" si="955"/>
        <v>0.36985198886788251</v>
      </c>
      <c r="AU1461" s="91">
        <f t="shared" si="956"/>
        <v>2.0385608784347863E-7</v>
      </c>
      <c r="AV1461" s="95">
        <f t="shared" si="966"/>
        <v>3261.3918013348548</v>
      </c>
      <c r="AW1461" s="96">
        <f t="shared" si="967"/>
        <v>75573.394104112929</v>
      </c>
      <c r="AX1461" s="96">
        <f t="shared" si="968"/>
        <v>380.44896543921175</v>
      </c>
      <c r="AY1461" s="96">
        <f t="shared" si="969"/>
        <v>94497.183155743973</v>
      </c>
      <c r="AZ1461" s="96">
        <f t="shared" si="970"/>
        <v>134995975.93677711</v>
      </c>
      <c r="BA1461" s="97">
        <f t="shared" si="971"/>
        <v>74.407472062869701</v>
      </c>
      <c r="BB1461" s="102">
        <f t="shared" si="972"/>
        <v>8.9353200036571359</v>
      </c>
      <c r="BC1461" s="98">
        <f t="shared" si="973"/>
        <v>207.05039480578887</v>
      </c>
      <c r="BD1461" s="98">
        <f t="shared" si="974"/>
        <v>1.042325932710169</v>
      </c>
      <c r="BE1461" s="98">
        <f t="shared" si="975"/>
        <v>258.89639220751769</v>
      </c>
      <c r="BF1461" s="98">
        <f t="shared" si="976"/>
        <v>369851.98886788252</v>
      </c>
      <c r="BG1461" s="103">
        <f t="shared" si="977"/>
        <v>0.20385608784347864</v>
      </c>
      <c r="BH1461">
        <v>0.1</v>
      </c>
      <c r="BI1461">
        <f t="shared" si="957"/>
        <v>7031.0404133738084</v>
      </c>
      <c r="BJ1461">
        <v>0.1</v>
      </c>
      <c r="BK1461">
        <f t="shared" si="958"/>
        <v>196.48571428571429</v>
      </c>
      <c r="BL1461" s="114">
        <v>17.6498016718255</v>
      </c>
      <c r="BM1461" s="114">
        <v>910.91550745517998</v>
      </c>
      <c r="BN1461" s="114">
        <v>5.3109910208389097</v>
      </c>
      <c r="BO1461" s="114">
        <v>537.6</v>
      </c>
      <c r="BP1461" s="114">
        <v>384000</v>
      </c>
      <c r="BQ1461" s="107">
        <f t="shared" si="959"/>
        <v>3.7228000000000004E-9</v>
      </c>
      <c r="BR1461" s="107">
        <f t="shared" si="960"/>
        <v>1.2831056553298005E-3</v>
      </c>
      <c r="BS1461" s="107">
        <f t="shared" si="961"/>
        <v>6.449116813721345E-2</v>
      </c>
      <c r="BT1461" s="107">
        <f t="shared" si="962"/>
        <v>3.753509835922106E-4</v>
      </c>
      <c r="BU1461" s="107">
        <f t="shared" si="963"/>
        <v>3.8962186747447045E-2</v>
      </c>
      <c r="BV1461" s="107">
        <f t="shared" si="964"/>
        <v>30.186017888355952</v>
      </c>
      <c r="BW1461" s="117">
        <f t="shared" si="965"/>
        <v>1.0522805613320754E-5</v>
      </c>
    </row>
    <row r="1462" spans="1:75" ht="15" customHeight="1" x14ac:dyDescent="0.25">
      <c r="A1462" s="108">
        <v>4.5640138888888888</v>
      </c>
      <c r="B1462" s="108">
        <v>-74.135577777777783</v>
      </c>
      <c r="C1462" s="119">
        <v>25</v>
      </c>
      <c r="D1462" s="119">
        <v>20</v>
      </c>
      <c r="E1462" s="119">
        <v>1756</v>
      </c>
      <c r="F1462" s="31" t="s">
        <v>3541</v>
      </c>
      <c r="G1462" s="31" t="s">
        <v>3542</v>
      </c>
      <c r="H1462" s="31" t="s">
        <v>3543</v>
      </c>
      <c r="I1462" s="53" t="s">
        <v>1481</v>
      </c>
      <c r="J1462" s="1" t="s">
        <v>41</v>
      </c>
      <c r="K1462" s="1" t="s">
        <v>3544</v>
      </c>
      <c r="L1462" s="1"/>
      <c r="M1462" s="1" t="s">
        <v>3545</v>
      </c>
      <c r="N1462" s="15" t="s">
        <v>43</v>
      </c>
      <c r="O1462" s="2" t="s">
        <v>44</v>
      </c>
      <c r="P1462" s="17">
        <v>-4.4982444697621672E-2</v>
      </c>
      <c r="Q1462" s="18">
        <v>20000</v>
      </c>
      <c r="R1462" s="18">
        <v>16706.577343104047</v>
      </c>
      <c r="S1462" s="2" t="s">
        <v>45</v>
      </c>
      <c r="T1462" s="2"/>
      <c r="U1462" s="2"/>
      <c r="V1462" s="14">
        <v>365</v>
      </c>
      <c r="W1462" s="1"/>
      <c r="X1462" s="1"/>
      <c r="Y1462" s="14">
        <v>3120</v>
      </c>
      <c r="Z1462" s="1">
        <v>0</v>
      </c>
      <c r="AA1462" s="1">
        <v>0</v>
      </c>
      <c r="AB1462" s="19" t="s">
        <v>49</v>
      </c>
      <c r="AC1462" s="19">
        <v>46.3856216091623</v>
      </c>
      <c r="AD1462" s="19">
        <v>1074.85364414012</v>
      </c>
      <c r="AE1462" s="19">
        <v>5.4109910208389103</v>
      </c>
      <c r="AF1462" s="19">
        <v>1344</v>
      </c>
      <c r="AG1462" s="19">
        <v>1920000</v>
      </c>
      <c r="AH1462" s="23">
        <v>20000</v>
      </c>
      <c r="AI1462" s="24">
        <v>8.7999999999999994E-8</v>
      </c>
      <c r="AJ1462" s="21">
        <f t="shared" si="996"/>
        <v>7.7494497502142835E-4</v>
      </c>
      <c r="AK1462" s="21">
        <f t="shared" si="997"/>
        <v>1.7957125538344148E-2</v>
      </c>
      <c r="AL1462" s="21">
        <f t="shared" si="998"/>
        <v>9.0399139992486773E-5</v>
      </c>
      <c r="AM1462" s="21">
        <f t="shared" si="999"/>
        <v>2.245363994913184E-2</v>
      </c>
      <c r="AN1462" s="21">
        <f t="shared" si="1000"/>
        <v>32.076628498759767</v>
      </c>
      <c r="AO1462" s="86">
        <f t="shared" si="950"/>
        <v>1.4701788061931558E-3</v>
      </c>
      <c r="AP1462" s="88">
        <f t="shared" si="951"/>
        <v>2.1231369178669268E-6</v>
      </c>
      <c r="AQ1462" s="89">
        <f t="shared" si="952"/>
        <v>4.9197604214641499E-5</v>
      </c>
      <c r="AR1462" s="89">
        <f t="shared" si="953"/>
        <v>2.4766887669174459E-7</v>
      </c>
      <c r="AS1462" s="89">
        <f t="shared" si="954"/>
        <v>6.1516821778443402E-5</v>
      </c>
      <c r="AT1462" s="89">
        <f t="shared" si="955"/>
        <v>8.7881173969204848E-2</v>
      </c>
      <c r="AU1462" s="91">
        <f t="shared" si="956"/>
        <v>4.0278871402552216E-6</v>
      </c>
      <c r="AV1462" s="95">
        <f t="shared" si="966"/>
        <v>774.94497502142838</v>
      </c>
      <c r="AW1462" s="96">
        <f t="shared" si="967"/>
        <v>17957.125538344149</v>
      </c>
      <c r="AX1462" s="96">
        <f t="shared" si="968"/>
        <v>90.399139992486766</v>
      </c>
      <c r="AY1462" s="96">
        <f t="shared" si="969"/>
        <v>22453.639949131841</v>
      </c>
      <c r="AZ1462" s="96">
        <f t="shared" si="970"/>
        <v>32076628.498759769</v>
      </c>
      <c r="BA1462" s="97">
        <f t="shared" si="971"/>
        <v>1470.1788061931559</v>
      </c>
      <c r="BB1462" s="102">
        <f t="shared" si="972"/>
        <v>2.1231369178669266</v>
      </c>
      <c r="BC1462" s="98">
        <f t="shared" si="973"/>
        <v>49.197604214641501</v>
      </c>
      <c r="BD1462" s="98">
        <f t="shared" si="974"/>
        <v>0.24766887669174459</v>
      </c>
      <c r="BE1462" s="98">
        <f t="shared" si="975"/>
        <v>61.516821778443401</v>
      </c>
      <c r="BF1462" s="98">
        <f t="shared" si="976"/>
        <v>87881.173969204843</v>
      </c>
      <c r="BG1462" s="103">
        <f t="shared" si="977"/>
        <v>4.0278871402552214</v>
      </c>
      <c r="BH1462">
        <v>0.1</v>
      </c>
      <c r="BI1462">
        <f t="shared" si="957"/>
        <v>1670.6577343104047</v>
      </c>
      <c r="BJ1462">
        <v>0.1</v>
      </c>
      <c r="BK1462">
        <f t="shared" si="958"/>
        <v>2000</v>
      </c>
      <c r="BL1462" s="114">
        <v>17.6498016718255</v>
      </c>
      <c r="BM1462" s="114">
        <v>910.91550745517998</v>
      </c>
      <c r="BN1462" s="114">
        <v>5.3109910208389097</v>
      </c>
      <c r="BO1462" s="114">
        <v>537.6</v>
      </c>
      <c r="BP1462" s="114">
        <v>384000</v>
      </c>
      <c r="BQ1462" s="107">
        <f t="shared" si="959"/>
        <v>8.7999999999999994E-9</v>
      </c>
      <c r="BR1462" s="107">
        <f t="shared" si="960"/>
        <v>3.0488096511815412E-4</v>
      </c>
      <c r="BS1462" s="107">
        <f t="shared" si="961"/>
        <v>1.5323858562697214E-2</v>
      </c>
      <c r="BT1462" s="107">
        <f t="shared" si="962"/>
        <v>8.9187799664266457E-5</v>
      </c>
      <c r="BU1462" s="107">
        <f t="shared" si="963"/>
        <v>9.2578729189858947E-3</v>
      </c>
      <c r="BV1462" s="107">
        <f t="shared" si="964"/>
        <v>7.1725521812233879</v>
      </c>
      <c r="BW1462" s="117">
        <f t="shared" si="965"/>
        <v>2.0791468068318475E-4</v>
      </c>
    </row>
    <row r="1463" spans="1:75" ht="15" customHeight="1" x14ac:dyDescent="0.25">
      <c r="A1463" s="108">
        <v>4.5641666666666669</v>
      </c>
      <c r="B1463" s="108">
        <v>-74.135516666666675</v>
      </c>
      <c r="C1463" s="119">
        <v>25</v>
      </c>
      <c r="D1463" s="119">
        <v>20</v>
      </c>
      <c r="E1463" s="119">
        <v>1756</v>
      </c>
      <c r="F1463" s="31" t="s">
        <v>3546</v>
      </c>
      <c r="G1463" s="31" t="s">
        <v>3542</v>
      </c>
      <c r="H1463" s="31" t="s">
        <v>3547</v>
      </c>
      <c r="I1463" s="53" t="s">
        <v>1481</v>
      </c>
      <c r="J1463" s="1" t="s">
        <v>41</v>
      </c>
      <c r="K1463" s="1" t="s">
        <v>3549</v>
      </c>
      <c r="L1463" s="1"/>
      <c r="M1463" s="1" t="s">
        <v>3545</v>
      </c>
      <c r="N1463" s="15" t="s">
        <v>43</v>
      </c>
      <c r="O1463" s="2" t="s">
        <v>44</v>
      </c>
      <c r="P1463" s="17">
        <v>-4.4982444697621672E-2</v>
      </c>
      <c r="Q1463" s="18">
        <v>20000</v>
      </c>
      <c r="R1463" s="18">
        <v>16706.577343104047</v>
      </c>
      <c r="S1463" s="2" t="s">
        <v>45</v>
      </c>
      <c r="T1463" s="2"/>
      <c r="U1463" s="2"/>
      <c r="V1463" s="14">
        <v>365</v>
      </c>
      <c r="W1463" s="1"/>
      <c r="X1463" s="1"/>
      <c r="Y1463" s="14">
        <v>3120</v>
      </c>
      <c r="Z1463" s="1">
        <v>0</v>
      </c>
      <c r="AA1463" s="1">
        <v>0</v>
      </c>
      <c r="AB1463" s="19" t="s">
        <v>49</v>
      </c>
      <c r="AC1463" s="19">
        <v>46.3856216091623</v>
      </c>
      <c r="AD1463" s="19">
        <v>1074.85364414012</v>
      </c>
      <c r="AE1463" s="19">
        <v>5.4109910208389103</v>
      </c>
      <c r="AF1463" s="19">
        <v>1344</v>
      </c>
      <c r="AG1463" s="19">
        <v>1920000</v>
      </c>
      <c r="AH1463" s="23">
        <v>20000</v>
      </c>
      <c r="AI1463" s="24">
        <v>8.7999999999999994E-8</v>
      </c>
      <c r="AJ1463" s="21">
        <f t="shared" si="996"/>
        <v>7.7494497502142835E-4</v>
      </c>
      <c r="AK1463" s="21">
        <f t="shared" si="997"/>
        <v>1.7957125538344148E-2</v>
      </c>
      <c r="AL1463" s="21">
        <f t="shared" si="998"/>
        <v>9.0399139992486773E-5</v>
      </c>
      <c r="AM1463" s="21">
        <f t="shared" si="999"/>
        <v>2.245363994913184E-2</v>
      </c>
      <c r="AN1463" s="21">
        <f t="shared" si="1000"/>
        <v>32.076628498759767</v>
      </c>
      <c r="AO1463" s="86">
        <f t="shared" si="950"/>
        <v>1.4701788061931558E-3</v>
      </c>
      <c r="AP1463" s="88">
        <f t="shared" si="951"/>
        <v>2.1231369178669268E-6</v>
      </c>
      <c r="AQ1463" s="89">
        <f t="shared" si="952"/>
        <v>4.9197604214641499E-5</v>
      </c>
      <c r="AR1463" s="89">
        <f t="shared" si="953"/>
        <v>2.4766887669174459E-7</v>
      </c>
      <c r="AS1463" s="89">
        <f t="shared" si="954"/>
        <v>6.1516821778443402E-5</v>
      </c>
      <c r="AT1463" s="89">
        <f t="shared" si="955"/>
        <v>8.7881173969204848E-2</v>
      </c>
      <c r="AU1463" s="91">
        <f t="shared" si="956"/>
        <v>4.0278871402552216E-6</v>
      </c>
      <c r="AV1463" s="95">
        <f t="shared" si="966"/>
        <v>774.94497502142838</v>
      </c>
      <c r="AW1463" s="96">
        <f t="shared" si="967"/>
        <v>17957.125538344149</v>
      </c>
      <c r="AX1463" s="96">
        <f t="shared" si="968"/>
        <v>90.399139992486766</v>
      </c>
      <c r="AY1463" s="96">
        <f t="shared" si="969"/>
        <v>22453.639949131841</v>
      </c>
      <c r="AZ1463" s="96">
        <f t="shared" si="970"/>
        <v>32076628.498759769</v>
      </c>
      <c r="BA1463" s="97">
        <f t="shared" si="971"/>
        <v>1470.1788061931559</v>
      </c>
      <c r="BB1463" s="102">
        <f t="shared" si="972"/>
        <v>2.1231369178669266</v>
      </c>
      <c r="BC1463" s="98">
        <f t="shared" si="973"/>
        <v>49.197604214641501</v>
      </c>
      <c r="BD1463" s="98">
        <f t="shared" si="974"/>
        <v>0.24766887669174459</v>
      </c>
      <c r="BE1463" s="98">
        <f t="shared" si="975"/>
        <v>61.516821778443401</v>
      </c>
      <c r="BF1463" s="98">
        <f t="shared" si="976"/>
        <v>87881.173969204843</v>
      </c>
      <c r="BG1463" s="103">
        <f t="shared" si="977"/>
        <v>4.0278871402552214</v>
      </c>
      <c r="BH1463">
        <v>0.1</v>
      </c>
      <c r="BI1463">
        <f t="shared" si="957"/>
        <v>1670.6577343104047</v>
      </c>
      <c r="BJ1463">
        <v>0.1</v>
      </c>
      <c r="BK1463">
        <f t="shared" si="958"/>
        <v>2000</v>
      </c>
      <c r="BL1463" s="114">
        <v>17.6498016718255</v>
      </c>
      <c r="BM1463" s="114">
        <v>910.91550745517998</v>
      </c>
      <c r="BN1463" s="114">
        <v>5.3109910208389097</v>
      </c>
      <c r="BO1463" s="114">
        <v>537.6</v>
      </c>
      <c r="BP1463" s="114">
        <v>384000</v>
      </c>
      <c r="BQ1463" s="107">
        <f t="shared" si="959"/>
        <v>8.7999999999999994E-9</v>
      </c>
      <c r="BR1463" s="107">
        <f t="shared" si="960"/>
        <v>3.0488096511815412E-4</v>
      </c>
      <c r="BS1463" s="107">
        <f t="shared" si="961"/>
        <v>1.5323858562697214E-2</v>
      </c>
      <c r="BT1463" s="107">
        <f t="shared" si="962"/>
        <v>8.9187799664266457E-5</v>
      </c>
      <c r="BU1463" s="107">
        <f t="shared" si="963"/>
        <v>9.2578729189858947E-3</v>
      </c>
      <c r="BV1463" s="107">
        <f t="shared" si="964"/>
        <v>7.1725521812233879</v>
      </c>
      <c r="BW1463" s="117">
        <f t="shared" si="965"/>
        <v>2.0791468068318475E-4</v>
      </c>
    </row>
    <row r="1464" spans="1:75" ht="15" customHeight="1" x14ac:dyDescent="0.25">
      <c r="A1464" s="108">
        <v>4.5630861111111107</v>
      </c>
      <c r="B1464" s="108">
        <v>-74.136608333333342</v>
      </c>
      <c r="C1464" s="119">
        <v>25</v>
      </c>
      <c r="D1464" s="119">
        <v>20</v>
      </c>
      <c r="E1464" s="119">
        <v>1756</v>
      </c>
      <c r="F1464" s="31" t="s">
        <v>3550</v>
      </c>
      <c r="G1464" s="31" t="s">
        <v>3542</v>
      </c>
      <c r="H1464" s="31" t="s">
        <v>3551</v>
      </c>
      <c r="I1464" s="53" t="s">
        <v>1481</v>
      </c>
      <c r="J1464" s="1" t="s">
        <v>41</v>
      </c>
      <c r="K1464" s="1" t="s">
        <v>3544</v>
      </c>
      <c r="L1464" s="1"/>
      <c r="M1464" s="1" t="s">
        <v>3545</v>
      </c>
      <c r="N1464" s="15" t="s">
        <v>43</v>
      </c>
      <c r="O1464" s="2" t="s">
        <v>44</v>
      </c>
      <c r="P1464" s="17">
        <v>-4.4982444697621672E-2</v>
      </c>
      <c r="Q1464" s="18">
        <v>20000</v>
      </c>
      <c r="R1464" s="18">
        <v>16706.577343104047</v>
      </c>
      <c r="S1464" s="2" t="s">
        <v>45</v>
      </c>
      <c r="T1464" s="2"/>
      <c r="U1464" s="2"/>
      <c r="V1464" s="14">
        <v>365</v>
      </c>
      <c r="W1464" s="1"/>
      <c r="X1464" s="1"/>
      <c r="Y1464" s="14">
        <v>3120</v>
      </c>
      <c r="Z1464" s="1">
        <v>0</v>
      </c>
      <c r="AA1464" s="1">
        <v>0</v>
      </c>
      <c r="AB1464" s="19" t="s">
        <v>49</v>
      </c>
      <c r="AC1464" s="19">
        <v>46.3856216091623</v>
      </c>
      <c r="AD1464" s="19">
        <v>1074.85364414012</v>
      </c>
      <c r="AE1464" s="19">
        <v>5.4109910208389103</v>
      </c>
      <c r="AF1464" s="19">
        <v>1344</v>
      </c>
      <c r="AG1464" s="19">
        <v>1920000</v>
      </c>
      <c r="AH1464" s="23">
        <v>20000</v>
      </c>
      <c r="AI1464" s="24">
        <v>8.7999999999999994E-8</v>
      </c>
      <c r="AJ1464" s="21">
        <f t="shared" si="996"/>
        <v>7.7494497502142835E-4</v>
      </c>
      <c r="AK1464" s="21">
        <f t="shared" si="997"/>
        <v>1.7957125538344148E-2</v>
      </c>
      <c r="AL1464" s="21">
        <f t="shared" si="998"/>
        <v>9.0399139992486773E-5</v>
      </c>
      <c r="AM1464" s="21">
        <f t="shared" si="999"/>
        <v>2.245363994913184E-2</v>
      </c>
      <c r="AN1464" s="21">
        <f t="shared" si="1000"/>
        <v>32.076628498759767</v>
      </c>
      <c r="AO1464" s="86">
        <f t="shared" si="950"/>
        <v>1.4701788061931558E-3</v>
      </c>
      <c r="AP1464" s="88">
        <f t="shared" si="951"/>
        <v>2.1231369178669268E-6</v>
      </c>
      <c r="AQ1464" s="89">
        <f t="shared" si="952"/>
        <v>4.9197604214641499E-5</v>
      </c>
      <c r="AR1464" s="89">
        <f t="shared" si="953"/>
        <v>2.4766887669174459E-7</v>
      </c>
      <c r="AS1464" s="89">
        <f t="shared" si="954"/>
        <v>6.1516821778443402E-5</v>
      </c>
      <c r="AT1464" s="89">
        <f t="shared" si="955"/>
        <v>8.7881173969204848E-2</v>
      </c>
      <c r="AU1464" s="91">
        <f t="shared" si="956"/>
        <v>4.0278871402552216E-6</v>
      </c>
      <c r="AV1464" s="95">
        <f t="shared" si="966"/>
        <v>774.94497502142838</v>
      </c>
      <c r="AW1464" s="96">
        <f t="shared" si="967"/>
        <v>17957.125538344149</v>
      </c>
      <c r="AX1464" s="96">
        <f t="shared" si="968"/>
        <v>90.399139992486766</v>
      </c>
      <c r="AY1464" s="96">
        <f t="shared" si="969"/>
        <v>22453.639949131841</v>
      </c>
      <c r="AZ1464" s="96">
        <f t="shared" si="970"/>
        <v>32076628.498759769</v>
      </c>
      <c r="BA1464" s="97">
        <f t="shared" si="971"/>
        <v>1470.1788061931559</v>
      </c>
      <c r="BB1464" s="102">
        <f t="shared" si="972"/>
        <v>2.1231369178669266</v>
      </c>
      <c r="BC1464" s="98">
        <f t="shared" si="973"/>
        <v>49.197604214641501</v>
      </c>
      <c r="BD1464" s="98">
        <f t="shared" si="974"/>
        <v>0.24766887669174459</v>
      </c>
      <c r="BE1464" s="98">
        <f t="shared" si="975"/>
        <v>61.516821778443401</v>
      </c>
      <c r="BF1464" s="98">
        <f t="shared" si="976"/>
        <v>87881.173969204843</v>
      </c>
      <c r="BG1464" s="103">
        <f t="shared" si="977"/>
        <v>4.0278871402552214</v>
      </c>
      <c r="BH1464">
        <v>0.1</v>
      </c>
      <c r="BI1464">
        <f t="shared" si="957"/>
        <v>1670.6577343104047</v>
      </c>
      <c r="BJ1464">
        <v>0.1</v>
      </c>
      <c r="BK1464">
        <f t="shared" si="958"/>
        <v>2000</v>
      </c>
      <c r="BL1464" s="114">
        <v>17.6498016718255</v>
      </c>
      <c r="BM1464" s="114">
        <v>910.91550745517998</v>
      </c>
      <c r="BN1464" s="114">
        <v>5.3109910208389097</v>
      </c>
      <c r="BO1464" s="114">
        <v>537.6</v>
      </c>
      <c r="BP1464" s="114">
        <v>384000</v>
      </c>
      <c r="BQ1464" s="107">
        <f t="shared" si="959"/>
        <v>8.7999999999999994E-9</v>
      </c>
      <c r="BR1464" s="107">
        <f t="shared" si="960"/>
        <v>3.0488096511815412E-4</v>
      </c>
      <c r="BS1464" s="107">
        <f t="shared" si="961"/>
        <v>1.5323858562697214E-2</v>
      </c>
      <c r="BT1464" s="107">
        <f t="shared" si="962"/>
        <v>8.9187799664266457E-5</v>
      </c>
      <c r="BU1464" s="107">
        <f t="shared" si="963"/>
        <v>9.2578729189858947E-3</v>
      </c>
      <c r="BV1464" s="107">
        <f t="shared" si="964"/>
        <v>7.1725521812233879</v>
      </c>
      <c r="BW1464" s="117">
        <f t="shared" si="965"/>
        <v>2.0791468068318475E-4</v>
      </c>
    </row>
    <row r="1465" spans="1:75" ht="15" customHeight="1" x14ac:dyDescent="0.25">
      <c r="A1465" s="108">
        <v>4.5626694444444444</v>
      </c>
      <c r="B1465" s="108">
        <v>-74.136202777777783</v>
      </c>
      <c r="C1465" s="119">
        <v>25</v>
      </c>
      <c r="D1465" s="119">
        <v>20</v>
      </c>
      <c r="E1465" s="119">
        <v>1756</v>
      </c>
      <c r="F1465" s="31" t="s">
        <v>3552</v>
      </c>
      <c r="G1465" s="31" t="s">
        <v>3542</v>
      </c>
      <c r="H1465" s="31" t="s">
        <v>3553</v>
      </c>
      <c r="I1465" s="53" t="s">
        <v>1481</v>
      </c>
      <c r="J1465" s="1" t="s">
        <v>41</v>
      </c>
      <c r="K1465" s="1" t="s">
        <v>3544</v>
      </c>
      <c r="L1465" s="1"/>
      <c r="M1465" s="1" t="s">
        <v>3545</v>
      </c>
      <c r="N1465" s="15" t="s">
        <v>43</v>
      </c>
      <c r="O1465" s="2" t="s">
        <v>44</v>
      </c>
      <c r="P1465" s="17">
        <v>-4.4982444697621672E-2</v>
      </c>
      <c r="Q1465" s="18">
        <v>20000</v>
      </c>
      <c r="R1465" s="18">
        <v>16706.577343104047</v>
      </c>
      <c r="S1465" s="2" t="s">
        <v>45</v>
      </c>
      <c r="T1465" s="2"/>
      <c r="U1465" s="2"/>
      <c r="V1465" s="14">
        <v>365</v>
      </c>
      <c r="W1465" s="1"/>
      <c r="X1465" s="1"/>
      <c r="Y1465" s="14">
        <v>3120</v>
      </c>
      <c r="Z1465" s="1">
        <v>0</v>
      </c>
      <c r="AA1465" s="1">
        <v>0</v>
      </c>
      <c r="AB1465" s="19" t="s">
        <v>49</v>
      </c>
      <c r="AC1465" s="19">
        <v>46.3856216091623</v>
      </c>
      <c r="AD1465" s="19">
        <v>1074.85364414012</v>
      </c>
      <c r="AE1465" s="19">
        <v>5.4109910208389103</v>
      </c>
      <c r="AF1465" s="19">
        <v>1344</v>
      </c>
      <c r="AG1465" s="19">
        <v>1920000</v>
      </c>
      <c r="AH1465" s="23">
        <v>20000</v>
      </c>
      <c r="AI1465" s="24">
        <v>8.7999999999999994E-8</v>
      </c>
      <c r="AJ1465" s="21">
        <f t="shared" si="996"/>
        <v>7.7494497502142835E-4</v>
      </c>
      <c r="AK1465" s="21">
        <f t="shared" si="997"/>
        <v>1.7957125538344148E-2</v>
      </c>
      <c r="AL1465" s="21">
        <f t="shared" si="998"/>
        <v>9.0399139992486773E-5</v>
      </c>
      <c r="AM1465" s="21">
        <f t="shared" si="999"/>
        <v>2.245363994913184E-2</v>
      </c>
      <c r="AN1465" s="21">
        <f t="shared" si="1000"/>
        <v>32.076628498759767</v>
      </c>
      <c r="AO1465" s="86">
        <f t="shared" si="950"/>
        <v>1.4701788061931558E-3</v>
      </c>
      <c r="AP1465" s="88">
        <f t="shared" si="951"/>
        <v>2.1231369178669268E-6</v>
      </c>
      <c r="AQ1465" s="89">
        <f t="shared" si="952"/>
        <v>4.9197604214641499E-5</v>
      </c>
      <c r="AR1465" s="89">
        <f t="shared" si="953"/>
        <v>2.4766887669174459E-7</v>
      </c>
      <c r="AS1465" s="89">
        <f t="shared" si="954"/>
        <v>6.1516821778443402E-5</v>
      </c>
      <c r="AT1465" s="89">
        <f t="shared" si="955"/>
        <v>8.7881173969204848E-2</v>
      </c>
      <c r="AU1465" s="91">
        <f t="shared" si="956"/>
        <v>4.0278871402552216E-6</v>
      </c>
      <c r="AV1465" s="95">
        <f t="shared" si="966"/>
        <v>774.94497502142838</v>
      </c>
      <c r="AW1465" s="96">
        <f t="shared" si="967"/>
        <v>17957.125538344149</v>
      </c>
      <c r="AX1465" s="96">
        <f t="shared" si="968"/>
        <v>90.399139992486766</v>
      </c>
      <c r="AY1465" s="96">
        <f t="shared" si="969"/>
        <v>22453.639949131841</v>
      </c>
      <c r="AZ1465" s="96">
        <f t="shared" si="970"/>
        <v>32076628.498759769</v>
      </c>
      <c r="BA1465" s="97">
        <f t="shared" si="971"/>
        <v>1470.1788061931559</v>
      </c>
      <c r="BB1465" s="102">
        <f t="shared" si="972"/>
        <v>2.1231369178669266</v>
      </c>
      <c r="BC1465" s="98">
        <f t="shared" si="973"/>
        <v>49.197604214641501</v>
      </c>
      <c r="BD1465" s="98">
        <f t="shared" si="974"/>
        <v>0.24766887669174459</v>
      </c>
      <c r="BE1465" s="98">
        <f t="shared" si="975"/>
        <v>61.516821778443401</v>
      </c>
      <c r="BF1465" s="98">
        <f t="shared" si="976"/>
        <v>87881.173969204843</v>
      </c>
      <c r="BG1465" s="103">
        <f t="shared" si="977"/>
        <v>4.0278871402552214</v>
      </c>
      <c r="BH1465">
        <v>0.1</v>
      </c>
      <c r="BI1465">
        <f t="shared" si="957"/>
        <v>1670.6577343104047</v>
      </c>
      <c r="BJ1465">
        <v>0.1</v>
      </c>
      <c r="BK1465">
        <f t="shared" si="958"/>
        <v>2000</v>
      </c>
      <c r="BL1465" s="114">
        <v>17.6498016718255</v>
      </c>
      <c r="BM1465" s="114">
        <v>910.91550745517998</v>
      </c>
      <c r="BN1465" s="114">
        <v>5.3109910208389097</v>
      </c>
      <c r="BO1465" s="114">
        <v>537.6</v>
      </c>
      <c r="BP1465" s="114">
        <v>384000</v>
      </c>
      <c r="BQ1465" s="107">
        <f t="shared" si="959"/>
        <v>8.7999999999999994E-9</v>
      </c>
      <c r="BR1465" s="107">
        <f t="shared" si="960"/>
        <v>3.0488096511815412E-4</v>
      </c>
      <c r="BS1465" s="107">
        <f t="shared" si="961"/>
        <v>1.5323858562697214E-2</v>
      </c>
      <c r="BT1465" s="107">
        <f t="shared" si="962"/>
        <v>8.9187799664266457E-5</v>
      </c>
      <c r="BU1465" s="107">
        <f t="shared" si="963"/>
        <v>9.2578729189858947E-3</v>
      </c>
      <c r="BV1465" s="107">
        <f t="shared" si="964"/>
        <v>7.1725521812233879</v>
      </c>
      <c r="BW1465" s="117">
        <f t="shared" si="965"/>
        <v>2.0791468068318475E-4</v>
      </c>
    </row>
    <row r="1466" spans="1:75" ht="15" customHeight="1" x14ac:dyDescent="0.25">
      <c r="A1466" s="108">
        <v>4.5630527777777772</v>
      </c>
      <c r="B1466" s="108">
        <v>-74.136647222222223</v>
      </c>
      <c r="C1466" s="119">
        <v>25</v>
      </c>
      <c r="D1466" s="119">
        <v>20</v>
      </c>
      <c r="E1466" s="119">
        <v>1756</v>
      </c>
      <c r="F1466" s="31" t="s">
        <v>3554</v>
      </c>
      <c r="G1466" s="31" t="s">
        <v>3542</v>
      </c>
      <c r="H1466" s="31" t="s">
        <v>3555</v>
      </c>
      <c r="I1466" s="53" t="s">
        <v>1481</v>
      </c>
      <c r="J1466" s="1" t="s">
        <v>41</v>
      </c>
      <c r="K1466" s="1" t="s">
        <v>3549</v>
      </c>
      <c r="L1466" s="1"/>
      <c r="M1466" s="1" t="s">
        <v>3545</v>
      </c>
      <c r="N1466" s="15" t="s">
        <v>43</v>
      </c>
      <c r="O1466" s="2" t="s">
        <v>44</v>
      </c>
      <c r="P1466" s="17">
        <v>-4.4982444697621672E-2</v>
      </c>
      <c r="Q1466" s="18">
        <v>20000</v>
      </c>
      <c r="R1466" s="18">
        <v>16706.577343104047</v>
      </c>
      <c r="S1466" s="2" t="s">
        <v>45</v>
      </c>
      <c r="T1466" s="2"/>
      <c r="U1466" s="2"/>
      <c r="V1466" s="14">
        <v>365</v>
      </c>
      <c r="W1466" s="1"/>
      <c r="X1466" s="1"/>
      <c r="Y1466" s="14">
        <v>3120</v>
      </c>
      <c r="Z1466" s="1">
        <v>0</v>
      </c>
      <c r="AA1466" s="1">
        <v>0</v>
      </c>
      <c r="AB1466" s="19" t="s">
        <v>49</v>
      </c>
      <c r="AC1466" s="19">
        <v>46.3856216091623</v>
      </c>
      <c r="AD1466" s="19">
        <v>1074.85364414012</v>
      </c>
      <c r="AE1466" s="19">
        <v>5.4109910208389103</v>
      </c>
      <c r="AF1466" s="19">
        <v>1344</v>
      </c>
      <c r="AG1466" s="19">
        <v>1920000</v>
      </c>
      <c r="AH1466" s="23">
        <v>20000</v>
      </c>
      <c r="AI1466" s="24">
        <v>8.7999999999999994E-8</v>
      </c>
      <c r="AJ1466" s="21">
        <f t="shared" si="996"/>
        <v>7.7494497502142835E-4</v>
      </c>
      <c r="AK1466" s="21">
        <f t="shared" si="997"/>
        <v>1.7957125538344148E-2</v>
      </c>
      <c r="AL1466" s="21">
        <f t="shared" si="998"/>
        <v>9.0399139992486773E-5</v>
      </c>
      <c r="AM1466" s="21">
        <f t="shared" si="999"/>
        <v>2.245363994913184E-2</v>
      </c>
      <c r="AN1466" s="21">
        <f t="shared" si="1000"/>
        <v>32.076628498759767</v>
      </c>
      <c r="AO1466" s="86">
        <f t="shared" si="950"/>
        <v>1.4701788061931558E-3</v>
      </c>
      <c r="AP1466" s="88">
        <f t="shared" si="951"/>
        <v>2.1231369178669268E-6</v>
      </c>
      <c r="AQ1466" s="89">
        <f t="shared" si="952"/>
        <v>4.9197604214641499E-5</v>
      </c>
      <c r="AR1466" s="89">
        <f t="shared" si="953"/>
        <v>2.4766887669174459E-7</v>
      </c>
      <c r="AS1466" s="89">
        <f t="shared" si="954"/>
        <v>6.1516821778443402E-5</v>
      </c>
      <c r="AT1466" s="89">
        <f t="shared" si="955"/>
        <v>8.7881173969204848E-2</v>
      </c>
      <c r="AU1466" s="91">
        <f t="shared" si="956"/>
        <v>4.0278871402552216E-6</v>
      </c>
      <c r="AV1466" s="95">
        <f t="shared" si="966"/>
        <v>774.94497502142838</v>
      </c>
      <c r="AW1466" s="96">
        <f t="shared" si="967"/>
        <v>17957.125538344149</v>
      </c>
      <c r="AX1466" s="96">
        <f t="shared" si="968"/>
        <v>90.399139992486766</v>
      </c>
      <c r="AY1466" s="96">
        <f t="shared" si="969"/>
        <v>22453.639949131841</v>
      </c>
      <c r="AZ1466" s="96">
        <f t="shared" si="970"/>
        <v>32076628.498759769</v>
      </c>
      <c r="BA1466" s="97">
        <f t="shared" si="971"/>
        <v>1470.1788061931559</v>
      </c>
      <c r="BB1466" s="102">
        <f t="shared" si="972"/>
        <v>2.1231369178669266</v>
      </c>
      <c r="BC1466" s="98">
        <f t="shared" si="973"/>
        <v>49.197604214641501</v>
      </c>
      <c r="BD1466" s="98">
        <f t="shared" si="974"/>
        <v>0.24766887669174459</v>
      </c>
      <c r="BE1466" s="98">
        <f t="shared" si="975"/>
        <v>61.516821778443401</v>
      </c>
      <c r="BF1466" s="98">
        <f t="shared" si="976"/>
        <v>87881.173969204843</v>
      </c>
      <c r="BG1466" s="103">
        <f t="shared" si="977"/>
        <v>4.0278871402552214</v>
      </c>
      <c r="BH1466">
        <v>0.1</v>
      </c>
      <c r="BI1466">
        <f t="shared" si="957"/>
        <v>1670.6577343104047</v>
      </c>
      <c r="BJ1466">
        <v>0.1</v>
      </c>
      <c r="BK1466">
        <f t="shared" si="958"/>
        <v>2000</v>
      </c>
      <c r="BL1466" s="114">
        <v>17.6498016718255</v>
      </c>
      <c r="BM1466" s="114">
        <v>910.91550745517998</v>
      </c>
      <c r="BN1466" s="114">
        <v>5.3109910208389097</v>
      </c>
      <c r="BO1466" s="114">
        <v>537.6</v>
      </c>
      <c r="BP1466" s="114">
        <v>384000</v>
      </c>
      <c r="BQ1466" s="107">
        <f t="shared" si="959"/>
        <v>8.7999999999999994E-9</v>
      </c>
      <c r="BR1466" s="107">
        <f t="shared" si="960"/>
        <v>3.0488096511815412E-4</v>
      </c>
      <c r="BS1466" s="107">
        <f t="shared" si="961"/>
        <v>1.5323858562697214E-2</v>
      </c>
      <c r="BT1466" s="107">
        <f t="shared" si="962"/>
        <v>8.9187799664266457E-5</v>
      </c>
      <c r="BU1466" s="107">
        <f t="shared" si="963"/>
        <v>9.2578729189858947E-3</v>
      </c>
      <c r="BV1466" s="107">
        <f t="shared" si="964"/>
        <v>7.1725521812233879</v>
      </c>
      <c r="BW1466" s="117">
        <f t="shared" si="965"/>
        <v>2.0791468068318475E-4</v>
      </c>
    </row>
    <row r="1467" spans="1:75" ht="15" customHeight="1" x14ac:dyDescent="0.25">
      <c r="A1467" s="108">
        <v>4.5633138888888887</v>
      </c>
      <c r="B1467" s="108">
        <v>-74.136991666666674</v>
      </c>
      <c r="C1467" s="119">
        <v>25</v>
      </c>
      <c r="D1467" s="119">
        <v>20</v>
      </c>
      <c r="E1467" s="119">
        <v>1756</v>
      </c>
      <c r="F1467" s="31" t="s">
        <v>3556</v>
      </c>
      <c r="G1467" s="31" t="s">
        <v>3542</v>
      </c>
      <c r="H1467" s="31" t="s">
        <v>3557</v>
      </c>
      <c r="I1467" s="53" t="s">
        <v>1481</v>
      </c>
      <c r="J1467" s="1" t="s">
        <v>41</v>
      </c>
      <c r="K1467" s="1" t="s">
        <v>3549</v>
      </c>
      <c r="L1467" s="1"/>
      <c r="M1467" s="1" t="s">
        <v>3545</v>
      </c>
      <c r="N1467" s="15" t="s">
        <v>43</v>
      </c>
      <c r="O1467" s="2" t="s">
        <v>44</v>
      </c>
      <c r="P1467" s="17">
        <v>-4.4982444697621672E-2</v>
      </c>
      <c r="Q1467" s="18">
        <v>20000</v>
      </c>
      <c r="R1467" s="18">
        <v>16706.577343104047</v>
      </c>
      <c r="S1467" s="2" t="s">
        <v>45</v>
      </c>
      <c r="T1467" s="2"/>
      <c r="U1467" s="2"/>
      <c r="V1467" s="14">
        <v>365</v>
      </c>
      <c r="W1467" s="1"/>
      <c r="X1467" s="1"/>
      <c r="Y1467" s="14">
        <v>3120</v>
      </c>
      <c r="Z1467" s="1">
        <v>0</v>
      </c>
      <c r="AA1467" s="1">
        <v>0</v>
      </c>
      <c r="AB1467" s="19" t="s">
        <v>49</v>
      </c>
      <c r="AC1467" s="19">
        <v>46.3856216091623</v>
      </c>
      <c r="AD1467" s="19">
        <v>1074.85364414012</v>
      </c>
      <c r="AE1467" s="19">
        <v>5.4109910208389103</v>
      </c>
      <c r="AF1467" s="19">
        <v>1344</v>
      </c>
      <c r="AG1467" s="19">
        <v>1920000</v>
      </c>
      <c r="AH1467" s="23">
        <v>20000</v>
      </c>
      <c r="AI1467" s="24">
        <v>8.7999999999999994E-8</v>
      </c>
      <c r="AJ1467" s="21">
        <f t="shared" si="996"/>
        <v>7.7494497502142835E-4</v>
      </c>
      <c r="AK1467" s="21">
        <f t="shared" si="997"/>
        <v>1.7957125538344148E-2</v>
      </c>
      <c r="AL1467" s="21">
        <f t="shared" si="998"/>
        <v>9.0399139992486773E-5</v>
      </c>
      <c r="AM1467" s="21">
        <f t="shared" si="999"/>
        <v>2.245363994913184E-2</v>
      </c>
      <c r="AN1467" s="21">
        <f t="shared" si="1000"/>
        <v>32.076628498759767</v>
      </c>
      <c r="AO1467" s="86">
        <f t="shared" si="950"/>
        <v>1.4701788061931558E-3</v>
      </c>
      <c r="AP1467" s="88">
        <f t="shared" si="951"/>
        <v>2.1231369178669268E-6</v>
      </c>
      <c r="AQ1467" s="89">
        <f t="shared" si="952"/>
        <v>4.9197604214641499E-5</v>
      </c>
      <c r="AR1467" s="89">
        <f t="shared" si="953"/>
        <v>2.4766887669174459E-7</v>
      </c>
      <c r="AS1467" s="89">
        <f t="shared" si="954"/>
        <v>6.1516821778443402E-5</v>
      </c>
      <c r="AT1467" s="89">
        <f t="shared" si="955"/>
        <v>8.7881173969204848E-2</v>
      </c>
      <c r="AU1467" s="91">
        <f t="shared" si="956"/>
        <v>4.0278871402552216E-6</v>
      </c>
      <c r="AV1467" s="95">
        <f t="shared" si="966"/>
        <v>774.94497502142838</v>
      </c>
      <c r="AW1467" s="96">
        <f t="shared" si="967"/>
        <v>17957.125538344149</v>
      </c>
      <c r="AX1467" s="96">
        <f t="shared" si="968"/>
        <v>90.399139992486766</v>
      </c>
      <c r="AY1467" s="96">
        <f t="shared" si="969"/>
        <v>22453.639949131841</v>
      </c>
      <c r="AZ1467" s="96">
        <f t="shared" si="970"/>
        <v>32076628.498759769</v>
      </c>
      <c r="BA1467" s="97">
        <f t="shared" si="971"/>
        <v>1470.1788061931559</v>
      </c>
      <c r="BB1467" s="102">
        <f t="shared" si="972"/>
        <v>2.1231369178669266</v>
      </c>
      <c r="BC1467" s="98">
        <f t="shared" si="973"/>
        <v>49.197604214641501</v>
      </c>
      <c r="BD1467" s="98">
        <f t="shared" si="974"/>
        <v>0.24766887669174459</v>
      </c>
      <c r="BE1467" s="98">
        <f t="shared" si="975"/>
        <v>61.516821778443401</v>
      </c>
      <c r="BF1467" s="98">
        <f t="shared" si="976"/>
        <v>87881.173969204843</v>
      </c>
      <c r="BG1467" s="103">
        <f t="shared" si="977"/>
        <v>4.0278871402552214</v>
      </c>
      <c r="BH1467">
        <v>0.1</v>
      </c>
      <c r="BI1467">
        <f t="shared" si="957"/>
        <v>1670.6577343104047</v>
      </c>
      <c r="BJ1467">
        <v>0.1</v>
      </c>
      <c r="BK1467">
        <f t="shared" si="958"/>
        <v>2000</v>
      </c>
      <c r="BL1467" s="114">
        <v>17.6498016718255</v>
      </c>
      <c r="BM1467" s="114">
        <v>910.91550745517998</v>
      </c>
      <c r="BN1467" s="114">
        <v>5.3109910208389097</v>
      </c>
      <c r="BO1467" s="114">
        <v>537.6</v>
      </c>
      <c r="BP1467" s="114">
        <v>384000</v>
      </c>
      <c r="BQ1467" s="107">
        <f t="shared" si="959"/>
        <v>8.7999999999999994E-9</v>
      </c>
      <c r="BR1467" s="107">
        <f t="shared" si="960"/>
        <v>3.0488096511815412E-4</v>
      </c>
      <c r="BS1467" s="107">
        <f t="shared" si="961"/>
        <v>1.5323858562697214E-2</v>
      </c>
      <c r="BT1467" s="107">
        <f t="shared" si="962"/>
        <v>8.9187799664266457E-5</v>
      </c>
      <c r="BU1467" s="107">
        <f t="shared" si="963"/>
        <v>9.2578729189858947E-3</v>
      </c>
      <c r="BV1467" s="107">
        <f t="shared" si="964"/>
        <v>7.1725521812233879</v>
      </c>
      <c r="BW1467" s="117">
        <f t="shared" si="965"/>
        <v>2.0791468068318475E-4</v>
      </c>
    </row>
    <row r="1468" spans="1:75" ht="15" customHeight="1" x14ac:dyDescent="0.25">
      <c r="A1468" s="108">
        <v>4.5633499999999998</v>
      </c>
      <c r="B1468" s="108">
        <v>-74.133038888888876</v>
      </c>
      <c r="C1468" s="119">
        <v>25</v>
      </c>
      <c r="D1468" s="119">
        <v>20</v>
      </c>
      <c r="E1468" s="119">
        <v>1756</v>
      </c>
      <c r="F1468" s="31" t="s">
        <v>3558</v>
      </c>
      <c r="G1468" s="31" t="s">
        <v>3542</v>
      </c>
      <c r="H1468" s="31" t="s">
        <v>3559</v>
      </c>
      <c r="I1468" s="53" t="s">
        <v>1481</v>
      </c>
      <c r="J1468" s="1" t="s">
        <v>41</v>
      </c>
      <c r="K1468" s="1" t="s">
        <v>3544</v>
      </c>
      <c r="L1468" s="1"/>
      <c r="M1468" s="1" t="s">
        <v>3545</v>
      </c>
      <c r="N1468" s="15" t="s">
        <v>43</v>
      </c>
      <c r="O1468" s="2" t="s">
        <v>44</v>
      </c>
      <c r="P1468" s="17">
        <v>-4.4982444697621672E-2</v>
      </c>
      <c r="Q1468" s="18">
        <v>20000</v>
      </c>
      <c r="R1468" s="18">
        <v>16706.577343104047</v>
      </c>
      <c r="S1468" s="2" t="s">
        <v>45</v>
      </c>
      <c r="T1468" s="2"/>
      <c r="U1468" s="2"/>
      <c r="V1468" s="14">
        <v>365</v>
      </c>
      <c r="W1468" s="1"/>
      <c r="X1468" s="1"/>
      <c r="Y1468" s="14">
        <v>3120</v>
      </c>
      <c r="Z1468" s="1">
        <v>0</v>
      </c>
      <c r="AA1468" s="1">
        <v>0</v>
      </c>
      <c r="AB1468" s="19" t="s">
        <v>49</v>
      </c>
      <c r="AC1468" s="19">
        <v>46.3856216091623</v>
      </c>
      <c r="AD1468" s="19">
        <v>1074.85364414012</v>
      </c>
      <c r="AE1468" s="19">
        <v>5.4109910208389103</v>
      </c>
      <c r="AF1468" s="19">
        <v>1344</v>
      </c>
      <c r="AG1468" s="19">
        <v>1920000</v>
      </c>
      <c r="AH1468" s="23">
        <v>20000</v>
      </c>
      <c r="AI1468" s="24">
        <v>8.7999999999999994E-8</v>
      </c>
      <c r="AJ1468" s="21">
        <f t="shared" si="996"/>
        <v>7.7494497502142835E-4</v>
      </c>
      <c r="AK1468" s="21">
        <f t="shared" si="997"/>
        <v>1.7957125538344148E-2</v>
      </c>
      <c r="AL1468" s="21">
        <f t="shared" si="998"/>
        <v>9.0399139992486773E-5</v>
      </c>
      <c r="AM1468" s="21">
        <f t="shared" si="999"/>
        <v>2.245363994913184E-2</v>
      </c>
      <c r="AN1468" s="21">
        <f t="shared" si="1000"/>
        <v>32.076628498759767</v>
      </c>
      <c r="AO1468" s="86">
        <f t="shared" si="950"/>
        <v>1.4701788061931558E-3</v>
      </c>
      <c r="AP1468" s="88">
        <f t="shared" si="951"/>
        <v>2.1231369178669268E-6</v>
      </c>
      <c r="AQ1468" s="89">
        <f t="shared" si="952"/>
        <v>4.9197604214641499E-5</v>
      </c>
      <c r="AR1468" s="89">
        <f t="shared" si="953"/>
        <v>2.4766887669174459E-7</v>
      </c>
      <c r="AS1468" s="89">
        <f t="shared" si="954"/>
        <v>6.1516821778443402E-5</v>
      </c>
      <c r="AT1468" s="89">
        <f t="shared" si="955"/>
        <v>8.7881173969204848E-2</v>
      </c>
      <c r="AU1468" s="91">
        <f t="shared" si="956"/>
        <v>4.0278871402552216E-6</v>
      </c>
      <c r="AV1468" s="95">
        <f t="shared" si="966"/>
        <v>774.94497502142838</v>
      </c>
      <c r="AW1468" s="96">
        <f t="shared" si="967"/>
        <v>17957.125538344149</v>
      </c>
      <c r="AX1468" s="96">
        <f t="shared" si="968"/>
        <v>90.399139992486766</v>
      </c>
      <c r="AY1468" s="96">
        <f t="shared" si="969"/>
        <v>22453.639949131841</v>
      </c>
      <c r="AZ1468" s="96">
        <f t="shared" si="970"/>
        <v>32076628.498759769</v>
      </c>
      <c r="BA1468" s="97">
        <f t="shared" si="971"/>
        <v>1470.1788061931559</v>
      </c>
      <c r="BB1468" s="102">
        <f t="shared" si="972"/>
        <v>2.1231369178669266</v>
      </c>
      <c r="BC1468" s="98">
        <f t="shared" si="973"/>
        <v>49.197604214641501</v>
      </c>
      <c r="BD1468" s="98">
        <f t="shared" si="974"/>
        <v>0.24766887669174459</v>
      </c>
      <c r="BE1468" s="98">
        <f t="shared" si="975"/>
        <v>61.516821778443401</v>
      </c>
      <c r="BF1468" s="98">
        <f t="shared" si="976"/>
        <v>87881.173969204843</v>
      </c>
      <c r="BG1468" s="103">
        <f t="shared" si="977"/>
        <v>4.0278871402552214</v>
      </c>
      <c r="BH1468">
        <v>0.1</v>
      </c>
      <c r="BI1468">
        <f t="shared" si="957"/>
        <v>1670.6577343104047</v>
      </c>
      <c r="BJ1468">
        <v>0.1</v>
      </c>
      <c r="BK1468">
        <f t="shared" si="958"/>
        <v>2000</v>
      </c>
      <c r="BL1468" s="114">
        <v>17.6498016718255</v>
      </c>
      <c r="BM1468" s="114">
        <v>910.91550745517998</v>
      </c>
      <c r="BN1468" s="114">
        <v>5.3109910208389097</v>
      </c>
      <c r="BO1468" s="114">
        <v>537.6</v>
      </c>
      <c r="BP1468" s="114">
        <v>384000</v>
      </c>
      <c r="BQ1468" s="107">
        <f t="shared" si="959"/>
        <v>8.7999999999999994E-9</v>
      </c>
      <c r="BR1468" s="107">
        <f t="shared" si="960"/>
        <v>3.0488096511815412E-4</v>
      </c>
      <c r="BS1468" s="107">
        <f t="shared" si="961"/>
        <v>1.5323858562697214E-2</v>
      </c>
      <c r="BT1468" s="107">
        <f t="shared" si="962"/>
        <v>8.9187799664266457E-5</v>
      </c>
      <c r="BU1468" s="107">
        <f t="shared" si="963"/>
        <v>9.2578729189858947E-3</v>
      </c>
      <c r="BV1468" s="107">
        <f t="shared" si="964"/>
        <v>7.1725521812233879</v>
      </c>
      <c r="BW1468" s="117">
        <f t="shared" si="965"/>
        <v>2.0791468068318475E-4</v>
      </c>
    </row>
    <row r="1469" spans="1:75" ht="15" customHeight="1" x14ac:dyDescent="0.25">
      <c r="A1469" s="108">
        <v>4.5631361111111106</v>
      </c>
      <c r="B1469" s="108">
        <v>-74.135058333333333</v>
      </c>
      <c r="C1469" s="119">
        <v>25</v>
      </c>
      <c r="D1469" s="119">
        <v>20</v>
      </c>
      <c r="E1469" s="119">
        <v>1756</v>
      </c>
      <c r="F1469" s="31" t="s">
        <v>3560</v>
      </c>
      <c r="G1469" s="31" t="s">
        <v>3561</v>
      </c>
      <c r="H1469" s="31" t="s">
        <v>3562</v>
      </c>
      <c r="I1469" s="53" t="s">
        <v>1481</v>
      </c>
      <c r="J1469" s="1" t="s">
        <v>41</v>
      </c>
      <c r="K1469" s="1" t="s">
        <v>3488</v>
      </c>
      <c r="L1469" s="1"/>
      <c r="M1469" s="1" t="s">
        <v>256</v>
      </c>
      <c r="N1469" s="2" t="s">
        <v>150</v>
      </c>
      <c r="O1469" s="2" t="s">
        <v>151</v>
      </c>
      <c r="P1469" s="17">
        <v>8.4286353981658756E-3</v>
      </c>
      <c r="Q1469" s="54">
        <v>39600</v>
      </c>
      <c r="R1469" s="18">
        <v>40957.856992893307</v>
      </c>
      <c r="S1469" s="15" t="s">
        <v>64</v>
      </c>
      <c r="T1469" s="15">
        <f>((R1469*6933000)/1000)/8460</f>
        <v>33565.109046303696</v>
      </c>
      <c r="U1469" s="15" t="s">
        <v>45</v>
      </c>
      <c r="V1469" s="14">
        <v>365</v>
      </c>
      <c r="W1469" s="1"/>
      <c r="X1469" s="1"/>
      <c r="Y1469" s="1">
        <v>8760</v>
      </c>
      <c r="Z1469" s="1">
        <v>0</v>
      </c>
      <c r="AA1469" s="1">
        <v>0</v>
      </c>
      <c r="AB1469" s="19" t="s">
        <v>226</v>
      </c>
      <c r="AC1469" s="19">
        <v>10.477442018542</v>
      </c>
      <c r="AD1469" s="19">
        <v>4.47117624426805</v>
      </c>
      <c r="AE1469" s="19">
        <v>11.595186881052699</v>
      </c>
      <c r="AF1469" s="19">
        <v>0.3</v>
      </c>
      <c r="AG1469" s="19">
        <v>2840</v>
      </c>
      <c r="AH1469" s="23">
        <v>39600</v>
      </c>
      <c r="AI1469" s="20">
        <v>2.0000000000000002E-5</v>
      </c>
      <c r="AJ1469" s="21">
        <f>AC1469*R1469/1000000</f>
        <v>0.42913357184677459</v>
      </c>
      <c r="AK1469" s="21">
        <f>AD1469*R1469/1000000</f>
        <v>0.18312979720275258</v>
      </c>
      <c r="AL1469" s="21">
        <f>AE1469*R1469/1000000</f>
        <v>0.47491400608002898</v>
      </c>
      <c r="AM1469" s="21">
        <f>AF1469*R1469/1000000</f>
        <v>1.228735709786799E-2</v>
      </c>
      <c r="AN1469" s="21">
        <f>AG1469*R1469/1000000</f>
        <v>116.32031385981698</v>
      </c>
      <c r="AO1469" s="86">
        <f t="shared" si="950"/>
        <v>0.8191571398578662</v>
      </c>
      <c r="AP1469" s="88">
        <f t="shared" si="951"/>
        <v>1.1757084160185604E-3</v>
      </c>
      <c r="AQ1469" s="89">
        <f t="shared" si="952"/>
        <v>5.0172547178836322E-4</v>
      </c>
      <c r="AR1469" s="89">
        <f t="shared" si="953"/>
        <v>1.3011342632329561E-3</v>
      </c>
      <c r="AS1469" s="89">
        <f t="shared" si="954"/>
        <v>3.3663992048953395E-5</v>
      </c>
      <c r="AT1469" s="89">
        <f t="shared" si="955"/>
        <v>0.31868579139675884</v>
      </c>
      <c r="AU1469" s="91">
        <f t="shared" si="956"/>
        <v>2.2442661365968935E-3</v>
      </c>
      <c r="AV1469" s="95">
        <f t="shared" si="966"/>
        <v>429133.5718467746</v>
      </c>
      <c r="AW1469" s="96">
        <f t="shared" si="967"/>
        <v>183129.79720275258</v>
      </c>
      <c r="AX1469" s="96">
        <f t="shared" si="968"/>
        <v>474914.00608002901</v>
      </c>
      <c r="AY1469" s="96">
        <f t="shared" si="969"/>
        <v>12287.357097867991</v>
      </c>
      <c r="AZ1469" s="96">
        <f t="shared" si="970"/>
        <v>116320313.85981698</v>
      </c>
      <c r="BA1469" s="97">
        <f t="shared" si="971"/>
        <v>819157.13985786622</v>
      </c>
      <c r="BB1469" s="102">
        <f t="shared" si="972"/>
        <v>1175.7084160185605</v>
      </c>
      <c r="BC1469" s="98">
        <f t="shared" si="973"/>
        <v>501.72547178836322</v>
      </c>
      <c r="BD1469" s="98">
        <f t="shared" si="974"/>
        <v>1301.1342632329561</v>
      </c>
      <c r="BE1469" s="98">
        <f t="shared" si="975"/>
        <v>33.663992048953396</v>
      </c>
      <c r="BF1469" s="98">
        <f t="shared" si="976"/>
        <v>318685.79139675887</v>
      </c>
      <c r="BG1469" s="103">
        <f t="shared" si="977"/>
        <v>2244.2661365968934</v>
      </c>
      <c r="BH1469">
        <v>0.1</v>
      </c>
      <c r="BI1469">
        <f t="shared" si="957"/>
        <v>4095.7856992893308</v>
      </c>
      <c r="BJ1469">
        <v>0.1</v>
      </c>
      <c r="BK1469">
        <f t="shared" si="958"/>
        <v>3960</v>
      </c>
      <c r="BL1469" s="114">
        <v>8.3383603103149202</v>
      </c>
      <c r="BM1469" s="114">
        <v>2.3066001534352201</v>
      </c>
      <c r="BN1469" s="114">
        <v>3.9560616152376098</v>
      </c>
      <c r="BO1469" s="114">
        <v>0.12</v>
      </c>
      <c r="BP1469" s="114">
        <v>2840</v>
      </c>
      <c r="BQ1469" s="107">
        <f t="shared" si="959"/>
        <v>2.0000000000000003E-6</v>
      </c>
      <c r="BR1469" s="107">
        <f t="shared" si="960"/>
        <v>0.34420691714083929</v>
      </c>
      <c r="BS1469" s="107">
        <f t="shared" si="961"/>
        <v>9.6231950968519539E-2</v>
      </c>
      <c r="BT1469" s="107">
        <f t="shared" si="962"/>
        <v>0.16884827287338469</v>
      </c>
      <c r="BU1469" s="107">
        <f t="shared" si="963"/>
        <v>5.0662071174192615E-3</v>
      </c>
      <c r="BV1469" s="107">
        <f t="shared" si="964"/>
        <v>116.9004686500905</v>
      </c>
      <c r="BW1469" s="117">
        <f t="shared" si="965"/>
        <v>0.11584631369017488</v>
      </c>
    </row>
    <row r="1470" spans="1:75" ht="15" customHeight="1" x14ac:dyDescent="0.25">
      <c r="A1470" s="108">
        <v>4.6079999999999997</v>
      </c>
      <c r="B1470" s="108">
        <v>-74.086675</v>
      </c>
      <c r="C1470" s="119">
        <v>30</v>
      </c>
      <c r="D1470" s="119">
        <v>25</v>
      </c>
      <c r="E1470" s="119">
        <v>2319</v>
      </c>
      <c r="F1470" s="31" t="s">
        <v>3563</v>
      </c>
      <c r="G1470" s="31" t="s">
        <v>3564</v>
      </c>
      <c r="H1470" s="31" t="s">
        <v>3565</v>
      </c>
      <c r="I1470" s="53" t="s">
        <v>1273</v>
      </c>
      <c r="J1470" s="1" t="s">
        <v>41</v>
      </c>
      <c r="K1470" s="1">
        <v>15</v>
      </c>
      <c r="L1470" s="1"/>
      <c r="M1470" s="1" t="s">
        <v>3447</v>
      </c>
      <c r="N1470" s="15" t="s">
        <v>43</v>
      </c>
      <c r="O1470" s="2" t="s">
        <v>44</v>
      </c>
      <c r="P1470" s="17">
        <v>-8.4851358602175367E-2</v>
      </c>
      <c r="Q1470" s="54">
        <v>9.5500000000000007</v>
      </c>
      <c r="R1470" s="18">
        <v>6.8014492881546547</v>
      </c>
      <c r="S1470" s="2" t="s">
        <v>45</v>
      </c>
      <c r="T1470" s="2"/>
      <c r="U1470" s="2"/>
      <c r="V1470" s="14">
        <v>365</v>
      </c>
      <c r="W1470" s="1"/>
      <c r="X1470" s="1"/>
      <c r="Y1470" s="14">
        <v>1300</v>
      </c>
      <c r="Z1470" s="1">
        <v>0</v>
      </c>
      <c r="AA1470" s="1">
        <v>0</v>
      </c>
      <c r="AB1470" s="19" t="s">
        <v>49</v>
      </c>
      <c r="AC1470" s="19">
        <v>46.3856216091623</v>
      </c>
      <c r="AD1470" s="19">
        <v>1074.85364414012</v>
      </c>
      <c r="AE1470" s="19">
        <v>5.4109910208389103</v>
      </c>
      <c r="AF1470" s="19">
        <v>1344</v>
      </c>
      <c r="AG1470" s="19">
        <v>1920000</v>
      </c>
      <c r="AH1470" s="20">
        <v>30259</v>
      </c>
      <c r="AI1470" s="20">
        <v>7.6726E-6</v>
      </c>
      <c r="AJ1470" s="21">
        <f>AC1470*R1470/1000000000</f>
        <v>3.154894530742481E-7</v>
      </c>
      <c r="AK1470" s="21">
        <f>AD1470*R1470/1000000000</f>
        <v>7.3105625528072551E-6</v>
      </c>
      <c r="AL1470" s="21">
        <f>AE1470*R1470/1000000000</f>
        <v>3.6802581026896033E-8</v>
      </c>
      <c r="AM1470" s="21">
        <f>AF1470*R1470/1000000000</f>
        <v>9.1411478432798559E-6</v>
      </c>
      <c r="AN1470" s="21">
        <f>AG1470*R1470/1000000000</f>
        <v>1.3058782633256936E-2</v>
      </c>
      <c r="AO1470" s="86">
        <f t="shared" si="950"/>
        <v>0.16534658192661889</v>
      </c>
      <c r="AP1470" s="88">
        <f t="shared" si="951"/>
        <v>8.6435466595684409E-10</v>
      </c>
      <c r="AQ1470" s="89">
        <f t="shared" si="952"/>
        <v>2.0028938500841794E-8</v>
      </c>
      <c r="AR1470" s="89">
        <f t="shared" si="953"/>
        <v>1.0082898911478365E-10</v>
      </c>
      <c r="AS1470" s="89">
        <f t="shared" si="954"/>
        <v>2.5044240666520154E-8</v>
      </c>
      <c r="AT1470" s="89">
        <f t="shared" si="955"/>
        <v>3.5777486666457357E-5</v>
      </c>
      <c r="AU1470" s="91">
        <f t="shared" si="956"/>
        <v>4.5300433404553121E-4</v>
      </c>
      <c r="AV1470" s="95">
        <f t="shared" si="966"/>
        <v>0.31548945307424808</v>
      </c>
      <c r="AW1470" s="96">
        <f t="shared" si="967"/>
        <v>7.3105625528072551</v>
      </c>
      <c r="AX1470" s="96">
        <f t="shared" si="968"/>
        <v>3.6802581026896035E-2</v>
      </c>
      <c r="AY1470" s="96">
        <f t="shared" si="969"/>
        <v>9.1411478432798567</v>
      </c>
      <c r="AZ1470" s="96">
        <f t="shared" si="970"/>
        <v>13058.782633256937</v>
      </c>
      <c r="BA1470" s="97">
        <f t="shared" si="971"/>
        <v>165346.58192661888</v>
      </c>
      <c r="BB1470" s="102">
        <f t="shared" si="972"/>
        <v>8.6435466595684404E-4</v>
      </c>
      <c r="BC1470" s="98">
        <f t="shared" si="973"/>
        <v>2.0028938500841795E-2</v>
      </c>
      <c r="BD1470" s="98">
        <f t="shared" si="974"/>
        <v>1.0082898911478365E-4</v>
      </c>
      <c r="BE1470" s="98">
        <f t="shared" si="975"/>
        <v>2.5044240666520154E-2</v>
      </c>
      <c r="BF1470" s="98">
        <f t="shared" si="976"/>
        <v>35.777486666457357</v>
      </c>
      <c r="BG1470" s="103">
        <f t="shared" si="977"/>
        <v>453.00433404553121</v>
      </c>
      <c r="BH1470">
        <v>0.1</v>
      </c>
      <c r="BI1470">
        <f t="shared" si="957"/>
        <v>0.68014492881546551</v>
      </c>
      <c r="BJ1470">
        <v>0.1</v>
      </c>
      <c r="BK1470">
        <f t="shared" si="958"/>
        <v>3025.9</v>
      </c>
      <c r="BL1470" s="114">
        <v>17.6498016718255</v>
      </c>
      <c r="BM1470" s="114">
        <v>910.91550745517998</v>
      </c>
      <c r="BN1470" s="114">
        <v>5.3109910208389097</v>
      </c>
      <c r="BO1470" s="114">
        <v>537.6</v>
      </c>
      <c r="BP1470" s="114">
        <v>384000</v>
      </c>
      <c r="BQ1470" s="107">
        <f t="shared" si="959"/>
        <v>7.6726E-7</v>
      </c>
      <c r="BR1470" s="107">
        <f t="shared" si="960"/>
        <v>1.2412072087468618E-7</v>
      </c>
      <c r="BS1470" s="107">
        <f t="shared" si="961"/>
        <v>6.2385277829549067E-6</v>
      </c>
      <c r="BT1470" s="107">
        <f t="shared" si="962"/>
        <v>3.6309429758154097E-8</v>
      </c>
      <c r="BU1470" s="107">
        <f t="shared" si="963"/>
        <v>3.7689918097229927E-6</v>
      </c>
      <c r="BV1470" s="107">
        <f t="shared" si="964"/>
        <v>2.9200325671356218E-3</v>
      </c>
      <c r="BW1470" s="117">
        <f t="shared" si="965"/>
        <v>2.3383537865265855E-2</v>
      </c>
    </row>
    <row r="1471" spans="1:75" ht="15" customHeight="1" x14ac:dyDescent="0.25">
      <c r="A1471" s="108">
        <v>4.6749722222222223</v>
      </c>
      <c r="B1471" s="108">
        <v>-74.139575000000008</v>
      </c>
      <c r="C1471" s="119">
        <v>25</v>
      </c>
      <c r="D1471" s="119">
        <v>32</v>
      </c>
      <c r="E1471" s="119">
        <v>1912</v>
      </c>
      <c r="F1471" s="31" t="s">
        <v>3566</v>
      </c>
      <c r="G1471" s="31" t="s">
        <v>3567</v>
      </c>
      <c r="H1471" s="31" t="s">
        <v>3568</v>
      </c>
      <c r="I1471" s="53" t="s">
        <v>40</v>
      </c>
      <c r="J1471" s="1" t="s">
        <v>2019</v>
      </c>
      <c r="K1471" s="1" t="s">
        <v>3569</v>
      </c>
      <c r="L1471" s="1"/>
      <c r="M1471" s="1">
        <v>2005</v>
      </c>
      <c r="N1471" s="2" t="s">
        <v>150</v>
      </c>
      <c r="O1471" s="2" t="s">
        <v>63</v>
      </c>
      <c r="P1471" s="22">
        <v>-1.5549305289660951E-2</v>
      </c>
      <c r="Q1471" s="54">
        <v>8160</v>
      </c>
      <c r="R1471" s="18">
        <v>7667.9319286594591</v>
      </c>
      <c r="S1471" s="15" t="s">
        <v>64</v>
      </c>
      <c r="T1471" s="15">
        <f>((R1471*6933000)/1000)/8460</f>
        <v>6283.8974067844001</v>
      </c>
      <c r="U1471" s="15" t="s">
        <v>45</v>
      </c>
      <c r="V1471" s="14">
        <v>365</v>
      </c>
      <c r="W1471" s="1"/>
      <c r="X1471" s="1"/>
      <c r="Y1471" s="14">
        <v>48</v>
      </c>
      <c r="Z1471" s="1">
        <v>0</v>
      </c>
      <c r="AA1471" s="1">
        <v>0</v>
      </c>
      <c r="AB1471" s="19" t="s">
        <v>226</v>
      </c>
      <c r="AC1471" s="19">
        <v>12.7152226842523</v>
      </c>
      <c r="AD1471" s="19">
        <v>4.5638248573294096</v>
      </c>
      <c r="AE1471" s="19">
        <v>12.0799261022882</v>
      </c>
      <c r="AF1471" s="19">
        <v>6.25</v>
      </c>
      <c r="AG1471" s="19">
        <v>2343</v>
      </c>
      <c r="AH1471" s="20">
        <v>26143.981481481482</v>
      </c>
      <c r="AI1471" s="20">
        <v>2.9999999999999997E-8</v>
      </c>
      <c r="AJ1471" s="21">
        <f>AC1471*R1471/1000000</f>
        <v>9.7499462000593243E-2</v>
      </c>
      <c r="AK1471" s="21">
        <f>AD1471*R1471/1000000</f>
        <v>3.4995098340325881E-2</v>
      </c>
      <c r="AL1471" s="21">
        <f>AE1471*R1471/1000000</f>
        <v>9.26280510555825E-2</v>
      </c>
      <c r="AM1471" s="21">
        <f>AF1471*R1471/1000000</f>
        <v>4.7924574554121614E-2</v>
      </c>
      <c r="AN1471" s="21">
        <f>AG1471*R1471/1000000</f>
        <v>17.965964508849115</v>
      </c>
      <c r="AO1471" s="86">
        <f t="shared" si="950"/>
        <v>7.3702305273578477E-4</v>
      </c>
      <c r="AP1471" s="88">
        <f t="shared" si="951"/>
        <v>2.6712181370025544E-4</v>
      </c>
      <c r="AQ1471" s="89">
        <f t="shared" si="952"/>
        <v>9.5876981754317478E-5</v>
      </c>
      <c r="AR1471" s="89">
        <f t="shared" si="953"/>
        <v>2.5377548234406164E-4</v>
      </c>
      <c r="AS1471" s="89">
        <f t="shared" si="954"/>
        <v>1.3130020425786745E-4</v>
      </c>
      <c r="AT1471" s="89">
        <f t="shared" si="955"/>
        <v>4.9221820572189358E-2</v>
      </c>
      <c r="AU1471" s="91">
        <f t="shared" si="956"/>
        <v>2.0192412403720132E-6</v>
      </c>
      <c r="AV1471" s="95">
        <f t="shared" si="966"/>
        <v>97499.462000593237</v>
      </c>
      <c r="AW1471" s="96">
        <f t="shared" si="967"/>
        <v>34995.09834032588</v>
      </c>
      <c r="AX1471" s="96">
        <f t="shared" si="968"/>
        <v>92628.051055582502</v>
      </c>
      <c r="AY1471" s="96">
        <f t="shared" si="969"/>
        <v>47924.574554121617</v>
      </c>
      <c r="AZ1471" s="96">
        <f t="shared" si="970"/>
        <v>17965964.508849114</v>
      </c>
      <c r="BA1471" s="97">
        <f t="shared" si="971"/>
        <v>737.02305273578474</v>
      </c>
      <c r="BB1471" s="102">
        <f t="shared" si="972"/>
        <v>267.12181370025542</v>
      </c>
      <c r="BC1471" s="98">
        <f t="shared" si="973"/>
        <v>95.876981754317484</v>
      </c>
      <c r="BD1471" s="98">
        <f t="shared" si="974"/>
        <v>253.77548234406163</v>
      </c>
      <c r="BE1471" s="98">
        <f t="shared" si="975"/>
        <v>131.30020425786745</v>
      </c>
      <c r="BF1471" s="98">
        <f t="shared" si="976"/>
        <v>49221.820572189361</v>
      </c>
      <c r="BG1471" s="103">
        <f t="shared" si="977"/>
        <v>2.019241240372013</v>
      </c>
      <c r="BH1471">
        <v>0.1</v>
      </c>
      <c r="BI1471">
        <f t="shared" si="957"/>
        <v>766.79319286594591</v>
      </c>
      <c r="BJ1471">
        <v>0.1</v>
      </c>
      <c r="BK1471">
        <f t="shared" si="958"/>
        <v>2614.3981481481483</v>
      </c>
      <c r="BL1471" s="114">
        <v>8.7974410932361504</v>
      </c>
      <c r="BM1471" s="114">
        <v>3.6268345072346699</v>
      </c>
      <c r="BN1471" s="114">
        <v>10.053852918428399</v>
      </c>
      <c r="BO1471" s="114">
        <v>12.5</v>
      </c>
      <c r="BP1471" s="114">
        <v>2343</v>
      </c>
      <c r="BQ1471" s="107">
        <f t="shared" si="959"/>
        <v>3E-9</v>
      </c>
      <c r="BR1471" s="107">
        <f t="shared" si="960"/>
        <v>6.8159133104240363E-2</v>
      </c>
      <c r="BS1471" s="107">
        <f t="shared" si="961"/>
        <v>2.8029635640576808E-2</v>
      </c>
      <c r="BT1471" s="107">
        <f t="shared" si="962"/>
        <v>7.7646739013178451E-2</v>
      </c>
      <c r="BU1471" s="107">
        <f t="shared" si="963"/>
        <v>9.5968885755937483E-2</v>
      </c>
      <c r="BV1471" s="107">
        <f t="shared" si="964"/>
        <v>18.055570872740585</v>
      </c>
      <c r="BW1471" s="117">
        <f t="shared" si="965"/>
        <v>1.0423079969605678E-4</v>
      </c>
    </row>
    <row r="1472" spans="1:75" ht="15" customHeight="1" x14ac:dyDescent="0.25">
      <c r="A1472" s="108">
        <v>4.6095638888888883</v>
      </c>
      <c r="B1472" s="108">
        <v>-74.140027777777789</v>
      </c>
      <c r="C1472" s="119">
        <v>25</v>
      </c>
      <c r="D1472" s="119">
        <v>25</v>
      </c>
      <c r="E1472" s="119">
        <v>1821</v>
      </c>
      <c r="F1472" s="31" t="s">
        <v>3570</v>
      </c>
      <c r="G1472" s="31" t="s">
        <v>3571</v>
      </c>
      <c r="H1472" s="31" t="s">
        <v>3572</v>
      </c>
      <c r="I1472" s="14" t="s">
        <v>195</v>
      </c>
      <c r="J1472" s="1" t="s">
        <v>53</v>
      </c>
      <c r="K1472" s="1" t="s">
        <v>3446</v>
      </c>
      <c r="L1472" s="1"/>
      <c r="M1472" s="1" t="s">
        <v>3446</v>
      </c>
      <c r="N1472" s="15" t="s">
        <v>54</v>
      </c>
      <c r="O1472" s="2" t="s">
        <v>54</v>
      </c>
      <c r="P1472" s="28">
        <v>4.2689148957375835E-3</v>
      </c>
      <c r="Q1472" s="54">
        <v>1</v>
      </c>
      <c r="R1472" s="18">
        <v>1.0172222820274606</v>
      </c>
      <c r="S1472" s="2" t="s">
        <v>45</v>
      </c>
      <c r="T1472" s="2"/>
      <c r="U1472" s="2"/>
      <c r="V1472" s="14">
        <v>365</v>
      </c>
      <c r="W1472" s="76" t="s">
        <v>3306</v>
      </c>
      <c r="X1472" s="1"/>
      <c r="Y1472" s="14">
        <v>8760</v>
      </c>
      <c r="Z1472" s="1">
        <v>0</v>
      </c>
      <c r="AA1472" s="1">
        <v>0</v>
      </c>
      <c r="AB1472" s="19" t="s">
        <v>49</v>
      </c>
      <c r="AC1472" s="19">
        <v>24000</v>
      </c>
      <c r="AD1472" s="19">
        <v>2261000</v>
      </c>
      <c r="AE1472" s="19">
        <v>1200</v>
      </c>
      <c r="AF1472" s="19">
        <v>381000</v>
      </c>
      <c r="AG1472" s="19">
        <v>1500000000</v>
      </c>
      <c r="AH1472" s="20">
        <v>2.9803032786885244</v>
      </c>
      <c r="AI1472" s="20">
        <v>1.362E-5</v>
      </c>
      <c r="AJ1472" s="21">
        <f>AC1472*R1472/1000000000</f>
        <v>2.4413334768659054E-5</v>
      </c>
      <c r="AK1472" s="21">
        <f>AD1472*R1472/1000000000</f>
        <v>2.2999395796640884E-3</v>
      </c>
      <c r="AL1472" s="21">
        <f>AE1472*R1472/1000000000</f>
        <v>1.2206667384329525E-6</v>
      </c>
      <c r="AM1472" s="21">
        <f>AF1472*R1472/1000000000</f>
        <v>3.8756168945246249E-4</v>
      </c>
      <c r="AN1472" s="21">
        <f>AG1472*R1472/1000000000</f>
        <v>1.525833423041191</v>
      </c>
      <c r="AO1472" s="86">
        <f t="shared" si="950"/>
        <v>4.1290812889073531E-5</v>
      </c>
      <c r="AP1472" s="88">
        <f t="shared" si="951"/>
        <v>6.6885848681257679E-8</v>
      </c>
      <c r="AQ1472" s="89">
        <f t="shared" si="952"/>
        <v>6.3012043278468178E-6</v>
      </c>
      <c r="AR1472" s="89">
        <f t="shared" si="953"/>
        <v>3.3442924340628834E-9</v>
      </c>
      <c r="AS1472" s="89">
        <f t="shared" si="954"/>
        <v>1.0618128478149656E-6</v>
      </c>
      <c r="AT1472" s="89">
        <f t="shared" si="955"/>
        <v>4.1803655425786054E-3</v>
      </c>
      <c r="AU1472" s="91">
        <f t="shared" si="956"/>
        <v>1.1312551476458501E-7</v>
      </c>
      <c r="AV1472" s="95">
        <f t="shared" si="966"/>
        <v>24.413334768659055</v>
      </c>
      <c r="AW1472" s="96">
        <f t="shared" si="967"/>
        <v>2299.9395796640883</v>
      </c>
      <c r="AX1472" s="96">
        <f t="shared" si="968"/>
        <v>1.2206667384329526</v>
      </c>
      <c r="AY1472" s="96">
        <f t="shared" si="969"/>
        <v>387.56168945246247</v>
      </c>
      <c r="AZ1472" s="96">
        <f t="shared" si="970"/>
        <v>1525833.423041191</v>
      </c>
      <c r="BA1472" s="97">
        <f t="shared" si="971"/>
        <v>41.290812889073528</v>
      </c>
      <c r="BB1472" s="102">
        <f t="shared" si="972"/>
        <v>6.6885848681257673E-2</v>
      </c>
      <c r="BC1472" s="98">
        <f t="shared" si="973"/>
        <v>6.3012043278468175</v>
      </c>
      <c r="BD1472" s="98">
        <f t="shared" si="974"/>
        <v>3.3442924340628833E-3</v>
      </c>
      <c r="BE1472" s="98">
        <f t="shared" si="975"/>
        <v>1.0618128478149655</v>
      </c>
      <c r="BF1472" s="98">
        <f t="shared" si="976"/>
        <v>4180.3655425786055</v>
      </c>
      <c r="BG1472" s="103">
        <f t="shared" si="977"/>
        <v>0.11312551476458502</v>
      </c>
      <c r="BH1472">
        <v>0.1</v>
      </c>
      <c r="BI1472">
        <f t="shared" si="957"/>
        <v>0.10172222820274607</v>
      </c>
      <c r="BJ1472">
        <v>0.1</v>
      </c>
      <c r="BK1472">
        <f t="shared" si="958"/>
        <v>0.29803032786885247</v>
      </c>
      <c r="BL1472" s="114">
        <v>0</v>
      </c>
      <c r="BM1472" s="114">
        <v>0</v>
      </c>
      <c r="BN1472" s="114">
        <v>0</v>
      </c>
      <c r="BO1472" s="114">
        <v>0</v>
      </c>
      <c r="BP1472" s="114">
        <v>0</v>
      </c>
      <c r="BQ1472" s="107">
        <f t="shared" si="959"/>
        <v>1.362E-6</v>
      </c>
      <c r="BR1472" s="107">
        <f t="shared" si="960"/>
        <v>2.4413334768659054E-6</v>
      </c>
      <c r="BS1472" s="107">
        <f t="shared" si="961"/>
        <v>2.2999395796640884E-4</v>
      </c>
      <c r="BT1472" s="107">
        <f t="shared" si="962"/>
        <v>1.2206667384329526E-7</v>
      </c>
      <c r="BU1472" s="107">
        <f t="shared" si="963"/>
        <v>3.8756168945246254E-5</v>
      </c>
      <c r="BV1472" s="107">
        <f t="shared" si="964"/>
        <v>0.1525833423041191</v>
      </c>
      <c r="BW1472" s="117">
        <f t="shared" si="965"/>
        <v>5.8394027589137601E-6</v>
      </c>
    </row>
    <row r="1473" spans="1:75" ht="15" customHeight="1" x14ac:dyDescent="0.25">
      <c r="A1473" s="108">
        <v>4.6301444444444453</v>
      </c>
      <c r="B1473" s="108">
        <v>-74.122249999999994</v>
      </c>
      <c r="C1473" s="119">
        <v>27</v>
      </c>
      <c r="D1473" s="119">
        <v>27</v>
      </c>
      <c r="E1473" s="119">
        <v>1849</v>
      </c>
      <c r="F1473" s="31" t="s">
        <v>3573</v>
      </c>
      <c r="G1473" s="31" t="s">
        <v>3574</v>
      </c>
      <c r="H1473" s="31" t="s">
        <v>3575</v>
      </c>
      <c r="I1473" s="14" t="s">
        <v>133</v>
      </c>
      <c r="J1473" s="1" t="s">
        <v>3576</v>
      </c>
      <c r="K1473" s="1" t="s">
        <v>3577</v>
      </c>
      <c r="L1473" s="1"/>
      <c r="M1473" s="1">
        <v>1970</v>
      </c>
      <c r="N1473" s="15" t="s">
        <v>54</v>
      </c>
      <c r="O1473" s="2" t="s">
        <v>54</v>
      </c>
      <c r="P1473" s="22">
        <v>1.192780523187394E-2</v>
      </c>
      <c r="Q1473" s="5">
        <v>65.411711999999994</v>
      </c>
      <c r="R1473" s="18">
        <v>68.608233261957295</v>
      </c>
      <c r="S1473" s="2" t="s">
        <v>45</v>
      </c>
      <c r="T1473" s="2"/>
      <c r="U1473" s="2"/>
      <c r="V1473" s="14">
        <v>365</v>
      </c>
      <c r="W1473" s="1"/>
      <c r="X1473" s="1"/>
      <c r="Y1473" s="1">
        <v>3650</v>
      </c>
      <c r="Z1473" s="1">
        <v>0</v>
      </c>
      <c r="AA1473" s="1">
        <v>0</v>
      </c>
      <c r="AB1473" s="19" t="s">
        <v>49</v>
      </c>
      <c r="AC1473" s="19">
        <v>24000</v>
      </c>
      <c r="AD1473" s="19">
        <v>2261000</v>
      </c>
      <c r="AE1473" s="19">
        <v>1200</v>
      </c>
      <c r="AF1473" s="19">
        <v>381000</v>
      </c>
      <c r="AG1473" s="19">
        <v>1500000000</v>
      </c>
      <c r="AH1473" s="20">
        <v>8608.3841463414628</v>
      </c>
      <c r="AI1473" s="20">
        <v>1.0442E-8</v>
      </c>
      <c r="AJ1473" s="21">
        <f>AC1473*R1473/1000000000</f>
        <v>1.6465975982869752E-3</v>
      </c>
      <c r="AK1473" s="21">
        <f>AD1473*R1473/1000000000</f>
        <v>0.15512321540528545</v>
      </c>
      <c r="AL1473" s="21">
        <f>AE1473*R1473/1000000000</f>
        <v>8.2329879914348758E-5</v>
      </c>
      <c r="AM1473" s="21">
        <f>AF1473*R1473/1000000000</f>
        <v>2.6139736872805731E-2</v>
      </c>
      <c r="AN1473" s="21">
        <f>AG1473*R1473/1000000000</f>
        <v>102.91234989293595</v>
      </c>
      <c r="AO1473" s="86">
        <f t="shared" si="950"/>
        <v>9.4281405436559516E-5</v>
      </c>
      <c r="AP1473" s="88">
        <f t="shared" si="951"/>
        <v>4.5112262966766444E-6</v>
      </c>
      <c r="AQ1473" s="89">
        <f t="shared" si="952"/>
        <v>4.2499511069941221E-4</v>
      </c>
      <c r="AR1473" s="89">
        <f t="shared" si="953"/>
        <v>2.2556131483383222E-7</v>
      </c>
      <c r="AS1473" s="89">
        <f t="shared" si="954"/>
        <v>7.1615717459741734E-5</v>
      </c>
      <c r="AT1473" s="89">
        <f t="shared" si="955"/>
        <v>0.2819516435422903</v>
      </c>
      <c r="AU1473" s="91">
        <f t="shared" si="956"/>
        <v>2.5830522037413568E-7</v>
      </c>
      <c r="AV1473" s="95">
        <f t="shared" si="966"/>
        <v>1646.5975982869752</v>
      </c>
      <c r="AW1473" s="96">
        <f t="shared" si="967"/>
        <v>155123.21540528545</v>
      </c>
      <c r="AX1473" s="96">
        <f t="shared" si="968"/>
        <v>82.329879914348751</v>
      </c>
      <c r="AY1473" s="96">
        <f t="shared" si="969"/>
        <v>26139.73687280573</v>
      </c>
      <c r="AZ1473" s="96">
        <f t="shared" si="970"/>
        <v>102912349.89293595</v>
      </c>
      <c r="BA1473" s="97">
        <f t="shared" si="971"/>
        <v>94.28140543655951</v>
      </c>
      <c r="BB1473" s="102">
        <f t="shared" si="972"/>
        <v>4.5112262966766448</v>
      </c>
      <c r="BC1473" s="98">
        <f t="shared" si="973"/>
        <v>424.99511069941218</v>
      </c>
      <c r="BD1473" s="98">
        <f t="shared" si="974"/>
        <v>0.22556131483383221</v>
      </c>
      <c r="BE1473" s="98">
        <f t="shared" si="975"/>
        <v>71.615717459741731</v>
      </c>
      <c r="BF1473" s="98">
        <f t="shared" si="976"/>
        <v>281951.64354229032</v>
      </c>
      <c r="BG1473" s="103">
        <f t="shared" si="977"/>
        <v>0.25830522037413567</v>
      </c>
      <c r="BH1473">
        <v>0.1</v>
      </c>
      <c r="BI1473">
        <f t="shared" si="957"/>
        <v>6.8608233261957299</v>
      </c>
      <c r="BJ1473">
        <v>0.1</v>
      </c>
      <c r="BK1473">
        <f t="shared" si="958"/>
        <v>860.83841463414637</v>
      </c>
      <c r="BL1473" s="114">
        <v>0</v>
      </c>
      <c r="BM1473" s="114">
        <v>0</v>
      </c>
      <c r="BN1473" s="114">
        <v>0</v>
      </c>
      <c r="BO1473" s="114">
        <v>0</v>
      </c>
      <c r="BP1473" s="114">
        <v>0</v>
      </c>
      <c r="BQ1473" s="107">
        <f t="shared" si="959"/>
        <v>1.0442E-9</v>
      </c>
      <c r="BR1473" s="107">
        <f t="shared" si="960"/>
        <v>1.6465975982869752E-4</v>
      </c>
      <c r="BS1473" s="107">
        <f t="shared" si="961"/>
        <v>1.5512321540528546E-2</v>
      </c>
      <c r="BT1473" s="107">
        <f t="shared" si="962"/>
        <v>8.2329879914348768E-6</v>
      </c>
      <c r="BU1473" s="107">
        <f t="shared" si="963"/>
        <v>2.6139736872805731E-3</v>
      </c>
      <c r="BV1473" s="107">
        <f t="shared" si="964"/>
        <v>10.291234989293596</v>
      </c>
      <c r="BW1473" s="117">
        <f t="shared" si="965"/>
        <v>1.3333404224797892E-5</v>
      </c>
    </row>
    <row r="1474" spans="1:75" ht="15" customHeight="1" x14ac:dyDescent="0.25">
      <c r="A1474" s="108">
        <v>4.5244527777777774</v>
      </c>
      <c r="B1474" s="108">
        <v>-74.125813888888885</v>
      </c>
      <c r="C1474" s="119">
        <v>26</v>
      </c>
      <c r="D1474" s="119">
        <v>16</v>
      </c>
      <c r="E1474" s="119">
        <v>1705</v>
      </c>
      <c r="F1474" s="31" t="s">
        <v>3578</v>
      </c>
      <c r="G1474" s="31" t="s">
        <v>3579</v>
      </c>
      <c r="H1474" s="31" t="s">
        <v>3580</v>
      </c>
      <c r="I1474" s="53" t="s">
        <v>3328</v>
      </c>
      <c r="J1474" s="1" t="s">
        <v>3576</v>
      </c>
      <c r="K1474" s="1" t="s">
        <v>3581</v>
      </c>
      <c r="L1474" s="1"/>
      <c r="M1474" s="1">
        <v>200</v>
      </c>
      <c r="N1474" s="2" t="s">
        <v>894</v>
      </c>
      <c r="O1474" s="2" t="s">
        <v>2955</v>
      </c>
      <c r="P1474" s="28">
        <v>4.2689148957375835E-3</v>
      </c>
      <c r="Q1474" s="54">
        <v>1144.70496</v>
      </c>
      <c r="R1474" s="18">
        <v>1164.4193916593531</v>
      </c>
      <c r="S1474" s="2" t="s">
        <v>45</v>
      </c>
      <c r="T1474" s="2"/>
      <c r="U1474" s="2"/>
      <c r="V1474" s="14">
        <v>365</v>
      </c>
      <c r="W1474" s="1"/>
      <c r="X1474" s="1"/>
      <c r="Y1474" s="1">
        <v>2555</v>
      </c>
      <c r="Z1474" s="1">
        <v>0</v>
      </c>
      <c r="AA1474" s="1">
        <v>0</v>
      </c>
      <c r="AB1474" s="19" t="s">
        <v>49</v>
      </c>
      <c r="AC1474" s="19">
        <v>2968843.1409999998</v>
      </c>
      <c r="AD1474" s="19">
        <v>1108945.1540000001</v>
      </c>
      <c r="AE1474" s="19">
        <v>26460000</v>
      </c>
      <c r="AF1474" s="19">
        <v>600000</v>
      </c>
      <c r="AG1474" s="19">
        <v>2640000</v>
      </c>
      <c r="AH1474" s="20">
        <v>1964.8571428571429</v>
      </c>
      <c r="AI1474" s="20">
        <v>3.7228000000000001E-8</v>
      </c>
      <c r="AJ1474" s="21">
        <f>AC1474*R1474/1000000000</f>
        <v>3.4569785241752631</v>
      </c>
      <c r="AK1474" s="21">
        <f>AD1474*R1474/1000000000</f>
        <v>1.2912772416042679</v>
      </c>
      <c r="AL1474" s="21">
        <f>AE1474*R1474/1000000000</f>
        <v>30.810537103306483</v>
      </c>
      <c r="AM1474" s="21">
        <f>AF1474*R1474/1000000000</f>
        <v>0.69865163499561189</v>
      </c>
      <c r="AN1474" s="21">
        <f>AG1474*R1474/1000000000</f>
        <v>3.0740671939806923</v>
      </c>
      <c r="AO1474" s="86">
        <f t="shared" si="950"/>
        <v>7.4407472062869705E-5</v>
      </c>
      <c r="AP1474" s="88">
        <f t="shared" si="951"/>
        <v>9.4711740388363375E-3</v>
      </c>
      <c r="AQ1474" s="89">
        <f t="shared" si="952"/>
        <v>3.5377458674089534E-3</v>
      </c>
      <c r="AR1474" s="89">
        <f t="shared" si="953"/>
        <v>8.4412430420017767E-2</v>
      </c>
      <c r="AS1474" s="89">
        <f t="shared" si="954"/>
        <v>1.9141140684811285E-3</v>
      </c>
      <c r="AT1474" s="89">
        <f t="shared" si="955"/>
        <v>8.4221019013169651E-3</v>
      </c>
      <c r="AU1474" s="91">
        <f t="shared" si="956"/>
        <v>2.0385608784347863E-7</v>
      </c>
      <c r="AV1474" s="95">
        <f t="shared" si="966"/>
        <v>3456978.524175263</v>
      </c>
      <c r="AW1474" s="96">
        <f t="shared" si="967"/>
        <v>1291277.2416042679</v>
      </c>
      <c r="AX1474" s="96">
        <f t="shared" si="968"/>
        <v>30810537.103306483</v>
      </c>
      <c r="AY1474" s="96">
        <f t="shared" si="969"/>
        <v>698651.63499561185</v>
      </c>
      <c r="AZ1474" s="96">
        <f t="shared" si="970"/>
        <v>3074067.1939806924</v>
      </c>
      <c r="BA1474" s="97">
        <f t="shared" si="971"/>
        <v>74.407472062869701</v>
      </c>
      <c r="BB1474" s="102">
        <f t="shared" si="972"/>
        <v>9471.1740388363378</v>
      </c>
      <c r="BC1474" s="98">
        <f t="shared" si="973"/>
        <v>3537.7458674089535</v>
      </c>
      <c r="BD1474" s="98">
        <f t="shared" si="974"/>
        <v>84412.430420017772</v>
      </c>
      <c r="BE1474" s="98">
        <f t="shared" si="975"/>
        <v>1914.1140684811285</v>
      </c>
      <c r="BF1474" s="98">
        <f t="shared" si="976"/>
        <v>8422.1019013169644</v>
      </c>
      <c r="BG1474" s="103">
        <f t="shared" si="977"/>
        <v>0.20385608784347864</v>
      </c>
      <c r="BH1474">
        <v>0.1</v>
      </c>
      <c r="BI1474">
        <f t="shared" si="957"/>
        <v>116.44193916593531</v>
      </c>
      <c r="BJ1474">
        <v>0.1</v>
      </c>
      <c r="BK1474">
        <f t="shared" si="958"/>
        <v>196.48571428571429</v>
      </c>
      <c r="BL1474" s="114">
        <v>2364070.8470000001</v>
      </c>
      <c r="BM1474" s="114">
        <v>451327.576</v>
      </c>
      <c r="BN1474">
        <f>AE1474*0.1</f>
        <v>2646000</v>
      </c>
      <c r="BO1474">
        <f>AF1474*0.1</f>
        <v>60000</v>
      </c>
      <c r="BP1474">
        <f>AG1474*0.1</f>
        <v>264000</v>
      </c>
      <c r="BQ1474" s="107">
        <f t="shared" si="959"/>
        <v>3.7228000000000004E-9</v>
      </c>
      <c r="BR1474" s="107">
        <f t="shared" si="960"/>
        <v>2.7743917052190552</v>
      </c>
      <c r="BS1474" s="107">
        <f t="shared" si="961"/>
        <v>0.54116593156210091</v>
      </c>
      <c r="BT1474" s="107">
        <f t="shared" si="962"/>
        <v>4.3572679435495489</v>
      </c>
      <c r="BU1474" s="107">
        <f t="shared" si="963"/>
        <v>9.8804261758493175E-2</v>
      </c>
      <c r="BV1474" s="107">
        <f t="shared" si="964"/>
        <v>0.43473875173736998</v>
      </c>
      <c r="BW1474" s="117">
        <f t="shared" si="965"/>
        <v>1.0522805613320754E-5</v>
      </c>
    </row>
    <row r="1475" spans="1:75" ht="15" customHeight="1" x14ac:dyDescent="0.25">
      <c r="A1475" s="108">
        <v>4.6098944444444445</v>
      </c>
      <c r="B1475" s="108">
        <v>-74.089911111111107</v>
      </c>
      <c r="C1475" s="119">
        <v>30</v>
      </c>
      <c r="D1475" s="119">
        <v>25</v>
      </c>
      <c r="E1475" s="119">
        <v>2319</v>
      </c>
      <c r="F1475" s="31" t="s">
        <v>3582</v>
      </c>
      <c r="G1475" s="31" t="s">
        <v>3583</v>
      </c>
      <c r="H1475" s="31" t="s">
        <v>3584</v>
      </c>
      <c r="I1475" s="53" t="s">
        <v>1273</v>
      </c>
      <c r="J1475" s="1" t="s">
        <v>53</v>
      </c>
      <c r="K1475" s="1" t="s">
        <v>3452</v>
      </c>
      <c r="L1475" s="1"/>
      <c r="M1475" s="1" t="s">
        <v>3452</v>
      </c>
      <c r="N1475" s="15" t="s">
        <v>54</v>
      </c>
      <c r="O1475" s="2" t="s">
        <v>54</v>
      </c>
      <c r="P1475" s="22">
        <v>1.192780523187394E-2</v>
      </c>
      <c r="Q1475" s="18">
        <v>11.3563235795132</v>
      </c>
      <c r="R1475" s="18">
        <v>11.911281226541012</v>
      </c>
      <c r="S1475" s="2" t="s">
        <v>45</v>
      </c>
      <c r="T1475" s="2"/>
      <c r="U1475" s="2"/>
      <c r="V1475" s="14">
        <v>365</v>
      </c>
      <c r="W1475" s="1"/>
      <c r="X1475" s="1"/>
      <c r="Y1475" s="1">
        <v>182.5</v>
      </c>
      <c r="Z1475" s="1">
        <v>0</v>
      </c>
      <c r="AA1475" s="1">
        <v>0</v>
      </c>
      <c r="AB1475" s="19" t="s">
        <v>49</v>
      </c>
      <c r="AC1475" s="19">
        <v>24000</v>
      </c>
      <c r="AD1475" s="19">
        <v>2261000</v>
      </c>
      <c r="AE1475" s="19">
        <v>1200</v>
      </c>
      <c r="AF1475" s="19">
        <v>381000</v>
      </c>
      <c r="AG1475" s="19">
        <v>1500000000</v>
      </c>
      <c r="AH1475" s="20">
        <v>8608.3841463414628</v>
      </c>
      <c r="AI1475" s="20">
        <v>1.0442E-8</v>
      </c>
      <c r="AJ1475" s="21">
        <f>AC1475*R1475/1000000000</f>
        <v>2.8587074943698429E-4</v>
      </c>
      <c r="AK1475" s="21">
        <f>AD1475*R1475/1000000000</f>
        <v>2.6931406853209227E-2</v>
      </c>
      <c r="AL1475" s="21">
        <f>AE1475*R1475/1000000000</f>
        <v>1.4293537471849215E-5</v>
      </c>
      <c r="AM1475" s="21">
        <f>AF1475*R1475/1000000000</f>
        <v>4.5381981473121263E-3</v>
      </c>
      <c r="AN1475" s="21">
        <f>AG1475*R1475/1000000000</f>
        <v>17.866921839811521</v>
      </c>
      <c r="AO1475" s="86">
        <f t="shared" si="950"/>
        <v>9.4281405436559516E-5</v>
      </c>
      <c r="AP1475" s="88">
        <f t="shared" si="951"/>
        <v>7.8320753270406657E-7</v>
      </c>
      <c r="AQ1475" s="89">
        <f t="shared" si="952"/>
        <v>7.3784676310162262E-5</v>
      </c>
      <c r="AR1475" s="89">
        <f t="shared" si="953"/>
        <v>3.916037663520333E-8</v>
      </c>
      <c r="AS1475" s="89">
        <f t="shared" si="954"/>
        <v>1.2433419581677058E-5</v>
      </c>
      <c r="AT1475" s="89">
        <f t="shared" si="955"/>
        <v>4.8950470794004171E-2</v>
      </c>
      <c r="AU1475" s="91">
        <f t="shared" si="956"/>
        <v>2.5830522037413568E-7</v>
      </c>
      <c r="AV1475" s="95">
        <f t="shared" si="966"/>
        <v>285.87074943698428</v>
      </c>
      <c r="AW1475" s="96">
        <f t="shared" si="967"/>
        <v>26931.406853209228</v>
      </c>
      <c r="AX1475" s="96">
        <f t="shared" si="968"/>
        <v>14.293537471849215</v>
      </c>
      <c r="AY1475" s="96">
        <f t="shared" si="969"/>
        <v>4538.1981473121259</v>
      </c>
      <c r="AZ1475" s="96">
        <f t="shared" si="970"/>
        <v>17866921.839811523</v>
      </c>
      <c r="BA1475" s="97">
        <f t="shared" si="971"/>
        <v>94.28140543655951</v>
      </c>
      <c r="BB1475" s="102">
        <f t="shared" si="972"/>
        <v>0.78320753270406662</v>
      </c>
      <c r="BC1475" s="98">
        <f t="shared" si="973"/>
        <v>73.784676310162268</v>
      </c>
      <c r="BD1475" s="98">
        <f t="shared" si="974"/>
        <v>3.9160376635203331E-2</v>
      </c>
      <c r="BE1475" s="98">
        <f t="shared" si="975"/>
        <v>12.433419581677057</v>
      </c>
      <c r="BF1475" s="98">
        <f t="shared" si="976"/>
        <v>48950.47079400417</v>
      </c>
      <c r="BG1475" s="103">
        <f t="shared" si="977"/>
        <v>0.25830522037413567</v>
      </c>
      <c r="BH1475">
        <v>0.1</v>
      </c>
      <c r="BI1475">
        <f t="shared" si="957"/>
        <v>1.1911281226541013</v>
      </c>
      <c r="BJ1475">
        <v>0.1</v>
      </c>
      <c r="BK1475">
        <f t="shared" si="958"/>
        <v>860.83841463414637</v>
      </c>
      <c r="BL1475" s="114">
        <v>0</v>
      </c>
      <c r="BM1475" s="114">
        <v>0</v>
      </c>
      <c r="BN1475" s="114">
        <v>0</v>
      </c>
      <c r="BO1475" s="114">
        <v>0</v>
      </c>
      <c r="BP1475" s="114">
        <v>0</v>
      </c>
      <c r="BQ1475" s="107">
        <f t="shared" si="959"/>
        <v>1.0442E-9</v>
      </c>
      <c r="BR1475" s="107">
        <f t="shared" si="960"/>
        <v>2.8587074943698429E-5</v>
      </c>
      <c r="BS1475" s="107">
        <f t="shared" si="961"/>
        <v>2.693140685320923E-3</v>
      </c>
      <c r="BT1475" s="107">
        <f t="shared" si="962"/>
        <v>1.4293537471849215E-6</v>
      </c>
      <c r="BU1475" s="107">
        <f t="shared" si="963"/>
        <v>4.5381981473121267E-4</v>
      </c>
      <c r="BV1475" s="107">
        <f t="shared" si="964"/>
        <v>1.7866921839811523</v>
      </c>
      <c r="BW1475" s="117">
        <f t="shared" si="965"/>
        <v>1.3333404224797892E-5</v>
      </c>
    </row>
    <row r="1476" spans="1:75" ht="15" customHeight="1" x14ac:dyDescent="0.25">
      <c r="A1476" s="108">
        <v>4.6048722222222223</v>
      </c>
      <c r="B1476" s="108">
        <v>-74.095008333333325</v>
      </c>
      <c r="C1476" s="119">
        <v>30</v>
      </c>
      <c r="D1476" s="119">
        <v>24</v>
      </c>
      <c r="E1476" s="119">
        <v>2306</v>
      </c>
      <c r="F1476" s="31" t="s">
        <v>3585</v>
      </c>
      <c r="G1476" s="31" t="s">
        <v>3586</v>
      </c>
      <c r="H1476" s="31" t="s">
        <v>3587</v>
      </c>
      <c r="I1476" s="53" t="s">
        <v>1273</v>
      </c>
      <c r="J1476" s="1" t="s">
        <v>41</v>
      </c>
      <c r="K1476" s="1" t="s">
        <v>3537</v>
      </c>
      <c r="L1476" s="1"/>
      <c r="M1476" s="1">
        <v>2001</v>
      </c>
      <c r="N1476" s="15" t="s">
        <v>43</v>
      </c>
      <c r="O1476" s="2" t="s">
        <v>44</v>
      </c>
      <c r="P1476" s="28">
        <v>4.2689148957375835E-3</v>
      </c>
      <c r="Q1476" s="54">
        <v>17.869</v>
      </c>
      <c r="R1476" s="18">
        <v>18.176744957548692</v>
      </c>
      <c r="S1476" s="2" t="s">
        <v>45</v>
      </c>
      <c r="T1476" s="2"/>
      <c r="U1476" s="2"/>
      <c r="V1476" s="14">
        <v>365</v>
      </c>
      <c r="W1476" s="76" t="s">
        <v>3306</v>
      </c>
      <c r="X1476" s="1"/>
      <c r="Y1476" s="14">
        <v>8760</v>
      </c>
      <c r="Z1476" s="1">
        <v>0</v>
      </c>
      <c r="AA1476" s="1">
        <v>0</v>
      </c>
      <c r="AB1476" s="19" t="s">
        <v>49</v>
      </c>
      <c r="AC1476" s="19">
        <v>46.3856216091623</v>
      </c>
      <c r="AD1476" s="19">
        <v>1074.85364414012</v>
      </c>
      <c r="AE1476" s="19">
        <v>5.4109910208389103</v>
      </c>
      <c r="AF1476" s="19">
        <v>1344</v>
      </c>
      <c r="AG1476" s="19">
        <v>1920000</v>
      </c>
      <c r="AH1476" s="23">
        <v>17.869</v>
      </c>
      <c r="AI1476" s="24">
        <v>8.7999999999999994E-8</v>
      </c>
      <c r="AJ1476" s="21">
        <f>AC1476*R1476/1000000000</f>
        <v>8.4313961368710248E-7</v>
      </c>
      <c r="AK1476" s="21">
        <f>AD1476*R1476/1000000000</f>
        <v>1.9537340556226763E-5</v>
      </c>
      <c r="AL1476" s="21">
        <f>AE1476*R1476/1000000000</f>
        <v>9.8354203753374916E-8</v>
      </c>
      <c r="AM1476" s="21">
        <f>AF1476*R1476/1000000000</f>
        <v>2.4429545222945442E-5</v>
      </c>
      <c r="AN1476" s="21">
        <f>AG1476*R1476/1000000000</f>
        <v>3.4899350318493484E-2</v>
      </c>
      <c r="AO1476" s="86">
        <f t="shared" ref="AO1476:AO1539" si="1001">AI1476*AH1476*EXP(P1476*4)</f>
        <v>1.5995535562642848E-6</v>
      </c>
      <c r="AP1476" s="88">
        <f t="shared" ref="AP1476:AP1539" si="1002">AJ1476/V1476</f>
        <v>2.3099715443482261E-9</v>
      </c>
      <c r="AQ1476" s="89">
        <f t="shared" ref="AQ1476:AQ1539" si="1003">AK1476/V1476</f>
        <v>5.3526960428018527E-8</v>
      </c>
      <c r="AR1476" s="89">
        <f t="shared" ref="AR1476:AR1539" si="1004">AL1476/V1476</f>
        <v>2.6946357192705455E-10</v>
      </c>
      <c r="AS1476" s="89">
        <f t="shared" ref="AS1476:AS1539" si="1005">AM1476/V1476</f>
        <v>6.6930260884782037E-8</v>
      </c>
      <c r="AT1476" s="89">
        <f t="shared" ref="AT1476:AT1539" si="1006">AN1476/V1476</f>
        <v>9.5614658406831466E-5</v>
      </c>
      <c r="AU1476" s="91">
        <f t="shared" ref="AU1476:AU1539" si="1007">AO1476/V1476</f>
        <v>4.3823385103131095E-9</v>
      </c>
      <c r="AV1476" s="95">
        <f t="shared" si="966"/>
        <v>0.84313961368710244</v>
      </c>
      <c r="AW1476" s="96">
        <f t="shared" si="967"/>
        <v>19.537340556226763</v>
      </c>
      <c r="AX1476" s="96">
        <f t="shared" si="968"/>
        <v>9.8354203753374919E-2</v>
      </c>
      <c r="AY1476" s="96">
        <f t="shared" si="969"/>
        <v>24.429545222945443</v>
      </c>
      <c r="AZ1476" s="96">
        <f t="shared" si="970"/>
        <v>34899.350318493482</v>
      </c>
      <c r="BA1476" s="97">
        <f t="shared" si="971"/>
        <v>1.5995535562642849</v>
      </c>
      <c r="BB1476" s="102">
        <f t="shared" si="972"/>
        <v>2.3099715443482263E-3</v>
      </c>
      <c r="BC1476" s="98">
        <f t="shared" si="973"/>
        <v>5.3526960428018529E-2</v>
      </c>
      <c r="BD1476" s="98">
        <f t="shared" si="974"/>
        <v>2.6946357192705455E-4</v>
      </c>
      <c r="BE1476" s="98">
        <f t="shared" si="975"/>
        <v>6.6930260884782031E-2</v>
      </c>
      <c r="BF1476" s="98">
        <f t="shared" si="976"/>
        <v>95.614658406831467</v>
      </c>
      <c r="BG1476" s="103">
        <f t="shared" si="977"/>
        <v>4.3823385103131099E-3</v>
      </c>
      <c r="BH1476">
        <v>0.1</v>
      </c>
      <c r="BI1476">
        <f t="shared" ref="BI1476:BI1539" si="1008">R1476*BH1476</f>
        <v>1.8176744957548694</v>
      </c>
      <c r="BJ1476">
        <v>0.1</v>
      </c>
      <c r="BK1476">
        <f t="shared" ref="BK1476:BK1539" si="1009">AH1476*BJ1476</f>
        <v>1.7869000000000002</v>
      </c>
      <c r="BL1476" s="114">
        <v>17.6498016718255</v>
      </c>
      <c r="BM1476" s="114">
        <v>910.91550745517998</v>
      </c>
      <c r="BN1476" s="114">
        <v>5.3109910208389097</v>
      </c>
      <c r="BO1476" s="114">
        <v>537.6</v>
      </c>
      <c r="BP1476" s="114">
        <v>384000</v>
      </c>
      <c r="BQ1476" s="107">
        <f t="shared" ref="BQ1476:BQ1539" si="1010">AI1476*0.1</f>
        <v>8.7999999999999994E-9</v>
      </c>
      <c r="BR1476" s="107">
        <f t="shared" ref="BR1476:BR1539" si="1011">((((BI1476/R1476)^2)+((BL1476/AC1476)^2))^(1/2))*AJ1476</f>
        <v>3.3171028580856778E-7</v>
      </c>
      <c r="BS1476" s="107">
        <f t="shared" ref="BS1476:BS1539" si="1012">((((BI1476/R1476)^2)+((BM1476/AD1476)^2))^(1/2))*AK1476</f>
        <v>1.6672347850750393E-5</v>
      </c>
      <c r="BT1476" s="107">
        <f t="shared" ref="BT1476:BT1539" si="1013">((((BI1476/R1476)^2)+((BN1476/AE1476)^2))^(1/2))*AL1476</f>
        <v>9.7036266287748999E-8</v>
      </c>
      <c r="BU1476" s="107">
        <f t="shared" ref="BU1476:BU1539" si="1014">((((BI1476/R1476)^2)+((BO1476/AF1476)^2))^(1/2))*AM1476</f>
        <v>1.0072559534000741E-5</v>
      </c>
      <c r="BV1476" s="107">
        <f t="shared" ref="BV1476:BV1539" si="1015">((((BI1476/R1476)^2)+((BP1476/AG1476)^2))^(1/2))*AN1476</f>
        <v>7.8037319682730377E-3</v>
      </c>
      <c r="BW1476" s="117">
        <f t="shared" ref="BW1476:BW1539" si="1016">((((BK1476/AH1476)^2)+((BQ1476/AI1476)^2))^(1/2))*AO1476</f>
        <v>2.2621103330110677E-7</v>
      </c>
    </row>
    <row r="1477" spans="1:75" ht="15" customHeight="1" x14ac:dyDescent="0.25">
      <c r="A1477" s="108">
        <v>4.5655472222222224</v>
      </c>
      <c r="B1477" s="108">
        <v>-74.078694444444437</v>
      </c>
      <c r="C1477" s="119">
        <v>31</v>
      </c>
      <c r="D1477" s="119">
        <v>20</v>
      </c>
      <c r="E1477" s="119">
        <v>2255</v>
      </c>
      <c r="F1477" s="31" t="s">
        <v>3588</v>
      </c>
      <c r="G1477" s="31" t="s">
        <v>3500</v>
      </c>
      <c r="H1477" s="31" t="s">
        <v>3589</v>
      </c>
      <c r="I1477" s="53" t="s">
        <v>2934</v>
      </c>
      <c r="J1477" s="1" t="s">
        <v>3590</v>
      </c>
      <c r="K1477" s="1" t="s">
        <v>3591</v>
      </c>
      <c r="L1477" s="1"/>
      <c r="M1477" s="1" t="s">
        <v>3489</v>
      </c>
      <c r="N1477" s="2" t="s">
        <v>150</v>
      </c>
      <c r="O1477" s="2" t="s">
        <v>3329</v>
      </c>
      <c r="P1477" s="28">
        <v>4.2689148957375835E-3</v>
      </c>
      <c r="Q1477" s="54">
        <v>200000</v>
      </c>
      <c r="R1477" s="18">
        <v>203444.45640549212</v>
      </c>
      <c r="S1477" s="15" t="s">
        <v>64</v>
      </c>
      <c r="T1477" s="15">
        <f t="shared" ref="T1477:T1479" si="1017">((R1477*6933000)/1000)/8460</f>
        <v>166723.45345854337</v>
      </c>
      <c r="U1477" s="15" t="s">
        <v>45</v>
      </c>
      <c r="V1477" s="14">
        <v>365</v>
      </c>
      <c r="W1477" s="76" t="s">
        <v>3306</v>
      </c>
      <c r="X1477" s="1"/>
      <c r="Y1477" s="14">
        <v>8760</v>
      </c>
      <c r="Z1477" s="1">
        <v>0</v>
      </c>
      <c r="AA1477" s="1">
        <v>0</v>
      </c>
      <c r="AB1477" s="19" t="s">
        <v>226</v>
      </c>
      <c r="AC1477" s="19">
        <v>12.7152226842523</v>
      </c>
      <c r="AD1477" s="19">
        <v>4.5638248573294096</v>
      </c>
      <c r="AE1477" s="19">
        <v>12.0799261022882</v>
      </c>
      <c r="AF1477" s="19">
        <v>6.25</v>
      </c>
      <c r="AG1477" s="19">
        <v>2343</v>
      </c>
      <c r="AH1477" s="20">
        <v>5536.7678571428569</v>
      </c>
      <c r="AI1477" s="20">
        <v>1.3619999999999999E-8</v>
      </c>
      <c r="AJ1477" s="21">
        <f>AC1477*R1477/1000000</f>
        <v>2.5868415670724918</v>
      </c>
      <c r="AK1477" s="21">
        <f>AD1477*R1477/1000000</f>
        <v>0.92848486722925438</v>
      </c>
      <c r="AL1477" s="21">
        <f>AE1477*R1477/1000000</f>
        <v>2.4575939992985383</v>
      </c>
      <c r="AM1477" s="21">
        <f>AF1477*R1477/1000000</f>
        <v>1.2715278525343259</v>
      </c>
      <c r="AN1477" s="21">
        <f>AG1477*R1477/1000000</f>
        <v>476.67036135806802</v>
      </c>
      <c r="AO1477" s="86">
        <f t="shared" si="1001"/>
        <v>7.6709523904602413E-5</v>
      </c>
      <c r="AP1477" s="88">
        <f t="shared" si="1002"/>
        <v>7.0872371700616216E-3</v>
      </c>
      <c r="AQ1477" s="89">
        <f t="shared" si="1003"/>
        <v>2.5437941567924777E-3</v>
      </c>
      <c r="AR1477" s="89">
        <f t="shared" si="1004"/>
        <v>6.7331342446535292E-3</v>
      </c>
      <c r="AS1477" s="89">
        <f t="shared" si="1005"/>
        <v>3.483637952148838E-3</v>
      </c>
      <c r="AT1477" s="89">
        <f t="shared" si="1006"/>
        <v>1.3059461955015563</v>
      </c>
      <c r="AU1477" s="91">
        <f t="shared" si="1007"/>
        <v>2.1016307919069154E-7</v>
      </c>
      <c r="AV1477" s="95">
        <f t="shared" ref="AV1477:AV1540" si="1018">AJ1477*1000000</f>
        <v>2586841.5670724916</v>
      </c>
      <c r="AW1477" s="96">
        <f t="shared" ref="AW1477:AW1540" si="1019">AK1477*1000000</f>
        <v>928484.86722925433</v>
      </c>
      <c r="AX1477" s="96">
        <f t="shared" ref="AX1477:AX1540" si="1020">AL1477*1000000</f>
        <v>2457593.9992985381</v>
      </c>
      <c r="AY1477" s="96">
        <f t="shared" ref="AY1477:AY1540" si="1021">AM1477*1000000</f>
        <v>1271527.8525343258</v>
      </c>
      <c r="AZ1477" s="96">
        <f t="shared" ref="AZ1477:AZ1540" si="1022">AN1477*1000000</f>
        <v>476670361.35806805</v>
      </c>
      <c r="BA1477" s="97">
        <f t="shared" ref="BA1477:BA1540" si="1023">AO1477*1000000</f>
        <v>76.709523904602406</v>
      </c>
      <c r="BB1477" s="102">
        <f t="shared" ref="BB1477:BB1540" si="1024">AP1477*1000000</f>
        <v>7087.2371700616213</v>
      </c>
      <c r="BC1477" s="98">
        <f t="shared" ref="BC1477:BC1540" si="1025">AQ1477*1000000</f>
        <v>2543.7941567924777</v>
      </c>
      <c r="BD1477" s="98">
        <f t="shared" ref="BD1477:BD1540" si="1026">AR1477*1000000</f>
        <v>6733.1342446535291</v>
      </c>
      <c r="BE1477" s="98">
        <f t="shared" ref="BE1477:BE1540" si="1027">AS1477*1000000</f>
        <v>3483.6379521488379</v>
      </c>
      <c r="BF1477" s="98">
        <f t="shared" ref="BF1477:BF1540" si="1028">AT1477*1000000</f>
        <v>1305946.1955015564</v>
      </c>
      <c r="BG1477" s="103">
        <f t="shared" ref="BG1477:BG1540" si="1029">AU1477*1000000</f>
        <v>0.21016307919069155</v>
      </c>
      <c r="BH1477">
        <v>0.1</v>
      </c>
      <c r="BI1477">
        <f t="shared" si="1008"/>
        <v>20344.445640549213</v>
      </c>
      <c r="BJ1477">
        <v>0.1</v>
      </c>
      <c r="BK1477">
        <f t="shared" si="1009"/>
        <v>553.67678571428576</v>
      </c>
      <c r="BL1477" s="114">
        <v>8.7974410932361504</v>
      </c>
      <c r="BM1477" s="114">
        <v>3.6268345072346699</v>
      </c>
      <c r="BN1477" s="114">
        <v>10.053852918428399</v>
      </c>
      <c r="BO1477" s="114">
        <v>12.5</v>
      </c>
      <c r="BP1477" s="114">
        <v>2343</v>
      </c>
      <c r="BQ1477" s="107">
        <f t="shared" si="1010"/>
        <v>1.3620000000000001E-9</v>
      </c>
      <c r="BR1477" s="107">
        <f t="shared" si="1011"/>
        <v>1.8083882215534983</v>
      </c>
      <c r="BS1477" s="107">
        <f t="shared" si="1012"/>
        <v>0.74367822239367321</v>
      </c>
      <c r="BT1477" s="107">
        <f t="shared" si="1013"/>
        <v>2.0601120037533867</v>
      </c>
      <c r="BU1477" s="107">
        <f t="shared" si="1014"/>
        <v>2.5462325404172974</v>
      </c>
      <c r="BV1477" s="107">
        <f t="shared" si="1015"/>
        <v>479.04778439233326</v>
      </c>
      <c r="BW1477" s="117">
        <f t="shared" si="1016"/>
        <v>1.084836490690719E-5</v>
      </c>
    </row>
    <row r="1478" spans="1:75" ht="15" customHeight="1" x14ac:dyDescent="0.25">
      <c r="A1478" s="108">
        <v>4.5655472222222224</v>
      </c>
      <c r="B1478" s="108">
        <v>-74.078694444444437</v>
      </c>
      <c r="C1478" s="119">
        <v>31</v>
      </c>
      <c r="D1478" s="119">
        <v>20</v>
      </c>
      <c r="E1478" s="119">
        <v>2255</v>
      </c>
      <c r="F1478" s="31" t="s">
        <v>3588</v>
      </c>
      <c r="G1478" s="31" t="s">
        <v>3500</v>
      </c>
      <c r="H1478" s="31" t="s">
        <v>3589</v>
      </c>
      <c r="I1478" s="53" t="s">
        <v>2934</v>
      </c>
      <c r="J1478" s="1" t="s">
        <v>3590</v>
      </c>
      <c r="K1478" s="1" t="s">
        <v>3591</v>
      </c>
      <c r="L1478" s="1"/>
      <c r="M1478" s="1" t="s">
        <v>3489</v>
      </c>
      <c r="N1478" s="2" t="s">
        <v>150</v>
      </c>
      <c r="O1478" s="2" t="s">
        <v>3329</v>
      </c>
      <c r="P1478" s="28">
        <v>4.2689148957375835E-3</v>
      </c>
      <c r="Q1478" s="54">
        <v>200000</v>
      </c>
      <c r="R1478" s="18">
        <v>203444.45640549212</v>
      </c>
      <c r="S1478" s="15" t="s">
        <v>64</v>
      </c>
      <c r="T1478" s="15">
        <f t="shared" si="1017"/>
        <v>166723.45345854337</v>
      </c>
      <c r="U1478" s="15" t="s">
        <v>45</v>
      </c>
      <c r="V1478" s="14">
        <v>365</v>
      </c>
      <c r="W1478" s="76" t="s">
        <v>3306</v>
      </c>
      <c r="X1478" s="1"/>
      <c r="Y1478" s="14">
        <v>8760</v>
      </c>
      <c r="Z1478" s="1">
        <v>0</v>
      </c>
      <c r="AA1478" s="1">
        <v>0</v>
      </c>
      <c r="AB1478" s="19" t="s">
        <v>226</v>
      </c>
      <c r="AC1478" s="19">
        <v>12.7152226842523</v>
      </c>
      <c r="AD1478" s="19">
        <v>4.5638248573294096</v>
      </c>
      <c r="AE1478" s="19">
        <v>12.0799261022882</v>
      </c>
      <c r="AF1478" s="19">
        <v>6.25</v>
      </c>
      <c r="AG1478" s="19">
        <v>2343</v>
      </c>
      <c r="AH1478" s="20">
        <v>5536.7678571428569</v>
      </c>
      <c r="AI1478" s="20">
        <v>1.3619999999999999E-8</v>
      </c>
      <c r="AJ1478" s="21">
        <f>AC1478*R1478/1000000</f>
        <v>2.5868415670724918</v>
      </c>
      <c r="AK1478" s="21">
        <f>AD1478*R1478/1000000</f>
        <v>0.92848486722925438</v>
      </c>
      <c r="AL1478" s="21">
        <f>AE1478*R1478/1000000</f>
        <v>2.4575939992985383</v>
      </c>
      <c r="AM1478" s="21">
        <f>AF1478*R1478/1000000</f>
        <v>1.2715278525343259</v>
      </c>
      <c r="AN1478" s="21">
        <f>AG1478*R1478/1000000</f>
        <v>476.67036135806802</v>
      </c>
      <c r="AO1478" s="86">
        <f t="shared" si="1001"/>
        <v>7.6709523904602413E-5</v>
      </c>
      <c r="AP1478" s="88">
        <f t="shared" si="1002"/>
        <v>7.0872371700616216E-3</v>
      </c>
      <c r="AQ1478" s="89">
        <f t="shared" si="1003"/>
        <v>2.5437941567924777E-3</v>
      </c>
      <c r="AR1478" s="89">
        <f t="shared" si="1004"/>
        <v>6.7331342446535292E-3</v>
      </c>
      <c r="AS1478" s="89">
        <f t="shared" si="1005"/>
        <v>3.483637952148838E-3</v>
      </c>
      <c r="AT1478" s="89">
        <f t="shared" si="1006"/>
        <v>1.3059461955015563</v>
      </c>
      <c r="AU1478" s="91">
        <f t="shared" si="1007"/>
        <v>2.1016307919069154E-7</v>
      </c>
      <c r="AV1478" s="95">
        <f t="shared" si="1018"/>
        <v>2586841.5670724916</v>
      </c>
      <c r="AW1478" s="96">
        <f t="shared" si="1019"/>
        <v>928484.86722925433</v>
      </c>
      <c r="AX1478" s="96">
        <f t="shared" si="1020"/>
        <v>2457593.9992985381</v>
      </c>
      <c r="AY1478" s="96">
        <f t="shared" si="1021"/>
        <v>1271527.8525343258</v>
      </c>
      <c r="AZ1478" s="96">
        <f t="shared" si="1022"/>
        <v>476670361.35806805</v>
      </c>
      <c r="BA1478" s="97">
        <f t="shared" si="1023"/>
        <v>76.709523904602406</v>
      </c>
      <c r="BB1478" s="102">
        <f t="shared" si="1024"/>
        <v>7087.2371700616213</v>
      </c>
      <c r="BC1478" s="98">
        <f t="shared" si="1025"/>
        <v>2543.7941567924777</v>
      </c>
      <c r="BD1478" s="98">
        <f t="shared" si="1026"/>
        <v>6733.1342446535291</v>
      </c>
      <c r="BE1478" s="98">
        <f t="shared" si="1027"/>
        <v>3483.6379521488379</v>
      </c>
      <c r="BF1478" s="98">
        <f t="shared" si="1028"/>
        <v>1305946.1955015564</v>
      </c>
      <c r="BG1478" s="103">
        <f t="shared" si="1029"/>
        <v>0.21016307919069155</v>
      </c>
      <c r="BH1478">
        <v>0.1</v>
      </c>
      <c r="BI1478">
        <f t="shared" si="1008"/>
        <v>20344.445640549213</v>
      </c>
      <c r="BJ1478">
        <v>0.1</v>
      </c>
      <c r="BK1478">
        <f t="shared" si="1009"/>
        <v>553.67678571428576</v>
      </c>
      <c r="BL1478" s="114">
        <v>8.7974410932361504</v>
      </c>
      <c r="BM1478" s="114">
        <v>3.6268345072346699</v>
      </c>
      <c r="BN1478" s="114">
        <v>10.053852918428399</v>
      </c>
      <c r="BO1478" s="114">
        <v>12.5</v>
      </c>
      <c r="BP1478" s="114">
        <v>2343</v>
      </c>
      <c r="BQ1478" s="107">
        <f t="shared" si="1010"/>
        <v>1.3620000000000001E-9</v>
      </c>
      <c r="BR1478" s="107">
        <f t="shared" si="1011"/>
        <v>1.8083882215534983</v>
      </c>
      <c r="BS1478" s="107">
        <f t="shared" si="1012"/>
        <v>0.74367822239367321</v>
      </c>
      <c r="BT1478" s="107">
        <f t="shared" si="1013"/>
        <v>2.0601120037533867</v>
      </c>
      <c r="BU1478" s="107">
        <f t="shared" si="1014"/>
        <v>2.5462325404172974</v>
      </c>
      <c r="BV1478" s="107">
        <f t="shared" si="1015"/>
        <v>479.04778439233326</v>
      </c>
      <c r="BW1478" s="117">
        <f t="shared" si="1016"/>
        <v>1.084836490690719E-5</v>
      </c>
    </row>
    <row r="1479" spans="1:75" ht="15" customHeight="1" x14ac:dyDescent="0.25">
      <c r="A1479" s="108">
        <v>4.5655472222222224</v>
      </c>
      <c r="B1479" s="108">
        <v>-74.078694444444437</v>
      </c>
      <c r="C1479" s="119">
        <v>31</v>
      </c>
      <c r="D1479" s="119">
        <v>20</v>
      </c>
      <c r="E1479" s="119">
        <v>2255</v>
      </c>
      <c r="F1479" s="31" t="s">
        <v>3588</v>
      </c>
      <c r="G1479" s="31" t="s">
        <v>3500</v>
      </c>
      <c r="H1479" s="31" t="s">
        <v>3589</v>
      </c>
      <c r="I1479" s="53" t="s">
        <v>2934</v>
      </c>
      <c r="J1479" s="1" t="s">
        <v>3590</v>
      </c>
      <c r="K1479" s="1" t="s">
        <v>3591</v>
      </c>
      <c r="L1479" s="1"/>
      <c r="M1479" s="1" t="s">
        <v>3489</v>
      </c>
      <c r="N1479" s="2" t="s">
        <v>150</v>
      </c>
      <c r="O1479" s="2" t="s">
        <v>3329</v>
      </c>
      <c r="P1479" s="28">
        <v>4.2689148957375835E-3</v>
      </c>
      <c r="Q1479" s="54">
        <v>200000</v>
      </c>
      <c r="R1479" s="18">
        <v>203444.45640549212</v>
      </c>
      <c r="S1479" s="15" t="s">
        <v>64</v>
      </c>
      <c r="T1479" s="15">
        <f t="shared" si="1017"/>
        <v>166723.45345854337</v>
      </c>
      <c r="U1479" s="15" t="s">
        <v>45</v>
      </c>
      <c r="V1479" s="14">
        <v>365</v>
      </c>
      <c r="W1479" s="76" t="s">
        <v>3306</v>
      </c>
      <c r="X1479" s="1"/>
      <c r="Y1479" s="14">
        <v>8760</v>
      </c>
      <c r="Z1479" s="1">
        <v>0</v>
      </c>
      <c r="AA1479" s="1">
        <v>0</v>
      </c>
      <c r="AB1479" s="19" t="s">
        <v>226</v>
      </c>
      <c r="AC1479" s="19">
        <v>12.7152226842523</v>
      </c>
      <c r="AD1479" s="19">
        <v>4.5638248573294096</v>
      </c>
      <c r="AE1479" s="19">
        <v>12.0799261022882</v>
      </c>
      <c r="AF1479" s="19">
        <v>6.25</v>
      </c>
      <c r="AG1479" s="19">
        <v>2343</v>
      </c>
      <c r="AH1479" s="20">
        <v>5536.7678571428569</v>
      </c>
      <c r="AI1479" s="20">
        <v>1.3619999999999999E-8</v>
      </c>
      <c r="AJ1479" s="21">
        <f>AC1479*R1479/1000000</f>
        <v>2.5868415670724918</v>
      </c>
      <c r="AK1479" s="21">
        <f>AD1479*R1479/1000000</f>
        <v>0.92848486722925438</v>
      </c>
      <c r="AL1479" s="21">
        <f>AE1479*R1479/1000000</f>
        <v>2.4575939992985383</v>
      </c>
      <c r="AM1479" s="21">
        <f>AF1479*R1479/1000000</f>
        <v>1.2715278525343259</v>
      </c>
      <c r="AN1479" s="21">
        <f>AG1479*R1479/1000000</f>
        <v>476.67036135806802</v>
      </c>
      <c r="AO1479" s="86">
        <f t="shared" si="1001"/>
        <v>7.6709523904602413E-5</v>
      </c>
      <c r="AP1479" s="88">
        <f t="shared" si="1002"/>
        <v>7.0872371700616216E-3</v>
      </c>
      <c r="AQ1479" s="89">
        <f t="shared" si="1003"/>
        <v>2.5437941567924777E-3</v>
      </c>
      <c r="AR1479" s="89">
        <f t="shared" si="1004"/>
        <v>6.7331342446535292E-3</v>
      </c>
      <c r="AS1479" s="89">
        <f t="shared" si="1005"/>
        <v>3.483637952148838E-3</v>
      </c>
      <c r="AT1479" s="89">
        <f t="shared" si="1006"/>
        <v>1.3059461955015563</v>
      </c>
      <c r="AU1479" s="91">
        <f t="shared" si="1007"/>
        <v>2.1016307919069154E-7</v>
      </c>
      <c r="AV1479" s="95">
        <f t="shared" si="1018"/>
        <v>2586841.5670724916</v>
      </c>
      <c r="AW1479" s="96">
        <f t="shared" si="1019"/>
        <v>928484.86722925433</v>
      </c>
      <c r="AX1479" s="96">
        <f t="shared" si="1020"/>
        <v>2457593.9992985381</v>
      </c>
      <c r="AY1479" s="96">
        <f t="shared" si="1021"/>
        <v>1271527.8525343258</v>
      </c>
      <c r="AZ1479" s="96">
        <f t="shared" si="1022"/>
        <v>476670361.35806805</v>
      </c>
      <c r="BA1479" s="97">
        <f t="shared" si="1023"/>
        <v>76.709523904602406</v>
      </c>
      <c r="BB1479" s="102">
        <f t="shared" si="1024"/>
        <v>7087.2371700616213</v>
      </c>
      <c r="BC1479" s="98">
        <f t="shared" si="1025"/>
        <v>2543.7941567924777</v>
      </c>
      <c r="BD1479" s="98">
        <f t="shared" si="1026"/>
        <v>6733.1342446535291</v>
      </c>
      <c r="BE1479" s="98">
        <f t="shared" si="1027"/>
        <v>3483.6379521488379</v>
      </c>
      <c r="BF1479" s="98">
        <f t="shared" si="1028"/>
        <v>1305946.1955015564</v>
      </c>
      <c r="BG1479" s="103">
        <f t="shared" si="1029"/>
        <v>0.21016307919069155</v>
      </c>
      <c r="BH1479">
        <v>0.1</v>
      </c>
      <c r="BI1479">
        <f t="shared" si="1008"/>
        <v>20344.445640549213</v>
      </c>
      <c r="BJ1479">
        <v>0.1</v>
      </c>
      <c r="BK1479">
        <f t="shared" si="1009"/>
        <v>553.67678571428576</v>
      </c>
      <c r="BL1479" s="114">
        <v>8.7974410932361504</v>
      </c>
      <c r="BM1479" s="114">
        <v>3.6268345072346699</v>
      </c>
      <c r="BN1479" s="114">
        <v>10.053852918428399</v>
      </c>
      <c r="BO1479" s="114">
        <v>12.5</v>
      </c>
      <c r="BP1479" s="114">
        <v>2343</v>
      </c>
      <c r="BQ1479" s="107">
        <f t="shared" si="1010"/>
        <v>1.3620000000000001E-9</v>
      </c>
      <c r="BR1479" s="107">
        <f t="shared" si="1011"/>
        <v>1.8083882215534983</v>
      </c>
      <c r="BS1479" s="107">
        <f t="shared" si="1012"/>
        <v>0.74367822239367321</v>
      </c>
      <c r="BT1479" s="107">
        <f t="shared" si="1013"/>
        <v>2.0601120037533867</v>
      </c>
      <c r="BU1479" s="107">
        <f t="shared" si="1014"/>
        <v>2.5462325404172974</v>
      </c>
      <c r="BV1479" s="107">
        <f t="shared" si="1015"/>
        <v>479.04778439233326</v>
      </c>
      <c r="BW1479" s="117">
        <f t="shared" si="1016"/>
        <v>1.084836490690719E-5</v>
      </c>
    </row>
    <row r="1480" spans="1:75" ht="15" customHeight="1" x14ac:dyDescent="0.25">
      <c r="A1480" s="108">
        <v>4.6248500000000003</v>
      </c>
      <c r="B1480" s="108">
        <v>-74.170088888888898</v>
      </c>
      <c r="C1480" s="119">
        <v>21</v>
      </c>
      <c r="D1480" s="119">
        <v>27</v>
      </c>
      <c r="E1480" s="119">
        <v>1843</v>
      </c>
      <c r="F1480" s="31" t="s">
        <v>3592</v>
      </c>
      <c r="G1480" s="31" t="s">
        <v>3593</v>
      </c>
      <c r="H1480" s="31" t="s">
        <v>3594</v>
      </c>
      <c r="I1480" s="14" t="s">
        <v>195</v>
      </c>
      <c r="J1480" s="1" t="s">
        <v>3576</v>
      </c>
      <c r="K1480" s="1" t="s">
        <v>3489</v>
      </c>
      <c r="L1480" s="1"/>
      <c r="M1480" s="1" t="s">
        <v>3489</v>
      </c>
      <c r="N1480" s="15" t="s">
        <v>43</v>
      </c>
      <c r="O1480" s="2" t="s">
        <v>123</v>
      </c>
      <c r="P1480" s="17">
        <v>1.192780523187394E-2</v>
      </c>
      <c r="Q1480" s="54">
        <v>120</v>
      </c>
      <c r="R1480" s="18">
        <v>125.86412646461349</v>
      </c>
      <c r="S1480" s="2" t="s">
        <v>45</v>
      </c>
      <c r="T1480" s="2"/>
      <c r="U1480" s="2"/>
      <c r="V1480" s="14">
        <v>365</v>
      </c>
      <c r="W1480" s="1"/>
      <c r="X1480" s="1"/>
      <c r="Y1480" s="1">
        <v>2190</v>
      </c>
      <c r="Z1480" s="1">
        <v>0</v>
      </c>
      <c r="AA1480" s="1">
        <v>0</v>
      </c>
      <c r="AB1480" s="19" t="s">
        <v>49</v>
      </c>
      <c r="AC1480" s="19">
        <v>196.35697419693699</v>
      </c>
      <c r="AD1480" s="19">
        <v>1220.7279907421801</v>
      </c>
      <c r="AE1480" s="19">
        <v>69.655897325915305</v>
      </c>
      <c r="AF1480" s="19">
        <v>640</v>
      </c>
      <c r="AG1480" s="19">
        <v>1920000</v>
      </c>
      <c r="AH1480" s="20">
        <v>2.9803032786885244</v>
      </c>
      <c r="AI1480" s="20">
        <v>1.362E-5</v>
      </c>
      <c r="AJ1480" s="21">
        <f>AC1480*R1480/1000000000</f>
        <v>2.4714299032532125E-5</v>
      </c>
      <c r="AK1480" s="21">
        <f>AD1480*R1480/1000000000</f>
        <v>1.5364586220566727E-4</v>
      </c>
      <c r="AL1480" s="21">
        <f>AE1480*R1480/1000000000</f>
        <v>8.7671786700351362E-6</v>
      </c>
      <c r="AM1480" s="21">
        <f>AF1480*R1480/1000000000</f>
        <v>8.0553040937352628E-5</v>
      </c>
      <c r="AN1480" s="21">
        <f>AG1480*R1480/1000000000</f>
        <v>0.24165912281205792</v>
      </c>
      <c r="AO1480" s="86">
        <f t="shared" si="1001"/>
        <v>4.257535600559415E-5</v>
      </c>
      <c r="AP1480" s="88">
        <f t="shared" si="1002"/>
        <v>6.7710408308307195E-8</v>
      </c>
      <c r="AQ1480" s="89">
        <f t="shared" si="1003"/>
        <v>4.2094756768675963E-7</v>
      </c>
      <c r="AR1480" s="89">
        <f t="shared" si="1004"/>
        <v>2.4019667589137361E-8</v>
      </c>
      <c r="AS1480" s="89">
        <f t="shared" si="1005"/>
        <v>2.20693262842062E-7</v>
      </c>
      <c r="AT1480" s="89">
        <f t="shared" si="1006"/>
        <v>6.6207978852618607E-4</v>
      </c>
      <c r="AU1480" s="91">
        <f t="shared" si="1007"/>
        <v>1.1664481097423054E-7</v>
      </c>
      <c r="AV1480" s="95">
        <f t="shared" si="1018"/>
        <v>24.714299032532125</v>
      </c>
      <c r="AW1480" s="96">
        <f t="shared" si="1019"/>
        <v>153.64586220566727</v>
      </c>
      <c r="AX1480" s="96">
        <f t="shared" si="1020"/>
        <v>8.7671786700351362</v>
      </c>
      <c r="AY1480" s="96">
        <f t="shared" si="1021"/>
        <v>80.553040937352634</v>
      </c>
      <c r="AZ1480" s="96">
        <f t="shared" si="1022"/>
        <v>241659.12281205793</v>
      </c>
      <c r="BA1480" s="97">
        <f t="shared" si="1023"/>
        <v>42.575356005594152</v>
      </c>
      <c r="BB1480" s="102">
        <f t="shared" si="1024"/>
        <v>6.7710408308307199E-2</v>
      </c>
      <c r="BC1480" s="98">
        <f t="shared" si="1025"/>
        <v>0.42094756768675962</v>
      </c>
      <c r="BD1480" s="98">
        <f t="shared" si="1026"/>
        <v>2.4019667589137362E-2</v>
      </c>
      <c r="BE1480" s="98">
        <f t="shared" si="1027"/>
        <v>0.220693262842062</v>
      </c>
      <c r="BF1480" s="98">
        <f t="shared" si="1028"/>
        <v>662.07978852618612</v>
      </c>
      <c r="BG1480" s="103">
        <f t="shared" si="1029"/>
        <v>0.11664481097423055</v>
      </c>
      <c r="BH1480">
        <v>0.1</v>
      </c>
      <c r="BI1480">
        <f t="shared" si="1008"/>
        <v>12.586412646461349</v>
      </c>
      <c r="BJ1480">
        <v>0.1</v>
      </c>
      <c r="BK1480">
        <f t="shared" si="1009"/>
        <v>0.29803032786885247</v>
      </c>
      <c r="BL1480" s="114">
        <v>187.562005220738</v>
      </c>
      <c r="BM1480" s="114">
        <v>1012.03746873145</v>
      </c>
      <c r="BN1480" s="114">
        <v>69.555897325915296</v>
      </c>
      <c r="BO1480" s="114">
        <v>256</v>
      </c>
      <c r="BP1480" s="114">
        <v>384000</v>
      </c>
      <c r="BQ1480" s="107">
        <f t="shared" si="1010"/>
        <v>1.362E-6</v>
      </c>
      <c r="BR1480" s="107">
        <f t="shared" si="1011"/>
        <v>2.3736341303416574E-5</v>
      </c>
      <c r="BS1480" s="107">
        <f t="shared" si="1012"/>
        <v>1.2830251029139793E-4</v>
      </c>
      <c r="BT1480" s="107">
        <f t="shared" si="1013"/>
        <v>8.7983816586604651E-6</v>
      </c>
      <c r="BU1480" s="107">
        <f t="shared" si="1014"/>
        <v>3.3212869624940838E-5</v>
      </c>
      <c r="BV1480" s="107">
        <f t="shared" si="1015"/>
        <v>5.4036622599073172E-2</v>
      </c>
      <c r="BW1480" s="117">
        <f t="shared" si="1016"/>
        <v>6.0210645885974061E-6</v>
      </c>
    </row>
    <row r="1481" spans="1:75" ht="15" customHeight="1" x14ac:dyDescent="0.25">
      <c r="A1481" s="108">
        <v>4.6038916666666667</v>
      </c>
      <c r="B1481" s="108">
        <v>-74.173552777777786</v>
      </c>
      <c r="C1481" s="119">
        <v>21</v>
      </c>
      <c r="D1481" s="119">
        <v>24</v>
      </c>
      <c r="E1481" s="119">
        <v>1804</v>
      </c>
      <c r="F1481" s="31" t="s">
        <v>3595</v>
      </c>
      <c r="G1481" s="31" t="s">
        <v>3596</v>
      </c>
      <c r="H1481" s="31" t="s">
        <v>3597</v>
      </c>
      <c r="I1481" s="53" t="s">
        <v>3328</v>
      </c>
      <c r="J1481" s="1" t="s">
        <v>41</v>
      </c>
      <c r="K1481" s="1">
        <v>20</v>
      </c>
      <c r="L1481" s="1"/>
      <c r="M1481" s="1">
        <v>2004</v>
      </c>
      <c r="N1481" s="2" t="s">
        <v>1359</v>
      </c>
      <c r="O1481" s="2" t="s">
        <v>151</v>
      </c>
      <c r="P1481" s="22">
        <v>8.4286353981658756E-3</v>
      </c>
      <c r="Q1481" s="54">
        <v>11588.4</v>
      </c>
      <c r="R1481" s="18">
        <v>11985.758332738505</v>
      </c>
      <c r="S1481" s="15" t="s">
        <v>64</v>
      </c>
      <c r="T1481" s="15">
        <f t="shared" ref="T1481:T1486" si="1030">((R1481*6933000)/1000)/8460</f>
        <v>9822.3714563683279</v>
      </c>
      <c r="U1481" s="15" t="s">
        <v>45</v>
      </c>
      <c r="V1481" s="14">
        <v>365</v>
      </c>
      <c r="W1481" s="1"/>
      <c r="X1481" s="1"/>
      <c r="Y1481" s="1">
        <v>1170</v>
      </c>
      <c r="Z1481" s="1">
        <v>0</v>
      </c>
      <c r="AA1481" s="1">
        <v>0</v>
      </c>
      <c r="AB1481" s="19" t="s">
        <v>226</v>
      </c>
      <c r="AC1481" s="19">
        <v>10.477442018542</v>
      </c>
      <c r="AD1481" s="19">
        <v>4.47117624426805</v>
      </c>
      <c r="AE1481" s="19">
        <v>11.595186881052699</v>
      </c>
      <c r="AF1481" s="19">
        <v>0.3</v>
      </c>
      <c r="AG1481" s="19">
        <v>2840</v>
      </c>
      <c r="AH1481" s="23">
        <v>11588.4</v>
      </c>
      <c r="AI1481" s="20">
        <v>2.0000000000000002E-5</v>
      </c>
      <c r="AJ1481" s="21">
        <f t="shared" ref="AJ1481:AJ1486" si="1031">AC1481*R1481/1000000</f>
        <v>0.12558008797952433</v>
      </c>
      <c r="AK1481" s="21">
        <f t="shared" ref="AK1481:AK1486" si="1032">AD1481*R1481/1000000</f>
        <v>5.3590437926878239E-2</v>
      </c>
      <c r="AL1481" s="21">
        <f t="shared" ref="AL1481:AL1486" si="1033">AE1481*R1481/1000000</f>
        <v>0.13897710777923758</v>
      </c>
      <c r="AM1481" s="21">
        <f t="shared" ref="AM1481:AM1486" si="1034">AF1481*R1481/1000000</f>
        <v>3.5957274998215517E-3</v>
      </c>
      <c r="AN1481" s="21">
        <f t="shared" ref="AN1481:AN1486" si="1035">AG1481*R1481/1000000</f>
        <v>34.039553664977355</v>
      </c>
      <c r="AO1481" s="86">
        <f t="shared" si="1001"/>
        <v>0.23971516665477011</v>
      </c>
      <c r="AP1481" s="88">
        <f t="shared" si="1002"/>
        <v>3.4405503556034065E-4</v>
      </c>
      <c r="AQ1481" s="89">
        <f t="shared" si="1003"/>
        <v>1.4682311760788559E-4</v>
      </c>
      <c r="AR1481" s="89">
        <f t="shared" si="1004"/>
        <v>3.8075919939517143E-4</v>
      </c>
      <c r="AS1481" s="89">
        <f t="shared" si="1005"/>
        <v>9.8513082186891824E-6</v>
      </c>
      <c r="AT1481" s="89">
        <f t="shared" si="1006"/>
        <v>9.3259051136924259E-2</v>
      </c>
      <c r="AU1481" s="91">
        <f t="shared" si="1007"/>
        <v>6.5675388124594551E-4</v>
      </c>
      <c r="AV1481" s="95">
        <f t="shared" si="1018"/>
        <v>125580.08797952432</v>
      </c>
      <c r="AW1481" s="96">
        <f t="shared" si="1019"/>
        <v>53590.437926878236</v>
      </c>
      <c r="AX1481" s="96">
        <f t="shared" si="1020"/>
        <v>138977.10777923759</v>
      </c>
      <c r="AY1481" s="96">
        <f t="shared" si="1021"/>
        <v>3595.7274998215516</v>
      </c>
      <c r="AZ1481" s="96">
        <f t="shared" si="1022"/>
        <v>34039553.664977357</v>
      </c>
      <c r="BA1481" s="97">
        <f t="shared" si="1023"/>
        <v>239715.16665477012</v>
      </c>
      <c r="BB1481" s="102">
        <f t="shared" si="1024"/>
        <v>344.05503556034063</v>
      </c>
      <c r="BC1481" s="98">
        <f t="shared" si="1025"/>
        <v>146.82311760788559</v>
      </c>
      <c r="BD1481" s="98">
        <f t="shared" si="1026"/>
        <v>380.75919939517144</v>
      </c>
      <c r="BE1481" s="98">
        <f t="shared" si="1027"/>
        <v>9.8513082186891818</v>
      </c>
      <c r="BF1481" s="98">
        <f t="shared" si="1028"/>
        <v>93259.051136924259</v>
      </c>
      <c r="BG1481" s="103">
        <f t="shared" si="1029"/>
        <v>656.75388124594554</v>
      </c>
      <c r="BH1481">
        <v>0.1</v>
      </c>
      <c r="BI1481">
        <f t="shared" si="1008"/>
        <v>1198.5758332738505</v>
      </c>
      <c r="BJ1481">
        <v>0.1</v>
      </c>
      <c r="BK1481">
        <f t="shared" si="1009"/>
        <v>1158.8399999999999</v>
      </c>
      <c r="BL1481" s="114">
        <v>8.3383603103149202</v>
      </c>
      <c r="BM1481" s="114">
        <v>2.3066001534352201</v>
      </c>
      <c r="BN1481" s="114">
        <v>3.9560616152376098</v>
      </c>
      <c r="BO1481" s="114">
        <v>0.12</v>
      </c>
      <c r="BP1481" s="114">
        <v>2840</v>
      </c>
      <c r="BQ1481" s="107">
        <f t="shared" si="1010"/>
        <v>2.0000000000000003E-6</v>
      </c>
      <c r="BR1481" s="107">
        <f t="shared" si="1011"/>
        <v>0.10072746057057834</v>
      </c>
      <c r="BS1481" s="107">
        <f t="shared" si="1012"/>
        <v>2.8160968197060401E-2</v>
      </c>
      <c r="BT1481" s="107">
        <f t="shared" si="1013"/>
        <v>4.9411144579947761E-2</v>
      </c>
      <c r="BU1481" s="107">
        <f t="shared" si="1014"/>
        <v>1.4825564282702369E-3</v>
      </c>
      <c r="BV1481" s="107">
        <f t="shared" si="1015"/>
        <v>34.209328053149214</v>
      </c>
      <c r="BW1481" s="117">
        <f t="shared" si="1016"/>
        <v>3.3900843978970259E-2</v>
      </c>
    </row>
    <row r="1482" spans="1:75" ht="15" customHeight="1" x14ac:dyDescent="0.25">
      <c r="A1482" s="108">
        <v>4.5850777777777774</v>
      </c>
      <c r="B1482" s="108">
        <v>-74.169880555555565</v>
      </c>
      <c r="C1482" s="119">
        <v>21</v>
      </c>
      <c r="D1482" s="119">
        <v>22</v>
      </c>
      <c r="E1482" s="119">
        <v>1778</v>
      </c>
      <c r="F1482" s="31" t="s">
        <v>3598</v>
      </c>
      <c r="G1482" s="31" t="s">
        <v>177</v>
      </c>
      <c r="H1482" s="31" t="s">
        <v>3599</v>
      </c>
      <c r="I1482" s="53" t="s">
        <v>3328</v>
      </c>
      <c r="J1482" s="1" t="s">
        <v>1274</v>
      </c>
      <c r="K1482" s="1" t="s">
        <v>256</v>
      </c>
      <c r="L1482" s="1"/>
      <c r="M1482" s="1" t="s">
        <v>256</v>
      </c>
      <c r="N1482" s="2" t="s">
        <v>62</v>
      </c>
      <c r="O1482" s="2" t="s">
        <v>63</v>
      </c>
      <c r="P1482" s="22">
        <v>-1.5549305289660951E-2</v>
      </c>
      <c r="Q1482" s="54">
        <v>6000</v>
      </c>
      <c r="R1482" s="18">
        <v>5638.1852416613665</v>
      </c>
      <c r="S1482" s="15" t="s">
        <v>64</v>
      </c>
      <c r="T1482" s="15">
        <f t="shared" si="1030"/>
        <v>4620.5127991061763</v>
      </c>
      <c r="U1482" s="15" t="s">
        <v>45</v>
      </c>
      <c r="V1482" s="14">
        <v>365</v>
      </c>
      <c r="W1482" s="1"/>
      <c r="X1482" s="1"/>
      <c r="Y1482" s="14">
        <v>456</v>
      </c>
      <c r="Z1482" s="1">
        <v>0</v>
      </c>
      <c r="AA1482" s="1">
        <v>0</v>
      </c>
      <c r="AB1482" s="19" t="s">
        <v>226</v>
      </c>
      <c r="AC1482" s="19">
        <v>12.7152226842523</v>
      </c>
      <c r="AD1482" s="19">
        <v>4.5638248573294096</v>
      </c>
      <c r="AE1482" s="19">
        <v>12.0799261022882</v>
      </c>
      <c r="AF1482" s="19">
        <v>6.25</v>
      </c>
      <c r="AG1482" s="19">
        <v>2343</v>
      </c>
      <c r="AH1482" s="23">
        <v>6000</v>
      </c>
      <c r="AI1482" s="20">
        <v>2.0000000000000002E-5</v>
      </c>
      <c r="AJ1482" s="21">
        <f t="shared" si="1031"/>
        <v>7.1690780882789143E-2</v>
      </c>
      <c r="AK1482" s="21">
        <f t="shared" si="1032"/>
        <v>2.5731689956121968E-2</v>
      </c>
      <c r="AL1482" s="21">
        <f t="shared" si="1033"/>
        <v>6.8108861070281246E-2</v>
      </c>
      <c r="AM1482" s="21">
        <f t="shared" si="1034"/>
        <v>3.523865776038354E-2</v>
      </c>
      <c r="AN1482" s="21">
        <f t="shared" si="1035"/>
        <v>13.210268021212581</v>
      </c>
      <c r="AO1482" s="86">
        <f t="shared" si="1001"/>
        <v>0.11276370483322734</v>
      </c>
      <c r="AP1482" s="88">
        <f t="shared" si="1002"/>
        <v>1.9641309830901134E-4</v>
      </c>
      <c r="AQ1482" s="89">
        <f t="shared" si="1003"/>
        <v>7.0497780701704021E-5</v>
      </c>
      <c r="AR1482" s="89">
        <f t="shared" si="1004"/>
        <v>1.8659961937063355E-4</v>
      </c>
      <c r="AS1482" s="89">
        <f t="shared" si="1005"/>
        <v>9.6544267836667236E-5</v>
      </c>
      <c r="AT1482" s="89">
        <f t="shared" si="1006"/>
        <v>3.6192515126609814E-2</v>
      </c>
      <c r="AU1482" s="91">
        <f t="shared" si="1007"/>
        <v>3.0894165707733516E-4</v>
      </c>
      <c r="AV1482" s="95">
        <f t="shared" si="1018"/>
        <v>71690.780882789142</v>
      </c>
      <c r="AW1482" s="96">
        <f t="shared" si="1019"/>
        <v>25731.689956121969</v>
      </c>
      <c r="AX1482" s="96">
        <f t="shared" si="1020"/>
        <v>68108.861070281244</v>
      </c>
      <c r="AY1482" s="96">
        <f t="shared" si="1021"/>
        <v>35238.657760383539</v>
      </c>
      <c r="AZ1482" s="96">
        <f t="shared" si="1022"/>
        <v>13210268.021212582</v>
      </c>
      <c r="BA1482" s="97">
        <f t="shared" si="1023"/>
        <v>112763.70483322734</v>
      </c>
      <c r="BB1482" s="102">
        <f t="shared" si="1024"/>
        <v>196.41309830901133</v>
      </c>
      <c r="BC1482" s="98">
        <f t="shared" si="1025"/>
        <v>70.497780701704016</v>
      </c>
      <c r="BD1482" s="98">
        <f t="shared" si="1026"/>
        <v>186.59961937063355</v>
      </c>
      <c r="BE1482" s="98">
        <f t="shared" si="1027"/>
        <v>96.544267836667231</v>
      </c>
      <c r="BF1482" s="98">
        <f t="shared" si="1028"/>
        <v>36192.515126609811</v>
      </c>
      <c r="BG1482" s="103">
        <f t="shared" si="1029"/>
        <v>308.94165707733515</v>
      </c>
      <c r="BH1482">
        <v>0.1</v>
      </c>
      <c r="BI1482">
        <f t="shared" si="1008"/>
        <v>563.81852416613663</v>
      </c>
      <c r="BJ1482">
        <v>0.1</v>
      </c>
      <c r="BK1482">
        <f t="shared" si="1009"/>
        <v>600</v>
      </c>
      <c r="BL1482" s="114">
        <v>8.7974410932361504</v>
      </c>
      <c r="BM1482" s="114">
        <v>3.6268345072346699</v>
      </c>
      <c r="BN1482" s="114">
        <v>10.053852918428399</v>
      </c>
      <c r="BO1482" s="114">
        <v>12.5</v>
      </c>
      <c r="BP1482" s="114">
        <v>2343</v>
      </c>
      <c r="BQ1482" s="107">
        <f t="shared" si="1010"/>
        <v>2.0000000000000003E-6</v>
      </c>
      <c r="BR1482" s="107">
        <f t="shared" si="1011"/>
        <v>5.0117009635470854E-2</v>
      </c>
      <c r="BS1482" s="107">
        <f t="shared" si="1012"/>
        <v>2.0610026206306475E-2</v>
      </c>
      <c r="BT1482" s="107">
        <f t="shared" si="1013"/>
        <v>5.7093190450866506E-2</v>
      </c>
      <c r="BU1482" s="107">
        <f t="shared" si="1014"/>
        <v>7.0565357173483445E-2</v>
      </c>
      <c r="BV1482" s="107">
        <f t="shared" si="1015"/>
        <v>13.276155053485722</v>
      </c>
      <c r="BW1482" s="117">
        <f t="shared" si="1016"/>
        <v>1.5947196071858665E-2</v>
      </c>
    </row>
    <row r="1483" spans="1:75" ht="15" customHeight="1" x14ac:dyDescent="0.25">
      <c r="A1483" s="108">
        <v>4.6099749999999995</v>
      </c>
      <c r="B1483" s="108">
        <v>-74.098744444444435</v>
      </c>
      <c r="C1483" s="119">
        <v>29</v>
      </c>
      <c r="D1483" s="119">
        <v>25</v>
      </c>
      <c r="E1483" s="119">
        <v>2318</v>
      </c>
      <c r="F1483" s="31" t="s">
        <v>3600</v>
      </c>
      <c r="G1483" s="31" t="s">
        <v>3567</v>
      </c>
      <c r="H1483" s="31" t="s">
        <v>3601</v>
      </c>
      <c r="I1483" s="14" t="s">
        <v>133</v>
      </c>
      <c r="J1483" s="1" t="s">
        <v>2019</v>
      </c>
      <c r="K1483" s="1">
        <v>250</v>
      </c>
      <c r="L1483" s="1"/>
      <c r="M1483" s="1" t="s">
        <v>3447</v>
      </c>
      <c r="N1483" s="2" t="s">
        <v>150</v>
      </c>
      <c r="O1483" s="2" t="s">
        <v>63</v>
      </c>
      <c r="P1483" s="22">
        <v>-1.5549305289660951E-2</v>
      </c>
      <c r="Q1483" s="54">
        <v>250</v>
      </c>
      <c r="R1483" s="18">
        <v>234.9243850692236</v>
      </c>
      <c r="S1483" s="15" t="s">
        <v>64</v>
      </c>
      <c r="T1483" s="15">
        <f t="shared" si="1030"/>
        <v>192.52136662942402</v>
      </c>
      <c r="U1483" s="15" t="s">
        <v>45</v>
      </c>
      <c r="V1483" s="14">
        <v>365</v>
      </c>
      <c r="W1483" s="1"/>
      <c r="X1483" s="1"/>
      <c r="Y1483" s="1">
        <v>1152</v>
      </c>
      <c r="Z1483" s="1">
        <v>0</v>
      </c>
      <c r="AA1483" s="1">
        <v>0</v>
      </c>
      <c r="AB1483" s="19" t="s">
        <v>226</v>
      </c>
      <c r="AC1483" s="19">
        <v>12.7152226842523</v>
      </c>
      <c r="AD1483" s="19">
        <v>4.5638248573294096</v>
      </c>
      <c r="AE1483" s="19">
        <v>12.0799261022882</v>
      </c>
      <c r="AF1483" s="19">
        <v>6.25</v>
      </c>
      <c r="AG1483" s="19">
        <v>2343</v>
      </c>
      <c r="AH1483" s="20">
        <v>26143.981481481482</v>
      </c>
      <c r="AI1483" s="20">
        <v>2.9999999999999997E-8</v>
      </c>
      <c r="AJ1483" s="21">
        <f t="shared" si="1031"/>
        <v>2.9871158701162146E-3</v>
      </c>
      <c r="AK1483" s="21">
        <f t="shared" si="1032"/>
        <v>1.0721537481717487E-3</v>
      </c>
      <c r="AL1483" s="21">
        <f t="shared" si="1033"/>
        <v>2.837869211261718E-3</v>
      </c>
      <c r="AM1483" s="21">
        <f t="shared" si="1034"/>
        <v>1.4682774066826474E-3</v>
      </c>
      <c r="AN1483" s="21">
        <f t="shared" si="1035"/>
        <v>0.55042783421719088</v>
      </c>
      <c r="AO1483" s="86">
        <f t="shared" si="1001"/>
        <v>7.3702305273578477E-4</v>
      </c>
      <c r="AP1483" s="88">
        <f t="shared" si="1002"/>
        <v>8.1838790962088064E-6</v>
      </c>
      <c r="AQ1483" s="89">
        <f t="shared" si="1003"/>
        <v>2.9374075292376674E-6</v>
      </c>
      <c r="AR1483" s="89">
        <f t="shared" si="1004"/>
        <v>7.7749841404430623E-6</v>
      </c>
      <c r="AS1483" s="89">
        <f t="shared" si="1005"/>
        <v>4.0226778265278009E-6</v>
      </c>
      <c r="AT1483" s="89">
        <f t="shared" si="1006"/>
        <v>1.5080214636087421E-3</v>
      </c>
      <c r="AU1483" s="91">
        <f t="shared" si="1007"/>
        <v>2.0192412403720132E-6</v>
      </c>
      <c r="AV1483" s="95">
        <f t="shared" si="1018"/>
        <v>2987.1158701162144</v>
      </c>
      <c r="AW1483" s="96">
        <f t="shared" si="1019"/>
        <v>1072.1537481717487</v>
      </c>
      <c r="AX1483" s="96">
        <f t="shared" si="1020"/>
        <v>2837.8692112617182</v>
      </c>
      <c r="AY1483" s="96">
        <f t="shared" si="1021"/>
        <v>1468.2774066826476</v>
      </c>
      <c r="AZ1483" s="96">
        <f t="shared" si="1022"/>
        <v>550427.83421719086</v>
      </c>
      <c r="BA1483" s="97">
        <f t="shared" si="1023"/>
        <v>737.02305273578474</v>
      </c>
      <c r="BB1483" s="102">
        <f t="shared" si="1024"/>
        <v>8.1838790962088073</v>
      </c>
      <c r="BC1483" s="98">
        <f t="shared" si="1025"/>
        <v>2.9374075292376673</v>
      </c>
      <c r="BD1483" s="98">
        <f t="shared" si="1026"/>
        <v>7.7749841404430624</v>
      </c>
      <c r="BE1483" s="98">
        <f t="shared" si="1027"/>
        <v>4.0226778265278007</v>
      </c>
      <c r="BF1483" s="98">
        <f t="shared" si="1028"/>
        <v>1508.0214636087421</v>
      </c>
      <c r="BG1483" s="103">
        <f t="shared" si="1029"/>
        <v>2.019241240372013</v>
      </c>
      <c r="BH1483">
        <v>0.1</v>
      </c>
      <c r="BI1483">
        <f t="shared" si="1008"/>
        <v>23.492438506922362</v>
      </c>
      <c r="BJ1483">
        <v>0.1</v>
      </c>
      <c r="BK1483">
        <f t="shared" si="1009"/>
        <v>2614.3981481481483</v>
      </c>
      <c r="BL1483" s="114">
        <v>8.7974410932361504</v>
      </c>
      <c r="BM1483" s="114">
        <v>3.6268345072346699</v>
      </c>
      <c r="BN1483" s="114">
        <v>10.053852918428399</v>
      </c>
      <c r="BO1483" s="114">
        <v>12.5</v>
      </c>
      <c r="BP1483" s="114">
        <v>2343</v>
      </c>
      <c r="BQ1483" s="107">
        <f t="shared" si="1010"/>
        <v>3E-9</v>
      </c>
      <c r="BR1483" s="107">
        <f t="shared" si="1011"/>
        <v>2.0882087348112859E-3</v>
      </c>
      <c r="BS1483" s="107">
        <f t="shared" si="1012"/>
        <v>8.5875109192943644E-4</v>
      </c>
      <c r="BT1483" s="107">
        <f t="shared" si="1013"/>
        <v>2.3788829354527709E-3</v>
      </c>
      <c r="BU1483" s="107">
        <f t="shared" si="1014"/>
        <v>2.9402232155618102E-3</v>
      </c>
      <c r="BV1483" s="107">
        <f t="shared" si="1015"/>
        <v>0.5531731272285717</v>
      </c>
      <c r="BW1483" s="117">
        <f t="shared" si="1016"/>
        <v>1.0423079969605678E-4</v>
      </c>
    </row>
    <row r="1484" spans="1:75" ht="15" customHeight="1" x14ac:dyDescent="0.25">
      <c r="A1484" s="108">
        <v>4.5396333333333336</v>
      </c>
      <c r="B1484" s="108">
        <v>-74.143933333333337</v>
      </c>
      <c r="C1484" s="119">
        <v>24</v>
      </c>
      <c r="D1484" s="119">
        <v>17</v>
      </c>
      <c r="E1484" s="119">
        <v>1716</v>
      </c>
      <c r="F1484" s="31" t="s">
        <v>3602</v>
      </c>
      <c r="G1484" s="31" t="s">
        <v>3603</v>
      </c>
      <c r="H1484" s="31" t="s">
        <v>3604</v>
      </c>
      <c r="I1484" s="53" t="s">
        <v>3328</v>
      </c>
      <c r="J1484" s="1" t="s">
        <v>1274</v>
      </c>
      <c r="K1484" s="1" t="s">
        <v>3446</v>
      </c>
      <c r="L1484" s="1"/>
      <c r="M1484" s="1">
        <v>2001</v>
      </c>
      <c r="N1484" s="2" t="s">
        <v>150</v>
      </c>
      <c r="O1484" s="2" t="s">
        <v>63</v>
      </c>
      <c r="P1484" s="17">
        <v>-1.5549305289660951E-2</v>
      </c>
      <c r="Q1484" s="54">
        <v>12000</v>
      </c>
      <c r="R1484" s="18">
        <v>11276.370483322733</v>
      </c>
      <c r="S1484" s="15" t="s">
        <v>64</v>
      </c>
      <c r="T1484" s="15">
        <f t="shared" si="1030"/>
        <v>9241.0255982123526</v>
      </c>
      <c r="U1484" s="15" t="s">
        <v>45</v>
      </c>
      <c r="V1484" s="14">
        <v>365</v>
      </c>
      <c r="W1484" s="1"/>
      <c r="X1484" s="1"/>
      <c r="Y1484" s="1">
        <v>1095</v>
      </c>
      <c r="Z1484" s="1">
        <v>0</v>
      </c>
      <c r="AA1484" s="1">
        <v>0</v>
      </c>
      <c r="AB1484" s="19" t="s">
        <v>226</v>
      </c>
      <c r="AC1484" s="19">
        <v>12.7152226842523</v>
      </c>
      <c r="AD1484" s="19">
        <v>4.5638248573294096</v>
      </c>
      <c r="AE1484" s="19">
        <v>12.0799261022882</v>
      </c>
      <c r="AF1484" s="19">
        <v>6.25</v>
      </c>
      <c r="AG1484" s="19">
        <v>2343</v>
      </c>
      <c r="AH1484" s="23">
        <v>12000</v>
      </c>
      <c r="AI1484" s="20">
        <v>2.0000000000000002E-5</v>
      </c>
      <c r="AJ1484" s="21">
        <f t="shared" si="1031"/>
        <v>0.14338156176557829</v>
      </c>
      <c r="AK1484" s="21">
        <f t="shared" si="1032"/>
        <v>5.1463379912243937E-2</v>
      </c>
      <c r="AL1484" s="21">
        <f t="shared" si="1033"/>
        <v>0.13621772214056249</v>
      </c>
      <c r="AM1484" s="21">
        <f t="shared" si="1034"/>
        <v>7.0477315520767081E-2</v>
      </c>
      <c r="AN1484" s="21">
        <f t="shared" si="1035"/>
        <v>26.420536042425162</v>
      </c>
      <c r="AO1484" s="86">
        <f t="shared" si="1001"/>
        <v>0.22552740966645468</v>
      </c>
      <c r="AP1484" s="88">
        <f t="shared" si="1002"/>
        <v>3.9282619661802268E-4</v>
      </c>
      <c r="AQ1484" s="89">
        <f t="shared" si="1003"/>
        <v>1.4099556140340804E-4</v>
      </c>
      <c r="AR1484" s="89">
        <f t="shared" si="1004"/>
        <v>3.731992387412671E-4</v>
      </c>
      <c r="AS1484" s="89">
        <f t="shared" si="1005"/>
        <v>1.9308853567333447E-4</v>
      </c>
      <c r="AT1484" s="89">
        <f t="shared" si="1006"/>
        <v>7.2385030253219629E-2</v>
      </c>
      <c r="AU1484" s="91">
        <f t="shared" si="1007"/>
        <v>6.1788331415467033E-4</v>
      </c>
      <c r="AV1484" s="95">
        <f t="shared" si="1018"/>
        <v>143381.56176557828</v>
      </c>
      <c r="AW1484" s="96">
        <f t="shared" si="1019"/>
        <v>51463.379912243938</v>
      </c>
      <c r="AX1484" s="96">
        <f t="shared" si="1020"/>
        <v>136217.72214056249</v>
      </c>
      <c r="AY1484" s="96">
        <f t="shared" si="1021"/>
        <v>70477.315520767079</v>
      </c>
      <c r="AZ1484" s="96">
        <f t="shared" si="1022"/>
        <v>26420536.042425163</v>
      </c>
      <c r="BA1484" s="97">
        <f t="shared" si="1023"/>
        <v>225527.40966645468</v>
      </c>
      <c r="BB1484" s="102">
        <f t="shared" si="1024"/>
        <v>392.82619661802266</v>
      </c>
      <c r="BC1484" s="98">
        <f t="shared" si="1025"/>
        <v>140.99556140340803</v>
      </c>
      <c r="BD1484" s="98">
        <f t="shared" si="1026"/>
        <v>373.1992387412671</v>
      </c>
      <c r="BE1484" s="98">
        <f t="shared" si="1027"/>
        <v>193.08853567333446</v>
      </c>
      <c r="BF1484" s="98">
        <f t="shared" si="1028"/>
        <v>72385.030253219622</v>
      </c>
      <c r="BG1484" s="103">
        <f t="shared" si="1029"/>
        <v>617.8833141546703</v>
      </c>
      <c r="BH1484">
        <v>0.1</v>
      </c>
      <c r="BI1484">
        <f t="shared" si="1008"/>
        <v>1127.6370483322733</v>
      </c>
      <c r="BJ1484">
        <v>0.1</v>
      </c>
      <c r="BK1484">
        <f t="shared" si="1009"/>
        <v>1200</v>
      </c>
      <c r="BL1484" s="114">
        <v>8.7974410932361504</v>
      </c>
      <c r="BM1484" s="114">
        <v>3.6268345072346699</v>
      </c>
      <c r="BN1484" s="114">
        <v>10.053852918428399</v>
      </c>
      <c r="BO1484" s="114">
        <v>12.5</v>
      </c>
      <c r="BP1484" s="114">
        <v>2343</v>
      </c>
      <c r="BQ1484" s="107">
        <f t="shared" si="1010"/>
        <v>2.0000000000000003E-6</v>
      </c>
      <c r="BR1484" s="107">
        <f t="shared" si="1011"/>
        <v>0.10023401927094171</v>
      </c>
      <c r="BS1484" s="107">
        <f t="shared" si="1012"/>
        <v>4.1220052412612951E-2</v>
      </c>
      <c r="BT1484" s="107">
        <f t="shared" si="1013"/>
        <v>0.11418638090173301</v>
      </c>
      <c r="BU1484" s="107">
        <f t="shared" si="1014"/>
        <v>0.14113071434696689</v>
      </c>
      <c r="BV1484" s="107">
        <f t="shared" si="1015"/>
        <v>26.552310106971444</v>
      </c>
      <c r="BW1484" s="117">
        <f t="shared" si="1016"/>
        <v>3.189439214371733E-2</v>
      </c>
    </row>
    <row r="1485" spans="1:75" ht="15" customHeight="1" x14ac:dyDescent="0.25">
      <c r="A1485" s="108">
        <v>4.5396333333333336</v>
      </c>
      <c r="B1485" s="108">
        <v>-74.143933333333337</v>
      </c>
      <c r="C1485" s="119">
        <v>24</v>
      </c>
      <c r="D1485" s="119">
        <v>17</v>
      </c>
      <c r="E1485" s="119">
        <v>1716</v>
      </c>
      <c r="F1485" s="31" t="s">
        <v>3602</v>
      </c>
      <c r="G1485" s="31" t="s">
        <v>3603</v>
      </c>
      <c r="H1485" s="31" t="s">
        <v>3604</v>
      </c>
      <c r="I1485" s="53" t="s">
        <v>3328</v>
      </c>
      <c r="J1485" s="1" t="s">
        <v>2019</v>
      </c>
      <c r="K1485" s="1" t="s">
        <v>3446</v>
      </c>
      <c r="L1485" s="1"/>
      <c r="M1485" s="1">
        <v>2001</v>
      </c>
      <c r="N1485" s="2" t="s">
        <v>150</v>
      </c>
      <c r="O1485" s="2" t="s">
        <v>63</v>
      </c>
      <c r="P1485" s="17">
        <v>-1.5549305289660951E-2</v>
      </c>
      <c r="Q1485" s="54">
        <v>12000</v>
      </c>
      <c r="R1485" s="18">
        <v>11276.370483322733</v>
      </c>
      <c r="S1485" s="15" t="s">
        <v>64</v>
      </c>
      <c r="T1485" s="15">
        <f t="shared" si="1030"/>
        <v>9241.0255982123526</v>
      </c>
      <c r="U1485" s="15" t="s">
        <v>45</v>
      </c>
      <c r="V1485" s="14">
        <v>365</v>
      </c>
      <c r="W1485" s="1"/>
      <c r="X1485" s="1"/>
      <c r="Y1485" s="1">
        <v>1095</v>
      </c>
      <c r="Z1485" s="1">
        <v>0</v>
      </c>
      <c r="AA1485" s="1">
        <v>0</v>
      </c>
      <c r="AB1485" s="19" t="s">
        <v>226</v>
      </c>
      <c r="AC1485" s="19">
        <v>12.7152226842523</v>
      </c>
      <c r="AD1485" s="19">
        <v>4.5638248573294096</v>
      </c>
      <c r="AE1485" s="19">
        <v>12.0799261022882</v>
      </c>
      <c r="AF1485" s="19">
        <v>6.25</v>
      </c>
      <c r="AG1485" s="19">
        <v>2343</v>
      </c>
      <c r="AH1485" s="23">
        <v>12000</v>
      </c>
      <c r="AI1485" s="20">
        <v>2.0000000000000002E-5</v>
      </c>
      <c r="AJ1485" s="21">
        <f t="shared" si="1031"/>
        <v>0.14338156176557829</v>
      </c>
      <c r="AK1485" s="21">
        <f t="shared" si="1032"/>
        <v>5.1463379912243937E-2</v>
      </c>
      <c r="AL1485" s="21">
        <f t="shared" si="1033"/>
        <v>0.13621772214056249</v>
      </c>
      <c r="AM1485" s="21">
        <f t="shared" si="1034"/>
        <v>7.0477315520767081E-2</v>
      </c>
      <c r="AN1485" s="21">
        <f t="shared" si="1035"/>
        <v>26.420536042425162</v>
      </c>
      <c r="AO1485" s="86">
        <f t="shared" si="1001"/>
        <v>0.22552740966645468</v>
      </c>
      <c r="AP1485" s="88">
        <f t="shared" si="1002"/>
        <v>3.9282619661802268E-4</v>
      </c>
      <c r="AQ1485" s="89">
        <f t="shared" si="1003"/>
        <v>1.4099556140340804E-4</v>
      </c>
      <c r="AR1485" s="89">
        <f t="shared" si="1004"/>
        <v>3.731992387412671E-4</v>
      </c>
      <c r="AS1485" s="89">
        <f t="shared" si="1005"/>
        <v>1.9308853567333447E-4</v>
      </c>
      <c r="AT1485" s="89">
        <f t="shared" si="1006"/>
        <v>7.2385030253219629E-2</v>
      </c>
      <c r="AU1485" s="91">
        <f t="shared" si="1007"/>
        <v>6.1788331415467033E-4</v>
      </c>
      <c r="AV1485" s="95">
        <f t="shared" si="1018"/>
        <v>143381.56176557828</v>
      </c>
      <c r="AW1485" s="96">
        <f t="shared" si="1019"/>
        <v>51463.379912243938</v>
      </c>
      <c r="AX1485" s="96">
        <f t="shared" si="1020"/>
        <v>136217.72214056249</v>
      </c>
      <c r="AY1485" s="96">
        <f t="shared" si="1021"/>
        <v>70477.315520767079</v>
      </c>
      <c r="AZ1485" s="96">
        <f t="shared" si="1022"/>
        <v>26420536.042425163</v>
      </c>
      <c r="BA1485" s="97">
        <f t="shared" si="1023"/>
        <v>225527.40966645468</v>
      </c>
      <c r="BB1485" s="102">
        <f t="shared" si="1024"/>
        <v>392.82619661802266</v>
      </c>
      <c r="BC1485" s="98">
        <f t="shared" si="1025"/>
        <v>140.99556140340803</v>
      </c>
      <c r="BD1485" s="98">
        <f t="shared" si="1026"/>
        <v>373.1992387412671</v>
      </c>
      <c r="BE1485" s="98">
        <f t="shared" si="1027"/>
        <v>193.08853567333446</v>
      </c>
      <c r="BF1485" s="98">
        <f t="shared" si="1028"/>
        <v>72385.030253219622</v>
      </c>
      <c r="BG1485" s="103">
        <f t="shared" si="1029"/>
        <v>617.8833141546703</v>
      </c>
      <c r="BH1485">
        <v>0.1</v>
      </c>
      <c r="BI1485">
        <f t="shared" si="1008"/>
        <v>1127.6370483322733</v>
      </c>
      <c r="BJ1485">
        <v>0.1</v>
      </c>
      <c r="BK1485">
        <f t="shared" si="1009"/>
        <v>1200</v>
      </c>
      <c r="BL1485" s="114">
        <v>8.7974410932361504</v>
      </c>
      <c r="BM1485" s="114">
        <v>3.6268345072346699</v>
      </c>
      <c r="BN1485" s="114">
        <v>10.053852918428399</v>
      </c>
      <c r="BO1485" s="114">
        <v>12.5</v>
      </c>
      <c r="BP1485" s="114">
        <v>2343</v>
      </c>
      <c r="BQ1485" s="107">
        <f t="shared" si="1010"/>
        <v>2.0000000000000003E-6</v>
      </c>
      <c r="BR1485" s="107">
        <f t="shared" si="1011"/>
        <v>0.10023401927094171</v>
      </c>
      <c r="BS1485" s="107">
        <f t="shared" si="1012"/>
        <v>4.1220052412612951E-2</v>
      </c>
      <c r="BT1485" s="107">
        <f t="shared" si="1013"/>
        <v>0.11418638090173301</v>
      </c>
      <c r="BU1485" s="107">
        <f t="shared" si="1014"/>
        <v>0.14113071434696689</v>
      </c>
      <c r="BV1485" s="107">
        <f t="shared" si="1015"/>
        <v>26.552310106971444</v>
      </c>
      <c r="BW1485" s="117">
        <f t="shared" si="1016"/>
        <v>3.189439214371733E-2</v>
      </c>
    </row>
    <row r="1486" spans="1:75" ht="15" customHeight="1" x14ac:dyDescent="0.25">
      <c r="A1486" s="108">
        <v>4.6242750000000008</v>
      </c>
      <c r="B1486" s="108">
        <v>-74.190938888888894</v>
      </c>
      <c r="C1486" s="119">
        <v>19</v>
      </c>
      <c r="D1486" s="119">
        <v>27</v>
      </c>
      <c r="E1486" s="119">
        <v>1841</v>
      </c>
      <c r="F1486" s="31" t="s">
        <v>3605</v>
      </c>
      <c r="G1486" s="31" t="s">
        <v>436</v>
      </c>
      <c r="H1486" s="31" t="s">
        <v>3606</v>
      </c>
      <c r="I1486" s="53" t="s">
        <v>425</v>
      </c>
      <c r="J1486" s="1" t="s">
        <v>53</v>
      </c>
      <c r="K1486" s="1" t="s">
        <v>3607</v>
      </c>
      <c r="L1486" s="1"/>
      <c r="M1486" s="1" t="s">
        <v>3607</v>
      </c>
      <c r="N1486" s="2" t="s">
        <v>62</v>
      </c>
      <c r="O1486" s="2" t="s">
        <v>63</v>
      </c>
      <c r="P1486" s="22">
        <v>-1.5549305289660951E-2</v>
      </c>
      <c r="Q1486" s="54">
        <v>24000</v>
      </c>
      <c r="R1486" s="18">
        <v>22552.740966645466</v>
      </c>
      <c r="S1486" s="15" t="s">
        <v>64</v>
      </c>
      <c r="T1486" s="15">
        <f t="shared" si="1030"/>
        <v>18482.051196424705</v>
      </c>
      <c r="U1486" s="15" t="s">
        <v>45</v>
      </c>
      <c r="V1486" s="14">
        <v>365</v>
      </c>
      <c r="W1486" s="1"/>
      <c r="X1486" s="1"/>
      <c r="Y1486" s="14">
        <v>96</v>
      </c>
      <c r="Z1486" s="1">
        <v>0</v>
      </c>
      <c r="AA1486" s="1">
        <v>0</v>
      </c>
      <c r="AB1486" s="19" t="s">
        <v>226</v>
      </c>
      <c r="AC1486" s="19">
        <v>12.7152226842523</v>
      </c>
      <c r="AD1486" s="19">
        <v>4.5638248573294096</v>
      </c>
      <c r="AE1486" s="19">
        <v>12.0799261022882</v>
      </c>
      <c r="AF1486" s="19">
        <v>6.25</v>
      </c>
      <c r="AG1486" s="19">
        <v>2343</v>
      </c>
      <c r="AH1486" s="20">
        <v>8608.3841463414628</v>
      </c>
      <c r="AI1486" s="20">
        <v>1.0442E-8</v>
      </c>
      <c r="AJ1486" s="21">
        <f t="shared" si="1031"/>
        <v>0.28676312353115657</v>
      </c>
      <c r="AK1486" s="21">
        <f t="shared" si="1032"/>
        <v>0.10292675982448787</v>
      </c>
      <c r="AL1486" s="21">
        <f t="shared" si="1033"/>
        <v>0.27243544428112498</v>
      </c>
      <c r="AM1486" s="21">
        <f t="shared" si="1034"/>
        <v>0.14095463104153416</v>
      </c>
      <c r="AN1486" s="21">
        <f t="shared" si="1035"/>
        <v>52.841072084850325</v>
      </c>
      <c r="AO1486" s="86">
        <f t="shared" si="1001"/>
        <v>8.4468234695126321E-5</v>
      </c>
      <c r="AP1486" s="88">
        <f t="shared" si="1002"/>
        <v>7.8565239323604536E-4</v>
      </c>
      <c r="AQ1486" s="89">
        <f t="shared" si="1003"/>
        <v>2.8199112280681609E-4</v>
      </c>
      <c r="AR1486" s="89">
        <f t="shared" si="1004"/>
        <v>7.463984774825342E-4</v>
      </c>
      <c r="AS1486" s="89">
        <f t="shared" si="1005"/>
        <v>3.8617707134666894E-4</v>
      </c>
      <c r="AT1486" s="89">
        <f t="shared" si="1006"/>
        <v>0.14477006050643926</v>
      </c>
      <c r="AU1486" s="91">
        <f t="shared" si="1007"/>
        <v>2.3141982108253786E-7</v>
      </c>
      <c r="AV1486" s="95">
        <f t="shared" si="1018"/>
        <v>286763.12353115657</v>
      </c>
      <c r="AW1486" s="96">
        <f t="shared" si="1019"/>
        <v>102926.75982448788</v>
      </c>
      <c r="AX1486" s="96">
        <f t="shared" si="1020"/>
        <v>272435.44428112498</v>
      </c>
      <c r="AY1486" s="96">
        <f t="shared" si="1021"/>
        <v>140954.63104153416</v>
      </c>
      <c r="AZ1486" s="96">
        <f t="shared" si="1022"/>
        <v>52841072.084850326</v>
      </c>
      <c r="BA1486" s="97">
        <f t="shared" si="1023"/>
        <v>84.468234695126327</v>
      </c>
      <c r="BB1486" s="102">
        <f t="shared" si="1024"/>
        <v>785.65239323604533</v>
      </c>
      <c r="BC1486" s="98">
        <f t="shared" si="1025"/>
        <v>281.99112280681607</v>
      </c>
      <c r="BD1486" s="98">
        <f t="shared" si="1026"/>
        <v>746.39847748253419</v>
      </c>
      <c r="BE1486" s="98">
        <f t="shared" si="1027"/>
        <v>386.17707134666892</v>
      </c>
      <c r="BF1486" s="98">
        <f t="shared" si="1028"/>
        <v>144770.06050643924</v>
      </c>
      <c r="BG1486" s="103">
        <f t="shared" si="1029"/>
        <v>0.23141982108253786</v>
      </c>
      <c r="BH1486">
        <v>0.1</v>
      </c>
      <c r="BI1486">
        <f t="shared" si="1008"/>
        <v>2255.2740966645465</v>
      </c>
      <c r="BJ1486">
        <v>0.1</v>
      </c>
      <c r="BK1486">
        <f t="shared" si="1009"/>
        <v>860.83841463414637</v>
      </c>
      <c r="BL1486" s="114">
        <v>8.7974410932361504</v>
      </c>
      <c r="BM1486" s="114">
        <v>3.6268345072346699</v>
      </c>
      <c r="BN1486" s="114">
        <v>10.053852918428399</v>
      </c>
      <c r="BO1486" s="114">
        <v>12.5</v>
      </c>
      <c r="BP1486" s="114">
        <v>2343</v>
      </c>
      <c r="BQ1486" s="107">
        <f t="shared" si="1010"/>
        <v>1.0442E-9</v>
      </c>
      <c r="BR1486" s="107">
        <f t="shared" si="1011"/>
        <v>0.20046803854188341</v>
      </c>
      <c r="BS1486" s="107">
        <f t="shared" si="1012"/>
        <v>8.2440104825225902E-2</v>
      </c>
      <c r="BT1486" s="107">
        <f t="shared" si="1013"/>
        <v>0.22837276180346602</v>
      </c>
      <c r="BU1486" s="107">
        <f t="shared" si="1014"/>
        <v>0.28226142869393378</v>
      </c>
      <c r="BV1486" s="107">
        <f t="shared" si="1015"/>
        <v>53.104620213942887</v>
      </c>
      <c r="BW1486" s="117">
        <f t="shared" si="1016"/>
        <v>1.1945612309556126E-5</v>
      </c>
    </row>
    <row r="1487" spans="1:75" ht="15" customHeight="1" x14ac:dyDescent="0.25">
      <c r="A1487" s="108">
        <v>4.5937861111111111</v>
      </c>
      <c r="B1487" s="108">
        <v>-74.175522222222227</v>
      </c>
      <c r="C1487" s="119">
        <v>21</v>
      </c>
      <c r="D1487" s="119">
        <v>23</v>
      </c>
      <c r="E1487" s="119">
        <v>1791</v>
      </c>
      <c r="F1487" s="31" t="s">
        <v>3608</v>
      </c>
      <c r="G1487" s="31" t="s">
        <v>3609</v>
      </c>
      <c r="H1487" s="31" t="s">
        <v>3610</v>
      </c>
      <c r="I1487" s="53" t="s">
        <v>3328</v>
      </c>
      <c r="J1487" s="1" t="s">
        <v>1274</v>
      </c>
      <c r="K1487" s="1" t="s">
        <v>3611</v>
      </c>
      <c r="L1487" s="1"/>
      <c r="M1487" s="1" t="s">
        <v>3452</v>
      </c>
      <c r="N1487" s="15" t="s">
        <v>102</v>
      </c>
      <c r="O1487" s="2" t="s">
        <v>627</v>
      </c>
      <c r="P1487" s="22">
        <v>1.192780523187394E-2</v>
      </c>
      <c r="Q1487" s="54">
        <v>1.6352928</v>
      </c>
      <c r="R1487" s="18">
        <v>1.7152058315489325</v>
      </c>
      <c r="S1487" s="2" t="s">
        <v>45</v>
      </c>
      <c r="T1487" s="2"/>
      <c r="U1487" s="2"/>
      <c r="V1487" s="14">
        <v>365</v>
      </c>
      <c r="W1487" s="1"/>
      <c r="X1487" s="1"/>
      <c r="Y1487" s="14">
        <v>2190</v>
      </c>
      <c r="Z1487" s="1">
        <v>0</v>
      </c>
      <c r="AA1487" s="1">
        <v>0</v>
      </c>
      <c r="AB1487" s="19" t="s">
        <v>49</v>
      </c>
      <c r="AC1487" s="19">
        <v>476000</v>
      </c>
      <c r="AD1487" s="19">
        <v>2142000</v>
      </c>
      <c r="AE1487" s="19">
        <v>1704000</v>
      </c>
      <c r="AF1487" s="19">
        <v>595000</v>
      </c>
      <c r="AG1487" s="19">
        <v>2676000000</v>
      </c>
      <c r="AH1487" s="23">
        <v>1.6352928</v>
      </c>
      <c r="AI1487" s="20">
        <v>9.1200000000000003E-2</v>
      </c>
      <c r="AJ1487" s="21">
        <f>AC1487*R1487/1000000000</f>
        <v>8.1643797581729192E-4</v>
      </c>
      <c r="AK1487" s="21">
        <f>AD1487*R1487/1000000000</f>
        <v>3.6739708911778133E-3</v>
      </c>
      <c r="AL1487" s="21">
        <f>AE1487*R1487/1000000000</f>
        <v>2.9227107369593809E-3</v>
      </c>
      <c r="AM1487" s="21">
        <f>AF1487*R1487/1000000000</f>
        <v>1.0205474697716147E-3</v>
      </c>
      <c r="AN1487" s="21">
        <f>AG1487*R1487/1000000000</f>
        <v>4.5898908052249432</v>
      </c>
      <c r="AO1487" s="86">
        <f t="shared" si="1001"/>
        <v>0.15642677183726267</v>
      </c>
      <c r="AP1487" s="88">
        <f t="shared" si="1002"/>
        <v>2.2368163721021695E-6</v>
      </c>
      <c r="AQ1487" s="89">
        <f t="shared" si="1003"/>
        <v>1.0065673674459763E-5</v>
      </c>
      <c r="AR1487" s="89">
        <f t="shared" si="1004"/>
        <v>8.0074266766010431E-6</v>
      </c>
      <c r="AS1487" s="89">
        <f t="shared" si="1005"/>
        <v>2.7960204651277118E-6</v>
      </c>
      <c r="AT1487" s="89">
        <f t="shared" si="1006"/>
        <v>1.2575043301986145E-2</v>
      </c>
      <c r="AU1487" s="91">
        <f t="shared" si="1007"/>
        <v>4.2856649818428128E-4</v>
      </c>
      <c r="AV1487" s="95">
        <f t="shared" si="1018"/>
        <v>816.43797581729189</v>
      </c>
      <c r="AW1487" s="96">
        <f t="shared" si="1019"/>
        <v>3673.9708911778134</v>
      </c>
      <c r="AX1487" s="96">
        <f t="shared" si="1020"/>
        <v>2922.7107369593809</v>
      </c>
      <c r="AY1487" s="96">
        <f t="shared" si="1021"/>
        <v>1020.5474697716147</v>
      </c>
      <c r="AZ1487" s="96">
        <f t="shared" si="1022"/>
        <v>4589890.805224943</v>
      </c>
      <c r="BA1487" s="97">
        <f t="shared" si="1023"/>
        <v>156426.77183726267</v>
      </c>
      <c r="BB1487" s="102">
        <f t="shared" si="1024"/>
        <v>2.2368163721021697</v>
      </c>
      <c r="BC1487" s="98">
        <f t="shared" si="1025"/>
        <v>10.065673674459763</v>
      </c>
      <c r="BD1487" s="98">
        <f t="shared" si="1026"/>
        <v>8.0074266766010425</v>
      </c>
      <c r="BE1487" s="98">
        <f t="shared" si="1027"/>
        <v>2.7960204651277119</v>
      </c>
      <c r="BF1487" s="98">
        <f t="shared" si="1028"/>
        <v>12575.043301986145</v>
      </c>
      <c r="BG1487" s="103">
        <f t="shared" si="1029"/>
        <v>428.56649818428127</v>
      </c>
      <c r="BH1487">
        <v>0.1</v>
      </c>
      <c r="BI1487">
        <f t="shared" si="1008"/>
        <v>0.17152058315489327</v>
      </c>
      <c r="BJ1487">
        <v>0.1</v>
      </c>
      <c r="BK1487">
        <f t="shared" si="1009"/>
        <v>0.16352928</v>
      </c>
      <c r="BL1487" s="114">
        <v>190400</v>
      </c>
      <c r="BM1487" s="114">
        <v>428400</v>
      </c>
      <c r="BN1487" s="114">
        <v>340800</v>
      </c>
      <c r="BO1487" s="114">
        <v>119000</v>
      </c>
      <c r="BP1487" s="114">
        <v>1070400000</v>
      </c>
      <c r="BQ1487" s="107">
        <f t="shared" si="1010"/>
        <v>9.1200000000000014E-3</v>
      </c>
      <c r="BR1487" s="107">
        <f t="shared" si="1011"/>
        <v>3.3662600110601721E-4</v>
      </c>
      <c r="BS1487" s="107">
        <f t="shared" si="1012"/>
        <v>8.2152486600290742E-4</v>
      </c>
      <c r="BT1487" s="107">
        <f t="shared" si="1013"/>
        <v>6.5353798864096829E-4</v>
      </c>
      <c r="BU1487" s="107">
        <f t="shared" si="1014"/>
        <v>2.2820135166747425E-4</v>
      </c>
      <c r="BV1487" s="107">
        <f t="shared" si="1015"/>
        <v>1.892460459999374</v>
      </c>
      <c r="BW1487" s="117">
        <f t="shared" si="1016"/>
        <v>2.2122086225049863E-2</v>
      </c>
    </row>
    <row r="1488" spans="1:75" ht="15" customHeight="1" x14ac:dyDescent="0.25">
      <c r="A1488" s="108">
        <v>4.5620611111111113</v>
      </c>
      <c r="B1488" s="108">
        <v>-74.128613888888879</v>
      </c>
      <c r="C1488" s="119">
        <v>26</v>
      </c>
      <c r="D1488" s="119">
        <v>20</v>
      </c>
      <c r="E1488" s="119">
        <v>1757</v>
      </c>
      <c r="F1488" s="31" t="s">
        <v>3612</v>
      </c>
      <c r="G1488" s="31" t="s">
        <v>3613</v>
      </c>
      <c r="H1488" s="31" t="s">
        <v>3614</v>
      </c>
      <c r="I1488" s="53" t="s">
        <v>1481</v>
      </c>
      <c r="J1488" s="1" t="s">
        <v>1274</v>
      </c>
      <c r="K1488" s="1" t="s">
        <v>3615</v>
      </c>
      <c r="L1488" s="1"/>
      <c r="M1488" s="1">
        <v>1996</v>
      </c>
      <c r="N1488" s="2" t="s">
        <v>62</v>
      </c>
      <c r="O1488" s="2" t="s">
        <v>63</v>
      </c>
      <c r="P1488" s="22">
        <v>-1.5549305289660951E-2</v>
      </c>
      <c r="Q1488" s="54">
        <v>720</v>
      </c>
      <c r="R1488" s="18">
        <v>676.58222899936402</v>
      </c>
      <c r="S1488" s="15" t="s">
        <v>64</v>
      </c>
      <c r="T1488" s="15">
        <f t="shared" ref="T1488:T1491" si="1036">((R1488*6933000)/1000)/8460</f>
        <v>554.46153589274127</v>
      </c>
      <c r="U1488" s="15" t="s">
        <v>45</v>
      </c>
      <c r="V1488" s="14">
        <v>365</v>
      </c>
      <c r="W1488" s="1"/>
      <c r="X1488" s="1"/>
      <c r="Y1488" s="1">
        <v>2304</v>
      </c>
      <c r="Z1488" s="1">
        <v>0</v>
      </c>
      <c r="AA1488" s="1">
        <v>0</v>
      </c>
      <c r="AB1488" s="19" t="s">
        <v>226</v>
      </c>
      <c r="AC1488" s="19">
        <v>12.7152226842523</v>
      </c>
      <c r="AD1488" s="19">
        <v>4.5638248573294096</v>
      </c>
      <c r="AE1488" s="19">
        <v>12.0799261022882</v>
      </c>
      <c r="AF1488" s="19">
        <v>6.25</v>
      </c>
      <c r="AG1488" s="19">
        <v>2343</v>
      </c>
      <c r="AH1488" s="23">
        <v>720</v>
      </c>
      <c r="AI1488" s="20">
        <v>2.0000000000000002E-5</v>
      </c>
      <c r="AJ1488" s="21">
        <f>AC1488*R1488/1000000</f>
        <v>8.6028937059346965E-3</v>
      </c>
      <c r="AK1488" s="21">
        <f>AD1488*R1488/1000000</f>
        <v>3.0878027947346363E-3</v>
      </c>
      <c r="AL1488" s="21">
        <f>AE1488*R1488/1000000</f>
        <v>8.1730633284337485E-3</v>
      </c>
      <c r="AM1488" s="21">
        <f>AF1488*R1488/1000000</f>
        <v>4.2286389312460254E-3</v>
      </c>
      <c r="AN1488" s="21">
        <f>AG1488*R1488/1000000</f>
        <v>1.5852321625455099</v>
      </c>
      <c r="AO1488" s="86">
        <f t="shared" si="1001"/>
        <v>1.3531644579987281E-2</v>
      </c>
      <c r="AP1488" s="88">
        <f t="shared" si="1002"/>
        <v>2.3569571797081361E-5</v>
      </c>
      <c r="AQ1488" s="89">
        <f t="shared" si="1003"/>
        <v>8.4597336842044834E-6</v>
      </c>
      <c r="AR1488" s="89">
        <f t="shared" si="1004"/>
        <v>2.2391954324476024E-5</v>
      </c>
      <c r="AS1488" s="89">
        <f t="shared" si="1005"/>
        <v>1.158531214040007E-5</v>
      </c>
      <c r="AT1488" s="89">
        <f t="shared" si="1006"/>
        <v>4.343101815193178E-3</v>
      </c>
      <c r="AU1488" s="91">
        <f t="shared" si="1007"/>
        <v>3.7072998849280224E-5</v>
      </c>
      <c r="AV1488" s="95">
        <f t="shared" si="1018"/>
        <v>8602.8937059346972</v>
      </c>
      <c r="AW1488" s="96">
        <f t="shared" si="1019"/>
        <v>3087.8027947346363</v>
      </c>
      <c r="AX1488" s="96">
        <f t="shared" si="1020"/>
        <v>8173.0633284337482</v>
      </c>
      <c r="AY1488" s="96">
        <f t="shared" si="1021"/>
        <v>4228.6389312460251</v>
      </c>
      <c r="AZ1488" s="96">
        <f t="shared" si="1022"/>
        <v>1585232.1625455099</v>
      </c>
      <c r="BA1488" s="97">
        <f t="shared" si="1023"/>
        <v>13531.644579987282</v>
      </c>
      <c r="BB1488" s="102">
        <f t="shared" si="1024"/>
        <v>23.569571797081359</v>
      </c>
      <c r="BC1488" s="98">
        <f t="shared" si="1025"/>
        <v>8.4597336842044832</v>
      </c>
      <c r="BD1488" s="98">
        <f t="shared" si="1026"/>
        <v>22.391954324476025</v>
      </c>
      <c r="BE1488" s="98">
        <f t="shared" si="1027"/>
        <v>11.58531214040007</v>
      </c>
      <c r="BF1488" s="98">
        <f t="shared" si="1028"/>
        <v>4343.1018151931776</v>
      </c>
      <c r="BG1488" s="103">
        <f t="shared" si="1029"/>
        <v>37.072998849280225</v>
      </c>
      <c r="BH1488">
        <v>0.1</v>
      </c>
      <c r="BI1488">
        <f t="shared" si="1008"/>
        <v>67.658222899936405</v>
      </c>
      <c r="BJ1488">
        <v>0.1</v>
      </c>
      <c r="BK1488">
        <f t="shared" si="1009"/>
        <v>72</v>
      </c>
      <c r="BL1488" s="114">
        <v>8.7974410932361504</v>
      </c>
      <c r="BM1488" s="114">
        <v>3.6268345072346699</v>
      </c>
      <c r="BN1488" s="114">
        <v>10.053852918428399</v>
      </c>
      <c r="BO1488" s="114">
        <v>12.5</v>
      </c>
      <c r="BP1488" s="114">
        <v>2343</v>
      </c>
      <c r="BQ1488" s="107">
        <f t="shared" si="1010"/>
        <v>2.0000000000000003E-6</v>
      </c>
      <c r="BR1488" s="107">
        <f t="shared" si="1011"/>
        <v>6.014041156256502E-3</v>
      </c>
      <c r="BS1488" s="107">
        <f t="shared" si="1012"/>
        <v>2.4732031447567771E-3</v>
      </c>
      <c r="BT1488" s="107">
        <f t="shared" si="1013"/>
        <v>6.8511828541039802E-3</v>
      </c>
      <c r="BU1488" s="107">
        <f t="shared" si="1014"/>
        <v>8.4678428608180138E-3</v>
      </c>
      <c r="BV1488" s="107">
        <f t="shared" si="1015"/>
        <v>1.5931386064182866</v>
      </c>
      <c r="BW1488" s="117">
        <f t="shared" si="1016"/>
        <v>1.91366352862304E-3</v>
      </c>
    </row>
    <row r="1489" spans="1:75" ht="15" customHeight="1" x14ac:dyDescent="0.25">
      <c r="A1489" s="108">
        <v>4.5660999999999996</v>
      </c>
      <c r="B1489" s="108">
        <v>-74.135286111111114</v>
      </c>
      <c r="C1489" s="119">
        <v>25</v>
      </c>
      <c r="D1489" s="119">
        <v>20</v>
      </c>
      <c r="E1489" s="119">
        <v>1756</v>
      </c>
      <c r="F1489" s="31" t="s">
        <v>3616</v>
      </c>
      <c r="G1489" s="31" t="s">
        <v>3617</v>
      </c>
      <c r="H1489" s="31" t="s">
        <v>3618</v>
      </c>
      <c r="I1489" s="53" t="s">
        <v>1481</v>
      </c>
      <c r="J1489" s="1" t="s">
        <v>2019</v>
      </c>
      <c r="K1489" s="1" t="s">
        <v>3619</v>
      </c>
      <c r="L1489" s="1"/>
      <c r="M1489" s="1" t="s">
        <v>3489</v>
      </c>
      <c r="N1489" s="2" t="s">
        <v>62</v>
      </c>
      <c r="O1489" s="2" t="s">
        <v>63</v>
      </c>
      <c r="P1489" s="22">
        <v>-1.5549305289660951E-2</v>
      </c>
      <c r="Q1489" s="54">
        <v>12000</v>
      </c>
      <c r="R1489" s="18">
        <v>11276.370483322733</v>
      </c>
      <c r="S1489" s="15" t="s">
        <v>64</v>
      </c>
      <c r="T1489" s="15">
        <f t="shared" si="1036"/>
        <v>9241.0255982123526</v>
      </c>
      <c r="U1489" s="15" t="s">
        <v>45</v>
      </c>
      <c r="V1489" s="14">
        <v>365</v>
      </c>
      <c r="W1489" s="1"/>
      <c r="X1489" s="1"/>
      <c r="Y1489" s="14">
        <v>730</v>
      </c>
      <c r="Z1489" s="1">
        <v>0</v>
      </c>
      <c r="AA1489" s="1">
        <v>0</v>
      </c>
      <c r="AB1489" s="19" t="s">
        <v>226</v>
      </c>
      <c r="AC1489" s="19">
        <v>12.7152226842523</v>
      </c>
      <c r="AD1489" s="19">
        <v>4.5638248573294096</v>
      </c>
      <c r="AE1489" s="19">
        <v>12.0799261022882</v>
      </c>
      <c r="AF1489" s="19">
        <v>6.25</v>
      </c>
      <c r="AG1489" s="19">
        <v>2343</v>
      </c>
      <c r="AH1489" s="20">
        <v>26143.981481481482</v>
      </c>
      <c r="AI1489" s="20">
        <v>2.9999999999999997E-8</v>
      </c>
      <c r="AJ1489" s="21">
        <f>AC1489*R1489/1000000</f>
        <v>0.14338156176557829</v>
      </c>
      <c r="AK1489" s="21">
        <f>AD1489*R1489/1000000</f>
        <v>5.1463379912243937E-2</v>
      </c>
      <c r="AL1489" s="21">
        <f>AE1489*R1489/1000000</f>
        <v>0.13621772214056249</v>
      </c>
      <c r="AM1489" s="21">
        <f>AF1489*R1489/1000000</f>
        <v>7.0477315520767081E-2</v>
      </c>
      <c r="AN1489" s="21">
        <f>AG1489*R1489/1000000</f>
        <v>26.420536042425162</v>
      </c>
      <c r="AO1489" s="86">
        <f t="shared" si="1001"/>
        <v>7.3702305273578477E-4</v>
      </c>
      <c r="AP1489" s="88">
        <f t="shared" si="1002"/>
        <v>3.9282619661802268E-4</v>
      </c>
      <c r="AQ1489" s="89">
        <f t="shared" si="1003"/>
        <v>1.4099556140340804E-4</v>
      </c>
      <c r="AR1489" s="89">
        <f t="shared" si="1004"/>
        <v>3.731992387412671E-4</v>
      </c>
      <c r="AS1489" s="89">
        <f t="shared" si="1005"/>
        <v>1.9308853567333447E-4</v>
      </c>
      <c r="AT1489" s="89">
        <f t="shared" si="1006"/>
        <v>7.2385030253219629E-2</v>
      </c>
      <c r="AU1489" s="91">
        <f t="shared" si="1007"/>
        <v>2.0192412403720132E-6</v>
      </c>
      <c r="AV1489" s="95">
        <f t="shared" si="1018"/>
        <v>143381.56176557828</v>
      </c>
      <c r="AW1489" s="96">
        <f t="shared" si="1019"/>
        <v>51463.379912243938</v>
      </c>
      <c r="AX1489" s="96">
        <f t="shared" si="1020"/>
        <v>136217.72214056249</v>
      </c>
      <c r="AY1489" s="96">
        <f t="shared" si="1021"/>
        <v>70477.315520767079</v>
      </c>
      <c r="AZ1489" s="96">
        <f t="shared" si="1022"/>
        <v>26420536.042425163</v>
      </c>
      <c r="BA1489" s="97">
        <f t="shared" si="1023"/>
        <v>737.02305273578474</v>
      </c>
      <c r="BB1489" s="102">
        <f t="shared" si="1024"/>
        <v>392.82619661802266</v>
      </c>
      <c r="BC1489" s="98">
        <f t="shared" si="1025"/>
        <v>140.99556140340803</v>
      </c>
      <c r="BD1489" s="98">
        <f t="shared" si="1026"/>
        <v>373.1992387412671</v>
      </c>
      <c r="BE1489" s="98">
        <f t="shared" si="1027"/>
        <v>193.08853567333446</v>
      </c>
      <c r="BF1489" s="98">
        <f t="shared" si="1028"/>
        <v>72385.030253219622</v>
      </c>
      <c r="BG1489" s="103">
        <f t="shared" si="1029"/>
        <v>2.019241240372013</v>
      </c>
      <c r="BH1489">
        <v>0.1</v>
      </c>
      <c r="BI1489">
        <f t="shared" si="1008"/>
        <v>1127.6370483322733</v>
      </c>
      <c r="BJ1489">
        <v>0.1</v>
      </c>
      <c r="BK1489">
        <f t="shared" si="1009"/>
        <v>2614.3981481481483</v>
      </c>
      <c r="BL1489" s="114">
        <v>8.7974410932361504</v>
      </c>
      <c r="BM1489" s="114">
        <v>3.6268345072346699</v>
      </c>
      <c r="BN1489" s="114">
        <v>10.053852918428399</v>
      </c>
      <c r="BO1489" s="114">
        <v>12.5</v>
      </c>
      <c r="BP1489" s="114">
        <v>2343</v>
      </c>
      <c r="BQ1489" s="107">
        <f t="shared" si="1010"/>
        <v>3E-9</v>
      </c>
      <c r="BR1489" s="107">
        <f t="shared" si="1011"/>
        <v>0.10023401927094171</v>
      </c>
      <c r="BS1489" s="107">
        <f t="shared" si="1012"/>
        <v>4.1220052412612951E-2</v>
      </c>
      <c r="BT1489" s="107">
        <f t="shared" si="1013"/>
        <v>0.11418638090173301</v>
      </c>
      <c r="BU1489" s="107">
        <f t="shared" si="1014"/>
        <v>0.14113071434696689</v>
      </c>
      <c r="BV1489" s="107">
        <f t="shared" si="1015"/>
        <v>26.552310106971444</v>
      </c>
      <c r="BW1489" s="117">
        <f t="shared" si="1016"/>
        <v>1.0423079969605678E-4</v>
      </c>
    </row>
    <row r="1490" spans="1:75" ht="15" customHeight="1" x14ac:dyDescent="0.25">
      <c r="A1490" s="108">
        <v>4.6108249999999993</v>
      </c>
      <c r="B1490" s="108">
        <v>-74.137166666666673</v>
      </c>
      <c r="C1490" s="119">
        <v>25</v>
      </c>
      <c r="D1490" s="119">
        <v>25</v>
      </c>
      <c r="E1490" s="119">
        <v>1821</v>
      </c>
      <c r="F1490" s="31" t="s">
        <v>3620</v>
      </c>
      <c r="G1490" s="31" t="s">
        <v>3621</v>
      </c>
      <c r="H1490" s="31" t="s">
        <v>3622</v>
      </c>
      <c r="I1490" s="14" t="s">
        <v>195</v>
      </c>
      <c r="J1490" s="1" t="s">
        <v>3623</v>
      </c>
      <c r="K1490" s="1" t="s">
        <v>3624</v>
      </c>
      <c r="L1490" s="1"/>
      <c r="M1490" s="1" t="s">
        <v>3548</v>
      </c>
      <c r="N1490" s="2" t="s">
        <v>150</v>
      </c>
      <c r="O1490" s="2" t="s">
        <v>63</v>
      </c>
      <c r="P1490" s="17">
        <v>-1.5549305289660951E-2</v>
      </c>
      <c r="Q1490" s="54">
        <v>6000</v>
      </c>
      <c r="R1490" s="18">
        <v>5638.1852416613665</v>
      </c>
      <c r="S1490" s="15" t="s">
        <v>64</v>
      </c>
      <c r="T1490" s="15">
        <f t="shared" si="1036"/>
        <v>4620.5127991061763</v>
      </c>
      <c r="U1490" s="15" t="s">
        <v>45</v>
      </c>
      <c r="V1490" s="14">
        <v>365</v>
      </c>
      <c r="W1490" s="1"/>
      <c r="X1490" s="1"/>
      <c r="Y1490" s="14">
        <v>0</v>
      </c>
      <c r="Z1490" s="1">
        <v>0</v>
      </c>
      <c r="AA1490" s="1">
        <v>0</v>
      </c>
      <c r="AB1490" s="19" t="s">
        <v>226</v>
      </c>
      <c r="AC1490" s="19">
        <v>12.7152226842523</v>
      </c>
      <c r="AD1490" s="19">
        <v>4.5638248573294096</v>
      </c>
      <c r="AE1490" s="19">
        <v>12.0799261022882</v>
      </c>
      <c r="AF1490" s="19">
        <v>6.25</v>
      </c>
      <c r="AG1490" s="19">
        <v>2343</v>
      </c>
      <c r="AH1490" s="20">
        <v>26143.981481481482</v>
      </c>
      <c r="AI1490" s="20">
        <v>2.9999999999999997E-8</v>
      </c>
      <c r="AJ1490" s="21">
        <f>AC1490*R1490/1000000</f>
        <v>7.1690780882789143E-2</v>
      </c>
      <c r="AK1490" s="21">
        <f>AD1490*R1490/1000000</f>
        <v>2.5731689956121968E-2</v>
      </c>
      <c r="AL1490" s="21">
        <f>AE1490*R1490/1000000</f>
        <v>6.8108861070281246E-2</v>
      </c>
      <c r="AM1490" s="21">
        <f>AF1490*R1490/1000000</f>
        <v>3.523865776038354E-2</v>
      </c>
      <c r="AN1490" s="21">
        <f>AG1490*R1490/1000000</f>
        <v>13.210268021212581</v>
      </c>
      <c r="AO1490" s="86">
        <f t="shared" si="1001"/>
        <v>7.3702305273578477E-4</v>
      </c>
      <c r="AP1490" s="88">
        <f t="shared" si="1002"/>
        <v>1.9641309830901134E-4</v>
      </c>
      <c r="AQ1490" s="89">
        <f t="shared" si="1003"/>
        <v>7.0497780701704021E-5</v>
      </c>
      <c r="AR1490" s="89">
        <f t="shared" si="1004"/>
        <v>1.8659961937063355E-4</v>
      </c>
      <c r="AS1490" s="89">
        <f t="shared" si="1005"/>
        <v>9.6544267836667236E-5</v>
      </c>
      <c r="AT1490" s="89">
        <f t="shared" si="1006"/>
        <v>3.6192515126609814E-2</v>
      </c>
      <c r="AU1490" s="91">
        <f t="shared" si="1007"/>
        <v>2.0192412403720132E-6</v>
      </c>
      <c r="AV1490" s="95">
        <f t="shared" si="1018"/>
        <v>71690.780882789142</v>
      </c>
      <c r="AW1490" s="96">
        <f t="shared" si="1019"/>
        <v>25731.689956121969</v>
      </c>
      <c r="AX1490" s="96">
        <f t="shared" si="1020"/>
        <v>68108.861070281244</v>
      </c>
      <c r="AY1490" s="96">
        <f t="shared" si="1021"/>
        <v>35238.657760383539</v>
      </c>
      <c r="AZ1490" s="96">
        <f t="shared" si="1022"/>
        <v>13210268.021212582</v>
      </c>
      <c r="BA1490" s="97">
        <f t="shared" si="1023"/>
        <v>737.02305273578474</v>
      </c>
      <c r="BB1490" s="102">
        <f t="shared" si="1024"/>
        <v>196.41309830901133</v>
      </c>
      <c r="BC1490" s="98">
        <f t="shared" si="1025"/>
        <v>70.497780701704016</v>
      </c>
      <c r="BD1490" s="98">
        <f t="shared" si="1026"/>
        <v>186.59961937063355</v>
      </c>
      <c r="BE1490" s="98">
        <f t="shared" si="1027"/>
        <v>96.544267836667231</v>
      </c>
      <c r="BF1490" s="98">
        <f t="shared" si="1028"/>
        <v>36192.515126609811</v>
      </c>
      <c r="BG1490" s="103">
        <f t="shared" si="1029"/>
        <v>2.019241240372013</v>
      </c>
      <c r="BH1490">
        <v>0.1</v>
      </c>
      <c r="BI1490">
        <f t="shared" si="1008"/>
        <v>563.81852416613663</v>
      </c>
      <c r="BJ1490">
        <v>0.1</v>
      </c>
      <c r="BK1490">
        <f t="shared" si="1009"/>
        <v>2614.3981481481483</v>
      </c>
      <c r="BL1490" s="114">
        <v>8.7974410932361504</v>
      </c>
      <c r="BM1490" s="114">
        <v>3.6268345072346699</v>
      </c>
      <c r="BN1490" s="114">
        <v>10.053852918428399</v>
      </c>
      <c r="BO1490" s="114">
        <v>12.5</v>
      </c>
      <c r="BP1490" s="114">
        <v>2343</v>
      </c>
      <c r="BQ1490" s="107">
        <f t="shared" si="1010"/>
        <v>3E-9</v>
      </c>
      <c r="BR1490" s="107">
        <f t="shared" si="1011"/>
        <v>5.0117009635470854E-2</v>
      </c>
      <c r="BS1490" s="107">
        <f t="shared" si="1012"/>
        <v>2.0610026206306475E-2</v>
      </c>
      <c r="BT1490" s="107">
        <f t="shared" si="1013"/>
        <v>5.7093190450866506E-2</v>
      </c>
      <c r="BU1490" s="107">
        <f t="shared" si="1014"/>
        <v>7.0565357173483445E-2</v>
      </c>
      <c r="BV1490" s="107">
        <f t="shared" si="1015"/>
        <v>13.276155053485722</v>
      </c>
      <c r="BW1490" s="117">
        <f t="shared" si="1016"/>
        <v>1.0423079969605678E-4</v>
      </c>
    </row>
    <row r="1491" spans="1:75" ht="15" customHeight="1" x14ac:dyDescent="0.25">
      <c r="A1491" s="108">
        <v>4.6108249999999993</v>
      </c>
      <c r="B1491" s="108">
        <v>-74.137166666666673</v>
      </c>
      <c r="C1491" s="119">
        <v>25</v>
      </c>
      <c r="D1491" s="119">
        <v>25</v>
      </c>
      <c r="E1491" s="119">
        <v>1821</v>
      </c>
      <c r="F1491" s="31" t="s">
        <v>3620</v>
      </c>
      <c r="G1491" s="31" t="s">
        <v>3621</v>
      </c>
      <c r="H1491" s="31" t="s">
        <v>3622</v>
      </c>
      <c r="I1491" s="14" t="s">
        <v>195</v>
      </c>
      <c r="J1491" s="1" t="s">
        <v>3623</v>
      </c>
      <c r="K1491" s="1" t="s">
        <v>3625</v>
      </c>
      <c r="L1491" s="1"/>
      <c r="M1491" s="1" t="s">
        <v>3548</v>
      </c>
      <c r="N1491" s="2" t="s">
        <v>150</v>
      </c>
      <c r="O1491" s="2" t="s">
        <v>63</v>
      </c>
      <c r="P1491" s="17">
        <v>-1.5549305289660951E-2</v>
      </c>
      <c r="Q1491" s="54">
        <v>3000</v>
      </c>
      <c r="R1491" s="18">
        <v>2819.0926208306832</v>
      </c>
      <c r="S1491" s="15" t="s">
        <v>64</v>
      </c>
      <c r="T1491" s="15">
        <f t="shared" si="1036"/>
        <v>2310.2563995530882</v>
      </c>
      <c r="U1491" s="15" t="s">
        <v>45</v>
      </c>
      <c r="V1491" s="14">
        <v>365</v>
      </c>
      <c r="W1491" s="1"/>
      <c r="X1491" s="1"/>
      <c r="Y1491" s="14">
        <v>0</v>
      </c>
      <c r="Z1491" s="1">
        <v>0</v>
      </c>
      <c r="AA1491" s="1">
        <v>0</v>
      </c>
      <c r="AB1491" s="19" t="s">
        <v>226</v>
      </c>
      <c r="AC1491" s="19">
        <v>12.7152226842523</v>
      </c>
      <c r="AD1491" s="19">
        <v>4.5638248573294096</v>
      </c>
      <c r="AE1491" s="19">
        <v>12.0799261022882</v>
      </c>
      <c r="AF1491" s="19">
        <v>6.25</v>
      </c>
      <c r="AG1491" s="19">
        <v>2343</v>
      </c>
      <c r="AH1491" s="23">
        <v>3000</v>
      </c>
      <c r="AI1491" s="20">
        <v>2.0000000000000002E-5</v>
      </c>
      <c r="AJ1491" s="21">
        <f>AC1491*R1491/1000000</f>
        <v>3.5845390441394571E-2</v>
      </c>
      <c r="AK1491" s="21">
        <f>AD1491*R1491/1000000</f>
        <v>1.2865844978060984E-2</v>
      </c>
      <c r="AL1491" s="21">
        <f>AE1491*R1491/1000000</f>
        <v>3.4054430535140623E-2</v>
      </c>
      <c r="AM1491" s="21">
        <f>AF1491*R1491/1000000</f>
        <v>1.761932888019177E-2</v>
      </c>
      <c r="AN1491" s="21">
        <f>AG1491*R1491/1000000</f>
        <v>6.6051340106062906</v>
      </c>
      <c r="AO1491" s="86">
        <f t="shared" si="1001"/>
        <v>5.638185241661367E-2</v>
      </c>
      <c r="AP1491" s="88">
        <f t="shared" si="1002"/>
        <v>9.820654915450567E-5</v>
      </c>
      <c r="AQ1491" s="89">
        <f t="shared" si="1003"/>
        <v>3.5248890350852011E-5</v>
      </c>
      <c r="AR1491" s="89">
        <f t="shared" si="1004"/>
        <v>9.3299809685316775E-5</v>
      </c>
      <c r="AS1491" s="89">
        <f t="shared" si="1005"/>
        <v>4.8272133918333618E-5</v>
      </c>
      <c r="AT1491" s="89">
        <f t="shared" si="1006"/>
        <v>1.8096257563304907E-2</v>
      </c>
      <c r="AU1491" s="91">
        <f t="shared" si="1007"/>
        <v>1.5447082853866758E-4</v>
      </c>
      <c r="AV1491" s="95">
        <f t="shared" si="1018"/>
        <v>35845.390441394571</v>
      </c>
      <c r="AW1491" s="96">
        <f t="shared" si="1019"/>
        <v>12865.844978060984</v>
      </c>
      <c r="AX1491" s="96">
        <f t="shared" si="1020"/>
        <v>34054.430535140622</v>
      </c>
      <c r="AY1491" s="96">
        <f t="shared" si="1021"/>
        <v>17619.32888019177</v>
      </c>
      <c r="AZ1491" s="96">
        <f t="shared" si="1022"/>
        <v>6605134.0106062908</v>
      </c>
      <c r="BA1491" s="97">
        <f t="shared" si="1023"/>
        <v>56381.85241661367</v>
      </c>
      <c r="BB1491" s="102">
        <f t="shared" si="1024"/>
        <v>98.206549154505666</v>
      </c>
      <c r="BC1491" s="98">
        <f t="shared" si="1025"/>
        <v>35.248890350852008</v>
      </c>
      <c r="BD1491" s="98">
        <f t="shared" si="1026"/>
        <v>93.299809685316774</v>
      </c>
      <c r="BE1491" s="98">
        <f t="shared" si="1027"/>
        <v>48.272133918333616</v>
      </c>
      <c r="BF1491" s="98">
        <f t="shared" si="1028"/>
        <v>18096.257563304905</v>
      </c>
      <c r="BG1491" s="103">
        <f t="shared" si="1029"/>
        <v>154.47082853866758</v>
      </c>
      <c r="BH1491">
        <v>0.1</v>
      </c>
      <c r="BI1491">
        <f t="shared" si="1008"/>
        <v>281.90926208306831</v>
      </c>
      <c r="BJ1491">
        <v>0.1</v>
      </c>
      <c r="BK1491">
        <f t="shared" si="1009"/>
        <v>300</v>
      </c>
      <c r="BL1491" s="114">
        <v>8.7974410932361504</v>
      </c>
      <c r="BM1491" s="114">
        <v>3.6268345072346699</v>
      </c>
      <c r="BN1491" s="114">
        <v>10.053852918428399</v>
      </c>
      <c r="BO1491" s="114">
        <v>12.5</v>
      </c>
      <c r="BP1491" s="114">
        <v>2343</v>
      </c>
      <c r="BQ1491" s="107">
        <f t="shared" si="1010"/>
        <v>2.0000000000000003E-6</v>
      </c>
      <c r="BR1491" s="107">
        <f t="shared" si="1011"/>
        <v>2.5058504817735427E-2</v>
      </c>
      <c r="BS1491" s="107">
        <f t="shared" si="1012"/>
        <v>1.0305013103153238E-2</v>
      </c>
      <c r="BT1491" s="107">
        <f t="shared" si="1013"/>
        <v>2.8546595225433253E-2</v>
      </c>
      <c r="BU1491" s="107">
        <f t="shared" si="1014"/>
        <v>3.5282678586741723E-2</v>
      </c>
      <c r="BV1491" s="107">
        <f t="shared" si="1015"/>
        <v>6.6380775267428609</v>
      </c>
      <c r="BW1491" s="117">
        <f t="shared" si="1016"/>
        <v>7.9735980359293326E-3</v>
      </c>
    </row>
    <row r="1492" spans="1:75" ht="15" customHeight="1" x14ac:dyDescent="0.25">
      <c r="A1492" s="108">
        <v>4.6015444444444444</v>
      </c>
      <c r="B1492" s="108">
        <v>-74.144766666666669</v>
      </c>
      <c r="C1492" s="119">
        <v>24</v>
      </c>
      <c r="D1492" s="119">
        <v>24</v>
      </c>
      <c r="E1492" s="119">
        <v>1807</v>
      </c>
      <c r="F1492" s="31" t="s">
        <v>3626</v>
      </c>
      <c r="G1492" s="31" t="s">
        <v>3627</v>
      </c>
      <c r="H1492" s="31" t="s">
        <v>3628</v>
      </c>
      <c r="I1492" s="14" t="s">
        <v>195</v>
      </c>
      <c r="J1492" s="1" t="s">
        <v>1274</v>
      </c>
      <c r="K1492" s="1" t="s">
        <v>3629</v>
      </c>
      <c r="L1492" s="1"/>
      <c r="M1492" s="1" t="s">
        <v>3452</v>
      </c>
      <c r="N1492" s="15" t="s">
        <v>43</v>
      </c>
      <c r="O1492" s="2" t="s">
        <v>120</v>
      </c>
      <c r="P1492" s="22">
        <v>1.192780523187394E-2</v>
      </c>
      <c r="Q1492" s="5">
        <v>19872</v>
      </c>
      <c r="R1492" s="18">
        <v>20843.099342539994</v>
      </c>
      <c r="S1492" s="2" t="s">
        <v>45</v>
      </c>
      <c r="T1492" s="2"/>
      <c r="U1492" s="2"/>
      <c r="V1492" s="14">
        <v>365</v>
      </c>
      <c r="W1492" s="1"/>
      <c r="X1492" s="1"/>
      <c r="Y1492" s="1">
        <v>1095</v>
      </c>
      <c r="Z1492" s="1">
        <v>0</v>
      </c>
      <c r="AA1492" s="1">
        <v>0</v>
      </c>
      <c r="AB1492" s="19" t="s">
        <v>49</v>
      </c>
      <c r="AC1492" s="19">
        <v>30.4</v>
      </c>
      <c r="AD1492" s="19">
        <v>1504</v>
      </c>
      <c r="AE1492" s="19">
        <v>9.6</v>
      </c>
      <c r="AF1492" s="19">
        <v>640</v>
      </c>
      <c r="AG1492" s="19">
        <v>1920000</v>
      </c>
      <c r="AH1492" s="23">
        <v>19872</v>
      </c>
      <c r="AI1492" s="24">
        <v>8.7999999999999994E-8</v>
      </c>
      <c r="AJ1492" s="21">
        <f t="shared" ref="AJ1492:AJ1497" si="1037">AC1492*R1492/1000000000</f>
        <v>6.3363022001321581E-4</v>
      </c>
      <c r="AK1492" s="21">
        <f t="shared" ref="AK1492:AK1497" si="1038">AD1492*R1492/1000000000</f>
        <v>3.1348021411180149E-2</v>
      </c>
      <c r="AL1492" s="21">
        <f t="shared" ref="AL1492:AL1497" si="1039">AE1492*R1492/1000000000</f>
        <v>2.0009375368838393E-4</v>
      </c>
      <c r="AM1492" s="21">
        <f t="shared" ref="AM1492:AM1497" si="1040">AF1492*R1492/1000000000</f>
        <v>1.3339583579225597E-2</v>
      </c>
      <c r="AN1492" s="21">
        <f t="shared" ref="AN1492:AN1497" si="1041">AG1492*R1492/1000000000</f>
        <v>40.01875073767679</v>
      </c>
      <c r="AO1492" s="86">
        <f t="shared" si="1001"/>
        <v>1.8341927421435195E-3</v>
      </c>
      <c r="AP1492" s="88">
        <f t="shared" si="1002"/>
        <v>1.7359732055156598E-6</v>
      </c>
      <c r="AQ1492" s="89">
        <f t="shared" si="1003"/>
        <v>8.5884990167616851E-5</v>
      </c>
      <c r="AR1492" s="89">
        <f t="shared" si="1004"/>
        <v>5.4820206489968205E-7</v>
      </c>
      <c r="AS1492" s="89">
        <f t="shared" si="1005"/>
        <v>3.6546804326645467E-5</v>
      </c>
      <c r="AT1492" s="89">
        <f t="shared" si="1006"/>
        <v>0.10964041297993642</v>
      </c>
      <c r="AU1492" s="91">
        <f t="shared" si="1007"/>
        <v>5.0251855949137518E-6</v>
      </c>
      <c r="AV1492" s="95">
        <f t="shared" si="1018"/>
        <v>633.63022001321576</v>
      </c>
      <c r="AW1492" s="96">
        <f t="shared" si="1019"/>
        <v>31348.021411180151</v>
      </c>
      <c r="AX1492" s="96">
        <f t="shared" si="1020"/>
        <v>200.09375368838394</v>
      </c>
      <c r="AY1492" s="96">
        <f t="shared" si="1021"/>
        <v>13339.583579225597</v>
      </c>
      <c r="AZ1492" s="96">
        <f t="shared" si="1022"/>
        <v>40018750.737676792</v>
      </c>
      <c r="BA1492" s="97">
        <f t="shared" si="1023"/>
        <v>1834.1927421435196</v>
      </c>
      <c r="BB1492" s="102">
        <f t="shared" si="1024"/>
        <v>1.7359732055156598</v>
      </c>
      <c r="BC1492" s="98">
        <f t="shared" si="1025"/>
        <v>85.884990167616849</v>
      </c>
      <c r="BD1492" s="98">
        <f t="shared" si="1026"/>
        <v>0.54820206489968204</v>
      </c>
      <c r="BE1492" s="98">
        <f t="shared" si="1027"/>
        <v>36.546804326645464</v>
      </c>
      <c r="BF1492" s="98">
        <f t="shared" si="1028"/>
        <v>109640.41297993642</v>
      </c>
      <c r="BG1492" s="103">
        <f t="shared" si="1029"/>
        <v>5.0251855949137516</v>
      </c>
      <c r="BH1492">
        <v>0.1</v>
      </c>
      <c r="BI1492">
        <f t="shared" si="1008"/>
        <v>2084.3099342539995</v>
      </c>
      <c r="BJ1492">
        <v>0.1</v>
      </c>
      <c r="BK1492">
        <f t="shared" si="1009"/>
        <v>1987.2</v>
      </c>
      <c r="BL1492" s="114">
        <v>12.16</v>
      </c>
      <c r="BM1492" s="114">
        <v>601.6</v>
      </c>
      <c r="BN1492" s="114">
        <v>1.92</v>
      </c>
      <c r="BO1492" s="114">
        <v>256</v>
      </c>
      <c r="BP1492" s="114">
        <v>384000</v>
      </c>
      <c r="BQ1492" s="107">
        <f t="shared" si="1010"/>
        <v>8.7999999999999994E-9</v>
      </c>
      <c r="BR1492" s="107">
        <f t="shared" si="1011"/>
        <v>2.6125243246978466E-4</v>
      </c>
      <c r="BS1492" s="107">
        <f t="shared" si="1012"/>
        <v>1.2925120343241977E-2</v>
      </c>
      <c r="BT1492" s="107">
        <f t="shared" si="1013"/>
        <v>4.4742323512032579E-5</v>
      </c>
      <c r="BU1492" s="107">
        <f t="shared" si="1014"/>
        <v>5.500051209890203E-3</v>
      </c>
      <c r="BV1492" s="107">
        <f t="shared" si="1015"/>
        <v>8.9484647024065165</v>
      </c>
      <c r="BW1492" s="117">
        <f t="shared" si="1016"/>
        <v>2.593940251945663E-4</v>
      </c>
    </row>
    <row r="1493" spans="1:75" ht="15" customHeight="1" x14ac:dyDescent="0.25">
      <c r="A1493" s="108">
        <v>4.6743805555555555</v>
      </c>
      <c r="B1493" s="108">
        <v>-74.138977777777782</v>
      </c>
      <c r="C1493" s="119">
        <v>25</v>
      </c>
      <c r="D1493" s="119">
        <v>32</v>
      </c>
      <c r="E1493" s="119">
        <v>1912</v>
      </c>
      <c r="F1493" s="31" t="s">
        <v>3630</v>
      </c>
      <c r="G1493" s="31" t="s">
        <v>3631</v>
      </c>
      <c r="H1493" s="31" t="s">
        <v>3632</v>
      </c>
      <c r="I1493" s="53" t="s">
        <v>40</v>
      </c>
      <c r="J1493" s="1" t="s">
        <v>1274</v>
      </c>
      <c r="K1493" s="1" t="s">
        <v>3633</v>
      </c>
      <c r="L1493" s="1"/>
      <c r="M1493" s="1" t="s">
        <v>3452</v>
      </c>
      <c r="N1493" s="2" t="s">
        <v>172</v>
      </c>
      <c r="O1493" s="2" t="s">
        <v>2955</v>
      </c>
      <c r="P1493" s="22">
        <v>1.3557806644477024E-2</v>
      </c>
      <c r="Q1493" s="54">
        <v>19.623513599999999</v>
      </c>
      <c r="R1493" s="18">
        <v>20.717106236775162</v>
      </c>
      <c r="S1493" s="2" t="s">
        <v>45</v>
      </c>
      <c r="T1493" s="2"/>
      <c r="U1493" s="2"/>
      <c r="V1493" s="14">
        <v>365</v>
      </c>
      <c r="W1493" s="1"/>
      <c r="X1493" s="1"/>
      <c r="Y1493" s="1">
        <v>1095</v>
      </c>
      <c r="Z1493" s="1">
        <v>0</v>
      </c>
      <c r="AA1493" s="1">
        <v>0</v>
      </c>
      <c r="AB1493" s="19" t="s">
        <v>49</v>
      </c>
      <c r="AC1493" s="19">
        <v>2968843.1409999998</v>
      </c>
      <c r="AD1493" s="19">
        <v>1108945.1540000001</v>
      </c>
      <c r="AE1493" s="19">
        <v>26460000</v>
      </c>
      <c r="AF1493" s="19">
        <v>600000</v>
      </c>
      <c r="AG1493" s="19">
        <v>2640000</v>
      </c>
      <c r="AH1493" s="23">
        <v>19.623513599999999</v>
      </c>
      <c r="AI1493" s="20">
        <v>3.3600000000000005E-2</v>
      </c>
      <c r="AJ1493" s="21">
        <f t="shared" si="1037"/>
        <v>6.150583875241826E-2</v>
      </c>
      <c r="AK1493" s="21">
        <f t="shared" si="1038"/>
        <v>2.2974134566174996E-2</v>
      </c>
      <c r="AL1493" s="21">
        <f t="shared" si="1039"/>
        <v>0.5481746310250708</v>
      </c>
      <c r="AM1493" s="21">
        <f t="shared" si="1040"/>
        <v>1.2430263742065097E-2</v>
      </c>
      <c r="AN1493" s="21">
        <f t="shared" si="1041"/>
        <v>5.4693160465086432E-2</v>
      </c>
      <c r="AO1493" s="86">
        <f t="shared" si="1001"/>
        <v>0.69609476955564553</v>
      </c>
      <c r="AP1493" s="88">
        <f t="shared" si="1002"/>
        <v>1.6850914726689934E-4</v>
      </c>
      <c r="AQ1493" s="89">
        <f t="shared" si="1003"/>
        <v>6.2942834427876697E-5</v>
      </c>
      <c r="AR1493" s="89">
        <f t="shared" si="1004"/>
        <v>1.5018483041782762E-3</v>
      </c>
      <c r="AS1493" s="89">
        <f t="shared" si="1005"/>
        <v>3.4055517101548211E-5</v>
      </c>
      <c r="AT1493" s="89">
        <f t="shared" si="1006"/>
        <v>1.4984427524681216E-4</v>
      </c>
      <c r="AU1493" s="91">
        <f t="shared" si="1007"/>
        <v>1.9071089576867001E-3</v>
      </c>
      <c r="AV1493" s="95">
        <f t="shared" si="1018"/>
        <v>61505.838752418262</v>
      </c>
      <c r="AW1493" s="96">
        <f t="shared" si="1019"/>
        <v>22974.134566174995</v>
      </c>
      <c r="AX1493" s="96">
        <f t="shared" si="1020"/>
        <v>548174.63102507079</v>
      </c>
      <c r="AY1493" s="96">
        <f t="shared" si="1021"/>
        <v>12430.263742065097</v>
      </c>
      <c r="AZ1493" s="96">
        <f t="shared" si="1022"/>
        <v>54693.160465086432</v>
      </c>
      <c r="BA1493" s="97">
        <f t="shared" si="1023"/>
        <v>696094.76955564553</v>
      </c>
      <c r="BB1493" s="102">
        <f t="shared" si="1024"/>
        <v>168.50914726689933</v>
      </c>
      <c r="BC1493" s="98">
        <f t="shared" si="1025"/>
        <v>62.942834427876697</v>
      </c>
      <c r="BD1493" s="98">
        <f t="shared" si="1026"/>
        <v>1501.8483041782761</v>
      </c>
      <c r="BE1493" s="98">
        <f t="shared" si="1027"/>
        <v>34.055517101548212</v>
      </c>
      <c r="BF1493" s="98">
        <f t="shared" si="1028"/>
        <v>149.84427524681215</v>
      </c>
      <c r="BG1493" s="103">
        <f t="shared" si="1029"/>
        <v>1907.1089576867003</v>
      </c>
      <c r="BH1493">
        <v>0.1</v>
      </c>
      <c r="BI1493">
        <f t="shared" si="1008"/>
        <v>2.0717106236775162</v>
      </c>
      <c r="BJ1493">
        <v>0.1</v>
      </c>
      <c r="BK1493">
        <f t="shared" si="1009"/>
        <v>1.96235136</v>
      </c>
      <c r="BL1493" s="114">
        <v>2364070.8470000001</v>
      </c>
      <c r="BM1493" s="114">
        <v>451327.576</v>
      </c>
      <c r="BN1493">
        <f>AE1493*0.1</f>
        <v>2646000</v>
      </c>
      <c r="BO1493">
        <f>AF1493*0.1</f>
        <v>60000</v>
      </c>
      <c r="BP1493">
        <f>AG1493*0.1</f>
        <v>264000</v>
      </c>
      <c r="BQ1493" s="107">
        <f t="shared" si="1010"/>
        <v>3.3600000000000006E-3</v>
      </c>
      <c r="BR1493" s="107">
        <f t="shared" si="1011"/>
        <v>4.9361396856800001E-2</v>
      </c>
      <c r="BS1493" s="107">
        <f t="shared" si="1012"/>
        <v>9.6283110502983563E-3</v>
      </c>
      <c r="BT1493" s="107">
        <f t="shared" si="1013"/>
        <v>7.7523599774452251E-2</v>
      </c>
      <c r="BU1493" s="107">
        <f t="shared" si="1014"/>
        <v>1.7579047567903004E-3</v>
      </c>
      <c r="BV1493" s="107">
        <f t="shared" si="1015"/>
        <v>7.734780929877322E-3</v>
      </c>
      <c r="BW1493" s="117">
        <f t="shared" si="1016"/>
        <v>9.8442666380256838E-2</v>
      </c>
    </row>
    <row r="1494" spans="1:75" ht="15" customHeight="1" x14ac:dyDescent="0.25">
      <c r="A1494" s="108">
        <v>4.6060194444444438</v>
      </c>
      <c r="B1494" s="108">
        <v>-74.091880555555548</v>
      </c>
      <c r="C1494" s="119">
        <v>30</v>
      </c>
      <c r="D1494" s="119">
        <v>25</v>
      </c>
      <c r="E1494" s="119">
        <v>2319</v>
      </c>
      <c r="F1494" s="31" t="s">
        <v>3634</v>
      </c>
      <c r="G1494" s="31" t="s">
        <v>3635</v>
      </c>
      <c r="H1494" s="31" t="s">
        <v>3636</v>
      </c>
      <c r="I1494" s="53" t="s">
        <v>1273</v>
      </c>
      <c r="J1494" s="1" t="s">
        <v>41</v>
      </c>
      <c r="K1494" s="1" t="s">
        <v>3637</v>
      </c>
      <c r="L1494" s="1"/>
      <c r="M1494" s="1">
        <v>1988</v>
      </c>
      <c r="N1494" s="15" t="s">
        <v>43</v>
      </c>
      <c r="O1494" s="2" t="s">
        <v>86</v>
      </c>
      <c r="P1494" s="17">
        <v>1.192780523187394E-2</v>
      </c>
      <c r="Q1494" s="54">
        <v>278208</v>
      </c>
      <c r="R1494" s="18">
        <v>291803.39079555991</v>
      </c>
      <c r="S1494" s="2" t="s">
        <v>45</v>
      </c>
      <c r="T1494" s="2"/>
      <c r="U1494" s="2"/>
      <c r="V1494" s="14">
        <v>365</v>
      </c>
      <c r="W1494" s="1"/>
      <c r="X1494" s="1"/>
      <c r="Y1494" s="1">
        <v>8760</v>
      </c>
      <c r="Z1494" s="1">
        <v>0</v>
      </c>
      <c r="AA1494" s="1">
        <v>0</v>
      </c>
      <c r="AB1494" s="19" t="s">
        <v>49</v>
      </c>
      <c r="AC1494" s="19">
        <v>589.42211574465</v>
      </c>
      <c r="AD1494" s="19">
        <v>6395.3771199333296</v>
      </c>
      <c r="AE1494" s="19">
        <v>22.425616220874101</v>
      </c>
      <c r="AF1494" s="19">
        <v>1344</v>
      </c>
      <c r="AG1494" s="19">
        <v>1920000</v>
      </c>
      <c r="AH1494" s="20">
        <v>8608.3841463414628</v>
      </c>
      <c r="AI1494" s="20">
        <v>1.0442E-8</v>
      </c>
      <c r="AJ1494" s="21">
        <f t="shared" si="1037"/>
        <v>0.17199537198418186</v>
      </c>
      <c r="AK1494" s="21">
        <f t="shared" si="1038"/>
        <v>1.8661927290128877</v>
      </c>
      <c r="AL1494" s="21">
        <f t="shared" si="1039"/>
        <v>6.5438708539309722E-3</v>
      </c>
      <c r="AM1494" s="21">
        <f t="shared" si="1040"/>
        <v>0.39218375722923254</v>
      </c>
      <c r="AN1494" s="21">
        <f t="shared" si="1041"/>
        <v>560.26251032747496</v>
      </c>
      <c r="AO1494" s="86">
        <f t="shared" si="1001"/>
        <v>9.4281405436559516E-5</v>
      </c>
      <c r="AP1494" s="88">
        <f t="shared" si="1002"/>
        <v>4.7122019721693658E-4</v>
      </c>
      <c r="AQ1494" s="89">
        <f t="shared" si="1003"/>
        <v>5.1128567918161307E-3</v>
      </c>
      <c r="AR1494" s="89">
        <f t="shared" si="1004"/>
        <v>1.7928413298441019E-5</v>
      </c>
      <c r="AS1494" s="89">
        <f t="shared" si="1005"/>
        <v>1.0744760472033768E-3</v>
      </c>
      <c r="AT1494" s="89">
        <f t="shared" si="1006"/>
        <v>1.5349657817191096</v>
      </c>
      <c r="AU1494" s="91">
        <f t="shared" si="1007"/>
        <v>2.5830522037413568E-7</v>
      </c>
      <c r="AV1494" s="95">
        <f t="shared" si="1018"/>
        <v>171995.37198418187</v>
      </c>
      <c r="AW1494" s="96">
        <f t="shared" si="1019"/>
        <v>1866192.7290128877</v>
      </c>
      <c r="AX1494" s="96">
        <f t="shared" si="1020"/>
        <v>6543.8708539309719</v>
      </c>
      <c r="AY1494" s="96">
        <f t="shared" si="1021"/>
        <v>392183.75722923252</v>
      </c>
      <c r="AZ1494" s="96">
        <f t="shared" si="1022"/>
        <v>560262510.32747495</v>
      </c>
      <c r="BA1494" s="97">
        <f t="shared" si="1023"/>
        <v>94.28140543655951</v>
      </c>
      <c r="BB1494" s="102">
        <f t="shared" si="1024"/>
        <v>471.22019721693658</v>
      </c>
      <c r="BC1494" s="98">
        <f t="shared" si="1025"/>
        <v>5112.8567918161307</v>
      </c>
      <c r="BD1494" s="98">
        <f t="shared" si="1026"/>
        <v>17.928413298441018</v>
      </c>
      <c r="BE1494" s="98">
        <f t="shared" si="1027"/>
        <v>1074.4760472033768</v>
      </c>
      <c r="BF1494" s="98">
        <f t="shared" si="1028"/>
        <v>1534965.7817191095</v>
      </c>
      <c r="BG1494" s="103">
        <f t="shared" si="1029"/>
        <v>0.25830522037413567</v>
      </c>
      <c r="BH1494">
        <v>0.1</v>
      </c>
      <c r="BI1494">
        <f t="shared" si="1008"/>
        <v>29180.339079555994</v>
      </c>
      <c r="BJ1494">
        <v>0.1</v>
      </c>
      <c r="BK1494">
        <f t="shared" si="1009"/>
        <v>860.83841463414637</v>
      </c>
      <c r="BL1494" s="114">
        <v>491.49252207956101</v>
      </c>
      <c r="BM1494" s="114">
        <v>4911.7599692228896</v>
      </c>
      <c r="BN1494" s="114">
        <v>16.278520514623899</v>
      </c>
      <c r="BO1494" s="114">
        <v>537.6</v>
      </c>
      <c r="BP1494" s="114">
        <v>384000</v>
      </c>
      <c r="BQ1494" s="107">
        <f t="shared" si="1010"/>
        <v>1.0442E-9</v>
      </c>
      <c r="BR1494" s="107">
        <f t="shared" si="1011"/>
        <v>0.14444682952773283</v>
      </c>
      <c r="BS1494" s="107">
        <f t="shared" si="1012"/>
        <v>1.4453665713887143</v>
      </c>
      <c r="BT1494" s="107">
        <f t="shared" si="1013"/>
        <v>4.794990465595679E-3</v>
      </c>
      <c r="BU1494" s="107">
        <f t="shared" si="1014"/>
        <v>0.16170150557077198</v>
      </c>
      <c r="BV1494" s="107">
        <f t="shared" si="1015"/>
        <v>125.27850583369121</v>
      </c>
      <c r="BW1494" s="117">
        <f t="shared" si="1016"/>
        <v>1.3333404224797892E-5</v>
      </c>
    </row>
    <row r="1495" spans="1:75" ht="15" customHeight="1" x14ac:dyDescent="0.25">
      <c r="A1495" s="108">
        <v>4.7795611111111107</v>
      </c>
      <c r="B1495" s="108">
        <v>-74.095902777777766</v>
      </c>
      <c r="C1495" s="119">
        <v>29</v>
      </c>
      <c r="D1495" s="119">
        <v>44</v>
      </c>
      <c r="E1495" s="119">
        <v>179</v>
      </c>
      <c r="F1495" s="31" t="s">
        <v>3638</v>
      </c>
      <c r="G1495" s="31" t="s">
        <v>3639</v>
      </c>
      <c r="H1495" s="31" t="s">
        <v>3640</v>
      </c>
      <c r="I1495" s="14" t="s">
        <v>133</v>
      </c>
      <c r="J1495" s="1" t="s">
        <v>41</v>
      </c>
      <c r="K1495" s="1" t="s">
        <v>3637</v>
      </c>
      <c r="L1495" s="1"/>
      <c r="M1495" s="1">
        <v>1990</v>
      </c>
      <c r="N1495" s="15" t="s">
        <v>43</v>
      </c>
      <c r="O1495" s="2" t="s">
        <v>86</v>
      </c>
      <c r="P1495" s="25">
        <v>1.08600994019335E-3</v>
      </c>
      <c r="Q1495" s="54">
        <v>278208</v>
      </c>
      <c r="R1495" s="18">
        <v>279419.17540618463</v>
      </c>
      <c r="S1495" s="2" t="s">
        <v>45</v>
      </c>
      <c r="T1495" s="2"/>
      <c r="U1495" s="2"/>
      <c r="V1495" s="14">
        <v>365</v>
      </c>
      <c r="W1495" s="1"/>
      <c r="X1495" s="1"/>
      <c r="Y1495" s="1">
        <v>8760</v>
      </c>
      <c r="Z1495" s="1">
        <v>0</v>
      </c>
      <c r="AA1495" s="1">
        <v>0</v>
      </c>
      <c r="AB1495" s="19" t="s">
        <v>49</v>
      </c>
      <c r="AC1495" s="19">
        <v>589.42211574465</v>
      </c>
      <c r="AD1495" s="19">
        <v>6395.3771199333296</v>
      </c>
      <c r="AE1495" s="19">
        <v>22.425616220874101</v>
      </c>
      <c r="AF1495" s="19">
        <v>1344</v>
      </c>
      <c r="AG1495" s="19">
        <v>1920000</v>
      </c>
      <c r="AH1495" s="20">
        <v>54177.37142857143</v>
      </c>
      <c r="AI1495" s="20">
        <v>8.9999999999999995E-9</v>
      </c>
      <c r="AJ1495" s="21">
        <f t="shared" si="1037"/>
        <v>0.16469584154753883</v>
      </c>
      <c r="AK1495" s="21">
        <f t="shared" si="1038"/>
        <v>1.786991001263351</v>
      </c>
      <c r="AL1495" s="21">
        <f t="shared" si="1039"/>
        <v>6.2661471924121996E-3</v>
      </c>
      <c r="AM1495" s="21">
        <f t="shared" si="1040"/>
        <v>0.37553937174591212</v>
      </c>
      <c r="AN1495" s="21">
        <f t="shared" si="1041"/>
        <v>536.48481677987456</v>
      </c>
      <c r="AO1495" s="86">
        <f t="shared" si="1001"/>
        <v>4.8971908806437676E-4</v>
      </c>
      <c r="AP1495" s="88">
        <f t="shared" si="1002"/>
        <v>4.5122148369188718E-4</v>
      </c>
      <c r="AQ1495" s="89">
        <f t="shared" si="1003"/>
        <v>4.8958657568858935E-3</v>
      </c>
      <c r="AR1495" s="89">
        <f t="shared" si="1004"/>
        <v>1.716752655455397E-5</v>
      </c>
      <c r="AS1495" s="89">
        <f t="shared" si="1005"/>
        <v>1.0288749910846908E-3</v>
      </c>
      <c r="AT1495" s="89">
        <f t="shared" si="1006"/>
        <v>1.4698214158352727</v>
      </c>
      <c r="AU1495" s="91">
        <f t="shared" si="1007"/>
        <v>1.341696131683224E-6</v>
      </c>
      <c r="AV1495" s="95">
        <f t="shared" si="1018"/>
        <v>164695.84154753882</v>
      </c>
      <c r="AW1495" s="96">
        <f t="shared" si="1019"/>
        <v>1786991.0012633509</v>
      </c>
      <c r="AX1495" s="96">
        <f t="shared" si="1020"/>
        <v>6266.1471924121997</v>
      </c>
      <c r="AY1495" s="96">
        <f t="shared" si="1021"/>
        <v>375539.37174591213</v>
      </c>
      <c r="AZ1495" s="96">
        <f t="shared" si="1022"/>
        <v>536484816.77987456</v>
      </c>
      <c r="BA1495" s="97">
        <f t="shared" si="1023"/>
        <v>489.71908806437676</v>
      </c>
      <c r="BB1495" s="102">
        <f t="shared" si="1024"/>
        <v>451.22148369188716</v>
      </c>
      <c r="BC1495" s="98">
        <f t="shared" si="1025"/>
        <v>4895.8657568858935</v>
      </c>
      <c r="BD1495" s="98">
        <f t="shared" si="1026"/>
        <v>17.167526554553969</v>
      </c>
      <c r="BE1495" s="98">
        <f t="shared" si="1027"/>
        <v>1028.8749910846909</v>
      </c>
      <c r="BF1495" s="98">
        <f t="shared" si="1028"/>
        <v>1469821.4158352728</v>
      </c>
      <c r="BG1495" s="103">
        <f t="shared" si="1029"/>
        <v>1.3416961316832241</v>
      </c>
      <c r="BH1495">
        <v>0.1</v>
      </c>
      <c r="BI1495">
        <f t="shared" si="1008"/>
        <v>27941.917540618466</v>
      </c>
      <c r="BJ1495">
        <v>0.1</v>
      </c>
      <c r="BK1495">
        <f t="shared" si="1009"/>
        <v>5417.7371428571432</v>
      </c>
      <c r="BL1495" s="114">
        <v>491.49252207956101</v>
      </c>
      <c r="BM1495" s="114">
        <v>4911.7599692228896</v>
      </c>
      <c r="BN1495" s="114">
        <v>16.278520514623899</v>
      </c>
      <c r="BO1495" s="114">
        <v>537.6</v>
      </c>
      <c r="BP1495" s="114">
        <v>384000</v>
      </c>
      <c r="BQ1495" s="107">
        <f t="shared" si="1010"/>
        <v>8.9999999999999999E-10</v>
      </c>
      <c r="BR1495" s="107">
        <f t="shared" si="1011"/>
        <v>0.13831646673685935</v>
      </c>
      <c r="BS1495" s="107">
        <f t="shared" si="1012"/>
        <v>1.3840248203971317</v>
      </c>
      <c r="BT1495" s="107">
        <f t="shared" si="1013"/>
        <v>4.5914897641335037E-3</v>
      </c>
      <c r="BU1495" s="107">
        <f t="shared" si="1014"/>
        <v>0.15483884962864924</v>
      </c>
      <c r="BV1495" s="107">
        <f t="shared" si="1015"/>
        <v>119.96165192163194</v>
      </c>
      <c r="BW1495" s="117">
        <f t="shared" si="1016"/>
        <v>6.9256737609362589E-5</v>
      </c>
    </row>
    <row r="1496" spans="1:75" ht="15" customHeight="1" x14ac:dyDescent="0.25">
      <c r="A1496" s="108">
        <v>4.6110916666666659</v>
      </c>
      <c r="B1496" s="108">
        <v>-74.095794444444437</v>
      </c>
      <c r="C1496" s="119">
        <v>29</v>
      </c>
      <c r="D1496" s="119">
        <v>25</v>
      </c>
      <c r="E1496" s="119">
        <v>2318</v>
      </c>
      <c r="F1496" s="31" t="s">
        <v>3641</v>
      </c>
      <c r="G1496" s="31" t="s">
        <v>3642</v>
      </c>
      <c r="H1496" s="31" t="s">
        <v>3643</v>
      </c>
      <c r="I1496" s="14" t="s">
        <v>133</v>
      </c>
      <c r="J1496" s="1" t="s">
        <v>41</v>
      </c>
      <c r="K1496" s="1" t="s">
        <v>3637</v>
      </c>
      <c r="L1496" s="1"/>
      <c r="M1496" s="1">
        <v>1987</v>
      </c>
      <c r="N1496" s="15" t="s">
        <v>43</v>
      </c>
      <c r="O1496" s="2" t="s">
        <v>86</v>
      </c>
      <c r="P1496" s="25">
        <v>1.08600994019335E-3</v>
      </c>
      <c r="Q1496" s="54">
        <v>278208</v>
      </c>
      <c r="R1496" s="18">
        <v>279419.17540618463</v>
      </c>
      <c r="S1496" s="2" t="s">
        <v>45</v>
      </c>
      <c r="T1496" s="2"/>
      <c r="U1496" s="2"/>
      <c r="V1496" s="14">
        <v>365</v>
      </c>
      <c r="W1496" s="1"/>
      <c r="X1496" s="1"/>
      <c r="Y1496" s="1">
        <v>8760</v>
      </c>
      <c r="Z1496" s="1">
        <v>0</v>
      </c>
      <c r="AA1496" s="1">
        <v>0</v>
      </c>
      <c r="AB1496" s="19" t="s">
        <v>49</v>
      </c>
      <c r="AC1496" s="19">
        <v>589.42211574465</v>
      </c>
      <c r="AD1496" s="19">
        <v>6395.3771199333296</v>
      </c>
      <c r="AE1496" s="19">
        <v>22.425616220874101</v>
      </c>
      <c r="AF1496" s="19">
        <v>1344</v>
      </c>
      <c r="AG1496" s="19">
        <v>1920000</v>
      </c>
      <c r="AH1496" s="23">
        <v>278208</v>
      </c>
      <c r="AI1496" s="24">
        <v>8.7999999999999994E-8</v>
      </c>
      <c r="AJ1496" s="21">
        <f t="shared" si="1037"/>
        <v>0.16469584154753883</v>
      </c>
      <c r="AK1496" s="21">
        <f t="shared" si="1038"/>
        <v>1.786991001263351</v>
      </c>
      <c r="AL1496" s="21">
        <f t="shared" si="1039"/>
        <v>6.2661471924121996E-3</v>
      </c>
      <c r="AM1496" s="21">
        <f t="shared" si="1040"/>
        <v>0.37553937174591212</v>
      </c>
      <c r="AN1496" s="21">
        <f t="shared" si="1041"/>
        <v>536.48481677987456</v>
      </c>
      <c r="AO1496" s="86">
        <f t="shared" si="1001"/>
        <v>2.4588887435744246E-2</v>
      </c>
      <c r="AP1496" s="88">
        <f t="shared" si="1002"/>
        <v>4.5122148369188718E-4</v>
      </c>
      <c r="AQ1496" s="89">
        <f t="shared" si="1003"/>
        <v>4.8958657568858935E-3</v>
      </c>
      <c r="AR1496" s="89">
        <f t="shared" si="1004"/>
        <v>1.716752655455397E-5</v>
      </c>
      <c r="AS1496" s="89">
        <f t="shared" si="1005"/>
        <v>1.0288749910846908E-3</v>
      </c>
      <c r="AT1496" s="89">
        <f t="shared" si="1006"/>
        <v>1.4698214158352727</v>
      </c>
      <c r="AU1496" s="91">
        <f t="shared" si="1007"/>
        <v>6.7366814892449992E-5</v>
      </c>
      <c r="AV1496" s="95">
        <f t="shared" si="1018"/>
        <v>164695.84154753882</v>
      </c>
      <c r="AW1496" s="96">
        <f t="shared" si="1019"/>
        <v>1786991.0012633509</v>
      </c>
      <c r="AX1496" s="96">
        <f t="shared" si="1020"/>
        <v>6266.1471924121997</v>
      </c>
      <c r="AY1496" s="96">
        <f t="shared" si="1021"/>
        <v>375539.37174591213</v>
      </c>
      <c r="AZ1496" s="96">
        <f t="shared" si="1022"/>
        <v>536484816.77987456</v>
      </c>
      <c r="BA1496" s="97">
        <f t="shared" si="1023"/>
        <v>24588.887435744247</v>
      </c>
      <c r="BB1496" s="102">
        <f t="shared" si="1024"/>
        <v>451.22148369188716</v>
      </c>
      <c r="BC1496" s="98">
        <f t="shared" si="1025"/>
        <v>4895.8657568858935</v>
      </c>
      <c r="BD1496" s="98">
        <f t="shared" si="1026"/>
        <v>17.167526554553969</v>
      </c>
      <c r="BE1496" s="98">
        <f t="shared" si="1027"/>
        <v>1028.8749910846909</v>
      </c>
      <c r="BF1496" s="98">
        <f t="shared" si="1028"/>
        <v>1469821.4158352728</v>
      </c>
      <c r="BG1496" s="103">
        <f t="shared" si="1029"/>
        <v>67.366814892449995</v>
      </c>
      <c r="BH1496">
        <v>0.1</v>
      </c>
      <c r="BI1496">
        <f t="shared" si="1008"/>
        <v>27941.917540618466</v>
      </c>
      <c r="BJ1496">
        <v>0.1</v>
      </c>
      <c r="BK1496">
        <f t="shared" si="1009"/>
        <v>27820.800000000003</v>
      </c>
      <c r="BL1496" s="114">
        <v>491.49252207956101</v>
      </c>
      <c r="BM1496" s="114">
        <v>4911.7599692228896</v>
      </c>
      <c r="BN1496" s="114">
        <v>16.278520514623899</v>
      </c>
      <c r="BO1496" s="114">
        <v>537.6</v>
      </c>
      <c r="BP1496" s="114">
        <v>384000</v>
      </c>
      <c r="BQ1496" s="107">
        <f t="shared" si="1010"/>
        <v>8.7999999999999994E-9</v>
      </c>
      <c r="BR1496" s="107">
        <f t="shared" si="1011"/>
        <v>0.13831646673685935</v>
      </c>
      <c r="BS1496" s="107">
        <f t="shared" si="1012"/>
        <v>1.3840248203971317</v>
      </c>
      <c r="BT1496" s="107">
        <f t="shared" si="1013"/>
        <v>4.5914897641335037E-3</v>
      </c>
      <c r="BU1496" s="107">
        <f t="shared" si="1014"/>
        <v>0.15483884962864924</v>
      </c>
      <c r="BV1496" s="107">
        <f t="shared" si="1015"/>
        <v>119.96165192163194</v>
      </c>
      <c r="BW1496" s="117">
        <f t="shared" si="1016"/>
        <v>3.4773938095294917E-3</v>
      </c>
    </row>
    <row r="1497" spans="1:75" ht="15" customHeight="1" x14ac:dyDescent="0.25">
      <c r="A1497" s="108">
        <v>4.6085194444444442</v>
      </c>
      <c r="B1497" s="108">
        <v>-74.097724999999997</v>
      </c>
      <c r="C1497" s="119">
        <v>29</v>
      </c>
      <c r="D1497" s="119">
        <v>25</v>
      </c>
      <c r="E1497" s="119">
        <v>2318</v>
      </c>
      <c r="F1497" s="31" t="s">
        <v>3644</v>
      </c>
      <c r="G1497" s="31" t="s">
        <v>3635</v>
      </c>
      <c r="H1497" s="31" t="s">
        <v>3645</v>
      </c>
      <c r="I1497" s="14" t="s">
        <v>133</v>
      </c>
      <c r="J1497" s="1" t="s">
        <v>41</v>
      </c>
      <c r="K1497" s="1" t="s">
        <v>3637</v>
      </c>
      <c r="L1497" s="1"/>
      <c r="M1497" s="1">
        <v>1989</v>
      </c>
      <c r="N1497" s="15" t="s">
        <v>43</v>
      </c>
      <c r="O1497" s="2" t="s">
        <v>86</v>
      </c>
      <c r="P1497" s="17">
        <v>1.192780523187394E-2</v>
      </c>
      <c r="Q1497" s="54">
        <v>278208</v>
      </c>
      <c r="R1497" s="18">
        <v>291803.39079555991</v>
      </c>
      <c r="S1497" s="2" t="s">
        <v>45</v>
      </c>
      <c r="T1497" s="2"/>
      <c r="U1497" s="2"/>
      <c r="V1497" s="14">
        <v>365</v>
      </c>
      <c r="W1497" s="1"/>
      <c r="X1497" s="1"/>
      <c r="Y1497" s="1">
        <v>8760</v>
      </c>
      <c r="Z1497" s="1">
        <v>0</v>
      </c>
      <c r="AA1497" s="1">
        <v>0</v>
      </c>
      <c r="AB1497" s="19" t="s">
        <v>49</v>
      </c>
      <c r="AC1497" s="19">
        <v>589.42211574465</v>
      </c>
      <c r="AD1497" s="19">
        <v>6395.3771199333296</v>
      </c>
      <c r="AE1497" s="19">
        <v>22.425616220874101</v>
      </c>
      <c r="AF1497" s="19">
        <v>1344</v>
      </c>
      <c r="AG1497" s="19">
        <v>1920000</v>
      </c>
      <c r="AH1497" s="20">
        <v>8608.3841463414628</v>
      </c>
      <c r="AI1497" s="20">
        <v>1.0442E-8</v>
      </c>
      <c r="AJ1497" s="21">
        <f t="shared" si="1037"/>
        <v>0.17199537198418186</v>
      </c>
      <c r="AK1497" s="21">
        <f t="shared" si="1038"/>
        <v>1.8661927290128877</v>
      </c>
      <c r="AL1497" s="21">
        <f t="shared" si="1039"/>
        <v>6.5438708539309722E-3</v>
      </c>
      <c r="AM1497" s="21">
        <f t="shared" si="1040"/>
        <v>0.39218375722923254</v>
      </c>
      <c r="AN1497" s="21">
        <f t="shared" si="1041"/>
        <v>560.26251032747496</v>
      </c>
      <c r="AO1497" s="86">
        <f t="shared" si="1001"/>
        <v>9.4281405436559516E-5</v>
      </c>
      <c r="AP1497" s="88">
        <f t="shared" si="1002"/>
        <v>4.7122019721693658E-4</v>
      </c>
      <c r="AQ1497" s="89">
        <f t="shared" si="1003"/>
        <v>5.1128567918161307E-3</v>
      </c>
      <c r="AR1497" s="89">
        <f t="shared" si="1004"/>
        <v>1.7928413298441019E-5</v>
      </c>
      <c r="AS1497" s="89">
        <f t="shared" si="1005"/>
        <v>1.0744760472033768E-3</v>
      </c>
      <c r="AT1497" s="89">
        <f t="shared" si="1006"/>
        <v>1.5349657817191096</v>
      </c>
      <c r="AU1497" s="91">
        <f t="shared" si="1007"/>
        <v>2.5830522037413568E-7</v>
      </c>
      <c r="AV1497" s="95">
        <f t="shared" si="1018"/>
        <v>171995.37198418187</v>
      </c>
      <c r="AW1497" s="96">
        <f t="shared" si="1019"/>
        <v>1866192.7290128877</v>
      </c>
      <c r="AX1497" s="96">
        <f t="shared" si="1020"/>
        <v>6543.8708539309719</v>
      </c>
      <c r="AY1497" s="96">
        <f t="shared" si="1021"/>
        <v>392183.75722923252</v>
      </c>
      <c r="AZ1497" s="96">
        <f t="shared" si="1022"/>
        <v>560262510.32747495</v>
      </c>
      <c r="BA1497" s="97">
        <f t="shared" si="1023"/>
        <v>94.28140543655951</v>
      </c>
      <c r="BB1497" s="102">
        <f t="shared" si="1024"/>
        <v>471.22019721693658</v>
      </c>
      <c r="BC1497" s="98">
        <f t="shared" si="1025"/>
        <v>5112.8567918161307</v>
      </c>
      <c r="BD1497" s="98">
        <f t="shared" si="1026"/>
        <v>17.928413298441018</v>
      </c>
      <c r="BE1497" s="98">
        <f t="shared" si="1027"/>
        <v>1074.4760472033768</v>
      </c>
      <c r="BF1497" s="98">
        <f t="shared" si="1028"/>
        <v>1534965.7817191095</v>
      </c>
      <c r="BG1497" s="103">
        <f t="shared" si="1029"/>
        <v>0.25830522037413567</v>
      </c>
      <c r="BH1497">
        <v>0.1</v>
      </c>
      <c r="BI1497">
        <f t="shared" si="1008"/>
        <v>29180.339079555994</v>
      </c>
      <c r="BJ1497">
        <v>0.1</v>
      </c>
      <c r="BK1497">
        <f t="shared" si="1009"/>
        <v>860.83841463414637</v>
      </c>
      <c r="BL1497" s="114">
        <v>491.49252207956101</v>
      </c>
      <c r="BM1497" s="114">
        <v>4911.7599692228896</v>
      </c>
      <c r="BN1497" s="114">
        <v>16.278520514623899</v>
      </c>
      <c r="BO1497" s="114">
        <v>537.6</v>
      </c>
      <c r="BP1497" s="114">
        <v>384000</v>
      </c>
      <c r="BQ1497" s="107">
        <f t="shared" si="1010"/>
        <v>1.0442E-9</v>
      </c>
      <c r="BR1497" s="107">
        <f t="shared" si="1011"/>
        <v>0.14444682952773283</v>
      </c>
      <c r="BS1497" s="107">
        <f t="shared" si="1012"/>
        <v>1.4453665713887143</v>
      </c>
      <c r="BT1497" s="107">
        <f t="shared" si="1013"/>
        <v>4.794990465595679E-3</v>
      </c>
      <c r="BU1497" s="107">
        <f t="shared" si="1014"/>
        <v>0.16170150557077198</v>
      </c>
      <c r="BV1497" s="107">
        <f t="shared" si="1015"/>
        <v>125.27850583369121</v>
      </c>
      <c r="BW1497" s="117">
        <f t="shared" si="1016"/>
        <v>1.3333404224797892E-5</v>
      </c>
    </row>
    <row r="1498" spans="1:75" ht="45" customHeight="1" x14ac:dyDescent="0.25">
      <c r="A1498" s="108">
        <v>4.6106249999999998</v>
      </c>
      <c r="B1498" s="108">
        <v>-74.141738888888895</v>
      </c>
      <c r="C1498" s="119">
        <v>24</v>
      </c>
      <c r="D1498" s="119">
        <v>25</v>
      </c>
      <c r="E1498" s="119">
        <v>1820</v>
      </c>
      <c r="F1498" s="31" t="s">
        <v>3646</v>
      </c>
      <c r="G1498" s="31" t="s">
        <v>3647</v>
      </c>
      <c r="H1498" s="31" t="s">
        <v>3648</v>
      </c>
      <c r="I1498" s="14" t="s">
        <v>195</v>
      </c>
      <c r="J1498" s="1" t="s">
        <v>41</v>
      </c>
      <c r="K1498" s="1">
        <v>60</v>
      </c>
      <c r="L1498" s="1"/>
      <c r="M1498" s="1" t="s">
        <v>3489</v>
      </c>
      <c r="N1498" s="2" t="s">
        <v>150</v>
      </c>
      <c r="O1498" s="2" t="s">
        <v>151</v>
      </c>
      <c r="P1498" s="28">
        <v>4.2689148957375835E-3</v>
      </c>
      <c r="Q1498" s="54">
        <v>240</v>
      </c>
      <c r="R1498" s="18">
        <v>244.13334768659053</v>
      </c>
      <c r="S1498" s="15" t="s">
        <v>64</v>
      </c>
      <c r="T1498" s="15">
        <f t="shared" ref="T1498:T1499" si="1042">((R1498*6933000)/1000)/8460</f>
        <v>200.06814415025201</v>
      </c>
      <c r="U1498" s="15" t="s">
        <v>45</v>
      </c>
      <c r="V1498" s="14">
        <v>365</v>
      </c>
      <c r="W1498" s="1"/>
      <c r="X1498" s="1"/>
      <c r="Y1498" s="14">
        <v>2920</v>
      </c>
      <c r="Z1498" s="1">
        <v>0</v>
      </c>
      <c r="AA1498" s="1">
        <v>0</v>
      </c>
      <c r="AB1498" s="19" t="s">
        <v>226</v>
      </c>
      <c r="AC1498" s="19">
        <v>10.477442018542</v>
      </c>
      <c r="AD1498" s="19">
        <v>4.47117624426805</v>
      </c>
      <c r="AE1498" s="19">
        <v>11.595186881052699</v>
      </c>
      <c r="AF1498" s="19">
        <v>0.3</v>
      </c>
      <c r="AG1498" s="19">
        <v>2840</v>
      </c>
      <c r="AH1498" s="20">
        <v>1159.0914634146341</v>
      </c>
      <c r="AI1498" s="20">
        <v>1.4200000000000001E-4</v>
      </c>
      <c r="AJ1498" s="21">
        <f>AC1498*R1498/1000000</f>
        <v>2.557892995178807E-3</v>
      </c>
      <c r="AK1498" s="21">
        <f>AD1498*R1498/1000000</f>
        <v>1.0915632246099158E-3</v>
      </c>
      <c r="AL1498" s="21">
        <f>AE1498*R1498/1000000</f>
        <v>2.830771790323032E-3</v>
      </c>
      <c r="AM1498" s="21">
        <f>AF1498*R1498/1000000</f>
        <v>7.3240004305977148E-5</v>
      </c>
      <c r="AN1498" s="21">
        <f>AG1498*R1498/1000000</f>
        <v>0.6933387074299171</v>
      </c>
      <c r="AO1498" s="86">
        <f t="shared" si="1001"/>
        <v>0.16742562021603197</v>
      </c>
      <c r="AP1498" s="88">
        <f t="shared" si="1002"/>
        <v>7.0079260141885123E-6</v>
      </c>
      <c r="AQ1498" s="89">
        <f t="shared" si="1003"/>
        <v>2.9905841770134677E-6</v>
      </c>
      <c r="AR1498" s="89">
        <f t="shared" si="1004"/>
        <v>7.7555391515699515E-6</v>
      </c>
      <c r="AS1498" s="89">
        <f t="shared" si="1005"/>
        <v>2.0065754604377301E-7</v>
      </c>
      <c r="AT1498" s="89">
        <f t="shared" si="1006"/>
        <v>1.8995581025477181E-3</v>
      </c>
      <c r="AU1498" s="91">
        <f t="shared" si="1007"/>
        <v>4.5870032935899167E-4</v>
      </c>
      <c r="AV1498" s="95">
        <f t="shared" si="1018"/>
        <v>2557.8929951788068</v>
      </c>
      <c r="AW1498" s="96">
        <f t="shared" si="1019"/>
        <v>1091.5632246099158</v>
      </c>
      <c r="AX1498" s="96">
        <f t="shared" si="1020"/>
        <v>2830.7717903230318</v>
      </c>
      <c r="AY1498" s="96">
        <f t="shared" si="1021"/>
        <v>73.240004305977152</v>
      </c>
      <c r="AZ1498" s="96">
        <f t="shared" si="1022"/>
        <v>693338.70742991706</v>
      </c>
      <c r="BA1498" s="97">
        <f t="shared" si="1023"/>
        <v>167425.62021603197</v>
      </c>
      <c r="BB1498" s="102">
        <f t="shared" si="1024"/>
        <v>7.007926014188512</v>
      </c>
      <c r="BC1498" s="98">
        <f t="shared" si="1025"/>
        <v>2.9905841770134676</v>
      </c>
      <c r="BD1498" s="98">
        <f t="shared" si="1026"/>
        <v>7.7555391515699519</v>
      </c>
      <c r="BE1498" s="98">
        <f t="shared" si="1027"/>
        <v>0.20065754604377301</v>
      </c>
      <c r="BF1498" s="98">
        <f t="shared" si="1028"/>
        <v>1899.5581025477181</v>
      </c>
      <c r="BG1498" s="103">
        <f t="shared" si="1029"/>
        <v>458.70032935899167</v>
      </c>
      <c r="BH1498">
        <v>0.1</v>
      </c>
      <c r="BI1498">
        <f t="shared" si="1008"/>
        <v>24.413334768659055</v>
      </c>
      <c r="BJ1498">
        <v>0.1</v>
      </c>
      <c r="BK1498">
        <f t="shared" si="1009"/>
        <v>115.90914634146341</v>
      </c>
      <c r="BL1498" s="114">
        <v>8.3383603103149202</v>
      </c>
      <c r="BM1498" s="114">
        <v>2.3066001534352201</v>
      </c>
      <c r="BN1498" s="114">
        <v>3.9560616152376098</v>
      </c>
      <c r="BO1498" s="114">
        <v>0.12</v>
      </c>
      <c r="BP1498" s="114">
        <v>2840</v>
      </c>
      <c r="BQ1498" s="107">
        <f t="shared" si="1010"/>
        <v>1.4200000000000001E-5</v>
      </c>
      <c r="BR1498" s="107">
        <f t="shared" si="1011"/>
        <v>2.051679290570662E-3</v>
      </c>
      <c r="BS1498" s="107">
        <f t="shared" si="1012"/>
        <v>5.7360003841101619E-4</v>
      </c>
      <c r="BT1498" s="107">
        <f t="shared" si="1013"/>
        <v>1.0064367897673644E-3</v>
      </c>
      <c r="BU1498" s="107">
        <f t="shared" si="1014"/>
        <v>3.0197627377423611E-5</v>
      </c>
      <c r="BV1498" s="107">
        <f t="shared" si="1015"/>
        <v>0.69679677729793932</v>
      </c>
      <c r="BW1498" s="117">
        <f t="shared" si="1016"/>
        <v>2.367755827982395E-2</v>
      </c>
    </row>
    <row r="1499" spans="1:75" ht="45" customHeight="1" x14ac:dyDescent="0.25">
      <c r="A1499" s="108">
        <v>4.6114638888888884</v>
      </c>
      <c r="B1499" s="108">
        <v>-74.098905555555547</v>
      </c>
      <c r="C1499" s="119">
        <v>29</v>
      </c>
      <c r="D1499" s="119">
        <v>25</v>
      </c>
      <c r="E1499" s="119">
        <v>2318</v>
      </c>
      <c r="F1499" s="31" t="s">
        <v>3649</v>
      </c>
      <c r="G1499" s="31" t="s">
        <v>3650</v>
      </c>
      <c r="H1499" s="31" t="s">
        <v>3651</v>
      </c>
      <c r="I1499" s="14" t="s">
        <v>133</v>
      </c>
      <c r="J1499" s="1" t="s">
        <v>41</v>
      </c>
      <c r="K1499" s="1">
        <v>200</v>
      </c>
      <c r="L1499" s="1"/>
      <c r="M1499" s="1" t="s">
        <v>3446</v>
      </c>
      <c r="N1499" s="2" t="s">
        <v>150</v>
      </c>
      <c r="O1499" s="2" t="s">
        <v>224</v>
      </c>
      <c r="P1499" s="17">
        <v>1.3557806644477024E-2</v>
      </c>
      <c r="Q1499" s="54">
        <v>800</v>
      </c>
      <c r="R1499" s="18">
        <v>844.58294917277874</v>
      </c>
      <c r="S1499" s="15" t="s">
        <v>64</v>
      </c>
      <c r="T1499" s="15">
        <f t="shared" si="1042"/>
        <v>692.13872182208922</v>
      </c>
      <c r="U1499" s="15" t="s">
        <v>45</v>
      </c>
      <c r="V1499" s="14">
        <v>365</v>
      </c>
      <c r="W1499" s="1"/>
      <c r="X1499" s="1"/>
      <c r="Y1499" s="1">
        <v>3650</v>
      </c>
      <c r="Z1499" s="1">
        <v>0</v>
      </c>
      <c r="AA1499" s="1">
        <v>0</v>
      </c>
      <c r="AB1499" s="19" t="s">
        <v>226</v>
      </c>
      <c r="AC1499" s="19">
        <v>5.8778764320498897</v>
      </c>
      <c r="AD1499" s="19">
        <v>7.6168169581462903</v>
      </c>
      <c r="AE1499" s="19">
        <v>22.1296397414769</v>
      </c>
      <c r="AF1499" s="19">
        <v>0.3</v>
      </c>
      <c r="AG1499" s="19">
        <v>2840</v>
      </c>
      <c r="AH1499" s="20">
        <v>1159.0914634146341</v>
      </c>
      <c r="AI1499" s="20">
        <v>1.4200000000000001E-4</v>
      </c>
      <c r="AJ1499" s="21">
        <f>AC1499*R1499/1000000</f>
        <v>4.9643542118538659E-3</v>
      </c>
      <c r="AK1499" s="21">
        <f>AD1499*R1499/1000000</f>
        <v>6.4330337298204275E-3</v>
      </c>
      <c r="AL1499" s="21">
        <f>AE1499*R1499/1000000</f>
        <v>1.8690316396987688E-2</v>
      </c>
      <c r="AM1499" s="21">
        <f>AF1499*R1499/1000000</f>
        <v>2.5337488475183359E-4</v>
      </c>
      <c r="AN1499" s="21">
        <f>AG1499*R1499/1000000</f>
        <v>2.3986155756506915</v>
      </c>
      <c r="AO1499" s="86">
        <f t="shared" si="1001"/>
        <v>0.17376342735938094</v>
      </c>
      <c r="AP1499" s="88">
        <f t="shared" si="1002"/>
        <v>1.3600970443435248E-5</v>
      </c>
      <c r="AQ1499" s="89">
        <f t="shared" si="1003"/>
        <v>1.76247499447135E-5</v>
      </c>
      <c r="AR1499" s="89">
        <f t="shared" si="1004"/>
        <v>5.1206346293116955E-5</v>
      </c>
      <c r="AS1499" s="89">
        <f t="shared" si="1005"/>
        <v>6.941777664433797E-7</v>
      </c>
      <c r="AT1499" s="89">
        <f t="shared" si="1006"/>
        <v>6.5715495223306617E-3</v>
      </c>
      <c r="AU1499" s="91">
        <f t="shared" si="1007"/>
        <v>4.7606418454624916E-4</v>
      </c>
      <c r="AV1499" s="95">
        <f t="shared" si="1018"/>
        <v>4964.3542118538662</v>
      </c>
      <c r="AW1499" s="96">
        <f t="shared" si="1019"/>
        <v>6433.0337298204277</v>
      </c>
      <c r="AX1499" s="96">
        <f t="shared" si="1020"/>
        <v>18690.316396987688</v>
      </c>
      <c r="AY1499" s="96">
        <f t="shared" si="1021"/>
        <v>253.3748847518336</v>
      </c>
      <c r="AZ1499" s="96">
        <f t="shared" si="1022"/>
        <v>2398615.5756506915</v>
      </c>
      <c r="BA1499" s="97">
        <f t="shared" si="1023"/>
        <v>173763.42735938093</v>
      </c>
      <c r="BB1499" s="102">
        <f t="shared" si="1024"/>
        <v>13.600970443435248</v>
      </c>
      <c r="BC1499" s="98">
        <f t="shared" si="1025"/>
        <v>17.6247499447135</v>
      </c>
      <c r="BD1499" s="98">
        <f t="shared" si="1026"/>
        <v>51.206346293116958</v>
      </c>
      <c r="BE1499" s="98">
        <f t="shared" si="1027"/>
        <v>0.6941777664433797</v>
      </c>
      <c r="BF1499" s="98">
        <f t="shared" si="1028"/>
        <v>6571.5495223306616</v>
      </c>
      <c r="BG1499" s="103">
        <f t="shared" si="1029"/>
        <v>476.06418454624918</v>
      </c>
      <c r="BH1499">
        <v>0.1</v>
      </c>
      <c r="BI1499">
        <f t="shared" si="1008"/>
        <v>84.458294917277883</v>
      </c>
      <c r="BJ1499">
        <v>0.1</v>
      </c>
      <c r="BK1499">
        <f t="shared" si="1009"/>
        <v>115.90914634146341</v>
      </c>
      <c r="BL1499" s="114">
        <v>4.1247646050424898</v>
      </c>
      <c r="BM1499" s="114">
        <v>5.0304179232934398</v>
      </c>
      <c r="BN1499" s="114">
        <v>17.597190734642901</v>
      </c>
      <c r="BO1499" s="114">
        <v>0.12</v>
      </c>
      <c r="BP1499" s="114">
        <v>2840</v>
      </c>
      <c r="BQ1499" s="107">
        <f t="shared" si="1010"/>
        <v>1.4200000000000001E-5</v>
      </c>
      <c r="BR1499" s="107">
        <f t="shared" si="1011"/>
        <v>3.5188996305618361E-3</v>
      </c>
      <c r="BS1499" s="107">
        <f t="shared" si="1012"/>
        <v>4.2970321641302798E-3</v>
      </c>
      <c r="BT1499" s="107">
        <f t="shared" si="1013"/>
        <v>1.4979347833164361E-2</v>
      </c>
      <c r="BU1499" s="107">
        <f t="shared" si="1014"/>
        <v>1.0446914127105116E-4</v>
      </c>
      <c r="BV1499" s="107">
        <f t="shared" si="1015"/>
        <v>2.4105788198172733</v>
      </c>
      <c r="BW1499" s="117">
        <f t="shared" si="1016"/>
        <v>2.4573859561606869E-2</v>
      </c>
    </row>
    <row r="1500" spans="1:75" ht="15" customHeight="1" x14ac:dyDescent="0.25">
      <c r="A1500" s="108">
        <v>4.6123472222222217</v>
      </c>
      <c r="B1500" s="108">
        <v>-74.099761111111107</v>
      </c>
      <c r="C1500" s="119">
        <v>29</v>
      </c>
      <c r="D1500" s="119">
        <v>25</v>
      </c>
      <c r="E1500" s="119">
        <v>2318</v>
      </c>
      <c r="F1500" s="31" t="s">
        <v>3652</v>
      </c>
      <c r="G1500" s="31" t="s">
        <v>3653</v>
      </c>
      <c r="H1500" s="31" t="s">
        <v>3654</v>
      </c>
      <c r="I1500" s="14" t="s">
        <v>133</v>
      </c>
      <c r="J1500" s="1" t="s">
        <v>53</v>
      </c>
      <c r="K1500" s="1" t="s">
        <v>256</v>
      </c>
      <c r="L1500" s="1"/>
      <c r="M1500" s="1" t="s">
        <v>3446</v>
      </c>
      <c r="N1500" s="15" t="s">
        <v>43</v>
      </c>
      <c r="O1500" s="2" t="s">
        <v>123</v>
      </c>
      <c r="P1500" s="28">
        <v>4.2689148957375835E-3</v>
      </c>
      <c r="Q1500" s="54">
        <v>10080</v>
      </c>
      <c r="R1500" s="18">
        <v>10253.600602836803</v>
      </c>
      <c r="S1500" s="2" t="s">
        <v>45</v>
      </c>
      <c r="T1500" s="2"/>
      <c r="U1500" s="2"/>
      <c r="V1500" s="14">
        <v>365</v>
      </c>
      <c r="W1500" s="1"/>
      <c r="X1500" s="1"/>
      <c r="Y1500" s="14">
        <v>2190</v>
      </c>
      <c r="Z1500" s="1">
        <v>0</v>
      </c>
      <c r="AA1500" s="1">
        <v>0</v>
      </c>
      <c r="AB1500" s="19" t="s">
        <v>49</v>
      </c>
      <c r="AC1500" s="19">
        <v>196.35697419693699</v>
      </c>
      <c r="AD1500" s="19">
        <v>1220.7279907421801</v>
      </c>
      <c r="AE1500" s="19">
        <v>69.655897325915305</v>
      </c>
      <c r="AF1500" s="19">
        <v>640</v>
      </c>
      <c r="AG1500" s="19">
        <v>1920000</v>
      </c>
      <c r="AH1500" s="20">
        <v>2.9803032786885244</v>
      </c>
      <c r="AI1500" s="20">
        <v>1.362E-5</v>
      </c>
      <c r="AJ1500" s="21">
        <f>AC1500*R1500/1000000000</f>
        <v>2.0133659889969235E-3</v>
      </c>
      <c r="AK1500" s="21">
        <f>AD1500*R1500/1000000000</f>
        <v>1.2516857261773776E-2</v>
      </c>
      <c r="AL1500" s="21">
        <f>AE1500*R1500/1000000000</f>
        <v>7.1422375081214363E-4</v>
      </c>
      <c r="AM1500" s="21">
        <f>AF1500*R1500/1000000000</f>
        <v>6.5623043858155537E-3</v>
      </c>
      <c r="AN1500" s="21">
        <f>AG1500*R1500/1000000000</f>
        <v>19.686913157446664</v>
      </c>
      <c r="AO1500" s="86">
        <f t="shared" si="1001"/>
        <v>4.1290812889073531E-5</v>
      </c>
      <c r="AP1500" s="88">
        <f t="shared" si="1002"/>
        <v>5.5160712027312968E-6</v>
      </c>
      <c r="AQ1500" s="89">
        <f t="shared" si="1003"/>
        <v>3.4292759621298016E-5</v>
      </c>
      <c r="AR1500" s="89">
        <f t="shared" si="1004"/>
        <v>1.9567773994853248E-6</v>
      </c>
      <c r="AS1500" s="89">
        <f t="shared" si="1005"/>
        <v>1.7978916125522065E-5</v>
      </c>
      <c r="AT1500" s="89">
        <f t="shared" si="1006"/>
        <v>5.3936748376566201E-2</v>
      </c>
      <c r="AU1500" s="91">
        <f t="shared" si="1007"/>
        <v>1.1312551476458501E-7</v>
      </c>
      <c r="AV1500" s="95">
        <f t="shared" si="1018"/>
        <v>2013.3659889969235</v>
      </c>
      <c r="AW1500" s="96">
        <f t="shared" si="1019"/>
        <v>12516.857261773775</v>
      </c>
      <c r="AX1500" s="96">
        <f t="shared" si="1020"/>
        <v>714.22375081214363</v>
      </c>
      <c r="AY1500" s="96">
        <f t="shared" si="1021"/>
        <v>6562.3043858155534</v>
      </c>
      <c r="AZ1500" s="96">
        <f t="shared" si="1022"/>
        <v>19686913.157446664</v>
      </c>
      <c r="BA1500" s="97">
        <f t="shared" si="1023"/>
        <v>41.290812889073528</v>
      </c>
      <c r="BB1500" s="102">
        <f t="shared" si="1024"/>
        <v>5.5160712027312968</v>
      </c>
      <c r="BC1500" s="98">
        <f t="shared" si="1025"/>
        <v>34.292759621298018</v>
      </c>
      <c r="BD1500" s="98">
        <f t="shared" si="1026"/>
        <v>1.9567773994853248</v>
      </c>
      <c r="BE1500" s="98">
        <f t="shared" si="1027"/>
        <v>17.978916125522066</v>
      </c>
      <c r="BF1500" s="98">
        <f t="shared" si="1028"/>
        <v>53936.748376566204</v>
      </c>
      <c r="BG1500" s="103">
        <f t="shared" si="1029"/>
        <v>0.11312551476458502</v>
      </c>
      <c r="BH1500">
        <v>0.1</v>
      </c>
      <c r="BI1500">
        <f t="shared" si="1008"/>
        <v>1025.3600602836802</v>
      </c>
      <c r="BJ1500">
        <v>0.1</v>
      </c>
      <c r="BK1500">
        <f t="shared" si="1009"/>
        <v>0.29803032786885247</v>
      </c>
      <c r="BL1500" s="114">
        <v>187.562005220738</v>
      </c>
      <c r="BM1500" s="114">
        <v>1012.03746873145</v>
      </c>
      <c r="BN1500" s="114">
        <v>69.555897325915296</v>
      </c>
      <c r="BO1500" s="114">
        <v>256</v>
      </c>
      <c r="BP1500" s="114">
        <v>384000</v>
      </c>
      <c r="BQ1500" s="107">
        <f t="shared" si="1010"/>
        <v>1.362E-6</v>
      </c>
      <c r="BR1500" s="107">
        <f t="shared" si="1011"/>
        <v>1.9336960445697688E-3</v>
      </c>
      <c r="BS1500" s="107">
        <f t="shared" si="1012"/>
        <v>1.0452245082233353E-2</v>
      </c>
      <c r="BT1500" s="107">
        <f t="shared" si="1013"/>
        <v>7.1676572199937409E-4</v>
      </c>
      <c r="BU1500" s="107">
        <f t="shared" si="1014"/>
        <v>2.705707413017156E-3</v>
      </c>
      <c r="BV1500" s="107">
        <f t="shared" si="1015"/>
        <v>4.4021276087185761</v>
      </c>
      <c r="BW1500" s="117">
        <f t="shared" si="1016"/>
        <v>5.8394027589137601E-6</v>
      </c>
    </row>
    <row r="1501" spans="1:75" ht="15" customHeight="1" x14ac:dyDescent="0.25">
      <c r="A1501" s="108">
        <v>4.5956416666666664</v>
      </c>
      <c r="B1501" s="108">
        <v>-74.182033333333337</v>
      </c>
      <c r="C1501" s="119">
        <v>20</v>
      </c>
      <c r="D1501" s="119">
        <v>23</v>
      </c>
      <c r="E1501" s="119">
        <v>1790</v>
      </c>
      <c r="F1501" s="31" t="s">
        <v>3655</v>
      </c>
      <c r="G1501" s="31" t="s">
        <v>436</v>
      </c>
      <c r="H1501" s="31" t="s">
        <v>3656</v>
      </c>
      <c r="I1501" s="53" t="s">
        <v>425</v>
      </c>
      <c r="J1501" s="1" t="s">
        <v>1274</v>
      </c>
      <c r="K1501" s="1" t="s">
        <v>3657</v>
      </c>
      <c r="L1501" s="1"/>
      <c r="M1501" s="1" t="s">
        <v>3657</v>
      </c>
      <c r="N1501" s="2" t="s">
        <v>172</v>
      </c>
      <c r="O1501" s="2" t="s">
        <v>2955</v>
      </c>
      <c r="P1501" s="22">
        <v>1.3557806644477024E-2</v>
      </c>
      <c r="Q1501" s="54">
        <v>0.87215615999999996</v>
      </c>
      <c r="R1501" s="18">
        <v>0.9207602771900073</v>
      </c>
      <c r="S1501" s="2" t="s">
        <v>45</v>
      </c>
      <c r="T1501" s="2"/>
      <c r="U1501" s="2"/>
      <c r="V1501" s="14">
        <v>365</v>
      </c>
      <c r="W1501" s="1"/>
      <c r="X1501" s="1"/>
      <c r="Y1501" s="1">
        <v>2304</v>
      </c>
      <c r="Z1501" s="1">
        <v>0</v>
      </c>
      <c r="AA1501" s="1">
        <v>0</v>
      </c>
      <c r="AB1501" s="19" t="s">
        <v>49</v>
      </c>
      <c r="AC1501" s="19">
        <v>2968843.1409999998</v>
      </c>
      <c r="AD1501" s="19">
        <v>1108945.1540000001</v>
      </c>
      <c r="AE1501" s="19">
        <v>26460000</v>
      </c>
      <c r="AF1501" s="19">
        <v>600000</v>
      </c>
      <c r="AG1501" s="19">
        <v>2640000</v>
      </c>
      <c r="AH1501" s="23">
        <v>0.87215615999999996</v>
      </c>
      <c r="AI1501" s="20">
        <v>3.3600000000000005E-2</v>
      </c>
      <c r="AJ1501" s="21">
        <f>AC1501*R1501/1000000000</f>
        <v>2.733592833440812E-3</v>
      </c>
      <c r="AK1501" s="21">
        <f>AD1501*R1501/1000000000</f>
        <v>1.0210726473855554E-3</v>
      </c>
      <c r="AL1501" s="21">
        <f>AE1501*R1501/1000000000</f>
        <v>2.4363316934447595E-2</v>
      </c>
      <c r="AM1501" s="21">
        <f>AF1501*R1501/1000000000</f>
        <v>5.5245616631400434E-4</v>
      </c>
      <c r="AN1501" s="21">
        <f>AG1501*R1501/1000000000</f>
        <v>2.4308071317816196E-3</v>
      </c>
      <c r="AO1501" s="86">
        <f t="shared" si="1001"/>
        <v>3.0937545313584253E-2</v>
      </c>
      <c r="AP1501" s="88">
        <f t="shared" si="1002"/>
        <v>7.4892954340844168E-6</v>
      </c>
      <c r="AQ1501" s="89">
        <f t="shared" si="1003"/>
        <v>2.7974593079056313E-6</v>
      </c>
      <c r="AR1501" s="89">
        <f t="shared" si="1004"/>
        <v>6.6748813519034505E-5</v>
      </c>
      <c r="AS1501" s="89">
        <f t="shared" si="1005"/>
        <v>1.5135785378465872E-6</v>
      </c>
      <c r="AT1501" s="89">
        <f t="shared" si="1006"/>
        <v>6.6597455665249854E-6</v>
      </c>
      <c r="AU1501" s="91">
        <f t="shared" si="1007"/>
        <v>8.4760398119408908E-5</v>
      </c>
      <c r="AV1501" s="95">
        <f t="shared" si="1018"/>
        <v>2733.5928334408118</v>
      </c>
      <c r="AW1501" s="96">
        <f t="shared" si="1019"/>
        <v>1021.0726473855553</v>
      </c>
      <c r="AX1501" s="96">
        <f t="shared" si="1020"/>
        <v>24363.316934447594</v>
      </c>
      <c r="AY1501" s="96">
        <f t="shared" si="1021"/>
        <v>552.45616631400435</v>
      </c>
      <c r="AZ1501" s="96">
        <f t="shared" si="1022"/>
        <v>2430.8071317816198</v>
      </c>
      <c r="BA1501" s="97">
        <f t="shared" si="1023"/>
        <v>30937.545313584251</v>
      </c>
      <c r="BB1501" s="102">
        <f t="shared" si="1024"/>
        <v>7.4892954340844167</v>
      </c>
      <c r="BC1501" s="98">
        <f t="shared" si="1025"/>
        <v>2.7974593079056311</v>
      </c>
      <c r="BD1501" s="98">
        <f t="shared" si="1026"/>
        <v>66.748813519034499</v>
      </c>
      <c r="BE1501" s="98">
        <f t="shared" si="1027"/>
        <v>1.5135785378465871</v>
      </c>
      <c r="BF1501" s="98">
        <f t="shared" si="1028"/>
        <v>6.6597455665249852</v>
      </c>
      <c r="BG1501" s="103">
        <f t="shared" si="1029"/>
        <v>84.760398119408904</v>
      </c>
      <c r="BH1501">
        <v>0.1</v>
      </c>
      <c r="BI1501">
        <f t="shared" si="1008"/>
        <v>9.2076027719000739E-2</v>
      </c>
      <c r="BJ1501">
        <v>0.1</v>
      </c>
      <c r="BK1501">
        <f t="shared" si="1009"/>
        <v>8.7215615999999996E-2</v>
      </c>
      <c r="BL1501" s="114">
        <v>2364070.8470000001</v>
      </c>
      <c r="BM1501" s="114">
        <v>451327.576</v>
      </c>
      <c r="BN1501">
        <f>AE1501*0.1</f>
        <v>2646000</v>
      </c>
      <c r="BO1501">
        <f>AF1501*0.1</f>
        <v>60000</v>
      </c>
      <c r="BP1501">
        <f>AG1501*0.1</f>
        <v>264000</v>
      </c>
      <c r="BQ1501" s="107">
        <f t="shared" si="1010"/>
        <v>3.3600000000000006E-3</v>
      </c>
      <c r="BR1501" s="107">
        <f t="shared" si="1011"/>
        <v>2.1938398603022226E-3</v>
      </c>
      <c r="BS1501" s="107">
        <f t="shared" si="1012"/>
        <v>4.2792493556881582E-4</v>
      </c>
      <c r="BT1501" s="107">
        <f t="shared" si="1013"/>
        <v>3.4454933233089894E-3</v>
      </c>
      <c r="BU1501" s="107">
        <f t="shared" si="1014"/>
        <v>7.8129100301791134E-5</v>
      </c>
      <c r="BV1501" s="107">
        <f t="shared" si="1015"/>
        <v>3.4376804132788105E-4</v>
      </c>
      <c r="BW1501" s="117">
        <f t="shared" si="1016"/>
        <v>4.3752296169003047E-3</v>
      </c>
    </row>
    <row r="1502" spans="1:75" ht="45" customHeight="1" x14ac:dyDescent="0.25">
      <c r="A1502" s="108">
        <v>4.6188861111111112</v>
      </c>
      <c r="B1502" s="108">
        <v>-74.142827777777782</v>
      </c>
      <c r="C1502" s="119">
        <v>24</v>
      </c>
      <c r="D1502" s="119">
        <v>26</v>
      </c>
      <c r="E1502" s="119">
        <v>1833</v>
      </c>
      <c r="F1502" s="31" t="s">
        <v>3658</v>
      </c>
      <c r="G1502" s="31" t="s">
        <v>3659</v>
      </c>
      <c r="H1502" s="31" t="s">
        <v>3660</v>
      </c>
      <c r="I1502" s="14" t="s">
        <v>195</v>
      </c>
      <c r="J1502" s="1" t="s">
        <v>41</v>
      </c>
      <c r="K1502" s="1" t="s">
        <v>3462</v>
      </c>
      <c r="L1502" s="1"/>
      <c r="M1502" s="1" t="s">
        <v>3452</v>
      </c>
      <c r="N1502" s="2" t="s">
        <v>62</v>
      </c>
      <c r="O1502" s="2" t="s">
        <v>224</v>
      </c>
      <c r="P1502" s="28">
        <v>4.2689148957375835E-3</v>
      </c>
      <c r="Q1502" s="54">
        <v>167731.20000000001</v>
      </c>
      <c r="R1502" s="18">
        <v>170619.91403120442</v>
      </c>
      <c r="S1502" s="15" t="s">
        <v>64</v>
      </c>
      <c r="T1502" s="15">
        <f t="shared" ref="T1502:T1503" si="1043">((R1502*6933000)/1000)/8460</f>
        <v>139823.62458372817</v>
      </c>
      <c r="U1502" s="15" t="s">
        <v>45</v>
      </c>
      <c r="V1502" s="14">
        <v>365</v>
      </c>
      <c r="W1502" s="1"/>
      <c r="X1502" s="1"/>
      <c r="Y1502" s="1">
        <v>8760</v>
      </c>
      <c r="Z1502" s="1">
        <v>0</v>
      </c>
      <c r="AA1502" s="1">
        <v>0</v>
      </c>
      <c r="AB1502" s="19" t="s">
        <v>226</v>
      </c>
      <c r="AC1502" s="19">
        <v>5.8778764320498897</v>
      </c>
      <c r="AD1502" s="19">
        <v>7.6168169581462903</v>
      </c>
      <c r="AE1502" s="19">
        <v>22.1296397414769</v>
      </c>
      <c r="AF1502" s="19">
        <v>0.3</v>
      </c>
      <c r="AG1502" s="19">
        <v>2840</v>
      </c>
      <c r="AH1502" s="20">
        <v>1159.0914634146341</v>
      </c>
      <c r="AI1502" s="20">
        <v>1.4200000000000001E-4</v>
      </c>
      <c r="AJ1502" s="21">
        <f>AC1502*R1502/1000000</f>
        <v>1.0028827715223947</v>
      </c>
      <c r="AK1502" s="21">
        <f>AD1502*R1502/1000000</f>
        <v>1.2995806545903401</v>
      </c>
      <c r="AL1502" s="21">
        <f>AE1502*R1502/1000000</f>
        <v>3.7757572302323137</v>
      </c>
      <c r="AM1502" s="21">
        <f>AF1502*R1502/1000000</f>
        <v>5.1185974209361322E-2</v>
      </c>
      <c r="AN1502" s="21">
        <f>AG1502*R1502/1000000</f>
        <v>484.56055584862054</v>
      </c>
      <c r="AO1502" s="86">
        <f t="shared" si="1001"/>
        <v>0.16742562021603197</v>
      </c>
      <c r="AP1502" s="88">
        <f t="shared" si="1002"/>
        <v>2.7476240315682048E-3</v>
      </c>
      <c r="AQ1502" s="89">
        <f t="shared" si="1003"/>
        <v>3.5604949440831237E-3</v>
      </c>
      <c r="AR1502" s="89">
        <f t="shared" si="1004"/>
        <v>1.0344540356800859E-2</v>
      </c>
      <c r="AS1502" s="89">
        <f t="shared" si="1005"/>
        <v>1.4023554577907211E-4</v>
      </c>
      <c r="AT1502" s="89">
        <f t="shared" si="1006"/>
        <v>1.3275631667085495</v>
      </c>
      <c r="AU1502" s="91">
        <f t="shared" si="1007"/>
        <v>4.5870032935899167E-4</v>
      </c>
      <c r="AV1502" s="95">
        <f t="shared" si="1018"/>
        <v>1002882.7715223947</v>
      </c>
      <c r="AW1502" s="96">
        <f t="shared" si="1019"/>
        <v>1299580.6545903401</v>
      </c>
      <c r="AX1502" s="96">
        <f t="shared" si="1020"/>
        <v>3775757.2302323137</v>
      </c>
      <c r="AY1502" s="96">
        <f t="shared" si="1021"/>
        <v>51185.974209361324</v>
      </c>
      <c r="AZ1502" s="96">
        <f t="shared" si="1022"/>
        <v>484560555.84862053</v>
      </c>
      <c r="BA1502" s="97">
        <f t="shared" si="1023"/>
        <v>167425.62021603197</v>
      </c>
      <c r="BB1502" s="102">
        <f t="shared" si="1024"/>
        <v>2747.6240315682048</v>
      </c>
      <c r="BC1502" s="98">
        <f t="shared" si="1025"/>
        <v>3560.4949440831238</v>
      </c>
      <c r="BD1502" s="98">
        <f t="shared" si="1026"/>
        <v>10344.540356800859</v>
      </c>
      <c r="BE1502" s="98">
        <f t="shared" si="1027"/>
        <v>140.23554577907211</v>
      </c>
      <c r="BF1502" s="98">
        <f t="shared" si="1028"/>
        <v>1327563.1667085495</v>
      </c>
      <c r="BG1502" s="103">
        <f t="shared" si="1029"/>
        <v>458.70032935899167</v>
      </c>
      <c r="BH1502">
        <v>0.1</v>
      </c>
      <c r="BI1502">
        <f t="shared" si="1008"/>
        <v>17061.991403120443</v>
      </c>
      <c r="BJ1502">
        <v>0.1</v>
      </c>
      <c r="BK1502">
        <f t="shared" si="1009"/>
        <v>115.90914634146341</v>
      </c>
      <c r="BL1502" s="114">
        <v>4.1247646050424898</v>
      </c>
      <c r="BM1502" s="114">
        <v>5.0304179232934398</v>
      </c>
      <c r="BN1502" s="114">
        <v>17.597190734642901</v>
      </c>
      <c r="BO1502" s="114">
        <v>0.12</v>
      </c>
      <c r="BP1502" s="114">
        <v>2840</v>
      </c>
      <c r="BQ1502" s="107">
        <f t="shared" si="1010"/>
        <v>1.4200000000000001E-5</v>
      </c>
      <c r="BR1502" s="107">
        <f t="shared" si="1011"/>
        <v>0.71087671499756155</v>
      </c>
      <c r="BS1502" s="107">
        <f t="shared" si="1012"/>
        <v>0.86807253112476013</v>
      </c>
      <c r="BT1502" s="107">
        <f t="shared" si="1013"/>
        <v>3.0260793709383416</v>
      </c>
      <c r="BU1502" s="107">
        <f t="shared" si="1014"/>
        <v>2.110451782153382E-2</v>
      </c>
      <c r="BV1502" s="107">
        <f t="shared" si="1015"/>
        <v>486.97733171798387</v>
      </c>
      <c r="BW1502" s="117">
        <f t="shared" si="1016"/>
        <v>2.367755827982395E-2</v>
      </c>
    </row>
    <row r="1503" spans="1:75" ht="45" customHeight="1" x14ac:dyDescent="0.25">
      <c r="A1503" s="108">
        <v>4.5909944444444442</v>
      </c>
      <c r="B1503" s="108">
        <v>-74.112527777777771</v>
      </c>
      <c r="C1503" s="119">
        <v>28</v>
      </c>
      <c r="D1503" s="119">
        <v>23</v>
      </c>
      <c r="E1503" s="119">
        <v>1798</v>
      </c>
      <c r="F1503" s="31" t="s">
        <v>3661</v>
      </c>
      <c r="G1503" s="31" t="s">
        <v>3662</v>
      </c>
      <c r="H1503" s="31" t="s">
        <v>3663</v>
      </c>
      <c r="I1503" s="53" t="s">
        <v>1526</v>
      </c>
      <c r="J1503" s="1" t="s">
        <v>41</v>
      </c>
      <c r="K1503" s="1" t="s">
        <v>3462</v>
      </c>
      <c r="L1503" s="1"/>
      <c r="M1503" s="1">
        <v>2003</v>
      </c>
      <c r="N1503" s="2" t="s">
        <v>150</v>
      </c>
      <c r="O1503" s="2" t="s">
        <v>224</v>
      </c>
      <c r="P1503" s="28">
        <v>4.2689148957375835E-3</v>
      </c>
      <c r="Q1503" s="54">
        <v>8330</v>
      </c>
      <c r="R1503" s="18">
        <v>8473.4616092887463</v>
      </c>
      <c r="S1503" s="15" t="s">
        <v>64</v>
      </c>
      <c r="T1503" s="15">
        <f t="shared" si="1043"/>
        <v>6944.0318365483308</v>
      </c>
      <c r="U1503" s="15" t="s">
        <v>45</v>
      </c>
      <c r="V1503" s="14">
        <v>365</v>
      </c>
      <c r="W1503" s="1"/>
      <c r="X1503" s="1"/>
      <c r="Y1503" s="1">
        <v>2349</v>
      </c>
      <c r="Z1503" s="1">
        <v>0</v>
      </c>
      <c r="AA1503" s="1">
        <v>0</v>
      </c>
      <c r="AB1503" s="19" t="s">
        <v>226</v>
      </c>
      <c r="AC1503" s="19">
        <v>5.8778764320498897</v>
      </c>
      <c r="AD1503" s="19">
        <v>7.6168169581462903</v>
      </c>
      <c r="AE1503" s="19">
        <v>22.1296397414769</v>
      </c>
      <c r="AF1503" s="19">
        <v>0.3</v>
      </c>
      <c r="AG1503" s="19">
        <v>2840</v>
      </c>
      <c r="AH1503" s="20">
        <v>1159.0914634146341</v>
      </c>
      <c r="AI1503" s="20">
        <v>1.4200000000000001E-4</v>
      </c>
      <c r="AJ1503" s="21">
        <f>AC1503*R1503/1000000</f>
        <v>4.9805960291117848E-2</v>
      </c>
      <c r="AK1503" s="21">
        <f>AD1503*R1503/1000000</f>
        <v>6.4540806079832078E-2</v>
      </c>
      <c r="AL1503" s="21">
        <f>AE1503*R1503/1000000</f>
        <v>0.18751465277679505</v>
      </c>
      <c r="AM1503" s="21">
        <f>AF1503*R1503/1000000</f>
        <v>2.5420384827866235E-3</v>
      </c>
      <c r="AN1503" s="21">
        <f>AG1503*R1503/1000000</f>
        <v>24.064630970380037</v>
      </c>
      <c r="AO1503" s="86">
        <f t="shared" si="1001"/>
        <v>0.16742562021603197</v>
      </c>
      <c r="AP1503" s="88">
        <f t="shared" si="1002"/>
        <v>1.3645468572908998E-4</v>
      </c>
      <c r="AQ1503" s="89">
        <f t="shared" si="1003"/>
        <v>1.7682412624611527E-4</v>
      </c>
      <c r="AR1503" s="89">
        <f t="shared" si="1004"/>
        <v>5.1373877473094532E-4</v>
      </c>
      <c r="AS1503" s="89">
        <f t="shared" si="1005"/>
        <v>6.9644889939359546E-6</v>
      </c>
      <c r="AT1503" s="89">
        <f t="shared" si="1006"/>
        <v>6.5930495809260373E-2</v>
      </c>
      <c r="AU1503" s="91">
        <f t="shared" si="1007"/>
        <v>4.5870032935899167E-4</v>
      </c>
      <c r="AV1503" s="95">
        <f t="shared" si="1018"/>
        <v>49805.960291117852</v>
      </c>
      <c r="AW1503" s="96">
        <f t="shared" si="1019"/>
        <v>64540.80607983208</v>
      </c>
      <c r="AX1503" s="96">
        <f t="shared" si="1020"/>
        <v>187514.65277679506</v>
      </c>
      <c r="AY1503" s="96">
        <f t="shared" si="1021"/>
        <v>2542.0384827866237</v>
      </c>
      <c r="AZ1503" s="96">
        <f t="shared" si="1022"/>
        <v>24064630.970380038</v>
      </c>
      <c r="BA1503" s="97">
        <f t="shared" si="1023"/>
        <v>167425.62021603197</v>
      </c>
      <c r="BB1503" s="102">
        <f t="shared" si="1024"/>
        <v>136.45468572908999</v>
      </c>
      <c r="BC1503" s="98">
        <f t="shared" si="1025"/>
        <v>176.82412624611527</v>
      </c>
      <c r="BD1503" s="98">
        <f t="shared" si="1026"/>
        <v>513.73877473094535</v>
      </c>
      <c r="BE1503" s="98">
        <f t="shared" si="1027"/>
        <v>6.9644889939359542</v>
      </c>
      <c r="BF1503" s="98">
        <f t="shared" si="1028"/>
        <v>65930.495809260377</v>
      </c>
      <c r="BG1503" s="103">
        <f t="shared" si="1029"/>
        <v>458.70032935899167</v>
      </c>
      <c r="BH1503">
        <v>0.1</v>
      </c>
      <c r="BI1503">
        <f t="shared" si="1008"/>
        <v>847.34616092887472</v>
      </c>
      <c r="BJ1503">
        <v>0.1</v>
      </c>
      <c r="BK1503">
        <f t="shared" si="1009"/>
        <v>115.90914634146341</v>
      </c>
      <c r="BL1503" s="114">
        <v>4.1247646050424898</v>
      </c>
      <c r="BM1503" s="114">
        <v>5.0304179232934398</v>
      </c>
      <c r="BN1503" s="114">
        <v>17.597190734642901</v>
      </c>
      <c r="BO1503" s="114">
        <v>0.12</v>
      </c>
      <c r="BP1503" s="114">
        <v>2840</v>
      </c>
      <c r="BQ1503" s="107">
        <f t="shared" si="1010"/>
        <v>1.4200000000000001E-5</v>
      </c>
      <c r="BR1503" s="107">
        <f t="shared" si="1011"/>
        <v>3.5304123716575604E-2</v>
      </c>
      <c r="BS1503" s="107">
        <f t="shared" si="1012"/>
        <v>4.3110907119660799E-2</v>
      </c>
      <c r="BT1503" s="107">
        <f t="shared" si="1013"/>
        <v>0.15028355583169012</v>
      </c>
      <c r="BU1503" s="107">
        <f t="shared" si="1014"/>
        <v>1.0481093168914111E-3</v>
      </c>
      <c r="BV1503" s="107">
        <f t="shared" si="1015"/>
        <v>24.184654812049306</v>
      </c>
      <c r="BW1503" s="117">
        <f t="shared" si="1016"/>
        <v>2.367755827982395E-2</v>
      </c>
    </row>
    <row r="1504" spans="1:75" ht="15" customHeight="1" x14ac:dyDescent="0.25">
      <c r="A1504" s="108">
        <v>4.6148999999999996</v>
      </c>
      <c r="B1504" s="108">
        <v>-74.139683333333338</v>
      </c>
      <c r="C1504" s="119">
        <v>25</v>
      </c>
      <c r="D1504" s="119">
        <v>26</v>
      </c>
      <c r="E1504" s="119">
        <v>1834</v>
      </c>
      <c r="F1504" s="31" t="s">
        <v>3664</v>
      </c>
      <c r="G1504" s="31" t="s">
        <v>3665</v>
      </c>
      <c r="H1504" s="31" t="s">
        <v>3666</v>
      </c>
      <c r="I1504" s="14" t="s">
        <v>195</v>
      </c>
      <c r="J1504" s="1" t="s">
        <v>3623</v>
      </c>
      <c r="K1504" s="1">
        <v>300</v>
      </c>
      <c r="L1504" s="1"/>
      <c r="M1504" s="1" t="s">
        <v>3667</v>
      </c>
      <c r="N1504" s="15" t="s">
        <v>43</v>
      </c>
      <c r="O1504" s="2" t="s">
        <v>120</v>
      </c>
      <c r="P1504" s="22">
        <v>-1.5549305289660951E-2</v>
      </c>
      <c r="Q1504" s="5">
        <v>10740</v>
      </c>
      <c r="R1504" s="18">
        <v>10092.351582573847</v>
      </c>
      <c r="S1504" s="2" t="s">
        <v>45</v>
      </c>
      <c r="T1504" s="2"/>
      <c r="U1504" s="2"/>
      <c r="V1504" s="14">
        <v>365</v>
      </c>
      <c r="W1504" s="1"/>
      <c r="X1504" s="1"/>
      <c r="Y1504" s="1">
        <v>1460</v>
      </c>
      <c r="Z1504" s="1">
        <v>0</v>
      </c>
      <c r="AA1504" s="1">
        <v>0</v>
      </c>
      <c r="AB1504" s="19" t="s">
        <v>49</v>
      </c>
      <c r="AC1504" s="19">
        <v>30.4</v>
      </c>
      <c r="AD1504" s="19">
        <v>1504</v>
      </c>
      <c r="AE1504" s="19">
        <v>9.6</v>
      </c>
      <c r="AF1504" s="19">
        <v>640</v>
      </c>
      <c r="AG1504" s="19">
        <v>1920000</v>
      </c>
      <c r="AH1504" s="20">
        <v>8608.3841463414628</v>
      </c>
      <c r="AI1504" s="20">
        <v>1.0442E-8</v>
      </c>
      <c r="AJ1504" s="21">
        <f t="shared" ref="AJ1504:AJ1510" si="1044">AC1504*R1504/1000000000</f>
        <v>3.0680748811024491E-4</v>
      </c>
      <c r="AK1504" s="21">
        <f t="shared" ref="AK1504:AK1510" si="1045">AD1504*R1504/1000000000</f>
        <v>1.5178896780191065E-2</v>
      </c>
      <c r="AL1504" s="21">
        <f t="shared" ref="AL1504:AL1510" si="1046">AE1504*R1504/1000000000</f>
        <v>9.6886575192708927E-5</v>
      </c>
      <c r="AM1504" s="21">
        <f t="shared" ref="AM1504:AM1510" si="1047">AF1504*R1504/1000000000</f>
        <v>6.4591050128472612E-3</v>
      </c>
      <c r="AN1504" s="21">
        <f t="shared" ref="AN1504:AN1510" si="1048">AG1504*R1504/1000000000</f>
        <v>19.377315038541788</v>
      </c>
      <c r="AO1504" s="86">
        <f t="shared" si="1001"/>
        <v>8.4468234695126321E-5</v>
      </c>
      <c r="AP1504" s="88">
        <f t="shared" si="1002"/>
        <v>8.4056846057601341E-7</v>
      </c>
      <c r="AQ1504" s="89">
        <f t="shared" si="1003"/>
        <v>4.1586018575865934E-5</v>
      </c>
      <c r="AR1504" s="89">
        <f t="shared" si="1004"/>
        <v>2.6544267176084637E-7</v>
      </c>
      <c r="AS1504" s="89">
        <f t="shared" si="1005"/>
        <v>1.7696178117389756E-5</v>
      </c>
      <c r="AT1504" s="89">
        <f t="shared" si="1006"/>
        <v>5.308853435216928E-2</v>
      </c>
      <c r="AU1504" s="91">
        <f t="shared" si="1007"/>
        <v>2.3141982108253786E-7</v>
      </c>
      <c r="AV1504" s="95">
        <f t="shared" si="1018"/>
        <v>306.80748811024489</v>
      </c>
      <c r="AW1504" s="96">
        <f t="shared" si="1019"/>
        <v>15178.896780191066</v>
      </c>
      <c r="AX1504" s="96">
        <f t="shared" si="1020"/>
        <v>96.886575192708932</v>
      </c>
      <c r="AY1504" s="96">
        <f t="shared" si="1021"/>
        <v>6459.1050128472616</v>
      </c>
      <c r="AZ1504" s="96">
        <f t="shared" si="1022"/>
        <v>19377315.038541786</v>
      </c>
      <c r="BA1504" s="97">
        <f t="shared" si="1023"/>
        <v>84.468234695126327</v>
      </c>
      <c r="BB1504" s="102">
        <f t="shared" si="1024"/>
        <v>0.84056846057601342</v>
      </c>
      <c r="BC1504" s="98">
        <f t="shared" si="1025"/>
        <v>41.586018575865936</v>
      </c>
      <c r="BD1504" s="98">
        <f t="shared" si="1026"/>
        <v>0.26544267176084635</v>
      </c>
      <c r="BE1504" s="98">
        <f t="shared" si="1027"/>
        <v>17.696178117389756</v>
      </c>
      <c r="BF1504" s="98">
        <f t="shared" si="1028"/>
        <v>53088.534352169278</v>
      </c>
      <c r="BG1504" s="103">
        <f t="shared" si="1029"/>
        <v>0.23141982108253786</v>
      </c>
      <c r="BH1504">
        <v>0.1</v>
      </c>
      <c r="BI1504">
        <f t="shared" si="1008"/>
        <v>1009.2351582573847</v>
      </c>
      <c r="BJ1504">
        <v>0.1</v>
      </c>
      <c r="BK1504">
        <f t="shared" si="1009"/>
        <v>860.83841463414637</v>
      </c>
      <c r="BL1504" s="114">
        <v>12.16</v>
      </c>
      <c r="BM1504" s="114">
        <v>601.6</v>
      </c>
      <c r="BN1504" s="114">
        <v>1.92</v>
      </c>
      <c r="BO1504" s="114">
        <v>256</v>
      </c>
      <c r="BP1504" s="114">
        <v>384000</v>
      </c>
      <c r="BQ1504" s="107">
        <f t="shared" si="1010"/>
        <v>1.0442E-9</v>
      </c>
      <c r="BR1504" s="107">
        <f t="shared" si="1011"/>
        <v>1.2649996802089746E-4</v>
      </c>
      <c r="BS1504" s="107">
        <f t="shared" si="1012"/>
        <v>6.2584194705075586E-3</v>
      </c>
      <c r="BT1504" s="107">
        <f t="shared" si="1013"/>
        <v>2.1664496823804198E-5</v>
      </c>
      <c r="BU1504" s="107">
        <f t="shared" si="1014"/>
        <v>2.6631572214925779E-3</v>
      </c>
      <c r="BV1504" s="107">
        <f t="shared" si="1015"/>
        <v>4.3328993647608396</v>
      </c>
      <c r="BW1504" s="117">
        <f t="shared" si="1016"/>
        <v>1.1945612309556126E-5</v>
      </c>
    </row>
    <row r="1505" spans="1:75" x14ac:dyDescent="0.25">
      <c r="A1505" s="108">
        <v>4.6322000000000001</v>
      </c>
      <c r="B1505" s="108">
        <v>-74.117386111111102</v>
      </c>
      <c r="C1505" s="119">
        <v>27</v>
      </c>
      <c r="D1505" s="119">
        <v>27</v>
      </c>
      <c r="E1505" s="119">
        <v>1849</v>
      </c>
      <c r="F1505" s="31" t="s">
        <v>3668</v>
      </c>
      <c r="G1505" s="31" t="s">
        <v>3669</v>
      </c>
      <c r="H1505" s="31" t="s">
        <v>3670</v>
      </c>
      <c r="I1505" s="14" t="s">
        <v>133</v>
      </c>
      <c r="J1505" s="1" t="s">
        <v>41</v>
      </c>
      <c r="K1505" s="1">
        <v>125</v>
      </c>
      <c r="L1505" s="1"/>
      <c r="M1505" s="1">
        <v>1983</v>
      </c>
      <c r="N1505" s="15" t="s">
        <v>102</v>
      </c>
      <c r="O1505" s="2" t="s">
        <v>103</v>
      </c>
      <c r="P1505" s="28">
        <v>4.2689148957375835E-3</v>
      </c>
      <c r="Q1505" s="5">
        <v>0.113562</v>
      </c>
      <c r="R1505" s="18">
        <v>0.11551779679160247</v>
      </c>
      <c r="S1505" s="2" t="s">
        <v>45</v>
      </c>
      <c r="T1505" s="2"/>
      <c r="U1505" s="2"/>
      <c r="V1505" s="14">
        <v>365</v>
      </c>
      <c r="W1505" s="1"/>
      <c r="X1505" s="1"/>
      <c r="Y1505" s="1">
        <v>4015</v>
      </c>
      <c r="Z1505" s="1">
        <v>0</v>
      </c>
      <c r="AA1505" s="1">
        <v>0</v>
      </c>
      <c r="AB1505" s="19" t="s">
        <v>49</v>
      </c>
      <c r="AC1505" s="19">
        <v>840000</v>
      </c>
      <c r="AD1505" s="19">
        <v>2400000</v>
      </c>
      <c r="AE1505" s="19">
        <v>1800000</v>
      </c>
      <c r="AF1505" s="19">
        <v>600000</v>
      </c>
      <c r="AG1505" s="19">
        <v>2676000000</v>
      </c>
      <c r="AH1505" s="23">
        <v>0.113562</v>
      </c>
      <c r="AI1505" s="20">
        <v>9.1200000000000003E-2</v>
      </c>
      <c r="AJ1505" s="21">
        <f t="shared" si="1044"/>
        <v>9.7034949304946073E-5</v>
      </c>
      <c r="AK1505" s="21">
        <f t="shared" si="1045"/>
        <v>2.7724271229984592E-4</v>
      </c>
      <c r="AL1505" s="21">
        <f t="shared" si="1046"/>
        <v>2.0793203422488443E-4</v>
      </c>
      <c r="AM1505" s="21">
        <f t="shared" si="1047"/>
        <v>6.9310678074961481E-5</v>
      </c>
      <c r="AN1505" s="21">
        <f t="shared" si="1048"/>
        <v>0.30912562421432821</v>
      </c>
      <c r="AO1505" s="86">
        <f t="shared" si="1001"/>
        <v>1.0535223067394146E-2</v>
      </c>
      <c r="AP1505" s="88">
        <f t="shared" si="1002"/>
        <v>2.6584917617793445E-7</v>
      </c>
      <c r="AQ1505" s="89">
        <f t="shared" si="1003"/>
        <v>7.5956907479409841E-7</v>
      </c>
      <c r="AR1505" s="89">
        <f t="shared" si="1004"/>
        <v>5.6967680609557376E-7</v>
      </c>
      <c r="AS1505" s="89">
        <f t="shared" si="1005"/>
        <v>1.898922686985246E-7</v>
      </c>
      <c r="AT1505" s="89">
        <f t="shared" si="1006"/>
        <v>8.469195183954197E-4</v>
      </c>
      <c r="AU1505" s="91">
        <f t="shared" si="1007"/>
        <v>2.886362484217574E-5</v>
      </c>
      <c r="AV1505" s="95">
        <f t="shared" si="1018"/>
        <v>97.034949304946068</v>
      </c>
      <c r="AW1505" s="96">
        <f t="shared" si="1019"/>
        <v>277.24271229984595</v>
      </c>
      <c r="AX1505" s="96">
        <f t="shared" si="1020"/>
        <v>207.93203422488443</v>
      </c>
      <c r="AY1505" s="96">
        <f t="shared" si="1021"/>
        <v>69.310678074961487</v>
      </c>
      <c r="AZ1505" s="96">
        <f t="shared" si="1022"/>
        <v>309125.62421432819</v>
      </c>
      <c r="BA1505" s="97">
        <f t="shared" si="1023"/>
        <v>10535.223067394145</v>
      </c>
      <c r="BB1505" s="102">
        <f t="shared" si="1024"/>
        <v>0.26584917617793447</v>
      </c>
      <c r="BC1505" s="98">
        <f t="shared" si="1025"/>
        <v>0.75956907479409841</v>
      </c>
      <c r="BD1505" s="98">
        <f t="shared" si="1026"/>
        <v>0.56967680609557381</v>
      </c>
      <c r="BE1505" s="98">
        <f t="shared" si="1027"/>
        <v>0.1898922686985246</v>
      </c>
      <c r="BF1505" s="98">
        <f t="shared" si="1028"/>
        <v>846.91951839541969</v>
      </c>
      <c r="BG1505" s="103">
        <f t="shared" si="1029"/>
        <v>28.863624842175739</v>
      </c>
      <c r="BH1505">
        <v>0.1</v>
      </c>
      <c r="BI1505">
        <f t="shared" si="1008"/>
        <v>1.1551779679160247E-2</v>
      </c>
      <c r="BJ1505">
        <v>0.1</v>
      </c>
      <c r="BK1505">
        <f t="shared" si="1009"/>
        <v>1.13562E-2</v>
      </c>
      <c r="BL1505" s="114">
        <v>336000</v>
      </c>
      <c r="BM1505" s="114">
        <v>480000</v>
      </c>
      <c r="BN1505" s="114">
        <v>360000</v>
      </c>
      <c r="BO1505" s="114">
        <v>120000</v>
      </c>
      <c r="BP1505" s="114">
        <v>1070400000</v>
      </c>
      <c r="BQ1505" s="107">
        <f t="shared" si="1010"/>
        <v>9.1200000000000014E-3</v>
      </c>
      <c r="BR1505" s="107">
        <f t="shared" si="1011"/>
        <v>4.0008534536074773E-5</v>
      </c>
      <c r="BS1505" s="107">
        <f t="shared" si="1012"/>
        <v>6.1993355096887266E-5</v>
      </c>
      <c r="BT1505" s="107">
        <f t="shared" si="1013"/>
        <v>4.6495016322665443E-5</v>
      </c>
      <c r="BU1505" s="107">
        <f t="shared" si="1014"/>
        <v>1.5498338774221816E-5</v>
      </c>
      <c r="BV1505" s="107">
        <f t="shared" si="1015"/>
        <v>0.12745576002206677</v>
      </c>
      <c r="BW1505" s="117">
        <f t="shared" si="1016"/>
        <v>1.4899055344534684E-3</v>
      </c>
    </row>
    <row r="1506" spans="1:75" x14ac:dyDescent="0.25">
      <c r="A1506" s="108">
        <v>4.6342527777777773</v>
      </c>
      <c r="B1506" s="108">
        <v>-74.122647222222213</v>
      </c>
      <c r="C1506" s="119">
        <v>26</v>
      </c>
      <c r="D1506" s="119">
        <v>28</v>
      </c>
      <c r="E1506" s="119">
        <v>1861</v>
      </c>
      <c r="F1506" s="31" t="s">
        <v>3671</v>
      </c>
      <c r="G1506" s="31" t="s">
        <v>3672</v>
      </c>
      <c r="H1506" s="31" t="s">
        <v>3673</v>
      </c>
      <c r="I1506" s="14" t="s">
        <v>195</v>
      </c>
      <c r="J1506" s="1" t="s">
        <v>41</v>
      </c>
      <c r="K1506" s="1">
        <v>40</v>
      </c>
      <c r="L1506" s="1"/>
      <c r="M1506" s="1">
        <v>1965</v>
      </c>
      <c r="N1506" s="15" t="s">
        <v>102</v>
      </c>
      <c r="O1506" s="2" t="s">
        <v>103</v>
      </c>
      <c r="P1506" s="17">
        <v>3.8352293606559062E-2</v>
      </c>
      <c r="Q1506" s="5">
        <v>98.117568000000006</v>
      </c>
      <c r="R1506" s="18">
        <v>114.38564697085275</v>
      </c>
      <c r="S1506" s="2" t="s">
        <v>45</v>
      </c>
      <c r="T1506" s="2"/>
      <c r="U1506" s="2"/>
      <c r="V1506" s="14">
        <v>365</v>
      </c>
      <c r="W1506" s="1"/>
      <c r="X1506" s="1"/>
      <c r="Y1506" s="14">
        <v>4380</v>
      </c>
      <c r="Z1506" s="1">
        <v>0</v>
      </c>
      <c r="AA1506" s="1">
        <v>0</v>
      </c>
      <c r="AB1506" s="19" t="s">
        <v>49</v>
      </c>
      <c r="AC1506" s="19">
        <v>840000</v>
      </c>
      <c r="AD1506" s="19">
        <v>2400000</v>
      </c>
      <c r="AE1506" s="19">
        <v>1800000</v>
      </c>
      <c r="AF1506" s="19">
        <v>600000</v>
      </c>
      <c r="AG1506" s="19">
        <v>2676000000</v>
      </c>
      <c r="AH1506" s="23">
        <v>98.117568000000006</v>
      </c>
      <c r="AI1506" s="20">
        <v>9.1200000000000003E-2</v>
      </c>
      <c r="AJ1506" s="21">
        <f t="shared" si="1044"/>
        <v>9.608394345551631E-2</v>
      </c>
      <c r="AK1506" s="21">
        <f t="shared" si="1045"/>
        <v>0.27452555273004658</v>
      </c>
      <c r="AL1506" s="21">
        <f t="shared" si="1046"/>
        <v>0.20589416454753495</v>
      </c>
      <c r="AM1506" s="21">
        <f t="shared" si="1047"/>
        <v>6.8631388182511646E-2</v>
      </c>
      <c r="AN1506" s="21">
        <f t="shared" si="1048"/>
        <v>306.09599129400198</v>
      </c>
      <c r="AO1506" s="86">
        <f t="shared" si="1001"/>
        <v>10.431971003741772</v>
      </c>
      <c r="AP1506" s="88">
        <f t="shared" si="1002"/>
        <v>2.632436807000447E-4</v>
      </c>
      <c r="AQ1506" s="89">
        <f t="shared" si="1003"/>
        <v>7.5212480200012762E-4</v>
      </c>
      <c r="AR1506" s="89">
        <f t="shared" si="1004"/>
        <v>5.6409360150009571E-4</v>
      </c>
      <c r="AS1506" s="89">
        <f t="shared" si="1005"/>
        <v>1.880312005000319E-4</v>
      </c>
      <c r="AT1506" s="89">
        <f t="shared" si="1006"/>
        <v>0.83861915423014244</v>
      </c>
      <c r="AU1506" s="91">
        <f t="shared" si="1007"/>
        <v>2.8580742476004856E-2</v>
      </c>
      <c r="AV1506" s="95">
        <f t="shared" si="1018"/>
        <v>96083.943455516317</v>
      </c>
      <c r="AW1506" s="96">
        <f t="shared" si="1019"/>
        <v>274525.55273004656</v>
      </c>
      <c r="AX1506" s="96">
        <f t="shared" si="1020"/>
        <v>205894.16454753495</v>
      </c>
      <c r="AY1506" s="96">
        <f t="shared" si="1021"/>
        <v>68631.38818251164</v>
      </c>
      <c r="AZ1506" s="96">
        <f t="shared" si="1022"/>
        <v>306095991.294002</v>
      </c>
      <c r="BA1506" s="97">
        <f t="shared" si="1023"/>
        <v>10431971.003741773</v>
      </c>
      <c r="BB1506" s="102">
        <f t="shared" si="1024"/>
        <v>263.24368070004471</v>
      </c>
      <c r="BC1506" s="98">
        <f t="shared" si="1025"/>
        <v>752.1248020001276</v>
      </c>
      <c r="BD1506" s="98">
        <f t="shared" si="1026"/>
        <v>564.0936015000957</v>
      </c>
      <c r="BE1506" s="98">
        <f t="shared" si="1027"/>
        <v>188.0312005000319</v>
      </c>
      <c r="BF1506" s="98">
        <f t="shared" si="1028"/>
        <v>838619.15423014248</v>
      </c>
      <c r="BG1506" s="103">
        <f t="shared" si="1029"/>
        <v>28580.742476004856</v>
      </c>
      <c r="BH1506">
        <v>0.1</v>
      </c>
      <c r="BI1506">
        <f t="shared" si="1008"/>
        <v>11.438564697085276</v>
      </c>
      <c r="BJ1506">
        <v>0.1</v>
      </c>
      <c r="BK1506">
        <f t="shared" si="1009"/>
        <v>9.8117568000000013</v>
      </c>
      <c r="BL1506" s="114">
        <v>336000</v>
      </c>
      <c r="BM1506" s="114">
        <v>480000</v>
      </c>
      <c r="BN1506" s="114">
        <v>360000</v>
      </c>
      <c r="BO1506" s="114">
        <v>120000</v>
      </c>
      <c r="BP1506" s="114">
        <v>1070400000</v>
      </c>
      <c r="BQ1506" s="107">
        <f t="shared" si="1010"/>
        <v>9.1200000000000014E-3</v>
      </c>
      <c r="BR1506" s="107">
        <f t="shared" si="1011"/>
        <v>3.9616424779296854E-2</v>
      </c>
      <c r="BS1506" s="107">
        <f t="shared" si="1012"/>
        <v>6.1385779746508717E-2</v>
      </c>
      <c r="BT1506" s="107">
        <f t="shared" si="1013"/>
        <v>4.6039334809881545E-2</v>
      </c>
      <c r="BU1506" s="107">
        <f t="shared" si="1014"/>
        <v>1.5346444936627179E-2</v>
      </c>
      <c r="BV1506" s="107">
        <f t="shared" si="1015"/>
        <v>126.20661036833143</v>
      </c>
      <c r="BW1506" s="117">
        <f t="shared" si="1016"/>
        <v>1.4753034875774487</v>
      </c>
    </row>
    <row r="1507" spans="1:75" ht="15" customHeight="1" x14ac:dyDescent="0.25">
      <c r="A1507" s="108">
        <v>4.6168250000000004</v>
      </c>
      <c r="B1507" s="108">
        <v>-74.081983333333326</v>
      </c>
      <c r="C1507" s="119">
        <v>31</v>
      </c>
      <c r="D1507" s="119">
        <v>26</v>
      </c>
      <c r="E1507" s="119">
        <v>2333</v>
      </c>
      <c r="F1507" s="31" t="s">
        <v>3674</v>
      </c>
      <c r="G1507" s="31" t="s">
        <v>3675</v>
      </c>
      <c r="H1507" s="31" t="s">
        <v>3676</v>
      </c>
      <c r="I1507" s="53" t="s">
        <v>1273</v>
      </c>
      <c r="J1507" s="1" t="s">
        <v>41</v>
      </c>
      <c r="K1507" s="1">
        <v>30</v>
      </c>
      <c r="L1507" s="1"/>
      <c r="M1507" s="1">
        <v>1979</v>
      </c>
      <c r="N1507" s="15" t="s">
        <v>43</v>
      </c>
      <c r="O1507" s="2" t="s">
        <v>44</v>
      </c>
      <c r="P1507" s="22">
        <v>8.4286353981658756E-3</v>
      </c>
      <c r="Q1507" s="18">
        <v>7500</v>
      </c>
      <c r="R1507" s="18">
        <v>7757.1698850176717</v>
      </c>
      <c r="S1507" s="2" t="s">
        <v>45</v>
      </c>
      <c r="T1507" s="2"/>
      <c r="U1507" s="2"/>
      <c r="V1507" s="14">
        <v>365</v>
      </c>
      <c r="W1507" s="1"/>
      <c r="X1507" s="1"/>
      <c r="Y1507" s="14">
        <v>312</v>
      </c>
      <c r="Z1507" s="1">
        <v>0</v>
      </c>
      <c r="AA1507" s="1">
        <v>0</v>
      </c>
      <c r="AB1507" s="19" t="s">
        <v>49</v>
      </c>
      <c r="AC1507" s="19">
        <v>46.3856216091623</v>
      </c>
      <c r="AD1507" s="19">
        <v>1074.85364414012</v>
      </c>
      <c r="AE1507" s="19">
        <v>5.4109910208389103</v>
      </c>
      <c r="AF1507" s="19">
        <v>1344</v>
      </c>
      <c r="AG1507" s="19">
        <v>1920000</v>
      </c>
      <c r="AH1507" s="23">
        <v>7500</v>
      </c>
      <c r="AI1507" s="24">
        <v>8.7999999999999994E-8</v>
      </c>
      <c r="AJ1507" s="21">
        <f t="shared" si="1044"/>
        <v>3.5982114704441871E-4</v>
      </c>
      <c r="AK1507" s="21">
        <f t="shared" si="1045"/>
        <v>8.3378223191252401E-3</v>
      </c>
      <c r="AL1507" s="21">
        <f t="shared" si="1046"/>
        <v>4.1973976594952624E-5</v>
      </c>
      <c r="AM1507" s="21">
        <f t="shared" si="1047"/>
        <v>1.0425636325463752E-2</v>
      </c>
      <c r="AN1507" s="21">
        <f t="shared" si="1048"/>
        <v>14.89376617923393</v>
      </c>
      <c r="AO1507" s="86">
        <f t="shared" si="1001"/>
        <v>6.8263094988155507E-4</v>
      </c>
      <c r="AP1507" s="88">
        <f t="shared" si="1002"/>
        <v>9.8581136176553077E-7</v>
      </c>
      <c r="AQ1507" s="89">
        <f t="shared" si="1003"/>
        <v>2.2843348819521205E-5</v>
      </c>
      <c r="AR1507" s="89">
        <f t="shared" si="1004"/>
        <v>1.1499719615055513E-7</v>
      </c>
      <c r="AS1507" s="89">
        <f t="shared" si="1005"/>
        <v>2.8563387193051375E-5</v>
      </c>
      <c r="AT1507" s="89">
        <f t="shared" si="1006"/>
        <v>4.0804838847216245E-2</v>
      </c>
      <c r="AU1507" s="91">
        <f t="shared" si="1007"/>
        <v>1.8702217804974111E-6</v>
      </c>
      <c r="AV1507" s="95">
        <f t="shared" si="1018"/>
        <v>359.82114704441869</v>
      </c>
      <c r="AW1507" s="96">
        <f t="shared" si="1019"/>
        <v>8337.82231912524</v>
      </c>
      <c r="AX1507" s="96">
        <f t="shared" si="1020"/>
        <v>41.973976594952624</v>
      </c>
      <c r="AY1507" s="96">
        <f t="shared" si="1021"/>
        <v>10425.636325463751</v>
      </c>
      <c r="AZ1507" s="96">
        <f t="shared" si="1022"/>
        <v>14893766.179233931</v>
      </c>
      <c r="BA1507" s="97">
        <f t="shared" si="1023"/>
        <v>682.63094988155513</v>
      </c>
      <c r="BB1507" s="102">
        <f t="shared" si="1024"/>
        <v>0.98581136176553075</v>
      </c>
      <c r="BC1507" s="98">
        <f t="shared" si="1025"/>
        <v>22.843348819521204</v>
      </c>
      <c r="BD1507" s="98">
        <f t="shared" si="1026"/>
        <v>0.11499719615055513</v>
      </c>
      <c r="BE1507" s="98">
        <f t="shared" si="1027"/>
        <v>28.563387193051376</v>
      </c>
      <c r="BF1507" s="98">
        <f t="shared" si="1028"/>
        <v>40804.838847216248</v>
      </c>
      <c r="BG1507" s="103">
        <f t="shared" si="1029"/>
        <v>1.8702217804974111</v>
      </c>
      <c r="BH1507">
        <v>0.1</v>
      </c>
      <c r="BI1507">
        <f t="shared" si="1008"/>
        <v>775.71698850176722</v>
      </c>
      <c r="BJ1507">
        <v>0.1</v>
      </c>
      <c r="BK1507">
        <f t="shared" si="1009"/>
        <v>750</v>
      </c>
      <c r="BL1507" s="114">
        <v>17.6498016718255</v>
      </c>
      <c r="BM1507" s="114">
        <v>910.91550745517998</v>
      </c>
      <c r="BN1507" s="114">
        <v>5.3109910208389097</v>
      </c>
      <c r="BO1507" s="114">
        <v>537.6</v>
      </c>
      <c r="BP1507" s="114">
        <v>384000</v>
      </c>
      <c r="BQ1507" s="107">
        <f t="shared" si="1010"/>
        <v>8.7999999999999994E-9</v>
      </c>
      <c r="BR1507" s="107">
        <f t="shared" si="1011"/>
        <v>1.4156181679581854E-4</v>
      </c>
      <c r="BS1507" s="107">
        <f t="shared" si="1012"/>
        <v>7.115148227167592E-3</v>
      </c>
      <c r="BT1507" s="107">
        <f t="shared" si="1013"/>
        <v>4.1411529091696867E-5</v>
      </c>
      <c r="BU1507" s="107">
        <f t="shared" si="1014"/>
        <v>4.2985999784163438E-3</v>
      </c>
      <c r="BV1507" s="107">
        <f t="shared" si="1015"/>
        <v>3.3303473617754387</v>
      </c>
      <c r="BW1507" s="117">
        <f t="shared" si="1016"/>
        <v>9.6538594741812388E-5</v>
      </c>
    </row>
    <row r="1508" spans="1:75" ht="15" customHeight="1" x14ac:dyDescent="0.25">
      <c r="A1508" s="108">
        <v>4.5954361111111108</v>
      </c>
      <c r="B1508" s="108">
        <v>-74.17143333333334</v>
      </c>
      <c r="C1508" s="119">
        <v>21</v>
      </c>
      <c r="D1508" s="119">
        <v>23</v>
      </c>
      <c r="E1508" s="119">
        <v>1791</v>
      </c>
      <c r="F1508" s="31" t="s">
        <v>3677</v>
      </c>
      <c r="G1508" s="31" t="s">
        <v>3678</v>
      </c>
      <c r="H1508" s="31" t="s">
        <v>3679</v>
      </c>
      <c r="I1508" s="53" t="s">
        <v>3328</v>
      </c>
      <c r="J1508" s="1" t="s">
        <v>41</v>
      </c>
      <c r="K1508" s="1" t="s">
        <v>3549</v>
      </c>
      <c r="L1508" s="1"/>
      <c r="M1508" s="1" t="s">
        <v>3452</v>
      </c>
      <c r="N1508" s="15" t="s">
        <v>43</v>
      </c>
      <c r="O1508" s="2" t="s">
        <v>44</v>
      </c>
      <c r="P1508" s="28">
        <v>4.2689148957375835E-3</v>
      </c>
      <c r="Q1508" s="18">
        <v>7500</v>
      </c>
      <c r="R1508" s="18">
        <v>7629.1671152059544</v>
      </c>
      <c r="S1508" s="2" t="s">
        <v>45</v>
      </c>
      <c r="T1508" s="2"/>
      <c r="U1508" s="2"/>
      <c r="V1508" s="14">
        <v>365</v>
      </c>
      <c r="W1508" s="1"/>
      <c r="X1508" s="1"/>
      <c r="Y1508" s="14">
        <v>2080</v>
      </c>
      <c r="Z1508" s="1">
        <v>0</v>
      </c>
      <c r="AA1508" s="1">
        <v>0</v>
      </c>
      <c r="AB1508" s="19" t="s">
        <v>49</v>
      </c>
      <c r="AC1508" s="19">
        <v>46.3856216091623</v>
      </c>
      <c r="AD1508" s="19">
        <v>1074.85364414012</v>
      </c>
      <c r="AE1508" s="19">
        <v>5.4109910208389103</v>
      </c>
      <c r="AF1508" s="19">
        <v>1344</v>
      </c>
      <c r="AG1508" s="19">
        <v>1920000</v>
      </c>
      <c r="AH1508" s="20">
        <v>22291.8</v>
      </c>
      <c r="AI1508" s="20">
        <v>8.9999999999999999E-8</v>
      </c>
      <c r="AJ1508" s="21">
        <f t="shared" si="1044"/>
        <v>3.5388365899900769E-4</v>
      </c>
      <c r="AK1508" s="21">
        <f t="shared" si="1045"/>
        <v>8.200238075533087E-3</v>
      </c>
      <c r="AL1508" s="21">
        <f t="shared" si="1046"/>
        <v>4.1281354756858912E-5</v>
      </c>
      <c r="AM1508" s="21">
        <f t="shared" si="1047"/>
        <v>1.0253600602836803E-2</v>
      </c>
      <c r="AN1508" s="21">
        <f t="shared" si="1048"/>
        <v>14.648000861195433</v>
      </c>
      <c r="AO1508" s="86">
        <f t="shared" si="1001"/>
        <v>2.0408144099849771E-3</v>
      </c>
      <c r="AP1508" s="88">
        <f t="shared" si="1002"/>
        <v>9.6954427123015809E-7</v>
      </c>
      <c r="AQ1508" s="89">
        <f t="shared" si="1003"/>
        <v>2.246640568639202E-5</v>
      </c>
      <c r="AR1508" s="89">
        <f t="shared" si="1004"/>
        <v>1.1309960207358607E-7</v>
      </c>
      <c r="AS1508" s="89">
        <f t="shared" si="1005"/>
        <v>2.8092056446128226E-5</v>
      </c>
      <c r="AT1508" s="89">
        <f t="shared" si="1006"/>
        <v>4.0131509208754614E-2</v>
      </c>
      <c r="AU1508" s="91">
        <f t="shared" si="1007"/>
        <v>5.5912723561232249E-6</v>
      </c>
      <c r="AV1508" s="95">
        <f t="shared" si="1018"/>
        <v>353.88365899900771</v>
      </c>
      <c r="AW1508" s="96">
        <f t="shared" si="1019"/>
        <v>8200.2380755330869</v>
      </c>
      <c r="AX1508" s="96">
        <f t="shared" si="1020"/>
        <v>41.28135475685891</v>
      </c>
      <c r="AY1508" s="96">
        <f t="shared" si="1021"/>
        <v>10253.600602836803</v>
      </c>
      <c r="AZ1508" s="96">
        <f t="shared" si="1022"/>
        <v>14648000.861195432</v>
      </c>
      <c r="BA1508" s="97">
        <f t="shared" si="1023"/>
        <v>2040.8144099849771</v>
      </c>
      <c r="BB1508" s="102">
        <f t="shared" si="1024"/>
        <v>0.96954427123015807</v>
      </c>
      <c r="BC1508" s="98">
        <f t="shared" si="1025"/>
        <v>22.466405686392019</v>
      </c>
      <c r="BD1508" s="98">
        <f t="shared" si="1026"/>
        <v>0.11309960207358606</v>
      </c>
      <c r="BE1508" s="98">
        <f t="shared" si="1027"/>
        <v>28.092056446128225</v>
      </c>
      <c r="BF1508" s="98">
        <f t="shared" si="1028"/>
        <v>40131.509208754615</v>
      </c>
      <c r="BG1508" s="103">
        <f t="shared" si="1029"/>
        <v>5.5912723561232252</v>
      </c>
      <c r="BH1508">
        <v>0.1</v>
      </c>
      <c r="BI1508">
        <f t="shared" si="1008"/>
        <v>762.91671152059553</v>
      </c>
      <c r="BJ1508">
        <v>0.1</v>
      </c>
      <c r="BK1508">
        <f t="shared" si="1009"/>
        <v>2229.1799999999998</v>
      </c>
      <c r="BL1508" s="114">
        <v>17.6498016718255</v>
      </c>
      <c r="BM1508" s="114">
        <v>910.91550745517998</v>
      </c>
      <c r="BN1508" s="114">
        <v>5.3109910208389097</v>
      </c>
      <c r="BO1508" s="114">
        <v>537.6</v>
      </c>
      <c r="BP1508" s="114">
        <v>384000</v>
      </c>
      <c r="BQ1508" s="107">
        <f t="shared" si="1010"/>
        <v>9.0000000000000012E-9</v>
      </c>
      <c r="BR1508" s="107">
        <f t="shared" si="1011"/>
        <v>1.3922587405922315E-4</v>
      </c>
      <c r="BS1508" s="107">
        <f t="shared" si="1012"/>
        <v>6.9977395982219462E-3</v>
      </c>
      <c r="BT1508" s="107">
        <f t="shared" si="1013"/>
        <v>4.0728188323807571E-5</v>
      </c>
      <c r="BU1508" s="107">
        <f t="shared" si="1014"/>
        <v>4.2276678328393063E-3</v>
      </c>
      <c r="BV1508" s="107">
        <f t="shared" si="1015"/>
        <v>3.2753925660108454</v>
      </c>
      <c r="BW1508" s="117">
        <f t="shared" si="1016"/>
        <v>2.8861474168872012E-4</v>
      </c>
    </row>
    <row r="1509" spans="1:75" ht="15" customHeight="1" x14ac:dyDescent="0.25">
      <c r="A1509" s="108">
        <v>4.6988833333333337</v>
      </c>
      <c r="B1509" s="108">
        <v>-74.052858333333333</v>
      </c>
      <c r="C1509" s="119">
        <v>34</v>
      </c>
      <c r="D1509" s="119">
        <v>35</v>
      </c>
      <c r="E1509" s="119">
        <v>2453</v>
      </c>
      <c r="F1509" s="31" t="s">
        <v>3680</v>
      </c>
      <c r="G1509" s="31" t="s">
        <v>3681</v>
      </c>
      <c r="H1509" s="31" t="s">
        <v>3682</v>
      </c>
      <c r="I1509" s="53" t="s">
        <v>1441</v>
      </c>
      <c r="J1509" s="1" t="s">
        <v>3623</v>
      </c>
      <c r="K1509" s="1" t="s">
        <v>3451</v>
      </c>
      <c r="L1509" s="1"/>
      <c r="M1509" s="1" t="s">
        <v>3452</v>
      </c>
      <c r="N1509" s="15" t="s">
        <v>43</v>
      </c>
      <c r="O1509" s="2" t="s">
        <v>120</v>
      </c>
      <c r="P1509" s="22">
        <v>1.192780523187394E-2</v>
      </c>
      <c r="Q1509" s="5">
        <v>14342.4</v>
      </c>
      <c r="R1509" s="18">
        <v>15043.280395050604</v>
      </c>
      <c r="S1509" s="2" t="s">
        <v>45</v>
      </c>
      <c r="T1509" s="2"/>
      <c r="U1509" s="2"/>
      <c r="V1509" s="14">
        <v>365</v>
      </c>
      <c r="W1509" s="1"/>
      <c r="X1509" s="1"/>
      <c r="Y1509" s="1">
        <v>1095</v>
      </c>
      <c r="Z1509" s="1">
        <v>0</v>
      </c>
      <c r="AA1509" s="1">
        <v>0</v>
      </c>
      <c r="AB1509" s="19" t="s">
        <v>49</v>
      </c>
      <c r="AC1509" s="19">
        <v>30.4</v>
      </c>
      <c r="AD1509" s="19">
        <v>1504</v>
      </c>
      <c r="AE1509" s="19">
        <v>9.6</v>
      </c>
      <c r="AF1509" s="19">
        <v>640</v>
      </c>
      <c r="AG1509" s="19">
        <v>1920000</v>
      </c>
      <c r="AH1509" s="23">
        <v>14342.4</v>
      </c>
      <c r="AI1509" s="24">
        <v>8.7999999999999994E-8</v>
      </c>
      <c r="AJ1509" s="21">
        <f t="shared" si="1044"/>
        <v>4.5731572400953838E-4</v>
      </c>
      <c r="AK1509" s="21">
        <f t="shared" si="1045"/>
        <v>2.2625093714156108E-2</v>
      </c>
      <c r="AL1509" s="21">
        <f t="shared" si="1046"/>
        <v>1.4441549179248578E-4</v>
      </c>
      <c r="AM1509" s="21">
        <f t="shared" si="1047"/>
        <v>9.6276994528323862E-3</v>
      </c>
      <c r="AN1509" s="21">
        <f t="shared" si="1048"/>
        <v>28.883098358497158</v>
      </c>
      <c r="AO1509" s="86">
        <f t="shared" si="1001"/>
        <v>1.3238086747644532E-3</v>
      </c>
      <c r="AP1509" s="88">
        <f t="shared" si="1002"/>
        <v>1.2529197918069545E-6</v>
      </c>
      <c r="AQ1509" s="89">
        <f t="shared" si="1003"/>
        <v>6.1986558120975636E-5</v>
      </c>
      <c r="AR1509" s="89">
        <f t="shared" si="1004"/>
        <v>3.956588816232487E-7</v>
      </c>
      <c r="AS1509" s="89">
        <f t="shared" si="1005"/>
        <v>2.6377258774883251E-5</v>
      </c>
      <c r="AT1509" s="89">
        <f t="shared" si="1006"/>
        <v>7.9131776324649752E-2</v>
      </c>
      <c r="AU1509" s="91">
        <f t="shared" si="1007"/>
        <v>3.6268730815464472E-6</v>
      </c>
      <c r="AV1509" s="95">
        <f t="shared" si="1018"/>
        <v>457.31572400953837</v>
      </c>
      <c r="AW1509" s="96">
        <f t="shared" si="1019"/>
        <v>22625.093714156108</v>
      </c>
      <c r="AX1509" s="96">
        <f t="shared" si="1020"/>
        <v>144.4154917924858</v>
      </c>
      <c r="AY1509" s="96">
        <f t="shared" si="1021"/>
        <v>9627.6994528323867</v>
      </c>
      <c r="AZ1509" s="96">
        <f t="shared" si="1022"/>
        <v>28883098.358497158</v>
      </c>
      <c r="BA1509" s="97">
        <f t="shared" si="1023"/>
        <v>1323.8086747644531</v>
      </c>
      <c r="BB1509" s="102">
        <f t="shared" si="1024"/>
        <v>1.2529197918069546</v>
      </c>
      <c r="BC1509" s="98">
        <f t="shared" si="1025"/>
        <v>61.986558120975637</v>
      </c>
      <c r="BD1509" s="98">
        <f t="shared" si="1026"/>
        <v>0.39565888162324869</v>
      </c>
      <c r="BE1509" s="98">
        <f t="shared" si="1027"/>
        <v>26.377258774883252</v>
      </c>
      <c r="BF1509" s="98">
        <f t="shared" si="1028"/>
        <v>79131.776324649749</v>
      </c>
      <c r="BG1509" s="103">
        <f t="shared" si="1029"/>
        <v>3.6268730815464472</v>
      </c>
      <c r="BH1509">
        <v>0.1</v>
      </c>
      <c r="BI1509">
        <f t="shared" si="1008"/>
        <v>1504.3280395050606</v>
      </c>
      <c r="BJ1509">
        <v>0.1</v>
      </c>
      <c r="BK1509">
        <f t="shared" si="1009"/>
        <v>1434.24</v>
      </c>
      <c r="BL1509" s="114">
        <v>12.16</v>
      </c>
      <c r="BM1509" s="114">
        <v>601.6</v>
      </c>
      <c r="BN1509" s="114">
        <v>1.92</v>
      </c>
      <c r="BO1509" s="114">
        <v>256</v>
      </c>
      <c r="BP1509" s="114">
        <v>384000</v>
      </c>
      <c r="BQ1509" s="107">
        <f t="shared" si="1010"/>
        <v>8.7999999999999994E-9</v>
      </c>
      <c r="BR1509" s="107">
        <f t="shared" si="1011"/>
        <v>1.8855610343471415E-4</v>
      </c>
      <c r="BS1509" s="107">
        <f t="shared" si="1012"/>
        <v>9.3285651172963831E-3</v>
      </c>
      <c r="BT1509" s="107">
        <f t="shared" si="1013"/>
        <v>3.2292285665206119E-5</v>
      </c>
      <c r="BU1509" s="107">
        <f t="shared" si="1014"/>
        <v>3.9696021775729286E-3</v>
      </c>
      <c r="BV1509" s="107">
        <f t="shared" si="1015"/>
        <v>6.4584571330412244</v>
      </c>
      <c r="BW1509" s="117">
        <f t="shared" si="1016"/>
        <v>1.8721481818390436E-4</v>
      </c>
    </row>
    <row r="1510" spans="1:75" ht="15" customHeight="1" x14ac:dyDescent="0.25">
      <c r="A1510" s="108">
        <v>4.5644305555555551</v>
      </c>
      <c r="B1510" s="108">
        <v>-74.134780555555565</v>
      </c>
      <c r="C1510" s="119">
        <v>25</v>
      </c>
      <c r="D1510" s="119">
        <v>20</v>
      </c>
      <c r="E1510" s="119">
        <v>1756</v>
      </c>
      <c r="F1510" s="31" t="s">
        <v>3683</v>
      </c>
      <c r="G1510" s="31" t="s">
        <v>3542</v>
      </c>
      <c r="H1510" s="31" t="s">
        <v>3684</v>
      </c>
      <c r="I1510" s="53" t="s">
        <v>1481</v>
      </c>
      <c r="J1510" s="1" t="s">
        <v>41</v>
      </c>
      <c r="K1510" s="1" t="s">
        <v>3685</v>
      </c>
      <c r="L1510" s="1"/>
      <c r="M1510" s="1" t="s">
        <v>3545</v>
      </c>
      <c r="N1510" s="15" t="s">
        <v>43</v>
      </c>
      <c r="O1510" s="2" t="s">
        <v>44</v>
      </c>
      <c r="P1510" s="17">
        <v>-4.4982444697621672E-2</v>
      </c>
      <c r="Q1510" s="18">
        <v>20000</v>
      </c>
      <c r="R1510" s="18">
        <v>16706.577343104047</v>
      </c>
      <c r="S1510" s="2" t="s">
        <v>45</v>
      </c>
      <c r="T1510" s="2"/>
      <c r="U1510" s="2"/>
      <c r="V1510" s="14">
        <v>365</v>
      </c>
      <c r="W1510" s="1"/>
      <c r="X1510" s="1"/>
      <c r="Y1510" s="14">
        <v>1040</v>
      </c>
      <c r="Z1510" s="1">
        <v>0</v>
      </c>
      <c r="AA1510" s="1">
        <v>0</v>
      </c>
      <c r="AB1510" s="19" t="s">
        <v>49</v>
      </c>
      <c r="AC1510" s="19">
        <v>46.3856216091623</v>
      </c>
      <c r="AD1510" s="19">
        <v>1074.85364414012</v>
      </c>
      <c r="AE1510" s="19">
        <v>5.4109910208389103</v>
      </c>
      <c r="AF1510" s="19">
        <v>1344</v>
      </c>
      <c r="AG1510" s="19">
        <v>1920000</v>
      </c>
      <c r="AH1510" s="23">
        <v>20000</v>
      </c>
      <c r="AI1510" s="24">
        <v>8.7999999999999994E-8</v>
      </c>
      <c r="AJ1510" s="21">
        <f t="shared" si="1044"/>
        <v>7.7494497502142835E-4</v>
      </c>
      <c r="AK1510" s="21">
        <f t="shared" si="1045"/>
        <v>1.7957125538344148E-2</v>
      </c>
      <c r="AL1510" s="21">
        <f t="shared" si="1046"/>
        <v>9.0399139992486773E-5</v>
      </c>
      <c r="AM1510" s="21">
        <f t="shared" si="1047"/>
        <v>2.245363994913184E-2</v>
      </c>
      <c r="AN1510" s="21">
        <f t="shared" si="1048"/>
        <v>32.076628498759767</v>
      </c>
      <c r="AO1510" s="86">
        <f t="shared" si="1001"/>
        <v>1.4701788061931558E-3</v>
      </c>
      <c r="AP1510" s="88">
        <f t="shared" si="1002"/>
        <v>2.1231369178669268E-6</v>
      </c>
      <c r="AQ1510" s="89">
        <f t="shared" si="1003"/>
        <v>4.9197604214641499E-5</v>
      </c>
      <c r="AR1510" s="89">
        <f t="shared" si="1004"/>
        <v>2.4766887669174459E-7</v>
      </c>
      <c r="AS1510" s="89">
        <f t="shared" si="1005"/>
        <v>6.1516821778443402E-5</v>
      </c>
      <c r="AT1510" s="89">
        <f t="shared" si="1006"/>
        <v>8.7881173969204848E-2</v>
      </c>
      <c r="AU1510" s="91">
        <f t="shared" si="1007"/>
        <v>4.0278871402552216E-6</v>
      </c>
      <c r="AV1510" s="95">
        <f t="shared" si="1018"/>
        <v>774.94497502142838</v>
      </c>
      <c r="AW1510" s="96">
        <f t="shared" si="1019"/>
        <v>17957.125538344149</v>
      </c>
      <c r="AX1510" s="96">
        <f t="shared" si="1020"/>
        <v>90.399139992486766</v>
      </c>
      <c r="AY1510" s="96">
        <f t="shared" si="1021"/>
        <v>22453.639949131841</v>
      </c>
      <c r="AZ1510" s="96">
        <f t="shared" si="1022"/>
        <v>32076628.498759769</v>
      </c>
      <c r="BA1510" s="97">
        <f t="shared" si="1023"/>
        <v>1470.1788061931559</v>
      </c>
      <c r="BB1510" s="102">
        <f t="shared" si="1024"/>
        <v>2.1231369178669266</v>
      </c>
      <c r="BC1510" s="98">
        <f t="shared" si="1025"/>
        <v>49.197604214641501</v>
      </c>
      <c r="BD1510" s="98">
        <f t="shared" si="1026"/>
        <v>0.24766887669174459</v>
      </c>
      <c r="BE1510" s="98">
        <f t="shared" si="1027"/>
        <v>61.516821778443401</v>
      </c>
      <c r="BF1510" s="98">
        <f t="shared" si="1028"/>
        <v>87881.173969204843</v>
      </c>
      <c r="BG1510" s="103">
        <f t="shared" si="1029"/>
        <v>4.0278871402552214</v>
      </c>
      <c r="BH1510">
        <v>0.1</v>
      </c>
      <c r="BI1510">
        <f t="shared" si="1008"/>
        <v>1670.6577343104047</v>
      </c>
      <c r="BJ1510">
        <v>0.1</v>
      </c>
      <c r="BK1510">
        <f t="shared" si="1009"/>
        <v>2000</v>
      </c>
      <c r="BL1510" s="114">
        <v>17.6498016718255</v>
      </c>
      <c r="BM1510" s="114">
        <v>910.91550745517998</v>
      </c>
      <c r="BN1510" s="114">
        <v>5.3109910208389097</v>
      </c>
      <c r="BO1510" s="114">
        <v>537.6</v>
      </c>
      <c r="BP1510" s="114">
        <v>384000</v>
      </c>
      <c r="BQ1510" s="107">
        <f t="shared" si="1010"/>
        <v>8.7999999999999994E-9</v>
      </c>
      <c r="BR1510" s="107">
        <f t="shared" si="1011"/>
        <v>3.0488096511815412E-4</v>
      </c>
      <c r="BS1510" s="107">
        <f t="shared" si="1012"/>
        <v>1.5323858562697214E-2</v>
      </c>
      <c r="BT1510" s="107">
        <f t="shared" si="1013"/>
        <v>8.9187799664266457E-5</v>
      </c>
      <c r="BU1510" s="107">
        <f t="shared" si="1014"/>
        <v>9.2578729189858947E-3</v>
      </c>
      <c r="BV1510" s="107">
        <f t="shared" si="1015"/>
        <v>7.1725521812233879</v>
      </c>
      <c r="BW1510" s="117">
        <f t="shared" si="1016"/>
        <v>2.0791468068318475E-4</v>
      </c>
    </row>
    <row r="1511" spans="1:75" ht="15" customHeight="1" x14ac:dyDescent="0.25">
      <c r="A1511" s="108">
        <v>4.6145583333333331</v>
      </c>
      <c r="B1511" s="108">
        <v>-74.139641666666677</v>
      </c>
      <c r="C1511" s="119">
        <v>25</v>
      </c>
      <c r="D1511" s="119">
        <v>26</v>
      </c>
      <c r="E1511" s="119">
        <v>1834</v>
      </c>
      <c r="F1511" s="31" t="s">
        <v>3686</v>
      </c>
      <c r="G1511" s="31" t="s">
        <v>3687</v>
      </c>
      <c r="H1511" s="31" t="s">
        <v>3688</v>
      </c>
      <c r="I1511" s="14" t="s">
        <v>195</v>
      </c>
      <c r="J1511" s="1" t="s">
        <v>2019</v>
      </c>
      <c r="K1511" s="1" t="s">
        <v>3689</v>
      </c>
      <c r="L1511" s="1"/>
      <c r="M1511" s="1">
        <v>1990</v>
      </c>
      <c r="N1511" s="2" t="s">
        <v>62</v>
      </c>
      <c r="O1511" s="2" t="s">
        <v>63</v>
      </c>
      <c r="P1511" s="22">
        <v>-1.5549305289660951E-2</v>
      </c>
      <c r="Q1511" s="54">
        <v>33600</v>
      </c>
      <c r="R1511" s="18">
        <v>31573.837353303654</v>
      </c>
      <c r="S1511" s="15" t="s">
        <v>64</v>
      </c>
      <c r="T1511" s="15">
        <f t="shared" ref="T1511:T1512" si="1049">((R1511*6933000)/1000)/8460</f>
        <v>25874.871674994589</v>
      </c>
      <c r="U1511" s="15" t="s">
        <v>45</v>
      </c>
      <c r="V1511" s="14">
        <v>365</v>
      </c>
      <c r="W1511" s="1"/>
      <c r="X1511" s="1"/>
      <c r="Y1511" s="14">
        <v>260</v>
      </c>
      <c r="Z1511" s="1">
        <v>0</v>
      </c>
      <c r="AA1511" s="1">
        <v>0</v>
      </c>
      <c r="AB1511" s="19" t="s">
        <v>226</v>
      </c>
      <c r="AC1511" s="19">
        <v>12.7152226842523</v>
      </c>
      <c r="AD1511" s="19">
        <v>4.5638248573294096</v>
      </c>
      <c r="AE1511" s="19">
        <v>12.0799261022882</v>
      </c>
      <c r="AF1511" s="19">
        <v>6.25</v>
      </c>
      <c r="AG1511" s="19">
        <v>2343</v>
      </c>
      <c r="AH1511" s="20">
        <v>8608.3841463414628</v>
      </c>
      <c r="AI1511" s="20">
        <v>1.0442E-8</v>
      </c>
      <c r="AJ1511" s="21">
        <f>AC1511*R1511/1000000</f>
        <v>0.4014683729436192</v>
      </c>
      <c r="AK1511" s="21">
        <f>AD1511*R1511/1000000</f>
        <v>0.14409746375428303</v>
      </c>
      <c r="AL1511" s="21">
        <f>AE1511*R1511/1000000</f>
        <v>0.38140962199357498</v>
      </c>
      <c r="AM1511" s="21">
        <f>AF1511*R1511/1000000</f>
        <v>0.19733648345814786</v>
      </c>
      <c r="AN1511" s="21">
        <f>AG1511*R1511/1000000</f>
        <v>73.977500918790454</v>
      </c>
      <c r="AO1511" s="86">
        <f t="shared" si="1001"/>
        <v>8.4468234695126321E-5</v>
      </c>
      <c r="AP1511" s="88">
        <f t="shared" si="1002"/>
        <v>1.0999133505304635E-3</v>
      </c>
      <c r="AQ1511" s="89">
        <f t="shared" si="1003"/>
        <v>3.9478757192954258E-4</v>
      </c>
      <c r="AR1511" s="89">
        <f t="shared" si="1004"/>
        <v>1.0449578684755478E-3</v>
      </c>
      <c r="AS1511" s="89">
        <f t="shared" si="1005"/>
        <v>5.4064789988533661E-4</v>
      </c>
      <c r="AT1511" s="89">
        <f t="shared" si="1006"/>
        <v>0.20267808470901494</v>
      </c>
      <c r="AU1511" s="91">
        <f t="shared" si="1007"/>
        <v>2.3141982108253786E-7</v>
      </c>
      <c r="AV1511" s="95">
        <f t="shared" si="1018"/>
        <v>401468.37294361921</v>
      </c>
      <c r="AW1511" s="96">
        <f t="shared" si="1019"/>
        <v>144097.46375428303</v>
      </c>
      <c r="AX1511" s="96">
        <f t="shared" si="1020"/>
        <v>381409.62199357495</v>
      </c>
      <c r="AY1511" s="96">
        <f t="shared" si="1021"/>
        <v>197336.48345814785</v>
      </c>
      <c r="AZ1511" s="96">
        <f t="shared" si="1022"/>
        <v>73977500.91879046</v>
      </c>
      <c r="BA1511" s="97">
        <f t="shared" si="1023"/>
        <v>84.468234695126327</v>
      </c>
      <c r="BB1511" s="102">
        <f t="shared" si="1024"/>
        <v>1099.9133505304635</v>
      </c>
      <c r="BC1511" s="98">
        <f t="shared" si="1025"/>
        <v>394.78757192954259</v>
      </c>
      <c r="BD1511" s="98">
        <f t="shared" si="1026"/>
        <v>1044.9578684755477</v>
      </c>
      <c r="BE1511" s="98">
        <f t="shared" si="1027"/>
        <v>540.64789988533664</v>
      </c>
      <c r="BF1511" s="98">
        <f t="shared" si="1028"/>
        <v>202678.08470901495</v>
      </c>
      <c r="BG1511" s="103">
        <f t="shared" si="1029"/>
        <v>0.23141982108253786</v>
      </c>
      <c r="BH1511">
        <v>0.1</v>
      </c>
      <c r="BI1511">
        <f t="shared" si="1008"/>
        <v>3157.3837353303657</v>
      </c>
      <c r="BJ1511">
        <v>0.1</v>
      </c>
      <c r="BK1511">
        <f t="shared" si="1009"/>
        <v>860.83841463414637</v>
      </c>
      <c r="BL1511" s="114">
        <v>8.7974410932361504</v>
      </c>
      <c r="BM1511" s="114">
        <v>3.6268345072346699</v>
      </c>
      <c r="BN1511" s="114">
        <v>10.053852918428399</v>
      </c>
      <c r="BO1511" s="114">
        <v>12.5</v>
      </c>
      <c r="BP1511" s="114">
        <v>2343</v>
      </c>
      <c r="BQ1511" s="107">
        <f t="shared" si="1010"/>
        <v>1.0442E-9</v>
      </c>
      <c r="BR1511" s="107">
        <f t="shared" si="1011"/>
        <v>0.28065525395863677</v>
      </c>
      <c r="BS1511" s="107">
        <f t="shared" si="1012"/>
        <v>0.11541614675531627</v>
      </c>
      <c r="BT1511" s="107">
        <f t="shared" si="1013"/>
        <v>0.31972186652485246</v>
      </c>
      <c r="BU1511" s="107">
        <f t="shared" si="1014"/>
        <v>0.39516600017150733</v>
      </c>
      <c r="BV1511" s="107">
        <f t="shared" si="1015"/>
        <v>74.346468299520041</v>
      </c>
      <c r="BW1511" s="117">
        <f t="shared" si="1016"/>
        <v>1.1945612309556126E-5</v>
      </c>
    </row>
    <row r="1512" spans="1:75" ht="15" customHeight="1" x14ac:dyDescent="0.25">
      <c r="A1512" s="108">
        <v>4.6145583333333331</v>
      </c>
      <c r="B1512" s="108">
        <v>-74.139641666666677</v>
      </c>
      <c r="C1512" s="119">
        <v>25</v>
      </c>
      <c r="D1512" s="119">
        <v>26</v>
      </c>
      <c r="E1512" s="119">
        <v>1834</v>
      </c>
      <c r="F1512" s="31" t="s">
        <v>3686</v>
      </c>
      <c r="G1512" s="31" t="s">
        <v>3687</v>
      </c>
      <c r="H1512" s="31" t="s">
        <v>3688</v>
      </c>
      <c r="I1512" s="14" t="s">
        <v>195</v>
      </c>
      <c r="J1512" s="1" t="s">
        <v>1274</v>
      </c>
      <c r="K1512" s="1" t="s">
        <v>3690</v>
      </c>
      <c r="L1512" s="1"/>
      <c r="M1512" s="1" t="s">
        <v>3691</v>
      </c>
      <c r="N1512" s="2" t="s">
        <v>62</v>
      </c>
      <c r="O1512" s="2" t="s">
        <v>63</v>
      </c>
      <c r="P1512" s="22">
        <v>-1.5549305289660951E-2</v>
      </c>
      <c r="Q1512" s="54">
        <v>14400</v>
      </c>
      <c r="R1512" s="18">
        <v>13531.64457998728</v>
      </c>
      <c r="S1512" s="15" t="s">
        <v>64</v>
      </c>
      <c r="T1512" s="15">
        <f t="shared" si="1049"/>
        <v>11089.230717854825</v>
      </c>
      <c r="U1512" s="15" t="s">
        <v>45</v>
      </c>
      <c r="V1512" s="14">
        <v>365</v>
      </c>
      <c r="W1512" s="1"/>
      <c r="X1512" s="1"/>
      <c r="Y1512" s="1">
        <v>1095</v>
      </c>
      <c r="Z1512" s="1">
        <v>0</v>
      </c>
      <c r="AA1512" s="1">
        <v>0</v>
      </c>
      <c r="AB1512" s="19" t="s">
        <v>226</v>
      </c>
      <c r="AC1512" s="19">
        <v>12.7152226842523</v>
      </c>
      <c r="AD1512" s="19">
        <v>4.5638248573294096</v>
      </c>
      <c r="AE1512" s="19">
        <v>12.0799261022882</v>
      </c>
      <c r="AF1512" s="19">
        <v>6.25</v>
      </c>
      <c r="AG1512" s="19">
        <v>2343</v>
      </c>
      <c r="AH1512" s="20">
        <v>8608.3841463414628</v>
      </c>
      <c r="AI1512" s="20">
        <v>1.0442E-8</v>
      </c>
      <c r="AJ1512" s="21">
        <f>AC1512*R1512/1000000</f>
        <v>0.17205787411869397</v>
      </c>
      <c r="AK1512" s="21">
        <f>AD1512*R1512/1000000</f>
        <v>6.1756055894692727E-2</v>
      </c>
      <c r="AL1512" s="21">
        <f>AE1512*R1512/1000000</f>
        <v>0.16346126656867499</v>
      </c>
      <c r="AM1512" s="21">
        <f>AF1512*R1512/1000000</f>
        <v>8.4572778624920492E-2</v>
      </c>
      <c r="AN1512" s="21">
        <f>AG1512*R1512/1000000</f>
        <v>31.704643250910195</v>
      </c>
      <c r="AO1512" s="86">
        <f t="shared" si="1001"/>
        <v>8.4468234695126321E-5</v>
      </c>
      <c r="AP1512" s="88">
        <f t="shared" si="1002"/>
        <v>4.7139143594162729E-4</v>
      </c>
      <c r="AQ1512" s="89">
        <f t="shared" si="1003"/>
        <v>1.6919467368408967E-4</v>
      </c>
      <c r="AR1512" s="89">
        <f t="shared" si="1004"/>
        <v>4.4783908648952052E-4</v>
      </c>
      <c r="AS1512" s="89">
        <f t="shared" si="1005"/>
        <v>2.3170624280800136E-4</v>
      </c>
      <c r="AT1512" s="89">
        <f t="shared" si="1006"/>
        <v>8.6862036303863549E-2</v>
      </c>
      <c r="AU1512" s="91">
        <f t="shared" si="1007"/>
        <v>2.3141982108253786E-7</v>
      </c>
      <c r="AV1512" s="95">
        <f t="shared" si="1018"/>
        <v>172057.87411869396</v>
      </c>
      <c r="AW1512" s="96">
        <f t="shared" si="1019"/>
        <v>61756.055894692727</v>
      </c>
      <c r="AX1512" s="96">
        <f t="shared" si="1020"/>
        <v>163461.266568675</v>
      </c>
      <c r="AY1512" s="96">
        <f t="shared" si="1021"/>
        <v>84572.778624920495</v>
      </c>
      <c r="AZ1512" s="96">
        <f t="shared" si="1022"/>
        <v>31704643.250910196</v>
      </c>
      <c r="BA1512" s="97">
        <f t="shared" si="1023"/>
        <v>84.468234695126327</v>
      </c>
      <c r="BB1512" s="102">
        <f t="shared" si="1024"/>
        <v>471.39143594162732</v>
      </c>
      <c r="BC1512" s="98">
        <f t="shared" si="1025"/>
        <v>169.19467368408968</v>
      </c>
      <c r="BD1512" s="98">
        <f t="shared" si="1026"/>
        <v>447.83908648952053</v>
      </c>
      <c r="BE1512" s="98">
        <f t="shared" si="1027"/>
        <v>231.70624280800135</v>
      </c>
      <c r="BF1512" s="98">
        <f t="shared" si="1028"/>
        <v>86862.036303863555</v>
      </c>
      <c r="BG1512" s="103">
        <f t="shared" si="1029"/>
        <v>0.23141982108253786</v>
      </c>
      <c r="BH1512">
        <v>0.1</v>
      </c>
      <c r="BI1512">
        <f t="shared" si="1008"/>
        <v>1353.164457998728</v>
      </c>
      <c r="BJ1512">
        <v>0.1</v>
      </c>
      <c r="BK1512">
        <f t="shared" si="1009"/>
        <v>860.83841463414637</v>
      </c>
      <c r="BL1512" s="114">
        <v>8.7974410932361504</v>
      </c>
      <c r="BM1512" s="114">
        <v>3.6268345072346699</v>
      </c>
      <c r="BN1512" s="114">
        <v>10.053852918428399</v>
      </c>
      <c r="BO1512" s="114">
        <v>12.5</v>
      </c>
      <c r="BP1512" s="114">
        <v>2343</v>
      </c>
      <c r="BQ1512" s="107">
        <f t="shared" si="1010"/>
        <v>1.0442E-9</v>
      </c>
      <c r="BR1512" s="107">
        <f t="shared" si="1011"/>
        <v>0.12028082312513007</v>
      </c>
      <c r="BS1512" s="107">
        <f t="shared" si="1012"/>
        <v>4.9464062895135538E-2</v>
      </c>
      <c r="BT1512" s="107">
        <f t="shared" si="1013"/>
        <v>0.13702365708207961</v>
      </c>
      <c r="BU1512" s="107">
        <f t="shared" si="1014"/>
        <v>0.16935685721636026</v>
      </c>
      <c r="BV1512" s="107">
        <f t="shared" si="1015"/>
        <v>31.86277212836573</v>
      </c>
      <c r="BW1512" s="117">
        <f t="shared" si="1016"/>
        <v>1.1945612309556126E-5</v>
      </c>
    </row>
    <row r="1513" spans="1:75" ht="15" customHeight="1" x14ac:dyDescent="0.25">
      <c r="A1513" s="108">
        <v>4.5812666666666662</v>
      </c>
      <c r="B1513" s="108">
        <v>-74.107527777777776</v>
      </c>
      <c r="C1513" s="119">
        <v>28</v>
      </c>
      <c r="D1513" s="119">
        <v>22</v>
      </c>
      <c r="E1513" s="119">
        <v>1785</v>
      </c>
      <c r="F1513" s="31" t="s">
        <v>3692</v>
      </c>
      <c r="G1513" s="31" t="s">
        <v>3693</v>
      </c>
      <c r="H1513" s="31" t="s">
        <v>3694</v>
      </c>
      <c r="I1513" s="53" t="s">
        <v>1467</v>
      </c>
      <c r="J1513" s="1" t="s">
        <v>53</v>
      </c>
      <c r="K1513" s="1" t="s">
        <v>3695</v>
      </c>
      <c r="L1513" s="1"/>
      <c r="M1513" s="1" t="s">
        <v>3452</v>
      </c>
      <c r="N1513" s="15" t="s">
        <v>43</v>
      </c>
      <c r="O1513" s="2" t="s">
        <v>120</v>
      </c>
      <c r="P1513" s="22">
        <v>1.192780523187394E-2</v>
      </c>
      <c r="Q1513" s="5">
        <v>10740</v>
      </c>
      <c r="R1513" s="18">
        <v>11264.839318582908</v>
      </c>
      <c r="S1513" s="2" t="s">
        <v>45</v>
      </c>
      <c r="T1513" s="2"/>
      <c r="U1513" s="2"/>
      <c r="V1513" s="14">
        <v>365</v>
      </c>
      <c r="W1513" s="1"/>
      <c r="X1513" s="1"/>
      <c r="Y1513" s="1">
        <v>2496</v>
      </c>
      <c r="Z1513" s="1">
        <v>0</v>
      </c>
      <c r="AA1513" s="1">
        <v>0</v>
      </c>
      <c r="AB1513" s="19" t="s">
        <v>49</v>
      </c>
      <c r="AC1513" s="19">
        <v>30.4</v>
      </c>
      <c r="AD1513" s="19">
        <v>1504</v>
      </c>
      <c r="AE1513" s="19">
        <v>9.6</v>
      </c>
      <c r="AF1513" s="19">
        <v>640</v>
      </c>
      <c r="AG1513" s="19">
        <v>1920000</v>
      </c>
      <c r="AH1513" s="23">
        <v>10740</v>
      </c>
      <c r="AI1513" s="24">
        <v>8.7999999999999994E-8</v>
      </c>
      <c r="AJ1513" s="21">
        <f>AC1513*R1513/1000000000</f>
        <v>3.4245111528492035E-4</v>
      </c>
      <c r="AK1513" s="21">
        <f>AD1513*R1513/1000000000</f>
        <v>1.6942318335148691E-2</v>
      </c>
      <c r="AL1513" s="21">
        <f>AE1513*R1513/1000000000</f>
        <v>1.0814245745839592E-4</v>
      </c>
      <c r="AM1513" s="21">
        <f>AF1513*R1513/1000000000</f>
        <v>7.2094971638930611E-3</v>
      </c>
      <c r="AN1513" s="21">
        <f>AG1513*R1513/1000000000</f>
        <v>21.628491491679185</v>
      </c>
      <c r="AO1513" s="86">
        <f t="shared" si="1001"/>
        <v>9.9130586003529585E-4</v>
      </c>
      <c r="AP1513" s="88">
        <f t="shared" si="1002"/>
        <v>9.3822223365731604E-7</v>
      </c>
      <c r="AQ1513" s="89">
        <f t="shared" si="1003"/>
        <v>4.6417310507256686E-5</v>
      </c>
      <c r="AR1513" s="89">
        <f t="shared" si="1004"/>
        <v>2.9628070536546827E-7</v>
      </c>
      <c r="AS1513" s="89">
        <f t="shared" si="1005"/>
        <v>1.9752047024364552E-5</v>
      </c>
      <c r="AT1513" s="89">
        <f t="shared" si="1006"/>
        <v>5.9256141073093654E-2</v>
      </c>
      <c r="AU1513" s="91">
        <f t="shared" si="1007"/>
        <v>2.7159064658501256E-6</v>
      </c>
      <c r="AV1513" s="95">
        <f t="shared" si="1018"/>
        <v>342.45111528492038</v>
      </c>
      <c r="AW1513" s="96">
        <f t="shared" si="1019"/>
        <v>16942.318335148691</v>
      </c>
      <c r="AX1513" s="96">
        <f t="shared" si="1020"/>
        <v>108.14245745839592</v>
      </c>
      <c r="AY1513" s="96">
        <f t="shared" si="1021"/>
        <v>7209.497163893061</v>
      </c>
      <c r="AZ1513" s="96">
        <f t="shared" si="1022"/>
        <v>21628491.491679184</v>
      </c>
      <c r="BA1513" s="97">
        <f t="shared" si="1023"/>
        <v>991.30586003529584</v>
      </c>
      <c r="BB1513" s="102">
        <f t="shared" si="1024"/>
        <v>0.93822223365731605</v>
      </c>
      <c r="BC1513" s="98">
        <f t="shared" si="1025"/>
        <v>46.417310507256687</v>
      </c>
      <c r="BD1513" s="98">
        <f t="shared" si="1026"/>
        <v>0.29628070536546824</v>
      </c>
      <c r="BE1513" s="98">
        <f t="shared" si="1027"/>
        <v>19.752047024364551</v>
      </c>
      <c r="BF1513" s="98">
        <f t="shared" si="1028"/>
        <v>59256.141073093655</v>
      </c>
      <c r="BG1513" s="103">
        <f t="shared" si="1029"/>
        <v>2.7159064658501255</v>
      </c>
      <c r="BH1513">
        <v>0.1</v>
      </c>
      <c r="BI1513">
        <f t="shared" si="1008"/>
        <v>1126.4839318582908</v>
      </c>
      <c r="BJ1513">
        <v>0.1</v>
      </c>
      <c r="BK1513">
        <f t="shared" si="1009"/>
        <v>1074</v>
      </c>
      <c r="BL1513" s="114">
        <v>12.16</v>
      </c>
      <c r="BM1513" s="114">
        <v>601.6</v>
      </c>
      <c r="BN1513" s="114">
        <v>1.92</v>
      </c>
      <c r="BO1513" s="114">
        <v>256</v>
      </c>
      <c r="BP1513" s="114">
        <v>384000</v>
      </c>
      <c r="BQ1513" s="107">
        <f t="shared" si="1010"/>
        <v>8.7999999999999994E-9</v>
      </c>
      <c r="BR1513" s="107">
        <f t="shared" si="1011"/>
        <v>1.4119621199302975E-4</v>
      </c>
      <c r="BS1513" s="107">
        <f t="shared" si="1012"/>
        <v>6.9854968038656822E-3</v>
      </c>
      <c r="BT1513" s="107">
        <f t="shared" si="1013"/>
        <v>2.4181388613085245E-5</v>
      </c>
      <c r="BU1513" s="107">
        <f t="shared" si="1014"/>
        <v>2.9725518314322056E-3</v>
      </c>
      <c r="BV1513" s="107">
        <f t="shared" si="1015"/>
        <v>4.8362777226170488</v>
      </c>
      <c r="BW1513" s="117">
        <f t="shared" si="1016"/>
        <v>1.4019181917218407E-4</v>
      </c>
    </row>
    <row r="1514" spans="1:75" ht="15" customHeight="1" x14ac:dyDescent="0.25">
      <c r="A1514" s="108">
        <v>4.5812666666666662</v>
      </c>
      <c r="B1514" s="108">
        <v>-74.107527777777776</v>
      </c>
      <c r="C1514" s="119">
        <v>28</v>
      </c>
      <c r="D1514" s="119">
        <v>22</v>
      </c>
      <c r="E1514" s="119">
        <v>1785</v>
      </c>
      <c r="F1514" s="31" t="s">
        <v>3692</v>
      </c>
      <c r="G1514" s="31" t="s">
        <v>3693</v>
      </c>
      <c r="H1514" s="31" t="s">
        <v>3694</v>
      </c>
      <c r="I1514" s="53" t="s">
        <v>1467</v>
      </c>
      <c r="J1514" s="1" t="s">
        <v>53</v>
      </c>
      <c r="K1514" s="1" t="s">
        <v>3695</v>
      </c>
      <c r="L1514" s="1"/>
      <c r="M1514" s="1" t="s">
        <v>3489</v>
      </c>
      <c r="N1514" s="15" t="s">
        <v>43</v>
      </c>
      <c r="O1514" s="2" t="s">
        <v>120</v>
      </c>
      <c r="P1514" s="22">
        <v>1.192780523187394E-2</v>
      </c>
      <c r="Q1514" s="5">
        <v>10740</v>
      </c>
      <c r="R1514" s="18">
        <v>11264.839318582908</v>
      </c>
      <c r="S1514" s="2" t="s">
        <v>45</v>
      </c>
      <c r="T1514" s="2"/>
      <c r="U1514" s="2"/>
      <c r="V1514" s="14">
        <v>365</v>
      </c>
      <c r="W1514" s="1"/>
      <c r="X1514" s="1"/>
      <c r="Y1514" s="1">
        <v>2496</v>
      </c>
      <c r="Z1514" s="1">
        <v>0</v>
      </c>
      <c r="AA1514" s="1">
        <v>0</v>
      </c>
      <c r="AB1514" s="19" t="s">
        <v>49</v>
      </c>
      <c r="AC1514" s="19">
        <v>30.4</v>
      </c>
      <c r="AD1514" s="19">
        <v>1504</v>
      </c>
      <c r="AE1514" s="19">
        <v>9.6</v>
      </c>
      <c r="AF1514" s="19">
        <v>640</v>
      </c>
      <c r="AG1514" s="19">
        <v>1920000</v>
      </c>
      <c r="AH1514" s="23">
        <v>10740</v>
      </c>
      <c r="AI1514" s="24">
        <v>8.7999999999999994E-8</v>
      </c>
      <c r="AJ1514" s="21">
        <f>AC1514*R1514/1000000000</f>
        <v>3.4245111528492035E-4</v>
      </c>
      <c r="AK1514" s="21">
        <f>AD1514*R1514/1000000000</f>
        <v>1.6942318335148691E-2</v>
      </c>
      <c r="AL1514" s="21">
        <f>AE1514*R1514/1000000000</f>
        <v>1.0814245745839592E-4</v>
      </c>
      <c r="AM1514" s="21">
        <f>AF1514*R1514/1000000000</f>
        <v>7.2094971638930611E-3</v>
      </c>
      <c r="AN1514" s="21">
        <f>AG1514*R1514/1000000000</f>
        <v>21.628491491679185</v>
      </c>
      <c r="AO1514" s="86">
        <f t="shared" si="1001"/>
        <v>9.9130586003529585E-4</v>
      </c>
      <c r="AP1514" s="88">
        <f t="shared" si="1002"/>
        <v>9.3822223365731604E-7</v>
      </c>
      <c r="AQ1514" s="89">
        <f t="shared" si="1003"/>
        <v>4.6417310507256686E-5</v>
      </c>
      <c r="AR1514" s="89">
        <f t="shared" si="1004"/>
        <v>2.9628070536546827E-7</v>
      </c>
      <c r="AS1514" s="89">
        <f t="shared" si="1005"/>
        <v>1.9752047024364552E-5</v>
      </c>
      <c r="AT1514" s="89">
        <f t="shared" si="1006"/>
        <v>5.9256141073093654E-2</v>
      </c>
      <c r="AU1514" s="91">
        <f t="shared" si="1007"/>
        <v>2.7159064658501256E-6</v>
      </c>
      <c r="AV1514" s="95">
        <f t="shared" si="1018"/>
        <v>342.45111528492038</v>
      </c>
      <c r="AW1514" s="96">
        <f t="shared" si="1019"/>
        <v>16942.318335148691</v>
      </c>
      <c r="AX1514" s="96">
        <f t="shared" si="1020"/>
        <v>108.14245745839592</v>
      </c>
      <c r="AY1514" s="96">
        <f t="shared" si="1021"/>
        <v>7209.497163893061</v>
      </c>
      <c r="AZ1514" s="96">
        <f t="shared" si="1022"/>
        <v>21628491.491679184</v>
      </c>
      <c r="BA1514" s="97">
        <f t="shared" si="1023"/>
        <v>991.30586003529584</v>
      </c>
      <c r="BB1514" s="102">
        <f t="shared" si="1024"/>
        <v>0.93822223365731605</v>
      </c>
      <c r="BC1514" s="98">
        <f t="shared" si="1025"/>
        <v>46.417310507256687</v>
      </c>
      <c r="BD1514" s="98">
        <f t="shared" si="1026"/>
        <v>0.29628070536546824</v>
      </c>
      <c r="BE1514" s="98">
        <f t="shared" si="1027"/>
        <v>19.752047024364551</v>
      </c>
      <c r="BF1514" s="98">
        <f t="shared" si="1028"/>
        <v>59256.141073093655</v>
      </c>
      <c r="BG1514" s="103">
        <f t="shared" si="1029"/>
        <v>2.7159064658501255</v>
      </c>
      <c r="BH1514">
        <v>0.1</v>
      </c>
      <c r="BI1514">
        <f t="shared" si="1008"/>
        <v>1126.4839318582908</v>
      </c>
      <c r="BJ1514">
        <v>0.1</v>
      </c>
      <c r="BK1514">
        <f t="shared" si="1009"/>
        <v>1074</v>
      </c>
      <c r="BL1514" s="114">
        <v>12.16</v>
      </c>
      <c r="BM1514" s="114">
        <v>601.6</v>
      </c>
      <c r="BN1514" s="114">
        <v>1.92</v>
      </c>
      <c r="BO1514" s="114">
        <v>256</v>
      </c>
      <c r="BP1514" s="114">
        <v>384000</v>
      </c>
      <c r="BQ1514" s="107">
        <f t="shared" si="1010"/>
        <v>8.7999999999999994E-9</v>
      </c>
      <c r="BR1514" s="107">
        <f t="shared" si="1011"/>
        <v>1.4119621199302975E-4</v>
      </c>
      <c r="BS1514" s="107">
        <f t="shared" si="1012"/>
        <v>6.9854968038656822E-3</v>
      </c>
      <c r="BT1514" s="107">
        <f t="shared" si="1013"/>
        <v>2.4181388613085245E-5</v>
      </c>
      <c r="BU1514" s="107">
        <f t="shared" si="1014"/>
        <v>2.9725518314322056E-3</v>
      </c>
      <c r="BV1514" s="107">
        <f t="shared" si="1015"/>
        <v>4.8362777226170488</v>
      </c>
      <c r="BW1514" s="117">
        <f t="shared" si="1016"/>
        <v>1.4019181917218407E-4</v>
      </c>
    </row>
    <row r="1515" spans="1:75" ht="15" customHeight="1" x14ac:dyDescent="0.25">
      <c r="A1515" s="108">
        <v>4.5643666666666665</v>
      </c>
      <c r="B1515" s="108">
        <v>-74.136458333333337</v>
      </c>
      <c r="C1515" s="119">
        <v>25</v>
      </c>
      <c r="D1515" s="119">
        <v>20</v>
      </c>
      <c r="E1515" s="119">
        <v>1756</v>
      </c>
      <c r="F1515" s="31" t="s">
        <v>3696</v>
      </c>
      <c r="G1515" s="31" t="s">
        <v>3468</v>
      </c>
      <c r="H1515" s="31" t="s">
        <v>3697</v>
      </c>
      <c r="I1515" s="53" t="s">
        <v>1481</v>
      </c>
      <c r="J1515" s="1" t="s">
        <v>41</v>
      </c>
      <c r="K1515" s="1" t="s">
        <v>3637</v>
      </c>
      <c r="L1515" s="1"/>
      <c r="M1515" s="1" t="s">
        <v>3452</v>
      </c>
      <c r="N1515" s="2" t="s">
        <v>150</v>
      </c>
      <c r="O1515" s="2" t="s">
        <v>224</v>
      </c>
      <c r="P1515" s="22">
        <v>8.4286353981658756E-3</v>
      </c>
      <c r="Q1515" s="54">
        <v>276480</v>
      </c>
      <c r="R1515" s="18">
        <v>285960.31064129143</v>
      </c>
      <c r="S1515" s="15" t="s">
        <v>64</v>
      </c>
      <c r="T1515" s="15">
        <f t="shared" ref="T1515:T1516" si="1050">((R1515*6933000)/1000)/8460</f>
        <v>234345.48861419311</v>
      </c>
      <c r="U1515" s="15" t="s">
        <v>45</v>
      </c>
      <c r="V1515" s="14">
        <v>365</v>
      </c>
      <c r="W1515" s="1"/>
      <c r="X1515" s="1"/>
      <c r="Y1515" s="1">
        <v>2920</v>
      </c>
      <c r="Z1515" s="1">
        <v>0</v>
      </c>
      <c r="AA1515" s="1">
        <v>0</v>
      </c>
      <c r="AB1515" s="19" t="s">
        <v>226</v>
      </c>
      <c r="AC1515" s="19">
        <v>5.8778764320498897</v>
      </c>
      <c r="AD1515" s="19">
        <v>7.6168169581462903</v>
      </c>
      <c r="AE1515" s="19">
        <v>22.1296397414769</v>
      </c>
      <c r="AF1515" s="19">
        <v>0.3</v>
      </c>
      <c r="AG1515" s="19">
        <v>2840</v>
      </c>
      <c r="AH1515" s="23">
        <v>276480</v>
      </c>
      <c r="AI1515" s="20">
        <v>2.0000000000000002E-5</v>
      </c>
      <c r="AJ1515" s="21">
        <f>AC1515*R1515/1000000</f>
        <v>1.6808393704201123</v>
      </c>
      <c r="AK1515" s="21">
        <f>AD1515*R1515/1000000</f>
        <v>2.1781073434493696</v>
      </c>
      <c r="AL1515" s="21">
        <f>AE1515*R1515/1000000</f>
        <v>6.3281986548526028</v>
      </c>
      <c r="AM1515" s="21">
        <f>AF1515*R1515/1000000</f>
        <v>8.5788093192387435E-2</v>
      </c>
      <c r="AN1515" s="21">
        <f>AG1515*R1515/1000000</f>
        <v>812.12728222126771</v>
      </c>
      <c r="AO1515" s="86">
        <f t="shared" si="1001"/>
        <v>5.7192062128258296</v>
      </c>
      <c r="AP1515" s="88">
        <f t="shared" si="1002"/>
        <v>4.605039371014006E-3</v>
      </c>
      <c r="AQ1515" s="89">
        <f t="shared" si="1003"/>
        <v>5.9674173793133412E-3</v>
      </c>
      <c r="AR1515" s="89">
        <f t="shared" si="1004"/>
        <v>1.7337530561240006E-2</v>
      </c>
      <c r="AS1515" s="89">
        <f t="shared" si="1005"/>
        <v>2.3503587175996557E-4</v>
      </c>
      <c r="AT1515" s="89">
        <f t="shared" si="1006"/>
        <v>2.2250062526610073</v>
      </c>
      <c r="AU1515" s="91">
        <f t="shared" si="1007"/>
        <v>1.566905811733104E-2</v>
      </c>
      <c r="AV1515" s="95">
        <f t="shared" si="1018"/>
        <v>1680839.3704201123</v>
      </c>
      <c r="AW1515" s="96">
        <f t="shared" si="1019"/>
        <v>2178107.3434493695</v>
      </c>
      <c r="AX1515" s="96">
        <f t="shared" si="1020"/>
        <v>6328198.6548526026</v>
      </c>
      <c r="AY1515" s="96">
        <f t="shared" si="1021"/>
        <v>85788.09319238743</v>
      </c>
      <c r="AZ1515" s="96">
        <f t="shared" si="1022"/>
        <v>812127282.2212677</v>
      </c>
      <c r="BA1515" s="97">
        <f t="shared" si="1023"/>
        <v>5719206.2128258301</v>
      </c>
      <c r="BB1515" s="102">
        <f t="shared" si="1024"/>
        <v>4605.0393710140061</v>
      </c>
      <c r="BC1515" s="98">
        <f t="shared" si="1025"/>
        <v>5967.4173793133414</v>
      </c>
      <c r="BD1515" s="98">
        <f t="shared" si="1026"/>
        <v>17337.530561240008</v>
      </c>
      <c r="BE1515" s="98">
        <f t="shared" si="1027"/>
        <v>235.03587175996557</v>
      </c>
      <c r="BF1515" s="98">
        <f t="shared" si="1028"/>
        <v>2225006.2526610075</v>
      </c>
      <c r="BG1515" s="103">
        <f t="shared" si="1029"/>
        <v>15669.05811733104</v>
      </c>
      <c r="BH1515">
        <v>0.1</v>
      </c>
      <c r="BI1515">
        <f t="shared" si="1008"/>
        <v>28596.031064129143</v>
      </c>
      <c r="BJ1515">
        <v>0.1</v>
      </c>
      <c r="BK1515">
        <f t="shared" si="1009"/>
        <v>27648</v>
      </c>
      <c r="BL1515" s="114">
        <v>4.1247646050424898</v>
      </c>
      <c r="BM1515" s="114">
        <v>5.0304179232934398</v>
      </c>
      <c r="BN1515" s="114">
        <v>17.597190734642901</v>
      </c>
      <c r="BO1515" s="114">
        <v>0.12</v>
      </c>
      <c r="BP1515" s="114">
        <v>2840</v>
      </c>
      <c r="BQ1515" s="107">
        <f t="shared" si="1010"/>
        <v>2.0000000000000003E-6</v>
      </c>
      <c r="BR1515" s="107">
        <f t="shared" si="1011"/>
        <v>1.1914349353803184</v>
      </c>
      <c r="BS1515" s="107">
        <f t="shared" si="1012"/>
        <v>1.4548963529204997</v>
      </c>
      <c r="BT1515" s="107">
        <f t="shared" si="1013"/>
        <v>5.0717326980980157</v>
      </c>
      <c r="BU1515" s="107">
        <f t="shared" si="1014"/>
        <v>3.5371336965254484E-2</v>
      </c>
      <c r="BV1515" s="107">
        <f t="shared" si="1015"/>
        <v>816.1778174842683</v>
      </c>
      <c r="BW1515" s="117">
        <f t="shared" si="1016"/>
        <v>0.80881789921867553</v>
      </c>
    </row>
    <row r="1516" spans="1:75" ht="15" customHeight="1" x14ac:dyDescent="0.25">
      <c r="A1516" s="108">
        <v>4.7050916666666671</v>
      </c>
      <c r="B1516" s="108">
        <v>-74.128291666666655</v>
      </c>
      <c r="C1516" s="119">
        <v>26</v>
      </c>
      <c r="D1516" s="119">
        <v>36</v>
      </c>
      <c r="E1516" s="119">
        <v>1969</v>
      </c>
      <c r="F1516" s="31" t="s">
        <v>3698</v>
      </c>
      <c r="G1516" s="31" t="s">
        <v>3699</v>
      </c>
      <c r="H1516" s="31" t="s">
        <v>3700</v>
      </c>
      <c r="I1516" s="53" t="s">
        <v>709</v>
      </c>
      <c r="J1516" s="1" t="s">
        <v>41</v>
      </c>
      <c r="K1516" s="1" t="s">
        <v>3549</v>
      </c>
      <c r="L1516" s="1"/>
      <c r="M1516" s="1" t="s">
        <v>3452</v>
      </c>
      <c r="N1516" s="2" t="s">
        <v>62</v>
      </c>
      <c r="O1516" s="2" t="s">
        <v>151</v>
      </c>
      <c r="P1516" s="22">
        <v>-1.6452797611429655E-2</v>
      </c>
      <c r="Q1516" s="54">
        <v>276000</v>
      </c>
      <c r="R1516" s="18">
        <v>258420.90627467778</v>
      </c>
      <c r="S1516" s="15" t="s">
        <v>64</v>
      </c>
      <c r="T1516" s="15">
        <f t="shared" si="1050"/>
        <v>211776.84907829092</v>
      </c>
      <c r="U1516" s="15" t="s">
        <v>45</v>
      </c>
      <c r="V1516" s="14">
        <v>365</v>
      </c>
      <c r="W1516" s="1"/>
      <c r="X1516" s="1"/>
      <c r="Y1516" s="1">
        <v>2555</v>
      </c>
      <c r="Z1516" s="1">
        <v>0</v>
      </c>
      <c r="AA1516" s="1">
        <v>0</v>
      </c>
      <c r="AB1516" s="19" t="s">
        <v>226</v>
      </c>
      <c r="AC1516" s="19">
        <v>10.477442018542</v>
      </c>
      <c r="AD1516" s="19">
        <v>4.47117624426805</v>
      </c>
      <c r="AE1516" s="19">
        <v>11.595186881052699</v>
      </c>
      <c r="AF1516" s="19">
        <v>0.3</v>
      </c>
      <c r="AG1516" s="19">
        <v>2840</v>
      </c>
      <c r="AH1516" s="23">
        <v>276000</v>
      </c>
      <c r="AI1516" s="20">
        <v>2.0000000000000002E-5</v>
      </c>
      <c r="AJ1516" s="21">
        <f>AC1516*R1516/1000000</f>
        <v>2.707590061872013</v>
      </c>
      <c r="AK1516" s="21">
        <f>AD1516*R1516/1000000</f>
        <v>1.1554454171575597</v>
      </c>
      <c r="AL1516" s="21">
        <f>AE1516*R1516/1000000</f>
        <v>2.9964387022258929</v>
      </c>
      <c r="AM1516" s="21">
        <f>AF1516*R1516/1000000</f>
        <v>7.7526271882403339E-2</v>
      </c>
      <c r="AN1516" s="21">
        <f>AG1516*R1516/1000000</f>
        <v>733.91537382008494</v>
      </c>
      <c r="AO1516" s="86">
        <f t="shared" si="1001"/>
        <v>5.1684181254935559</v>
      </c>
      <c r="AP1516" s="88">
        <f t="shared" si="1002"/>
        <v>7.418054964032912E-3</v>
      </c>
      <c r="AQ1516" s="89">
        <f t="shared" si="1003"/>
        <v>3.1656038826234512E-3</v>
      </c>
      <c r="AR1516" s="89">
        <f t="shared" si="1004"/>
        <v>8.209421101988747E-3</v>
      </c>
      <c r="AS1516" s="89">
        <f t="shared" si="1005"/>
        <v>2.1240074488329682E-4</v>
      </c>
      <c r="AT1516" s="89">
        <f t="shared" si="1006"/>
        <v>2.0107270515618767</v>
      </c>
      <c r="AU1516" s="91">
        <f t="shared" si="1007"/>
        <v>1.4160049658886455E-2</v>
      </c>
      <c r="AV1516" s="95">
        <f t="shared" si="1018"/>
        <v>2707590.0618720129</v>
      </c>
      <c r="AW1516" s="96">
        <f t="shared" si="1019"/>
        <v>1155445.4171575597</v>
      </c>
      <c r="AX1516" s="96">
        <f t="shared" si="1020"/>
        <v>2996438.7022258928</v>
      </c>
      <c r="AY1516" s="96">
        <f t="shared" si="1021"/>
        <v>77526.271882403336</v>
      </c>
      <c r="AZ1516" s="96">
        <f t="shared" si="1022"/>
        <v>733915373.82008493</v>
      </c>
      <c r="BA1516" s="97">
        <f t="shared" si="1023"/>
        <v>5168418.1254935563</v>
      </c>
      <c r="BB1516" s="102">
        <f t="shared" si="1024"/>
        <v>7418.0549640329118</v>
      </c>
      <c r="BC1516" s="98">
        <f t="shared" si="1025"/>
        <v>3165.6038826234512</v>
      </c>
      <c r="BD1516" s="98">
        <f t="shared" si="1026"/>
        <v>8209.4211019887462</v>
      </c>
      <c r="BE1516" s="98">
        <f t="shared" si="1027"/>
        <v>212.40074488329682</v>
      </c>
      <c r="BF1516" s="98">
        <f t="shared" si="1028"/>
        <v>2010727.0515618767</v>
      </c>
      <c r="BG1516" s="103">
        <f t="shared" si="1029"/>
        <v>14160.049658886455</v>
      </c>
      <c r="BH1516">
        <v>0.1</v>
      </c>
      <c r="BI1516">
        <f t="shared" si="1008"/>
        <v>25842.09062746778</v>
      </c>
      <c r="BJ1516">
        <v>0.1</v>
      </c>
      <c r="BK1516">
        <f t="shared" si="1009"/>
        <v>27600</v>
      </c>
      <c r="BL1516" s="114">
        <v>8.3383603103149202</v>
      </c>
      <c r="BM1516" s="114">
        <v>2.3066001534352201</v>
      </c>
      <c r="BN1516" s="114">
        <v>3.9560616152376098</v>
      </c>
      <c r="BO1516" s="114">
        <v>0.12</v>
      </c>
      <c r="BP1516" s="114">
        <v>2840</v>
      </c>
      <c r="BQ1516" s="107">
        <f t="shared" si="1010"/>
        <v>2.0000000000000003E-6</v>
      </c>
      <c r="BR1516" s="107">
        <f t="shared" si="1011"/>
        <v>2.1717509167772762</v>
      </c>
      <c r="BS1516" s="107">
        <f t="shared" si="1012"/>
        <v>0.6071691686940589</v>
      </c>
      <c r="BT1516" s="107">
        <f t="shared" si="1013"/>
        <v>1.0653370782173781</v>
      </c>
      <c r="BU1516" s="107">
        <f t="shared" si="1014"/>
        <v>3.1964900773150152E-2</v>
      </c>
      <c r="BV1516" s="107">
        <f t="shared" si="1015"/>
        <v>737.57582233202959</v>
      </c>
      <c r="BW1516" s="117">
        <f t="shared" si="1016"/>
        <v>0.73092470090879169</v>
      </c>
    </row>
    <row r="1517" spans="1:75" ht="15" customHeight="1" x14ac:dyDescent="0.25">
      <c r="A1517" s="108">
        <v>4.5892444444444438</v>
      </c>
      <c r="B1517" s="108">
        <v>-74.150016666666673</v>
      </c>
      <c r="C1517" s="119">
        <v>23</v>
      </c>
      <c r="D1517" s="119">
        <v>23</v>
      </c>
      <c r="E1517" s="119">
        <v>1793</v>
      </c>
      <c r="F1517" s="31" t="s">
        <v>3701</v>
      </c>
      <c r="G1517" s="31" t="s">
        <v>3702</v>
      </c>
      <c r="H1517" s="31" t="s">
        <v>3703</v>
      </c>
      <c r="I1517" s="53" t="s">
        <v>1481</v>
      </c>
      <c r="J1517" s="1" t="s">
        <v>41</v>
      </c>
      <c r="K1517" s="1" t="s">
        <v>3484</v>
      </c>
      <c r="L1517" s="1"/>
      <c r="M1517" s="1">
        <v>1979</v>
      </c>
      <c r="N1517" s="15" t="s">
        <v>43</v>
      </c>
      <c r="O1517" s="2" t="s">
        <v>86</v>
      </c>
      <c r="P1517" s="28">
        <v>4.2689148957375835E-3</v>
      </c>
      <c r="Q1517" s="18">
        <v>86400</v>
      </c>
      <c r="R1517" s="18">
        <v>87888.005167172596</v>
      </c>
      <c r="S1517" s="2" t="s">
        <v>45</v>
      </c>
      <c r="T1517" s="2"/>
      <c r="U1517" s="2"/>
      <c r="V1517" s="14">
        <v>365</v>
      </c>
      <c r="W1517" s="1"/>
      <c r="X1517" s="1"/>
      <c r="Y1517" s="1">
        <v>3650</v>
      </c>
      <c r="Z1517" s="1">
        <v>0</v>
      </c>
      <c r="AA1517" s="1">
        <v>0</v>
      </c>
      <c r="AB1517" s="19" t="s">
        <v>49</v>
      </c>
      <c r="AC1517" s="19">
        <v>589.42211574465</v>
      </c>
      <c r="AD1517" s="19">
        <v>6395.3771199333296</v>
      </c>
      <c r="AE1517" s="19">
        <v>22.425616220874101</v>
      </c>
      <c r="AF1517" s="19">
        <v>1344</v>
      </c>
      <c r="AG1517" s="19">
        <v>1920000</v>
      </c>
      <c r="AH1517" s="23">
        <v>86400</v>
      </c>
      <c r="AI1517" s="24">
        <v>8.7999999999999994E-8</v>
      </c>
      <c r="AJ1517" s="21">
        <f>AC1517*R1517/1000000000</f>
        <v>5.18031339542116E-2</v>
      </c>
      <c r="AK1517" s="21">
        <f>AD1517*R1517/1000000000</f>
        <v>0.56207693736271791</v>
      </c>
      <c r="AL1517" s="21">
        <f>AE1517*R1517/1000000000</f>
        <v>1.9709426742972125E-3</v>
      </c>
      <c r="AM1517" s="21">
        <f>AF1517*R1517/1000000000</f>
        <v>0.11812147894467998</v>
      </c>
      <c r="AN1517" s="21">
        <f>AG1517*R1517/1000000000</f>
        <v>168.74496992097139</v>
      </c>
      <c r="AO1517" s="86">
        <f t="shared" si="1001"/>
        <v>7.7341444547111872E-3</v>
      </c>
      <c r="AP1517" s="88">
        <f t="shared" si="1002"/>
        <v>1.4192639439510027E-4</v>
      </c>
      <c r="AQ1517" s="89">
        <f t="shared" si="1003"/>
        <v>1.5399368146923778E-3</v>
      </c>
      <c r="AR1517" s="89">
        <f t="shared" si="1004"/>
        <v>5.3998429432800342E-6</v>
      </c>
      <c r="AS1517" s="89">
        <f t="shared" si="1005"/>
        <v>3.236204902593972E-4</v>
      </c>
      <c r="AT1517" s="89">
        <f t="shared" si="1006"/>
        <v>0.46231498608485311</v>
      </c>
      <c r="AU1517" s="91">
        <f t="shared" si="1007"/>
        <v>2.1189436862222429E-5</v>
      </c>
      <c r="AV1517" s="95">
        <f t="shared" si="1018"/>
        <v>51803.133954211597</v>
      </c>
      <c r="AW1517" s="96">
        <f t="shared" si="1019"/>
        <v>562076.93736271793</v>
      </c>
      <c r="AX1517" s="96">
        <f t="shared" si="1020"/>
        <v>1970.9426742972125</v>
      </c>
      <c r="AY1517" s="96">
        <f t="shared" si="1021"/>
        <v>118121.47894467997</v>
      </c>
      <c r="AZ1517" s="96">
        <f t="shared" si="1022"/>
        <v>168744969.92097139</v>
      </c>
      <c r="BA1517" s="97">
        <f t="shared" si="1023"/>
        <v>7734.1444547111869</v>
      </c>
      <c r="BB1517" s="102">
        <f t="shared" si="1024"/>
        <v>141.92639439510026</v>
      </c>
      <c r="BC1517" s="98">
        <f t="shared" si="1025"/>
        <v>1539.9368146923778</v>
      </c>
      <c r="BD1517" s="98">
        <f t="shared" si="1026"/>
        <v>5.3998429432800341</v>
      </c>
      <c r="BE1517" s="98">
        <f t="shared" si="1027"/>
        <v>323.62049025939723</v>
      </c>
      <c r="BF1517" s="98">
        <f t="shared" si="1028"/>
        <v>462314.98608485312</v>
      </c>
      <c r="BG1517" s="103">
        <f t="shared" si="1029"/>
        <v>21.189436862222429</v>
      </c>
      <c r="BH1517">
        <v>0.1</v>
      </c>
      <c r="BI1517">
        <f t="shared" si="1008"/>
        <v>8788.8005167172596</v>
      </c>
      <c r="BJ1517">
        <v>0.1</v>
      </c>
      <c r="BK1517">
        <f t="shared" si="1009"/>
        <v>8640</v>
      </c>
      <c r="BL1517" s="114">
        <v>491.49252207956101</v>
      </c>
      <c r="BM1517" s="114">
        <v>4911.7599692228896</v>
      </c>
      <c r="BN1517" s="114">
        <v>16.278520514623899</v>
      </c>
      <c r="BO1517" s="114">
        <v>537.6</v>
      </c>
      <c r="BP1517" s="114">
        <v>384000</v>
      </c>
      <c r="BQ1517" s="107">
        <f t="shared" si="1010"/>
        <v>8.7999999999999994E-9</v>
      </c>
      <c r="BR1517" s="107">
        <f t="shared" si="1011"/>
        <v>4.3505812819047786E-2</v>
      </c>
      <c r="BS1517" s="107">
        <f t="shared" si="1012"/>
        <v>0.43532867917792123</v>
      </c>
      <c r="BT1517" s="107">
        <f t="shared" si="1013"/>
        <v>1.4441989370578237E-3</v>
      </c>
      <c r="BU1517" s="107">
        <f t="shared" si="1014"/>
        <v>4.8702733434308816E-2</v>
      </c>
      <c r="BV1517" s="107">
        <f t="shared" si="1015"/>
        <v>37.732522360444939</v>
      </c>
      <c r="BW1517" s="117">
        <f t="shared" si="1016"/>
        <v>1.0937731981205229E-3</v>
      </c>
    </row>
    <row r="1518" spans="1:75" ht="15" customHeight="1" x14ac:dyDescent="0.25">
      <c r="A1518" s="108">
        <v>4.5958249999999996</v>
      </c>
      <c r="B1518" s="108">
        <v>-74.178311111111114</v>
      </c>
      <c r="C1518" s="119">
        <v>20</v>
      </c>
      <c r="D1518" s="119">
        <v>23</v>
      </c>
      <c r="E1518" s="119">
        <v>1790</v>
      </c>
      <c r="F1518" s="31" t="s">
        <v>3704</v>
      </c>
      <c r="G1518" s="31" t="s">
        <v>3705</v>
      </c>
      <c r="H1518" s="31" t="s">
        <v>3706</v>
      </c>
      <c r="I1518" s="53" t="s">
        <v>3328</v>
      </c>
      <c r="J1518" s="1" t="s">
        <v>41</v>
      </c>
      <c r="K1518" s="1" t="s">
        <v>3707</v>
      </c>
      <c r="L1518" s="1"/>
      <c r="M1518" s="1" t="s">
        <v>3446</v>
      </c>
      <c r="N1518" s="2" t="s">
        <v>150</v>
      </c>
      <c r="O1518" s="2" t="s">
        <v>151</v>
      </c>
      <c r="P1518" s="28">
        <v>4.2689148957375835E-3</v>
      </c>
      <c r="Q1518" s="54">
        <v>57600</v>
      </c>
      <c r="R1518" s="18">
        <v>58592.003444781731</v>
      </c>
      <c r="S1518" s="15" t="s">
        <v>64</v>
      </c>
      <c r="T1518" s="15">
        <f>((R1518*6933000)/1000)/8460</f>
        <v>48016.35459606049</v>
      </c>
      <c r="U1518" s="15" t="s">
        <v>45</v>
      </c>
      <c r="V1518" s="14">
        <v>365</v>
      </c>
      <c r="W1518" s="1"/>
      <c r="X1518" s="1"/>
      <c r="Y1518" s="14">
        <v>8760</v>
      </c>
      <c r="Z1518" s="1">
        <v>0</v>
      </c>
      <c r="AA1518" s="1">
        <v>0</v>
      </c>
      <c r="AB1518" s="19" t="s">
        <v>226</v>
      </c>
      <c r="AC1518" s="19">
        <v>10.477442018542</v>
      </c>
      <c r="AD1518" s="19">
        <v>4.47117624426805</v>
      </c>
      <c r="AE1518" s="19">
        <v>11.595186881052699</v>
      </c>
      <c r="AF1518" s="19">
        <v>0.3</v>
      </c>
      <c r="AG1518" s="19">
        <v>2840</v>
      </c>
      <c r="AH1518" s="20">
        <v>8608.3841463414628</v>
      </c>
      <c r="AI1518" s="20">
        <v>1.0442E-8</v>
      </c>
      <c r="AJ1518" s="21">
        <f>AC1518*R1518/1000000</f>
        <v>0.61389431884291368</v>
      </c>
      <c r="AK1518" s="21">
        <f>AD1518*R1518/1000000</f>
        <v>0.26197517390637981</v>
      </c>
      <c r="AL1518" s="21">
        <f>AE1518*R1518/1000000</f>
        <v>0.67938522967752768</v>
      </c>
      <c r="AM1518" s="21">
        <f>AF1518*R1518/1000000</f>
        <v>1.7577601033434521E-2</v>
      </c>
      <c r="AN1518" s="21">
        <f>AG1518*R1518/1000000</f>
        <v>166.40128978318012</v>
      </c>
      <c r="AO1518" s="86">
        <f t="shared" si="1001"/>
        <v>9.1436836612437188E-5</v>
      </c>
      <c r="AP1518" s="88">
        <f t="shared" si="1002"/>
        <v>1.6819022434052429E-3</v>
      </c>
      <c r="AQ1518" s="89">
        <f t="shared" si="1003"/>
        <v>7.1774020248323235E-4</v>
      </c>
      <c r="AR1518" s="89">
        <f t="shared" si="1004"/>
        <v>1.8613293963767883E-3</v>
      </c>
      <c r="AS1518" s="89">
        <f t="shared" si="1005"/>
        <v>4.8157811050505537E-5</v>
      </c>
      <c r="AT1518" s="89">
        <f t="shared" si="1006"/>
        <v>0.45589394461145238</v>
      </c>
      <c r="AU1518" s="91">
        <f t="shared" si="1007"/>
        <v>2.505118811299649E-7</v>
      </c>
      <c r="AV1518" s="95">
        <f t="shared" si="1018"/>
        <v>613894.31884291372</v>
      </c>
      <c r="AW1518" s="96">
        <f t="shared" si="1019"/>
        <v>261975.17390637982</v>
      </c>
      <c r="AX1518" s="96">
        <f t="shared" si="1020"/>
        <v>679385.22967752768</v>
      </c>
      <c r="AY1518" s="96">
        <f t="shared" si="1021"/>
        <v>17577.601033434519</v>
      </c>
      <c r="AZ1518" s="96">
        <f t="shared" si="1022"/>
        <v>166401289.78318012</v>
      </c>
      <c r="BA1518" s="97">
        <f t="shared" si="1023"/>
        <v>91.43683661243719</v>
      </c>
      <c r="BB1518" s="102">
        <f t="shared" si="1024"/>
        <v>1681.9022434052429</v>
      </c>
      <c r="BC1518" s="98">
        <f t="shared" si="1025"/>
        <v>717.74020248323234</v>
      </c>
      <c r="BD1518" s="98">
        <f t="shared" si="1026"/>
        <v>1861.3293963767883</v>
      </c>
      <c r="BE1518" s="98">
        <f t="shared" si="1027"/>
        <v>48.157811050505536</v>
      </c>
      <c r="BF1518" s="98">
        <f t="shared" si="1028"/>
        <v>455893.9446114524</v>
      </c>
      <c r="BG1518" s="103">
        <f t="shared" si="1029"/>
        <v>0.25051188112996492</v>
      </c>
      <c r="BH1518">
        <v>0.1</v>
      </c>
      <c r="BI1518">
        <f t="shared" si="1008"/>
        <v>5859.2003444781731</v>
      </c>
      <c r="BJ1518">
        <v>0.1</v>
      </c>
      <c r="BK1518">
        <f t="shared" si="1009"/>
        <v>860.83841463414637</v>
      </c>
      <c r="BL1518" s="114">
        <v>8.3383603103149202</v>
      </c>
      <c r="BM1518" s="114">
        <v>2.3066001534352201</v>
      </c>
      <c r="BN1518" s="114">
        <v>3.9560616152376098</v>
      </c>
      <c r="BO1518" s="114">
        <v>0.12</v>
      </c>
      <c r="BP1518" s="114">
        <v>2840</v>
      </c>
      <c r="BQ1518" s="107">
        <f t="shared" si="1010"/>
        <v>1.0442E-9</v>
      </c>
      <c r="BR1518" s="107">
        <f t="shared" si="1011"/>
        <v>0.49240302973695893</v>
      </c>
      <c r="BS1518" s="107">
        <f t="shared" si="1012"/>
        <v>0.13766400921864391</v>
      </c>
      <c r="BT1518" s="107">
        <f t="shared" si="1013"/>
        <v>0.24154482954416748</v>
      </c>
      <c r="BU1518" s="107">
        <f t="shared" si="1014"/>
        <v>7.2474305705816687E-3</v>
      </c>
      <c r="BV1518" s="107">
        <f t="shared" si="1015"/>
        <v>167.23122655150544</v>
      </c>
      <c r="BW1518" s="117">
        <f t="shared" si="1016"/>
        <v>1.2931121443780144E-5</v>
      </c>
    </row>
    <row r="1519" spans="1:75" ht="15" customHeight="1" x14ac:dyDescent="0.25">
      <c r="A1519" s="108">
        <v>4.6449527777777773</v>
      </c>
      <c r="B1519" s="108">
        <v>-74.13077222222222</v>
      </c>
      <c r="C1519" s="119">
        <v>26</v>
      </c>
      <c r="D1519" s="119">
        <v>29</v>
      </c>
      <c r="E1519" s="119">
        <v>1874</v>
      </c>
      <c r="F1519" s="31" t="s">
        <v>3708</v>
      </c>
      <c r="G1519" s="31" t="s">
        <v>3709</v>
      </c>
      <c r="H1519" s="31" t="s">
        <v>3710</v>
      </c>
      <c r="I1519" s="14" t="s">
        <v>195</v>
      </c>
      <c r="J1519" s="1" t="s">
        <v>1274</v>
      </c>
      <c r="K1519" s="1" t="s">
        <v>3528</v>
      </c>
      <c r="L1519" s="1"/>
      <c r="M1519" s="1" t="s">
        <v>3452</v>
      </c>
      <c r="N1519" s="15" t="s">
        <v>43</v>
      </c>
      <c r="O1519" s="2" t="s">
        <v>120</v>
      </c>
      <c r="P1519" s="22">
        <v>1.192780523187394E-2</v>
      </c>
      <c r="Q1519" s="5">
        <v>10740</v>
      </c>
      <c r="R1519" s="18">
        <v>11264.839318582908</v>
      </c>
      <c r="S1519" s="2" t="s">
        <v>45</v>
      </c>
      <c r="T1519" s="2"/>
      <c r="U1519" s="2"/>
      <c r="V1519" s="14">
        <v>365</v>
      </c>
      <c r="W1519" s="1"/>
      <c r="X1519" s="1"/>
      <c r="Y1519" s="1">
        <v>1460</v>
      </c>
      <c r="Z1519" s="1">
        <v>0</v>
      </c>
      <c r="AA1519" s="1">
        <v>0</v>
      </c>
      <c r="AB1519" s="19" t="s">
        <v>49</v>
      </c>
      <c r="AC1519" s="19">
        <v>30.4</v>
      </c>
      <c r="AD1519" s="19">
        <v>1504</v>
      </c>
      <c r="AE1519" s="19">
        <v>9.6</v>
      </c>
      <c r="AF1519" s="19">
        <v>640</v>
      </c>
      <c r="AG1519" s="19">
        <v>1920000</v>
      </c>
      <c r="AH1519" s="23">
        <v>10740</v>
      </c>
      <c r="AI1519" s="24">
        <v>8.7999999999999994E-8</v>
      </c>
      <c r="AJ1519" s="21">
        <f t="shared" ref="AJ1519:AJ1527" si="1051">AC1519*R1519/1000000000</f>
        <v>3.4245111528492035E-4</v>
      </c>
      <c r="AK1519" s="21">
        <f t="shared" ref="AK1519:AK1527" si="1052">AD1519*R1519/1000000000</f>
        <v>1.6942318335148691E-2</v>
      </c>
      <c r="AL1519" s="21">
        <f t="shared" ref="AL1519:AL1527" si="1053">AE1519*R1519/1000000000</f>
        <v>1.0814245745839592E-4</v>
      </c>
      <c r="AM1519" s="21">
        <f t="shared" ref="AM1519:AM1527" si="1054">AF1519*R1519/1000000000</f>
        <v>7.2094971638930611E-3</v>
      </c>
      <c r="AN1519" s="21">
        <f t="shared" ref="AN1519:AN1527" si="1055">AG1519*R1519/1000000000</f>
        <v>21.628491491679185</v>
      </c>
      <c r="AO1519" s="86">
        <f t="shared" si="1001"/>
        <v>9.9130586003529585E-4</v>
      </c>
      <c r="AP1519" s="88">
        <f t="shared" si="1002"/>
        <v>9.3822223365731604E-7</v>
      </c>
      <c r="AQ1519" s="89">
        <f t="shared" si="1003"/>
        <v>4.6417310507256686E-5</v>
      </c>
      <c r="AR1519" s="89">
        <f t="shared" si="1004"/>
        <v>2.9628070536546827E-7</v>
      </c>
      <c r="AS1519" s="89">
        <f t="shared" si="1005"/>
        <v>1.9752047024364552E-5</v>
      </c>
      <c r="AT1519" s="89">
        <f t="shared" si="1006"/>
        <v>5.9256141073093654E-2</v>
      </c>
      <c r="AU1519" s="91">
        <f t="shared" si="1007"/>
        <v>2.7159064658501256E-6</v>
      </c>
      <c r="AV1519" s="95">
        <f t="shared" si="1018"/>
        <v>342.45111528492038</v>
      </c>
      <c r="AW1519" s="96">
        <f t="shared" si="1019"/>
        <v>16942.318335148691</v>
      </c>
      <c r="AX1519" s="96">
        <f t="shared" si="1020"/>
        <v>108.14245745839592</v>
      </c>
      <c r="AY1519" s="96">
        <f t="shared" si="1021"/>
        <v>7209.497163893061</v>
      </c>
      <c r="AZ1519" s="96">
        <f t="shared" si="1022"/>
        <v>21628491.491679184</v>
      </c>
      <c r="BA1519" s="97">
        <f t="shared" si="1023"/>
        <v>991.30586003529584</v>
      </c>
      <c r="BB1519" s="102">
        <f t="shared" si="1024"/>
        <v>0.93822223365731605</v>
      </c>
      <c r="BC1519" s="98">
        <f t="shared" si="1025"/>
        <v>46.417310507256687</v>
      </c>
      <c r="BD1519" s="98">
        <f t="shared" si="1026"/>
        <v>0.29628070536546824</v>
      </c>
      <c r="BE1519" s="98">
        <f t="shared" si="1027"/>
        <v>19.752047024364551</v>
      </c>
      <c r="BF1519" s="98">
        <f t="shared" si="1028"/>
        <v>59256.141073093655</v>
      </c>
      <c r="BG1519" s="103">
        <f t="shared" si="1029"/>
        <v>2.7159064658501255</v>
      </c>
      <c r="BH1519">
        <v>0.1</v>
      </c>
      <c r="BI1519">
        <f t="shared" si="1008"/>
        <v>1126.4839318582908</v>
      </c>
      <c r="BJ1519">
        <v>0.1</v>
      </c>
      <c r="BK1519">
        <f t="shared" si="1009"/>
        <v>1074</v>
      </c>
      <c r="BL1519" s="114">
        <v>12.16</v>
      </c>
      <c r="BM1519" s="114">
        <v>601.6</v>
      </c>
      <c r="BN1519" s="114">
        <v>1.92</v>
      </c>
      <c r="BO1519" s="114">
        <v>256</v>
      </c>
      <c r="BP1519" s="114">
        <v>384000</v>
      </c>
      <c r="BQ1519" s="107">
        <f t="shared" si="1010"/>
        <v>8.7999999999999994E-9</v>
      </c>
      <c r="BR1519" s="107">
        <f t="shared" si="1011"/>
        <v>1.4119621199302975E-4</v>
      </c>
      <c r="BS1519" s="107">
        <f t="shared" si="1012"/>
        <v>6.9854968038656822E-3</v>
      </c>
      <c r="BT1519" s="107">
        <f t="shared" si="1013"/>
        <v>2.4181388613085245E-5</v>
      </c>
      <c r="BU1519" s="107">
        <f t="shared" si="1014"/>
        <v>2.9725518314322056E-3</v>
      </c>
      <c r="BV1519" s="107">
        <f t="shared" si="1015"/>
        <v>4.8362777226170488</v>
      </c>
      <c r="BW1519" s="117">
        <f t="shared" si="1016"/>
        <v>1.4019181917218407E-4</v>
      </c>
    </row>
    <row r="1520" spans="1:75" ht="15" customHeight="1" x14ac:dyDescent="0.25">
      <c r="A1520" s="108">
        <v>4.5980527777777773</v>
      </c>
      <c r="B1520" s="108">
        <v>-74.175438888888891</v>
      </c>
      <c r="C1520" s="119">
        <v>21</v>
      </c>
      <c r="D1520" s="119">
        <v>24</v>
      </c>
      <c r="E1520" s="119">
        <v>1804</v>
      </c>
      <c r="F1520" s="31" t="s">
        <v>3711</v>
      </c>
      <c r="G1520" s="31" t="s">
        <v>3712</v>
      </c>
      <c r="H1520" s="31" t="s">
        <v>3713</v>
      </c>
      <c r="I1520" s="53" t="s">
        <v>3328</v>
      </c>
      <c r="J1520" s="1" t="s">
        <v>3576</v>
      </c>
      <c r="K1520" s="1" t="s">
        <v>3714</v>
      </c>
      <c r="L1520" s="1"/>
      <c r="M1520" s="1">
        <v>1996</v>
      </c>
      <c r="N1520" s="15" t="s">
        <v>43</v>
      </c>
      <c r="O1520" s="2" t="s">
        <v>123</v>
      </c>
      <c r="P1520" s="17">
        <v>-5.5890559934594797E-2</v>
      </c>
      <c r="Q1520" s="54">
        <v>10080</v>
      </c>
      <c r="R1520" s="18">
        <v>8060.6244032584491</v>
      </c>
      <c r="S1520" s="2" t="s">
        <v>45</v>
      </c>
      <c r="T1520" s="2"/>
      <c r="U1520" s="2"/>
      <c r="V1520" s="14">
        <v>365</v>
      </c>
      <c r="W1520" s="1"/>
      <c r="X1520" s="1"/>
      <c r="Y1520" s="1">
        <v>3650</v>
      </c>
      <c r="Z1520" s="1">
        <v>0</v>
      </c>
      <c r="AA1520" s="1">
        <v>0</v>
      </c>
      <c r="AB1520" s="19" t="s">
        <v>49</v>
      </c>
      <c r="AC1520" s="19">
        <v>196.35697419693699</v>
      </c>
      <c r="AD1520" s="19">
        <v>1220.7279907421801</v>
      </c>
      <c r="AE1520" s="19">
        <v>69.655897325915305</v>
      </c>
      <c r="AF1520" s="19">
        <v>640</v>
      </c>
      <c r="AG1520" s="19">
        <v>1920000</v>
      </c>
      <c r="AH1520" s="23">
        <f>Q1520</f>
        <v>10080</v>
      </c>
      <c r="AI1520" s="57">
        <v>8.8000000000000004E-7</v>
      </c>
      <c r="AJ1520" s="21">
        <f t="shared" si="1051"/>
        <v>1.58275981796182E-3</v>
      </c>
      <c r="AK1520" s="21">
        <f t="shared" si="1052"/>
        <v>9.8398298319170695E-3</v>
      </c>
      <c r="AL1520" s="21">
        <f t="shared" si="1053"/>
        <v>5.6147002581613786E-4</v>
      </c>
      <c r="AM1520" s="21">
        <f t="shared" si="1054"/>
        <v>5.1587996180854079E-3</v>
      </c>
      <c r="AN1520" s="21">
        <f t="shared" si="1055"/>
        <v>15.476398854256221</v>
      </c>
      <c r="AO1520" s="86">
        <f t="shared" si="1001"/>
        <v>7.0933494748674358E-3</v>
      </c>
      <c r="AP1520" s="88">
        <f t="shared" si="1002"/>
        <v>4.3363282683885483E-6</v>
      </c>
      <c r="AQ1520" s="89">
        <f t="shared" si="1003"/>
        <v>2.6958437895663203E-5</v>
      </c>
      <c r="AR1520" s="89">
        <f t="shared" si="1004"/>
        <v>1.5382740433318846E-6</v>
      </c>
      <c r="AS1520" s="89">
        <f t="shared" si="1005"/>
        <v>1.4133697583795638E-5</v>
      </c>
      <c r="AT1520" s="89">
        <f t="shared" si="1006"/>
        <v>4.2401092751386905E-2</v>
      </c>
      <c r="AU1520" s="91">
        <f t="shared" si="1007"/>
        <v>1.9433834177719001E-5</v>
      </c>
      <c r="AV1520" s="95">
        <f t="shared" si="1018"/>
        <v>1582.7598179618201</v>
      </c>
      <c r="AW1520" s="96">
        <f t="shared" si="1019"/>
        <v>9839.8298319170699</v>
      </c>
      <c r="AX1520" s="96">
        <f t="shared" si="1020"/>
        <v>561.47002581613788</v>
      </c>
      <c r="AY1520" s="96">
        <f t="shared" si="1021"/>
        <v>5158.7996180854079</v>
      </c>
      <c r="AZ1520" s="96">
        <f t="shared" si="1022"/>
        <v>15476398.85425622</v>
      </c>
      <c r="BA1520" s="97">
        <f t="shared" si="1023"/>
        <v>7093.3494748674357</v>
      </c>
      <c r="BB1520" s="102">
        <f t="shared" si="1024"/>
        <v>4.3363282683885487</v>
      </c>
      <c r="BC1520" s="98">
        <f t="shared" si="1025"/>
        <v>26.958437895663202</v>
      </c>
      <c r="BD1520" s="98">
        <f t="shared" si="1026"/>
        <v>1.5382740433318847</v>
      </c>
      <c r="BE1520" s="98">
        <f t="shared" si="1027"/>
        <v>14.133697583795637</v>
      </c>
      <c r="BF1520" s="98">
        <f t="shared" si="1028"/>
        <v>42401.092751386903</v>
      </c>
      <c r="BG1520" s="103">
        <f t="shared" si="1029"/>
        <v>19.433834177719</v>
      </c>
      <c r="BH1520">
        <v>0.1</v>
      </c>
      <c r="BI1520">
        <f t="shared" si="1008"/>
        <v>806.06244032584493</v>
      </c>
      <c r="BJ1520">
        <v>0.1</v>
      </c>
      <c r="BK1520">
        <f t="shared" si="1009"/>
        <v>1008</v>
      </c>
      <c r="BL1520" s="114">
        <v>187.562005220738</v>
      </c>
      <c r="BM1520" s="114">
        <v>1012.03746873145</v>
      </c>
      <c r="BN1520" s="114">
        <v>69.555897325915296</v>
      </c>
      <c r="BO1520" s="114">
        <v>256</v>
      </c>
      <c r="BP1520" s="114">
        <v>384000</v>
      </c>
      <c r="BQ1520" s="107">
        <f t="shared" si="1010"/>
        <v>8.8000000000000007E-8</v>
      </c>
      <c r="BR1520" s="107">
        <f t="shared" si="1011"/>
        <v>1.5201291847696031E-3</v>
      </c>
      <c r="BS1520" s="107">
        <f t="shared" si="1012"/>
        <v>8.2167840392943399E-3</v>
      </c>
      <c r="BT1520" s="107">
        <f t="shared" si="1013"/>
        <v>5.6346833604664377E-4</v>
      </c>
      <c r="BU1520" s="107">
        <f t="shared" si="1014"/>
        <v>2.1270275726762186E-3</v>
      </c>
      <c r="BV1520" s="107">
        <f t="shared" si="1015"/>
        <v>3.4606279885016775</v>
      </c>
      <c r="BW1520" s="117">
        <f t="shared" si="1016"/>
        <v>1.0031511030009601E-3</v>
      </c>
    </row>
    <row r="1521" spans="1:75" ht="15" customHeight="1" x14ac:dyDescent="0.25">
      <c r="A1521" s="108">
        <v>4.6313250000000004</v>
      </c>
      <c r="B1521" s="108">
        <v>-74.123536111111108</v>
      </c>
      <c r="C1521" s="119">
        <v>26</v>
      </c>
      <c r="D1521" s="119">
        <v>27</v>
      </c>
      <c r="E1521" s="119">
        <v>1848</v>
      </c>
      <c r="F1521" s="31" t="s">
        <v>3715</v>
      </c>
      <c r="G1521" s="31" t="s">
        <v>3716</v>
      </c>
      <c r="H1521" s="31" t="s">
        <v>3717</v>
      </c>
      <c r="I1521" s="14" t="s">
        <v>195</v>
      </c>
      <c r="J1521" s="1" t="s">
        <v>1274</v>
      </c>
      <c r="K1521" s="1" t="s">
        <v>3718</v>
      </c>
      <c r="L1521" s="1"/>
      <c r="M1521" s="1" t="s">
        <v>3452</v>
      </c>
      <c r="N1521" s="15" t="s">
        <v>54</v>
      </c>
      <c r="O1521" s="2" t="s">
        <v>54</v>
      </c>
      <c r="P1521" s="22">
        <v>1.192780523187394E-2</v>
      </c>
      <c r="Q1521" s="5">
        <v>20.93174784</v>
      </c>
      <c r="R1521" s="18">
        <v>21.954634643826335</v>
      </c>
      <c r="S1521" s="2" t="s">
        <v>45</v>
      </c>
      <c r="T1521" s="2"/>
      <c r="U1521" s="2"/>
      <c r="V1521" s="14">
        <v>365</v>
      </c>
      <c r="W1521" s="1"/>
      <c r="X1521" s="1"/>
      <c r="Y1521" s="1">
        <v>2920</v>
      </c>
      <c r="Z1521" s="1">
        <v>0</v>
      </c>
      <c r="AA1521" s="1">
        <v>0</v>
      </c>
      <c r="AB1521" s="19" t="s">
        <v>49</v>
      </c>
      <c r="AC1521" s="19">
        <v>24000</v>
      </c>
      <c r="AD1521" s="19">
        <v>2261000</v>
      </c>
      <c r="AE1521" s="19">
        <v>1200</v>
      </c>
      <c r="AF1521" s="19">
        <v>381000</v>
      </c>
      <c r="AG1521" s="19">
        <v>1500000000</v>
      </c>
      <c r="AH1521" s="23">
        <v>20.93174784</v>
      </c>
      <c r="AI1521" s="20">
        <v>2.4E-2</v>
      </c>
      <c r="AJ1521" s="21">
        <f t="shared" si="1051"/>
        <v>5.2691123145183201E-4</v>
      </c>
      <c r="AK1521" s="21">
        <f t="shared" si="1052"/>
        <v>4.9639428929691344E-2</v>
      </c>
      <c r="AL1521" s="21">
        <f t="shared" si="1053"/>
        <v>2.6345561572591603E-5</v>
      </c>
      <c r="AM1521" s="21">
        <f t="shared" si="1054"/>
        <v>8.3647157992978345E-3</v>
      </c>
      <c r="AN1521" s="21">
        <f t="shared" si="1055"/>
        <v>32.931951965739501</v>
      </c>
      <c r="AO1521" s="86">
        <f t="shared" si="1001"/>
        <v>0.52691123145183205</v>
      </c>
      <c r="AP1521" s="88">
        <f t="shared" si="1002"/>
        <v>1.443592414936526E-6</v>
      </c>
      <c r="AQ1521" s="89">
        <f t="shared" si="1003"/>
        <v>1.3599843542381191E-4</v>
      </c>
      <c r="AR1521" s="89">
        <f t="shared" si="1004"/>
        <v>7.2179620746826316E-8</v>
      </c>
      <c r="AS1521" s="89">
        <f t="shared" si="1005"/>
        <v>2.2917029587117354E-5</v>
      </c>
      <c r="AT1521" s="89">
        <f t="shared" si="1006"/>
        <v>9.0224525933532876E-2</v>
      </c>
      <c r="AU1521" s="91">
        <f t="shared" si="1007"/>
        <v>1.4435924149365262E-3</v>
      </c>
      <c r="AV1521" s="95">
        <f t="shared" si="1018"/>
        <v>526.91123145183201</v>
      </c>
      <c r="AW1521" s="96">
        <f t="shared" si="1019"/>
        <v>49639.428929691341</v>
      </c>
      <c r="AX1521" s="96">
        <f t="shared" si="1020"/>
        <v>26.345561572591603</v>
      </c>
      <c r="AY1521" s="96">
        <f t="shared" si="1021"/>
        <v>8364.7157992978337</v>
      </c>
      <c r="AZ1521" s="96">
        <f t="shared" si="1022"/>
        <v>32931951.9657395</v>
      </c>
      <c r="BA1521" s="97">
        <f t="shared" si="1023"/>
        <v>526911.23145183211</v>
      </c>
      <c r="BB1521" s="102">
        <f t="shared" si="1024"/>
        <v>1.443592414936526</v>
      </c>
      <c r="BC1521" s="98">
        <f t="shared" si="1025"/>
        <v>135.99843542381191</v>
      </c>
      <c r="BD1521" s="98">
        <f t="shared" si="1026"/>
        <v>7.2179620746826309E-2</v>
      </c>
      <c r="BE1521" s="98">
        <f t="shared" si="1027"/>
        <v>22.917029587117355</v>
      </c>
      <c r="BF1521" s="98">
        <f t="shared" si="1028"/>
        <v>90224.525933532874</v>
      </c>
      <c r="BG1521" s="103">
        <f t="shared" si="1029"/>
        <v>1443.5924149365262</v>
      </c>
      <c r="BH1521">
        <v>0.1</v>
      </c>
      <c r="BI1521">
        <f t="shared" si="1008"/>
        <v>2.1954634643826334</v>
      </c>
      <c r="BJ1521">
        <v>0.1</v>
      </c>
      <c r="BK1521">
        <f t="shared" si="1009"/>
        <v>2.0931747839999999</v>
      </c>
      <c r="BL1521" s="114">
        <v>0</v>
      </c>
      <c r="BM1521" s="114">
        <v>0</v>
      </c>
      <c r="BN1521" s="114">
        <v>0</v>
      </c>
      <c r="BO1521" s="114">
        <v>0</v>
      </c>
      <c r="BP1521" s="114">
        <v>0</v>
      </c>
      <c r="BQ1521" s="107">
        <f t="shared" si="1010"/>
        <v>2.4000000000000002E-3</v>
      </c>
      <c r="BR1521" s="107">
        <f t="shared" si="1011"/>
        <v>5.2691123145183199E-5</v>
      </c>
      <c r="BS1521" s="107">
        <f t="shared" si="1012"/>
        <v>4.9639428929691342E-3</v>
      </c>
      <c r="BT1521" s="107">
        <f t="shared" si="1013"/>
        <v>2.6345561572591601E-6</v>
      </c>
      <c r="BU1521" s="107">
        <f t="shared" si="1014"/>
        <v>8.3647157992978343E-4</v>
      </c>
      <c r="BV1521" s="107">
        <f t="shared" si="1015"/>
        <v>3.2931951965739499</v>
      </c>
      <c r="BW1521" s="117">
        <f t="shared" si="1016"/>
        <v>7.4516500968588986E-2</v>
      </c>
    </row>
    <row r="1522" spans="1:75" ht="15" customHeight="1" x14ac:dyDescent="0.25">
      <c r="A1522" s="108">
        <v>4.6313250000000004</v>
      </c>
      <c r="B1522" s="108">
        <v>-74.123536111111108</v>
      </c>
      <c r="C1522" s="119">
        <v>26</v>
      </c>
      <c r="D1522" s="119">
        <v>27</v>
      </c>
      <c r="E1522" s="119">
        <v>1848</v>
      </c>
      <c r="F1522" s="31" t="s">
        <v>3715</v>
      </c>
      <c r="G1522" s="31" t="s">
        <v>3716</v>
      </c>
      <c r="H1522" s="31" t="s">
        <v>3717</v>
      </c>
      <c r="I1522" s="14" t="s">
        <v>195</v>
      </c>
      <c r="J1522" s="1" t="s">
        <v>1274</v>
      </c>
      <c r="K1522" s="1" t="s">
        <v>3718</v>
      </c>
      <c r="L1522" s="1"/>
      <c r="M1522" s="1" t="s">
        <v>3452</v>
      </c>
      <c r="N1522" s="15" t="s">
        <v>54</v>
      </c>
      <c r="O1522" s="2" t="s">
        <v>54</v>
      </c>
      <c r="P1522" s="22">
        <v>1.192780523187394E-2</v>
      </c>
      <c r="Q1522" s="5">
        <v>20.93174784</v>
      </c>
      <c r="R1522" s="18">
        <v>21.954634643826335</v>
      </c>
      <c r="S1522" s="2" t="s">
        <v>45</v>
      </c>
      <c r="T1522" s="2"/>
      <c r="U1522" s="2"/>
      <c r="V1522" s="14">
        <v>365</v>
      </c>
      <c r="W1522" s="1"/>
      <c r="X1522" s="1"/>
      <c r="Y1522" s="1">
        <v>2920</v>
      </c>
      <c r="Z1522" s="1">
        <v>0</v>
      </c>
      <c r="AA1522" s="1">
        <v>0</v>
      </c>
      <c r="AB1522" s="19" t="s">
        <v>49</v>
      </c>
      <c r="AC1522" s="19">
        <v>24000</v>
      </c>
      <c r="AD1522" s="19">
        <v>2261000</v>
      </c>
      <c r="AE1522" s="19">
        <v>1200</v>
      </c>
      <c r="AF1522" s="19">
        <v>381000</v>
      </c>
      <c r="AG1522" s="19">
        <v>1500000000</v>
      </c>
      <c r="AH1522" s="23">
        <v>20.93174784</v>
      </c>
      <c r="AI1522" s="20">
        <v>2.4E-2</v>
      </c>
      <c r="AJ1522" s="21">
        <f t="shared" si="1051"/>
        <v>5.2691123145183201E-4</v>
      </c>
      <c r="AK1522" s="21">
        <f t="shared" si="1052"/>
        <v>4.9639428929691344E-2</v>
      </c>
      <c r="AL1522" s="21">
        <f t="shared" si="1053"/>
        <v>2.6345561572591603E-5</v>
      </c>
      <c r="AM1522" s="21">
        <f t="shared" si="1054"/>
        <v>8.3647157992978345E-3</v>
      </c>
      <c r="AN1522" s="21">
        <f t="shared" si="1055"/>
        <v>32.931951965739501</v>
      </c>
      <c r="AO1522" s="86">
        <f t="shared" si="1001"/>
        <v>0.52691123145183205</v>
      </c>
      <c r="AP1522" s="88">
        <f t="shared" si="1002"/>
        <v>1.443592414936526E-6</v>
      </c>
      <c r="AQ1522" s="89">
        <f t="shared" si="1003"/>
        <v>1.3599843542381191E-4</v>
      </c>
      <c r="AR1522" s="89">
        <f t="shared" si="1004"/>
        <v>7.2179620746826316E-8</v>
      </c>
      <c r="AS1522" s="89">
        <f t="shared" si="1005"/>
        <v>2.2917029587117354E-5</v>
      </c>
      <c r="AT1522" s="89">
        <f t="shared" si="1006"/>
        <v>9.0224525933532876E-2</v>
      </c>
      <c r="AU1522" s="91">
        <f t="shared" si="1007"/>
        <v>1.4435924149365262E-3</v>
      </c>
      <c r="AV1522" s="95">
        <f t="shared" si="1018"/>
        <v>526.91123145183201</v>
      </c>
      <c r="AW1522" s="96">
        <f t="shared" si="1019"/>
        <v>49639.428929691341</v>
      </c>
      <c r="AX1522" s="96">
        <f t="shared" si="1020"/>
        <v>26.345561572591603</v>
      </c>
      <c r="AY1522" s="96">
        <f t="shared" si="1021"/>
        <v>8364.7157992978337</v>
      </c>
      <c r="AZ1522" s="96">
        <f t="shared" si="1022"/>
        <v>32931951.9657395</v>
      </c>
      <c r="BA1522" s="97">
        <f t="shared" si="1023"/>
        <v>526911.23145183211</v>
      </c>
      <c r="BB1522" s="102">
        <f t="shared" si="1024"/>
        <v>1.443592414936526</v>
      </c>
      <c r="BC1522" s="98">
        <f t="shared" si="1025"/>
        <v>135.99843542381191</v>
      </c>
      <c r="BD1522" s="98">
        <f t="shared" si="1026"/>
        <v>7.2179620746826309E-2</v>
      </c>
      <c r="BE1522" s="98">
        <f t="shared" si="1027"/>
        <v>22.917029587117355</v>
      </c>
      <c r="BF1522" s="98">
        <f t="shared" si="1028"/>
        <v>90224.525933532874</v>
      </c>
      <c r="BG1522" s="103">
        <f t="shared" si="1029"/>
        <v>1443.5924149365262</v>
      </c>
      <c r="BH1522">
        <v>0.1</v>
      </c>
      <c r="BI1522">
        <f t="shared" si="1008"/>
        <v>2.1954634643826334</v>
      </c>
      <c r="BJ1522">
        <v>0.1</v>
      </c>
      <c r="BK1522">
        <f t="shared" si="1009"/>
        <v>2.0931747839999999</v>
      </c>
      <c r="BL1522" s="114">
        <v>0</v>
      </c>
      <c r="BM1522" s="114">
        <v>0</v>
      </c>
      <c r="BN1522" s="114">
        <v>0</v>
      </c>
      <c r="BO1522" s="114">
        <v>0</v>
      </c>
      <c r="BP1522" s="114">
        <v>0</v>
      </c>
      <c r="BQ1522" s="107">
        <f t="shared" si="1010"/>
        <v>2.4000000000000002E-3</v>
      </c>
      <c r="BR1522" s="107">
        <f t="shared" si="1011"/>
        <v>5.2691123145183199E-5</v>
      </c>
      <c r="BS1522" s="107">
        <f t="shared" si="1012"/>
        <v>4.9639428929691342E-3</v>
      </c>
      <c r="BT1522" s="107">
        <f t="shared" si="1013"/>
        <v>2.6345561572591601E-6</v>
      </c>
      <c r="BU1522" s="107">
        <f t="shared" si="1014"/>
        <v>8.3647157992978343E-4</v>
      </c>
      <c r="BV1522" s="107">
        <f t="shared" si="1015"/>
        <v>3.2931951965739499</v>
      </c>
      <c r="BW1522" s="117">
        <f t="shared" si="1016"/>
        <v>7.4516500968588986E-2</v>
      </c>
    </row>
    <row r="1523" spans="1:75" ht="15" customHeight="1" x14ac:dyDescent="0.25">
      <c r="A1523" s="108">
        <v>4.6313250000000004</v>
      </c>
      <c r="B1523" s="108">
        <v>-74.123536111111108</v>
      </c>
      <c r="C1523" s="119">
        <v>26</v>
      </c>
      <c r="D1523" s="119">
        <v>27</v>
      </c>
      <c r="E1523" s="119">
        <v>1848</v>
      </c>
      <c r="F1523" s="31" t="s">
        <v>3715</v>
      </c>
      <c r="G1523" s="31" t="s">
        <v>3716</v>
      </c>
      <c r="H1523" s="31" t="s">
        <v>3717</v>
      </c>
      <c r="I1523" s="14" t="s">
        <v>195</v>
      </c>
      <c r="J1523" s="1" t="s">
        <v>1274</v>
      </c>
      <c r="K1523" s="1" t="s">
        <v>3718</v>
      </c>
      <c r="L1523" s="1"/>
      <c r="M1523" s="1" t="s">
        <v>3452</v>
      </c>
      <c r="N1523" s="15" t="s">
        <v>54</v>
      </c>
      <c r="O1523" s="2" t="s">
        <v>54</v>
      </c>
      <c r="P1523" s="22">
        <v>1.192780523187394E-2</v>
      </c>
      <c r="Q1523" s="5">
        <v>20.93174784</v>
      </c>
      <c r="R1523" s="18">
        <v>21.954634643826335</v>
      </c>
      <c r="S1523" s="2" t="s">
        <v>45</v>
      </c>
      <c r="T1523" s="2"/>
      <c r="U1523" s="2"/>
      <c r="V1523" s="14">
        <v>365</v>
      </c>
      <c r="W1523" s="1"/>
      <c r="X1523" s="1"/>
      <c r="Y1523" s="1">
        <v>2920</v>
      </c>
      <c r="Z1523" s="1">
        <v>0</v>
      </c>
      <c r="AA1523" s="1">
        <v>0</v>
      </c>
      <c r="AB1523" s="19" t="s">
        <v>49</v>
      </c>
      <c r="AC1523" s="19">
        <v>24000</v>
      </c>
      <c r="AD1523" s="19">
        <v>2261000</v>
      </c>
      <c r="AE1523" s="19">
        <v>1200</v>
      </c>
      <c r="AF1523" s="19">
        <v>381000</v>
      </c>
      <c r="AG1523" s="19">
        <v>1500000000</v>
      </c>
      <c r="AH1523" s="23">
        <v>20.93174784</v>
      </c>
      <c r="AI1523" s="20">
        <v>2.4E-2</v>
      </c>
      <c r="AJ1523" s="21">
        <f t="shared" si="1051"/>
        <v>5.2691123145183201E-4</v>
      </c>
      <c r="AK1523" s="21">
        <f t="shared" si="1052"/>
        <v>4.9639428929691344E-2</v>
      </c>
      <c r="AL1523" s="21">
        <f t="shared" si="1053"/>
        <v>2.6345561572591603E-5</v>
      </c>
      <c r="AM1523" s="21">
        <f t="shared" si="1054"/>
        <v>8.3647157992978345E-3</v>
      </c>
      <c r="AN1523" s="21">
        <f t="shared" si="1055"/>
        <v>32.931951965739501</v>
      </c>
      <c r="AO1523" s="86">
        <f t="shared" si="1001"/>
        <v>0.52691123145183205</v>
      </c>
      <c r="AP1523" s="88">
        <f t="shared" si="1002"/>
        <v>1.443592414936526E-6</v>
      </c>
      <c r="AQ1523" s="89">
        <f t="shared" si="1003"/>
        <v>1.3599843542381191E-4</v>
      </c>
      <c r="AR1523" s="89">
        <f t="shared" si="1004"/>
        <v>7.2179620746826316E-8</v>
      </c>
      <c r="AS1523" s="89">
        <f t="shared" si="1005"/>
        <v>2.2917029587117354E-5</v>
      </c>
      <c r="AT1523" s="89">
        <f t="shared" si="1006"/>
        <v>9.0224525933532876E-2</v>
      </c>
      <c r="AU1523" s="91">
        <f t="shared" si="1007"/>
        <v>1.4435924149365262E-3</v>
      </c>
      <c r="AV1523" s="95">
        <f t="shared" si="1018"/>
        <v>526.91123145183201</v>
      </c>
      <c r="AW1523" s="96">
        <f t="shared" si="1019"/>
        <v>49639.428929691341</v>
      </c>
      <c r="AX1523" s="96">
        <f t="shared" si="1020"/>
        <v>26.345561572591603</v>
      </c>
      <c r="AY1523" s="96">
        <f t="shared" si="1021"/>
        <v>8364.7157992978337</v>
      </c>
      <c r="AZ1523" s="96">
        <f t="shared" si="1022"/>
        <v>32931951.9657395</v>
      </c>
      <c r="BA1523" s="97">
        <f t="shared" si="1023"/>
        <v>526911.23145183211</v>
      </c>
      <c r="BB1523" s="102">
        <f t="shared" si="1024"/>
        <v>1.443592414936526</v>
      </c>
      <c r="BC1523" s="98">
        <f t="shared" si="1025"/>
        <v>135.99843542381191</v>
      </c>
      <c r="BD1523" s="98">
        <f t="shared" si="1026"/>
        <v>7.2179620746826309E-2</v>
      </c>
      <c r="BE1523" s="98">
        <f t="shared" si="1027"/>
        <v>22.917029587117355</v>
      </c>
      <c r="BF1523" s="98">
        <f t="shared" si="1028"/>
        <v>90224.525933532874</v>
      </c>
      <c r="BG1523" s="103">
        <f t="shared" si="1029"/>
        <v>1443.5924149365262</v>
      </c>
      <c r="BH1523">
        <v>0.1</v>
      </c>
      <c r="BI1523">
        <f t="shared" si="1008"/>
        <v>2.1954634643826334</v>
      </c>
      <c r="BJ1523">
        <v>0.1</v>
      </c>
      <c r="BK1523">
        <f t="shared" si="1009"/>
        <v>2.0931747839999999</v>
      </c>
      <c r="BL1523" s="114">
        <v>0</v>
      </c>
      <c r="BM1523" s="114">
        <v>0</v>
      </c>
      <c r="BN1523" s="114">
        <v>0</v>
      </c>
      <c r="BO1523" s="114">
        <v>0</v>
      </c>
      <c r="BP1523" s="114">
        <v>0</v>
      </c>
      <c r="BQ1523" s="107">
        <f t="shared" si="1010"/>
        <v>2.4000000000000002E-3</v>
      </c>
      <c r="BR1523" s="107">
        <f t="shared" si="1011"/>
        <v>5.2691123145183199E-5</v>
      </c>
      <c r="BS1523" s="107">
        <f t="shared" si="1012"/>
        <v>4.9639428929691342E-3</v>
      </c>
      <c r="BT1523" s="107">
        <f t="shared" si="1013"/>
        <v>2.6345561572591601E-6</v>
      </c>
      <c r="BU1523" s="107">
        <f t="shared" si="1014"/>
        <v>8.3647157992978343E-4</v>
      </c>
      <c r="BV1523" s="107">
        <f t="shared" si="1015"/>
        <v>3.2931951965739499</v>
      </c>
      <c r="BW1523" s="117">
        <f t="shared" si="1016"/>
        <v>7.4516500968588986E-2</v>
      </c>
    </row>
    <row r="1524" spans="1:75" ht="15" customHeight="1" x14ac:dyDescent="0.25">
      <c r="A1524" s="108">
        <v>4.6313250000000004</v>
      </c>
      <c r="B1524" s="108">
        <v>-74.123536111111108</v>
      </c>
      <c r="C1524" s="119">
        <v>26</v>
      </c>
      <c r="D1524" s="119">
        <v>27</v>
      </c>
      <c r="E1524" s="119">
        <v>1848</v>
      </c>
      <c r="F1524" s="31" t="s">
        <v>3715</v>
      </c>
      <c r="G1524" s="31" t="s">
        <v>3716</v>
      </c>
      <c r="H1524" s="31" t="s">
        <v>3717</v>
      </c>
      <c r="I1524" s="14" t="s">
        <v>195</v>
      </c>
      <c r="J1524" s="1" t="s">
        <v>53</v>
      </c>
      <c r="K1524" s="1" t="s">
        <v>256</v>
      </c>
      <c r="L1524" s="1"/>
      <c r="M1524" s="1" t="s">
        <v>3452</v>
      </c>
      <c r="N1524" s="15" t="s">
        <v>54</v>
      </c>
      <c r="O1524" s="2" t="s">
        <v>54</v>
      </c>
      <c r="P1524" s="28">
        <v>4.2689148957375835E-3</v>
      </c>
      <c r="Q1524" s="5">
        <v>20.93174784</v>
      </c>
      <c r="R1524" s="18">
        <v>21.292240304628169</v>
      </c>
      <c r="S1524" s="2" t="s">
        <v>45</v>
      </c>
      <c r="T1524" s="2"/>
      <c r="U1524" s="2"/>
      <c r="V1524" s="14">
        <v>365</v>
      </c>
      <c r="W1524" s="1"/>
      <c r="X1524" s="1"/>
      <c r="Y1524" s="1">
        <v>2920</v>
      </c>
      <c r="Z1524" s="1">
        <v>0</v>
      </c>
      <c r="AA1524" s="1">
        <v>0</v>
      </c>
      <c r="AB1524" s="19" t="s">
        <v>49</v>
      </c>
      <c r="AC1524" s="19">
        <v>24000</v>
      </c>
      <c r="AD1524" s="19">
        <v>2261000</v>
      </c>
      <c r="AE1524" s="19">
        <v>1200</v>
      </c>
      <c r="AF1524" s="19">
        <v>381000</v>
      </c>
      <c r="AG1524" s="19">
        <v>1500000000</v>
      </c>
      <c r="AH1524" s="20">
        <v>2.9803032786885244</v>
      </c>
      <c r="AI1524" s="20">
        <v>1.362E-5</v>
      </c>
      <c r="AJ1524" s="21">
        <f t="shared" si="1051"/>
        <v>5.1101376731107605E-4</v>
      </c>
      <c r="AK1524" s="21">
        <f t="shared" si="1052"/>
        <v>4.8141755328764288E-2</v>
      </c>
      <c r="AL1524" s="21">
        <f t="shared" si="1053"/>
        <v>2.5550688365553805E-5</v>
      </c>
      <c r="AM1524" s="21">
        <f t="shared" si="1054"/>
        <v>8.1123435560633318E-3</v>
      </c>
      <c r="AN1524" s="21">
        <f t="shared" si="1055"/>
        <v>31.938360456942252</v>
      </c>
      <c r="AO1524" s="86">
        <f t="shared" si="1001"/>
        <v>4.1290812889073531E-5</v>
      </c>
      <c r="AP1524" s="88">
        <f t="shared" si="1002"/>
        <v>1.4000377186604824E-6</v>
      </c>
      <c r="AQ1524" s="89">
        <f t="shared" si="1003"/>
        <v>1.3189522007880626E-4</v>
      </c>
      <c r="AR1524" s="89">
        <f t="shared" si="1004"/>
        <v>7.0001885933024129E-8</v>
      </c>
      <c r="AS1524" s="89">
        <f t="shared" si="1005"/>
        <v>2.2225598783735155E-5</v>
      </c>
      <c r="AT1524" s="89">
        <f t="shared" si="1006"/>
        <v>8.7502357416280138E-2</v>
      </c>
      <c r="AU1524" s="91">
        <f t="shared" si="1007"/>
        <v>1.1312551476458501E-7</v>
      </c>
      <c r="AV1524" s="95">
        <f t="shared" si="1018"/>
        <v>511.01376731107604</v>
      </c>
      <c r="AW1524" s="96">
        <f t="shared" si="1019"/>
        <v>48141.755328764288</v>
      </c>
      <c r="AX1524" s="96">
        <f t="shared" si="1020"/>
        <v>25.550688365553807</v>
      </c>
      <c r="AY1524" s="96">
        <f t="shared" si="1021"/>
        <v>8112.3435560633316</v>
      </c>
      <c r="AZ1524" s="96">
        <f t="shared" si="1022"/>
        <v>31938360.456942253</v>
      </c>
      <c r="BA1524" s="97">
        <f t="shared" si="1023"/>
        <v>41.290812889073528</v>
      </c>
      <c r="BB1524" s="102">
        <f t="shared" si="1024"/>
        <v>1.4000377186604824</v>
      </c>
      <c r="BC1524" s="98">
        <f t="shared" si="1025"/>
        <v>131.89522007880626</v>
      </c>
      <c r="BD1524" s="98">
        <f t="shared" si="1026"/>
        <v>7.000188593302413E-2</v>
      </c>
      <c r="BE1524" s="98">
        <f t="shared" si="1027"/>
        <v>22.225598783735155</v>
      </c>
      <c r="BF1524" s="98">
        <f t="shared" si="1028"/>
        <v>87502.357416280138</v>
      </c>
      <c r="BG1524" s="103">
        <f t="shared" si="1029"/>
        <v>0.11312551476458502</v>
      </c>
      <c r="BH1524">
        <v>0.1</v>
      </c>
      <c r="BI1524">
        <f t="shared" si="1008"/>
        <v>2.1292240304628169</v>
      </c>
      <c r="BJ1524">
        <v>0.1</v>
      </c>
      <c r="BK1524">
        <f t="shared" si="1009"/>
        <v>0.29803032786885247</v>
      </c>
      <c r="BL1524" s="114">
        <v>0</v>
      </c>
      <c r="BM1524" s="114">
        <v>0</v>
      </c>
      <c r="BN1524" s="114">
        <v>0</v>
      </c>
      <c r="BO1524" s="114">
        <v>0</v>
      </c>
      <c r="BP1524" s="114">
        <v>0</v>
      </c>
      <c r="BQ1524" s="107">
        <f t="shared" si="1010"/>
        <v>1.362E-6</v>
      </c>
      <c r="BR1524" s="107">
        <f t="shared" si="1011"/>
        <v>5.1101376731107611E-5</v>
      </c>
      <c r="BS1524" s="107">
        <f t="shared" si="1012"/>
        <v>4.8141755328764291E-3</v>
      </c>
      <c r="BT1524" s="107">
        <f t="shared" si="1013"/>
        <v>2.5550688365553808E-6</v>
      </c>
      <c r="BU1524" s="107">
        <f t="shared" si="1014"/>
        <v>8.112343556063332E-4</v>
      </c>
      <c r="BV1524" s="107">
        <f t="shared" si="1015"/>
        <v>3.1938360456942254</v>
      </c>
      <c r="BW1524" s="117">
        <f t="shared" si="1016"/>
        <v>5.8394027589137601E-6</v>
      </c>
    </row>
    <row r="1525" spans="1:75" ht="15" customHeight="1" x14ac:dyDescent="0.25">
      <c r="A1525" s="108">
        <v>4.6157666666666666</v>
      </c>
      <c r="B1525" s="108">
        <v>-74.076438888888887</v>
      </c>
      <c r="C1525" s="119">
        <v>32</v>
      </c>
      <c r="D1525" s="119">
        <v>26</v>
      </c>
      <c r="E1525" s="119">
        <v>2334</v>
      </c>
      <c r="F1525" s="31" t="s">
        <v>3719</v>
      </c>
      <c r="G1525" s="31" t="s">
        <v>3720</v>
      </c>
      <c r="H1525" s="31" t="s">
        <v>3721</v>
      </c>
      <c r="I1525" s="53" t="s">
        <v>1273</v>
      </c>
      <c r="J1525" s="1" t="s">
        <v>53</v>
      </c>
      <c r="K1525" s="1">
        <v>4400000</v>
      </c>
      <c r="L1525" s="1"/>
      <c r="M1525" s="1">
        <v>1989</v>
      </c>
      <c r="N1525" s="15" t="s">
        <v>43</v>
      </c>
      <c r="O1525" s="2" t="s">
        <v>120</v>
      </c>
      <c r="P1525" s="22">
        <v>1.192780523187394E-2</v>
      </c>
      <c r="Q1525" s="5">
        <v>207360</v>
      </c>
      <c r="R1525" s="18">
        <v>217493.21053085211</v>
      </c>
      <c r="S1525" s="2" t="s">
        <v>45</v>
      </c>
      <c r="T1525" s="2"/>
      <c r="U1525" s="2"/>
      <c r="V1525" s="14">
        <v>365</v>
      </c>
      <c r="W1525" s="1"/>
      <c r="X1525" s="1"/>
      <c r="Y1525" s="1">
        <v>5840</v>
      </c>
      <c r="Z1525" s="1">
        <v>0</v>
      </c>
      <c r="AA1525" s="1">
        <v>0</v>
      </c>
      <c r="AB1525" s="19" t="s">
        <v>49</v>
      </c>
      <c r="AC1525" s="19">
        <v>30.4</v>
      </c>
      <c r="AD1525" s="19">
        <v>1504</v>
      </c>
      <c r="AE1525" s="19">
        <v>9.6</v>
      </c>
      <c r="AF1525" s="19">
        <v>640</v>
      </c>
      <c r="AG1525" s="19">
        <v>1920000</v>
      </c>
      <c r="AH1525" s="23">
        <v>207360</v>
      </c>
      <c r="AI1525" s="24">
        <v>8.7999999999999994E-8</v>
      </c>
      <c r="AJ1525" s="21">
        <f t="shared" si="1051"/>
        <v>6.6117936001379041E-3</v>
      </c>
      <c r="AK1525" s="21">
        <f t="shared" si="1052"/>
        <v>0.32710978863840157</v>
      </c>
      <c r="AL1525" s="21">
        <f t="shared" si="1053"/>
        <v>2.0879348210961803E-3</v>
      </c>
      <c r="AM1525" s="21">
        <f t="shared" si="1054"/>
        <v>0.13919565473974535</v>
      </c>
      <c r="AN1525" s="21">
        <f t="shared" si="1055"/>
        <v>417.58696421923611</v>
      </c>
      <c r="AO1525" s="86">
        <f t="shared" si="1001"/>
        <v>1.9139402526714984E-2</v>
      </c>
      <c r="AP1525" s="88">
        <f t="shared" si="1002"/>
        <v>1.811450301407645E-5</v>
      </c>
      <c r="AQ1525" s="89">
        <f t="shared" si="1003"/>
        <v>8.9619120174904538E-4</v>
      </c>
      <c r="AR1525" s="89">
        <f t="shared" si="1004"/>
        <v>5.7203693728662476E-6</v>
      </c>
      <c r="AS1525" s="89">
        <f t="shared" si="1005"/>
        <v>3.8135795819108315E-4</v>
      </c>
      <c r="AT1525" s="89">
        <f t="shared" si="1006"/>
        <v>1.1440738745732497</v>
      </c>
      <c r="AU1525" s="91">
        <f t="shared" si="1007"/>
        <v>5.2436719251273927E-5</v>
      </c>
      <c r="AV1525" s="95">
        <f t="shared" si="1018"/>
        <v>6611.7936001379039</v>
      </c>
      <c r="AW1525" s="96">
        <f t="shared" si="1019"/>
        <v>327109.78863840154</v>
      </c>
      <c r="AX1525" s="96">
        <f t="shared" si="1020"/>
        <v>2087.9348210961803</v>
      </c>
      <c r="AY1525" s="96">
        <f t="shared" si="1021"/>
        <v>139195.65473974534</v>
      </c>
      <c r="AZ1525" s="96">
        <f t="shared" si="1022"/>
        <v>417586964.21923614</v>
      </c>
      <c r="BA1525" s="97">
        <f t="shared" si="1023"/>
        <v>19139.402526714985</v>
      </c>
      <c r="BB1525" s="102">
        <f t="shared" si="1024"/>
        <v>18.114503014076451</v>
      </c>
      <c r="BC1525" s="98">
        <f t="shared" si="1025"/>
        <v>896.19120174904538</v>
      </c>
      <c r="BD1525" s="98">
        <f t="shared" si="1026"/>
        <v>5.7203693728662479</v>
      </c>
      <c r="BE1525" s="98">
        <f t="shared" si="1027"/>
        <v>381.35795819108313</v>
      </c>
      <c r="BF1525" s="98">
        <f t="shared" si="1028"/>
        <v>1144073.8745732496</v>
      </c>
      <c r="BG1525" s="103">
        <f t="shared" si="1029"/>
        <v>52.436719251273928</v>
      </c>
      <c r="BH1525">
        <v>0.1</v>
      </c>
      <c r="BI1525">
        <f t="shared" si="1008"/>
        <v>21749.321053085212</v>
      </c>
      <c r="BJ1525">
        <v>0.1</v>
      </c>
      <c r="BK1525">
        <f t="shared" si="1009"/>
        <v>20736</v>
      </c>
      <c r="BL1525" s="114">
        <v>12.16</v>
      </c>
      <c r="BM1525" s="114">
        <v>601.6</v>
      </c>
      <c r="BN1525" s="114">
        <v>1.92</v>
      </c>
      <c r="BO1525" s="114">
        <v>256</v>
      </c>
      <c r="BP1525" s="114">
        <v>384000</v>
      </c>
      <c r="BQ1525" s="107">
        <f t="shared" si="1010"/>
        <v>8.7999999999999994E-9</v>
      </c>
      <c r="BR1525" s="107">
        <f t="shared" si="1011"/>
        <v>2.7261123388151441E-3</v>
      </c>
      <c r="BS1525" s="107">
        <f t="shared" si="1012"/>
        <v>0.13487082097295977</v>
      </c>
      <c r="BT1525" s="107">
        <f t="shared" si="1013"/>
        <v>4.6687641925599214E-4</v>
      </c>
      <c r="BU1525" s="107">
        <f t="shared" si="1014"/>
        <v>5.739183871189777E-2</v>
      </c>
      <c r="BV1525" s="107">
        <f t="shared" si="1015"/>
        <v>93.375283851198446</v>
      </c>
      <c r="BW1525" s="117">
        <f t="shared" si="1016"/>
        <v>2.7067202628998218E-3</v>
      </c>
    </row>
    <row r="1526" spans="1:75" ht="15" customHeight="1" x14ac:dyDescent="0.25">
      <c r="A1526" s="108">
        <v>4.6157666666666666</v>
      </c>
      <c r="B1526" s="108">
        <v>-74.076438888888887</v>
      </c>
      <c r="C1526" s="119">
        <v>32</v>
      </c>
      <c r="D1526" s="119">
        <v>26</v>
      </c>
      <c r="E1526" s="119">
        <v>2334</v>
      </c>
      <c r="F1526" s="31" t="s">
        <v>3719</v>
      </c>
      <c r="G1526" s="31" t="s">
        <v>3720</v>
      </c>
      <c r="H1526" s="31" t="s">
        <v>3721</v>
      </c>
      <c r="I1526" s="53" t="s">
        <v>1273</v>
      </c>
      <c r="J1526" s="1" t="s">
        <v>312</v>
      </c>
      <c r="K1526" s="1" t="s">
        <v>3722</v>
      </c>
      <c r="L1526" s="1"/>
      <c r="M1526" s="1">
        <v>1994</v>
      </c>
      <c r="N1526" s="15" t="s">
        <v>43</v>
      </c>
      <c r="O1526" s="2" t="s">
        <v>123</v>
      </c>
      <c r="P1526" s="22">
        <v>-7.2022874027276113E-2</v>
      </c>
      <c r="Q1526" s="54">
        <v>25920</v>
      </c>
      <c r="R1526" s="18">
        <v>19432.042433220839</v>
      </c>
      <c r="S1526" s="2" t="s">
        <v>45</v>
      </c>
      <c r="T1526" s="2"/>
      <c r="U1526" s="2"/>
      <c r="V1526" s="14">
        <v>365</v>
      </c>
      <c r="W1526" s="1"/>
      <c r="X1526" s="1"/>
      <c r="Y1526" s="1">
        <v>2190</v>
      </c>
      <c r="Z1526" s="1">
        <v>0</v>
      </c>
      <c r="AA1526" s="1">
        <v>0</v>
      </c>
      <c r="AB1526" s="19" t="s">
        <v>49</v>
      </c>
      <c r="AC1526" s="19">
        <v>196.35697419693699</v>
      </c>
      <c r="AD1526" s="19">
        <v>1220.7279907421801</v>
      </c>
      <c r="AE1526" s="19">
        <v>69.655897325915305</v>
      </c>
      <c r="AF1526" s="19">
        <v>640</v>
      </c>
      <c r="AG1526" s="19">
        <v>1920000</v>
      </c>
      <c r="AH1526" s="20">
        <v>8608.3841463414628</v>
      </c>
      <c r="AI1526" s="20">
        <v>1.0442E-8</v>
      </c>
      <c r="AJ1526" s="21">
        <f t="shared" si="1051"/>
        <v>3.8156170546537289E-3</v>
      </c>
      <c r="AK1526" s="21">
        <f t="shared" si="1052"/>
        <v>2.3721238115522458E-2</v>
      </c>
      <c r="AL1526" s="21">
        <f t="shared" si="1053"/>
        <v>1.35355635256126E-3</v>
      </c>
      <c r="AM1526" s="21">
        <f t="shared" si="1054"/>
        <v>1.2436507157261337E-2</v>
      </c>
      <c r="AN1526" s="21">
        <f t="shared" si="1055"/>
        <v>37.309521471784009</v>
      </c>
      <c r="AO1526" s="86">
        <f t="shared" si="1001"/>
        <v>6.7388964157004275E-5</v>
      </c>
      <c r="AP1526" s="88">
        <f t="shared" si="1002"/>
        <v>1.0453745355215695E-5</v>
      </c>
      <c r="AQ1526" s="89">
        <f t="shared" si="1003"/>
        <v>6.4989693467184823E-5</v>
      </c>
      <c r="AR1526" s="89">
        <f t="shared" si="1004"/>
        <v>3.7083735686609866E-6</v>
      </c>
      <c r="AS1526" s="89">
        <f t="shared" si="1005"/>
        <v>3.4072622348661201E-5</v>
      </c>
      <c r="AT1526" s="89">
        <f t="shared" si="1006"/>
        <v>0.10221786704598358</v>
      </c>
      <c r="AU1526" s="91">
        <f t="shared" si="1007"/>
        <v>1.8462729906028569E-7</v>
      </c>
      <c r="AV1526" s="95">
        <f t="shared" si="1018"/>
        <v>3815.6170546537287</v>
      </c>
      <c r="AW1526" s="96">
        <f t="shared" si="1019"/>
        <v>23721.238115522458</v>
      </c>
      <c r="AX1526" s="96">
        <f t="shared" si="1020"/>
        <v>1353.5563525612599</v>
      </c>
      <c r="AY1526" s="96">
        <f t="shared" si="1021"/>
        <v>12436.507157261338</v>
      </c>
      <c r="AZ1526" s="96">
        <f t="shared" si="1022"/>
        <v>37309521.471784011</v>
      </c>
      <c r="BA1526" s="97">
        <f t="shared" si="1023"/>
        <v>67.388964157004281</v>
      </c>
      <c r="BB1526" s="102">
        <f t="shared" si="1024"/>
        <v>10.453745355215695</v>
      </c>
      <c r="BC1526" s="98">
        <f t="shared" si="1025"/>
        <v>64.989693467184821</v>
      </c>
      <c r="BD1526" s="98">
        <f t="shared" si="1026"/>
        <v>3.7083735686609867</v>
      </c>
      <c r="BE1526" s="98">
        <f t="shared" si="1027"/>
        <v>34.072622348661199</v>
      </c>
      <c r="BF1526" s="98">
        <f t="shared" si="1028"/>
        <v>102217.86704598358</v>
      </c>
      <c r="BG1526" s="103">
        <f t="shared" si="1029"/>
        <v>0.18462729906028569</v>
      </c>
      <c r="BH1526">
        <v>0.1</v>
      </c>
      <c r="BI1526">
        <f t="shared" si="1008"/>
        <v>1943.204243322084</v>
      </c>
      <c r="BJ1526">
        <v>0.1</v>
      </c>
      <c r="BK1526">
        <f t="shared" si="1009"/>
        <v>860.83841463414637</v>
      </c>
      <c r="BL1526" s="114">
        <v>187.562005220738</v>
      </c>
      <c r="BM1526" s="114">
        <v>1012.03746873145</v>
      </c>
      <c r="BN1526" s="114">
        <v>69.555897325915296</v>
      </c>
      <c r="BO1526" s="114">
        <v>256</v>
      </c>
      <c r="BP1526" s="114">
        <v>384000</v>
      </c>
      <c r="BQ1526" s="107">
        <f t="shared" si="1010"/>
        <v>1.0442E-9</v>
      </c>
      <c r="BR1526" s="107">
        <f t="shared" si="1011"/>
        <v>3.6646310936506742E-3</v>
      </c>
      <c r="BS1526" s="107">
        <f t="shared" si="1012"/>
        <v>1.980850218646019E-2</v>
      </c>
      <c r="BT1526" s="107">
        <f t="shared" si="1013"/>
        <v>1.3583737522131075E-3</v>
      </c>
      <c r="BU1526" s="107">
        <f t="shared" si="1014"/>
        <v>5.1277032623138529E-3</v>
      </c>
      <c r="BV1526" s="107">
        <f t="shared" si="1015"/>
        <v>8.3426626218897049</v>
      </c>
      <c r="BW1526" s="117">
        <f t="shared" si="1016"/>
        <v>9.5302387065109839E-6</v>
      </c>
    </row>
    <row r="1527" spans="1:75" ht="15" customHeight="1" x14ac:dyDescent="0.25">
      <c r="A1527" s="108">
        <v>4.6157666666666666</v>
      </c>
      <c r="B1527" s="108">
        <v>-74.076438888888887</v>
      </c>
      <c r="C1527" s="119">
        <v>32</v>
      </c>
      <c r="D1527" s="119">
        <v>26</v>
      </c>
      <c r="E1527" s="119">
        <v>2334</v>
      </c>
      <c r="F1527" s="31" t="s">
        <v>3719</v>
      </c>
      <c r="G1527" s="31" t="s">
        <v>3720</v>
      </c>
      <c r="H1527" s="31" t="s">
        <v>3721</v>
      </c>
      <c r="I1527" s="53" t="s">
        <v>1273</v>
      </c>
      <c r="J1527" s="1" t="s">
        <v>53</v>
      </c>
      <c r="K1527" s="1" t="s">
        <v>3723</v>
      </c>
      <c r="L1527" s="1"/>
      <c r="M1527" s="1">
        <v>1994</v>
      </c>
      <c r="N1527" s="15" t="s">
        <v>43</v>
      </c>
      <c r="O1527" s="2" t="s">
        <v>123</v>
      </c>
      <c r="P1527" s="22">
        <v>-7.2022874027276113E-2</v>
      </c>
      <c r="Q1527" s="54">
        <v>8640</v>
      </c>
      <c r="R1527" s="18">
        <v>6477.3474777402789</v>
      </c>
      <c r="S1527" s="2" t="s">
        <v>45</v>
      </c>
      <c r="T1527" s="2"/>
      <c r="U1527" s="2"/>
      <c r="V1527" s="14">
        <v>365</v>
      </c>
      <c r="W1527" s="1"/>
      <c r="X1527" s="1"/>
      <c r="Y1527" s="1">
        <v>2190</v>
      </c>
      <c r="Z1527" s="1">
        <v>0</v>
      </c>
      <c r="AA1527" s="1">
        <v>0</v>
      </c>
      <c r="AB1527" s="19" t="s">
        <v>49</v>
      </c>
      <c r="AC1527" s="19">
        <v>196.35697419693699</v>
      </c>
      <c r="AD1527" s="19">
        <v>1220.7279907421801</v>
      </c>
      <c r="AE1527" s="19">
        <v>69.655897325915305</v>
      </c>
      <c r="AF1527" s="19">
        <v>640</v>
      </c>
      <c r="AG1527" s="19">
        <v>1920000</v>
      </c>
      <c r="AH1527" s="20">
        <v>8608.3841463414628</v>
      </c>
      <c r="AI1527" s="20">
        <v>1.0442E-8</v>
      </c>
      <c r="AJ1527" s="21">
        <f t="shared" si="1051"/>
        <v>1.2718723515512428E-3</v>
      </c>
      <c r="AK1527" s="21">
        <f t="shared" si="1052"/>
        <v>7.9070793718408194E-3</v>
      </c>
      <c r="AL1527" s="21">
        <f t="shared" si="1053"/>
        <v>4.5118545085375331E-4</v>
      </c>
      <c r="AM1527" s="21">
        <f t="shared" si="1054"/>
        <v>4.1455023857537784E-3</v>
      </c>
      <c r="AN1527" s="21">
        <f t="shared" si="1055"/>
        <v>12.436507157261335</v>
      </c>
      <c r="AO1527" s="86">
        <f t="shared" si="1001"/>
        <v>6.7388964157004275E-5</v>
      </c>
      <c r="AP1527" s="88">
        <f t="shared" si="1002"/>
        <v>3.4845817850718982E-6</v>
      </c>
      <c r="AQ1527" s="89">
        <f t="shared" si="1003"/>
        <v>2.1663231155728272E-5</v>
      </c>
      <c r="AR1527" s="89">
        <f t="shared" si="1004"/>
        <v>1.2361245228869955E-6</v>
      </c>
      <c r="AS1527" s="89">
        <f t="shared" si="1005"/>
        <v>1.1357540782887065E-5</v>
      </c>
      <c r="AT1527" s="89">
        <f t="shared" si="1006"/>
        <v>3.4072622348661194E-2</v>
      </c>
      <c r="AU1527" s="91">
        <f t="shared" si="1007"/>
        <v>1.8462729906028569E-7</v>
      </c>
      <c r="AV1527" s="95">
        <f t="shared" si="1018"/>
        <v>1271.8723515512429</v>
      </c>
      <c r="AW1527" s="96">
        <f t="shared" si="1019"/>
        <v>7907.0793718408195</v>
      </c>
      <c r="AX1527" s="96">
        <f t="shared" si="1020"/>
        <v>451.18545085375331</v>
      </c>
      <c r="AY1527" s="96">
        <f t="shared" si="1021"/>
        <v>4145.5023857537781</v>
      </c>
      <c r="AZ1527" s="96">
        <f t="shared" si="1022"/>
        <v>12436507.157261334</v>
      </c>
      <c r="BA1527" s="97">
        <f t="shared" si="1023"/>
        <v>67.388964157004281</v>
      </c>
      <c r="BB1527" s="102">
        <f t="shared" si="1024"/>
        <v>3.4845817850718981</v>
      </c>
      <c r="BC1527" s="98">
        <f t="shared" si="1025"/>
        <v>21.663231155728273</v>
      </c>
      <c r="BD1527" s="98">
        <f t="shared" si="1026"/>
        <v>1.2361245228869955</v>
      </c>
      <c r="BE1527" s="98">
        <f t="shared" si="1027"/>
        <v>11.357540782887064</v>
      </c>
      <c r="BF1527" s="98">
        <f t="shared" si="1028"/>
        <v>34072.622348661193</v>
      </c>
      <c r="BG1527" s="103">
        <f t="shared" si="1029"/>
        <v>0.18462729906028569</v>
      </c>
      <c r="BH1527">
        <v>0.1</v>
      </c>
      <c r="BI1527">
        <f t="shared" si="1008"/>
        <v>647.73474777402794</v>
      </c>
      <c r="BJ1527">
        <v>0.1</v>
      </c>
      <c r="BK1527">
        <f t="shared" si="1009"/>
        <v>860.83841463414637</v>
      </c>
      <c r="BL1527" s="114">
        <v>187.562005220738</v>
      </c>
      <c r="BM1527" s="114">
        <v>1012.03746873145</v>
      </c>
      <c r="BN1527" s="114">
        <v>69.555897325915296</v>
      </c>
      <c r="BO1527" s="114">
        <v>256</v>
      </c>
      <c r="BP1527" s="114">
        <v>384000</v>
      </c>
      <c r="BQ1527" s="107">
        <f t="shared" si="1010"/>
        <v>1.0442E-9</v>
      </c>
      <c r="BR1527" s="107">
        <f t="shared" si="1011"/>
        <v>1.2215436978835581E-3</v>
      </c>
      <c r="BS1527" s="107">
        <f t="shared" si="1012"/>
        <v>6.6028340621533971E-3</v>
      </c>
      <c r="BT1527" s="107">
        <f t="shared" si="1013"/>
        <v>4.5279125073770243E-4</v>
      </c>
      <c r="BU1527" s="107">
        <f t="shared" si="1014"/>
        <v>1.7092344207712839E-3</v>
      </c>
      <c r="BV1527" s="107">
        <f t="shared" si="1015"/>
        <v>2.7808875406299016</v>
      </c>
      <c r="BW1527" s="117">
        <f t="shared" si="1016"/>
        <v>9.5302387065109839E-6</v>
      </c>
    </row>
    <row r="1528" spans="1:75" ht="15" customHeight="1" x14ac:dyDescent="0.25">
      <c r="A1528" s="108">
        <v>4.6145388888888883</v>
      </c>
      <c r="B1528" s="108">
        <v>-74.139094444444453</v>
      </c>
      <c r="C1528" s="119">
        <v>25</v>
      </c>
      <c r="D1528" s="119">
        <v>26</v>
      </c>
      <c r="E1528" s="119">
        <v>1834</v>
      </c>
      <c r="F1528" s="31" t="s">
        <v>3724</v>
      </c>
      <c r="G1528" s="31" t="s">
        <v>3725</v>
      </c>
      <c r="H1528" s="31"/>
      <c r="I1528" s="14" t="s">
        <v>195</v>
      </c>
      <c r="J1528" s="1" t="s">
        <v>3726</v>
      </c>
      <c r="K1528" s="1" t="s">
        <v>3727</v>
      </c>
      <c r="L1528" s="1"/>
      <c r="M1528" s="1">
        <v>1986</v>
      </c>
      <c r="N1528" s="2" t="s">
        <v>150</v>
      </c>
      <c r="O1528" s="2" t="s">
        <v>63</v>
      </c>
      <c r="P1528" s="17">
        <v>8.4286353981658756E-3</v>
      </c>
      <c r="Q1528" s="54">
        <v>132480</v>
      </c>
      <c r="R1528" s="18">
        <v>137022.64884895214</v>
      </c>
      <c r="S1528" s="15" t="s">
        <v>64</v>
      </c>
      <c r="T1528" s="15">
        <f>((R1528*6933000)/1000)/8460</f>
        <v>112290.54662763419</v>
      </c>
      <c r="U1528" s="15" t="s">
        <v>45</v>
      </c>
      <c r="V1528" s="14">
        <v>365</v>
      </c>
      <c r="W1528" s="1"/>
      <c r="X1528" s="1"/>
      <c r="Y1528" s="1">
        <v>2920</v>
      </c>
      <c r="Z1528" s="1">
        <v>0</v>
      </c>
      <c r="AA1528" s="1">
        <v>0</v>
      </c>
      <c r="AB1528" s="19" t="s">
        <v>226</v>
      </c>
      <c r="AC1528" s="19">
        <v>12.7152226842523</v>
      </c>
      <c r="AD1528" s="19">
        <v>4.5638248573294096</v>
      </c>
      <c r="AE1528" s="19">
        <v>12.0799261022882</v>
      </c>
      <c r="AF1528" s="19">
        <v>6.25</v>
      </c>
      <c r="AG1528" s="19">
        <v>2343</v>
      </c>
      <c r="AH1528" s="23">
        <v>132480</v>
      </c>
      <c r="AI1528" s="20">
        <v>2.0000000000000002E-5</v>
      </c>
      <c r="AJ1528" s="21">
        <f>AC1528*R1528/1000000</f>
        <v>1.7422734929005337</v>
      </c>
      <c r="AK1528" s="21">
        <f>AD1528*R1528/1000000</f>
        <v>0.62534737083396674</v>
      </c>
      <c r="AL1528" s="21">
        <f>AE1528*R1528/1000000</f>
        <v>1.6552234724351274</v>
      </c>
      <c r="AM1528" s="21">
        <f>AF1528*R1528/1000000</f>
        <v>0.8563915553059509</v>
      </c>
      <c r="AN1528" s="21">
        <f>AG1528*R1528/1000000</f>
        <v>321.04406625309485</v>
      </c>
      <c r="AO1528" s="86">
        <f t="shared" si="1001"/>
        <v>2.7404529769790433</v>
      </c>
      <c r="AP1528" s="88">
        <f t="shared" si="1002"/>
        <v>4.7733520353439281E-3</v>
      </c>
      <c r="AQ1528" s="89">
        <f t="shared" si="1003"/>
        <v>1.713280468038265E-3</v>
      </c>
      <c r="AR1528" s="89">
        <f t="shared" si="1004"/>
        <v>4.5348588285893899E-3</v>
      </c>
      <c r="AS1528" s="89">
        <f t="shared" si="1005"/>
        <v>2.3462782337149339E-3</v>
      </c>
      <c r="AT1528" s="89">
        <f t="shared" si="1006"/>
        <v>0.87957278425505436</v>
      </c>
      <c r="AU1528" s="91">
        <f t="shared" si="1007"/>
        <v>7.50809034788779E-3</v>
      </c>
      <c r="AV1528" s="95">
        <f t="shared" si="1018"/>
        <v>1742273.4929005336</v>
      </c>
      <c r="AW1528" s="96">
        <f t="shared" si="1019"/>
        <v>625347.37083396676</v>
      </c>
      <c r="AX1528" s="96">
        <f t="shared" si="1020"/>
        <v>1655223.4724351272</v>
      </c>
      <c r="AY1528" s="96">
        <f t="shared" si="1021"/>
        <v>856391.55530595093</v>
      </c>
      <c r="AZ1528" s="96">
        <f t="shared" si="1022"/>
        <v>321044066.25309485</v>
      </c>
      <c r="BA1528" s="97">
        <f t="shared" si="1023"/>
        <v>2740452.9769790433</v>
      </c>
      <c r="BB1528" s="102">
        <f t="shared" si="1024"/>
        <v>4773.352035343928</v>
      </c>
      <c r="BC1528" s="98">
        <f t="shared" si="1025"/>
        <v>1713.2804680382651</v>
      </c>
      <c r="BD1528" s="98">
        <f t="shared" si="1026"/>
        <v>4534.8588285893902</v>
      </c>
      <c r="BE1528" s="98">
        <f t="shared" si="1027"/>
        <v>2346.2782337149338</v>
      </c>
      <c r="BF1528" s="98">
        <f t="shared" si="1028"/>
        <v>879572.78425505431</v>
      </c>
      <c r="BG1528" s="103">
        <f t="shared" si="1029"/>
        <v>7508.0903478877899</v>
      </c>
      <c r="BH1528">
        <v>0.1</v>
      </c>
      <c r="BI1528">
        <f t="shared" si="1008"/>
        <v>13702.264884895216</v>
      </c>
      <c r="BJ1528">
        <v>0.1</v>
      </c>
      <c r="BK1528">
        <f t="shared" si="1009"/>
        <v>13248</v>
      </c>
      <c r="BL1528" s="114">
        <v>8.7974410932361504</v>
      </c>
      <c r="BM1528" s="114">
        <v>3.6268345072346699</v>
      </c>
      <c r="BN1528" s="114">
        <v>10.053852918428399</v>
      </c>
      <c r="BO1528" s="114">
        <v>12.5</v>
      </c>
      <c r="BP1528" s="114">
        <v>2343</v>
      </c>
      <c r="BQ1528" s="107">
        <f t="shared" si="1010"/>
        <v>2.0000000000000003E-6</v>
      </c>
      <c r="BR1528" s="107">
        <f t="shared" si="1011"/>
        <v>1.2179744223191171</v>
      </c>
      <c r="BS1528" s="107">
        <f t="shared" si="1012"/>
        <v>0.50087754527240258</v>
      </c>
      <c r="BT1528" s="107">
        <f t="shared" si="1013"/>
        <v>1.3875138633278146</v>
      </c>
      <c r="BU1528" s="107">
        <f t="shared" si="1014"/>
        <v>1.7149227530583924</v>
      </c>
      <c r="BV1528" s="107">
        <f t="shared" si="1015"/>
        <v>322.64529347424974</v>
      </c>
      <c r="BW1528" s="117">
        <f t="shared" si="1016"/>
        <v>0.38755857670894872</v>
      </c>
    </row>
    <row r="1529" spans="1:75" ht="15" customHeight="1" x14ac:dyDescent="0.25">
      <c r="A1529" s="108">
        <v>4.660855555555556</v>
      </c>
      <c r="B1529" s="108">
        <v>-74.068286111111107</v>
      </c>
      <c r="C1529" s="119">
        <v>33</v>
      </c>
      <c r="D1529" s="119">
        <v>31</v>
      </c>
      <c r="E1529" s="119">
        <v>2400</v>
      </c>
      <c r="F1529" s="31" t="s">
        <v>3728</v>
      </c>
      <c r="G1529" s="31" t="s">
        <v>3729</v>
      </c>
      <c r="H1529" s="31" t="s">
        <v>3730</v>
      </c>
      <c r="I1529" s="53" t="s">
        <v>1400</v>
      </c>
      <c r="J1529" s="1" t="s">
        <v>3576</v>
      </c>
      <c r="K1529" s="1" t="s">
        <v>3731</v>
      </c>
      <c r="L1529" s="1"/>
      <c r="M1529" s="1">
        <v>2005</v>
      </c>
      <c r="N1529" s="15" t="s">
        <v>54</v>
      </c>
      <c r="O1529" s="2" t="s">
        <v>54</v>
      </c>
      <c r="P1529" s="17">
        <v>1.4131626950323477E-2</v>
      </c>
      <c r="Q1529" s="5">
        <v>0.32357599199999998</v>
      </c>
      <c r="R1529" s="18">
        <v>0.34239344502269742</v>
      </c>
      <c r="S1529" s="2" t="s">
        <v>45</v>
      </c>
      <c r="T1529" s="2"/>
      <c r="U1529" s="2"/>
      <c r="V1529" s="14">
        <v>365</v>
      </c>
      <c r="W1529" s="1"/>
      <c r="X1529" s="1"/>
      <c r="Y1529" s="1">
        <v>730</v>
      </c>
      <c r="Z1529" s="1">
        <v>0</v>
      </c>
      <c r="AA1529" s="1">
        <v>0</v>
      </c>
      <c r="AB1529" s="19" t="s">
        <v>49</v>
      </c>
      <c r="AC1529" s="19">
        <v>24000</v>
      </c>
      <c r="AD1529" s="19">
        <v>2261000</v>
      </c>
      <c r="AE1529" s="19">
        <v>1200</v>
      </c>
      <c r="AF1529" s="19">
        <v>381000</v>
      </c>
      <c r="AG1529" s="19">
        <v>1500000000</v>
      </c>
      <c r="AH1529" s="20">
        <v>8608.3841463414628</v>
      </c>
      <c r="AI1529" s="20">
        <v>1.0442E-8</v>
      </c>
      <c r="AJ1529" s="21">
        <f>AC1529*R1529/1000000000</f>
        <v>8.2174426805447389E-6</v>
      </c>
      <c r="AK1529" s="21">
        <f>AD1529*R1529/1000000000</f>
        <v>7.7415157919631889E-4</v>
      </c>
      <c r="AL1529" s="21">
        <f>AE1529*R1529/1000000000</f>
        <v>4.1087213402723686E-7</v>
      </c>
      <c r="AM1529" s="21">
        <f>AF1529*R1529/1000000000</f>
        <v>1.3045190255364772E-4</v>
      </c>
      <c r="AN1529" s="21">
        <f>AG1529*R1529/1000000000</f>
        <v>0.51359016753404607</v>
      </c>
      <c r="AO1529" s="86">
        <f t="shared" si="1001"/>
        <v>9.5116197130563936E-5</v>
      </c>
      <c r="AP1529" s="88">
        <f t="shared" si="1002"/>
        <v>2.2513541590533532E-8</v>
      </c>
      <c r="AQ1529" s="89">
        <f t="shared" si="1003"/>
        <v>2.1209632306748463E-6</v>
      </c>
      <c r="AR1529" s="89">
        <f t="shared" si="1004"/>
        <v>1.1256770795266763E-9</v>
      </c>
      <c r="AS1529" s="89">
        <f t="shared" si="1005"/>
        <v>3.574024727497198E-7</v>
      </c>
      <c r="AT1529" s="89">
        <f t="shared" si="1006"/>
        <v>1.4070963494083454E-3</v>
      </c>
      <c r="AU1529" s="91">
        <f t="shared" si="1007"/>
        <v>2.6059232090565465E-7</v>
      </c>
      <c r="AV1529" s="95">
        <f t="shared" si="1018"/>
        <v>8.2174426805447389</v>
      </c>
      <c r="AW1529" s="96">
        <f t="shared" si="1019"/>
        <v>774.15157919631883</v>
      </c>
      <c r="AX1529" s="96">
        <f t="shared" si="1020"/>
        <v>0.41087213402723688</v>
      </c>
      <c r="AY1529" s="96">
        <f t="shared" si="1021"/>
        <v>130.45190255364773</v>
      </c>
      <c r="AZ1529" s="96">
        <f t="shared" si="1022"/>
        <v>513590.16753404605</v>
      </c>
      <c r="BA1529" s="97">
        <f t="shared" si="1023"/>
        <v>95.116197130563933</v>
      </c>
      <c r="BB1529" s="102">
        <f t="shared" si="1024"/>
        <v>2.2513541590533533E-2</v>
      </c>
      <c r="BC1529" s="98">
        <f t="shared" si="1025"/>
        <v>2.1209632306748465</v>
      </c>
      <c r="BD1529" s="98">
        <f t="shared" si="1026"/>
        <v>1.1256770795266763E-3</v>
      </c>
      <c r="BE1529" s="98">
        <f t="shared" si="1027"/>
        <v>0.35740247274971981</v>
      </c>
      <c r="BF1529" s="98">
        <f t="shared" si="1028"/>
        <v>1407.0963494083453</v>
      </c>
      <c r="BG1529" s="103">
        <f t="shared" si="1029"/>
        <v>0.26059232090565465</v>
      </c>
      <c r="BH1529">
        <v>0.1</v>
      </c>
      <c r="BI1529">
        <f t="shared" si="1008"/>
        <v>3.4239344502269745E-2</v>
      </c>
      <c r="BJ1529">
        <v>0.1</v>
      </c>
      <c r="BK1529">
        <f t="shared" si="1009"/>
        <v>860.83841463414637</v>
      </c>
      <c r="BL1529" s="114">
        <v>0</v>
      </c>
      <c r="BM1529" s="114">
        <v>0</v>
      </c>
      <c r="BN1529" s="114">
        <v>0</v>
      </c>
      <c r="BO1529" s="114">
        <v>0</v>
      </c>
      <c r="BP1529" s="114">
        <v>0</v>
      </c>
      <c r="BQ1529" s="107">
        <f t="shared" si="1010"/>
        <v>1.0442E-9</v>
      </c>
      <c r="BR1529" s="107">
        <f t="shared" si="1011"/>
        <v>8.2174426805447393E-7</v>
      </c>
      <c r="BS1529" s="107">
        <f t="shared" si="1012"/>
        <v>7.7415157919631897E-5</v>
      </c>
      <c r="BT1529" s="107">
        <f t="shared" si="1013"/>
        <v>4.1087213402723688E-8</v>
      </c>
      <c r="BU1529" s="107">
        <f t="shared" si="1014"/>
        <v>1.3045190255364773E-5</v>
      </c>
      <c r="BV1529" s="107">
        <f t="shared" si="1015"/>
        <v>5.135901675340461E-2</v>
      </c>
      <c r="BW1529" s="117">
        <f t="shared" si="1016"/>
        <v>1.3451461598339639E-5</v>
      </c>
    </row>
    <row r="1530" spans="1:75" ht="15" customHeight="1" x14ac:dyDescent="0.25">
      <c r="A1530" s="108">
        <v>4.5945666666666662</v>
      </c>
      <c r="B1530" s="108">
        <v>-74.174483333333342</v>
      </c>
      <c r="C1530" s="119">
        <v>21</v>
      </c>
      <c r="D1530" s="119">
        <v>23</v>
      </c>
      <c r="E1530" s="119">
        <v>1791</v>
      </c>
      <c r="F1530" s="31" t="s">
        <v>3732</v>
      </c>
      <c r="G1530" s="31" t="s">
        <v>3733</v>
      </c>
      <c r="H1530" s="31" t="s">
        <v>3734</v>
      </c>
      <c r="I1530" s="53" t="s">
        <v>3328</v>
      </c>
      <c r="J1530" s="1" t="s">
        <v>312</v>
      </c>
      <c r="K1530" s="1" t="s">
        <v>3489</v>
      </c>
      <c r="L1530" s="1"/>
      <c r="M1530" s="1" t="s">
        <v>3452</v>
      </c>
      <c r="N1530" s="15" t="s">
        <v>43</v>
      </c>
      <c r="O1530" s="2" t="s">
        <v>123</v>
      </c>
      <c r="P1530" s="17">
        <v>9.3713787353998934E-3</v>
      </c>
      <c r="Q1530" s="54">
        <v>2400</v>
      </c>
      <c r="R1530" s="18">
        <v>2491.6727007103968</v>
      </c>
      <c r="S1530" s="2" t="s">
        <v>45</v>
      </c>
      <c r="T1530" s="2"/>
      <c r="U1530" s="2"/>
      <c r="V1530" s="14">
        <v>365</v>
      </c>
      <c r="W1530" s="1"/>
      <c r="X1530" s="1"/>
      <c r="Y1530" s="14">
        <v>1095</v>
      </c>
      <c r="Z1530" s="1">
        <v>0</v>
      </c>
      <c r="AA1530" s="1">
        <v>0</v>
      </c>
      <c r="AB1530" s="19" t="s">
        <v>49</v>
      </c>
      <c r="AC1530" s="19">
        <v>196.35697419693699</v>
      </c>
      <c r="AD1530" s="19">
        <v>1220.7279907421801</v>
      </c>
      <c r="AE1530" s="19">
        <v>69.655897325915305</v>
      </c>
      <c r="AF1530" s="19">
        <v>640</v>
      </c>
      <c r="AG1530" s="19">
        <v>1920000</v>
      </c>
      <c r="AH1530" s="20">
        <v>2.9803032786885244</v>
      </c>
      <c r="AI1530" s="20">
        <v>1.362E-5</v>
      </c>
      <c r="AJ1530" s="21">
        <f>AC1530*R1530/1000000000</f>
        <v>4.8925731220060369E-4</v>
      </c>
      <c r="AK1530" s="21">
        <f>AD1530*R1530/1000000000</f>
        <v>3.0416546095253438E-3</v>
      </c>
      <c r="AL1530" s="21">
        <f>AE1530*R1530/1000000000</f>
        <v>1.7355969781046948E-4</v>
      </c>
      <c r="AM1530" s="21">
        <f>AF1530*R1530/1000000000</f>
        <v>1.594670528454654E-3</v>
      </c>
      <c r="AN1530" s="21">
        <f>AG1530*R1530/1000000000</f>
        <v>4.7840115853639622</v>
      </c>
      <c r="AO1530" s="86">
        <f t="shared" si="1001"/>
        <v>4.2142211312287903E-5</v>
      </c>
      <c r="AP1530" s="88">
        <f t="shared" si="1002"/>
        <v>1.3404309923304211E-6</v>
      </c>
      <c r="AQ1530" s="89">
        <f t="shared" si="1003"/>
        <v>8.3333003000694348E-6</v>
      </c>
      <c r="AR1530" s="89">
        <f t="shared" si="1004"/>
        <v>4.7550602139854649E-7</v>
      </c>
      <c r="AS1530" s="89">
        <f t="shared" si="1005"/>
        <v>4.3689603519305587E-6</v>
      </c>
      <c r="AT1530" s="89">
        <f t="shared" si="1006"/>
        <v>1.3106881055791678E-2</v>
      </c>
      <c r="AU1530" s="91">
        <f t="shared" si="1007"/>
        <v>1.1545811318435042E-7</v>
      </c>
      <c r="AV1530" s="95">
        <f t="shared" si="1018"/>
        <v>489.25731220060368</v>
      </c>
      <c r="AW1530" s="96">
        <f t="shared" si="1019"/>
        <v>3041.6546095253439</v>
      </c>
      <c r="AX1530" s="96">
        <f t="shared" si="1020"/>
        <v>173.55969781046949</v>
      </c>
      <c r="AY1530" s="96">
        <f t="shared" si="1021"/>
        <v>1594.670528454654</v>
      </c>
      <c r="AZ1530" s="96">
        <f t="shared" si="1022"/>
        <v>4784011.5853639618</v>
      </c>
      <c r="BA1530" s="97">
        <f t="shared" si="1023"/>
        <v>42.142211312287905</v>
      </c>
      <c r="BB1530" s="102">
        <f t="shared" si="1024"/>
        <v>1.3404309923304212</v>
      </c>
      <c r="BC1530" s="98">
        <f t="shared" si="1025"/>
        <v>8.3333003000694355</v>
      </c>
      <c r="BD1530" s="98">
        <f t="shared" si="1026"/>
        <v>0.47550602139854647</v>
      </c>
      <c r="BE1530" s="98">
        <f t="shared" si="1027"/>
        <v>4.3689603519305589</v>
      </c>
      <c r="BF1530" s="98">
        <f t="shared" si="1028"/>
        <v>13106.881055791677</v>
      </c>
      <c r="BG1530" s="103">
        <f t="shared" si="1029"/>
        <v>0.11545811318435042</v>
      </c>
      <c r="BH1530">
        <v>0.1</v>
      </c>
      <c r="BI1530">
        <f t="shared" si="1008"/>
        <v>249.1672700710397</v>
      </c>
      <c r="BJ1530">
        <v>0.1</v>
      </c>
      <c r="BK1530">
        <f t="shared" si="1009"/>
        <v>0.29803032786885247</v>
      </c>
      <c r="BL1530" s="114">
        <v>187.562005220738</v>
      </c>
      <c r="BM1530" s="114">
        <v>1012.03746873145</v>
      </c>
      <c r="BN1530" s="114">
        <v>69.555897325915296</v>
      </c>
      <c r="BO1530" s="114">
        <v>256</v>
      </c>
      <c r="BP1530" s="114">
        <v>384000</v>
      </c>
      <c r="BQ1530" s="107">
        <f t="shared" si="1010"/>
        <v>1.362E-6</v>
      </c>
      <c r="BR1530" s="107">
        <f t="shared" si="1011"/>
        <v>4.6989714465698641E-4</v>
      </c>
      <c r="BS1530" s="107">
        <f t="shared" si="1012"/>
        <v>2.5399442343531516E-3</v>
      </c>
      <c r="BT1530" s="107">
        <f t="shared" si="1013"/>
        <v>1.7417740864772037E-4</v>
      </c>
      <c r="BU1530" s="107">
        <f t="shared" si="1014"/>
        <v>6.5749950268780726E-4</v>
      </c>
      <c r="BV1530" s="107">
        <f t="shared" si="1015"/>
        <v>1.069737511002036</v>
      </c>
      <c r="BW1530" s="117">
        <f t="shared" si="1016"/>
        <v>5.9598086786230432E-6</v>
      </c>
    </row>
    <row r="1531" spans="1:75" ht="15" customHeight="1" x14ac:dyDescent="0.25">
      <c r="A1531" s="108">
        <v>4.5795750000000002</v>
      </c>
      <c r="B1531" s="108">
        <v>-74.125041666666661</v>
      </c>
      <c r="C1531" s="119">
        <v>26</v>
      </c>
      <c r="D1531" s="119">
        <v>22</v>
      </c>
      <c r="E1531" s="119">
        <v>1783</v>
      </c>
      <c r="F1531" s="31" t="s">
        <v>3735</v>
      </c>
      <c r="G1531" s="31" t="s">
        <v>3736</v>
      </c>
      <c r="H1531" s="31" t="s">
        <v>3737</v>
      </c>
      <c r="I1531" s="53" t="s">
        <v>1467</v>
      </c>
      <c r="J1531" s="1" t="s">
        <v>53</v>
      </c>
      <c r="K1531" s="1" t="s">
        <v>3738</v>
      </c>
      <c r="L1531" s="1"/>
      <c r="M1531" s="1" t="s">
        <v>3489</v>
      </c>
      <c r="N1531" s="15" t="s">
        <v>43</v>
      </c>
      <c r="O1531" s="2" t="s">
        <v>123</v>
      </c>
      <c r="P1531" s="17">
        <v>-5.5890559934594797E-2</v>
      </c>
      <c r="Q1531" s="54">
        <v>2400</v>
      </c>
      <c r="R1531" s="18">
        <v>1919.196286490107</v>
      </c>
      <c r="S1531" s="2" t="s">
        <v>45</v>
      </c>
      <c r="T1531" s="2"/>
      <c r="U1531" s="2"/>
      <c r="V1531" s="14">
        <v>365</v>
      </c>
      <c r="W1531" s="1"/>
      <c r="X1531" s="1"/>
      <c r="Y1531" s="1">
        <v>1095</v>
      </c>
      <c r="Z1531" s="1">
        <v>0</v>
      </c>
      <c r="AA1531" s="1">
        <v>0</v>
      </c>
      <c r="AB1531" s="19" t="s">
        <v>49</v>
      </c>
      <c r="AC1531" s="19">
        <v>196.35697419693699</v>
      </c>
      <c r="AD1531" s="19">
        <v>1220.7279907421801</v>
      </c>
      <c r="AE1531" s="19">
        <v>69.655897325915305</v>
      </c>
      <c r="AF1531" s="19">
        <v>640</v>
      </c>
      <c r="AG1531" s="19">
        <v>1920000</v>
      </c>
      <c r="AH1531" s="20">
        <v>2.9803032786885244</v>
      </c>
      <c r="AI1531" s="20">
        <v>1.362E-5</v>
      </c>
      <c r="AJ1531" s="21">
        <f>AC1531*R1531/1000000000</f>
        <v>3.7684757570519525E-4</v>
      </c>
      <c r="AK1531" s="21">
        <f>AD1531*R1531/1000000000</f>
        <v>2.3428166266469216E-3</v>
      </c>
      <c r="AL1531" s="21">
        <f>AE1531*R1531/1000000000</f>
        <v>1.3368333948003282E-4</v>
      </c>
      <c r="AM1531" s="21">
        <f>AF1531*R1531/1000000000</f>
        <v>1.2282856233536686E-3</v>
      </c>
      <c r="AN1531" s="21">
        <f>AG1531*R1531/1000000000</f>
        <v>3.6848568700610054</v>
      </c>
      <c r="AO1531" s="86">
        <f t="shared" si="1001"/>
        <v>3.245979114029101E-5</v>
      </c>
      <c r="AP1531" s="88">
        <f t="shared" si="1002"/>
        <v>1.0324591115210829E-6</v>
      </c>
      <c r="AQ1531" s="89">
        <f t="shared" si="1003"/>
        <v>6.4186756894436211E-6</v>
      </c>
      <c r="AR1531" s="89">
        <f t="shared" si="1004"/>
        <v>3.6625572460282964E-7</v>
      </c>
      <c r="AS1531" s="89">
        <f t="shared" si="1005"/>
        <v>3.3651660913799137E-6</v>
      </c>
      <c r="AT1531" s="89">
        <f t="shared" si="1006"/>
        <v>1.009549827413974E-2</v>
      </c>
      <c r="AU1531" s="91">
        <f t="shared" si="1007"/>
        <v>8.8930934630934278E-8</v>
      </c>
      <c r="AV1531" s="95">
        <f t="shared" si="1018"/>
        <v>376.84757570519525</v>
      </c>
      <c r="AW1531" s="96">
        <f t="shared" si="1019"/>
        <v>2342.8166266469216</v>
      </c>
      <c r="AX1531" s="96">
        <f t="shared" si="1020"/>
        <v>133.68333948003283</v>
      </c>
      <c r="AY1531" s="96">
        <f t="shared" si="1021"/>
        <v>1228.2856233536686</v>
      </c>
      <c r="AZ1531" s="96">
        <f t="shared" si="1022"/>
        <v>3684856.8700610055</v>
      </c>
      <c r="BA1531" s="97">
        <f t="shared" si="1023"/>
        <v>32.45979114029101</v>
      </c>
      <c r="BB1531" s="102">
        <f t="shared" si="1024"/>
        <v>1.0324591115210828</v>
      </c>
      <c r="BC1531" s="98">
        <f t="shared" si="1025"/>
        <v>6.4186756894436208</v>
      </c>
      <c r="BD1531" s="98">
        <f t="shared" si="1026"/>
        <v>0.36625572460282962</v>
      </c>
      <c r="BE1531" s="98">
        <f t="shared" si="1027"/>
        <v>3.3651660913799137</v>
      </c>
      <c r="BF1531" s="98">
        <f t="shared" si="1028"/>
        <v>10095.49827413974</v>
      </c>
      <c r="BG1531" s="103">
        <f t="shared" si="1029"/>
        <v>8.893093463093428E-2</v>
      </c>
      <c r="BH1531">
        <v>0.1</v>
      </c>
      <c r="BI1531">
        <f t="shared" si="1008"/>
        <v>191.91962864901072</v>
      </c>
      <c r="BJ1531">
        <v>0.1</v>
      </c>
      <c r="BK1531">
        <f t="shared" si="1009"/>
        <v>0.29803032786885247</v>
      </c>
      <c r="BL1531" s="114">
        <v>187.562005220738</v>
      </c>
      <c r="BM1531" s="114">
        <v>1012.03746873145</v>
      </c>
      <c r="BN1531" s="114">
        <v>69.555897325915296</v>
      </c>
      <c r="BO1531" s="114">
        <v>256</v>
      </c>
      <c r="BP1531" s="114">
        <v>384000</v>
      </c>
      <c r="BQ1531" s="107">
        <f t="shared" si="1010"/>
        <v>1.362E-6</v>
      </c>
      <c r="BR1531" s="107">
        <f t="shared" si="1011"/>
        <v>3.6193552018323885E-4</v>
      </c>
      <c r="BS1531" s="107">
        <f t="shared" si="1012"/>
        <v>1.9563771522129385E-3</v>
      </c>
      <c r="BT1531" s="107">
        <f t="shared" si="1013"/>
        <v>1.3415912763015326E-4</v>
      </c>
      <c r="BU1531" s="107">
        <f t="shared" si="1014"/>
        <v>5.0643513635148063E-4</v>
      </c>
      <c r="BV1531" s="107">
        <f t="shared" si="1015"/>
        <v>0.82395904488135185</v>
      </c>
      <c r="BW1531" s="117">
        <f t="shared" si="1016"/>
        <v>4.5905076862397591E-6</v>
      </c>
    </row>
    <row r="1532" spans="1:75" ht="15" customHeight="1" x14ac:dyDescent="0.25">
      <c r="A1532" s="108">
        <v>4.6396249999999997</v>
      </c>
      <c r="B1532" s="108">
        <v>-74.116277777777768</v>
      </c>
      <c r="C1532" s="119">
        <v>27</v>
      </c>
      <c r="D1532" s="119">
        <v>28</v>
      </c>
      <c r="E1532" s="119">
        <v>1862</v>
      </c>
      <c r="F1532" s="31" t="s">
        <v>3739</v>
      </c>
      <c r="G1532" s="31" t="s">
        <v>3740</v>
      </c>
      <c r="H1532" s="31" t="s">
        <v>3741</v>
      </c>
      <c r="I1532" s="14" t="s">
        <v>133</v>
      </c>
      <c r="J1532" s="1" t="s">
        <v>41</v>
      </c>
      <c r="K1532" s="1" t="s">
        <v>3742</v>
      </c>
      <c r="L1532" s="1"/>
      <c r="M1532" s="1">
        <v>2008</v>
      </c>
      <c r="N1532" s="2" t="s">
        <v>150</v>
      </c>
      <c r="O1532" s="2" t="s">
        <v>224</v>
      </c>
      <c r="P1532" s="17">
        <v>-2.0430414408795293E-3</v>
      </c>
      <c r="Q1532" s="54">
        <v>81650</v>
      </c>
      <c r="R1532" s="18">
        <v>80985.461722278764</v>
      </c>
      <c r="S1532" s="15" t="s">
        <v>64</v>
      </c>
      <c r="T1532" s="15">
        <f>((R1532*6933000)/1000)/8460</f>
        <v>66367.873063895837</v>
      </c>
      <c r="U1532" s="15" t="s">
        <v>45</v>
      </c>
      <c r="V1532" s="14">
        <v>365</v>
      </c>
      <c r="W1532" s="1"/>
      <c r="X1532" s="1"/>
      <c r="Y1532" s="14">
        <v>8760</v>
      </c>
      <c r="Z1532" s="1">
        <v>0</v>
      </c>
      <c r="AA1532" s="1">
        <v>0</v>
      </c>
      <c r="AB1532" s="19" t="s">
        <v>226</v>
      </c>
      <c r="AC1532" s="19">
        <v>5.8778764320498897</v>
      </c>
      <c r="AD1532" s="19">
        <v>7.6168169581462903</v>
      </c>
      <c r="AE1532" s="19">
        <v>22.1296397414769</v>
      </c>
      <c r="AF1532" s="19">
        <v>0.3</v>
      </c>
      <c r="AG1532" s="19">
        <v>2840</v>
      </c>
      <c r="AH1532" s="23">
        <v>81650</v>
      </c>
      <c r="AI1532" s="20">
        <v>2.0000000000000002E-5</v>
      </c>
      <c r="AJ1532" s="21">
        <f>AC1532*R1532/1000000</f>
        <v>0.47602253679606082</v>
      </c>
      <c r="AK1532" s="21">
        <f>AD1532*R1532/1000000</f>
        <v>0.61685143820956012</v>
      </c>
      <c r="AL1532" s="21">
        <f>AE1532*R1532/1000000</f>
        <v>1.7921790922111964</v>
      </c>
      <c r="AM1532" s="21">
        <f>AF1532*R1532/1000000</f>
        <v>2.4295638516683631E-2</v>
      </c>
      <c r="AN1532" s="21">
        <f>AG1532*R1532/1000000</f>
        <v>229.99871129127169</v>
      </c>
      <c r="AO1532" s="86">
        <f t="shared" si="1001"/>
        <v>1.6197092344455757</v>
      </c>
      <c r="AP1532" s="88">
        <f t="shared" si="1002"/>
        <v>1.3041713336878378E-3</v>
      </c>
      <c r="AQ1532" s="89">
        <f t="shared" si="1003"/>
        <v>1.6900039403001648E-3</v>
      </c>
      <c r="AR1532" s="89">
        <f t="shared" si="1004"/>
        <v>4.9100797046882092E-3</v>
      </c>
      <c r="AS1532" s="89">
        <f t="shared" si="1005"/>
        <v>6.6563393196393514E-5</v>
      </c>
      <c r="AT1532" s="89">
        <f t="shared" si="1006"/>
        <v>0.6301334555925252</v>
      </c>
      <c r="AU1532" s="91">
        <f t="shared" si="1007"/>
        <v>4.4375595464262348E-3</v>
      </c>
      <c r="AV1532" s="95">
        <f t="shared" si="1018"/>
        <v>476022.5367960608</v>
      </c>
      <c r="AW1532" s="96">
        <f t="shared" si="1019"/>
        <v>616851.43820956012</v>
      </c>
      <c r="AX1532" s="96">
        <f t="shared" si="1020"/>
        <v>1792179.0922111964</v>
      </c>
      <c r="AY1532" s="96">
        <f t="shared" si="1021"/>
        <v>24295.63851668363</v>
      </c>
      <c r="AZ1532" s="96">
        <f t="shared" si="1022"/>
        <v>229998711.29127169</v>
      </c>
      <c r="BA1532" s="97">
        <f t="shared" si="1023"/>
        <v>1619709.2344455756</v>
      </c>
      <c r="BB1532" s="102">
        <f t="shared" si="1024"/>
        <v>1304.1713336878379</v>
      </c>
      <c r="BC1532" s="98">
        <f t="shared" si="1025"/>
        <v>1690.0039403001649</v>
      </c>
      <c r="BD1532" s="98">
        <f t="shared" si="1026"/>
        <v>4910.0797046882089</v>
      </c>
      <c r="BE1532" s="98">
        <f t="shared" si="1027"/>
        <v>66.56339319639352</v>
      </c>
      <c r="BF1532" s="98">
        <f t="shared" si="1028"/>
        <v>630133.45559252519</v>
      </c>
      <c r="BG1532" s="103">
        <f t="shared" si="1029"/>
        <v>4437.5595464262351</v>
      </c>
      <c r="BH1532">
        <v>0.1</v>
      </c>
      <c r="BI1532">
        <f t="shared" si="1008"/>
        <v>8098.5461722278769</v>
      </c>
      <c r="BJ1532">
        <v>0.1</v>
      </c>
      <c r="BK1532">
        <f t="shared" si="1009"/>
        <v>8165</v>
      </c>
      <c r="BL1532" s="114">
        <v>4.1247646050424898</v>
      </c>
      <c r="BM1532" s="114">
        <v>5.0304179232934398</v>
      </c>
      <c r="BN1532" s="114">
        <v>17.597190734642901</v>
      </c>
      <c r="BO1532" s="114">
        <v>0.12</v>
      </c>
      <c r="BP1532" s="114">
        <v>2840</v>
      </c>
      <c r="BQ1532" s="107">
        <f t="shared" si="1010"/>
        <v>2.0000000000000003E-6</v>
      </c>
      <c r="BR1532" s="107">
        <f t="shared" si="1011"/>
        <v>0.33742063063731986</v>
      </c>
      <c r="BS1532" s="107">
        <f t="shared" si="1012"/>
        <v>0.41203428767821676</v>
      </c>
      <c r="BT1532" s="107">
        <f t="shared" si="1013"/>
        <v>1.4363413348038863</v>
      </c>
      <c r="BU1532" s="107">
        <f t="shared" si="1014"/>
        <v>1.001734838461114E-2</v>
      </c>
      <c r="BV1532" s="107">
        <f t="shared" si="1015"/>
        <v>231.14584414953731</v>
      </c>
      <c r="BW1532" s="117">
        <f t="shared" si="1016"/>
        <v>0.22906147664538767</v>
      </c>
    </row>
    <row r="1533" spans="1:75" ht="15" customHeight="1" x14ac:dyDescent="0.25">
      <c r="A1533" s="108">
        <v>4.6067722222222223</v>
      </c>
      <c r="B1533" s="108">
        <v>-74.094138888888878</v>
      </c>
      <c r="C1533" s="119">
        <v>30</v>
      </c>
      <c r="D1533" s="119">
        <v>25</v>
      </c>
      <c r="E1533" s="119">
        <v>2319</v>
      </c>
      <c r="F1533" s="31" t="s">
        <v>3743</v>
      </c>
      <c r="G1533" s="31" t="s">
        <v>3744</v>
      </c>
      <c r="H1533" s="31" t="s">
        <v>3745</v>
      </c>
      <c r="I1533" s="53" t="s">
        <v>1273</v>
      </c>
      <c r="J1533" s="1" t="s">
        <v>3746</v>
      </c>
      <c r="K1533" s="1" t="s">
        <v>3747</v>
      </c>
      <c r="L1533" s="1"/>
      <c r="M1533" s="1">
        <v>1990</v>
      </c>
      <c r="N1533" s="15" t="s">
        <v>43</v>
      </c>
      <c r="O1533" s="2" t="s">
        <v>120</v>
      </c>
      <c r="P1533" s="17">
        <v>1.3557806644477024E-2</v>
      </c>
      <c r="Q1533" s="5">
        <v>172800</v>
      </c>
      <c r="R1533" s="18">
        <v>182429.9170213202</v>
      </c>
      <c r="S1533" s="2" t="s">
        <v>45</v>
      </c>
      <c r="T1533" s="2"/>
      <c r="U1533" s="2"/>
      <c r="V1533" s="14">
        <v>365</v>
      </c>
      <c r="W1533" s="1"/>
      <c r="X1533" s="1"/>
      <c r="Y1533" s="1">
        <v>4380</v>
      </c>
      <c r="Z1533" s="1">
        <v>0</v>
      </c>
      <c r="AA1533" s="1">
        <v>0</v>
      </c>
      <c r="AB1533" s="19" t="s">
        <v>49</v>
      </c>
      <c r="AC1533" s="19">
        <v>30.4</v>
      </c>
      <c r="AD1533" s="19">
        <v>1504</v>
      </c>
      <c r="AE1533" s="19">
        <v>9.6</v>
      </c>
      <c r="AF1533" s="19">
        <v>640</v>
      </c>
      <c r="AG1533" s="19">
        <v>1920000</v>
      </c>
      <c r="AH1533" s="20">
        <v>8608.3841463414628</v>
      </c>
      <c r="AI1533" s="20">
        <v>1.0442E-8</v>
      </c>
      <c r="AJ1533" s="21">
        <f>AC1533*R1533/1000000000</f>
        <v>5.5458694774481341E-3</v>
      </c>
      <c r="AK1533" s="21">
        <f>AD1533*R1533/1000000000</f>
        <v>0.27437459520006563</v>
      </c>
      <c r="AL1533" s="21">
        <f>AE1533*R1533/1000000000</f>
        <v>1.7513272034046738E-3</v>
      </c>
      <c r="AM1533" s="21">
        <f>AF1533*R1533/1000000000</f>
        <v>0.11675514689364493</v>
      </c>
      <c r="AN1533" s="21">
        <f>AG1533*R1533/1000000000</f>
        <v>350.26544068093483</v>
      </c>
      <c r="AO1533" s="86">
        <f t="shared" si="1001"/>
        <v>9.4898129068751738E-5</v>
      </c>
      <c r="AP1533" s="88">
        <f t="shared" si="1002"/>
        <v>1.5194162951912696E-5</v>
      </c>
      <c r="AQ1533" s="89">
        <f t="shared" si="1003"/>
        <v>7.5171121972620724E-4</v>
      </c>
      <c r="AR1533" s="89">
        <f t="shared" si="1004"/>
        <v>4.7981567216566404E-6</v>
      </c>
      <c r="AS1533" s="89">
        <f t="shared" si="1005"/>
        <v>3.1987711477710941E-4</v>
      </c>
      <c r="AT1533" s="89">
        <f t="shared" si="1006"/>
        <v>0.95963134433132835</v>
      </c>
      <c r="AU1533" s="91">
        <f t="shared" si="1007"/>
        <v>2.5999487416096367E-7</v>
      </c>
      <c r="AV1533" s="95">
        <f t="shared" si="1018"/>
        <v>5545.8694774481337</v>
      </c>
      <c r="AW1533" s="96">
        <f t="shared" si="1019"/>
        <v>274374.59520006564</v>
      </c>
      <c r="AX1533" s="96">
        <f t="shared" si="1020"/>
        <v>1751.3272034046738</v>
      </c>
      <c r="AY1533" s="96">
        <f t="shared" si="1021"/>
        <v>116755.14689364492</v>
      </c>
      <c r="AZ1533" s="96">
        <f t="shared" si="1022"/>
        <v>350265440.68093485</v>
      </c>
      <c r="BA1533" s="97">
        <f t="shared" si="1023"/>
        <v>94.898129068751743</v>
      </c>
      <c r="BB1533" s="102">
        <f t="shared" si="1024"/>
        <v>15.194162951912697</v>
      </c>
      <c r="BC1533" s="98">
        <f t="shared" si="1025"/>
        <v>751.71121972620722</v>
      </c>
      <c r="BD1533" s="98">
        <f t="shared" si="1026"/>
        <v>4.7981567216566408</v>
      </c>
      <c r="BE1533" s="98">
        <f t="shared" si="1027"/>
        <v>319.8771147771094</v>
      </c>
      <c r="BF1533" s="98">
        <f t="shared" si="1028"/>
        <v>959631.34433132841</v>
      </c>
      <c r="BG1533" s="103">
        <f t="shared" si="1029"/>
        <v>0.25999487416096367</v>
      </c>
      <c r="BH1533">
        <v>0.1</v>
      </c>
      <c r="BI1533">
        <f t="shared" si="1008"/>
        <v>18242.991702132022</v>
      </c>
      <c r="BJ1533">
        <v>0.1</v>
      </c>
      <c r="BK1533">
        <f t="shared" si="1009"/>
        <v>860.83841463414637</v>
      </c>
      <c r="BL1533" s="114">
        <v>12.16</v>
      </c>
      <c r="BM1533" s="114">
        <v>601.6</v>
      </c>
      <c r="BN1533" s="114">
        <v>1.92</v>
      </c>
      <c r="BO1533" s="114">
        <v>256</v>
      </c>
      <c r="BP1533" s="114">
        <v>384000</v>
      </c>
      <c r="BQ1533" s="107">
        <f t="shared" si="1010"/>
        <v>1.0442E-9</v>
      </c>
      <c r="BR1533" s="107">
        <f t="shared" si="1011"/>
        <v>2.286620564140768E-3</v>
      </c>
      <c r="BS1533" s="107">
        <f t="shared" si="1012"/>
        <v>0.11312754369959592</v>
      </c>
      <c r="BT1533" s="107">
        <f t="shared" si="1013"/>
        <v>3.916086677657452E-4</v>
      </c>
      <c r="BU1533" s="107">
        <f t="shared" si="1014"/>
        <v>4.8139380297700381E-2</v>
      </c>
      <c r="BV1533" s="107">
        <f t="shared" si="1015"/>
        <v>78.321733553149059</v>
      </c>
      <c r="BW1533" s="117">
        <f t="shared" si="1016"/>
        <v>1.3420622117286116E-5</v>
      </c>
    </row>
    <row r="1534" spans="1:75" ht="15" customHeight="1" x14ac:dyDescent="0.25">
      <c r="A1534" s="108">
        <v>4.5917083333333331</v>
      </c>
      <c r="B1534" s="108">
        <v>-74.169163888888889</v>
      </c>
      <c r="C1534" s="119">
        <v>21</v>
      </c>
      <c r="D1534" s="119">
        <v>23</v>
      </c>
      <c r="E1534" s="119">
        <v>1791</v>
      </c>
      <c r="F1534" s="31" t="s">
        <v>3748</v>
      </c>
      <c r="G1534" s="31" t="s">
        <v>3749</v>
      </c>
      <c r="H1534" s="31" t="s">
        <v>3750</v>
      </c>
      <c r="I1534" s="53" t="s">
        <v>3328</v>
      </c>
      <c r="J1534" s="1" t="s">
        <v>3576</v>
      </c>
      <c r="K1534" s="1" t="s">
        <v>3452</v>
      </c>
      <c r="L1534" s="1"/>
      <c r="M1534" s="1" t="s">
        <v>3452</v>
      </c>
      <c r="N1534" s="15" t="s">
        <v>43</v>
      </c>
      <c r="O1534" s="2" t="s">
        <v>123</v>
      </c>
      <c r="P1534" s="17">
        <v>1.4131626950323477E-2</v>
      </c>
      <c r="Q1534" s="54">
        <v>32808</v>
      </c>
      <c r="R1534" s="18">
        <v>34715.938209360902</v>
      </c>
      <c r="S1534" s="2" t="s">
        <v>45</v>
      </c>
      <c r="T1534" s="2"/>
      <c r="U1534" s="2"/>
      <c r="V1534" s="14">
        <v>365</v>
      </c>
      <c r="W1534" s="1"/>
      <c r="X1534" s="1"/>
      <c r="Y1534" s="1">
        <v>4380</v>
      </c>
      <c r="Z1534" s="1">
        <v>0</v>
      </c>
      <c r="AA1534" s="1">
        <v>0</v>
      </c>
      <c r="AB1534" s="19" t="s">
        <v>49</v>
      </c>
      <c r="AC1534" s="19">
        <v>196.35697419693699</v>
      </c>
      <c r="AD1534" s="19">
        <v>1220.7279907421801</v>
      </c>
      <c r="AE1534" s="19">
        <v>69.655897325915305</v>
      </c>
      <c r="AF1534" s="19">
        <v>640</v>
      </c>
      <c r="AG1534" s="19">
        <v>1920000</v>
      </c>
      <c r="AH1534" s="20">
        <v>8608.3841463414628</v>
      </c>
      <c r="AI1534" s="20">
        <v>1.0442E-8</v>
      </c>
      <c r="AJ1534" s="21">
        <f>AC1534*R1534/1000000000</f>
        <v>6.8167165831979374E-3</v>
      </c>
      <c r="AK1534" s="21">
        <f>AD1534*R1534/1000000000</f>
        <v>4.2378717497042813E-2</v>
      </c>
      <c r="AL1534" s="21">
        <f>AE1534*R1534/1000000000</f>
        <v>2.418169827484063E-3</v>
      </c>
      <c r="AM1534" s="21">
        <f>AF1534*R1534/1000000000</f>
        <v>2.2218200453990977E-2</v>
      </c>
      <c r="AN1534" s="21">
        <f>AG1534*R1534/1000000000</f>
        <v>66.654601361972937</v>
      </c>
      <c r="AO1534" s="86">
        <f t="shared" si="1001"/>
        <v>9.5116197130563936E-5</v>
      </c>
      <c r="AP1534" s="88">
        <f t="shared" si="1002"/>
        <v>1.867593584437791E-5</v>
      </c>
      <c r="AQ1534" s="89">
        <f t="shared" si="1003"/>
        <v>1.1610607533436387E-4</v>
      </c>
      <c r="AR1534" s="89">
        <f t="shared" si="1004"/>
        <v>6.6251228150248305E-6</v>
      </c>
      <c r="AS1534" s="89">
        <f t="shared" si="1005"/>
        <v>6.0871782065728706E-5</v>
      </c>
      <c r="AT1534" s="89">
        <f t="shared" si="1006"/>
        <v>0.18261534619718614</v>
      </c>
      <c r="AU1534" s="91">
        <f t="shared" si="1007"/>
        <v>2.6059232090565465E-7</v>
      </c>
      <c r="AV1534" s="95">
        <f t="shared" si="1018"/>
        <v>6816.7165831979373</v>
      </c>
      <c r="AW1534" s="96">
        <f t="shared" si="1019"/>
        <v>42378.71749704281</v>
      </c>
      <c r="AX1534" s="96">
        <f t="shared" si="1020"/>
        <v>2418.1698274840628</v>
      </c>
      <c r="AY1534" s="96">
        <f t="shared" si="1021"/>
        <v>22218.200453990976</v>
      </c>
      <c r="AZ1534" s="96">
        <f t="shared" si="1022"/>
        <v>66654601.361972935</v>
      </c>
      <c r="BA1534" s="97">
        <f t="shared" si="1023"/>
        <v>95.116197130563933</v>
      </c>
      <c r="BB1534" s="102">
        <f t="shared" si="1024"/>
        <v>18.675935844377911</v>
      </c>
      <c r="BC1534" s="98">
        <f t="shared" si="1025"/>
        <v>116.10607533436387</v>
      </c>
      <c r="BD1534" s="98">
        <f t="shared" si="1026"/>
        <v>6.6251228150248309</v>
      </c>
      <c r="BE1534" s="98">
        <f t="shared" si="1027"/>
        <v>60.871782065728709</v>
      </c>
      <c r="BF1534" s="98">
        <f t="shared" si="1028"/>
        <v>182615.34619718615</v>
      </c>
      <c r="BG1534" s="103">
        <f t="shared" si="1029"/>
        <v>0.26059232090565465</v>
      </c>
      <c r="BH1534">
        <v>0.1</v>
      </c>
      <c r="BI1534">
        <f t="shared" si="1008"/>
        <v>3471.5938209360902</v>
      </c>
      <c r="BJ1534">
        <v>0.1</v>
      </c>
      <c r="BK1534">
        <f t="shared" si="1009"/>
        <v>860.83841463414637</v>
      </c>
      <c r="BL1534" s="114">
        <v>187.562005220738</v>
      </c>
      <c r="BM1534" s="114">
        <v>1012.03746873145</v>
      </c>
      <c r="BN1534" s="114">
        <v>69.555897325915296</v>
      </c>
      <c r="BO1534" s="114">
        <v>256</v>
      </c>
      <c r="BP1534" s="114">
        <v>384000</v>
      </c>
      <c r="BQ1534" s="107">
        <f t="shared" si="1010"/>
        <v>1.0442E-9</v>
      </c>
      <c r="BR1534" s="107">
        <f t="shared" si="1011"/>
        <v>6.5469755453900951E-3</v>
      </c>
      <c r="BS1534" s="107">
        <f t="shared" si="1012"/>
        <v>3.5388495073966436E-2</v>
      </c>
      <c r="BT1534" s="107">
        <f t="shared" si="1013"/>
        <v>2.4267762593204517E-3</v>
      </c>
      <c r="BU1534" s="107">
        <f t="shared" si="1014"/>
        <v>9.1607987282951078E-3</v>
      </c>
      <c r="BV1534" s="107">
        <f t="shared" si="1015"/>
        <v>14.904421965852157</v>
      </c>
      <c r="BW1534" s="117">
        <f t="shared" si="1016"/>
        <v>1.3451461598339639E-5</v>
      </c>
    </row>
    <row r="1535" spans="1:75" ht="15" customHeight="1" x14ac:dyDescent="0.25">
      <c r="A1535" s="108">
        <v>4.5917083333333331</v>
      </c>
      <c r="B1535" s="108">
        <v>-74.169163888888889</v>
      </c>
      <c r="C1535" s="119">
        <v>21</v>
      </c>
      <c r="D1535" s="119">
        <v>23</v>
      </c>
      <c r="E1535" s="119">
        <v>1791</v>
      </c>
      <c r="F1535" s="31" t="s">
        <v>3748</v>
      </c>
      <c r="G1535" s="31" t="s">
        <v>3749</v>
      </c>
      <c r="H1535" s="31" t="s">
        <v>3750</v>
      </c>
      <c r="I1535" s="53" t="s">
        <v>3328</v>
      </c>
      <c r="J1535" s="1" t="s">
        <v>3576</v>
      </c>
      <c r="K1535" s="1" t="s">
        <v>3452</v>
      </c>
      <c r="L1535" s="1"/>
      <c r="M1535" s="1" t="s">
        <v>3452</v>
      </c>
      <c r="N1535" s="15" t="s">
        <v>43</v>
      </c>
      <c r="O1535" s="2" t="s">
        <v>123</v>
      </c>
      <c r="P1535" s="17">
        <v>1.4131626950323477E-2</v>
      </c>
      <c r="Q1535" s="54">
        <v>32808</v>
      </c>
      <c r="R1535" s="18">
        <v>34715.938209360902</v>
      </c>
      <c r="S1535" s="2" t="s">
        <v>45</v>
      </c>
      <c r="T1535" s="2"/>
      <c r="U1535" s="2"/>
      <c r="V1535" s="14">
        <v>365</v>
      </c>
      <c r="W1535" s="1"/>
      <c r="X1535" s="1"/>
      <c r="Y1535" s="14">
        <v>0</v>
      </c>
      <c r="Z1535" s="1">
        <v>0</v>
      </c>
      <c r="AA1535" s="1">
        <v>0</v>
      </c>
      <c r="AB1535" s="19" t="s">
        <v>49</v>
      </c>
      <c r="AC1535" s="19">
        <v>196.35697419693699</v>
      </c>
      <c r="AD1535" s="19">
        <v>1220.7279907421801</v>
      </c>
      <c r="AE1535" s="19">
        <v>69.655897325915305</v>
      </c>
      <c r="AF1535" s="19">
        <v>640</v>
      </c>
      <c r="AG1535" s="19">
        <v>1920000</v>
      </c>
      <c r="AH1535" s="20">
        <v>8608.3841463414628</v>
      </c>
      <c r="AI1535" s="20">
        <v>1.0442E-8</v>
      </c>
      <c r="AJ1535" s="21">
        <f>AC1535*R1535/1000000000</f>
        <v>6.8167165831979374E-3</v>
      </c>
      <c r="AK1535" s="21">
        <f>AD1535*R1535/1000000000</f>
        <v>4.2378717497042813E-2</v>
      </c>
      <c r="AL1535" s="21">
        <f>AE1535*R1535/1000000000</f>
        <v>2.418169827484063E-3</v>
      </c>
      <c r="AM1535" s="21">
        <f>AF1535*R1535/1000000000</f>
        <v>2.2218200453990977E-2</v>
      </c>
      <c r="AN1535" s="21">
        <f>AG1535*R1535/1000000000</f>
        <v>66.654601361972937</v>
      </c>
      <c r="AO1535" s="86">
        <f t="shared" si="1001"/>
        <v>9.5116197130563936E-5</v>
      </c>
      <c r="AP1535" s="88">
        <f t="shared" si="1002"/>
        <v>1.867593584437791E-5</v>
      </c>
      <c r="AQ1535" s="89">
        <f t="shared" si="1003"/>
        <v>1.1610607533436387E-4</v>
      </c>
      <c r="AR1535" s="89">
        <f t="shared" si="1004"/>
        <v>6.6251228150248305E-6</v>
      </c>
      <c r="AS1535" s="89">
        <f t="shared" si="1005"/>
        <v>6.0871782065728706E-5</v>
      </c>
      <c r="AT1535" s="89">
        <f t="shared" si="1006"/>
        <v>0.18261534619718614</v>
      </c>
      <c r="AU1535" s="91">
        <f t="shared" si="1007"/>
        <v>2.6059232090565465E-7</v>
      </c>
      <c r="AV1535" s="95">
        <f t="shared" si="1018"/>
        <v>6816.7165831979373</v>
      </c>
      <c r="AW1535" s="96">
        <f t="shared" si="1019"/>
        <v>42378.71749704281</v>
      </c>
      <c r="AX1535" s="96">
        <f t="shared" si="1020"/>
        <v>2418.1698274840628</v>
      </c>
      <c r="AY1535" s="96">
        <f t="shared" si="1021"/>
        <v>22218.200453990976</v>
      </c>
      <c r="AZ1535" s="96">
        <f t="shared" si="1022"/>
        <v>66654601.361972935</v>
      </c>
      <c r="BA1535" s="97">
        <f t="shared" si="1023"/>
        <v>95.116197130563933</v>
      </c>
      <c r="BB1535" s="102">
        <f t="shared" si="1024"/>
        <v>18.675935844377911</v>
      </c>
      <c r="BC1535" s="98">
        <f t="shared" si="1025"/>
        <v>116.10607533436387</v>
      </c>
      <c r="BD1535" s="98">
        <f t="shared" si="1026"/>
        <v>6.6251228150248309</v>
      </c>
      <c r="BE1535" s="98">
        <f t="shared" si="1027"/>
        <v>60.871782065728709</v>
      </c>
      <c r="BF1535" s="98">
        <f t="shared" si="1028"/>
        <v>182615.34619718615</v>
      </c>
      <c r="BG1535" s="103">
        <f t="shared" si="1029"/>
        <v>0.26059232090565465</v>
      </c>
      <c r="BH1535">
        <v>0.1</v>
      </c>
      <c r="BI1535">
        <f t="shared" si="1008"/>
        <v>3471.5938209360902</v>
      </c>
      <c r="BJ1535">
        <v>0.1</v>
      </c>
      <c r="BK1535">
        <f t="shared" si="1009"/>
        <v>860.83841463414637</v>
      </c>
      <c r="BL1535" s="114">
        <v>187.562005220738</v>
      </c>
      <c r="BM1535" s="114">
        <v>1012.03746873145</v>
      </c>
      <c r="BN1535" s="114">
        <v>69.555897325915296</v>
      </c>
      <c r="BO1535" s="114">
        <v>256</v>
      </c>
      <c r="BP1535" s="114">
        <v>384000</v>
      </c>
      <c r="BQ1535" s="107">
        <f t="shared" si="1010"/>
        <v>1.0442E-9</v>
      </c>
      <c r="BR1535" s="107">
        <f t="shared" si="1011"/>
        <v>6.5469755453900951E-3</v>
      </c>
      <c r="BS1535" s="107">
        <f t="shared" si="1012"/>
        <v>3.5388495073966436E-2</v>
      </c>
      <c r="BT1535" s="107">
        <f t="shared" si="1013"/>
        <v>2.4267762593204517E-3</v>
      </c>
      <c r="BU1535" s="107">
        <f t="shared" si="1014"/>
        <v>9.1607987282951078E-3</v>
      </c>
      <c r="BV1535" s="107">
        <f t="shared" si="1015"/>
        <v>14.904421965852157</v>
      </c>
      <c r="BW1535" s="117">
        <f t="shared" si="1016"/>
        <v>1.3451461598339639E-5</v>
      </c>
    </row>
    <row r="1536" spans="1:75" ht="15" customHeight="1" x14ac:dyDescent="0.25">
      <c r="A1536" s="108">
        <v>4.5917083333333331</v>
      </c>
      <c r="B1536" s="108">
        <v>-74.169163888888889</v>
      </c>
      <c r="C1536" s="119">
        <v>21</v>
      </c>
      <c r="D1536" s="119">
        <v>23</v>
      </c>
      <c r="E1536" s="119">
        <v>1791</v>
      </c>
      <c r="F1536" s="31" t="s">
        <v>3748</v>
      </c>
      <c r="G1536" s="31" t="s">
        <v>3749</v>
      </c>
      <c r="H1536" s="31" t="s">
        <v>3750</v>
      </c>
      <c r="I1536" s="53" t="s">
        <v>3328</v>
      </c>
      <c r="J1536" s="1" t="s">
        <v>3576</v>
      </c>
      <c r="K1536" s="1" t="s">
        <v>256</v>
      </c>
      <c r="L1536" s="1"/>
      <c r="M1536" s="1" t="s">
        <v>3452</v>
      </c>
      <c r="N1536" s="15" t="s">
        <v>43</v>
      </c>
      <c r="O1536" s="2" t="s">
        <v>123</v>
      </c>
      <c r="P1536" s="17">
        <v>1.4131626950323477E-2</v>
      </c>
      <c r="Q1536" s="54">
        <v>32808</v>
      </c>
      <c r="R1536" s="18">
        <v>34715.938209360902</v>
      </c>
      <c r="S1536" s="2" t="s">
        <v>45</v>
      </c>
      <c r="T1536" s="2"/>
      <c r="U1536" s="2"/>
      <c r="V1536" s="14">
        <v>365</v>
      </c>
      <c r="W1536" s="1"/>
      <c r="X1536" s="1"/>
      <c r="Y1536" s="14">
        <v>0</v>
      </c>
      <c r="Z1536" s="1">
        <v>0</v>
      </c>
      <c r="AA1536" s="1">
        <v>0</v>
      </c>
      <c r="AB1536" s="19" t="s">
        <v>49</v>
      </c>
      <c r="AC1536" s="19">
        <v>196.35697419693699</v>
      </c>
      <c r="AD1536" s="19">
        <v>1220.7279907421801</v>
      </c>
      <c r="AE1536" s="19">
        <v>69.655897325915305</v>
      </c>
      <c r="AF1536" s="19">
        <v>640</v>
      </c>
      <c r="AG1536" s="19">
        <v>1920000</v>
      </c>
      <c r="AH1536" s="20">
        <v>8608.3841463414628</v>
      </c>
      <c r="AI1536" s="20">
        <v>1.0442E-8</v>
      </c>
      <c r="AJ1536" s="21">
        <f>AC1536*R1536/1000000000</f>
        <v>6.8167165831979374E-3</v>
      </c>
      <c r="AK1536" s="21">
        <f>AD1536*R1536/1000000000</f>
        <v>4.2378717497042813E-2</v>
      </c>
      <c r="AL1536" s="21">
        <f>AE1536*R1536/1000000000</f>
        <v>2.418169827484063E-3</v>
      </c>
      <c r="AM1536" s="21">
        <f>AF1536*R1536/1000000000</f>
        <v>2.2218200453990977E-2</v>
      </c>
      <c r="AN1536" s="21">
        <f>AG1536*R1536/1000000000</f>
        <v>66.654601361972937</v>
      </c>
      <c r="AO1536" s="86">
        <f t="shared" si="1001"/>
        <v>9.5116197130563936E-5</v>
      </c>
      <c r="AP1536" s="88">
        <f t="shared" si="1002"/>
        <v>1.867593584437791E-5</v>
      </c>
      <c r="AQ1536" s="89">
        <f t="shared" si="1003"/>
        <v>1.1610607533436387E-4</v>
      </c>
      <c r="AR1536" s="89">
        <f t="shared" si="1004"/>
        <v>6.6251228150248305E-6</v>
      </c>
      <c r="AS1536" s="89">
        <f t="shared" si="1005"/>
        <v>6.0871782065728706E-5</v>
      </c>
      <c r="AT1536" s="89">
        <f t="shared" si="1006"/>
        <v>0.18261534619718614</v>
      </c>
      <c r="AU1536" s="91">
        <f t="shared" si="1007"/>
        <v>2.6059232090565465E-7</v>
      </c>
      <c r="AV1536" s="95">
        <f t="shared" si="1018"/>
        <v>6816.7165831979373</v>
      </c>
      <c r="AW1536" s="96">
        <f t="shared" si="1019"/>
        <v>42378.71749704281</v>
      </c>
      <c r="AX1536" s="96">
        <f t="shared" si="1020"/>
        <v>2418.1698274840628</v>
      </c>
      <c r="AY1536" s="96">
        <f t="shared" si="1021"/>
        <v>22218.200453990976</v>
      </c>
      <c r="AZ1536" s="96">
        <f t="shared" si="1022"/>
        <v>66654601.361972935</v>
      </c>
      <c r="BA1536" s="97">
        <f t="shared" si="1023"/>
        <v>95.116197130563933</v>
      </c>
      <c r="BB1536" s="102">
        <f t="shared" si="1024"/>
        <v>18.675935844377911</v>
      </c>
      <c r="BC1536" s="98">
        <f t="shared" si="1025"/>
        <v>116.10607533436387</v>
      </c>
      <c r="BD1536" s="98">
        <f t="shared" si="1026"/>
        <v>6.6251228150248309</v>
      </c>
      <c r="BE1536" s="98">
        <f t="shared" si="1027"/>
        <v>60.871782065728709</v>
      </c>
      <c r="BF1536" s="98">
        <f t="shared" si="1028"/>
        <v>182615.34619718615</v>
      </c>
      <c r="BG1536" s="103">
        <f t="shared" si="1029"/>
        <v>0.26059232090565465</v>
      </c>
      <c r="BH1536">
        <v>0.1</v>
      </c>
      <c r="BI1536">
        <f t="shared" si="1008"/>
        <v>3471.5938209360902</v>
      </c>
      <c r="BJ1536">
        <v>0.1</v>
      </c>
      <c r="BK1536">
        <f t="shared" si="1009"/>
        <v>860.83841463414637</v>
      </c>
      <c r="BL1536" s="114">
        <v>187.562005220738</v>
      </c>
      <c r="BM1536" s="114">
        <v>1012.03746873145</v>
      </c>
      <c r="BN1536" s="114">
        <v>69.555897325915296</v>
      </c>
      <c r="BO1536" s="114">
        <v>256</v>
      </c>
      <c r="BP1536" s="114">
        <v>384000</v>
      </c>
      <c r="BQ1536" s="107">
        <f t="shared" si="1010"/>
        <v>1.0442E-9</v>
      </c>
      <c r="BR1536" s="107">
        <f t="shared" si="1011"/>
        <v>6.5469755453900951E-3</v>
      </c>
      <c r="BS1536" s="107">
        <f t="shared" si="1012"/>
        <v>3.5388495073966436E-2</v>
      </c>
      <c r="BT1536" s="107">
        <f t="shared" si="1013"/>
        <v>2.4267762593204517E-3</v>
      </c>
      <c r="BU1536" s="107">
        <f t="shared" si="1014"/>
        <v>9.1607987282951078E-3</v>
      </c>
      <c r="BV1536" s="107">
        <f t="shared" si="1015"/>
        <v>14.904421965852157</v>
      </c>
      <c r="BW1536" s="117">
        <f t="shared" si="1016"/>
        <v>1.3451461598339639E-5</v>
      </c>
    </row>
    <row r="1537" spans="1:75" ht="15" customHeight="1" x14ac:dyDescent="0.25">
      <c r="A1537" s="108">
        <v>4.5328055555555551</v>
      </c>
      <c r="B1537" s="108">
        <v>-74.103963888888885</v>
      </c>
      <c r="C1537" s="119">
        <v>29</v>
      </c>
      <c r="D1537" s="119">
        <v>16</v>
      </c>
      <c r="E1537" s="119">
        <v>2201</v>
      </c>
      <c r="F1537" s="31" t="s">
        <v>3751</v>
      </c>
      <c r="G1537" s="31" t="s">
        <v>3507</v>
      </c>
      <c r="H1537" s="31" t="s">
        <v>3752</v>
      </c>
      <c r="I1537" s="53" t="s">
        <v>3384</v>
      </c>
      <c r="J1537" s="1" t="s">
        <v>53</v>
      </c>
      <c r="K1537" s="1" t="s">
        <v>3513</v>
      </c>
      <c r="L1537" s="1"/>
      <c r="M1537" s="1" t="s">
        <v>3489</v>
      </c>
      <c r="N1537" s="2" t="s">
        <v>150</v>
      </c>
      <c r="O1537" s="2" t="s">
        <v>3329</v>
      </c>
      <c r="P1537" s="28">
        <v>4.2689148957375835E-3</v>
      </c>
      <c r="Q1537" s="54">
        <v>120000</v>
      </c>
      <c r="R1537" s="18">
        <v>122066.67384329527</v>
      </c>
      <c r="S1537" s="15" t="s">
        <v>64</v>
      </c>
      <c r="T1537" s="15">
        <f>((R1537*6933000)/1000)/8460</f>
        <v>100034.07207512602</v>
      </c>
      <c r="U1537" s="15" t="s">
        <v>45</v>
      </c>
      <c r="V1537" s="14">
        <v>365</v>
      </c>
      <c r="W1537" s="1"/>
      <c r="X1537" s="1"/>
      <c r="Y1537" s="14">
        <v>480</v>
      </c>
      <c r="Z1537" s="1">
        <v>0</v>
      </c>
      <c r="AA1537" s="1">
        <v>0</v>
      </c>
      <c r="AB1537" s="19" t="s">
        <v>226</v>
      </c>
      <c r="AC1537" s="19">
        <v>12.7152226842523</v>
      </c>
      <c r="AD1537" s="19">
        <v>4.5638248573294096</v>
      </c>
      <c r="AE1537" s="19">
        <v>12.0799261022882</v>
      </c>
      <c r="AF1537" s="19">
        <v>6.25</v>
      </c>
      <c r="AG1537" s="19">
        <v>2343</v>
      </c>
      <c r="AH1537" s="20">
        <v>5536.7678571428569</v>
      </c>
      <c r="AI1537" s="20">
        <v>1.3619999999999999E-8</v>
      </c>
      <c r="AJ1537" s="21">
        <f>AC1537*R1537/1000000</f>
        <v>1.552104940243495</v>
      </c>
      <c r="AK1537" s="21">
        <f>AD1537*R1537/1000000</f>
        <v>0.55709092033755259</v>
      </c>
      <c r="AL1537" s="21">
        <f>AE1537*R1537/1000000</f>
        <v>1.4745563995791227</v>
      </c>
      <c r="AM1537" s="21">
        <f>AF1537*R1537/1000000</f>
        <v>0.76291671152059548</v>
      </c>
      <c r="AN1537" s="21">
        <f>AG1537*R1537/1000000</f>
        <v>286.00221681484078</v>
      </c>
      <c r="AO1537" s="86">
        <f t="shared" si="1001"/>
        <v>7.6709523904602413E-5</v>
      </c>
      <c r="AP1537" s="88">
        <f t="shared" si="1002"/>
        <v>4.2523423020369728E-3</v>
      </c>
      <c r="AQ1537" s="89">
        <f t="shared" si="1003"/>
        <v>1.5262764940754865E-3</v>
      </c>
      <c r="AR1537" s="89">
        <f t="shared" si="1004"/>
        <v>4.0398805467921168E-3</v>
      </c>
      <c r="AS1537" s="89">
        <f t="shared" si="1005"/>
        <v>2.0901827712893027E-3</v>
      </c>
      <c r="AT1537" s="89">
        <f t="shared" si="1006"/>
        <v>0.78356771730093366</v>
      </c>
      <c r="AU1537" s="91">
        <f t="shared" si="1007"/>
        <v>2.1016307919069154E-7</v>
      </c>
      <c r="AV1537" s="95">
        <f t="shared" si="1018"/>
        <v>1552104.9402434949</v>
      </c>
      <c r="AW1537" s="96">
        <f t="shared" si="1019"/>
        <v>557090.92033755255</v>
      </c>
      <c r="AX1537" s="96">
        <f t="shared" si="1020"/>
        <v>1474556.3995791227</v>
      </c>
      <c r="AY1537" s="96">
        <f t="shared" si="1021"/>
        <v>762916.71152059548</v>
      </c>
      <c r="AZ1537" s="96">
        <f t="shared" si="1022"/>
        <v>286002216.81484079</v>
      </c>
      <c r="BA1537" s="97">
        <f t="shared" si="1023"/>
        <v>76.709523904602406</v>
      </c>
      <c r="BB1537" s="102">
        <f t="shared" si="1024"/>
        <v>4252.3423020369728</v>
      </c>
      <c r="BC1537" s="98">
        <f t="shared" si="1025"/>
        <v>1526.2764940754864</v>
      </c>
      <c r="BD1537" s="98">
        <f t="shared" si="1026"/>
        <v>4039.880546792117</v>
      </c>
      <c r="BE1537" s="98">
        <f t="shared" si="1027"/>
        <v>2090.1827712893028</v>
      </c>
      <c r="BF1537" s="98">
        <f t="shared" si="1028"/>
        <v>783567.71730093367</v>
      </c>
      <c r="BG1537" s="103">
        <f t="shared" si="1029"/>
        <v>0.21016307919069155</v>
      </c>
      <c r="BH1537">
        <v>0.1</v>
      </c>
      <c r="BI1537">
        <f t="shared" si="1008"/>
        <v>12206.667384329528</v>
      </c>
      <c r="BJ1537">
        <v>0.1</v>
      </c>
      <c r="BK1537">
        <f t="shared" si="1009"/>
        <v>553.67678571428576</v>
      </c>
      <c r="BL1537" s="114">
        <v>8.7974410932361504</v>
      </c>
      <c r="BM1537" s="114">
        <v>3.6268345072346699</v>
      </c>
      <c r="BN1537" s="114">
        <v>10.053852918428399</v>
      </c>
      <c r="BO1537" s="114">
        <v>12.5</v>
      </c>
      <c r="BP1537" s="114">
        <v>2343</v>
      </c>
      <c r="BQ1537" s="107">
        <f t="shared" si="1010"/>
        <v>1.3620000000000001E-9</v>
      </c>
      <c r="BR1537" s="107">
        <f t="shared" si="1011"/>
        <v>1.0850329329320989</v>
      </c>
      <c r="BS1537" s="107">
        <f t="shared" si="1012"/>
        <v>0.44620693343620388</v>
      </c>
      <c r="BT1537" s="107">
        <f t="shared" si="1013"/>
        <v>1.2360672022520318</v>
      </c>
      <c r="BU1537" s="107">
        <f t="shared" si="1014"/>
        <v>1.5277395242503784</v>
      </c>
      <c r="BV1537" s="107">
        <f t="shared" si="1015"/>
        <v>287.42867063539995</v>
      </c>
      <c r="BW1537" s="117">
        <f t="shared" si="1016"/>
        <v>1.084836490690719E-5</v>
      </c>
    </row>
    <row r="1538" spans="1:75" ht="15" customHeight="1" x14ac:dyDescent="0.25">
      <c r="A1538" s="108">
        <v>4.5972472222222223</v>
      </c>
      <c r="B1538" s="108">
        <v>-74.183422222222219</v>
      </c>
      <c r="C1538" s="119">
        <v>20</v>
      </c>
      <c r="D1538" s="119">
        <v>24</v>
      </c>
      <c r="E1538" s="119">
        <v>1803</v>
      </c>
      <c r="F1538" s="31" t="s">
        <v>3753</v>
      </c>
      <c r="G1538" s="31" t="s">
        <v>3754</v>
      </c>
      <c r="H1538" s="31" t="s">
        <v>3755</v>
      </c>
      <c r="I1538" s="53" t="s">
        <v>425</v>
      </c>
      <c r="J1538" s="1" t="s">
        <v>53</v>
      </c>
      <c r="K1538" s="1" t="s">
        <v>256</v>
      </c>
      <c r="L1538" s="1"/>
      <c r="M1538" s="1" t="s">
        <v>3452</v>
      </c>
      <c r="N1538" s="15" t="s">
        <v>43</v>
      </c>
      <c r="O1538" s="2" t="s">
        <v>123</v>
      </c>
      <c r="P1538" s="22">
        <v>-8.4851358602175367E-2</v>
      </c>
      <c r="Q1538" s="54">
        <v>21369.599999999999</v>
      </c>
      <c r="R1538" s="18">
        <v>15219.293267869078</v>
      </c>
      <c r="S1538" s="2" t="s">
        <v>45</v>
      </c>
      <c r="T1538" s="2"/>
      <c r="U1538" s="2"/>
      <c r="V1538" s="14">
        <v>365</v>
      </c>
      <c r="W1538" s="1"/>
      <c r="X1538" s="1"/>
      <c r="Y1538" s="1">
        <v>2555</v>
      </c>
      <c r="Z1538" s="1">
        <v>0</v>
      </c>
      <c r="AA1538" s="1">
        <v>0</v>
      </c>
      <c r="AB1538" s="19" t="s">
        <v>49</v>
      </c>
      <c r="AC1538" s="19">
        <v>196.35697419693699</v>
      </c>
      <c r="AD1538" s="19">
        <v>1220.7279907421801</v>
      </c>
      <c r="AE1538" s="19">
        <v>69.655897325915305</v>
      </c>
      <c r="AF1538" s="19">
        <v>640</v>
      </c>
      <c r="AG1538" s="19">
        <v>1920000</v>
      </c>
      <c r="AH1538" s="20">
        <v>2.9803032786885244</v>
      </c>
      <c r="AI1538" s="20">
        <v>1.362E-5</v>
      </c>
      <c r="AJ1538" s="21">
        <f>AC1538*R1538/1000000000</f>
        <v>2.9884143754945855E-3</v>
      </c>
      <c r="AK1538" s="21">
        <f>AD1538*R1538/1000000000</f>
        <v>1.8578617291401808E-2</v>
      </c>
      <c r="AL1538" s="21">
        <f>AE1538*R1538/1000000000</f>
        <v>1.0601135292396826E-3</v>
      </c>
      <c r="AM1538" s="21">
        <f>AF1538*R1538/1000000000</f>
        <v>9.7403476914362085E-3</v>
      </c>
      <c r="AN1538" s="21">
        <f>AG1538*R1538/1000000000</f>
        <v>29.221043074308628</v>
      </c>
      <c r="AO1538" s="86">
        <f t="shared" si="1001"/>
        <v>2.8909172520778286E-5</v>
      </c>
      <c r="AP1538" s="88">
        <f t="shared" si="1002"/>
        <v>8.1874366451906447E-6</v>
      </c>
      <c r="AQ1538" s="89">
        <f t="shared" si="1003"/>
        <v>5.0900321346306319E-5</v>
      </c>
      <c r="AR1538" s="89">
        <f t="shared" si="1004"/>
        <v>2.904420628053925E-6</v>
      </c>
      <c r="AS1538" s="89">
        <f t="shared" si="1005"/>
        <v>2.6685884086126599E-5</v>
      </c>
      <c r="AT1538" s="89">
        <f t="shared" si="1006"/>
        <v>8.0057652258379811E-2</v>
      </c>
      <c r="AU1538" s="91">
        <f t="shared" si="1007"/>
        <v>7.9203212385693937E-8</v>
      </c>
      <c r="AV1538" s="95">
        <f t="shared" si="1018"/>
        <v>2988.4143754945853</v>
      </c>
      <c r="AW1538" s="96">
        <f t="shared" si="1019"/>
        <v>18578.617291401806</v>
      </c>
      <c r="AX1538" s="96">
        <f t="shared" si="1020"/>
        <v>1060.1135292396825</v>
      </c>
      <c r="AY1538" s="96">
        <f t="shared" si="1021"/>
        <v>9740.3476914362091</v>
      </c>
      <c r="AZ1538" s="96">
        <f t="shared" si="1022"/>
        <v>29221043.07430863</v>
      </c>
      <c r="BA1538" s="97">
        <f t="shared" si="1023"/>
        <v>28.909172520778288</v>
      </c>
      <c r="BB1538" s="102">
        <f t="shared" si="1024"/>
        <v>8.187436645190644</v>
      </c>
      <c r="BC1538" s="98">
        <f t="shared" si="1025"/>
        <v>50.90032134630632</v>
      </c>
      <c r="BD1538" s="98">
        <f t="shared" si="1026"/>
        <v>2.9044206280539249</v>
      </c>
      <c r="BE1538" s="98">
        <f t="shared" si="1027"/>
        <v>26.685884086126599</v>
      </c>
      <c r="BF1538" s="98">
        <f t="shared" si="1028"/>
        <v>80057.652258379807</v>
      </c>
      <c r="BG1538" s="103">
        <f t="shared" si="1029"/>
        <v>7.9203212385693944E-2</v>
      </c>
      <c r="BH1538">
        <v>0.1</v>
      </c>
      <c r="BI1538">
        <f t="shared" si="1008"/>
        <v>1521.929326786908</v>
      </c>
      <c r="BJ1538">
        <v>0.1</v>
      </c>
      <c r="BK1538">
        <f t="shared" si="1009"/>
        <v>0.29803032786885247</v>
      </c>
      <c r="BL1538" s="114">
        <v>187.562005220738</v>
      </c>
      <c r="BM1538" s="114">
        <v>1012.03746873145</v>
      </c>
      <c r="BN1538" s="114">
        <v>69.555897325915296</v>
      </c>
      <c r="BO1538" s="114">
        <v>256</v>
      </c>
      <c r="BP1538" s="114">
        <v>384000</v>
      </c>
      <c r="BQ1538" s="107">
        <f t="shared" si="1010"/>
        <v>1.362E-6</v>
      </c>
      <c r="BR1538" s="107">
        <f t="shared" si="1011"/>
        <v>2.8701612568255946E-3</v>
      </c>
      <c r="BS1538" s="107">
        <f t="shared" si="1012"/>
        <v>1.5514138825549846E-2</v>
      </c>
      <c r="BT1538" s="107">
        <f t="shared" si="1013"/>
        <v>1.0638865458097088E-3</v>
      </c>
      <c r="BU1538" s="107">
        <f t="shared" si="1014"/>
        <v>4.016048236203263E-3</v>
      </c>
      <c r="BV1538" s="107">
        <f t="shared" si="1015"/>
        <v>6.5340238687603538</v>
      </c>
      <c r="BW1538" s="117">
        <f t="shared" si="1016"/>
        <v>4.0883743855868255E-6</v>
      </c>
    </row>
    <row r="1539" spans="1:75" ht="15" customHeight="1" x14ac:dyDescent="0.25">
      <c r="A1539" s="108">
        <v>4.5621638888888887</v>
      </c>
      <c r="B1539" s="108">
        <v>-74.136527777777786</v>
      </c>
      <c r="C1539" s="119">
        <v>25</v>
      </c>
      <c r="D1539" s="119">
        <v>20</v>
      </c>
      <c r="E1539" s="119">
        <v>1756</v>
      </c>
      <c r="F1539" s="31" t="s">
        <v>3756</v>
      </c>
      <c r="G1539" s="31" t="s">
        <v>3757</v>
      </c>
      <c r="H1539" s="31" t="s">
        <v>3758</v>
      </c>
      <c r="I1539" s="53" t="s">
        <v>1481</v>
      </c>
      <c r="J1539" s="1" t="s">
        <v>3726</v>
      </c>
      <c r="K1539" s="1" t="s">
        <v>3607</v>
      </c>
      <c r="L1539" s="1"/>
      <c r="M1539" s="1" t="s">
        <v>3489</v>
      </c>
      <c r="N1539" s="2" t="s">
        <v>1359</v>
      </c>
      <c r="O1539" s="2" t="s">
        <v>63</v>
      </c>
      <c r="P1539" s="17">
        <v>8.4286353981658756E-3</v>
      </c>
      <c r="Q1539" s="54">
        <v>5184</v>
      </c>
      <c r="R1539" s="18">
        <v>5361.7558245242144</v>
      </c>
      <c r="S1539" s="15" t="s">
        <v>64</v>
      </c>
      <c r="T1539" s="15">
        <f t="shared" ref="T1539:T1540" si="1056">((R1539*6933000)/1000)/8460</f>
        <v>4393.9779115161209</v>
      </c>
      <c r="U1539" s="15" t="s">
        <v>45</v>
      </c>
      <c r="V1539" s="14">
        <v>365</v>
      </c>
      <c r="W1539" s="1"/>
      <c r="X1539" s="1"/>
      <c r="Y1539" s="1">
        <v>2817</v>
      </c>
      <c r="Z1539" s="1">
        <v>0</v>
      </c>
      <c r="AA1539" s="1">
        <v>0</v>
      </c>
      <c r="AB1539" s="19" t="s">
        <v>226</v>
      </c>
      <c r="AC1539" s="19">
        <v>12.7152226842523</v>
      </c>
      <c r="AD1539" s="19">
        <v>4.5638248573294096</v>
      </c>
      <c r="AE1539" s="19">
        <v>12.0799261022882</v>
      </c>
      <c r="AF1539" s="19">
        <v>6.25</v>
      </c>
      <c r="AG1539" s="19">
        <v>2343</v>
      </c>
      <c r="AH1539" s="23">
        <v>5184</v>
      </c>
      <c r="AI1539" s="20">
        <v>2.0000000000000002E-5</v>
      </c>
      <c r="AJ1539" s="21">
        <f>AC1539*R1539/1000000</f>
        <v>6.8175919287412179E-2</v>
      </c>
      <c r="AK1539" s="21">
        <f>AD1539*R1539/1000000</f>
        <v>2.4470114510894352E-2</v>
      </c>
      <c r="AL1539" s="21">
        <f>AE1539*R1539/1000000</f>
        <v>6.4769614138765849E-2</v>
      </c>
      <c r="AM1539" s="21">
        <f>AF1539*R1539/1000000</f>
        <v>3.3510973903276342E-2</v>
      </c>
      <c r="AN1539" s="21">
        <f>AG1539*R1539/1000000</f>
        <v>12.562593896860234</v>
      </c>
      <c r="AO1539" s="86">
        <f t="shared" si="1001"/>
        <v>0.1072351164904843</v>
      </c>
      <c r="AP1539" s="88">
        <f t="shared" si="1002"/>
        <v>1.8678334051345802E-4</v>
      </c>
      <c r="AQ1539" s="89">
        <f t="shared" si="1003"/>
        <v>6.7041409618888637E-5</v>
      </c>
      <c r="AR1539" s="89">
        <f t="shared" si="1004"/>
        <v>1.7745099764045438E-4</v>
      </c>
      <c r="AS1539" s="89">
        <f t="shared" si="1005"/>
        <v>9.1810887406236551E-5</v>
      </c>
      <c r="AT1539" s="89">
        <f t="shared" si="1006"/>
        <v>3.4418065470849954E-2</v>
      </c>
      <c r="AU1539" s="91">
        <f t="shared" si="1007"/>
        <v>2.9379483969995697E-4</v>
      </c>
      <c r="AV1539" s="95">
        <f t="shared" si="1018"/>
        <v>68175.91928741218</v>
      </c>
      <c r="AW1539" s="96">
        <f t="shared" si="1019"/>
        <v>24470.114510894353</v>
      </c>
      <c r="AX1539" s="96">
        <f t="shared" si="1020"/>
        <v>64769.61413876585</v>
      </c>
      <c r="AY1539" s="96">
        <f t="shared" si="1021"/>
        <v>33510.973903276339</v>
      </c>
      <c r="AZ1539" s="96">
        <f t="shared" si="1022"/>
        <v>12562593.896860234</v>
      </c>
      <c r="BA1539" s="97">
        <f t="shared" si="1023"/>
        <v>107235.1164904843</v>
      </c>
      <c r="BB1539" s="102">
        <f t="shared" si="1024"/>
        <v>186.78334051345803</v>
      </c>
      <c r="BC1539" s="98">
        <f t="shared" si="1025"/>
        <v>67.041409618888636</v>
      </c>
      <c r="BD1539" s="98">
        <f t="shared" si="1026"/>
        <v>177.45099764045437</v>
      </c>
      <c r="BE1539" s="98">
        <f t="shared" si="1027"/>
        <v>91.810887406236546</v>
      </c>
      <c r="BF1539" s="98">
        <f t="shared" si="1028"/>
        <v>34418.065470849957</v>
      </c>
      <c r="BG1539" s="103">
        <f t="shared" si="1029"/>
        <v>293.79483969995698</v>
      </c>
      <c r="BH1539">
        <v>0.1</v>
      </c>
      <c r="BI1539">
        <f t="shared" si="1008"/>
        <v>536.17558245242151</v>
      </c>
      <c r="BJ1539">
        <v>0.1</v>
      </c>
      <c r="BK1539">
        <f t="shared" si="1009"/>
        <v>518.4</v>
      </c>
      <c r="BL1539" s="114">
        <v>8.7974410932361504</v>
      </c>
      <c r="BM1539" s="114">
        <v>3.6268345072346699</v>
      </c>
      <c r="BN1539" s="114">
        <v>10.053852918428399</v>
      </c>
      <c r="BO1539" s="114">
        <v>12.5</v>
      </c>
      <c r="BP1539" s="114">
        <v>2343</v>
      </c>
      <c r="BQ1539" s="107">
        <f t="shared" si="1010"/>
        <v>2.0000000000000003E-6</v>
      </c>
      <c r="BR1539" s="107">
        <f t="shared" si="1011"/>
        <v>4.7659868699443705E-2</v>
      </c>
      <c r="BS1539" s="107">
        <f t="shared" si="1012"/>
        <v>1.9599556119354884E-2</v>
      </c>
      <c r="BT1539" s="107">
        <f t="shared" si="1013"/>
        <v>5.4294020738914477E-2</v>
      </c>
      <c r="BU1539" s="107">
        <f t="shared" si="1014"/>
        <v>6.7105672945763181E-2</v>
      </c>
      <c r="BV1539" s="107">
        <f t="shared" si="1015"/>
        <v>12.625250614209774</v>
      </c>
      <c r="BW1539" s="117">
        <f t="shared" si="1016"/>
        <v>1.5165335610350163E-2</v>
      </c>
    </row>
    <row r="1540" spans="1:75" ht="15" customHeight="1" x14ac:dyDescent="0.25">
      <c r="A1540" s="108">
        <v>4.5621638888888887</v>
      </c>
      <c r="B1540" s="108">
        <v>-74.136527777777786</v>
      </c>
      <c r="C1540" s="119">
        <v>25</v>
      </c>
      <c r="D1540" s="119">
        <v>20</v>
      </c>
      <c r="E1540" s="119">
        <v>1756</v>
      </c>
      <c r="F1540" s="31" t="s">
        <v>3756</v>
      </c>
      <c r="G1540" s="31" t="s">
        <v>3757</v>
      </c>
      <c r="H1540" s="31" t="s">
        <v>3758</v>
      </c>
      <c r="I1540" s="53" t="s">
        <v>1481</v>
      </c>
      <c r="J1540" s="1" t="s">
        <v>3726</v>
      </c>
      <c r="K1540" s="1" t="s">
        <v>3607</v>
      </c>
      <c r="L1540" s="1"/>
      <c r="M1540" s="1" t="s">
        <v>3489</v>
      </c>
      <c r="N1540" s="2" t="s">
        <v>1359</v>
      </c>
      <c r="O1540" s="2" t="s">
        <v>63</v>
      </c>
      <c r="P1540" s="17">
        <v>8.4286353981658756E-3</v>
      </c>
      <c r="Q1540" s="54">
        <v>12096</v>
      </c>
      <c r="R1540" s="18">
        <v>12510.7635905565</v>
      </c>
      <c r="S1540" s="15" t="s">
        <v>64</v>
      </c>
      <c r="T1540" s="15">
        <f t="shared" si="1056"/>
        <v>10252.615126870947</v>
      </c>
      <c r="U1540" s="15" t="s">
        <v>45</v>
      </c>
      <c r="V1540" s="14">
        <v>365</v>
      </c>
      <c r="W1540" s="1"/>
      <c r="X1540" s="1"/>
      <c r="Y1540" s="1">
        <v>2555</v>
      </c>
      <c r="Z1540" s="1">
        <v>0</v>
      </c>
      <c r="AA1540" s="1">
        <v>0</v>
      </c>
      <c r="AB1540" s="19" t="s">
        <v>226</v>
      </c>
      <c r="AC1540" s="19">
        <v>12.7152226842523</v>
      </c>
      <c r="AD1540" s="19">
        <v>4.5638248573294096</v>
      </c>
      <c r="AE1540" s="19">
        <v>12.0799261022882</v>
      </c>
      <c r="AF1540" s="19">
        <v>6.25</v>
      </c>
      <c r="AG1540" s="19">
        <v>2343</v>
      </c>
      <c r="AH1540" s="23">
        <v>12096</v>
      </c>
      <c r="AI1540" s="20">
        <v>2.0000000000000002E-5</v>
      </c>
      <c r="AJ1540" s="21">
        <f>AC1540*R1540/1000000</f>
        <v>0.15907714500396178</v>
      </c>
      <c r="AK1540" s="21">
        <f>AD1540*R1540/1000000</f>
        <v>5.7096933858753494E-2</v>
      </c>
      <c r="AL1540" s="21">
        <f>AE1540*R1540/1000000</f>
        <v>0.15112909965712029</v>
      </c>
      <c r="AM1540" s="21">
        <f>AF1540*R1540/1000000</f>
        <v>7.8192272440978122E-2</v>
      </c>
      <c r="AN1540" s="21">
        <f>AG1540*R1540/1000000</f>
        <v>29.312719092673881</v>
      </c>
      <c r="AO1540" s="86">
        <f t="shared" ref="AO1540:AO1603" si="1057">AI1540*AH1540*EXP(P1540*4)</f>
        <v>0.25021527181113007</v>
      </c>
      <c r="AP1540" s="88">
        <f t="shared" ref="AP1540:AP1603" si="1058">AJ1540/V1540</f>
        <v>4.3582779453140211E-4</v>
      </c>
      <c r="AQ1540" s="89">
        <f t="shared" ref="AQ1540:AQ1603" si="1059">AK1540/V1540</f>
        <v>1.5642995577740685E-4</v>
      </c>
      <c r="AR1540" s="89">
        <f t="shared" ref="AR1540:AR1603" si="1060">AL1540/V1540</f>
        <v>4.1405232782772681E-4</v>
      </c>
      <c r="AS1540" s="89">
        <f t="shared" ref="AS1540:AS1603" si="1061">AM1540/V1540</f>
        <v>2.1422540394788528E-4</v>
      </c>
      <c r="AT1540" s="89">
        <f t="shared" ref="AT1540:AT1603" si="1062">AN1540/V1540</f>
        <v>8.030881943198323E-2</v>
      </c>
      <c r="AU1540" s="91">
        <f t="shared" ref="AU1540:AU1603" si="1063">AO1540/V1540</f>
        <v>6.855212926332331E-4</v>
      </c>
      <c r="AV1540" s="95">
        <f t="shared" si="1018"/>
        <v>159077.14500396178</v>
      </c>
      <c r="AW1540" s="96">
        <f t="shared" si="1019"/>
        <v>57096.933858753495</v>
      </c>
      <c r="AX1540" s="96">
        <f t="shared" si="1020"/>
        <v>151129.0996571203</v>
      </c>
      <c r="AY1540" s="96">
        <f t="shared" si="1021"/>
        <v>78192.272440978122</v>
      </c>
      <c r="AZ1540" s="96">
        <f t="shared" si="1022"/>
        <v>29312719.092673879</v>
      </c>
      <c r="BA1540" s="97">
        <f t="shared" si="1023"/>
        <v>250215.27181113008</v>
      </c>
      <c r="BB1540" s="102">
        <f t="shared" si="1024"/>
        <v>435.82779453140211</v>
      </c>
      <c r="BC1540" s="98">
        <f t="shared" si="1025"/>
        <v>156.42995577740686</v>
      </c>
      <c r="BD1540" s="98">
        <f t="shared" si="1026"/>
        <v>414.0523278277268</v>
      </c>
      <c r="BE1540" s="98">
        <f t="shared" si="1027"/>
        <v>214.22540394788527</v>
      </c>
      <c r="BF1540" s="98">
        <f t="shared" si="1028"/>
        <v>80308.819431983226</v>
      </c>
      <c r="BG1540" s="103">
        <f t="shared" si="1029"/>
        <v>685.52129263323309</v>
      </c>
      <c r="BH1540">
        <v>0.1</v>
      </c>
      <c r="BI1540">
        <f t="shared" ref="BI1540:BI1603" si="1064">R1540*BH1540</f>
        <v>1251.0763590556501</v>
      </c>
      <c r="BJ1540">
        <v>0.1</v>
      </c>
      <c r="BK1540">
        <f t="shared" ref="BK1540:BK1603" si="1065">AH1540*BJ1540</f>
        <v>1209.6000000000001</v>
      </c>
      <c r="BL1540" s="114">
        <v>8.7974410932361504</v>
      </c>
      <c r="BM1540" s="114">
        <v>3.6268345072346699</v>
      </c>
      <c r="BN1540" s="114">
        <v>10.053852918428399</v>
      </c>
      <c r="BO1540" s="114">
        <v>12.5</v>
      </c>
      <c r="BP1540" s="114">
        <v>2343</v>
      </c>
      <c r="BQ1540" s="107">
        <f t="shared" ref="BQ1540:BQ1603" si="1066">AI1540*0.1</f>
        <v>2.0000000000000003E-6</v>
      </c>
      <c r="BR1540" s="107">
        <f t="shared" ref="BR1540:BR1603" si="1067">((((BI1540/R1540)^2)+((BL1540/AC1540)^2))^(1/2))*AJ1540</f>
        <v>0.111206360298702</v>
      </c>
      <c r="BS1540" s="107">
        <f t="shared" ref="BS1540:BS1603" si="1068">((((BI1540/R1540)^2)+((BM1540/AD1540)^2))^(1/2))*AK1540</f>
        <v>4.5732297611828066E-2</v>
      </c>
      <c r="BT1540" s="107">
        <f t="shared" ref="BT1540:BT1603" si="1069">((((BI1540/R1540)^2)+((BN1540/AE1540)^2))^(1/2))*AL1540</f>
        <v>0.12668604839080042</v>
      </c>
      <c r="BU1540" s="107">
        <f t="shared" ref="BU1540:BU1603" si="1070">((((BI1540/R1540)^2)+((BO1540/AF1540)^2))^(1/2))*AM1540</f>
        <v>0.15657990354011408</v>
      </c>
      <c r="BV1540" s="107">
        <f t="shared" ref="BV1540:BV1603" si="1071">((((BI1540/R1540)^2)+((BP1540/AG1540)^2))^(1/2))*AN1540</f>
        <v>29.458918099822807</v>
      </c>
      <c r="BW1540" s="117">
        <f t="shared" ref="BW1540:BW1603" si="1072">((((BK1540/AH1540)^2)+((BQ1540/AI1540)^2))^(1/2))*AO1540</f>
        <v>3.5385783090817059E-2</v>
      </c>
    </row>
    <row r="1541" spans="1:75" ht="15" customHeight="1" x14ac:dyDescent="0.25">
      <c r="A1541" s="108">
        <v>4.5951805555555554</v>
      </c>
      <c r="B1541" s="108">
        <v>-74.181766666666675</v>
      </c>
      <c r="C1541" s="119">
        <v>20</v>
      </c>
      <c r="D1541" s="119">
        <v>23</v>
      </c>
      <c r="E1541" s="119">
        <v>1790</v>
      </c>
      <c r="F1541" s="31" t="s">
        <v>3759</v>
      </c>
      <c r="G1541" s="31" t="s">
        <v>3760</v>
      </c>
      <c r="H1541" s="31" t="s">
        <v>3761</v>
      </c>
      <c r="I1541" s="53" t="s">
        <v>3328</v>
      </c>
      <c r="J1541" s="1" t="s">
        <v>53</v>
      </c>
      <c r="K1541" s="1" t="s">
        <v>3762</v>
      </c>
      <c r="L1541" s="1"/>
      <c r="M1541" s="1" t="s">
        <v>3489</v>
      </c>
      <c r="N1541" s="15" t="s">
        <v>102</v>
      </c>
      <c r="O1541" s="2" t="s">
        <v>627</v>
      </c>
      <c r="P1541" s="22">
        <v>-1.5549305289660951E-2</v>
      </c>
      <c r="Q1541" s="54">
        <v>2.1803903999999998</v>
      </c>
      <c r="R1541" s="18">
        <v>2.0489074957233537</v>
      </c>
      <c r="S1541" s="2" t="s">
        <v>45</v>
      </c>
      <c r="T1541" s="2"/>
      <c r="U1541" s="2"/>
      <c r="V1541" s="14">
        <v>365</v>
      </c>
      <c r="W1541" s="1"/>
      <c r="X1541" s="1"/>
      <c r="Y1541" s="1">
        <v>624</v>
      </c>
      <c r="Z1541" s="1">
        <v>0</v>
      </c>
      <c r="AA1541" s="1">
        <v>0</v>
      </c>
      <c r="AB1541" s="19" t="s">
        <v>49</v>
      </c>
      <c r="AC1541" s="19">
        <v>476000</v>
      </c>
      <c r="AD1541" s="19">
        <v>2142000</v>
      </c>
      <c r="AE1541" s="19">
        <v>1704000</v>
      </c>
      <c r="AF1541" s="19">
        <v>595000</v>
      </c>
      <c r="AG1541" s="19">
        <v>2676000000</v>
      </c>
      <c r="AH1541" s="20">
        <v>8608.3841463414628</v>
      </c>
      <c r="AI1541" s="20">
        <v>1.0442E-8</v>
      </c>
      <c r="AJ1541" s="21">
        <f>AC1541*R1541/1000000000</f>
        <v>9.7527996796431635E-4</v>
      </c>
      <c r="AK1541" s="21">
        <f>AD1541*R1541/1000000000</f>
        <v>4.3887598558394235E-3</v>
      </c>
      <c r="AL1541" s="21">
        <f>AE1541*R1541/1000000000</f>
        <v>3.4913383727125948E-3</v>
      </c>
      <c r="AM1541" s="21">
        <f>AF1541*R1541/1000000000</f>
        <v>1.2190999599553955E-3</v>
      </c>
      <c r="AN1541" s="21">
        <f>AG1541*R1541/1000000000</f>
        <v>5.4828764585556948</v>
      </c>
      <c r="AO1541" s="86">
        <f t="shared" si="1057"/>
        <v>8.4468234695126321E-5</v>
      </c>
      <c r="AP1541" s="88">
        <f t="shared" si="1058"/>
        <v>2.6719999122310038E-6</v>
      </c>
      <c r="AQ1541" s="89">
        <f t="shared" si="1059"/>
        <v>1.2023999605039516E-5</v>
      </c>
      <c r="AR1541" s="89">
        <f t="shared" si="1060"/>
        <v>9.5653106101714919E-6</v>
      </c>
      <c r="AS1541" s="89">
        <f t="shared" si="1061"/>
        <v>3.3399998902887548E-6</v>
      </c>
      <c r="AT1541" s="89">
        <f t="shared" si="1062"/>
        <v>1.5021579338508752E-2</v>
      </c>
      <c r="AU1541" s="91">
        <f t="shared" si="1063"/>
        <v>2.3141982108253786E-7</v>
      </c>
      <c r="AV1541" s="95">
        <f t="shared" ref="AV1541:AV1604" si="1073">AJ1541*1000000</f>
        <v>975.27996796431637</v>
      </c>
      <c r="AW1541" s="96">
        <f t="shared" ref="AW1541:AW1604" si="1074">AK1541*1000000</f>
        <v>4388.7598558394238</v>
      </c>
      <c r="AX1541" s="96">
        <f t="shared" ref="AX1541:AX1604" si="1075">AL1541*1000000</f>
        <v>3491.3383727125947</v>
      </c>
      <c r="AY1541" s="96">
        <f t="shared" ref="AY1541:AY1604" si="1076">AM1541*1000000</f>
        <v>1219.0999599553954</v>
      </c>
      <c r="AZ1541" s="96">
        <f t="shared" ref="AZ1541:AZ1604" si="1077">AN1541*1000000</f>
        <v>5482876.4585556947</v>
      </c>
      <c r="BA1541" s="97">
        <f t="shared" ref="BA1541:BA1604" si="1078">AO1541*1000000</f>
        <v>84.468234695126327</v>
      </c>
      <c r="BB1541" s="102">
        <f t="shared" ref="BB1541:BB1604" si="1079">AP1541*1000000</f>
        <v>2.6719999122310036</v>
      </c>
      <c r="BC1541" s="98">
        <f t="shared" ref="BC1541:BC1604" si="1080">AQ1541*1000000</f>
        <v>12.023999605039517</v>
      </c>
      <c r="BD1541" s="98">
        <f t="shared" ref="BD1541:BD1604" si="1081">AR1541*1000000</f>
        <v>9.5653106101714922</v>
      </c>
      <c r="BE1541" s="98">
        <f t="shared" ref="BE1541:BE1604" si="1082">AS1541*1000000</f>
        <v>3.3399998902887549</v>
      </c>
      <c r="BF1541" s="98">
        <f t="shared" ref="BF1541:BF1604" si="1083">AT1541*1000000</f>
        <v>15021.579338508753</v>
      </c>
      <c r="BG1541" s="103">
        <f t="shared" ref="BG1541:BG1604" si="1084">AU1541*1000000</f>
        <v>0.23141982108253786</v>
      </c>
      <c r="BH1541">
        <v>0.1</v>
      </c>
      <c r="BI1541">
        <f t="shared" si="1064"/>
        <v>0.20489074957233538</v>
      </c>
      <c r="BJ1541">
        <v>0.1</v>
      </c>
      <c r="BK1541">
        <f t="shared" si="1065"/>
        <v>860.83841463414637</v>
      </c>
      <c r="BL1541" s="114">
        <v>190400</v>
      </c>
      <c r="BM1541" s="114">
        <v>428400</v>
      </c>
      <c r="BN1541" s="114">
        <v>340800</v>
      </c>
      <c r="BO1541" s="114">
        <v>119000</v>
      </c>
      <c r="BP1541" s="114">
        <v>1070400000</v>
      </c>
      <c r="BQ1541" s="107">
        <f t="shared" si="1066"/>
        <v>1.0442E-9</v>
      </c>
      <c r="BR1541" s="107">
        <f t="shared" si="1067"/>
        <v>4.0211823224658853E-4</v>
      </c>
      <c r="BS1541" s="107">
        <f t="shared" si="1068"/>
        <v>9.8135653745791288E-4</v>
      </c>
      <c r="BT1541" s="107">
        <f t="shared" si="1069"/>
        <v>7.8068699338388595E-4</v>
      </c>
      <c r="BU1541" s="107">
        <f t="shared" si="1070"/>
        <v>2.7259903818275361E-4</v>
      </c>
      <c r="BV1541" s="107">
        <f t="shared" si="1071"/>
        <v>2.2606478770837626</v>
      </c>
      <c r="BW1541" s="117">
        <f t="shared" si="1072"/>
        <v>1.1945612309556126E-5</v>
      </c>
    </row>
    <row r="1542" spans="1:75" ht="45" customHeight="1" x14ac:dyDescent="0.25">
      <c r="A1542" s="108">
        <v>4.6440027777777777</v>
      </c>
      <c r="B1542" s="108">
        <v>-74.09878333333333</v>
      </c>
      <c r="C1542" s="119">
        <v>29</v>
      </c>
      <c r="D1542" s="119">
        <v>29</v>
      </c>
      <c r="E1542" s="119">
        <v>2370</v>
      </c>
      <c r="F1542" s="31" t="s">
        <v>3763</v>
      </c>
      <c r="G1542" s="31" t="s">
        <v>3764</v>
      </c>
      <c r="H1542" s="31" t="s">
        <v>3765</v>
      </c>
      <c r="I1542" s="14" t="s">
        <v>195</v>
      </c>
      <c r="J1542" s="1" t="s">
        <v>41</v>
      </c>
      <c r="K1542" s="1">
        <v>24</v>
      </c>
      <c r="L1542" s="1"/>
      <c r="M1542" s="1" t="s">
        <v>3446</v>
      </c>
      <c r="N1542" s="15" t="s">
        <v>43</v>
      </c>
      <c r="O1542" s="2" t="s">
        <v>44</v>
      </c>
      <c r="P1542" s="17">
        <v>1.3557806644477024E-2</v>
      </c>
      <c r="Q1542" s="18">
        <v>31536</v>
      </c>
      <c r="R1542" s="18">
        <v>33293.459856390939</v>
      </c>
      <c r="S1542" s="2" t="s">
        <v>45</v>
      </c>
      <c r="T1542" s="2"/>
      <c r="U1542" s="2"/>
      <c r="V1542" s="14">
        <v>365</v>
      </c>
      <c r="W1542" s="1"/>
      <c r="X1542" s="1"/>
      <c r="Y1542" s="1">
        <v>4380</v>
      </c>
      <c r="Z1542" s="1">
        <v>0</v>
      </c>
      <c r="AA1542" s="1">
        <v>0</v>
      </c>
      <c r="AB1542" s="19" t="s">
        <v>49</v>
      </c>
      <c r="AC1542" s="19">
        <v>46.3856216091623</v>
      </c>
      <c r="AD1542" s="19">
        <v>1074.85364414012</v>
      </c>
      <c r="AE1542" s="19">
        <v>5.4109910208389103</v>
      </c>
      <c r="AF1542" s="19">
        <v>1344</v>
      </c>
      <c r="AG1542" s="19">
        <v>1920000</v>
      </c>
      <c r="AH1542" s="20">
        <v>1159.0914634146341</v>
      </c>
      <c r="AI1542" s="20">
        <v>1.4200000000000001E-4</v>
      </c>
      <c r="AJ1542" s="21">
        <f>AC1542*R1542/1000000000</f>
        <v>1.544337830958385E-3</v>
      </c>
      <c r="AK1542" s="21">
        <f>AD1542*R1542/1000000000</f>
        <v>3.5785596652674591E-2</v>
      </c>
      <c r="AL1542" s="21">
        <f>AE1542*R1542/1000000000</f>
        <v>1.8015061233559208E-4</v>
      </c>
      <c r="AM1542" s="21">
        <f>AF1542*R1542/1000000000</f>
        <v>4.474641004698942E-2</v>
      </c>
      <c r="AN1542" s="21">
        <f>AG1542*R1542/1000000000</f>
        <v>63.923442924270603</v>
      </c>
      <c r="AO1542" s="86">
        <f t="shared" si="1057"/>
        <v>0.17376342735938094</v>
      </c>
      <c r="AP1542" s="88">
        <f t="shared" si="1058"/>
        <v>4.2310625505709179E-6</v>
      </c>
      <c r="AQ1542" s="89">
        <f t="shared" si="1059"/>
        <v>9.8042730555272846E-5</v>
      </c>
      <c r="AR1542" s="89">
        <f t="shared" si="1060"/>
        <v>4.9356332146737559E-7</v>
      </c>
      <c r="AS1542" s="89">
        <f t="shared" si="1061"/>
        <v>1.2259290423832718E-4</v>
      </c>
      <c r="AT1542" s="89">
        <f t="shared" si="1062"/>
        <v>0.1751327203404674</v>
      </c>
      <c r="AU1542" s="91">
        <f t="shared" si="1063"/>
        <v>4.7606418454624916E-4</v>
      </c>
      <c r="AV1542" s="95">
        <f t="shared" si="1073"/>
        <v>1544.337830958385</v>
      </c>
      <c r="AW1542" s="96">
        <f t="shared" si="1074"/>
        <v>35785.596652674591</v>
      </c>
      <c r="AX1542" s="96">
        <f t="shared" si="1075"/>
        <v>180.15061233559209</v>
      </c>
      <c r="AY1542" s="96">
        <f t="shared" si="1076"/>
        <v>44746.410046989418</v>
      </c>
      <c r="AZ1542" s="96">
        <f t="shared" si="1077"/>
        <v>63923442.9242706</v>
      </c>
      <c r="BA1542" s="97">
        <f t="shared" si="1078"/>
        <v>173763.42735938093</v>
      </c>
      <c r="BB1542" s="102">
        <f t="shared" si="1079"/>
        <v>4.2310625505709183</v>
      </c>
      <c r="BC1542" s="98">
        <f t="shared" si="1080"/>
        <v>98.04273055527284</v>
      </c>
      <c r="BD1542" s="98">
        <f t="shared" si="1081"/>
        <v>0.49356332146737558</v>
      </c>
      <c r="BE1542" s="98">
        <f t="shared" si="1082"/>
        <v>122.59290423832718</v>
      </c>
      <c r="BF1542" s="98">
        <f t="shared" si="1083"/>
        <v>175132.72034046741</v>
      </c>
      <c r="BG1542" s="103">
        <f t="shared" si="1084"/>
        <v>476.06418454624918</v>
      </c>
      <c r="BH1542">
        <v>0.1</v>
      </c>
      <c r="BI1542">
        <f t="shared" si="1064"/>
        <v>3329.3459856390941</v>
      </c>
      <c r="BJ1542">
        <v>0.1</v>
      </c>
      <c r="BK1542">
        <f t="shared" si="1065"/>
        <v>115.90914634146341</v>
      </c>
      <c r="BL1542" s="114">
        <v>17.6498016718255</v>
      </c>
      <c r="BM1542" s="114">
        <v>910.91550745517998</v>
      </c>
      <c r="BN1542" s="114">
        <v>5.3109910208389097</v>
      </c>
      <c r="BO1542" s="114">
        <v>537.6</v>
      </c>
      <c r="BP1542" s="114">
        <v>384000</v>
      </c>
      <c r="BQ1542" s="107">
        <f t="shared" si="1066"/>
        <v>1.4200000000000001E-5</v>
      </c>
      <c r="BR1542" s="107">
        <f t="shared" si="1067"/>
        <v>6.0757760040711247E-4</v>
      </c>
      <c r="BS1542" s="107">
        <f t="shared" si="1068"/>
        <v>3.0537928830333419E-2</v>
      </c>
      <c r="BT1542" s="107">
        <f t="shared" si="1069"/>
        <v>1.7773661036727883E-4</v>
      </c>
      <c r="BU1542" s="107">
        <f t="shared" si="1070"/>
        <v>1.8449417499093672E-2</v>
      </c>
      <c r="BV1542" s="107">
        <f t="shared" si="1071"/>
        <v>14.293716373449703</v>
      </c>
      <c r="BW1542" s="117">
        <f t="shared" si="1072"/>
        <v>2.4573859561606869E-2</v>
      </c>
    </row>
    <row r="1543" spans="1:75" ht="15" customHeight="1" x14ac:dyDescent="0.25">
      <c r="A1543" s="108">
        <v>4.5816805555555558</v>
      </c>
      <c r="B1543" s="108">
        <v>-74.08763888888889</v>
      </c>
      <c r="C1543" s="119">
        <v>30</v>
      </c>
      <c r="D1543" s="119">
        <v>22</v>
      </c>
      <c r="E1543" s="119">
        <v>2280</v>
      </c>
      <c r="F1543" s="31" t="s">
        <v>3766</v>
      </c>
      <c r="G1543" s="31" t="s">
        <v>177</v>
      </c>
      <c r="H1543" s="31" t="s">
        <v>3767</v>
      </c>
      <c r="I1543" s="53" t="s">
        <v>2934</v>
      </c>
      <c r="J1543" s="1" t="s">
        <v>53</v>
      </c>
      <c r="K1543" s="1" t="s">
        <v>3607</v>
      </c>
      <c r="L1543" s="1"/>
      <c r="M1543" s="1">
        <v>2006</v>
      </c>
      <c r="N1543" s="2" t="s">
        <v>150</v>
      </c>
      <c r="O1543" s="2" t="s">
        <v>63</v>
      </c>
      <c r="P1543" s="22">
        <v>-1.5549305289660951E-2</v>
      </c>
      <c r="Q1543" s="54">
        <v>800</v>
      </c>
      <c r="R1543" s="18">
        <v>751.75803222151558</v>
      </c>
      <c r="S1543" s="15" t="s">
        <v>64</v>
      </c>
      <c r="T1543" s="15">
        <f>((R1543*6933000)/1000)/8460</f>
        <v>616.06837321415685</v>
      </c>
      <c r="U1543" s="15" t="s">
        <v>45</v>
      </c>
      <c r="V1543" s="14">
        <v>365</v>
      </c>
      <c r="W1543" s="1"/>
      <c r="X1543" s="1"/>
      <c r="Y1543" s="1">
        <v>1095</v>
      </c>
      <c r="Z1543" s="1">
        <v>0</v>
      </c>
      <c r="AA1543" s="1">
        <v>0</v>
      </c>
      <c r="AB1543" s="19" t="s">
        <v>226</v>
      </c>
      <c r="AC1543" s="19">
        <v>12.7152226842523</v>
      </c>
      <c r="AD1543" s="19">
        <v>4.5638248573294096</v>
      </c>
      <c r="AE1543" s="19">
        <v>12.0799261022882</v>
      </c>
      <c r="AF1543" s="19">
        <v>6.25</v>
      </c>
      <c r="AG1543" s="19">
        <v>2343</v>
      </c>
      <c r="AH1543" s="23">
        <v>800</v>
      </c>
      <c r="AI1543" s="20">
        <v>2.0000000000000002E-5</v>
      </c>
      <c r="AJ1543" s="21">
        <f>AC1543*R1543/1000000</f>
        <v>9.558770784371888E-3</v>
      </c>
      <c r="AK1543" s="21">
        <f>AD1543*R1543/1000000</f>
        <v>3.4308919941495961E-3</v>
      </c>
      <c r="AL1543" s="21">
        <f>AE1543*R1543/1000000</f>
        <v>9.0811814760375E-3</v>
      </c>
      <c r="AM1543" s="21">
        <f>AF1543*R1543/1000000</f>
        <v>4.6984877013844725E-3</v>
      </c>
      <c r="AN1543" s="21">
        <f>AG1543*R1543/1000000</f>
        <v>1.7613690694950108</v>
      </c>
      <c r="AO1543" s="86">
        <f t="shared" si="1057"/>
        <v>1.5035160644430312E-2</v>
      </c>
      <c r="AP1543" s="88">
        <f t="shared" si="1058"/>
        <v>2.6188413107868186E-5</v>
      </c>
      <c r="AQ1543" s="89">
        <f t="shared" si="1059"/>
        <v>9.3997040935605371E-6</v>
      </c>
      <c r="AR1543" s="89">
        <f t="shared" si="1060"/>
        <v>2.4879949249417809E-5</v>
      </c>
      <c r="AS1543" s="89">
        <f t="shared" si="1061"/>
        <v>1.2872569044888966E-5</v>
      </c>
      <c r="AT1543" s="89">
        <f t="shared" si="1062"/>
        <v>4.8256686835479751E-3</v>
      </c>
      <c r="AU1543" s="91">
        <f t="shared" si="1063"/>
        <v>4.1192220943644688E-5</v>
      </c>
      <c r="AV1543" s="95">
        <f t="shared" si="1073"/>
        <v>9558.7707843718872</v>
      </c>
      <c r="AW1543" s="96">
        <f t="shared" si="1074"/>
        <v>3430.891994149596</v>
      </c>
      <c r="AX1543" s="96">
        <f t="shared" si="1075"/>
        <v>9081.1814760375</v>
      </c>
      <c r="AY1543" s="96">
        <f t="shared" si="1076"/>
        <v>4698.4877013844725</v>
      </c>
      <c r="AZ1543" s="96">
        <f t="shared" si="1077"/>
        <v>1761369.0694950109</v>
      </c>
      <c r="BA1543" s="97">
        <f t="shared" si="1078"/>
        <v>15035.160644430312</v>
      </c>
      <c r="BB1543" s="102">
        <f t="shared" si="1079"/>
        <v>26.188413107868186</v>
      </c>
      <c r="BC1543" s="98">
        <f t="shared" si="1080"/>
        <v>9.3997040935605369</v>
      </c>
      <c r="BD1543" s="98">
        <f t="shared" si="1081"/>
        <v>24.879949249417809</v>
      </c>
      <c r="BE1543" s="98">
        <f t="shared" si="1082"/>
        <v>12.872569044888966</v>
      </c>
      <c r="BF1543" s="98">
        <f t="shared" si="1083"/>
        <v>4825.668683547975</v>
      </c>
      <c r="BG1543" s="103">
        <f t="shared" si="1084"/>
        <v>41.192220943644685</v>
      </c>
      <c r="BH1543">
        <v>0.1</v>
      </c>
      <c r="BI1543">
        <f t="shared" si="1064"/>
        <v>75.175803222151558</v>
      </c>
      <c r="BJ1543">
        <v>0.1</v>
      </c>
      <c r="BK1543">
        <f t="shared" si="1065"/>
        <v>80</v>
      </c>
      <c r="BL1543" s="114">
        <v>8.7974410932361504</v>
      </c>
      <c r="BM1543" s="114">
        <v>3.6268345072346699</v>
      </c>
      <c r="BN1543" s="114">
        <v>10.053852918428399</v>
      </c>
      <c r="BO1543" s="114">
        <v>12.5</v>
      </c>
      <c r="BP1543" s="114">
        <v>2343</v>
      </c>
      <c r="BQ1543" s="107">
        <f t="shared" si="1066"/>
        <v>2.0000000000000003E-6</v>
      </c>
      <c r="BR1543" s="107">
        <f t="shared" si="1067"/>
        <v>6.682267951396116E-3</v>
      </c>
      <c r="BS1543" s="107">
        <f t="shared" si="1068"/>
        <v>2.748003494174197E-3</v>
      </c>
      <c r="BT1543" s="107">
        <f t="shared" si="1069"/>
        <v>7.612425393448868E-3</v>
      </c>
      <c r="BU1543" s="107">
        <f t="shared" si="1070"/>
        <v>9.4087142897977937E-3</v>
      </c>
      <c r="BV1543" s="107">
        <f t="shared" si="1071"/>
        <v>1.7701540071314295</v>
      </c>
      <c r="BW1543" s="117">
        <f t="shared" si="1072"/>
        <v>2.1262928095811553E-3</v>
      </c>
    </row>
    <row r="1544" spans="1:75" x14ac:dyDescent="0.25">
      <c r="A1544" s="108">
        <v>4.6342277777777774</v>
      </c>
      <c r="B1544" s="108">
        <v>-74.122516666666655</v>
      </c>
      <c r="C1544" s="119">
        <v>27</v>
      </c>
      <c r="D1544" s="119">
        <v>28</v>
      </c>
      <c r="E1544" s="119">
        <v>1862</v>
      </c>
      <c r="F1544" s="31" t="s">
        <v>3768</v>
      </c>
      <c r="G1544" s="31" t="s">
        <v>3769</v>
      </c>
      <c r="H1544" s="31" t="s">
        <v>3770</v>
      </c>
      <c r="I1544" s="14" t="s">
        <v>133</v>
      </c>
      <c r="J1544" s="1" t="s">
        <v>41</v>
      </c>
      <c r="K1544" s="1" t="s">
        <v>3771</v>
      </c>
      <c r="L1544" s="1"/>
      <c r="M1544" s="1">
        <v>1966</v>
      </c>
      <c r="N1544" s="15" t="s">
        <v>102</v>
      </c>
      <c r="O1544" s="2" t="s">
        <v>103</v>
      </c>
      <c r="P1544" s="25">
        <v>0.01</v>
      </c>
      <c r="Q1544" s="5">
        <v>1046.5873919999999</v>
      </c>
      <c r="R1544" s="18">
        <v>1089.2994337275125</v>
      </c>
      <c r="S1544" s="2" t="s">
        <v>45</v>
      </c>
      <c r="T1544" s="2"/>
      <c r="U1544" s="2"/>
      <c r="V1544" s="14">
        <v>365</v>
      </c>
      <c r="W1544" s="1"/>
      <c r="X1544" s="1"/>
      <c r="Y1544" s="1">
        <v>2920</v>
      </c>
      <c r="Z1544" s="1">
        <v>0</v>
      </c>
      <c r="AA1544" s="1">
        <v>0</v>
      </c>
      <c r="AB1544" s="19" t="s">
        <v>49</v>
      </c>
      <c r="AC1544" s="19">
        <v>840000</v>
      </c>
      <c r="AD1544" s="19">
        <v>2400000</v>
      </c>
      <c r="AE1544" s="19">
        <v>1800000</v>
      </c>
      <c r="AF1544" s="19">
        <v>600000</v>
      </c>
      <c r="AG1544" s="19">
        <v>2676000000</v>
      </c>
      <c r="AH1544" s="23">
        <v>1046.5873919999999</v>
      </c>
      <c r="AI1544" s="20">
        <v>9.1200000000000003E-2</v>
      </c>
      <c r="AJ1544" s="21">
        <f>AC1544*R1544/1000000000</f>
        <v>0.91501152433111044</v>
      </c>
      <c r="AK1544" s="21">
        <f>AD1544*R1544/1000000000</f>
        <v>2.6143186409460295</v>
      </c>
      <c r="AL1544" s="21">
        <f>AE1544*R1544/1000000000</f>
        <v>1.9607389807095226</v>
      </c>
      <c r="AM1544" s="21">
        <f>AF1544*R1544/1000000000</f>
        <v>0.65357966023650738</v>
      </c>
      <c r="AN1544" s="21">
        <f>AG1544*R1544/1000000000</f>
        <v>2914.9652846548233</v>
      </c>
      <c r="AO1544" s="86">
        <f t="shared" si="1057"/>
        <v>99.344108355949132</v>
      </c>
      <c r="AP1544" s="88">
        <f t="shared" si="1058"/>
        <v>2.5068808885783849E-3</v>
      </c>
      <c r="AQ1544" s="89">
        <f t="shared" si="1059"/>
        <v>7.1625168245096696E-3</v>
      </c>
      <c r="AR1544" s="89">
        <f t="shared" si="1060"/>
        <v>5.3718876183822539E-3</v>
      </c>
      <c r="AS1544" s="89">
        <f t="shared" si="1061"/>
        <v>1.7906292061274174E-3</v>
      </c>
      <c r="AT1544" s="89">
        <f t="shared" si="1062"/>
        <v>7.9862062593282834</v>
      </c>
      <c r="AU1544" s="91">
        <f t="shared" si="1063"/>
        <v>0.27217563933136746</v>
      </c>
      <c r="AV1544" s="95">
        <f t="shared" si="1073"/>
        <v>915011.52433111041</v>
      </c>
      <c r="AW1544" s="96">
        <f t="shared" si="1074"/>
        <v>2614318.6409460297</v>
      </c>
      <c r="AX1544" s="96">
        <f t="shared" si="1075"/>
        <v>1960738.9807095225</v>
      </c>
      <c r="AY1544" s="96">
        <f t="shared" si="1076"/>
        <v>653579.66023650742</v>
      </c>
      <c r="AZ1544" s="96">
        <f t="shared" si="1077"/>
        <v>2914965284.6548233</v>
      </c>
      <c r="BA1544" s="97">
        <f t="shared" si="1078"/>
        <v>99344108.355949134</v>
      </c>
      <c r="BB1544" s="102">
        <f t="shared" si="1079"/>
        <v>2506.8808885783847</v>
      </c>
      <c r="BC1544" s="98">
        <f t="shared" si="1080"/>
        <v>7162.5168245096693</v>
      </c>
      <c r="BD1544" s="98">
        <f t="shared" si="1081"/>
        <v>5371.887618382254</v>
      </c>
      <c r="BE1544" s="98">
        <f t="shared" si="1082"/>
        <v>1790.6292061274173</v>
      </c>
      <c r="BF1544" s="98">
        <f t="shared" si="1083"/>
        <v>7986206.2593282834</v>
      </c>
      <c r="BG1544" s="103">
        <f t="shared" si="1084"/>
        <v>272175.63933136745</v>
      </c>
      <c r="BH1544">
        <v>0.1</v>
      </c>
      <c r="BI1544">
        <f t="shared" si="1064"/>
        <v>108.92994337275125</v>
      </c>
      <c r="BJ1544">
        <v>0.1</v>
      </c>
      <c r="BK1544">
        <f t="shared" si="1065"/>
        <v>104.6587392</v>
      </c>
      <c r="BL1544" s="114">
        <v>336000</v>
      </c>
      <c r="BM1544" s="114">
        <v>480000</v>
      </c>
      <c r="BN1544" s="114">
        <v>360000</v>
      </c>
      <c r="BO1544" s="114">
        <v>120000</v>
      </c>
      <c r="BP1544" s="114">
        <v>1070400000</v>
      </c>
      <c r="BQ1544" s="107">
        <f t="shared" si="1066"/>
        <v>9.1200000000000014E-3</v>
      </c>
      <c r="BR1544" s="107">
        <f t="shared" si="1067"/>
        <v>0.37726891634745929</v>
      </c>
      <c r="BS1544" s="107">
        <f t="shared" si="1068"/>
        <v>0.5845794196000188</v>
      </c>
      <c r="BT1544" s="107">
        <f t="shared" si="1069"/>
        <v>0.43843456470001418</v>
      </c>
      <c r="BU1544" s="107">
        <f t="shared" si="1070"/>
        <v>0.1461448549000047</v>
      </c>
      <c r="BV1544" s="107">
        <f t="shared" si="1071"/>
        <v>1201.8709763640488</v>
      </c>
      <c r="BW1544" s="117">
        <f t="shared" si="1072"/>
        <v>14.049378537884561</v>
      </c>
    </row>
    <row r="1545" spans="1:75" x14ac:dyDescent="0.25">
      <c r="A1545" s="108">
        <v>4.6342277777777774</v>
      </c>
      <c r="B1545" s="108">
        <v>-74.122516666666655</v>
      </c>
      <c r="C1545" s="119">
        <v>27</v>
      </c>
      <c r="D1545" s="119">
        <v>28</v>
      </c>
      <c r="E1545" s="119">
        <v>1862</v>
      </c>
      <c r="F1545" s="31" t="s">
        <v>3768</v>
      </c>
      <c r="G1545" s="31" t="s">
        <v>3769</v>
      </c>
      <c r="H1545" s="31" t="s">
        <v>3770</v>
      </c>
      <c r="I1545" s="14" t="s">
        <v>133</v>
      </c>
      <c r="J1545" s="1" t="s">
        <v>41</v>
      </c>
      <c r="K1545" s="1" t="s">
        <v>3544</v>
      </c>
      <c r="L1545" s="1"/>
      <c r="M1545" s="1">
        <v>1995</v>
      </c>
      <c r="N1545" s="15" t="s">
        <v>102</v>
      </c>
      <c r="O1545" s="2" t="s">
        <v>103</v>
      </c>
      <c r="P1545" s="25">
        <v>0.01</v>
      </c>
      <c r="Q1545" s="5">
        <v>1569.8810880000001</v>
      </c>
      <c r="R1545" s="18">
        <v>1633.9491505912688</v>
      </c>
      <c r="S1545" s="2" t="s">
        <v>45</v>
      </c>
      <c r="T1545" s="2"/>
      <c r="U1545" s="2"/>
      <c r="V1545" s="14">
        <v>365</v>
      </c>
      <c r="W1545" s="1"/>
      <c r="X1545" s="1"/>
      <c r="Y1545" s="1">
        <v>4380</v>
      </c>
      <c r="Z1545" s="1">
        <v>0</v>
      </c>
      <c r="AA1545" s="1">
        <v>0</v>
      </c>
      <c r="AB1545" s="19" t="s">
        <v>49</v>
      </c>
      <c r="AC1545" s="19">
        <v>840000</v>
      </c>
      <c r="AD1545" s="19">
        <v>2400000</v>
      </c>
      <c r="AE1545" s="19">
        <v>1800000</v>
      </c>
      <c r="AF1545" s="19">
        <v>600000</v>
      </c>
      <c r="AG1545" s="19">
        <v>2676000000</v>
      </c>
      <c r="AH1545" s="23">
        <v>1569.8810880000001</v>
      </c>
      <c r="AI1545" s="20">
        <v>9.1200000000000003E-2</v>
      </c>
      <c r="AJ1545" s="21">
        <f>AC1545*R1545/1000000000</f>
        <v>1.3725172864966657</v>
      </c>
      <c r="AK1545" s="21">
        <f>AD1545*R1545/1000000000</f>
        <v>3.9214779614190451</v>
      </c>
      <c r="AL1545" s="21">
        <f>AE1545*R1545/1000000000</f>
        <v>2.9411084710642839</v>
      </c>
      <c r="AM1545" s="21">
        <f>AF1545*R1545/1000000000</f>
        <v>0.98036949035476129</v>
      </c>
      <c r="AN1545" s="21">
        <f>AG1545*R1545/1000000000</f>
        <v>4372.447926982235</v>
      </c>
      <c r="AO1545" s="86">
        <f t="shared" si="1057"/>
        <v>149.01616253392373</v>
      </c>
      <c r="AP1545" s="88">
        <f t="shared" si="1058"/>
        <v>3.7603213328675773E-3</v>
      </c>
      <c r="AQ1545" s="89">
        <f t="shared" si="1059"/>
        <v>1.0743775236764508E-2</v>
      </c>
      <c r="AR1545" s="89">
        <f t="shared" si="1060"/>
        <v>8.0578314275733809E-3</v>
      </c>
      <c r="AS1545" s="89">
        <f t="shared" si="1061"/>
        <v>2.685943809191127E-3</v>
      </c>
      <c r="AT1545" s="89">
        <f t="shared" si="1062"/>
        <v>11.979309388992425</v>
      </c>
      <c r="AU1545" s="91">
        <f t="shared" si="1063"/>
        <v>0.4082634589970513</v>
      </c>
      <c r="AV1545" s="95">
        <f t="shared" si="1073"/>
        <v>1372517.2864966658</v>
      </c>
      <c r="AW1545" s="96">
        <f t="shared" si="1074"/>
        <v>3921477.961419045</v>
      </c>
      <c r="AX1545" s="96">
        <f t="shared" si="1075"/>
        <v>2941108.471064284</v>
      </c>
      <c r="AY1545" s="96">
        <f t="shared" si="1076"/>
        <v>980369.49035476125</v>
      </c>
      <c r="AZ1545" s="96">
        <f t="shared" si="1077"/>
        <v>4372447926.982235</v>
      </c>
      <c r="BA1545" s="97">
        <f t="shared" si="1078"/>
        <v>149016162.53392375</v>
      </c>
      <c r="BB1545" s="102">
        <f t="shared" si="1079"/>
        <v>3760.3213328675774</v>
      </c>
      <c r="BC1545" s="98">
        <f t="shared" si="1080"/>
        <v>10743.775236764508</v>
      </c>
      <c r="BD1545" s="98">
        <f t="shared" si="1081"/>
        <v>8057.831427573381</v>
      </c>
      <c r="BE1545" s="98">
        <f t="shared" si="1082"/>
        <v>2685.943809191127</v>
      </c>
      <c r="BF1545" s="98">
        <f t="shared" si="1083"/>
        <v>11979309.388992425</v>
      </c>
      <c r="BG1545" s="103">
        <f t="shared" si="1084"/>
        <v>408263.45899705129</v>
      </c>
      <c r="BH1545">
        <v>0.1</v>
      </c>
      <c r="BI1545">
        <f t="shared" si="1064"/>
        <v>163.3949150591269</v>
      </c>
      <c r="BJ1545">
        <v>0.1</v>
      </c>
      <c r="BK1545">
        <f t="shared" si="1065"/>
        <v>156.98810880000002</v>
      </c>
      <c r="BL1545" s="114">
        <v>336000</v>
      </c>
      <c r="BM1545" s="114">
        <v>480000</v>
      </c>
      <c r="BN1545" s="114">
        <v>360000</v>
      </c>
      <c r="BO1545" s="114">
        <v>120000</v>
      </c>
      <c r="BP1545" s="114">
        <v>1070400000</v>
      </c>
      <c r="BQ1545" s="107">
        <f t="shared" si="1066"/>
        <v>9.1200000000000014E-3</v>
      </c>
      <c r="BR1545" s="107">
        <f t="shared" si="1067"/>
        <v>0.565903374521189</v>
      </c>
      <c r="BS1545" s="107">
        <f t="shared" si="1068"/>
        <v>0.87686912940002837</v>
      </c>
      <c r="BT1545" s="107">
        <f t="shared" si="1069"/>
        <v>0.65765184705002122</v>
      </c>
      <c r="BU1545" s="107">
        <f t="shared" si="1070"/>
        <v>0.21921728235000709</v>
      </c>
      <c r="BV1545" s="107">
        <f t="shared" si="1071"/>
        <v>1802.8064645460734</v>
      </c>
      <c r="BW1545" s="117">
        <f t="shared" si="1072"/>
        <v>21.074067806826847</v>
      </c>
    </row>
    <row r="1546" spans="1:75" ht="15" customHeight="1" x14ac:dyDescent="0.25">
      <c r="A1546" s="108">
        <v>4.6429111111111103</v>
      </c>
      <c r="B1546" s="108">
        <v>-74.170761111111119</v>
      </c>
      <c r="C1546" s="119">
        <v>21</v>
      </c>
      <c r="D1546" s="119">
        <v>29</v>
      </c>
      <c r="E1546" s="119">
        <v>1869</v>
      </c>
      <c r="F1546" s="31" t="s">
        <v>3772</v>
      </c>
      <c r="G1546" s="31" t="s">
        <v>3773</v>
      </c>
      <c r="H1546" s="31" t="s">
        <v>3774</v>
      </c>
      <c r="I1546" s="14" t="s">
        <v>195</v>
      </c>
      <c r="J1546" s="1" t="s">
        <v>53</v>
      </c>
      <c r="K1546" s="1" t="s">
        <v>3775</v>
      </c>
      <c r="L1546" s="1"/>
      <c r="M1546" s="1">
        <v>2005</v>
      </c>
      <c r="N1546" s="15" t="s">
        <v>43</v>
      </c>
      <c r="O1546" s="2" t="s">
        <v>123</v>
      </c>
      <c r="P1546" s="28">
        <v>4.2689148957375835E-3</v>
      </c>
      <c r="Q1546" s="54">
        <v>2400</v>
      </c>
      <c r="R1546" s="18">
        <v>2441.3334768659051</v>
      </c>
      <c r="S1546" s="2" t="s">
        <v>45</v>
      </c>
      <c r="T1546" s="2"/>
      <c r="U1546" s="2"/>
      <c r="V1546" s="14">
        <v>365</v>
      </c>
      <c r="W1546" s="1"/>
      <c r="X1546" s="1"/>
      <c r="Y1546" s="1">
        <v>140.85</v>
      </c>
      <c r="Z1546" s="1">
        <v>0</v>
      </c>
      <c r="AA1546" s="1">
        <v>0</v>
      </c>
      <c r="AB1546" s="19" t="s">
        <v>49</v>
      </c>
      <c r="AC1546" s="19">
        <v>196.35697419693699</v>
      </c>
      <c r="AD1546" s="19">
        <v>1220.7279907421801</v>
      </c>
      <c r="AE1546" s="19">
        <v>69.655897325915305</v>
      </c>
      <c r="AF1546" s="19">
        <v>640</v>
      </c>
      <c r="AG1546" s="19">
        <v>1920000</v>
      </c>
      <c r="AH1546" s="23">
        <f>Q1546</f>
        <v>2400</v>
      </c>
      <c r="AI1546" s="24">
        <v>8.7999999999999994E-8</v>
      </c>
      <c r="AJ1546" s="21">
        <f>AC1546*R1546/1000000000</f>
        <v>4.7937285452307702E-4</v>
      </c>
      <c r="AK1546" s="21">
        <f>AD1546*R1546/1000000000</f>
        <v>2.980204109946137E-3</v>
      </c>
      <c r="AL1546" s="21">
        <f>AE1546*R1546/1000000000</f>
        <v>1.7005327400289132E-4</v>
      </c>
      <c r="AM1546" s="21">
        <f>AF1546*R1546/1000000000</f>
        <v>1.5624534251941792E-3</v>
      </c>
      <c r="AN1546" s="21">
        <f>AG1546*R1546/1000000000</f>
        <v>4.6873602755825381</v>
      </c>
      <c r="AO1546" s="86">
        <f t="shared" si="1057"/>
        <v>2.1483734596419965E-4</v>
      </c>
      <c r="AP1546" s="88">
        <f t="shared" si="1058"/>
        <v>1.3133502863645946E-6</v>
      </c>
      <c r="AQ1546" s="89">
        <f t="shared" si="1059"/>
        <v>8.1649427669757183E-6</v>
      </c>
      <c r="AR1546" s="89">
        <f t="shared" si="1060"/>
        <v>4.6589938082983922E-7</v>
      </c>
      <c r="AS1546" s="89">
        <f t="shared" si="1061"/>
        <v>4.2806943156004906E-6</v>
      </c>
      <c r="AT1546" s="89">
        <f t="shared" si="1062"/>
        <v>1.2842082946801473E-2</v>
      </c>
      <c r="AU1546" s="91">
        <f t="shared" si="1063"/>
        <v>5.8859546839506754E-7</v>
      </c>
      <c r="AV1546" s="95">
        <f t="shared" si="1073"/>
        <v>479.37285452307702</v>
      </c>
      <c r="AW1546" s="96">
        <f t="shared" si="1074"/>
        <v>2980.2041099461371</v>
      </c>
      <c r="AX1546" s="96">
        <f t="shared" si="1075"/>
        <v>170.05327400289133</v>
      </c>
      <c r="AY1546" s="96">
        <f t="shared" si="1076"/>
        <v>1562.4534251941793</v>
      </c>
      <c r="AZ1546" s="96">
        <f t="shared" si="1077"/>
        <v>4687360.275582538</v>
      </c>
      <c r="BA1546" s="97">
        <f t="shared" si="1078"/>
        <v>214.83734596419964</v>
      </c>
      <c r="BB1546" s="102">
        <f t="shared" si="1079"/>
        <v>1.3133502863645945</v>
      </c>
      <c r="BC1546" s="98">
        <f t="shared" si="1080"/>
        <v>8.1649427669757184</v>
      </c>
      <c r="BD1546" s="98">
        <f t="shared" si="1081"/>
        <v>0.46589938082983923</v>
      </c>
      <c r="BE1546" s="98">
        <f t="shared" si="1082"/>
        <v>4.2806943156004911</v>
      </c>
      <c r="BF1546" s="98">
        <f t="shared" si="1083"/>
        <v>12842.082946801473</v>
      </c>
      <c r="BG1546" s="103">
        <f t="shared" si="1084"/>
        <v>0.58859546839506749</v>
      </c>
      <c r="BH1546">
        <v>0.1</v>
      </c>
      <c r="BI1546">
        <f t="shared" si="1064"/>
        <v>244.13334768659053</v>
      </c>
      <c r="BJ1546">
        <v>0.1</v>
      </c>
      <c r="BK1546">
        <f t="shared" si="1065"/>
        <v>240</v>
      </c>
      <c r="BL1546" s="114">
        <v>187.562005220738</v>
      </c>
      <c r="BM1546" s="114">
        <v>1012.03746873145</v>
      </c>
      <c r="BN1546" s="114">
        <v>69.555897325915296</v>
      </c>
      <c r="BO1546" s="114">
        <v>256</v>
      </c>
      <c r="BP1546" s="114">
        <v>384000</v>
      </c>
      <c r="BQ1546" s="107">
        <f t="shared" si="1066"/>
        <v>8.7999999999999994E-9</v>
      </c>
      <c r="BR1546" s="107">
        <f t="shared" si="1067"/>
        <v>4.6040382013565927E-4</v>
      </c>
      <c r="BS1546" s="107">
        <f t="shared" si="1068"/>
        <v>2.4886297814841313E-3</v>
      </c>
      <c r="BT1546" s="107">
        <f t="shared" si="1069"/>
        <v>1.706585052379462E-4</v>
      </c>
      <c r="BU1546" s="107">
        <f t="shared" si="1070"/>
        <v>6.4421605071837045E-4</v>
      </c>
      <c r="BV1546" s="107">
        <f t="shared" si="1071"/>
        <v>1.0481256211234704</v>
      </c>
      <c r="BW1546" s="117">
        <f t="shared" si="1072"/>
        <v>3.0382588836681192E-5</v>
      </c>
    </row>
    <row r="1547" spans="1:75" x14ac:dyDescent="0.25">
      <c r="A1547" s="108">
        <v>4.6831250000000004</v>
      </c>
      <c r="B1547" s="108">
        <v>-74.141166666666678</v>
      </c>
      <c r="C1547" s="119">
        <v>24</v>
      </c>
      <c r="D1547" s="119">
        <v>33</v>
      </c>
      <c r="E1547" s="119">
        <v>1925</v>
      </c>
      <c r="F1547" s="31" t="s">
        <v>3776</v>
      </c>
      <c r="G1547" s="31" t="s">
        <v>3777</v>
      </c>
      <c r="H1547" s="31" t="s">
        <v>3778</v>
      </c>
      <c r="I1547" s="53" t="s">
        <v>40</v>
      </c>
      <c r="J1547" s="1" t="s">
        <v>41</v>
      </c>
      <c r="K1547" s="1" t="s">
        <v>3779</v>
      </c>
      <c r="L1547" s="1"/>
      <c r="M1547" s="1">
        <v>2006</v>
      </c>
      <c r="N1547" s="15" t="s">
        <v>102</v>
      </c>
      <c r="O1547" s="2" t="s">
        <v>103</v>
      </c>
      <c r="P1547" s="22">
        <v>-8.4851358602175367E-2</v>
      </c>
      <c r="Q1547" s="5">
        <v>86.343459839999994</v>
      </c>
      <c r="R1547" s="18">
        <v>61.49326319011287</v>
      </c>
      <c r="S1547" s="2" t="s">
        <v>45</v>
      </c>
      <c r="T1547" s="2"/>
      <c r="U1547" s="2"/>
      <c r="V1547" s="14">
        <v>365</v>
      </c>
      <c r="W1547" s="1"/>
      <c r="X1547" s="1"/>
      <c r="Y1547" s="1">
        <v>8760</v>
      </c>
      <c r="Z1547" s="1">
        <v>0</v>
      </c>
      <c r="AA1547" s="1">
        <v>0</v>
      </c>
      <c r="AB1547" s="19" t="s">
        <v>49</v>
      </c>
      <c r="AC1547" s="19">
        <v>840000</v>
      </c>
      <c r="AD1547" s="19">
        <v>2400000</v>
      </c>
      <c r="AE1547" s="19">
        <v>1800000</v>
      </c>
      <c r="AF1547" s="19">
        <v>600000</v>
      </c>
      <c r="AG1547" s="19">
        <v>2676000000</v>
      </c>
      <c r="AH1547" s="23">
        <v>86.343459839999994</v>
      </c>
      <c r="AI1547" s="20">
        <v>9.1200000000000003E-2</v>
      </c>
      <c r="AJ1547" s="21">
        <f>AC1547*R1547/1000000000</f>
        <v>5.1654341079694806E-2</v>
      </c>
      <c r="AK1547" s="21">
        <f>AD1547*R1547/1000000000</f>
        <v>0.1475838316562709</v>
      </c>
      <c r="AL1547" s="21">
        <f>AE1547*R1547/1000000000</f>
        <v>0.11068787374220317</v>
      </c>
      <c r="AM1547" s="21">
        <f>AF1547*R1547/1000000000</f>
        <v>3.6895957914067724E-2</v>
      </c>
      <c r="AN1547" s="21">
        <f>AG1547*R1547/1000000000</f>
        <v>164.55597229674203</v>
      </c>
      <c r="AO1547" s="86">
        <f t="shared" si="1057"/>
        <v>5.6081856029382937</v>
      </c>
      <c r="AP1547" s="88">
        <f t="shared" si="1058"/>
        <v>1.4151874268409536E-4</v>
      </c>
      <c r="AQ1547" s="89">
        <f t="shared" si="1059"/>
        <v>4.0433926481170108E-4</v>
      </c>
      <c r="AR1547" s="89">
        <f t="shared" si="1060"/>
        <v>3.0325444860877581E-4</v>
      </c>
      <c r="AS1547" s="89">
        <f t="shared" si="1061"/>
        <v>1.0108481620292527E-4</v>
      </c>
      <c r="AT1547" s="89">
        <f t="shared" si="1062"/>
        <v>0.45083828026504663</v>
      </c>
      <c r="AU1547" s="91">
        <f t="shared" si="1063"/>
        <v>1.5364892062844641E-2</v>
      </c>
      <c r="AV1547" s="95">
        <f t="shared" si="1073"/>
        <v>51654.341079694808</v>
      </c>
      <c r="AW1547" s="96">
        <f t="shared" si="1074"/>
        <v>147583.83165627089</v>
      </c>
      <c r="AX1547" s="96">
        <f t="shared" si="1075"/>
        <v>110687.87374220317</v>
      </c>
      <c r="AY1547" s="96">
        <f t="shared" si="1076"/>
        <v>36895.957914067723</v>
      </c>
      <c r="AZ1547" s="96">
        <f t="shared" si="1077"/>
        <v>164555972.29674202</v>
      </c>
      <c r="BA1547" s="97">
        <f t="shared" si="1078"/>
        <v>5608185.6029382935</v>
      </c>
      <c r="BB1547" s="102">
        <f t="shared" si="1079"/>
        <v>141.51874268409534</v>
      </c>
      <c r="BC1547" s="98">
        <f t="shared" si="1080"/>
        <v>404.33926481170107</v>
      </c>
      <c r="BD1547" s="98">
        <f t="shared" si="1081"/>
        <v>303.25444860877582</v>
      </c>
      <c r="BE1547" s="98">
        <f t="shared" si="1082"/>
        <v>101.08481620292527</v>
      </c>
      <c r="BF1547" s="98">
        <f t="shared" si="1083"/>
        <v>450838.28026504663</v>
      </c>
      <c r="BG1547" s="103">
        <f t="shared" si="1084"/>
        <v>15364.892062844641</v>
      </c>
      <c r="BH1547">
        <v>0.1</v>
      </c>
      <c r="BI1547">
        <f t="shared" si="1064"/>
        <v>6.149326319011287</v>
      </c>
      <c r="BJ1547">
        <v>0.1</v>
      </c>
      <c r="BK1547">
        <f t="shared" si="1065"/>
        <v>8.6343459839999994</v>
      </c>
      <c r="BL1547" s="114">
        <v>336000</v>
      </c>
      <c r="BM1547" s="114">
        <v>480000</v>
      </c>
      <c r="BN1547" s="114">
        <v>360000</v>
      </c>
      <c r="BO1547" s="114">
        <v>120000</v>
      </c>
      <c r="BP1547" s="114">
        <v>1070400000</v>
      </c>
      <c r="BQ1547" s="107">
        <f t="shared" si="1066"/>
        <v>9.1200000000000014E-3</v>
      </c>
      <c r="BR1547" s="107">
        <f t="shared" si="1067"/>
        <v>2.1297630429326312E-2</v>
      </c>
      <c r="BS1547" s="107">
        <f t="shared" si="1068"/>
        <v>3.3000747996330716E-2</v>
      </c>
      <c r="BT1547" s="107">
        <f t="shared" si="1069"/>
        <v>2.4750560997248032E-2</v>
      </c>
      <c r="BU1547" s="107">
        <f t="shared" si="1070"/>
        <v>8.2501869990826791E-3</v>
      </c>
      <c r="BV1547" s="107">
        <f t="shared" si="1071"/>
        <v>67.848165510568109</v>
      </c>
      <c r="BW1547" s="117">
        <f t="shared" si="1072"/>
        <v>0.79311721399808699</v>
      </c>
    </row>
    <row r="1548" spans="1:75" ht="15" customHeight="1" x14ac:dyDescent="0.25">
      <c r="A1548" s="108">
        <v>4.5317055555555559</v>
      </c>
      <c r="B1548" s="108">
        <v>-74.114136111111108</v>
      </c>
      <c r="C1548" s="119">
        <v>27</v>
      </c>
      <c r="D1548" s="119">
        <v>16</v>
      </c>
      <c r="E1548" s="119">
        <v>1706</v>
      </c>
      <c r="F1548" s="31" t="s">
        <v>3780</v>
      </c>
      <c r="G1548" s="31" t="s">
        <v>3507</v>
      </c>
      <c r="H1548" s="31" t="s">
        <v>3781</v>
      </c>
      <c r="I1548" s="53" t="s">
        <v>3384</v>
      </c>
      <c r="J1548" s="1" t="s">
        <v>53</v>
      </c>
      <c r="K1548" s="1" t="s">
        <v>3782</v>
      </c>
      <c r="L1548" s="1"/>
      <c r="M1548" s="1">
        <v>1998</v>
      </c>
      <c r="N1548" s="2" t="s">
        <v>150</v>
      </c>
      <c r="O1548" s="2" t="s">
        <v>3329</v>
      </c>
      <c r="P1548" s="28">
        <v>4.2689148957375835E-3</v>
      </c>
      <c r="Q1548" s="54">
        <v>360000</v>
      </c>
      <c r="R1548" s="18">
        <v>366200.02152988582</v>
      </c>
      <c r="S1548" s="15" t="s">
        <v>64</v>
      </c>
      <c r="T1548" s="15">
        <f t="shared" ref="T1548:T1569" si="1085">((R1548*6933000)/1000)/8460</f>
        <v>300102.21622537804</v>
      </c>
      <c r="U1548" s="15" t="s">
        <v>45</v>
      </c>
      <c r="V1548" s="14">
        <v>365</v>
      </c>
      <c r="W1548" s="1"/>
      <c r="X1548" s="1"/>
      <c r="Y1548" s="1">
        <v>2880</v>
      </c>
      <c r="Z1548" s="1">
        <v>0</v>
      </c>
      <c r="AA1548" s="1">
        <v>0</v>
      </c>
      <c r="AB1548" s="19" t="s">
        <v>226</v>
      </c>
      <c r="AC1548" s="19">
        <v>12.7152226842523</v>
      </c>
      <c r="AD1548" s="19">
        <v>4.5638248573294096</v>
      </c>
      <c r="AE1548" s="19">
        <v>12.0799261022882</v>
      </c>
      <c r="AF1548" s="19">
        <v>6.25</v>
      </c>
      <c r="AG1548" s="19">
        <v>2343</v>
      </c>
      <c r="AH1548" s="20">
        <v>5536.7678571428569</v>
      </c>
      <c r="AI1548" s="20">
        <v>1.3619999999999999E-8</v>
      </c>
      <c r="AJ1548" s="21">
        <f t="shared" ref="AJ1548:AJ1569" si="1086">AC1548*R1548/1000000</f>
        <v>4.6563148207304854</v>
      </c>
      <c r="AK1548" s="21">
        <f t="shared" ref="AK1548:AK1569" si="1087">AD1548*R1548/1000000</f>
        <v>1.6712727610126579</v>
      </c>
      <c r="AL1548" s="21">
        <f t="shared" ref="AL1548:AL1569" si="1088">AE1548*R1548/1000000</f>
        <v>4.4236691987373682</v>
      </c>
      <c r="AM1548" s="21">
        <f t="shared" ref="AM1548:AM1569" si="1089">AF1548*R1548/1000000</f>
        <v>2.2887501345617864</v>
      </c>
      <c r="AN1548" s="21">
        <f t="shared" ref="AN1548:AN1569" si="1090">AG1548*R1548/1000000</f>
        <v>858.00665044452251</v>
      </c>
      <c r="AO1548" s="86">
        <f t="shared" si="1057"/>
        <v>7.6709523904602413E-5</v>
      </c>
      <c r="AP1548" s="88">
        <f t="shared" si="1058"/>
        <v>1.2757026906110918E-2</v>
      </c>
      <c r="AQ1548" s="89">
        <f t="shared" si="1059"/>
        <v>4.5788294822264597E-3</v>
      </c>
      <c r="AR1548" s="89">
        <f t="shared" si="1060"/>
        <v>1.2119641640376351E-2</v>
      </c>
      <c r="AS1548" s="89">
        <f t="shared" si="1061"/>
        <v>6.2705483138679081E-3</v>
      </c>
      <c r="AT1548" s="89">
        <f t="shared" si="1062"/>
        <v>2.3507031519028012</v>
      </c>
      <c r="AU1548" s="91">
        <f t="shared" si="1063"/>
        <v>2.1016307919069154E-7</v>
      </c>
      <c r="AV1548" s="95">
        <f t="shared" si="1073"/>
        <v>4656314.820730485</v>
      </c>
      <c r="AW1548" s="96">
        <f t="shared" si="1074"/>
        <v>1671272.7610126578</v>
      </c>
      <c r="AX1548" s="96">
        <f t="shared" si="1075"/>
        <v>4423669.198737368</v>
      </c>
      <c r="AY1548" s="96">
        <f t="shared" si="1076"/>
        <v>2288750.1345617864</v>
      </c>
      <c r="AZ1548" s="96">
        <f t="shared" si="1077"/>
        <v>858006650.4445225</v>
      </c>
      <c r="BA1548" s="97">
        <f t="shared" si="1078"/>
        <v>76.709523904602406</v>
      </c>
      <c r="BB1548" s="102">
        <f t="shared" si="1079"/>
        <v>12757.026906110917</v>
      </c>
      <c r="BC1548" s="98">
        <f t="shared" si="1080"/>
        <v>4578.8294822264597</v>
      </c>
      <c r="BD1548" s="98">
        <f t="shared" si="1081"/>
        <v>12119.641640376351</v>
      </c>
      <c r="BE1548" s="98">
        <f t="shared" si="1082"/>
        <v>6270.5483138679083</v>
      </c>
      <c r="BF1548" s="98">
        <f t="shared" si="1083"/>
        <v>2350703.1519028014</v>
      </c>
      <c r="BG1548" s="103">
        <f t="shared" si="1084"/>
        <v>0.21016307919069155</v>
      </c>
      <c r="BH1548">
        <v>0.1</v>
      </c>
      <c r="BI1548">
        <f t="shared" si="1064"/>
        <v>36620.002152988585</v>
      </c>
      <c r="BJ1548">
        <v>0.1</v>
      </c>
      <c r="BK1548">
        <f t="shared" si="1065"/>
        <v>553.67678571428576</v>
      </c>
      <c r="BL1548" s="114">
        <v>8.7974410932361504</v>
      </c>
      <c r="BM1548" s="114">
        <v>3.6268345072346699</v>
      </c>
      <c r="BN1548" s="114">
        <v>10.053852918428399</v>
      </c>
      <c r="BO1548" s="114">
        <v>12.5</v>
      </c>
      <c r="BP1548" s="114">
        <v>2343</v>
      </c>
      <c r="BQ1548" s="107">
        <f t="shared" si="1066"/>
        <v>1.3620000000000001E-9</v>
      </c>
      <c r="BR1548" s="107">
        <f t="shared" si="1067"/>
        <v>3.2550987987962974</v>
      </c>
      <c r="BS1548" s="107">
        <f t="shared" si="1068"/>
        <v>1.3386208003086117</v>
      </c>
      <c r="BT1548" s="107">
        <f t="shared" si="1069"/>
        <v>3.7082016067560959</v>
      </c>
      <c r="BU1548" s="107">
        <f t="shared" si="1070"/>
        <v>4.583218572751135</v>
      </c>
      <c r="BV1548" s="107">
        <f t="shared" si="1071"/>
        <v>862.28601190619997</v>
      </c>
      <c r="BW1548" s="117">
        <f t="shared" si="1072"/>
        <v>1.084836490690719E-5</v>
      </c>
    </row>
    <row r="1549" spans="1:75" ht="15" customHeight="1" x14ac:dyDescent="0.25">
      <c r="A1549" s="108">
        <v>4.5487388888888889</v>
      </c>
      <c r="B1549" s="108">
        <v>-74.113091666666662</v>
      </c>
      <c r="C1549" s="119">
        <v>28</v>
      </c>
      <c r="D1549" s="119">
        <v>18</v>
      </c>
      <c r="E1549" s="119">
        <v>1733</v>
      </c>
      <c r="F1549" s="31" t="s">
        <v>3783</v>
      </c>
      <c r="G1549" s="31" t="s">
        <v>3784</v>
      </c>
      <c r="H1549" s="31" t="s">
        <v>3785</v>
      </c>
      <c r="I1549" s="53" t="s">
        <v>3384</v>
      </c>
      <c r="J1549" s="1" t="s">
        <v>3786</v>
      </c>
      <c r="K1549" s="1" t="s">
        <v>3787</v>
      </c>
      <c r="L1549" s="1"/>
      <c r="M1549" s="1" t="s">
        <v>3489</v>
      </c>
      <c r="N1549" s="2" t="s">
        <v>150</v>
      </c>
      <c r="O1549" s="2" t="s">
        <v>3329</v>
      </c>
      <c r="P1549" s="28">
        <v>4.2689148957375835E-3</v>
      </c>
      <c r="Q1549" s="54">
        <v>192000</v>
      </c>
      <c r="R1549" s="18">
        <v>195306.67814927243</v>
      </c>
      <c r="S1549" s="15" t="s">
        <v>64</v>
      </c>
      <c r="T1549" s="15">
        <f t="shared" si="1085"/>
        <v>160054.51532020164</v>
      </c>
      <c r="U1549" s="15" t="s">
        <v>45</v>
      </c>
      <c r="V1549" s="14">
        <v>365</v>
      </c>
      <c r="W1549" s="1"/>
      <c r="X1549" s="1"/>
      <c r="Y1549" s="1">
        <v>1296</v>
      </c>
      <c r="Z1549" s="1">
        <v>0</v>
      </c>
      <c r="AA1549" s="1">
        <v>0</v>
      </c>
      <c r="AB1549" s="19" t="s">
        <v>226</v>
      </c>
      <c r="AC1549" s="19">
        <v>12.7152226842523</v>
      </c>
      <c r="AD1549" s="19">
        <v>4.5638248573294096</v>
      </c>
      <c r="AE1549" s="19">
        <v>12.0799261022882</v>
      </c>
      <c r="AF1549" s="19">
        <v>6.25</v>
      </c>
      <c r="AG1549" s="19">
        <v>2343</v>
      </c>
      <c r="AH1549" s="20">
        <v>5536.7678571428569</v>
      </c>
      <c r="AI1549" s="20">
        <v>1.3619999999999999E-8</v>
      </c>
      <c r="AJ1549" s="21">
        <f t="shared" si="1086"/>
        <v>2.483367904389592</v>
      </c>
      <c r="AK1549" s="21">
        <f t="shared" si="1087"/>
        <v>0.89134547254008412</v>
      </c>
      <c r="AL1549" s="21">
        <f t="shared" si="1088"/>
        <v>2.3592902393265964</v>
      </c>
      <c r="AM1549" s="21">
        <f t="shared" si="1089"/>
        <v>1.2206667384329526</v>
      </c>
      <c r="AN1549" s="21">
        <f t="shared" si="1090"/>
        <v>457.60354690374527</v>
      </c>
      <c r="AO1549" s="86">
        <f t="shared" si="1057"/>
        <v>7.6709523904602413E-5</v>
      </c>
      <c r="AP1549" s="88">
        <f t="shared" si="1058"/>
        <v>6.8037476832591565E-3</v>
      </c>
      <c r="AQ1549" s="89">
        <f t="shared" si="1059"/>
        <v>2.4420423905207782E-3</v>
      </c>
      <c r="AR1549" s="89">
        <f t="shared" si="1060"/>
        <v>6.4638088748673874E-3</v>
      </c>
      <c r="AS1549" s="89">
        <f t="shared" si="1061"/>
        <v>3.3442924340628837E-3</v>
      </c>
      <c r="AT1549" s="89">
        <f t="shared" si="1062"/>
        <v>1.2537083476814939</v>
      </c>
      <c r="AU1549" s="91">
        <f t="shared" si="1063"/>
        <v>2.1016307919069154E-7</v>
      </c>
      <c r="AV1549" s="95">
        <f t="shared" si="1073"/>
        <v>2483367.9043895919</v>
      </c>
      <c r="AW1549" s="96">
        <f t="shared" si="1074"/>
        <v>891345.47254008416</v>
      </c>
      <c r="AX1549" s="96">
        <f t="shared" si="1075"/>
        <v>2359290.2393265963</v>
      </c>
      <c r="AY1549" s="96">
        <f t="shared" si="1076"/>
        <v>1220666.7384329527</v>
      </c>
      <c r="AZ1549" s="96">
        <f t="shared" si="1077"/>
        <v>457603546.90374529</v>
      </c>
      <c r="BA1549" s="97">
        <f t="shared" si="1078"/>
        <v>76.709523904602406</v>
      </c>
      <c r="BB1549" s="102">
        <f t="shared" si="1079"/>
        <v>6803.7476832591565</v>
      </c>
      <c r="BC1549" s="98">
        <f t="shared" si="1080"/>
        <v>2442.0423905207781</v>
      </c>
      <c r="BD1549" s="98">
        <f t="shared" si="1081"/>
        <v>6463.8088748673872</v>
      </c>
      <c r="BE1549" s="98">
        <f t="shared" si="1082"/>
        <v>3344.2924340628838</v>
      </c>
      <c r="BF1549" s="98">
        <f t="shared" si="1083"/>
        <v>1253708.347681494</v>
      </c>
      <c r="BG1549" s="103">
        <f t="shared" si="1084"/>
        <v>0.21016307919069155</v>
      </c>
      <c r="BH1549">
        <v>0.1</v>
      </c>
      <c r="BI1549">
        <f t="shared" si="1064"/>
        <v>19530.667814927245</v>
      </c>
      <c r="BJ1549">
        <v>0.1</v>
      </c>
      <c r="BK1549">
        <f t="shared" si="1065"/>
        <v>553.67678571428576</v>
      </c>
      <c r="BL1549" s="114">
        <v>8.7974410932361504</v>
      </c>
      <c r="BM1549" s="114">
        <v>3.6268345072346699</v>
      </c>
      <c r="BN1549" s="114">
        <v>10.053852918428399</v>
      </c>
      <c r="BO1549" s="114">
        <v>12.5</v>
      </c>
      <c r="BP1549" s="114">
        <v>2343</v>
      </c>
      <c r="BQ1549" s="107">
        <f t="shared" si="1066"/>
        <v>1.3620000000000001E-9</v>
      </c>
      <c r="BR1549" s="107">
        <f t="shared" si="1067"/>
        <v>1.7360526926913584</v>
      </c>
      <c r="BS1549" s="107">
        <f t="shared" si="1068"/>
        <v>0.71393109349792616</v>
      </c>
      <c r="BT1549" s="107">
        <f t="shared" si="1069"/>
        <v>1.9777075236032511</v>
      </c>
      <c r="BU1549" s="107">
        <f t="shared" si="1070"/>
        <v>2.4443832388006048</v>
      </c>
      <c r="BV1549" s="107">
        <f t="shared" si="1071"/>
        <v>459.88587301663989</v>
      </c>
      <c r="BW1549" s="117">
        <f t="shared" si="1072"/>
        <v>1.084836490690719E-5</v>
      </c>
    </row>
    <row r="1550" spans="1:75" ht="15" customHeight="1" x14ac:dyDescent="0.25">
      <c r="A1550" s="108">
        <v>4.5606055555555551</v>
      </c>
      <c r="B1550" s="108">
        <v>-74.074855555555558</v>
      </c>
      <c r="C1550" s="119">
        <v>32</v>
      </c>
      <c r="D1550" s="119">
        <v>20</v>
      </c>
      <c r="E1550" s="119">
        <v>2256</v>
      </c>
      <c r="F1550" s="31" t="s">
        <v>3788</v>
      </c>
      <c r="G1550" s="31" t="s">
        <v>3504</v>
      </c>
      <c r="H1550" s="31" t="s">
        <v>3489</v>
      </c>
      <c r="I1550" s="53" t="s">
        <v>2934</v>
      </c>
      <c r="J1550" s="1" t="s">
        <v>53</v>
      </c>
      <c r="K1550" s="1" t="s">
        <v>3789</v>
      </c>
      <c r="L1550" s="1"/>
      <c r="M1550" s="1" t="s">
        <v>3489</v>
      </c>
      <c r="N1550" s="2" t="s">
        <v>150</v>
      </c>
      <c r="O1550" s="2" t="s">
        <v>3329</v>
      </c>
      <c r="P1550" s="28">
        <v>4.2689148957375835E-3</v>
      </c>
      <c r="Q1550" s="54">
        <v>192000</v>
      </c>
      <c r="R1550" s="18">
        <v>195306.67814927243</v>
      </c>
      <c r="S1550" s="15" t="s">
        <v>64</v>
      </c>
      <c r="T1550" s="15">
        <f t="shared" si="1085"/>
        <v>160054.51532020164</v>
      </c>
      <c r="U1550" s="15" t="s">
        <v>45</v>
      </c>
      <c r="V1550" s="14">
        <v>365</v>
      </c>
      <c r="W1550" s="1"/>
      <c r="X1550" s="1"/>
      <c r="Y1550" s="14">
        <v>8760</v>
      </c>
      <c r="Z1550" s="1">
        <v>0</v>
      </c>
      <c r="AA1550" s="1">
        <v>0</v>
      </c>
      <c r="AB1550" s="19" t="s">
        <v>226</v>
      </c>
      <c r="AC1550" s="19">
        <v>12.7152226842523</v>
      </c>
      <c r="AD1550" s="19">
        <v>4.5638248573294096</v>
      </c>
      <c r="AE1550" s="19">
        <v>12.0799261022882</v>
      </c>
      <c r="AF1550" s="19">
        <v>6.25</v>
      </c>
      <c r="AG1550" s="19">
        <v>2343</v>
      </c>
      <c r="AH1550" s="20">
        <v>5536.7678571428569</v>
      </c>
      <c r="AI1550" s="20">
        <v>1.3619999999999999E-8</v>
      </c>
      <c r="AJ1550" s="21">
        <f t="shared" si="1086"/>
        <v>2.483367904389592</v>
      </c>
      <c r="AK1550" s="21">
        <f t="shared" si="1087"/>
        <v>0.89134547254008412</v>
      </c>
      <c r="AL1550" s="21">
        <f t="shared" si="1088"/>
        <v>2.3592902393265964</v>
      </c>
      <c r="AM1550" s="21">
        <f t="shared" si="1089"/>
        <v>1.2206667384329526</v>
      </c>
      <c r="AN1550" s="21">
        <f t="shared" si="1090"/>
        <v>457.60354690374527</v>
      </c>
      <c r="AO1550" s="86">
        <f t="shared" si="1057"/>
        <v>7.6709523904602413E-5</v>
      </c>
      <c r="AP1550" s="88">
        <f t="shared" si="1058"/>
        <v>6.8037476832591565E-3</v>
      </c>
      <c r="AQ1550" s="89">
        <f t="shared" si="1059"/>
        <v>2.4420423905207782E-3</v>
      </c>
      <c r="AR1550" s="89">
        <f t="shared" si="1060"/>
        <v>6.4638088748673874E-3</v>
      </c>
      <c r="AS1550" s="89">
        <f t="shared" si="1061"/>
        <v>3.3442924340628837E-3</v>
      </c>
      <c r="AT1550" s="89">
        <f t="shared" si="1062"/>
        <v>1.2537083476814939</v>
      </c>
      <c r="AU1550" s="91">
        <f t="shared" si="1063"/>
        <v>2.1016307919069154E-7</v>
      </c>
      <c r="AV1550" s="95">
        <f t="shared" si="1073"/>
        <v>2483367.9043895919</v>
      </c>
      <c r="AW1550" s="96">
        <f t="shared" si="1074"/>
        <v>891345.47254008416</v>
      </c>
      <c r="AX1550" s="96">
        <f t="shared" si="1075"/>
        <v>2359290.2393265963</v>
      </c>
      <c r="AY1550" s="96">
        <f t="shared" si="1076"/>
        <v>1220666.7384329527</v>
      </c>
      <c r="AZ1550" s="96">
        <f t="shared" si="1077"/>
        <v>457603546.90374529</v>
      </c>
      <c r="BA1550" s="97">
        <f t="shared" si="1078"/>
        <v>76.709523904602406</v>
      </c>
      <c r="BB1550" s="102">
        <f t="shared" si="1079"/>
        <v>6803.7476832591565</v>
      </c>
      <c r="BC1550" s="98">
        <f t="shared" si="1080"/>
        <v>2442.0423905207781</v>
      </c>
      <c r="BD1550" s="98">
        <f t="shared" si="1081"/>
        <v>6463.8088748673872</v>
      </c>
      <c r="BE1550" s="98">
        <f t="shared" si="1082"/>
        <v>3344.2924340628838</v>
      </c>
      <c r="BF1550" s="98">
        <f t="shared" si="1083"/>
        <v>1253708.347681494</v>
      </c>
      <c r="BG1550" s="103">
        <f t="shared" si="1084"/>
        <v>0.21016307919069155</v>
      </c>
      <c r="BH1550">
        <v>0.1</v>
      </c>
      <c r="BI1550">
        <f t="shared" si="1064"/>
        <v>19530.667814927245</v>
      </c>
      <c r="BJ1550">
        <v>0.1</v>
      </c>
      <c r="BK1550">
        <f t="shared" si="1065"/>
        <v>553.67678571428576</v>
      </c>
      <c r="BL1550" s="114">
        <v>8.7974410932361504</v>
      </c>
      <c r="BM1550" s="114">
        <v>3.6268345072346699</v>
      </c>
      <c r="BN1550" s="114">
        <v>10.053852918428399</v>
      </c>
      <c r="BO1550" s="114">
        <v>12.5</v>
      </c>
      <c r="BP1550" s="114">
        <v>2343</v>
      </c>
      <c r="BQ1550" s="107">
        <f t="shared" si="1066"/>
        <v>1.3620000000000001E-9</v>
      </c>
      <c r="BR1550" s="107">
        <f t="shared" si="1067"/>
        <v>1.7360526926913584</v>
      </c>
      <c r="BS1550" s="107">
        <f t="shared" si="1068"/>
        <v>0.71393109349792616</v>
      </c>
      <c r="BT1550" s="107">
        <f t="shared" si="1069"/>
        <v>1.9777075236032511</v>
      </c>
      <c r="BU1550" s="107">
        <f t="shared" si="1070"/>
        <v>2.4443832388006048</v>
      </c>
      <c r="BV1550" s="107">
        <f t="shared" si="1071"/>
        <v>459.88587301663989</v>
      </c>
      <c r="BW1550" s="117">
        <f t="shared" si="1072"/>
        <v>1.084836490690719E-5</v>
      </c>
    </row>
    <row r="1551" spans="1:75" ht="15" customHeight="1" x14ac:dyDescent="0.25">
      <c r="A1551" s="108">
        <v>4.5377611111111111</v>
      </c>
      <c r="B1551" s="108">
        <v>-74.111588888888889</v>
      </c>
      <c r="C1551" s="119">
        <v>28</v>
      </c>
      <c r="D1551" s="119">
        <v>17</v>
      </c>
      <c r="E1551" s="119">
        <v>1720</v>
      </c>
      <c r="F1551" s="31" t="s">
        <v>3790</v>
      </c>
      <c r="G1551" s="31" t="s">
        <v>3507</v>
      </c>
      <c r="H1551" s="31" t="s">
        <v>3791</v>
      </c>
      <c r="I1551" s="53" t="s">
        <v>3384</v>
      </c>
      <c r="J1551" s="1" t="s">
        <v>53</v>
      </c>
      <c r="K1551" s="1" t="s">
        <v>3513</v>
      </c>
      <c r="L1551" s="1"/>
      <c r="M1551" s="1" t="s">
        <v>3489</v>
      </c>
      <c r="N1551" s="2" t="s">
        <v>150</v>
      </c>
      <c r="O1551" s="2" t="s">
        <v>3329</v>
      </c>
      <c r="P1551" s="28">
        <v>4.2689148957375835E-3</v>
      </c>
      <c r="Q1551" s="54">
        <v>900000</v>
      </c>
      <c r="R1551" s="18">
        <v>915500.0538247145</v>
      </c>
      <c r="S1551" s="15" t="s">
        <v>64</v>
      </c>
      <c r="T1551" s="15">
        <f t="shared" si="1085"/>
        <v>750255.54056344519</v>
      </c>
      <c r="U1551" s="15" t="s">
        <v>45</v>
      </c>
      <c r="V1551" s="14">
        <v>365</v>
      </c>
      <c r="W1551" s="1"/>
      <c r="X1551" s="1"/>
      <c r="Y1551" s="1">
        <v>960</v>
      </c>
      <c r="Z1551" s="1">
        <v>0</v>
      </c>
      <c r="AA1551" s="1">
        <v>0</v>
      </c>
      <c r="AB1551" s="19" t="s">
        <v>226</v>
      </c>
      <c r="AC1551" s="19">
        <v>12.7152226842523</v>
      </c>
      <c r="AD1551" s="19">
        <v>4.5638248573294096</v>
      </c>
      <c r="AE1551" s="19">
        <v>12.0799261022882</v>
      </c>
      <c r="AF1551" s="19">
        <v>6.25</v>
      </c>
      <c r="AG1551" s="19">
        <v>2343</v>
      </c>
      <c r="AH1551" s="20">
        <v>5536.7678571428569</v>
      </c>
      <c r="AI1551" s="20">
        <v>1.3619999999999999E-8</v>
      </c>
      <c r="AJ1551" s="21">
        <f t="shared" si="1086"/>
        <v>11.64078705182621</v>
      </c>
      <c r="AK1551" s="21">
        <f t="shared" si="1087"/>
        <v>4.1781819025316445</v>
      </c>
      <c r="AL1551" s="21">
        <f t="shared" si="1088"/>
        <v>11.05917299684342</v>
      </c>
      <c r="AM1551" s="21">
        <f t="shared" si="1089"/>
        <v>5.7218753364044659</v>
      </c>
      <c r="AN1551" s="21">
        <f t="shared" si="1090"/>
        <v>2145.0166261113063</v>
      </c>
      <c r="AO1551" s="86">
        <f t="shared" si="1057"/>
        <v>7.6709523904602413E-5</v>
      </c>
      <c r="AP1551" s="88">
        <f t="shared" si="1058"/>
        <v>3.189256726527729E-2</v>
      </c>
      <c r="AQ1551" s="89">
        <f t="shared" si="1059"/>
        <v>1.1447073705566149E-2</v>
      </c>
      <c r="AR1551" s="89">
        <f t="shared" si="1060"/>
        <v>3.0299104100940877E-2</v>
      </c>
      <c r="AS1551" s="89">
        <f t="shared" si="1061"/>
        <v>1.5676370784669769E-2</v>
      </c>
      <c r="AT1551" s="89">
        <f t="shared" si="1062"/>
        <v>5.8767578797570037</v>
      </c>
      <c r="AU1551" s="91">
        <f t="shared" si="1063"/>
        <v>2.1016307919069154E-7</v>
      </c>
      <c r="AV1551" s="95">
        <f t="shared" si="1073"/>
        <v>11640787.051826211</v>
      </c>
      <c r="AW1551" s="96">
        <f t="shared" si="1074"/>
        <v>4178181.9025316443</v>
      </c>
      <c r="AX1551" s="96">
        <f t="shared" si="1075"/>
        <v>11059172.99684342</v>
      </c>
      <c r="AY1551" s="96">
        <f t="shared" si="1076"/>
        <v>5721875.3364044661</v>
      </c>
      <c r="AZ1551" s="96">
        <f t="shared" si="1077"/>
        <v>2145016626.1113064</v>
      </c>
      <c r="BA1551" s="97">
        <f t="shared" si="1078"/>
        <v>76.709523904602406</v>
      </c>
      <c r="BB1551" s="102">
        <f t="shared" si="1079"/>
        <v>31892.567265277288</v>
      </c>
      <c r="BC1551" s="98">
        <f t="shared" si="1080"/>
        <v>11447.073705566148</v>
      </c>
      <c r="BD1551" s="98">
        <f t="shared" si="1081"/>
        <v>30299.104100940876</v>
      </c>
      <c r="BE1551" s="98">
        <f t="shared" si="1082"/>
        <v>15676.370784669769</v>
      </c>
      <c r="BF1551" s="98">
        <f t="shared" si="1083"/>
        <v>5876757.8797570039</v>
      </c>
      <c r="BG1551" s="103">
        <f t="shared" si="1084"/>
        <v>0.21016307919069155</v>
      </c>
      <c r="BH1551">
        <v>0.1</v>
      </c>
      <c r="BI1551">
        <f t="shared" si="1064"/>
        <v>91550.005382471456</v>
      </c>
      <c r="BJ1551">
        <v>0.1</v>
      </c>
      <c r="BK1551">
        <f t="shared" si="1065"/>
        <v>553.67678571428576</v>
      </c>
      <c r="BL1551" s="114">
        <v>8.7974410932361504</v>
      </c>
      <c r="BM1551" s="114">
        <v>3.6268345072346699</v>
      </c>
      <c r="BN1551" s="114">
        <v>10.053852918428399</v>
      </c>
      <c r="BO1551" s="114">
        <v>12.5</v>
      </c>
      <c r="BP1551" s="114">
        <v>2343</v>
      </c>
      <c r="BQ1551" s="107">
        <f t="shared" si="1066"/>
        <v>1.3620000000000001E-9</v>
      </c>
      <c r="BR1551" s="107">
        <f t="shared" si="1067"/>
        <v>8.1377469969907406</v>
      </c>
      <c r="BS1551" s="107">
        <f t="shared" si="1068"/>
        <v>3.346552000771529</v>
      </c>
      <c r="BT1551" s="107">
        <f t="shared" si="1069"/>
        <v>9.2705040168902393</v>
      </c>
      <c r="BU1551" s="107">
        <f t="shared" si="1070"/>
        <v>11.458046431877836</v>
      </c>
      <c r="BV1551" s="107">
        <f t="shared" si="1071"/>
        <v>2155.7150297654998</v>
      </c>
      <c r="BW1551" s="117">
        <f t="shared" si="1072"/>
        <v>1.084836490690719E-5</v>
      </c>
    </row>
    <row r="1552" spans="1:75" ht="15" customHeight="1" x14ac:dyDescent="0.25">
      <c r="A1552" s="108">
        <v>4.5377611111111111</v>
      </c>
      <c r="B1552" s="108">
        <v>-74.111588888888889</v>
      </c>
      <c r="C1552" s="119">
        <v>28</v>
      </c>
      <c r="D1552" s="119">
        <v>17</v>
      </c>
      <c r="E1552" s="119">
        <v>1720</v>
      </c>
      <c r="F1552" s="31" t="s">
        <v>3790</v>
      </c>
      <c r="G1552" s="31" t="s">
        <v>3507</v>
      </c>
      <c r="H1552" s="31" t="s">
        <v>3791</v>
      </c>
      <c r="I1552" s="53" t="s">
        <v>3384</v>
      </c>
      <c r="J1552" s="1" t="s">
        <v>53</v>
      </c>
      <c r="K1552" s="1" t="s">
        <v>3513</v>
      </c>
      <c r="L1552" s="1"/>
      <c r="M1552" s="1" t="s">
        <v>3489</v>
      </c>
      <c r="N1552" s="2" t="s">
        <v>150</v>
      </c>
      <c r="O1552" s="2" t="s">
        <v>3329</v>
      </c>
      <c r="P1552" s="28">
        <v>4.2689148957375835E-3</v>
      </c>
      <c r="Q1552" s="54">
        <v>900000</v>
      </c>
      <c r="R1552" s="18">
        <v>915500.0538247145</v>
      </c>
      <c r="S1552" s="15" t="s">
        <v>64</v>
      </c>
      <c r="T1552" s="15">
        <f t="shared" si="1085"/>
        <v>750255.54056344519</v>
      </c>
      <c r="U1552" s="15" t="s">
        <v>45</v>
      </c>
      <c r="V1552" s="14">
        <v>365</v>
      </c>
      <c r="W1552" s="1"/>
      <c r="X1552" s="1"/>
      <c r="Y1552" s="1">
        <v>960</v>
      </c>
      <c r="Z1552" s="1">
        <v>0</v>
      </c>
      <c r="AA1552" s="1">
        <v>0</v>
      </c>
      <c r="AB1552" s="19" t="s">
        <v>226</v>
      </c>
      <c r="AC1552" s="19">
        <v>12.7152226842523</v>
      </c>
      <c r="AD1552" s="19">
        <v>4.5638248573294096</v>
      </c>
      <c r="AE1552" s="19">
        <v>12.0799261022882</v>
      </c>
      <c r="AF1552" s="19">
        <v>6.25</v>
      </c>
      <c r="AG1552" s="19">
        <v>2343</v>
      </c>
      <c r="AH1552" s="20">
        <v>5536.7678571428569</v>
      </c>
      <c r="AI1552" s="20">
        <v>1.3619999999999999E-8</v>
      </c>
      <c r="AJ1552" s="21">
        <f t="shared" si="1086"/>
        <v>11.64078705182621</v>
      </c>
      <c r="AK1552" s="21">
        <f t="shared" si="1087"/>
        <v>4.1781819025316445</v>
      </c>
      <c r="AL1552" s="21">
        <f t="shared" si="1088"/>
        <v>11.05917299684342</v>
      </c>
      <c r="AM1552" s="21">
        <f t="shared" si="1089"/>
        <v>5.7218753364044659</v>
      </c>
      <c r="AN1552" s="21">
        <f t="shared" si="1090"/>
        <v>2145.0166261113063</v>
      </c>
      <c r="AO1552" s="86">
        <f t="shared" si="1057"/>
        <v>7.6709523904602413E-5</v>
      </c>
      <c r="AP1552" s="88">
        <f t="shared" si="1058"/>
        <v>3.189256726527729E-2</v>
      </c>
      <c r="AQ1552" s="89">
        <f t="shared" si="1059"/>
        <v>1.1447073705566149E-2</v>
      </c>
      <c r="AR1552" s="89">
        <f t="shared" si="1060"/>
        <v>3.0299104100940877E-2</v>
      </c>
      <c r="AS1552" s="89">
        <f t="shared" si="1061"/>
        <v>1.5676370784669769E-2</v>
      </c>
      <c r="AT1552" s="89">
        <f t="shared" si="1062"/>
        <v>5.8767578797570037</v>
      </c>
      <c r="AU1552" s="91">
        <f t="shared" si="1063"/>
        <v>2.1016307919069154E-7</v>
      </c>
      <c r="AV1552" s="95">
        <f t="shared" si="1073"/>
        <v>11640787.051826211</v>
      </c>
      <c r="AW1552" s="96">
        <f t="shared" si="1074"/>
        <v>4178181.9025316443</v>
      </c>
      <c r="AX1552" s="96">
        <f t="shared" si="1075"/>
        <v>11059172.99684342</v>
      </c>
      <c r="AY1552" s="96">
        <f t="shared" si="1076"/>
        <v>5721875.3364044661</v>
      </c>
      <c r="AZ1552" s="96">
        <f t="shared" si="1077"/>
        <v>2145016626.1113064</v>
      </c>
      <c r="BA1552" s="97">
        <f t="shared" si="1078"/>
        <v>76.709523904602406</v>
      </c>
      <c r="BB1552" s="102">
        <f t="shared" si="1079"/>
        <v>31892.567265277288</v>
      </c>
      <c r="BC1552" s="98">
        <f t="shared" si="1080"/>
        <v>11447.073705566148</v>
      </c>
      <c r="BD1552" s="98">
        <f t="shared" si="1081"/>
        <v>30299.104100940876</v>
      </c>
      <c r="BE1552" s="98">
        <f t="shared" si="1082"/>
        <v>15676.370784669769</v>
      </c>
      <c r="BF1552" s="98">
        <f t="shared" si="1083"/>
        <v>5876757.8797570039</v>
      </c>
      <c r="BG1552" s="103">
        <f t="shared" si="1084"/>
        <v>0.21016307919069155</v>
      </c>
      <c r="BH1552">
        <v>0.1</v>
      </c>
      <c r="BI1552">
        <f t="shared" si="1064"/>
        <v>91550.005382471456</v>
      </c>
      <c r="BJ1552">
        <v>0.1</v>
      </c>
      <c r="BK1552">
        <f t="shared" si="1065"/>
        <v>553.67678571428576</v>
      </c>
      <c r="BL1552" s="114">
        <v>8.7974410932361504</v>
      </c>
      <c r="BM1552" s="114">
        <v>3.6268345072346699</v>
      </c>
      <c r="BN1552" s="114">
        <v>10.053852918428399</v>
      </c>
      <c r="BO1552" s="114">
        <v>12.5</v>
      </c>
      <c r="BP1552" s="114">
        <v>2343</v>
      </c>
      <c r="BQ1552" s="107">
        <f t="shared" si="1066"/>
        <v>1.3620000000000001E-9</v>
      </c>
      <c r="BR1552" s="107">
        <f t="shared" si="1067"/>
        <v>8.1377469969907406</v>
      </c>
      <c r="BS1552" s="107">
        <f t="shared" si="1068"/>
        <v>3.346552000771529</v>
      </c>
      <c r="BT1552" s="107">
        <f t="shared" si="1069"/>
        <v>9.2705040168902393</v>
      </c>
      <c r="BU1552" s="107">
        <f t="shared" si="1070"/>
        <v>11.458046431877836</v>
      </c>
      <c r="BV1552" s="107">
        <f t="shared" si="1071"/>
        <v>2155.7150297654998</v>
      </c>
      <c r="BW1552" s="117">
        <f t="shared" si="1072"/>
        <v>1.084836490690719E-5</v>
      </c>
    </row>
    <row r="1553" spans="1:75" ht="15" customHeight="1" x14ac:dyDescent="0.25">
      <c r="A1553" s="108">
        <v>4.515022222222222</v>
      </c>
      <c r="B1553" s="108">
        <v>-74.109097222222218</v>
      </c>
      <c r="C1553" s="119">
        <v>28</v>
      </c>
      <c r="D1553" s="119">
        <v>15</v>
      </c>
      <c r="E1553" s="119">
        <v>1694</v>
      </c>
      <c r="F1553" s="31" t="s">
        <v>3792</v>
      </c>
      <c r="G1553" s="31" t="s">
        <v>3784</v>
      </c>
      <c r="H1553" s="31" t="s">
        <v>3793</v>
      </c>
      <c r="I1553" s="53" t="s">
        <v>3384</v>
      </c>
      <c r="J1553" s="1" t="s">
        <v>53</v>
      </c>
      <c r="K1553" s="1" t="s">
        <v>3794</v>
      </c>
      <c r="L1553" s="1"/>
      <c r="M1553" s="1" t="s">
        <v>3489</v>
      </c>
      <c r="N1553" s="2" t="s">
        <v>150</v>
      </c>
      <c r="O1553" s="2" t="s">
        <v>3329</v>
      </c>
      <c r="P1553" s="28">
        <v>4.2689148957375835E-3</v>
      </c>
      <c r="Q1553" s="54">
        <v>120000</v>
      </c>
      <c r="R1553" s="18">
        <v>122066.67384329527</v>
      </c>
      <c r="S1553" s="15" t="s">
        <v>64</v>
      </c>
      <c r="T1553" s="15">
        <f t="shared" si="1085"/>
        <v>100034.07207512602</v>
      </c>
      <c r="U1553" s="15" t="s">
        <v>45</v>
      </c>
      <c r="V1553" s="14">
        <v>365</v>
      </c>
      <c r="W1553" s="1"/>
      <c r="X1553" s="1"/>
      <c r="Y1553" s="1">
        <v>1152</v>
      </c>
      <c r="Z1553" s="1">
        <v>0</v>
      </c>
      <c r="AA1553" s="1">
        <v>0</v>
      </c>
      <c r="AB1553" s="19" t="s">
        <v>226</v>
      </c>
      <c r="AC1553" s="19">
        <v>12.7152226842523</v>
      </c>
      <c r="AD1553" s="19">
        <v>4.5638248573294096</v>
      </c>
      <c r="AE1553" s="19">
        <v>12.0799261022882</v>
      </c>
      <c r="AF1553" s="19">
        <v>6.25</v>
      </c>
      <c r="AG1553" s="19">
        <v>2343</v>
      </c>
      <c r="AH1553" s="20">
        <v>5536.7678571428569</v>
      </c>
      <c r="AI1553" s="20">
        <v>1.3619999999999999E-8</v>
      </c>
      <c r="AJ1553" s="21">
        <f t="shared" si="1086"/>
        <v>1.552104940243495</v>
      </c>
      <c r="AK1553" s="21">
        <f t="shared" si="1087"/>
        <v>0.55709092033755259</v>
      </c>
      <c r="AL1553" s="21">
        <f t="shared" si="1088"/>
        <v>1.4745563995791227</v>
      </c>
      <c r="AM1553" s="21">
        <f t="shared" si="1089"/>
        <v>0.76291671152059548</v>
      </c>
      <c r="AN1553" s="21">
        <f t="shared" si="1090"/>
        <v>286.00221681484078</v>
      </c>
      <c r="AO1553" s="86">
        <f t="shared" si="1057"/>
        <v>7.6709523904602413E-5</v>
      </c>
      <c r="AP1553" s="88">
        <f t="shared" si="1058"/>
        <v>4.2523423020369728E-3</v>
      </c>
      <c r="AQ1553" s="89">
        <f t="shared" si="1059"/>
        <v>1.5262764940754865E-3</v>
      </c>
      <c r="AR1553" s="89">
        <f t="shared" si="1060"/>
        <v>4.0398805467921168E-3</v>
      </c>
      <c r="AS1553" s="89">
        <f t="shared" si="1061"/>
        <v>2.0901827712893027E-3</v>
      </c>
      <c r="AT1553" s="89">
        <f t="shared" si="1062"/>
        <v>0.78356771730093366</v>
      </c>
      <c r="AU1553" s="91">
        <f t="shared" si="1063"/>
        <v>2.1016307919069154E-7</v>
      </c>
      <c r="AV1553" s="95">
        <f t="shared" si="1073"/>
        <v>1552104.9402434949</v>
      </c>
      <c r="AW1553" s="96">
        <f t="shared" si="1074"/>
        <v>557090.92033755255</v>
      </c>
      <c r="AX1553" s="96">
        <f t="shared" si="1075"/>
        <v>1474556.3995791227</v>
      </c>
      <c r="AY1553" s="96">
        <f t="shared" si="1076"/>
        <v>762916.71152059548</v>
      </c>
      <c r="AZ1553" s="96">
        <f t="shared" si="1077"/>
        <v>286002216.81484079</v>
      </c>
      <c r="BA1553" s="97">
        <f t="shared" si="1078"/>
        <v>76.709523904602406</v>
      </c>
      <c r="BB1553" s="102">
        <f t="shared" si="1079"/>
        <v>4252.3423020369728</v>
      </c>
      <c r="BC1553" s="98">
        <f t="shared" si="1080"/>
        <v>1526.2764940754864</v>
      </c>
      <c r="BD1553" s="98">
        <f t="shared" si="1081"/>
        <v>4039.880546792117</v>
      </c>
      <c r="BE1553" s="98">
        <f t="shared" si="1082"/>
        <v>2090.1827712893028</v>
      </c>
      <c r="BF1553" s="98">
        <f t="shared" si="1083"/>
        <v>783567.71730093367</v>
      </c>
      <c r="BG1553" s="103">
        <f t="shared" si="1084"/>
        <v>0.21016307919069155</v>
      </c>
      <c r="BH1553">
        <v>0.1</v>
      </c>
      <c r="BI1553">
        <f t="shared" si="1064"/>
        <v>12206.667384329528</v>
      </c>
      <c r="BJ1553">
        <v>0.1</v>
      </c>
      <c r="BK1553">
        <f t="shared" si="1065"/>
        <v>553.67678571428576</v>
      </c>
      <c r="BL1553" s="114">
        <v>8.7974410932361504</v>
      </c>
      <c r="BM1553" s="114">
        <v>3.6268345072346699</v>
      </c>
      <c r="BN1553" s="114">
        <v>10.053852918428399</v>
      </c>
      <c r="BO1553" s="114">
        <v>12.5</v>
      </c>
      <c r="BP1553" s="114">
        <v>2343</v>
      </c>
      <c r="BQ1553" s="107">
        <f t="shared" si="1066"/>
        <v>1.3620000000000001E-9</v>
      </c>
      <c r="BR1553" s="107">
        <f t="shared" si="1067"/>
        <v>1.0850329329320989</v>
      </c>
      <c r="BS1553" s="107">
        <f t="shared" si="1068"/>
        <v>0.44620693343620388</v>
      </c>
      <c r="BT1553" s="107">
        <f t="shared" si="1069"/>
        <v>1.2360672022520318</v>
      </c>
      <c r="BU1553" s="107">
        <f t="shared" si="1070"/>
        <v>1.5277395242503784</v>
      </c>
      <c r="BV1553" s="107">
        <f t="shared" si="1071"/>
        <v>287.42867063539995</v>
      </c>
      <c r="BW1553" s="117">
        <f t="shared" si="1072"/>
        <v>1.084836490690719E-5</v>
      </c>
    </row>
    <row r="1554" spans="1:75" ht="15" customHeight="1" x14ac:dyDescent="0.25">
      <c r="A1554" s="108">
        <v>4.5599416666666661</v>
      </c>
      <c r="B1554" s="108">
        <v>-74.075000000000003</v>
      </c>
      <c r="C1554" s="119">
        <v>32</v>
      </c>
      <c r="D1554" s="119">
        <v>19</v>
      </c>
      <c r="E1554" s="119">
        <v>2243</v>
      </c>
      <c r="F1554" s="31" t="s">
        <v>3795</v>
      </c>
      <c r="G1554" s="31" t="s">
        <v>3796</v>
      </c>
      <c r="H1554" s="31" t="s">
        <v>3489</v>
      </c>
      <c r="I1554" s="53" t="s">
        <v>2934</v>
      </c>
      <c r="J1554" s="1" t="s">
        <v>53</v>
      </c>
      <c r="K1554" s="1" t="s">
        <v>3797</v>
      </c>
      <c r="L1554" s="1"/>
      <c r="M1554" s="1" t="s">
        <v>3489</v>
      </c>
      <c r="N1554" s="2" t="s">
        <v>150</v>
      </c>
      <c r="O1554" s="2" t="s">
        <v>3329</v>
      </c>
      <c r="P1554" s="28">
        <v>4.2689148957375835E-3</v>
      </c>
      <c r="Q1554" s="54">
        <v>144000</v>
      </c>
      <c r="R1554" s="18">
        <v>146480.00861195431</v>
      </c>
      <c r="S1554" s="15" t="s">
        <v>64</v>
      </c>
      <c r="T1554" s="15">
        <f t="shared" si="1085"/>
        <v>120040.88649015121</v>
      </c>
      <c r="U1554" s="15" t="s">
        <v>45</v>
      </c>
      <c r="V1554" s="14">
        <v>365</v>
      </c>
      <c r="W1554" s="1"/>
      <c r="X1554" s="1"/>
      <c r="Y1554" s="14">
        <v>730</v>
      </c>
      <c r="Z1554" s="1">
        <v>0</v>
      </c>
      <c r="AA1554" s="1">
        <v>0</v>
      </c>
      <c r="AB1554" s="19" t="s">
        <v>226</v>
      </c>
      <c r="AC1554" s="19">
        <v>12.7152226842523</v>
      </c>
      <c r="AD1554" s="19">
        <v>4.5638248573294096</v>
      </c>
      <c r="AE1554" s="19">
        <v>12.0799261022882</v>
      </c>
      <c r="AF1554" s="19">
        <v>6.25</v>
      </c>
      <c r="AG1554" s="19">
        <v>2343</v>
      </c>
      <c r="AH1554" s="20">
        <v>5536.7678571428569</v>
      </c>
      <c r="AI1554" s="20">
        <v>1.3619999999999999E-8</v>
      </c>
      <c r="AJ1554" s="21">
        <f t="shared" si="1086"/>
        <v>1.8625259282921938</v>
      </c>
      <c r="AK1554" s="21">
        <f t="shared" si="1087"/>
        <v>0.66850910440506306</v>
      </c>
      <c r="AL1554" s="21">
        <f t="shared" si="1088"/>
        <v>1.7694676794949471</v>
      </c>
      <c r="AM1554" s="21">
        <f t="shared" si="1089"/>
        <v>0.91550005382471455</v>
      </c>
      <c r="AN1554" s="21">
        <f t="shared" si="1090"/>
        <v>343.20266017780892</v>
      </c>
      <c r="AO1554" s="86">
        <f t="shared" si="1057"/>
        <v>7.6709523904602413E-5</v>
      </c>
      <c r="AP1554" s="88">
        <f t="shared" si="1058"/>
        <v>5.1028107624443665E-3</v>
      </c>
      <c r="AQ1554" s="89">
        <f t="shared" si="1059"/>
        <v>1.8315317928905837E-3</v>
      </c>
      <c r="AR1554" s="89">
        <f t="shared" si="1060"/>
        <v>4.8478566561505404E-3</v>
      </c>
      <c r="AS1554" s="89">
        <f t="shared" si="1061"/>
        <v>2.5082193255471633E-3</v>
      </c>
      <c r="AT1554" s="89">
        <f t="shared" si="1062"/>
        <v>0.94028126076112029</v>
      </c>
      <c r="AU1554" s="91">
        <f t="shared" si="1063"/>
        <v>2.1016307919069154E-7</v>
      </c>
      <c r="AV1554" s="95">
        <f t="shared" si="1073"/>
        <v>1862525.9282921937</v>
      </c>
      <c r="AW1554" s="96">
        <f t="shared" si="1074"/>
        <v>668509.10440506309</v>
      </c>
      <c r="AX1554" s="96">
        <f t="shared" si="1075"/>
        <v>1769467.6794949472</v>
      </c>
      <c r="AY1554" s="96">
        <f t="shared" si="1076"/>
        <v>915500.0538247145</v>
      </c>
      <c r="AZ1554" s="96">
        <f t="shared" si="1077"/>
        <v>343202660.17780894</v>
      </c>
      <c r="BA1554" s="97">
        <f t="shared" si="1078"/>
        <v>76.709523904602406</v>
      </c>
      <c r="BB1554" s="102">
        <f t="shared" si="1079"/>
        <v>5102.8107624443664</v>
      </c>
      <c r="BC1554" s="98">
        <f t="shared" si="1080"/>
        <v>1831.5317928905836</v>
      </c>
      <c r="BD1554" s="98">
        <f t="shared" si="1081"/>
        <v>4847.8566561505404</v>
      </c>
      <c r="BE1554" s="98">
        <f t="shared" si="1082"/>
        <v>2508.2193255471634</v>
      </c>
      <c r="BF1554" s="98">
        <f t="shared" si="1083"/>
        <v>940281.26076112024</v>
      </c>
      <c r="BG1554" s="103">
        <f t="shared" si="1084"/>
        <v>0.21016307919069155</v>
      </c>
      <c r="BH1554">
        <v>0.1</v>
      </c>
      <c r="BI1554">
        <f t="shared" si="1064"/>
        <v>14648.000861195433</v>
      </c>
      <c r="BJ1554">
        <v>0.1</v>
      </c>
      <c r="BK1554">
        <f t="shared" si="1065"/>
        <v>553.67678571428576</v>
      </c>
      <c r="BL1554" s="114">
        <v>8.7974410932361504</v>
      </c>
      <c r="BM1554" s="114">
        <v>3.6268345072346699</v>
      </c>
      <c r="BN1554" s="114">
        <v>10.053852918428399</v>
      </c>
      <c r="BO1554" s="114">
        <v>12.5</v>
      </c>
      <c r="BP1554" s="114">
        <v>2343</v>
      </c>
      <c r="BQ1554" s="107">
        <f t="shared" si="1066"/>
        <v>1.3620000000000001E-9</v>
      </c>
      <c r="BR1554" s="107">
        <f t="shared" si="1067"/>
        <v>1.3020395195185186</v>
      </c>
      <c r="BS1554" s="107">
        <f t="shared" si="1068"/>
        <v>0.53544832012344457</v>
      </c>
      <c r="BT1554" s="107">
        <f t="shared" si="1069"/>
        <v>1.4832806427024381</v>
      </c>
      <c r="BU1554" s="107">
        <f t="shared" si="1070"/>
        <v>1.8332874291004539</v>
      </c>
      <c r="BV1554" s="107">
        <f t="shared" si="1071"/>
        <v>344.91440476247988</v>
      </c>
      <c r="BW1554" s="117">
        <f t="shared" si="1072"/>
        <v>1.084836490690719E-5</v>
      </c>
    </row>
    <row r="1555" spans="1:75" ht="15" customHeight="1" x14ac:dyDescent="0.25">
      <c r="A1555" s="108">
        <v>4.5151777777777777</v>
      </c>
      <c r="B1555" s="108">
        <v>-74.099441666666664</v>
      </c>
      <c r="C1555" s="119">
        <v>29</v>
      </c>
      <c r="D1555" s="119">
        <v>15</v>
      </c>
      <c r="E1555" s="119">
        <v>2188</v>
      </c>
      <c r="F1555" s="31" t="s">
        <v>3798</v>
      </c>
      <c r="G1555" s="31" t="s">
        <v>3507</v>
      </c>
      <c r="H1555" s="31" t="s">
        <v>3799</v>
      </c>
      <c r="I1555" s="53" t="s">
        <v>3384</v>
      </c>
      <c r="J1555" s="1" t="s">
        <v>53</v>
      </c>
      <c r="K1555" s="1" t="s">
        <v>3797</v>
      </c>
      <c r="L1555" s="1"/>
      <c r="M1555" s="1" t="s">
        <v>3489</v>
      </c>
      <c r="N1555" s="2" t="s">
        <v>150</v>
      </c>
      <c r="O1555" s="2" t="s">
        <v>3329</v>
      </c>
      <c r="P1555" s="28">
        <v>4.2689148957375835E-3</v>
      </c>
      <c r="Q1555" s="54">
        <v>264000</v>
      </c>
      <c r="R1555" s="18">
        <v>268546.6824552496</v>
      </c>
      <c r="S1555" s="15" t="s">
        <v>64</v>
      </c>
      <c r="T1555" s="15">
        <f t="shared" si="1085"/>
        <v>220074.95856527725</v>
      </c>
      <c r="U1555" s="15" t="s">
        <v>45</v>
      </c>
      <c r="V1555" s="14">
        <v>365</v>
      </c>
      <c r="W1555" s="1"/>
      <c r="X1555" s="1"/>
      <c r="Y1555" s="1">
        <v>1680</v>
      </c>
      <c r="Z1555" s="1">
        <v>0</v>
      </c>
      <c r="AA1555" s="1">
        <v>0</v>
      </c>
      <c r="AB1555" s="19" t="s">
        <v>226</v>
      </c>
      <c r="AC1555" s="19">
        <v>12.7152226842523</v>
      </c>
      <c r="AD1555" s="19">
        <v>4.5638248573294096</v>
      </c>
      <c r="AE1555" s="19">
        <v>12.0799261022882</v>
      </c>
      <c r="AF1555" s="19">
        <v>6.25</v>
      </c>
      <c r="AG1555" s="19">
        <v>2343</v>
      </c>
      <c r="AH1555" s="20">
        <v>5536.7678571428569</v>
      </c>
      <c r="AI1555" s="20">
        <v>1.3619999999999999E-8</v>
      </c>
      <c r="AJ1555" s="21">
        <f t="shared" si="1086"/>
        <v>3.4146308685356885</v>
      </c>
      <c r="AK1555" s="21">
        <f t="shared" si="1087"/>
        <v>1.2256000247426155</v>
      </c>
      <c r="AL1555" s="21">
        <f t="shared" si="1088"/>
        <v>3.2440240790740704</v>
      </c>
      <c r="AM1555" s="21">
        <f t="shared" si="1089"/>
        <v>1.6784167653453099</v>
      </c>
      <c r="AN1555" s="21">
        <f t="shared" si="1090"/>
        <v>629.20487699264982</v>
      </c>
      <c r="AO1555" s="86">
        <f t="shared" si="1057"/>
        <v>7.6709523904602413E-5</v>
      </c>
      <c r="AP1555" s="88">
        <f t="shared" si="1058"/>
        <v>9.3551530644813384E-3</v>
      </c>
      <c r="AQ1555" s="89">
        <f t="shared" si="1059"/>
        <v>3.3578082869660702E-3</v>
      </c>
      <c r="AR1555" s="89">
        <f t="shared" si="1060"/>
        <v>8.8877372029426589E-3</v>
      </c>
      <c r="AS1555" s="89">
        <f t="shared" si="1061"/>
        <v>4.5984020968364656E-3</v>
      </c>
      <c r="AT1555" s="89">
        <f t="shared" si="1062"/>
        <v>1.7238489780620543</v>
      </c>
      <c r="AU1555" s="91">
        <f t="shared" si="1063"/>
        <v>2.1016307919069154E-7</v>
      </c>
      <c r="AV1555" s="95">
        <f t="shared" si="1073"/>
        <v>3414630.8685356886</v>
      </c>
      <c r="AW1555" s="96">
        <f t="shared" si="1074"/>
        <v>1225600.0247426156</v>
      </c>
      <c r="AX1555" s="96">
        <f t="shared" si="1075"/>
        <v>3244024.0790740703</v>
      </c>
      <c r="AY1555" s="96">
        <f t="shared" si="1076"/>
        <v>1678416.7653453099</v>
      </c>
      <c r="AZ1555" s="96">
        <f t="shared" si="1077"/>
        <v>629204876.99264979</v>
      </c>
      <c r="BA1555" s="97">
        <f t="shared" si="1078"/>
        <v>76.709523904602406</v>
      </c>
      <c r="BB1555" s="102">
        <f t="shared" si="1079"/>
        <v>9355.1530644813392</v>
      </c>
      <c r="BC1555" s="98">
        <f t="shared" si="1080"/>
        <v>3357.8082869660702</v>
      </c>
      <c r="BD1555" s="98">
        <f t="shared" si="1081"/>
        <v>8887.7372029426588</v>
      </c>
      <c r="BE1555" s="98">
        <f t="shared" si="1082"/>
        <v>4598.4020968364657</v>
      </c>
      <c r="BF1555" s="98">
        <f t="shared" si="1083"/>
        <v>1723848.9780620544</v>
      </c>
      <c r="BG1555" s="103">
        <f t="shared" si="1084"/>
        <v>0.21016307919069155</v>
      </c>
      <c r="BH1555">
        <v>0.1</v>
      </c>
      <c r="BI1555">
        <f t="shared" si="1064"/>
        <v>26854.668245524961</v>
      </c>
      <c r="BJ1555">
        <v>0.1</v>
      </c>
      <c r="BK1555">
        <f t="shared" si="1065"/>
        <v>553.67678571428576</v>
      </c>
      <c r="BL1555" s="114">
        <v>8.7974410932361504</v>
      </c>
      <c r="BM1555" s="114">
        <v>3.6268345072346699</v>
      </c>
      <c r="BN1555" s="114">
        <v>10.053852918428399</v>
      </c>
      <c r="BO1555" s="114">
        <v>12.5</v>
      </c>
      <c r="BP1555" s="114">
        <v>2343</v>
      </c>
      <c r="BQ1555" s="107">
        <f t="shared" si="1066"/>
        <v>1.3620000000000001E-9</v>
      </c>
      <c r="BR1555" s="107">
        <f t="shared" si="1067"/>
        <v>2.3870724524506173</v>
      </c>
      <c r="BS1555" s="107">
        <f t="shared" si="1068"/>
        <v>0.98165525355964844</v>
      </c>
      <c r="BT1555" s="107">
        <f t="shared" si="1069"/>
        <v>2.7193478449544704</v>
      </c>
      <c r="BU1555" s="107">
        <f t="shared" si="1070"/>
        <v>3.3610269533508319</v>
      </c>
      <c r="BV1555" s="107">
        <f t="shared" si="1071"/>
        <v>632.34307539787994</v>
      </c>
      <c r="BW1555" s="117">
        <f t="shared" si="1072"/>
        <v>1.084836490690719E-5</v>
      </c>
    </row>
    <row r="1556" spans="1:75" ht="15" customHeight="1" x14ac:dyDescent="0.25">
      <c r="A1556" s="108">
        <v>4.5151777777777777</v>
      </c>
      <c r="B1556" s="108">
        <v>-74.082774999999998</v>
      </c>
      <c r="C1556" s="119">
        <v>31</v>
      </c>
      <c r="D1556" s="119">
        <v>15</v>
      </c>
      <c r="E1556" s="119">
        <v>2190</v>
      </c>
      <c r="F1556" s="31" t="s">
        <v>3798</v>
      </c>
      <c r="G1556" s="31" t="s">
        <v>3507</v>
      </c>
      <c r="H1556" s="31" t="s">
        <v>3799</v>
      </c>
      <c r="I1556" s="53" t="s">
        <v>3384</v>
      </c>
      <c r="J1556" s="1" t="s">
        <v>53</v>
      </c>
      <c r="K1556" s="1" t="s">
        <v>3797</v>
      </c>
      <c r="L1556" s="1"/>
      <c r="M1556" s="1" t="s">
        <v>3489</v>
      </c>
      <c r="N1556" s="2" t="s">
        <v>150</v>
      </c>
      <c r="O1556" s="2" t="s">
        <v>3329</v>
      </c>
      <c r="P1556" s="28">
        <v>4.2689148957375835E-3</v>
      </c>
      <c r="Q1556" s="54">
        <v>264000</v>
      </c>
      <c r="R1556" s="18">
        <v>268546.6824552496</v>
      </c>
      <c r="S1556" s="2" t="s">
        <v>3800</v>
      </c>
      <c r="T1556" s="15">
        <f t="shared" si="1085"/>
        <v>220074.95856527725</v>
      </c>
      <c r="U1556" s="15" t="s">
        <v>45</v>
      </c>
      <c r="V1556" s="14">
        <v>365</v>
      </c>
      <c r="W1556" s="76" t="s">
        <v>3306</v>
      </c>
      <c r="X1556" s="1"/>
      <c r="Y1556" s="14">
        <v>8760</v>
      </c>
      <c r="Z1556" s="1">
        <v>0</v>
      </c>
      <c r="AA1556" s="1">
        <v>0</v>
      </c>
      <c r="AB1556" s="19" t="s">
        <v>226</v>
      </c>
      <c r="AC1556" s="19">
        <v>12.7152226842523</v>
      </c>
      <c r="AD1556" s="19">
        <v>4.5638248573294096</v>
      </c>
      <c r="AE1556" s="19">
        <v>12.0799261022882</v>
      </c>
      <c r="AF1556" s="19">
        <v>6.25</v>
      </c>
      <c r="AG1556" s="19">
        <v>2343</v>
      </c>
      <c r="AH1556" s="20">
        <v>5536.7678571428569</v>
      </c>
      <c r="AI1556" s="20">
        <v>1.3619999999999999E-8</v>
      </c>
      <c r="AJ1556" s="21">
        <f t="shared" si="1086"/>
        <v>3.4146308685356885</v>
      </c>
      <c r="AK1556" s="21">
        <f t="shared" si="1087"/>
        <v>1.2256000247426155</v>
      </c>
      <c r="AL1556" s="21">
        <f t="shared" si="1088"/>
        <v>3.2440240790740704</v>
      </c>
      <c r="AM1556" s="21">
        <f t="shared" si="1089"/>
        <v>1.6784167653453099</v>
      </c>
      <c r="AN1556" s="21">
        <f t="shared" si="1090"/>
        <v>629.20487699264982</v>
      </c>
      <c r="AO1556" s="86">
        <f t="shared" si="1057"/>
        <v>7.6709523904602413E-5</v>
      </c>
      <c r="AP1556" s="88">
        <f t="shared" si="1058"/>
        <v>9.3551530644813384E-3</v>
      </c>
      <c r="AQ1556" s="89">
        <f t="shared" si="1059"/>
        <v>3.3578082869660702E-3</v>
      </c>
      <c r="AR1556" s="89">
        <f t="shared" si="1060"/>
        <v>8.8877372029426589E-3</v>
      </c>
      <c r="AS1556" s="89">
        <f t="shared" si="1061"/>
        <v>4.5984020968364656E-3</v>
      </c>
      <c r="AT1556" s="89">
        <f t="shared" si="1062"/>
        <v>1.7238489780620543</v>
      </c>
      <c r="AU1556" s="91">
        <f t="shared" si="1063"/>
        <v>2.1016307919069154E-7</v>
      </c>
      <c r="AV1556" s="95">
        <f t="shared" si="1073"/>
        <v>3414630.8685356886</v>
      </c>
      <c r="AW1556" s="96">
        <f t="shared" si="1074"/>
        <v>1225600.0247426156</v>
      </c>
      <c r="AX1556" s="96">
        <f t="shared" si="1075"/>
        <v>3244024.0790740703</v>
      </c>
      <c r="AY1556" s="96">
        <f t="shared" si="1076"/>
        <v>1678416.7653453099</v>
      </c>
      <c r="AZ1556" s="96">
        <f t="shared" si="1077"/>
        <v>629204876.99264979</v>
      </c>
      <c r="BA1556" s="97">
        <f t="shared" si="1078"/>
        <v>76.709523904602406</v>
      </c>
      <c r="BB1556" s="102">
        <f t="shared" si="1079"/>
        <v>9355.1530644813392</v>
      </c>
      <c r="BC1556" s="98">
        <f t="shared" si="1080"/>
        <v>3357.8082869660702</v>
      </c>
      <c r="BD1556" s="98">
        <f t="shared" si="1081"/>
        <v>8887.7372029426588</v>
      </c>
      <c r="BE1556" s="98">
        <f t="shared" si="1082"/>
        <v>4598.4020968364657</v>
      </c>
      <c r="BF1556" s="98">
        <f t="shared" si="1083"/>
        <v>1723848.9780620544</v>
      </c>
      <c r="BG1556" s="103">
        <f t="shared" si="1084"/>
        <v>0.21016307919069155</v>
      </c>
      <c r="BH1556">
        <v>0.1</v>
      </c>
      <c r="BI1556">
        <f t="shared" si="1064"/>
        <v>26854.668245524961</v>
      </c>
      <c r="BJ1556">
        <v>0.1</v>
      </c>
      <c r="BK1556">
        <f t="shared" si="1065"/>
        <v>553.67678571428576</v>
      </c>
      <c r="BL1556" s="114">
        <v>8.7974410932361504</v>
      </c>
      <c r="BM1556" s="114">
        <v>3.6268345072346699</v>
      </c>
      <c r="BN1556" s="114">
        <v>10.053852918428399</v>
      </c>
      <c r="BO1556" s="114">
        <v>12.5</v>
      </c>
      <c r="BP1556" s="114">
        <v>2343</v>
      </c>
      <c r="BQ1556" s="107">
        <f t="shared" si="1066"/>
        <v>1.3620000000000001E-9</v>
      </c>
      <c r="BR1556" s="107">
        <f t="shared" si="1067"/>
        <v>2.3870724524506173</v>
      </c>
      <c r="BS1556" s="107">
        <f t="shared" si="1068"/>
        <v>0.98165525355964844</v>
      </c>
      <c r="BT1556" s="107">
        <f t="shared" si="1069"/>
        <v>2.7193478449544704</v>
      </c>
      <c r="BU1556" s="107">
        <f t="shared" si="1070"/>
        <v>3.3610269533508319</v>
      </c>
      <c r="BV1556" s="107">
        <f t="shared" si="1071"/>
        <v>632.34307539787994</v>
      </c>
      <c r="BW1556" s="117">
        <f t="shared" si="1072"/>
        <v>1.084836490690719E-5</v>
      </c>
    </row>
    <row r="1557" spans="1:75" ht="15" customHeight="1" x14ac:dyDescent="0.25">
      <c r="A1557" s="108">
        <v>4.5647805555555552</v>
      </c>
      <c r="B1557" s="108">
        <v>-74.078327777777773</v>
      </c>
      <c r="C1557" s="119">
        <v>31</v>
      </c>
      <c r="D1557" s="119">
        <v>20</v>
      </c>
      <c r="E1557" s="119">
        <v>2255</v>
      </c>
      <c r="F1557" s="31" t="s">
        <v>3801</v>
      </c>
      <c r="G1557" s="31" t="s">
        <v>3504</v>
      </c>
      <c r="H1557" s="31" t="s">
        <v>3802</v>
      </c>
      <c r="I1557" s="53" t="s">
        <v>2934</v>
      </c>
      <c r="J1557" s="1" t="s">
        <v>53</v>
      </c>
      <c r="K1557" s="1" t="s">
        <v>3489</v>
      </c>
      <c r="L1557" s="1"/>
      <c r="M1557" s="1" t="s">
        <v>3489</v>
      </c>
      <c r="N1557" s="2" t="s">
        <v>150</v>
      </c>
      <c r="O1557" s="2" t="s">
        <v>3329</v>
      </c>
      <c r="P1557" s="28">
        <v>4.2689148957375835E-3</v>
      </c>
      <c r="Q1557" s="54">
        <v>96000</v>
      </c>
      <c r="R1557" s="18">
        <v>97653.339074636213</v>
      </c>
      <c r="S1557" s="15" t="s">
        <v>64</v>
      </c>
      <c r="T1557" s="15">
        <f t="shared" si="1085"/>
        <v>80027.257660100819</v>
      </c>
      <c r="U1557" s="15" t="s">
        <v>45</v>
      </c>
      <c r="V1557" s="14">
        <v>365</v>
      </c>
      <c r="W1557" s="76" t="s">
        <v>3306</v>
      </c>
      <c r="X1557" s="1"/>
      <c r="Y1557" s="14">
        <v>8760</v>
      </c>
      <c r="Z1557" s="1">
        <v>0</v>
      </c>
      <c r="AA1557" s="1">
        <v>0</v>
      </c>
      <c r="AB1557" s="19" t="s">
        <v>226</v>
      </c>
      <c r="AC1557" s="19">
        <v>12.7152226842523</v>
      </c>
      <c r="AD1557" s="19">
        <v>4.5638248573294096</v>
      </c>
      <c r="AE1557" s="19">
        <v>12.0799261022882</v>
      </c>
      <c r="AF1557" s="19">
        <v>6.25</v>
      </c>
      <c r="AG1557" s="19">
        <v>2343</v>
      </c>
      <c r="AH1557" s="20">
        <v>5536.7678571428569</v>
      </c>
      <c r="AI1557" s="20">
        <v>1.3619999999999999E-8</v>
      </c>
      <c r="AJ1557" s="21">
        <f t="shared" si="1086"/>
        <v>1.241683952194796</v>
      </c>
      <c r="AK1557" s="21">
        <f t="shared" si="1087"/>
        <v>0.44567273627004206</v>
      </c>
      <c r="AL1557" s="21">
        <f t="shared" si="1088"/>
        <v>1.1796451196632982</v>
      </c>
      <c r="AM1557" s="21">
        <f t="shared" si="1089"/>
        <v>0.6103333692164763</v>
      </c>
      <c r="AN1557" s="21">
        <f t="shared" si="1090"/>
        <v>228.80177345187263</v>
      </c>
      <c r="AO1557" s="86">
        <f t="shared" si="1057"/>
        <v>7.6709523904602413E-5</v>
      </c>
      <c r="AP1557" s="88">
        <f t="shared" si="1058"/>
        <v>3.4018738416295782E-3</v>
      </c>
      <c r="AQ1557" s="89">
        <f t="shared" si="1059"/>
        <v>1.2210211952603891E-3</v>
      </c>
      <c r="AR1557" s="89">
        <f t="shared" si="1060"/>
        <v>3.2319044374336937E-3</v>
      </c>
      <c r="AS1557" s="89">
        <f t="shared" si="1061"/>
        <v>1.6721462170314419E-3</v>
      </c>
      <c r="AT1557" s="89">
        <f t="shared" si="1062"/>
        <v>0.62685417384074693</v>
      </c>
      <c r="AU1557" s="91">
        <f t="shared" si="1063"/>
        <v>2.1016307919069154E-7</v>
      </c>
      <c r="AV1557" s="95">
        <f t="shared" si="1073"/>
        <v>1241683.9521947959</v>
      </c>
      <c r="AW1557" s="96">
        <f t="shared" si="1074"/>
        <v>445672.73627004208</v>
      </c>
      <c r="AX1557" s="96">
        <f t="shared" si="1075"/>
        <v>1179645.1196632981</v>
      </c>
      <c r="AY1557" s="96">
        <f t="shared" si="1076"/>
        <v>610333.36921647633</v>
      </c>
      <c r="AZ1557" s="96">
        <f t="shared" si="1077"/>
        <v>228801773.45187265</v>
      </c>
      <c r="BA1557" s="97">
        <f t="shared" si="1078"/>
        <v>76.709523904602406</v>
      </c>
      <c r="BB1557" s="102">
        <f t="shared" si="1079"/>
        <v>3401.8738416295782</v>
      </c>
      <c r="BC1557" s="98">
        <f t="shared" si="1080"/>
        <v>1221.021195260389</v>
      </c>
      <c r="BD1557" s="98">
        <f t="shared" si="1081"/>
        <v>3231.9044374336936</v>
      </c>
      <c r="BE1557" s="98">
        <f t="shared" si="1082"/>
        <v>1672.1462170314419</v>
      </c>
      <c r="BF1557" s="98">
        <f t="shared" si="1083"/>
        <v>626854.17384074698</v>
      </c>
      <c r="BG1557" s="103">
        <f t="shared" si="1084"/>
        <v>0.21016307919069155</v>
      </c>
      <c r="BH1557">
        <v>0.1</v>
      </c>
      <c r="BI1557">
        <f t="shared" si="1064"/>
        <v>9765.3339074636224</v>
      </c>
      <c r="BJ1557">
        <v>0.1</v>
      </c>
      <c r="BK1557">
        <f t="shared" si="1065"/>
        <v>553.67678571428576</v>
      </c>
      <c r="BL1557" s="114">
        <v>8.7974410932361504</v>
      </c>
      <c r="BM1557" s="114">
        <v>3.6268345072346699</v>
      </c>
      <c r="BN1557" s="114">
        <v>10.053852918428399</v>
      </c>
      <c r="BO1557" s="114">
        <v>12.5</v>
      </c>
      <c r="BP1557" s="114">
        <v>2343</v>
      </c>
      <c r="BQ1557" s="107">
        <f t="shared" si="1066"/>
        <v>1.3620000000000001E-9</v>
      </c>
      <c r="BR1557" s="107">
        <f t="shared" si="1067"/>
        <v>0.86802634634567921</v>
      </c>
      <c r="BS1557" s="107">
        <f t="shared" si="1068"/>
        <v>0.35696554674896308</v>
      </c>
      <c r="BT1557" s="107">
        <f t="shared" si="1069"/>
        <v>0.98885376180162554</v>
      </c>
      <c r="BU1557" s="107">
        <f t="shared" si="1070"/>
        <v>1.2221916194003024</v>
      </c>
      <c r="BV1557" s="107">
        <f t="shared" si="1071"/>
        <v>229.94293650831995</v>
      </c>
      <c r="BW1557" s="117">
        <f t="shared" si="1072"/>
        <v>1.084836490690719E-5</v>
      </c>
    </row>
    <row r="1558" spans="1:75" ht="15" customHeight="1" x14ac:dyDescent="0.25">
      <c r="A1558" s="108">
        <v>4.561405555555555</v>
      </c>
      <c r="B1558" s="108">
        <v>-74.079352777777771</v>
      </c>
      <c r="C1558" s="119">
        <v>31</v>
      </c>
      <c r="D1558" s="119">
        <v>20</v>
      </c>
      <c r="E1558" s="119">
        <v>2255</v>
      </c>
      <c r="F1558" s="31" t="s">
        <v>3803</v>
      </c>
      <c r="G1558" s="31" t="s">
        <v>3504</v>
      </c>
      <c r="H1558" s="31" t="s">
        <v>3804</v>
      </c>
      <c r="I1558" s="53" t="s">
        <v>2934</v>
      </c>
      <c r="J1558" s="1" t="s">
        <v>53</v>
      </c>
      <c r="K1558" s="1" t="s">
        <v>3805</v>
      </c>
      <c r="L1558" s="1"/>
      <c r="M1558" s="1" t="s">
        <v>3489</v>
      </c>
      <c r="N1558" s="2" t="s">
        <v>150</v>
      </c>
      <c r="O1558" s="2" t="s">
        <v>3329</v>
      </c>
      <c r="P1558" s="28">
        <v>4.2689148957375835E-3</v>
      </c>
      <c r="Q1558" s="54">
        <v>96000</v>
      </c>
      <c r="R1558" s="18">
        <v>97653.339074636213</v>
      </c>
      <c r="S1558" s="15" t="s">
        <v>64</v>
      </c>
      <c r="T1558" s="15">
        <f t="shared" si="1085"/>
        <v>80027.257660100819</v>
      </c>
      <c r="U1558" s="15" t="s">
        <v>45</v>
      </c>
      <c r="V1558" s="14">
        <v>365</v>
      </c>
      <c r="W1558" s="1"/>
      <c r="X1558" s="1"/>
      <c r="Y1558" s="1">
        <v>576</v>
      </c>
      <c r="Z1558" s="1">
        <v>0</v>
      </c>
      <c r="AA1558" s="1">
        <v>0</v>
      </c>
      <c r="AB1558" s="19" t="s">
        <v>226</v>
      </c>
      <c r="AC1558" s="19">
        <v>12.7152226842523</v>
      </c>
      <c r="AD1558" s="19">
        <v>4.5638248573294096</v>
      </c>
      <c r="AE1558" s="19">
        <v>12.0799261022882</v>
      </c>
      <c r="AF1558" s="19">
        <v>6.25</v>
      </c>
      <c r="AG1558" s="19">
        <v>2343</v>
      </c>
      <c r="AH1558" s="20">
        <v>5536.7678571428569</v>
      </c>
      <c r="AI1558" s="20">
        <v>1.3619999999999999E-8</v>
      </c>
      <c r="AJ1558" s="21">
        <f t="shared" si="1086"/>
        <v>1.241683952194796</v>
      </c>
      <c r="AK1558" s="21">
        <f t="shared" si="1087"/>
        <v>0.44567273627004206</v>
      </c>
      <c r="AL1558" s="21">
        <f t="shared" si="1088"/>
        <v>1.1796451196632982</v>
      </c>
      <c r="AM1558" s="21">
        <f t="shared" si="1089"/>
        <v>0.6103333692164763</v>
      </c>
      <c r="AN1558" s="21">
        <f t="shared" si="1090"/>
        <v>228.80177345187263</v>
      </c>
      <c r="AO1558" s="86">
        <f t="shared" si="1057"/>
        <v>7.6709523904602413E-5</v>
      </c>
      <c r="AP1558" s="88">
        <f t="shared" si="1058"/>
        <v>3.4018738416295782E-3</v>
      </c>
      <c r="AQ1558" s="89">
        <f t="shared" si="1059"/>
        <v>1.2210211952603891E-3</v>
      </c>
      <c r="AR1558" s="89">
        <f t="shared" si="1060"/>
        <v>3.2319044374336937E-3</v>
      </c>
      <c r="AS1558" s="89">
        <f t="shared" si="1061"/>
        <v>1.6721462170314419E-3</v>
      </c>
      <c r="AT1558" s="89">
        <f t="shared" si="1062"/>
        <v>0.62685417384074693</v>
      </c>
      <c r="AU1558" s="91">
        <f t="shared" si="1063"/>
        <v>2.1016307919069154E-7</v>
      </c>
      <c r="AV1558" s="95">
        <f t="shared" si="1073"/>
        <v>1241683.9521947959</v>
      </c>
      <c r="AW1558" s="96">
        <f t="shared" si="1074"/>
        <v>445672.73627004208</v>
      </c>
      <c r="AX1558" s="96">
        <f t="shared" si="1075"/>
        <v>1179645.1196632981</v>
      </c>
      <c r="AY1558" s="96">
        <f t="shared" si="1076"/>
        <v>610333.36921647633</v>
      </c>
      <c r="AZ1558" s="96">
        <f t="shared" si="1077"/>
        <v>228801773.45187265</v>
      </c>
      <c r="BA1558" s="97">
        <f t="shared" si="1078"/>
        <v>76.709523904602406</v>
      </c>
      <c r="BB1558" s="102">
        <f t="shared" si="1079"/>
        <v>3401.8738416295782</v>
      </c>
      <c r="BC1558" s="98">
        <f t="shared" si="1080"/>
        <v>1221.021195260389</v>
      </c>
      <c r="BD1558" s="98">
        <f t="shared" si="1081"/>
        <v>3231.9044374336936</v>
      </c>
      <c r="BE1558" s="98">
        <f t="shared" si="1082"/>
        <v>1672.1462170314419</v>
      </c>
      <c r="BF1558" s="98">
        <f t="shared" si="1083"/>
        <v>626854.17384074698</v>
      </c>
      <c r="BG1558" s="103">
        <f t="shared" si="1084"/>
        <v>0.21016307919069155</v>
      </c>
      <c r="BH1558">
        <v>0.1</v>
      </c>
      <c r="BI1558">
        <f t="shared" si="1064"/>
        <v>9765.3339074636224</v>
      </c>
      <c r="BJ1558">
        <v>0.1</v>
      </c>
      <c r="BK1558">
        <f t="shared" si="1065"/>
        <v>553.67678571428576</v>
      </c>
      <c r="BL1558" s="114">
        <v>8.7974410932361504</v>
      </c>
      <c r="BM1558" s="114">
        <v>3.6268345072346699</v>
      </c>
      <c r="BN1558" s="114">
        <v>10.053852918428399</v>
      </c>
      <c r="BO1558" s="114">
        <v>12.5</v>
      </c>
      <c r="BP1558" s="114">
        <v>2343</v>
      </c>
      <c r="BQ1558" s="107">
        <f t="shared" si="1066"/>
        <v>1.3620000000000001E-9</v>
      </c>
      <c r="BR1558" s="107">
        <f t="shared" si="1067"/>
        <v>0.86802634634567921</v>
      </c>
      <c r="BS1558" s="107">
        <f t="shared" si="1068"/>
        <v>0.35696554674896308</v>
      </c>
      <c r="BT1558" s="107">
        <f t="shared" si="1069"/>
        <v>0.98885376180162554</v>
      </c>
      <c r="BU1558" s="107">
        <f t="shared" si="1070"/>
        <v>1.2221916194003024</v>
      </c>
      <c r="BV1558" s="107">
        <f t="shared" si="1071"/>
        <v>229.94293650831995</v>
      </c>
      <c r="BW1558" s="117">
        <f t="shared" si="1072"/>
        <v>1.084836490690719E-5</v>
      </c>
    </row>
    <row r="1559" spans="1:75" ht="15" customHeight="1" x14ac:dyDescent="0.25">
      <c r="A1559" s="108">
        <v>4.561405555555555</v>
      </c>
      <c r="B1559" s="108">
        <v>-74.079352777777771</v>
      </c>
      <c r="C1559" s="119">
        <v>31</v>
      </c>
      <c r="D1559" s="119">
        <v>20</v>
      </c>
      <c r="E1559" s="119">
        <v>2255</v>
      </c>
      <c r="F1559" s="31" t="s">
        <v>3803</v>
      </c>
      <c r="G1559" s="31" t="s">
        <v>3504</v>
      </c>
      <c r="H1559" s="31" t="s">
        <v>3804</v>
      </c>
      <c r="I1559" s="53" t="s">
        <v>2934</v>
      </c>
      <c r="J1559" s="1" t="s">
        <v>53</v>
      </c>
      <c r="K1559" s="1" t="s">
        <v>3805</v>
      </c>
      <c r="L1559" s="1"/>
      <c r="M1559" s="1" t="s">
        <v>3489</v>
      </c>
      <c r="N1559" s="2" t="s">
        <v>150</v>
      </c>
      <c r="O1559" s="2" t="s">
        <v>3329</v>
      </c>
      <c r="P1559" s="28">
        <v>4.2689148957375835E-3</v>
      </c>
      <c r="Q1559" s="54">
        <v>96000</v>
      </c>
      <c r="R1559" s="18">
        <v>97653.339074636213</v>
      </c>
      <c r="S1559" s="15" t="s">
        <v>64</v>
      </c>
      <c r="T1559" s="15">
        <f t="shared" si="1085"/>
        <v>80027.257660100819</v>
      </c>
      <c r="U1559" s="15" t="s">
        <v>45</v>
      </c>
      <c r="V1559" s="14">
        <v>365</v>
      </c>
      <c r="W1559" s="1"/>
      <c r="X1559" s="1"/>
      <c r="Y1559" s="1">
        <v>576</v>
      </c>
      <c r="Z1559" s="1">
        <v>0</v>
      </c>
      <c r="AA1559" s="1">
        <v>0</v>
      </c>
      <c r="AB1559" s="19" t="s">
        <v>226</v>
      </c>
      <c r="AC1559" s="19">
        <v>12.7152226842523</v>
      </c>
      <c r="AD1559" s="19">
        <v>4.5638248573294096</v>
      </c>
      <c r="AE1559" s="19">
        <v>12.0799261022882</v>
      </c>
      <c r="AF1559" s="19">
        <v>6.25</v>
      </c>
      <c r="AG1559" s="19">
        <v>2343</v>
      </c>
      <c r="AH1559" s="20">
        <v>5536.7678571428569</v>
      </c>
      <c r="AI1559" s="20">
        <v>1.3619999999999999E-8</v>
      </c>
      <c r="AJ1559" s="21">
        <f t="shared" si="1086"/>
        <v>1.241683952194796</v>
      </c>
      <c r="AK1559" s="21">
        <f t="shared" si="1087"/>
        <v>0.44567273627004206</v>
      </c>
      <c r="AL1559" s="21">
        <f t="shared" si="1088"/>
        <v>1.1796451196632982</v>
      </c>
      <c r="AM1559" s="21">
        <f t="shared" si="1089"/>
        <v>0.6103333692164763</v>
      </c>
      <c r="AN1559" s="21">
        <f t="shared" si="1090"/>
        <v>228.80177345187263</v>
      </c>
      <c r="AO1559" s="86">
        <f t="shared" si="1057"/>
        <v>7.6709523904602413E-5</v>
      </c>
      <c r="AP1559" s="88">
        <f t="shared" si="1058"/>
        <v>3.4018738416295782E-3</v>
      </c>
      <c r="AQ1559" s="89">
        <f t="shared" si="1059"/>
        <v>1.2210211952603891E-3</v>
      </c>
      <c r="AR1559" s="89">
        <f t="shared" si="1060"/>
        <v>3.2319044374336937E-3</v>
      </c>
      <c r="AS1559" s="89">
        <f t="shared" si="1061"/>
        <v>1.6721462170314419E-3</v>
      </c>
      <c r="AT1559" s="89">
        <f t="shared" si="1062"/>
        <v>0.62685417384074693</v>
      </c>
      <c r="AU1559" s="91">
        <f t="shared" si="1063"/>
        <v>2.1016307919069154E-7</v>
      </c>
      <c r="AV1559" s="95">
        <f t="shared" si="1073"/>
        <v>1241683.9521947959</v>
      </c>
      <c r="AW1559" s="96">
        <f t="shared" si="1074"/>
        <v>445672.73627004208</v>
      </c>
      <c r="AX1559" s="96">
        <f t="shared" si="1075"/>
        <v>1179645.1196632981</v>
      </c>
      <c r="AY1559" s="96">
        <f t="shared" si="1076"/>
        <v>610333.36921647633</v>
      </c>
      <c r="AZ1559" s="96">
        <f t="shared" si="1077"/>
        <v>228801773.45187265</v>
      </c>
      <c r="BA1559" s="97">
        <f t="shared" si="1078"/>
        <v>76.709523904602406</v>
      </c>
      <c r="BB1559" s="102">
        <f t="shared" si="1079"/>
        <v>3401.8738416295782</v>
      </c>
      <c r="BC1559" s="98">
        <f t="shared" si="1080"/>
        <v>1221.021195260389</v>
      </c>
      <c r="BD1559" s="98">
        <f t="shared" si="1081"/>
        <v>3231.9044374336936</v>
      </c>
      <c r="BE1559" s="98">
        <f t="shared" si="1082"/>
        <v>1672.1462170314419</v>
      </c>
      <c r="BF1559" s="98">
        <f t="shared" si="1083"/>
        <v>626854.17384074698</v>
      </c>
      <c r="BG1559" s="103">
        <f t="shared" si="1084"/>
        <v>0.21016307919069155</v>
      </c>
      <c r="BH1559">
        <v>0.1</v>
      </c>
      <c r="BI1559">
        <f t="shared" si="1064"/>
        <v>9765.3339074636224</v>
      </c>
      <c r="BJ1559">
        <v>0.1</v>
      </c>
      <c r="BK1559">
        <f t="shared" si="1065"/>
        <v>553.67678571428576</v>
      </c>
      <c r="BL1559" s="114">
        <v>8.7974410932361504</v>
      </c>
      <c r="BM1559" s="114">
        <v>3.6268345072346699</v>
      </c>
      <c r="BN1559" s="114">
        <v>10.053852918428399</v>
      </c>
      <c r="BO1559" s="114">
        <v>12.5</v>
      </c>
      <c r="BP1559" s="114">
        <v>2343</v>
      </c>
      <c r="BQ1559" s="107">
        <f t="shared" si="1066"/>
        <v>1.3620000000000001E-9</v>
      </c>
      <c r="BR1559" s="107">
        <f t="shared" si="1067"/>
        <v>0.86802634634567921</v>
      </c>
      <c r="BS1559" s="107">
        <f t="shared" si="1068"/>
        <v>0.35696554674896308</v>
      </c>
      <c r="BT1559" s="107">
        <f t="shared" si="1069"/>
        <v>0.98885376180162554</v>
      </c>
      <c r="BU1559" s="107">
        <f t="shared" si="1070"/>
        <v>1.2221916194003024</v>
      </c>
      <c r="BV1559" s="107">
        <f t="shared" si="1071"/>
        <v>229.94293650831995</v>
      </c>
      <c r="BW1559" s="117">
        <f t="shared" si="1072"/>
        <v>1.084836490690719E-5</v>
      </c>
    </row>
    <row r="1560" spans="1:75" ht="15" customHeight="1" x14ac:dyDescent="0.25">
      <c r="A1560" s="108">
        <v>4.561405555555555</v>
      </c>
      <c r="B1560" s="108">
        <v>-74.079352777777771</v>
      </c>
      <c r="C1560" s="119">
        <v>31</v>
      </c>
      <c r="D1560" s="119">
        <v>20</v>
      </c>
      <c r="E1560" s="119">
        <v>2255</v>
      </c>
      <c r="F1560" s="31" t="s">
        <v>3803</v>
      </c>
      <c r="G1560" s="31" t="s">
        <v>3504</v>
      </c>
      <c r="H1560" s="31" t="s">
        <v>3804</v>
      </c>
      <c r="I1560" s="53" t="s">
        <v>2934</v>
      </c>
      <c r="J1560" s="1" t="s">
        <v>53</v>
      </c>
      <c r="K1560" s="1" t="s">
        <v>3805</v>
      </c>
      <c r="L1560" s="1"/>
      <c r="M1560" s="1" t="s">
        <v>3489</v>
      </c>
      <c r="N1560" s="2" t="s">
        <v>150</v>
      </c>
      <c r="O1560" s="2" t="s">
        <v>3329</v>
      </c>
      <c r="P1560" s="28">
        <v>4.2689148957375835E-3</v>
      </c>
      <c r="Q1560" s="54">
        <v>96000</v>
      </c>
      <c r="R1560" s="18">
        <v>97653.339074636213</v>
      </c>
      <c r="S1560" s="15" t="s">
        <v>64</v>
      </c>
      <c r="T1560" s="15">
        <f t="shared" si="1085"/>
        <v>80027.257660100819</v>
      </c>
      <c r="U1560" s="15" t="s">
        <v>45</v>
      </c>
      <c r="V1560" s="14">
        <v>365</v>
      </c>
      <c r="W1560" s="1"/>
      <c r="X1560" s="1"/>
      <c r="Y1560" s="1">
        <v>576</v>
      </c>
      <c r="Z1560" s="1">
        <v>0</v>
      </c>
      <c r="AA1560" s="1">
        <v>0</v>
      </c>
      <c r="AB1560" s="19" t="s">
        <v>226</v>
      </c>
      <c r="AC1560" s="19">
        <v>12.7152226842523</v>
      </c>
      <c r="AD1560" s="19">
        <v>4.5638248573294096</v>
      </c>
      <c r="AE1560" s="19">
        <v>12.0799261022882</v>
      </c>
      <c r="AF1560" s="19">
        <v>6.25</v>
      </c>
      <c r="AG1560" s="19">
        <v>2343</v>
      </c>
      <c r="AH1560" s="20">
        <v>5536.7678571428569</v>
      </c>
      <c r="AI1560" s="20">
        <v>1.3619999999999999E-8</v>
      </c>
      <c r="AJ1560" s="21">
        <f t="shared" si="1086"/>
        <v>1.241683952194796</v>
      </c>
      <c r="AK1560" s="21">
        <f t="shared" si="1087"/>
        <v>0.44567273627004206</v>
      </c>
      <c r="AL1560" s="21">
        <f t="shared" si="1088"/>
        <v>1.1796451196632982</v>
      </c>
      <c r="AM1560" s="21">
        <f t="shared" si="1089"/>
        <v>0.6103333692164763</v>
      </c>
      <c r="AN1560" s="21">
        <f t="shared" si="1090"/>
        <v>228.80177345187263</v>
      </c>
      <c r="AO1560" s="86">
        <f t="shared" si="1057"/>
        <v>7.6709523904602413E-5</v>
      </c>
      <c r="AP1560" s="88">
        <f t="shared" si="1058"/>
        <v>3.4018738416295782E-3</v>
      </c>
      <c r="AQ1560" s="89">
        <f t="shared" si="1059"/>
        <v>1.2210211952603891E-3</v>
      </c>
      <c r="AR1560" s="89">
        <f t="shared" si="1060"/>
        <v>3.2319044374336937E-3</v>
      </c>
      <c r="AS1560" s="89">
        <f t="shared" si="1061"/>
        <v>1.6721462170314419E-3</v>
      </c>
      <c r="AT1560" s="89">
        <f t="shared" si="1062"/>
        <v>0.62685417384074693</v>
      </c>
      <c r="AU1560" s="91">
        <f t="shared" si="1063"/>
        <v>2.1016307919069154E-7</v>
      </c>
      <c r="AV1560" s="95">
        <f t="shared" si="1073"/>
        <v>1241683.9521947959</v>
      </c>
      <c r="AW1560" s="96">
        <f t="shared" si="1074"/>
        <v>445672.73627004208</v>
      </c>
      <c r="AX1560" s="96">
        <f t="shared" si="1075"/>
        <v>1179645.1196632981</v>
      </c>
      <c r="AY1560" s="96">
        <f t="shared" si="1076"/>
        <v>610333.36921647633</v>
      </c>
      <c r="AZ1560" s="96">
        <f t="shared" si="1077"/>
        <v>228801773.45187265</v>
      </c>
      <c r="BA1560" s="97">
        <f t="shared" si="1078"/>
        <v>76.709523904602406</v>
      </c>
      <c r="BB1560" s="102">
        <f t="shared" si="1079"/>
        <v>3401.8738416295782</v>
      </c>
      <c r="BC1560" s="98">
        <f t="shared" si="1080"/>
        <v>1221.021195260389</v>
      </c>
      <c r="BD1560" s="98">
        <f t="shared" si="1081"/>
        <v>3231.9044374336936</v>
      </c>
      <c r="BE1560" s="98">
        <f t="shared" si="1082"/>
        <v>1672.1462170314419</v>
      </c>
      <c r="BF1560" s="98">
        <f t="shared" si="1083"/>
        <v>626854.17384074698</v>
      </c>
      <c r="BG1560" s="103">
        <f t="shared" si="1084"/>
        <v>0.21016307919069155</v>
      </c>
      <c r="BH1560">
        <v>0.1</v>
      </c>
      <c r="BI1560">
        <f t="shared" si="1064"/>
        <v>9765.3339074636224</v>
      </c>
      <c r="BJ1560">
        <v>0.1</v>
      </c>
      <c r="BK1560">
        <f t="shared" si="1065"/>
        <v>553.67678571428576</v>
      </c>
      <c r="BL1560" s="114">
        <v>8.7974410932361504</v>
      </c>
      <c r="BM1560" s="114">
        <v>3.6268345072346699</v>
      </c>
      <c r="BN1560" s="114">
        <v>10.053852918428399</v>
      </c>
      <c r="BO1560" s="114">
        <v>12.5</v>
      </c>
      <c r="BP1560" s="114">
        <v>2343</v>
      </c>
      <c r="BQ1560" s="107">
        <f t="shared" si="1066"/>
        <v>1.3620000000000001E-9</v>
      </c>
      <c r="BR1560" s="107">
        <f t="shared" si="1067"/>
        <v>0.86802634634567921</v>
      </c>
      <c r="BS1560" s="107">
        <f t="shared" si="1068"/>
        <v>0.35696554674896308</v>
      </c>
      <c r="BT1560" s="107">
        <f t="shared" si="1069"/>
        <v>0.98885376180162554</v>
      </c>
      <c r="BU1560" s="107">
        <f t="shared" si="1070"/>
        <v>1.2221916194003024</v>
      </c>
      <c r="BV1560" s="107">
        <f t="shared" si="1071"/>
        <v>229.94293650831995</v>
      </c>
      <c r="BW1560" s="117">
        <f t="shared" si="1072"/>
        <v>1.084836490690719E-5</v>
      </c>
    </row>
    <row r="1561" spans="1:75" ht="15" customHeight="1" x14ac:dyDescent="0.25">
      <c r="A1561" s="108">
        <v>4.5736777777777773</v>
      </c>
      <c r="B1561" s="108">
        <v>-74.078833333333336</v>
      </c>
      <c r="C1561" s="119">
        <v>31</v>
      </c>
      <c r="D1561" s="119">
        <v>21</v>
      </c>
      <c r="E1561" s="119">
        <v>2268</v>
      </c>
      <c r="F1561" s="31" t="s">
        <v>3806</v>
      </c>
      <c r="G1561" s="31" t="s">
        <v>3507</v>
      </c>
      <c r="H1561" s="31" t="s">
        <v>3807</v>
      </c>
      <c r="I1561" s="53" t="s">
        <v>3384</v>
      </c>
      <c r="J1561" s="1" t="s">
        <v>53</v>
      </c>
      <c r="K1561" s="1" t="s">
        <v>3808</v>
      </c>
      <c r="L1561" s="1"/>
      <c r="M1561" s="1" t="s">
        <v>3489</v>
      </c>
      <c r="N1561" s="2" t="s">
        <v>150</v>
      </c>
      <c r="O1561" s="2" t="s">
        <v>3329</v>
      </c>
      <c r="P1561" s="28">
        <v>4.2689148957375835E-3</v>
      </c>
      <c r="Q1561" s="54">
        <v>48000</v>
      </c>
      <c r="R1561" s="18">
        <v>48826.669537318106</v>
      </c>
      <c r="S1561" s="15" t="s">
        <v>64</v>
      </c>
      <c r="T1561" s="15">
        <f t="shared" si="1085"/>
        <v>40013.628830050409</v>
      </c>
      <c r="U1561" s="15" t="s">
        <v>45</v>
      </c>
      <c r="V1561" s="14">
        <v>365</v>
      </c>
      <c r="W1561" s="1"/>
      <c r="X1561" s="1"/>
      <c r="Y1561" s="14">
        <v>480</v>
      </c>
      <c r="Z1561" s="1">
        <v>0</v>
      </c>
      <c r="AA1561" s="1">
        <v>0</v>
      </c>
      <c r="AB1561" s="19" t="s">
        <v>226</v>
      </c>
      <c r="AC1561" s="19">
        <v>12.7152226842523</v>
      </c>
      <c r="AD1561" s="19">
        <v>4.5638248573294096</v>
      </c>
      <c r="AE1561" s="19">
        <v>12.0799261022882</v>
      </c>
      <c r="AF1561" s="19">
        <v>6.25</v>
      </c>
      <c r="AG1561" s="19">
        <v>2343</v>
      </c>
      <c r="AH1561" s="20">
        <v>5536.7678571428569</v>
      </c>
      <c r="AI1561" s="20">
        <v>1.3619999999999999E-8</v>
      </c>
      <c r="AJ1561" s="21">
        <f t="shared" si="1086"/>
        <v>0.620841976097398</v>
      </c>
      <c r="AK1561" s="21">
        <f t="shared" si="1087"/>
        <v>0.22283636813502103</v>
      </c>
      <c r="AL1561" s="21">
        <f t="shared" si="1088"/>
        <v>0.58982255983164911</v>
      </c>
      <c r="AM1561" s="21">
        <f t="shared" si="1089"/>
        <v>0.30516668460823815</v>
      </c>
      <c r="AN1561" s="21">
        <f t="shared" si="1090"/>
        <v>114.40088672593632</v>
      </c>
      <c r="AO1561" s="86">
        <f t="shared" si="1057"/>
        <v>7.6709523904602413E-5</v>
      </c>
      <c r="AP1561" s="88">
        <f t="shared" si="1058"/>
        <v>1.7009369208147891E-3</v>
      </c>
      <c r="AQ1561" s="89">
        <f t="shared" si="1059"/>
        <v>6.1051059763019455E-4</v>
      </c>
      <c r="AR1561" s="89">
        <f t="shared" si="1060"/>
        <v>1.6159522187168469E-3</v>
      </c>
      <c r="AS1561" s="89">
        <f t="shared" si="1061"/>
        <v>8.3607310851572093E-4</v>
      </c>
      <c r="AT1561" s="89">
        <f t="shared" si="1062"/>
        <v>0.31342708692037347</v>
      </c>
      <c r="AU1561" s="91">
        <f t="shared" si="1063"/>
        <v>2.1016307919069154E-7</v>
      </c>
      <c r="AV1561" s="95">
        <f t="shared" si="1073"/>
        <v>620841.97609739797</v>
      </c>
      <c r="AW1561" s="96">
        <f t="shared" si="1074"/>
        <v>222836.36813502104</v>
      </c>
      <c r="AX1561" s="96">
        <f t="shared" si="1075"/>
        <v>589822.55983164907</v>
      </c>
      <c r="AY1561" s="96">
        <f t="shared" si="1076"/>
        <v>305166.68460823817</v>
      </c>
      <c r="AZ1561" s="96">
        <f t="shared" si="1077"/>
        <v>114400886.72593632</v>
      </c>
      <c r="BA1561" s="97">
        <f t="shared" si="1078"/>
        <v>76.709523904602406</v>
      </c>
      <c r="BB1561" s="102">
        <f t="shared" si="1079"/>
        <v>1700.9369208147891</v>
      </c>
      <c r="BC1561" s="98">
        <f t="shared" si="1080"/>
        <v>610.51059763019452</v>
      </c>
      <c r="BD1561" s="98">
        <f t="shared" si="1081"/>
        <v>1615.9522187168468</v>
      </c>
      <c r="BE1561" s="98">
        <f t="shared" si="1082"/>
        <v>836.07310851572095</v>
      </c>
      <c r="BF1561" s="98">
        <f t="shared" si="1083"/>
        <v>313427.08692037349</v>
      </c>
      <c r="BG1561" s="103">
        <f t="shared" si="1084"/>
        <v>0.21016307919069155</v>
      </c>
      <c r="BH1561">
        <v>0.1</v>
      </c>
      <c r="BI1561">
        <f t="shared" si="1064"/>
        <v>4882.6669537318112</v>
      </c>
      <c r="BJ1561">
        <v>0.1</v>
      </c>
      <c r="BK1561">
        <f t="shared" si="1065"/>
        <v>553.67678571428576</v>
      </c>
      <c r="BL1561" s="114">
        <v>8.7974410932361504</v>
      </c>
      <c r="BM1561" s="114">
        <v>3.6268345072346699</v>
      </c>
      <c r="BN1561" s="114">
        <v>10.053852918428399</v>
      </c>
      <c r="BO1561" s="114">
        <v>12.5</v>
      </c>
      <c r="BP1561" s="114">
        <v>2343</v>
      </c>
      <c r="BQ1561" s="107">
        <f t="shared" si="1066"/>
        <v>1.3620000000000001E-9</v>
      </c>
      <c r="BR1561" s="107">
        <f t="shared" si="1067"/>
        <v>0.43401317317283961</v>
      </c>
      <c r="BS1561" s="107">
        <f t="shared" si="1068"/>
        <v>0.17848277337448154</v>
      </c>
      <c r="BT1561" s="107">
        <f t="shared" si="1069"/>
        <v>0.49442688090081277</v>
      </c>
      <c r="BU1561" s="107">
        <f t="shared" si="1070"/>
        <v>0.6110958097001512</v>
      </c>
      <c r="BV1561" s="107">
        <f t="shared" si="1071"/>
        <v>114.97146825415997</v>
      </c>
      <c r="BW1561" s="117">
        <f t="shared" si="1072"/>
        <v>1.084836490690719E-5</v>
      </c>
    </row>
    <row r="1562" spans="1:75" ht="15" customHeight="1" x14ac:dyDescent="0.25">
      <c r="A1562" s="108">
        <v>4.531452777777778</v>
      </c>
      <c r="B1562" s="108">
        <v>-74.110463888888887</v>
      </c>
      <c r="C1562" s="119">
        <v>28</v>
      </c>
      <c r="D1562" s="119">
        <v>16</v>
      </c>
      <c r="E1562" s="119">
        <v>1707</v>
      </c>
      <c r="F1562" s="31" t="s">
        <v>3809</v>
      </c>
      <c r="G1562" s="31" t="s">
        <v>3507</v>
      </c>
      <c r="H1562" s="31" t="s">
        <v>3810</v>
      </c>
      <c r="I1562" s="53" t="s">
        <v>3384</v>
      </c>
      <c r="J1562" s="1" t="s">
        <v>53</v>
      </c>
      <c r="K1562" s="1" t="s">
        <v>3811</v>
      </c>
      <c r="L1562" s="1"/>
      <c r="M1562" s="1" t="s">
        <v>3489</v>
      </c>
      <c r="N1562" s="2" t="s">
        <v>150</v>
      </c>
      <c r="O1562" s="2" t="s">
        <v>3329</v>
      </c>
      <c r="P1562" s="28">
        <v>4.2689148957375835E-3</v>
      </c>
      <c r="Q1562" s="54">
        <v>96000</v>
      </c>
      <c r="R1562" s="18">
        <v>97653.339074636213</v>
      </c>
      <c r="S1562" s="15" t="s">
        <v>64</v>
      </c>
      <c r="T1562" s="15">
        <f t="shared" si="1085"/>
        <v>80027.257660100819</v>
      </c>
      <c r="U1562" s="15" t="s">
        <v>45</v>
      </c>
      <c r="V1562" s="14">
        <v>365</v>
      </c>
      <c r="W1562" s="1"/>
      <c r="X1562" s="1"/>
      <c r="Y1562" s="14">
        <v>288</v>
      </c>
      <c r="Z1562" s="1">
        <v>0</v>
      </c>
      <c r="AA1562" s="1">
        <v>0</v>
      </c>
      <c r="AB1562" s="19" t="s">
        <v>226</v>
      </c>
      <c r="AC1562" s="19">
        <v>12.7152226842523</v>
      </c>
      <c r="AD1562" s="19">
        <v>4.5638248573294096</v>
      </c>
      <c r="AE1562" s="19">
        <v>12.0799261022882</v>
      </c>
      <c r="AF1562" s="19">
        <v>6.25</v>
      </c>
      <c r="AG1562" s="19">
        <v>2343</v>
      </c>
      <c r="AH1562" s="20">
        <v>5536.7678571428569</v>
      </c>
      <c r="AI1562" s="20">
        <v>1.3619999999999999E-8</v>
      </c>
      <c r="AJ1562" s="21">
        <f t="shared" si="1086"/>
        <v>1.241683952194796</v>
      </c>
      <c r="AK1562" s="21">
        <f t="shared" si="1087"/>
        <v>0.44567273627004206</v>
      </c>
      <c r="AL1562" s="21">
        <f t="shared" si="1088"/>
        <v>1.1796451196632982</v>
      </c>
      <c r="AM1562" s="21">
        <f t="shared" si="1089"/>
        <v>0.6103333692164763</v>
      </c>
      <c r="AN1562" s="21">
        <f t="shared" si="1090"/>
        <v>228.80177345187263</v>
      </c>
      <c r="AO1562" s="86">
        <f t="shared" si="1057"/>
        <v>7.6709523904602413E-5</v>
      </c>
      <c r="AP1562" s="88">
        <f t="shared" si="1058"/>
        <v>3.4018738416295782E-3</v>
      </c>
      <c r="AQ1562" s="89">
        <f t="shared" si="1059"/>
        <v>1.2210211952603891E-3</v>
      </c>
      <c r="AR1562" s="89">
        <f t="shared" si="1060"/>
        <v>3.2319044374336937E-3</v>
      </c>
      <c r="AS1562" s="89">
        <f t="shared" si="1061"/>
        <v>1.6721462170314419E-3</v>
      </c>
      <c r="AT1562" s="89">
        <f t="shared" si="1062"/>
        <v>0.62685417384074693</v>
      </c>
      <c r="AU1562" s="91">
        <f t="shared" si="1063"/>
        <v>2.1016307919069154E-7</v>
      </c>
      <c r="AV1562" s="95">
        <f t="shared" si="1073"/>
        <v>1241683.9521947959</v>
      </c>
      <c r="AW1562" s="96">
        <f t="shared" si="1074"/>
        <v>445672.73627004208</v>
      </c>
      <c r="AX1562" s="96">
        <f t="shared" si="1075"/>
        <v>1179645.1196632981</v>
      </c>
      <c r="AY1562" s="96">
        <f t="shared" si="1076"/>
        <v>610333.36921647633</v>
      </c>
      <c r="AZ1562" s="96">
        <f t="shared" si="1077"/>
        <v>228801773.45187265</v>
      </c>
      <c r="BA1562" s="97">
        <f t="shared" si="1078"/>
        <v>76.709523904602406</v>
      </c>
      <c r="BB1562" s="102">
        <f t="shared" si="1079"/>
        <v>3401.8738416295782</v>
      </c>
      <c r="BC1562" s="98">
        <f t="shared" si="1080"/>
        <v>1221.021195260389</v>
      </c>
      <c r="BD1562" s="98">
        <f t="shared" si="1081"/>
        <v>3231.9044374336936</v>
      </c>
      <c r="BE1562" s="98">
        <f t="shared" si="1082"/>
        <v>1672.1462170314419</v>
      </c>
      <c r="BF1562" s="98">
        <f t="shared" si="1083"/>
        <v>626854.17384074698</v>
      </c>
      <c r="BG1562" s="103">
        <f t="shared" si="1084"/>
        <v>0.21016307919069155</v>
      </c>
      <c r="BH1562">
        <v>0.1</v>
      </c>
      <c r="BI1562">
        <f t="shared" si="1064"/>
        <v>9765.3339074636224</v>
      </c>
      <c r="BJ1562">
        <v>0.1</v>
      </c>
      <c r="BK1562">
        <f t="shared" si="1065"/>
        <v>553.67678571428576</v>
      </c>
      <c r="BL1562" s="114">
        <v>8.7974410932361504</v>
      </c>
      <c r="BM1562" s="114">
        <v>3.6268345072346699</v>
      </c>
      <c r="BN1562" s="114">
        <v>10.053852918428399</v>
      </c>
      <c r="BO1562" s="114">
        <v>12.5</v>
      </c>
      <c r="BP1562" s="114">
        <v>2343</v>
      </c>
      <c r="BQ1562" s="107">
        <f t="shared" si="1066"/>
        <v>1.3620000000000001E-9</v>
      </c>
      <c r="BR1562" s="107">
        <f t="shared" si="1067"/>
        <v>0.86802634634567921</v>
      </c>
      <c r="BS1562" s="107">
        <f t="shared" si="1068"/>
        <v>0.35696554674896308</v>
      </c>
      <c r="BT1562" s="107">
        <f t="shared" si="1069"/>
        <v>0.98885376180162554</v>
      </c>
      <c r="BU1562" s="107">
        <f t="shared" si="1070"/>
        <v>1.2221916194003024</v>
      </c>
      <c r="BV1562" s="107">
        <f t="shared" si="1071"/>
        <v>229.94293650831995</v>
      </c>
      <c r="BW1562" s="117">
        <f t="shared" si="1072"/>
        <v>1.084836490690719E-5</v>
      </c>
    </row>
    <row r="1563" spans="1:75" ht="15" customHeight="1" x14ac:dyDescent="0.25">
      <c r="A1563" s="108">
        <v>4.5385166666666663</v>
      </c>
      <c r="B1563" s="108">
        <v>-74.11914722222221</v>
      </c>
      <c r="C1563" s="119">
        <v>27</v>
      </c>
      <c r="D1563" s="119">
        <v>17</v>
      </c>
      <c r="E1563" s="119">
        <v>1719</v>
      </c>
      <c r="F1563" s="31" t="s">
        <v>3812</v>
      </c>
      <c r="G1563" s="31" t="s">
        <v>3813</v>
      </c>
      <c r="H1563" s="31" t="s">
        <v>3814</v>
      </c>
      <c r="I1563" s="53" t="s">
        <v>3384</v>
      </c>
      <c r="J1563" s="1" t="s">
        <v>3786</v>
      </c>
      <c r="K1563" s="1" t="s">
        <v>3815</v>
      </c>
      <c r="L1563" s="1"/>
      <c r="M1563" s="1">
        <v>1987</v>
      </c>
      <c r="N1563" s="2" t="s">
        <v>3816</v>
      </c>
      <c r="O1563" s="2" t="s">
        <v>3329</v>
      </c>
      <c r="P1563" s="28">
        <v>4.2689148957375835E-3</v>
      </c>
      <c r="Q1563" s="54">
        <v>2940000</v>
      </c>
      <c r="R1563" s="18">
        <v>2990633.5091607342</v>
      </c>
      <c r="S1563" s="15" t="s">
        <v>64</v>
      </c>
      <c r="T1563" s="15">
        <f t="shared" si="1085"/>
        <v>2450834.7658405877</v>
      </c>
      <c r="U1563" s="15" t="s">
        <v>45</v>
      </c>
      <c r="V1563" s="14">
        <v>365</v>
      </c>
      <c r="W1563" s="1"/>
      <c r="X1563" s="1"/>
      <c r="Y1563" s="1">
        <v>8760</v>
      </c>
      <c r="Z1563" s="1" t="s">
        <v>3817</v>
      </c>
      <c r="AA1563" s="1">
        <v>0</v>
      </c>
      <c r="AB1563" s="19" t="s">
        <v>226</v>
      </c>
      <c r="AC1563" s="19">
        <v>12.7152226842523</v>
      </c>
      <c r="AD1563" s="19">
        <v>4.5638248573294096</v>
      </c>
      <c r="AE1563" s="19">
        <v>12.0799261022882</v>
      </c>
      <c r="AF1563" s="19">
        <v>6.25</v>
      </c>
      <c r="AG1563" s="19">
        <v>2343</v>
      </c>
      <c r="AH1563" s="20">
        <v>5536.7678571428569</v>
      </c>
      <c r="AI1563" s="20">
        <v>1.3619999999999999E-8</v>
      </c>
      <c r="AJ1563" s="21">
        <f t="shared" si="1086"/>
        <v>38.026571035965631</v>
      </c>
      <c r="AK1563" s="21">
        <f t="shared" si="1087"/>
        <v>13.64872754827004</v>
      </c>
      <c r="AL1563" s="21">
        <f t="shared" si="1088"/>
        <v>36.12663178968851</v>
      </c>
      <c r="AM1563" s="21">
        <f t="shared" si="1089"/>
        <v>18.69145943225459</v>
      </c>
      <c r="AN1563" s="21">
        <f t="shared" si="1090"/>
        <v>7007.0543119636004</v>
      </c>
      <c r="AO1563" s="86">
        <f t="shared" si="1057"/>
        <v>7.6709523904602413E-5</v>
      </c>
      <c r="AP1563" s="88">
        <f t="shared" si="1058"/>
        <v>0.10418238639990583</v>
      </c>
      <c r="AQ1563" s="89">
        <f t="shared" si="1059"/>
        <v>3.7393774104849425E-2</v>
      </c>
      <c r="AR1563" s="89">
        <f t="shared" si="1060"/>
        <v>9.8977073396406878E-2</v>
      </c>
      <c r="AS1563" s="89">
        <f t="shared" si="1061"/>
        <v>5.1209477896587918E-2</v>
      </c>
      <c r="AT1563" s="89">
        <f t="shared" si="1062"/>
        <v>19.197409073872876</v>
      </c>
      <c r="AU1563" s="91">
        <f t="shared" si="1063"/>
        <v>2.1016307919069154E-7</v>
      </c>
      <c r="AV1563" s="95">
        <f t="shared" si="1073"/>
        <v>38026571.035965629</v>
      </c>
      <c r="AW1563" s="96">
        <f t="shared" si="1074"/>
        <v>13648727.548270039</v>
      </c>
      <c r="AX1563" s="96">
        <f t="shared" si="1075"/>
        <v>36126631.789688513</v>
      </c>
      <c r="AY1563" s="96">
        <f t="shared" si="1076"/>
        <v>18691459.43225459</v>
      </c>
      <c r="AZ1563" s="96">
        <f t="shared" si="1077"/>
        <v>7007054311.9636002</v>
      </c>
      <c r="BA1563" s="97">
        <f t="shared" si="1078"/>
        <v>76.709523904602406</v>
      </c>
      <c r="BB1563" s="102">
        <f t="shared" si="1079"/>
        <v>104182.38639990584</v>
      </c>
      <c r="BC1563" s="98">
        <f t="shared" si="1080"/>
        <v>37393.774104849428</v>
      </c>
      <c r="BD1563" s="98">
        <f t="shared" si="1081"/>
        <v>98977.073396406879</v>
      </c>
      <c r="BE1563" s="98">
        <f t="shared" si="1082"/>
        <v>51209.477896587916</v>
      </c>
      <c r="BF1563" s="98">
        <f t="shared" si="1083"/>
        <v>19197409.073872875</v>
      </c>
      <c r="BG1563" s="103">
        <f t="shared" si="1084"/>
        <v>0.21016307919069155</v>
      </c>
      <c r="BH1563">
        <v>0.1</v>
      </c>
      <c r="BI1563">
        <f t="shared" si="1064"/>
        <v>299063.35091607342</v>
      </c>
      <c r="BJ1563">
        <v>0.1</v>
      </c>
      <c r="BK1563">
        <f t="shared" si="1065"/>
        <v>553.67678571428576</v>
      </c>
      <c r="BL1563" s="114">
        <v>8.7974410932361504</v>
      </c>
      <c r="BM1563" s="114">
        <v>3.6268345072346699</v>
      </c>
      <c r="BN1563" s="114">
        <v>10.053852918428399</v>
      </c>
      <c r="BO1563" s="114">
        <v>12.5</v>
      </c>
      <c r="BP1563" s="114">
        <v>2343</v>
      </c>
      <c r="BQ1563" s="107">
        <f t="shared" si="1066"/>
        <v>1.3620000000000001E-9</v>
      </c>
      <c r="BR1563" s="107">
        <f t="shared" si="1067"/>
        <v>26.583306856836426</v>
      </c>
      <c r="BS1563" s="107">
        <f t="shared" si="1068"/>
        <v>10.932069869186996</v>
      </c>
      <c r="BT1563" s="107">
        <f t="shared" si="1069"/>
        <v>30.283646455174782</v>
      </c>
      <c r="BU1563" s="107">
        <f t="shared" si="1070"/>
        <v>37.429618344134269</v>
      </c>
      <c r="BV1563" s="107">
        <f t="shared" si="1071"/>
        <v>7042.0024305672996</v>
      </c>
      <c r="BW1563" s="117">
        <f t="shared" si="1072"/>
        <v>1.084836490690719E-5</v>
      </c>
    </row>
    <row r="1564" spans="1:75" ht="15" customHeight="1" x14ac:dyDescent="0.25">
      <c r="A1564" s="108">
        <v>4.5385166666666663</v>
      </c>
      <c r="B1564" s="108">
        <v>-74.11914722222221</v>
      </c>
      <c r="C1564" s="119">
        <v>27</v>
      </c>
      <c r="D1564" s="119">
        <v>17</v>
      </c>
      <c r="E1564" s="119">
        <v>1719</v>
      </c>
      <c r="F1564" s="31" t="s">
        <v>3812</v>
      </c>
      <c r="G1564" s="31" t="s">
        <v>3813</v>
      </c>
      <c r="H1564" s="31" t="s">
        <v>3814</v>
      </c>
      <c r="I1564" s="53" t="s">
        <v>3384</v>
      </c>
      <c r="J1564" s="1" t="s">
        <v>3786</v>
      </c>
      <c r="K1564" s="1" t="s">
        <v>3815</v>
      </c>
      <c r="L1564" s="1"/>
      <c r="M1564" s="1">
        <v>1973</v>
      </c>
      <c r="N1564" s="2" t="s">
        <v>3816</v>
      </c>
      <c r="O1564" s="2" t="s">
        <v>3329</v>
      </c>
      <c r="P1564" s="28">
        <v>4.2689148957375835E-3</v>
      </c>
      <c r="Q1564" s="54">
        <v>2940000</v>
      </c>
      <c r="R1564" s="18">
        <v>2990633.5091607342</v>
      </c>
      <c r="S1564" s="15" t="s">
        <v>64</v>
      </c>
      <c r="T1564" s="15">
        <f t="shared" si="1085"/>
        <v>2450834.7658405877</v>
      </c>
      <c r="U1564" s="15" t="s">
        <v>45</v>
      </c>
      <c r="V1564" s="14">
        <v>365</v>
      </c>
      <c r="W1564" s="1"/>
      <c r="X1564" s="1"/>
      <c r="Y1564" s="1">
        <v>8760</v>
      </c>
      <c r="Z1564" s="1" t="s">
        <v>3817</v>
      </c>
      <c r="AA1564" s="1">
        <v>0</v>
      </c>
      <c r="AB1564" s="19" t="s">
        <v>226</v>
      </c>
      <c r="AC1564" s="19">
        <v>12.7152226842523</v>
      </c>
      <c r="AD1564" s="19">
        <v>4.5638248573294096</v>
      </c>
      <c r="AE1564" s="19">
        <v>12.0799261022882</v>
      </c>
      <c r="AF1564" s="19">
        <v>6.25</v>
      </c>
      <c r="AG1564" s="19">
        <v>2343</v>
      </c>
      <c r="AH1564" s="20">
        <v>5536.7678571428569</v>
      </c>
      <c r="AI1564" s="20">
        <v>1.3619999999999999E-8</v>
      </c>
      <c r="AJ1564" s="21">
        <f t="shared" si="1086"/>
        <v>38.026571035965631</v>
      </c>
      <c r="AK1564" s="21">
        <f t="shared" si="1087"/>
        <v>13.64872754827004</v>
      </c>
      <c r="AL1564" s="21">
        <f t="shared" si="1088"/>
        <v>36.12663178968851</v>
      </c>
      <c r="AM1564" s="21">
        <f t="shared" si="1089"/>
        <v>18.69145943225459</v>
      </c>
      <c r="AN1564" s="21">
        <f t="shared" si="1090"/>
        <v>7007.0543119636004</v>
      </c>
      <c r="AO1564" s="86">
        <f t="shared" si="1057"/>
        <v>7.6709523904602413E-5</v>
      </c>
      <c r="AP1564" s="88">
        <f t="shared" si="1058"/>
        <v>0.10418238639990583</v>
      </c>
      <c r="AQ1564" s="89">
        <f t="shared" si="1059"/>
        <v>3.7393774104849425E-2</v>
      </c>
      <c r="AR1564" s="89">
        <f t="shared" si="1060"/>
        <v>9.8977073396406878E-2</v>
      </c>
      <c r="AS1564" s="89">
        <f t="shared" si="1061"/>
        <v>5.1209477896587918E-2</v>
      </c>
      <c r="AT1564" s="89">
        <f t="shared" si="1062"/>
        <v>19.197409073872876</v>
      </c>
      <c r="AU1564" s="91">
        <f t="shared" si="1063"/>
        <v>2.1016307919069154E-7</v>
      </c>
      <c r="AV1564" s="95">
        <f t="shared" si="1073"/>
        <v>38026571.035965629</v>
      </c>
      <c r="AW1564" s="96">
        <f t="shared" si="1074"/>
        <v>13648727.548270039</v>
      </c>
      <c r="AX1564" s="96">
        <f t="shared" si="1075"/>
        <v>36126631.789688513</v>
      </c>
      <c r="AY1564" s="96">
        <f t="shared" si="1076"/>
        <v>18691459.43225459</v>
      </c>
      <c r="AZ1564" s="96">
        <f t="shared" si="1077"/>
        <v>7007054311.9636002</v>
      </c>
      <c r="BA1564" s="97">
        <f t="shared" si="1078"/>
        <v>76.709523904602406</v>
      </c>
      <c r="BB1564" s="102">
        <f t="shared" si="1079"/>
        <v>104182.38639990584</v>
      </c>
      <c r="BC1564" s="98">
        <f t="shared" si="1080"/>
        <v>37393.774104849428</v>
      </c>
      <c r="BD1564" s="98">
        <f t="shared" si="1081"/>
        <v>98977.073396406879</v>
      </c>
      <c r="BE1564" s="98">
        <f t="shared" si="1082"/>
        <v>51209.477896587916</v>
      </c>
      <c r="BF1564" s="98">
        <f t="shared" si="1083"/>
        <v>19197409.073872875</v>
      </c>
      <c r="BG1564" s="103">
        <f t="shared" si="1084"/>
        <v>0.21016307919069155</v>
      </c>
      <c r="BH1564">
        <v>0.1</v>
      </c>
      <c r="BI1564">
        <f t="shared" si="1064"/>
        <v>299063.35091607342</v>
      </c>
      <c r="BJ1564">
        <v>0.1</v>
      </c>
      <c r="BK1564">
        <f t="shared" si="1065"/>
        <v>553.67678571428576</v>
      </c>
      <c r="BL1564" s="114">
        <v>8.7974410932361504</v>
      </c>
      <c r="BM1564" s="114">
        <v>3.6268345072346699</v>
      </c>
      <c r="BN1564" s="114">
        <v>10.053852918428399</v>
      </c>
      <c r="BO1564" s="114">
        <v>12.5</v>
      </c>
      <c r="BP1564" s="114">
        <v>2343</v>
      </c>
      <c r="BQ1564" s="107">
        <f t="shared" si="1066"/>
        <v>1.3620000000000001E-9</v>
      </c>
      <c r="BR1564" s="107">
        <f t="shared" si="1067"/>
        <v>26.583306856836426</v>
      </c>
      <c r="BS1564" s="107">
        <f t="shared" si="1068"/>
        <v>10.932069869186996</v>
      </c>
      <c r="BT1564" s="107">
        <f t="shared" si="1069"/>
        <v>30.283646455174782</v>
      </c>
      <c r="BU1564" s="107">
        <f t="shared" si="1070"/>
        <v>37.429618344134269</v>
      </c>
      <c r="BV1564" s="107">
        <f t="shared" si="1071"/>
        <v>7042.0024305672996</v>
      </c>
      <c r="BW1564" s="117">
        <f t="shared" si="1072"/>
        <v>1.084836490690719E-5</v>
      </c>
    </row>
    <row r="1565" spans="1:75" ht="15" customHeight="1" x14ac:dyDescent="0.25">
      <c r="A1565" s="108">
        <v>4.5385166666666663</v>
      </c>
      <c r="B1565" s="108">
        <v>-74.11914722222221</v>
      </c>
      <c r="C1565" s="119">
        <v>27</v>
      </c>
      <c r="D1565" s="119">
        <v>17</v>
      </c>
      <c r="E1565" s="119">
        <v>1719</v>
      </c>
      <c r="F1565" s="31" t="s">
        <v>3812</v>
      </c>
      <c r="G1565" s="31" t="s">
        <v>3813</v>
      </c>
      <c r="H1565" s="31" t="s">
        <v>3814</v>
      </c>
      <c r="I1565" s="53" t="s">
        <v>3384</v>
      </c>
      <c r="J1565" s="1" t="s">
        <v>3786</v>
      </c>
      <c r="K1565" s="1" t="s">
        <v>3818</v>
      </c>
      <c r="L1565" s="1"/>
      <c r="M1565" s="1">
        <v>1955</v>
      </c>
      <c r="N1565" s="2" t="s">
        <v>150</v>
      </c>
      <c r="O1565" s="2" t="s">
        <v>3329</v>
      </c>
      <c r="P1565" s="28">
        <v>4.2689148957375835E-3</v>
      </c>
      <c r="Q1565" s="54">
        <v>1500000</v>
      </c>
      <c r="R1565" s="18">
        <v>1525833.423041191</v>
      </c>
      <c r="S1565" s="15" t="s">
        <v>64</v>
      </c>
      <c r="T1565" s="15">
        <f t="shared" si="1085"/>
        <v>1250425.9009390753</v>
      </c>
      <c r="U1565" s="15" t="s">
        <v>45</v>
      </c>
      <c r="V1565" s="14">
        <v>365</v>
      </c>
      <c r="W1565" s="1"/>
      <c r="X1565" s="1"/>
      <c r="Y1565" s="1">
        <v>8760</v>
      </c>
      <c r="Z1565" s="1">
        <v>0</v>
      </c>
      <c r="AA1565" s="1">
        <v>0</v>
      </c>
      <c r="AB1565" s="19" t="s">
        <v>226</v>
      </c>
      <c r="AC1565" s="19">
        <v>12.7152226842523</v>
      </c>
      <c r="AD1565" s="19">
        <v>4.5638248573294096</v>
      </c>
      <c r="AE1565" s="19">
        <v>12.0799261022882</v>
      </c>
      <c r="AF1565" s="19">
        <v>6.25</v>
      </c>
      <c r="AG1565" s="19">
        <v>2343</v>
      </c>
      <c r="AH1565" s="20">
        <v>5536.7678571428569</v>
      </c>
      <c r="AI1565" s="20">
        <v>1.3619999999999999E-8</v>
      </c>
      <c r="AJ1565" s="21">
        <f t="shared" si="1086"/>
        <v>19.401311753043689</v>
      </c>
      <c r="AK1565" s="21">
        <f t="shared" si="1087"/>
        <v>6.9636365042194077</v>
      </c>
      <c r="AL1565" s="21">
        <f t="shared" si="1088"/>
        <v>18.431954994739037</v>
      </c>
      <c r="AM1565" s="21">
        <f t="shared" si="1089"/>
        <v>9.5364588940074437</v>
      </c>
      <c r="AN1565" s="21">
        <f t="shared" si="1090"/>
        <v>3575.0277101855108</v>
      </c>
      <c r="AO1565" s="86">
        <f t="shared" si="1057"/>
        <v>7.6709523904602413E-5</v>
      </c>
      <c r="AP1565" s="88">
        <f t="shared" si="1058"/>
        <v>5.3154278775462166E-2</v>
      </c>
      <c r="AQ1565" s="89">
        <f t="shared" si="1059"/>
        <v>1.9078456175943583E-2</v>
      </c>
      <c r="AR1565" s="89">
        <f t="shared" si="1060"/>
        <v>5.0498506834901473E-2</v>
      </c>
      <c r="AS1565" s="89">
        <f t="shared" si="1061"/>
        <v>2.6127284641116286E-2</v>
      </c>
      <c r="AT1565" s="89">
        <f t="shared" si="1062"/>
        <v>9.7945964662616731</v>
      </c>
      <c r="AU1565" s="91">
        <f t="shared" si="1063"/>
        <v>2.1016307919069154E-7</v>
      </c>
      <c r="AV1565" s="95">
        <f t="shared" si="1073"/>
        <v>19401311.753043689</v>
      </c>
      <c r="AW1565" s="96">
        <f t="shared" si="1074"/>
        <v>6963636.5042194081</v>
      </c>
      <c r="AX1565" s="96">
        <f t="shared" si="1075"/>
        <v>18431954.994739037</v>
      </c>
      <c r="AY1565" s="96">
        <f t="shared" si="1076"/>
        <v>9536458.8940074444</v>
      </c>
      <c r="AZ1565" s="96">
        <f t="shared" si="1077"/>
        <v>3575027710.1855106</v>
      </c>
      <c r="BA1565" s="97">
        <f t="shared" si="1078"/>
        <v>76.709523904602406</v>
      </c>
      <c r="BB1565" s="102">
        <f t="shared" si="1079"/>
        <v>53154.278775462168</v>
      </c>
      <c r="BC1565" s="98">
        <f t="shared" si="1080"/>
        <v>19078.456175943582</v>
      </c>
      <c r="BD1565" s="98">
        <f t="shared" si="1081"/>
        <v>50498.506834901476</v>
      </c>
      <c r="BE1565" s="98">
        <f t="shared" si="1082"/>
        <v>26127.284641116286</v>
      </c>
      <c r="BF1565" s="98">
        <f t="shared" si="1083"/>
        <v>9794596.4662616737</v>
      </c>
      <c r="BG1565" s="103">
        <f t="shared" si="1084"/>
        <v>0.21016307919069155</v>
      </c>
      <c r="BH1565">
        <v>0.1</v>
      </c>
      <c r="BI1565">
        <f t="shared" si="1064"/>
        <v>152583.34230411911</v>
      </c>
      <c r="BJ1565">
        <v>0.1</v>
      </c>
      <c r="BK1565">
        <f t="shared" si="1065"/>
        <v>553.67678571428576</v>
      </c>
      <c r="BL1565" s="114">
        <v>8.7974410932361504</v>
      </c>
      <c r="BM1565" s="114">
        <v>3.6268345072346699</v>
      </c>
      <c r="BN1565" s="114">
        <v>10.053852918428399</v>
      </c>
      <c r="BO1565" s="114">
        <v>12.5</v>
      </c>
      <c r="BP1565" s="114">
        <v>2343</v>
      </c>
      <c r="BQ1565" s="107">
        <f t="shared" si="1066"/>
        <v>1.3620000000000001E-9</v>
      </c>
      <c r="BR1565" s="107">
        <f t="shared" si="1067"/>
        <v>13.562911661651238</v>
      </c>
      <c r="BS1565" s="107">
        <f t="shared" si="1068"/>
        <v>5.5775866679525485</v>
      </c>
      <c r="BT1565" s="107">
        <f t="shared" si="1069"/>
        <v>15.450840028150401</v>
      </c>
      <c r="BU1565" s="107">
        <f t="shared" si="1070"/>
        <v>19.096744053129729</v>
      </c>
      <c r="BV1565" s="107">
        <f t="shared" si="1071"/>
        <v>3592.8583829425002</v>
      </c>
      <c r="BW1565" s="117">
        <f t="shared" si="1072"/>
        <v>1.084836490690719E-5</v>
      </c>
    </row>
    <row r="1566" spans="1:75" ht="15" customHeight="1" x14ac:dyDescent="0.25">
      <c r="A1566" s="108">
        <v>4.5385166666666663</v>
      </c>
      <c r="B1566" s="108">
        <v>-74.11914722222221</v>
      </c>
      <c r="C1566" s="119">
        <v>27</v>
      </c>
      <c r="D1566" s="119">
        <v>17</v>
      </c>
      <c r="E1566" s="119">
        <v>1719</v>
      </c>
      <c r="F1566" s="31" t="s">
        <v>3812</v>
      </c>
      <c r="G1566" s="31" t="s">
        <v>3813</v>
      </c>
      <c r="H1566" s="31" t="s">
        <v>3814</v>
      </c>
      <c r="I1566" s="53" t="s">
        <v>3384</v>
      </c>
      <c r="J1566" s="1" t="s">
        <v>3786</v>
      </c>
      <c r="K1566" s="1" t="s">
        <v>3815</v>
      </c>
      <c r="L1566" s="1"/>
      <c r="M1566" s="1" t="s">
        <v>3819</v>
      </c>
      <c r="N1566" s="2" t="s">
        <v>3816</v>
      </c>
      <c r="O1566" s="2" t="s">
        <v>3329</v>
      </c>
      <c r="P1566" s="28">
        <v>4.2689148957375835E-3</v>
      </c>
      <c r="Q1566" s="54">
        <v>245000</v>
      </c>
      <c r="R1566" s="18">
        <v>249219.45909672783</v>
      </c>
      <c r="S1566" s="15" t="s">
        <v>64</v>
      </c>
      <c r="T1566" s="15">
        <f t="shared" si="1085"/>
        <v>204236.23048671559</v>
      </c>
      <c r="U1566" s="15" t="s">
        <v>45</v>
      </c>
      <c r="V1566" s="14">
        <v>365</v>
      </c>
      <c r="W1566" s="1"/>
      <c r="X1566" s="1"/>
      <c r="Y1566" s="1">
        <v>8760</v>
      </c>
      <c r="Z1566" s="1" t="s">
        <v>3820</v>
      </c>
      <c r="AA1566" s="1">
        <v>0</v>
      </c>
      <c r="AB1566" s="19" t="s">
        <v>226</v>
      </c>
      <c r="AC1566" s="19">
        <v>12.7152226842523</v>
      </c>
      <c r="AD1566" s="19">
        <v>4.5638248573294096</v>
      </c>
      <c r="AE1566" s="19">
        <v>12.0799261022882</v>
      </c>
      <c r="AF1566" s="19">
        <v>6.25</v>
      </c>
      <c r="AG1566" s="19">
        <v>2343</v>
      </c>
      <c r="AH1566" s="20">
        <v>5536.7678571428569</v>
      </c>
      <c r="AI1566" s="20">
        <v>1.3619999999999999E-8</v>
      </c>
      <c r="AJ1566" s="21">
        <f t="shared" si="1086"/>
        <v>3.1688809196638017</v>
      </c>
      <c r="AK1566" s="21">
        <f t="shared" si="1087"/>
        <v>1.1373939623558365</v>
      </c>
      <c r="AL1566" s="21">
        <f t="shared" si="1088"/>
        <v>3.0105526491407089</v>
      </c>
      <c r="AM1566" s="21">
        <f t="shared" si="1089"/>
        <v>1.5576216193545489</v>
      </c>
      <c r="AN1566" s="21">
        <f t="shared" si="1090"/>
        <v>583.92119266363329</v>
      </c>
      <c r="AO1566" s="86">
        <f t="shared" si="1057"/>
        <v>7.6709523904602413E-5</v>
      </c>
      <c r="AP1566" s="88">
        <f t="shared" si="1058"/>
        <v>8.6818655333254849E-3</v>
      </c>
      <c r="AQ1566" s="89">
        <f t="shared" si="1059"/>
        <v>3.1161478420707847E-3</v>
      </c>
      <c r="AR1566" s="89">
        <f t="shared" si="1060"/>
        <v>8.248089449700572E-3</v>
      </c>
      <c r="AS1566" s="89">
        <f t="shared" si="1061"/>
        <v>4.2674564913823257E-3</v>
      </c>
      <c r="AT1566" s="89">
        <f t="shared" si="1062"/>
        <v>1.5997840894894062</v>
      </c>
      <c r="AU1566" s="91">
        <f t="shared" si="1063"/>
        <v>2.1016307919069154E-7</v>
      </c>
      <c r="AV1566" s="95">
        <f t="shared" si="1073"/>
        <v>3168880.9196638018</v>
      </c>
      <c r="AW1566" s="96">
        <f t="shared" si="1074"/>
        <v>1137393.9623558365</v>
      </c>
      <c r="AX1566" s="96">
        <f t="shared" si="1075"/>
        <v>3010552.6491407091</v>
      </c>
      <c r="AY1566" s="96">
        <f t="shared" si="1076"/>
        <v>1557621.6193545489</v>
      </c>
      <c r="AZ1566" s="96">
        <f t="shared" si="1077"/>
        <v>583921192.66363335</v>
      </c>
      <c r="BA1566" s="97">
        <f t="shared" si="1078"/>
        <v>76.709523904602406</v>
      </c>
      <c r="BB1566" s="102">
        <f t="shared" si="1079"/>
        <v>8681.8655333254846</v>
      </c>
      <c r="BC1566" s="98">
        <f t="shared" si="1080"/>
        <v>3116.1478420707849</v>
      </c>
      <c r="BD1566" s="98">
        <f t="shared" si="1081"/>
        <v>8248.089449700572</v>
      </c>
      <c r="BE1566" s="98">
        <f t="shared" si="1082"/>
        <v>4267.456491382326</v>
      </c>
      <c r="BF1566" s="98">
        <f t="shared" si="1083"/>
        <v>1599784.0894894062</v>
      </c>
      <c r="BG1566" s="103">
        <f t="shared" si="1084"/>
        <v>0.21016307919069155</v>
      </c>
      <c r="BH1566">
        <v>0.1</v>
      </c>
      <c r="BI1566">
        <f t="shared" si="1064"/>
        <v>24921.945909672784</v>
      </c>
      <c r="BJ1566">
        <v>0.1</v>
      </c>
      <c r="BK1566">
        <f t="shared" si="1065"/>
        <v>553.67678571428576</v>
      </c>
      <c r="BL1566" s="114">
        <v>8.7974410932361504</v>
      </c>
      <c r="BM1566" s="114">
        <v>3.6268345072346699</v>
      </c>
      <c r="BN1566" s="114">
        <v>10.053852918428399</v>
      </c>
      <c r="BO1566" s="114">
        <v>12.5</v>
      </c>
      <c r="BP1566" s="114">
        <v>2343</v>
      </c>
      <c r="BQ1566" s="107">
        <f t="shared" si="1066"/>
        <v>1.3620000000000001E-9</v>
      </c>
      <c r="BR1566" s="107">
        <f t="shared" si="1067"/>
        <v>2.2152755714030348</v>
      </c>
      <c r="BS1566" s="107">
        <f t="shared" si="1068"/>
        <v>0.91100582243224948</v>
      </c>
      <c r="BT1566" s="107">
        <f t="shared" si="1069"/>
        <v>2.5236372045978985</v>
      </c>
      <c r="BU1566" s="107">
        <f t="shared" si="1070"/>
        <v>3.1191348620111885</v>
      </c>
      <c r="BV1566" s="107">
        <f t="shared" si="1071"/>
        <v>586.83353588060822</v>
      </c>
      <c r="BW1566" s="117">
        <f t="shared" si="1072"/>
        <v>1.084836490690719E-5</v>
      </c>
    </row>
    <row r="1567" spans="1:75" ht="15" customHeight="1" x14ac:dyDescent="0.25">
      <c r="A1567" s="108">
        <v>4.5832638888888884</v>
      </c>
      <c r="B1567" s="108">
        <v>-74.079561111111104</v>
      </c>
      <c r="C1567" s="119">
        <v>31</v>
      </c>
      <c r="D1567" s="119">
        <v>22</v>
      </c>
      <c r="E1567" s="119">
        <v>2281</v>
      </c>
      <c r="F1567" s="31" t="s">
        <v>3821</v>
      </c>
      <c r="G1567" s="31" t="s">
        <v>3822</v>
      </c>
      <c r="H1567" s="31" t="s">
        <v>3823</v>
      </c>
      <c r="I1567" s="53" t="s">
        <v>2934</v>
      </c>
      <c r="J1567" s="1" t="s">
        <v>3786</v>
      </c>
      <c r="K1567" s="1" t="s">
        <v>3824</v>
      </c>
      <c r="L1567" s="1"/>
      <c r="M1567" s="1">
        <v>1987</v>
      </c>
      <c r="N1567" s="2" t="s">
        <v>150</v>
      </c>
      <c r="O1567" s="2" t="s">
        <v>3329</v>
      </c>
      <c r="P1567" s="28">
        <v>4.2689148957375835E-3</v>
      </c>
      <c r="Q1567" s="54">
        <v>2882304</v>
      </c>
      <c r="R1567" s="18">
        <v>2931943.8523768778</v>
      </c>
      <c r="S1567" s="15" t="s">
        <v>64</v>
      </c>
      <c r="T1567" s="15">
        <f t="shared" si="1085"/>
        <v>2402738.383986867</v>
      </c>
      <c r="U1567" s="15" t="s">
        <v>45</v>
      </c>
      <c r="V1567" s="14">
        <v>365</v>
      </c>
      <c r="W1567" s="1"/>
      <c r="X1567" s="1"/>
      <c r="Y1567" s="1">
        <v>8760</v>
      </c>
      <c r="Z1567" s="1">
        <v>0</v>
      </c>
      <c r="AA1567" s="1">
        <v>0</v>
      </c>
      <c r="AB1567" s="19" t="s">
        <v>226</v>
      </c>
      <c r="AC1567" s="19">
        <v>12.7152226842523</v>
      </c>
      <c r="AD1567" s="19">
        <v>4.5638248573294096</v>
      </c>
      <c r="AE1567" s="19">
        <v>12.0799261022882</v>
      </c>
      <c r="AF1567" s="19">
        <v>6.25</v>
      </c>
      <c r="AG1567" s="19">
        <v>2343</v>
      </c>
      <c r="AH1567" s="20">
        <v>5536.7678571428569</v>
      </c>
      <c r="AI1567" s="20">
        <v>1.3619999999999999E-8</v>
      </c>
      <c r="AJ1567" s="21">
        <f t="shared" si="1086"/>
        <v>37.280318980696549</v>
      </c>
      <c r="AK1567" s="21">
        <f t="shared" si="1087"/>
        <v>13.380878233771742</v>
      </c>
      <c r="AL1567" s="21">
        <f t="shared" si="1088"/>
        <v>35.417665072770866</v>
      </c>
      <c r="AM1567" s="21">
        <f t="shared" si="1089"/>
        <v>18.324649077355485</v>
      </c>
      <c r="AN1567" s="21">
        <f t="shared" si="1090"/>
        <v>6869.5444461190245</v>
      </c>
      <c r="AO1567" s="86">
        <f t="shared" si="1057"/>
        <v>7.6709523904602413E-5</v>
      </c>
      <c r="AP1567" s="88">
        <f t="shared" si="1058"/>
        <v>0.10213786022108644</v>
      </c>
      <c r="AQ1567" s="89">
        <f t="shared" si="1059"/>
        <v>3.6659940366497924E-2</v>
      </c>
      <c r="AR1567" s="89">
        <f t="shared" si="1060"/>
        <v>9.7034698829509228E-2</v>
      </c>
      <c r="AS1567" s="89">
        <f t="shared" si="1061"/>
        <v>5.0204518020152016E-2</v>
      </c>
      <c r="AT1567" s="89">
        <f t="shared" si="1062"/>
        <v>18.820669715394587</v>
      </c>
      <c r="AU1567" s="91">
        <f t="shared" si="1063"/>
        <v>2.1016307919069154E-7</v>
      </c>
      <c r="AV1567" s="95">
        <f t="shared" si="1073"/>
        <v>37280318.980696552</v>
      </c>
      <c r="AW1567" s="96">
        <f t="shared" si="1074"/>
        <v>13380878.233771743</v>
      </c>
      <c r="AX1567" s="96">
        <f t="shared" si="1075"/>
        <v>35417665.072770864</v>
      </c>
      <c r="AY1567" s="96">
        <f t="shared" si="1076"/>
        <v>18324649.077355485</v>
      </c>
      <c r="AZ1567" s="96">
        <f t="shared" si="1077"/>
        <v>6869544446.1190243</v>
      </c>
      <c r="BA1567" s="97">
        <f t="shared" si="1078"/>
        <v>76.709523904602406</v>
      </c>
      <c r="BB1567" s="102">
        <f t="shared" si="1079"/>
        <v>102137.86022108643</v>
      </c>
      <c r="BC1567" s="98">
        <f t="shared" si="1080"/>
        <v>36659.940366497925</v>
      </c>
      <c r="BD1567" s="98">
        <f t="shared" si="1081"/>
        <v>97034.698829509231</v>
      </c>
      <c r="BE1567" s="98">
        <f t="shared" si="1082"/>
        <v>50204.518020152012</v>
      </c>
      <c r="BF1567" s="98">
        <f t="shared" si="1083"/>
        <v>18820669.715394586</v>
      </c>
      <c r="BG1567" s="103">
        <f t="shared" si="1084"/>
        <v>0.21016307919069155</v>
      </c>
      <c r="BH1567">
        <v>0.1</v>
      </c>
      <c r="BI1567">
        <f t="shared" si="1064"/>
        <v>293194.38523768779</v>
      </c>
      <c r="BJ1567">
        <v>0.1</v>
      </c>
      <c r="BK1567">
        <f t="shared" si="1065"/>
        <v>553.67678571428576</v>
      </c>
      <c r="BL1567" s="114">
        <v>8.7974410932361504</v>
      </c>
      <c r="BM1567" s="114">
        <v>3.6268345072346699</v>
      </c>
      <c r="BN1567" s="114">
        <v>10.053852918428399</v>
      </c>
      <c r="BO1567" s="114">
        <v>12.5</v>
      </c>
      <c r="BP1567" s="114">
        <v>2343</v>
      </c>
      <c r="BQ1567" s="107">
        <f t="shared" si="1066"/>
        <v>1.3620000000000001E-9</v>
      </c>
      <c r="BR1567" s="107">
        <f t="shared" si="1067"/>
        <v>26.061623022682667</v>
      </c>
      <c r="BS1567" s="107">
        <f t="shared" si="1068"/>
        <v>10.717533575590867</v>
      </c>
      <c r="BT1567" s="107">
        <f t="shared" si="1069"/>
        <v>29.689345344332008</v>
      </c>
      <c r="BU1567" s="107">
        <f t="shared" si="1070"/>
        <v>36.695081180874681</v>
      </c>
      <c r="BV1567" s="107">
        <f t="shared" si="1071"/>
        <v>6903.806725725799</v>
      </c>
      <c r="BW1567" s="117">
        <f t="shared" si="1072"/>
        <v>1.084836490690719E-5</v>
      </c>
    </row>
    <row r="1568" spans="1:75" ht="15" customHeight="1" x14ac:dyDescent="0.25">
      <c r="A1568" s="108">
        <v>4.5832638888888884</v>
      </c>
      <c r="B1568" s="108">
        <v>-74.079561111111104</v>
      </c>
      <c r="C1568" s="119">
        <v>31</v>
      </c>
      <c r="D1568" s="119">
        <v>22</v>
      </c>
      <c r="E1568" s="119">
        <v>2281</v>
      </c>
      <c r="F1568" s="31" t="s">
        <v>3821</v>
      </c>
      <c r="G1568" s="31" t="s">
        <v>3822</v>
      </c>
      <c r="H1568" s="31" t="s">
        <v>3823</v>
      </c>
      <c r="I1568" s="53" t="s">
        <v>2934</v>
      </c>
      <c r="J1568" s="1" t="s">
        <v>3786</v>
      </c>
      <c r="K1568" s="1" t="s">
        <v>3825</v>
      </c>
      <c r="L1568" s="1"/>
      <c r="M1568" s="1">
        <v>1935</v>
      </c>
      <c r="N1568" s="2" t="s">
        <v>150</v>
      </c>
      <c r="O1568" s="2" t="s">
        <v>3329</v>
      </c>
      <c r="P1568" s="28">
        <v>4.2689148957375835E-3</v>
      </c>
      <c r="Q1568" s="54">
        <v>151200</v>
      </c>
      <c r="R1568" s="18">
        <v>153804.00904255203</v>
      </c>
      <c r="S1568" s="15" t="s">
        <v>64</v>
      </c>
      <c r="T1568" s="15">
        <f t="shared" si="1085"/>
        <v>126042.93081465876</v>
      </c>
      <c r="U1568" s="15" t="s">
        <v>45</v>
      </c>
      <c r="V1568" s="14">
        <v>365</v>
      </c>
      <c r="W1568" s="1"/>
      <c r="X1568" s="1"/>
      <c r="Y1568" s="14">
        <v>1800</v>
      </c>
      <c r="Z1568" s="1">
        <v>0</v>
      </c>
      <c r="AA1568" s="1">
        <v>0</v>
      </c>
      <c r="AB1568" s="19" t="s">
        <v>226</v>
      </c>
      <c r="AC1568" s="19">
        <v>12.7152226842523</v>
      </c>
      <c r="AD1568" s="19">
        <v>4.5638248573294096</v>
      </c>
      <c r="AE1568" s="19">
        <v>12.0799261022882</v>
      </c>
      <c r="AF1568" s="19">
        <v>6.25</v>
      </c>
      <c r="AG1568" s="19">
        <v>2343</v>
      </c>
      <c r="AH1568" s="20">
        <v>5536.7678571428569</v>
      </c>
      <c r="AI1568" s="20">
        <v>1.3619999999999999E-8</v>
      </c>
      <c r="AJ1568" s="21">
        <f t="shared" si="1086"/>
        <v>1.9556522247068036</v>
      </c>
      <c r="AK1568" s="21">
        <f t="shared" si="1087"/>
        <v>0.70193455962531626</v>
      </c>
      <c r="AL1568" s="21">
        <f t="shared" si="1088"/>
        <v>1.8579410634696947</v>
      </c>
      <c r="AM1568" s="21">
        <f t="shared" si="1089"/>
        <v>0.96127505651595024</v>
      </c>
      <c r="AN1568" s="21">
        <f t="shared" si="1090"/>
        <v>360.36279318669938</v>
      </c>
      <c r="AO1568" s="86">
        <f t="shared" si="1057"/>
        <v>7.6709523904602413E-5</v>
      </c>
      <c r="AP1568" s="88">
        <f t="shared" si="1058"/>
        <v>5.3579513005665852E-3</v>
      </c>
      <c r="AQ1568" s="89">
        <f t="shared" si="1059"/>
        <v>1.9231083825351129E-3</v>
      </c>
      <c r="AR1568" s="89">
        <f t="shared" si="1060"/>
        <v>5.0902494889580674E-3</v>
      </c>
      <c r="AS1568" s="89">
        <f t="shared" si="1061"/>
        <v>2.6336302918245212E-3</v>
      </c>
      <c r="AT1568" s="89">
        <f t="shared" si="1062"/>
        <v>0.98729532379917639</v>
      </c>
      <c r="AU1568" s="91">
        <f t="shared" si="1063"/>
        <v>2.1016307919069154E-7</v>
      </c>
      <c r="AV1568" s="95">
        <f t="shared" si="1073"/>
        <v>1955652.2247068034</v>
      </c>
      <c r="AW1568" s="96">
        <f t="shared" si="1074"/>
        <v>701934.55962531629</v>
      </c>
      <c r="AX1568" s="96">
        <f t="shared" si="1075"/>
        <v>1857941.0634696947</v>
      </c>
      <c r="AY1568" s="96">
        <f t="shared" si="1076"/>
        <v>961275.05651595024</v>
      </c>
      <c r="AZ1568" s="96">
        <f t="shared" si="1077"/>
        <v>360362793.18669939</v>
      </c>
      <c r="BA1568" s="97">
        <f t="shared" si="1078"/>
        <v>76.709523904602406</v>
      </c>
      <c r="BB1568" s="102">
        <f t="shared" si="1079"/>
        <v>5357.9513005665849</v>
      </c>
      <c r="BC1568" s="98">
        <f t="shared" si="1080"/>
        <v>1923.1083825351129</v>
      </c>
      <c r="BD1568" s="98">
        <f t="shared" si="1081"/>
        <v>5090.2494889580676</v>
      </c>
      <c r="BE1568" s="98">
        <f t="shared" si="1082"/>
        <v>2633.630291824521</v>
      </c>
      <c r="BF1568" s="98">
        <f t="shared" si="1083"/>
        <v>987295.32379917637</v>
      </c>
      <c r="BG1568" s="103">
        <f t="shared" si="1084"/>
        <v>0.21016307919069155</v>
      </c>
      <c r="BH1568">
        <v>0.1</v>
      </c>
      <c r="BI1568">
        <f t="shared" si="1064"/>
        <v>15380.400904255204</v>
      </c>
      <c r="BJ1568">
        <v>0.1</v>
      </c>
      <c r="BK1568">
        <f t="shared" si="1065"/>
        <v>553.67678571428576</v>
      </c>
      <c r="BL1568" s="114">
        <v>8.7974410932361504</v>
      </c>
      <c r="BM1568" s="114">
        <v>3.6268345072346699</v>
      </c>
      <c r="BN1568" s="114">
        <v>10.053852918428399</v>
      </c>
      <c r="BO1568" s="114">
        <v>12.5</v>
      </c>
      <c r="BP1568" s="114">
        <v>2343</v>
      </c>
      <c r="BQ1568" s="107">
        <f t="shared" si="1066"/>
        <v>1.3620000000000001E-9</v>
      </c>
      <c r="BR1568" s="107">
        <f t="shared" si="1067"/>
        <v>1.3671414954944445</v>
      </c>
      <c r="BS1568" s="107">
        <f t="shared" si="1068"/>
        <v>0.56222073612961687</v>
      </c>
      <c r="BT1568" s="107">
        <f t="shared" si="1069"/>
        <v>1.5574446748375603</v>
      </c>
      <c r="BU1568" s="107">
        <f t="shared" si="1070"/>
        <v>1.9249518005554764</v>
      </c>
      <c r="BV1568" s="107">
        <f t="shared" si="1071"/>
        <v>362.1601250006039</v>
      </c>
      <c r="BW1568" s="117">
        <f t="shared" si="1072"/>
        <v>1.084836490690719E-5</v>
      </c>
    </row>
    <row r="1569" spans="1:75" ht="15" customHeight="1" x14ac:dyDescent="0.25">
      <c r="A1569" s="108">
        <v>4.5832638888888884</v>
      </c>
      <c r="B1569" s="108">
        <v>-74.079561111111104</v>
      </c>
      <c r="C1569" s="119">
        <v>31</v>
      </c>
      <c r="D1569" s="119">
        <v>22</v>
      </c>
      <c r="E1569" s="119">
        <v>2281</v>
      </c>
      <c r="F1569" s="31" t="s">
        <v>3821</v>
      </c>
      <c r="G1569" s="31" t="s">
        <v>3822</v>
      </c>
      <c r="H1569" s="31" t="s">
        <v>3823</v>
      </c>
      <c r="I1569" s="53" t="s">
        <v>2934</v>
      </c>
      <c r="J1569" s="1" t="s">
        <v>3786</v>
      </c>
      <c r="K1569" s="1" t="s">
        <v>3825</v>
      </c>
      <c r="L1569" s="1"/>
      <c r="M1569" s="1">
        <v>1935</v>
      </c>
      <c r="N1569" s="2" t="s">
        <v>150</v>
      </c>
      <c r="O1569" s="2" t="s">
        <v>3329</v>
      </c>
      <c r="P1569" s="28">
        <v>4.2689148957375835E-3</v>
      </c>
      <c r="Q1569" s="54">
        <v>151200</v>
      </c>
      <c r="R1569" s="18">
        <v>153804.00904255203</v>
      </c>
      <c r="S1569" s="15" t="s">
        <v>64</v>
      </c>
      <c r="T1569" s="15">
        <f t="shared" si="1085"/>
        <v>126042.93081465876</v>
      </c>
      <c r="U1569" s="15" t="s">
        <v>45</v>
      </c>
      <c r="V1569" s="14">
        <v>365</v>
      </c>
      <c r="W1569" s="1"/>
      <c r="X1569" s="1"/>
      <c r="Y1569" s="14">
        <v>1800</v>
      </c>
      <c r="Z1569" s="1">
        <v>0</v>
      </c>
      <c r="AA1569" s="1">
        <v>0</v>
      </c>
      <c r="AB1569" s="19" t="s">
        <v>226</v>
      </c>
      <c r="AC1569" s="19">
        <v>12.7152226842523</v>
      </c>
      <c r="AD1569" s="19">
        <v>4.5638248573294096</v>
      </c>
      <c r="AE1569" s="19">
        <v>12.0799261022882</v>
      </c>
      <c r="AF1569" s="19">
        <v>6.25</v>
      </c>
      <c r="AG1569" s="19">
        <v>2343</v>
      </c>
      <c r="AH1569" s="20">
        <v>5536.7678571428569</v>
      </c>
      <c r="AI1569" s="20">
        <v>1.3619999999999999E-8</v>
      </c>
      <c r="AJ1569" s="21">
        <f t="shared" si="1086"/>
        <v>1.9556522247068036</v>
      </c>
      <c r="AK1569" s="21">
        <f t="shared" si="1087"/>
        <v>0.70193455962531626</v>
      </c>
      <c r="AL1569" s="21">
        <f t="shared" si="1088"/>
        <v>1.8579410634696947</v>
      </c>
      <c r="AM1569" s="21">
        <f t="shared" si="1089"/>
        <v>0.96127505651595024</v>
      </c>
      <c r="AN1569" s="21">
        <f t="shared" si="1090"/>
        <v>360.36279318669938</v>
      </c>
      <c r="AO1569" s="86">
        <f t="shared" si="1057"/>
        <v>7.6709523904602413E-5</v>
      </c>
      <c r="AP1569" s="88">
        <f t="shared" si="1058"/>
        <v>5.3579513005665852E-3</v>
      </c>
      <c r="AQ1569" s="89">
        <f t="shared" si="1059"/>
        <v>1.9231083825351129E-3</v>
      </c>
      <c r="AR1569" s="89">
        <f t="shared" si="1060"/>
        <v>5.0902494889580674E-3</v>
      </c>
      <c r="AS1569" s="89">
        <f t="shared" si="1061"/>
        <v>2.6336302918245212E-3</v>
      </c>
      <c r="AT1569" s="89">
        <f t="shared" si="1062"/>
        <v>0.98729532379917639</v>
      </c>
      <c r="AU1569" s="91">
        <f t="shared" si="1063"/>
        <v>2.1016307919069154E-7</v>
      </c>
      <c r="AV1569" s="95">
        <f t="shared" si="1073"/>
        <v>1955652.2247068034</v>
      </c>
      <c r="AW1569" s="96">
        <f t="shared" si="1074"/>
        <v>701934.55962531629</v>
      </c>
      <c r="AX1569" s="96">
        <f t="shared" si="1075"/>
        <v>1857941.0634696947</v>
      </c>
      <c r="AY1569" s="96">
        <f t="shared" si="1076"/>
        <v>961275.05651595024</v>
      </c>
      <c r="AZ1569" s="96">
        <f t="shared" si="1077"/>
        <v>360362793.18669939</v>
      </c>
      <c r="BA1569" s="97">
        <f t="shared" si="1078"/>
        <v>76.709523904602406</v>
      </c>
      <c r="BB1569" s="102">
        <f t="shared" si="1079"/>
        <v>5357.9513005665849</v>
      </c>
      <c r="BC1569" s="98">
        <f t="shared" si="1080"/>
        <v>1923.1083825351129</v>
      </c>
      <c r="BD1569" s="98">
        <f t="shared" si="1081"/>
        <v>5090.2494889580676</v>
      </c>
      <c r="BE1569" s="98">
        <f t="shared" si="1082"/>
        <v>2633.630291824521</v>
      </c>
      <c r="BF1569" s="98">
        <f t="shared" si="1083"/>
        <v>987295.32379917637</v>
      </c>
      <c r="BG1569" s="103">
        <f t="shared" si="1084"/>
        <v>0.21016307919069155</v>
      </c>
      <c r="BH1569">
        <v>0.1</v>
      </c>
      <c r="BI1569">
        <f t="shared" si="1064"/>
        <v>15380.400904255204</v>
      </c>
      <c r="BJ1569">
        <v>0.1</v>
      </c>
      <c r="BK1569">
        <f t="shared" si="1065"/>
        <v>553.67678571428576</v>
      </c>
      <c r="BL1569" s="114">
        <v>8.7974410932361504</v>
      </c>
      <c r="BM1569" s="114">
        <v>3.6268345072346699</v>
      </c>
      <c r="BN1569" s="114">
        <v>10.053852918428399</v>
      </c>
      <c r="BO1569" s="114">
        <v>12.5</v>
      </c>
      <c r="BP1569" s="114">
        <v>2343</v>
      </c>
      <c r="BQ1569" s="107">
        <f t="shared" si="1066"/>
        <v>1.3620000000000001E-9</v>
      </c>
      <c r="BR1569" s="107">
        <f t="shared" si="1067"/>
        <v>1.3671414954944445</v>
      </c>
      <c r="BS1569" s="107">
        <f t="shared" si="1068"/>
        <v>0.56222073612961687</v>
      </c>
      <c r="BT1569" s="107">
        <f t="shared" si="1069"/>
        <v>1.5574446748375603</v>
      </c>
      <c r="BU1569" s="107">
        <f t="shared" si="1070"/>
        <v>1.9249518005554764</v>
      </c>
      <c r="BV1569" s="107">
        <f t="shared" si="1071"/>
        <v>362.1601250006039</v>
      </c>
      <c r="BW1569" s="117">
        <f t="shared" si="1072"/>
        <v>1.084836490690719E-5</v>
      </c>
    </row>
    <row r="1570" spans="1:75" ht="15" customHeight="1" x14ac:dyDescent="0.25">
      <c r="A1570" s="108">
        <v>4.5725055555555549</v>
      </c>
      <c r="B1570" s="108">
        <v>-74.119269444444441</v>
      </c>
      <c r="C1570" s="119">
        <v>27</v>
      </c>
      <c r="D1570" s="119">
        <v>21</v>
      </c>
      <c r="E1570" s="119">
        <v>1771</v>
      </c>
      <c r="F1570" s="31" t="s">
        <v>3826</v>
      </c>
      <c r="G1570" s="31" t="s">
        <v>3827</v>
      </c>
      <c r="H1570" s="31" t="s">
        <v>3828</v>
      </c>
      <c r="I1570" s="53" t="s">
        <v>1467</v>
      </c>
      <c r="J1570" s="1" t="s">
        <v>312</v>
      </c>
      <c r="K1570" s="1" t="s">
        <v>3829</v>
      </c>
      <c r="L1570" s="1"/>
      <c r="M1570" s="1">
        <v>2007</v>
      </c>
      <c r="N1570" s="15" t="s">
        <v>54</v>
      </c>
      <c r="O1570" s="2" t="s">
        <v>54</v>
      </c>
      <c r="P1570" s="17">
        <v>1.4131626950323477E-2</v>
      </c>
      <c r="Q1570" s="58">
        <v>61.487009280000002</v>
      </c>
      <c r="R1570" s="18">
        <v>65.062765631641071</v>
      </c>
      <c r="S1570" s="2" t="s">
        <v>45</v>
      </c>
      <c r="T1570" s="2"/>
      <c r="U1570" s="2"/>
      <c r="V1570" s="14">
        <v>365</v>
      </c>
      <c r="W1570" s="1"/>
      <c r="X1570" s="1"/>
      <c r="Y1570" s="1">
        <v>2920</v>
      </c>
      <c r="Z1570" s="1">
        <v>0</v>
      </c>
      <c r="AA1570" s="1">
        <v>0</v>
      </c>
      <c r="AB1570" s="19" t="s">
        <v>49</v>
      </c>
      <c r="AC1570" s="19">
        <v>24000</v>
      </c>
      <c r="AD1570" s="19">
        <v>2261000</v>
      </c>
      <c r="AE1570" s="19">
        <v>1200</v>
      </c>
      <c r="AF1570" s="19">
        <v>381000</v>
      </c>
      <c r="AG1570" s="19">
        <v>1500000000</v>
      </c>
      <c r="AH1570" s="20">
        <v>2.9803032786885244</v>
      </c>
      <c r="AI1570" s="20">
        <v>1.362E-5</v>
      </c>
      <c r="AJ1570" s="21">
        <f>AC1570*R1570/1000000000</f>
        <v>1.5615063751593856E-3</v>
      </c>
      <c r="AK1570" s="21">
        <f>AD1570*R1570/1000000000</f>
        <v>0.14710691309314045</v>
      </c>
      <c r="AL1570" s="21">
        <f>AE1570*R1570/1000000000</f>
        <v>7.8075318757969293E-5</v>
      </c>
      <c r="AM1570" s="21">
        <f>AF1570*R1570/1000000000</f>
        <v>2.4788913705655245E-2</v>
      </c>
      <c r="AN1570" s="21">
        <f>AG1570*R1570/1000000000</f>
        <v>97.594148447461606</v>
      </c>
      <c r="AO1570" s="86">
        <f t="shared" si="1057"/>
        <v>4.2952329104352919E-5</v>
      </c>
      <c r="AP1570" s="88">
        <f t="shared" si="1058"/>
        <v>4.2780996579709197E-6</v>
      </c>
      <c r="AQ1570" s="89">
        <f t="shared" si="1059"/>
        <v>4.0303263861134371E-4</v>
      </c>
      <c r="AR1570" s="89">
        <f t="shared" si="1060"/>
        <v>2.1390498289854602E-7</v>
      </c>
      <c r="AS1570" s="89">
        <f t="shared" si="1061"/>
        <v>6.7914832070288349E-5</v>
      </c>
      <c r="AT1570" s="89">
        <f t="shared" si="1062"/>
        <v>0.26738122862318248</v>
      </c>
      <c r="AU1570" s="91">
        <f t="shared" si="1063"/>
        <v>1.1767761398452854E-7</v>
      </c>
      <c r="AV1570" s="95">
        <f t="shared" si="1073"/>
        <v>1561.5063751593857</v>
      </c>
      <c r="AW1570" s="96">
        <f t="shared" si="1074"/>
        <v>147106.91309314044</v>
      </c>
      <c r="AX1570" s="96">
        <f t="shared" si="1075"/>
        <v>78.075318757969299</v>
      </c>
      <c r="AY1570" s="96">
        <f t="shared" si="1076"/>
        <v>24788.913705655246</v>
      </c>
      <c r="AZ1570" s="96">
        <f t="shared" si="1077"/>
        <v>97594148.447461605</v>
      </c>
      <c r="BA1570" s="97">
        <f t="shared" si="1078"/>
        <v>42.95232910435292</v>
      </c>
      <c r="BB1570" s="102">
        <f t="shared" si="1079"/>
        <v>4.2780996579709196</v>
      </c>
      <c r="BC1570" s="98">
        <f t="shared" si="1080"/>
        <v>403.03263861134371</v>
      </c>
      <c r="BD1570" s="98">
        <f t="shared" si="1081"/>
        <v>0.21390498289854601</v>
      </c>
      <c r="BE1570" s="98">
        <f t="shared" si="1082"/>
        <v>67.914832070288355</v>
      </c>
      <c r="BF1570" s="98">
        <f t="shared" si="1083"/>
        <v>267381.22862318245</v>
      </c>
      <c r="BG1570" s="103">
        <f t="shared" si="1084"/>
        <v>0.11767761398452854</v>
      </c>
      <c r="BH1570">
        <v>0.1</v>
      </c>
      <c r="BI1570">
        <f t="shared" si="1064"/>
        <v>6.5062765631641071</v>
      </c>
      <c r="BJ1570">
        <v>0.1</v>
      </c>
      <c r="BK1570">
        <f t="shared" si="1065"/>
        <v>0.29803032786885247</v>
      </c>
      <c r="BL1570" s="114">
        <v>0</v>
      </c>
      <c r="BM1570" s="114">
        <v>0</v>
      </c>
      <c r="BN1570" s="114">
        <v>0</v>
      </c>
      <c r="BO1570" s="114">
        <v>0</v>
      </c>
      <c r="BP1570" s="114">
        <v>0</v>
      </c>
      <c r="BQ1570" s="107">
        <f t="shared" si="1066"/>
        <v>1.362E-6</v>
      </c>
      <c r="BR1570" s="107">
        <f t="shared" si="1067"/>
        <v>1.5615063751593856E-4</v>
      </c>
      <c r="BS1570" s="107">
        <f t="shared" si="1068"/>
        <v>1.4710691309314045E-2</v>
      </c>
      <c r="BT1570" s="107">
        <f t="shared" si="1069"/>
        <v>7.80753187579693E-6</v>
      </c>
      <c r="BU1570" s="107">
        <f t="shared" si="1070"/>
        <v>2.4788913705655249E-3</v>
      </c>
      <c r="BV1570" s="107">
        <f t="shared" si="1071"/>
        <v>9.7594148447461606</v>
      </c>
      <c r="BW1570" s="117">
        <f t="shared" si="1072"/>
        <v>6.0743766354888522E-6</v>
      </c>
    </row>
    <row r="1571" spans="1:75" ht="15" customHeight="1" x14ac:dyDescent="0.25">
      <c r="A1571" s="108">
        <v>4.6466333333333329</v>
      </c>
      <c r="B1571" s="108">
        <v>-74.113488888888881</v>
      </c>
      <c r="C1571" s="119">
        <v>28</v>
      </c>
      <c r="D1571" s="119">
        <v>29</v>
      </c>
      <c r="E1571" s="119">
        <v>1876</v>
      </c>
      <c r="F1571" s="31" t="s">
        <v>3830</v>
      </c>
      <c r="G1571" s="31" t="s">
        <v>3831</v>
      </c>
      <c r="H1571" s="31" t="s">
        <v>3832</v>
      </c>
      <c r="I1571" s="53" t="s">
        <v>1481</v>
      </c>
      <c r="J1571" s="1" t="s">
        <v>41</v>
      </c>
      <c r="K1571" s="1" t="s">
        <v>3637</v>
      </c>
      <c r="L1571" s="1"/>
      <c r="M1571" s="1" t="s">
        <v>3452</v>
      </c>
      <c r="N1571" s="2" t="s">
        <v>150</v>
      </c>
      <c r="O1571" s="2" t="s">
        <v>224</v>
      </c>
      <c r="P1571" s="22">
        <v>8.4286353981658756E-3</v>
      </c>
      <c r="Q1571" s="54">
        <v>276480</v>
      </c>
      <c r="R1571" s="18">
        <v>285960.31064129143</v>
      </c>
      <c r="S1571" s="15" t="s">
        <v>64</v>
      </c>
      <c r="T1571" s="15">
        <f>((R1571*6933000)/1000)/8460</f>
        <v>234345.48861419311</v>
      </c>
      <c r="U1571" s="15" t="s">
        <v>45</v>
      </c>
      <c r="V1571" s="14">
        <v>365</v>
      </c>
      <c r="W1571" s="1"/>
      <c r="X1571" s="1"/>
      <c r="Y1571" s="1">
        <v>2920</v>
      </c>
      <c r="Z1571" s="1">
        <v>0</v>
      </c>
      <c r="AA1571" s="1">
        <v>0</v>
      </c>
      <c r="AB1571" s="19" t="s">
        <v>226</v>
      </c>
      <c r="AC1571" s="19">
        <v>5.8778764320498897</v>
      </c>
      <c r="AD1571" s="19">
        <v>7.6168169581462903</v>
      </c>
      <c r="AE1571" s="19">
        <v>22.1296397414769</v>
      </c>
      <c r="AF1571" s="19">
        <v>0.3</v>
      </c>
      <c r="AG1571" s="19">
        <v>2840</v>
      </c>
      <c r="AH1571" s="23">
        <v>276480</v>
      </c>
      <c r="AI1571" s="20">
        <v>2.0000000000000002E-5</v>
      </c>
      <c r="AJ1571" s="21">
        <f>AC1571*R1571/1000000</f>
        <v>1.6808393704201123</v>
      </c>
      <c r="AK1571" s="21">
        <f>AD1571*R1571/1000000</f>
        <v>2.1781073434493696</v>
      </c>
      <c r="AL1571" s="21">
        <f>AE1571*R1571/1000000</f>
        <v>6.3281986548526028</v>
      </c>
      <c r="AM1571" s="21">
        <f>AF1571*R1571/1000000</f>
        <v>8.5788093192387435E-2</v>
      </c>
      <c r="AN1571" s="21">
        <f>AG1571*R1571/1000000</f>
        <v>812.12728222126771</v>
      </c>
      <c r="AO1571" s="86">
        <f t="shared" si="1057"/>
        <v>5.7192062128258296</v>
      </c>
      <c r="AP1571" s="88">
        <f t="shared" si="1058"/>
        <v>4.605039371014006E-3</v>
      </c>
      <c r="AQ1571" s="89">
        <f t="shared" si="1059"/>
        <v>5.9674173793133412E-3</v>
      </c>
      <c r="AR1571" s="89">
        <f t="shared" si="1060"/>
        <v>1.7337530561240006E-2</v>
      </c>
      <c r="AS1571" s="89">
        <f t="shared" si="1061"/>
        <v>2.3503587175996557E-4</v>
      </c>
      <c r="AT1571" s="89">
        <f t="shared" si="1062"/>
        <v>2.2250062526610073</v>
      </c>
      <c r="AU1571" s="91">
        <f t="shared" si="1063"/>
        <v>1.566905811733104E-2</v>
      </c>
      <c r="AV1571" s="95">
        <f t="shared" si="1073"/>
        <v>1680839.3704201123</v>
      </c>
      <c r="AW1571" s="96">
        <f t="shared" si="1074"/>
        <v>2178107.3434493695</v>
      </c>
      <c r="AX1571" s="96">
        <f t="shared" si="1075"/>
        <v>6328198.6548526026</v>
      </c>
      <c r="AY1571" s="96">
        <f t="shared" si="1076"/>
        <v>85788.09319238743</v>
      </c>
      <c r="AZ1571" s="96">
        <f t="shared" si="1077"/>
        <v>812127282.2212677</v>
      </c>
      <c r="BA1571" s="97">
        <f t="shared" si="1078"/>
        <v>5719206.2128258301</v>
      </c>
      <c r="BB1571" s="102">
        <f t="shared" si="1079"/>
        <v>4605.0393710140061</v>
      </c>
      <c r="BC1571" s="98">
        <f t="shared" si="1080"/>
        <v>5967.4173793133414</v>
      </c>
      <c r="BD1571" s="98">
        <f t="shared" si="1081"/>
        <v>17337.530561240008</v>
      </c>
      <c r="BE1571" s="98">
        <f t="shared" si="1082"/>
        <v>235.03587175996557</v>
      </c>
      <c r="BF1571" s="98">
        <f t="shared" si="1083"/>
        <v>2225006.2526610075</v>
      </c>
      <c r="BG1571" s="103">
        <f t="shared" si="1084"/>
        <v>15669.05811733104</v>
      </c>
      <c r="BH1571">
        <v>0.1</v>
      </c>
      <c r="BI1571">
        <f t="shared" si="1064"/>
        <v>28596.031064129143</v>
      </c>
      <c r="BJ1571">
        <v>0.1</v>
      </c>
      <c r="BK1571">
        <f t="shared" si="1065"/>
        <v>27648</v>
      </c>
      <c r="BL1571" s="114">
        <v>4.1247646050424898</v>
      </c>
      <c r="BM1571" s="114">
        <v>5.0304179232934398</v>
      </c>
      <c r="BN1571" s="114">
        <v>17.597190734642901</v>
      </c>
      <c r="BO1571" s="114">
        <v>0.12</v>
      </c>
      <c r="BP1571" s="114">
        <v>2840</v>
      </c>
      <c r="BQ1571" s="107">
        <f t="shared" si="1066"/>
        <v>2.0000000000000003E-6</v>
      </c>
      <c r="BR1571" s="107">
        <f t="shared" si="1067"/>
        <v>1.1914349353803184</v>
      </c>
      <c r="BS1571" s="107">
        <f t="shared" si="1068"/>
        <v>1.4548963529204997</v>
      </c>
      <c r="BT1571" s="107">
        <f t="shared" si="1069"/>
        <v>5.0717326980980157</v>
      </c>
      <c r="BU1571" s="107">
        <f t="shared" si="1070"/>
        <v>3.5371336965254484E-2</v>
      </c>
      <c r="BV1571" s="107">
        <f t="shared" si="1071"/>
        <v>816.1778174842683</v>
      </c>
      <c r="BW1571" s="117">
        <f t="shared" si="1072"/>
        <v>0.80881789921867553</v>
      </c>
    </row>
    <row r="1572" spans="1:75" ht="15" customHeight="1" x14ac:dyDescent="0.25">
      <c r="A1572" s="108">
        <v>4.5985055555555556</v>
      </c>
      <c r="B1572" s="108">
        <v>-74.142200000000003</v>
      </c>
      <c r="C1572" s="119">
        <v>24</v>
      </c>
      <c r="D1572" s="119">
        <v>24</v>
      </c>
      <c r="E1572" s="119">
        <v>1807</v>
      </c>
      <c r="F1572" s="31" t="s">
        <v>3833</v>
      </c>
      <c r="G1572" s="31" t="s">
        <v>3834</v>
      </c>
      <c r="H1572" s="31" t="s">
        <v>3835</v>
      </c>
      <c r="I1572" s="14" t="s">
        <v>195</v>
      </c>
      <c r="J1572" s="1" t="s">
        <v>41</v>
      </c>
      <c r="K1572" s="1" t="s">
        <v>3462</v>
      </c>
      <c r="L1572" s="1"/>
      <c r="M1572" s="1" t="s">
        <v>3447</v>
      </c>
      <c r="N1572" s="2" t="s">
        <v>3490</v>
      </c>
      <c r="O1572" s="2" t="s">
        <v>3491</v>
      </c>
      <c r="P1572" s="17">
        <v>-5.5890559934594797E-2</v>
      </c>
      <c r="Q1572" s="54">
        <v>75000</v>
      </c>
      <c r="R1572" s="18">
        <v>59974.883952815842</v>
      </c>
      <c r="S1572" s="15" t="s">
        <v>64</v>
      </c>
      <c r="T1572" s="15"/>
      <c r="U1572" s="15"/>
      <c r="V1572" s="14">
        <v>365</v>
      </c>
      <c r="W1572" s="1"/>
      <c r="X1572" s="1"/>
      <c r="Y1572" s="1">
        <v>7512</v>
      </c>
      <c r="Z1572" s="1">
        <v>0</v>
      </c>
      <c r="AA1572" s="1">
        <v>0</v>
      </c>
      <c r="AB1572" s="19" t="s">
        <v>226</v>
      </c>
      <c r="AC1572" s="19">
        <v>2.5694890469471097</v>
      </c>
      <c r="AD1572" s="19">
        <v>3.4973600916780092</v>
      </c>
      <c r="AE1572" s="19">
        <v>0.17843673937132704</v>
      </c>
      <c r="AF1572" s="19">
        <v>4.2824817449118493</v>
      </c>
      <c r="AG1572" s="19">
        <v>1688.1177599999714</v>
      </c>
      <c r="AH1572" s="20">
        <v>8608.3841463414628</v>
      </c>
      <c r="AI1572" s="20">
        <v>1.0442E-8</v>
      </c>
      <c r="AJ1572" s="21">
        <f>AC1572*R1572/1000000</f>
        <v>0.15410480740868429</v>
      </c>
      <c r="AK1572" s="21">
        <f>AD1572*R1572/1000000</f>
        <v>0.20975376563959799</v>
      </c>
      <c r="AL1572" s="21">
        <f>AE1572*R1572/1000000</f>
        <v>1.0701722736714185E-2</v>
      </c>
      <c r="AM1572" s="21">
        <f>AF1572*R1572/1000000</f>
        <v>0.25684134568114048</v>
      </c>
      <c r="AN1572" s="21">
        <f>AG1572*R1572/1000000</f>
        <v>101.24466675468571</v>
      </c>
      <c r="AO1572" s="86">
        <f t="shared" si="1057"/>
        <v>7.1880895804645926E-5</v>
      </c>
      <c r="AP1572" s="88">
        <f t="shared" si="1058"/>
        <v>4.2220495180461448E-4</v>
      </c>
      <c r="AQ1572" s="89">
        <f t="shared" si="1059"/>
        <v>5.7466785106739175E-4</v>
      </c>
      <c r="AR1572" s="89">
        <f t="shared" si="1060"/>
        <v>2.9319788319764889E-5</v>
      </c>
      <c r="AS1572" s="89">
        <f t="shared" si="1061"/>
        <v>7.0367491967435745E-4</v>
      </c>
      <c r="AT1572" s="89">
        <f t="shared" si="1062"/>
        <v>0.27738264864297457</v>
      </c>
      <c r="AU1572" s="91">
        <f t="shared" si="1063"/>
        <v>1.9693396110861898E-7</v>
      </c>
      <c r="AV1572" s="95">
        <f t="shared" si="1073"/>
        <v>154104.80740868428</v>
      </c>
      <c r="AW1572" s="96">
        <f t="shared" si="1074"/>
        <v>209753.76563959799</v>
      </c>
      <c r="AX1572" s="96">
        <f t="shared" si="1075"/>
        <v>10701.722736714184</v>
      </c>
      <c r="AY1572" s="96">
        <f t="shared" si="1076"/>
        <v>256841.34568114049</v>
      </c>
      <c r="AZ1572" s="96">
        <f t="shared" si="1077"/>
        <v>101244666.75468571</v>
      </c>
      <c r="BA1572" s="97">
        <f t="shared" si="1078"/>
        <v>71.880895804645931</v>
      </c>
      <c r="BB1572" s="102">
        <f t="shared" si="1079"/>
        <v>422.2049518046145</v>
      </c>
      <c r="BC1572" s="98">
        <f t="shared" si="1080"/>
        <v>574.66785106739178</v>
      </c>
      <c r="BD1572" s="98">
        <f t="shared" si="1081"/>
        <v>29.319788319764889</v>
      </c>
      <c r="BE1572" s="98">
        <f t="shared" si="1082"/>
        <v>703.6749196743574</v>
      </c>
      <c r="BF1572" s="98">
        <f t="shared" si="1083"/>
        <v>277382.64864297456</v>
      </c>
      <c r="BG1572" s="103">
        <f t="shared" si="1084"/>
        <v>0.19693396110861897</v>
      </c>
      <c r="BH1572">
        <v>0.1</v>
      </c>
      <c r="BI1572">
        <f t="shared" si="1064"/>
        <v>5997.4883952815844</v>
      </c>
      <c r="BJ1572">
        <v>0.1</v>
      </c>
      <c r="BK1572">
        <f t="shared" si="1065"/>
        <v>860.83841463414637</v>
      </c>
      <c r="BL1572">
        <f>AC1572*0.1</f>
        <v>0.25694890469471099</v>
      </c>
      <c r="BM1572">
        <f>AD1572*0.1</f>
        <v>0.34973600916780095</v>
      </c>
      <c r="BN1572">
        <f>AE1572*0.1</f>
        <v>1.7843673937132706E-2</v>
      </c>
      <c r="BO1572">
        <f>AF1572*0.1</f>
        <v>0.42824817449118496</v>
      </c>
      <c r="BP1572">
        <f>AG1572*0.1</f>
        <v>168.81177599999717</v>
      </c>
      <c r="BQ1572" s="107">
        <f t="shared" si="1066"/>
        <v>1.0442E-9</v>
      </c>
      <c r="BR1572" s="107">
        <f t="shared" si="1067"/>
        <v>2.1793710866425519E-2</v>
      </c>
      <c r="BS1572" s="107">
        <f t="shared" si="1068"/>
        <v>2.9663662012634723E-2</v>
      </c>
      <c r="BT1572" s="107">
        <f t="shared" si="1069"/>
        <v>1.5134521435017719E-3</v>
      </c>
      <c r="BU1572" s="107">
        <f t="shared" si="1070"/>
        <v>3.6322851444042528E-2</v>
      </c>
      <c r="BV1572" s="107">
        <f t="shared" si="1071"/>
        <v>14.318158084242096</v>
      </c>
      <c r="BW1572" s="117">
        <f t="shared" si="1072"/>
        <v>1.0165493772245757E-5</v>
      </c>
    </row>
    <row r="1573" spans="1:75" ht="15" customHeight="1" x14ac:dyDescent="0.25">
      <c r="A1573" s="108">
        <v>4.6069249999999995</v>
      </c>
      <c r="B1573" s="108">
        <v>-74.105594444444435</v>
      </c>
      <c r="C1573" s="119">
        <v>28</v>
      </c>
      <c r="D1573" s="119">
        <v>25</v>
      </c>
      <c r="E1573" s="119">
        <v>1824</v>
      </c>
      <c r="F1573" s="31" t="s">
        <v>3836</v>
      </c>
      <c r="G1573" s="31" t="s">
        <v>3827</v>
      </c>
      <c r="H1573" s="31" t="s">
        <v>3837</v>
      </c>
      <c r="I1573" s="14" t="s">
        <v>133</v>
      </c>
      <c r="J1573" s="1" t="s">
        <v>312</v>
      </c>
      <c r="K1573" s="1" t="s">
        <v>3838</v>
      </c>
      <c r="L1573" s="1"/>
      <c r="M1573" s="1">
        <v>2000</v>
      </c>
      <c r="N1573" s="15" t="s">
        <v>43</v>
      </c>
      <c r="O1573" s="2" t="s">
        <v>123</v>
      </c>
      <c r="P1573" s="17">
        <v>1.4131626950323477E-2</v>
      </c>
      <c r="Q1573" s="54">
        <v>10080</v>
      </c>
      <c r="R1573" s="18">
        <v>10666.199010922881</v>
      </c>
      <c r="S1573" s="2" t="s">
        <v>45</v>
      </c>
      <c r="T1573" s="2"/>
      <c r="U1573" s="2"/>
      <c r="V1573" s="14">
        <v>365</v>
      </c>
      <c r="W1573" s="1"/>
      <c r="X1573" s="1"/>
      <c r="Y1573" s="1">
        <v>2920</v>
      </c>
      <c r="Z1573" s="1">
        <v>0</v>
      </c>
      <c r="AA1573" s="1">
        <v>0</v>
      </c>
      <c r="AB1573" s="19" t="s">
        <v>49</v>
      </c>
      <c r="AC1573" s="19">
        <v>196.35697419693699</v>
      </c>
      <c r="AD1573" s="19">
        <v>1220.7279907421801</v>
      </c>
      <c r="AE1573" s="19">
        <v>69.655897325915305</v>
      </c>
      <c r="AF1573" s="19">
        <v>640</v>
      </c>
      <c r="AG1573" s="19">
        <v>1920000</v>
      </c>
      <c r="AH1573" s="20">
        <v>2.9803032786885244</v>
      </c>
      <c r="AI1573" s="20">
        <v>1.362E-5</v>
      </c>
      <c r="AJ1573" s="21">
        <f>AC1573*R1573/1000000000</f>
        <v>2.094382563967179E-3</v>
      </c>
      <c r="AK1573" s="21">
        <f>AD1573*R1573/1000000000</f>
        <v>1.3020527687460117E-2</v>
      </c>
      <c r="AL1573" s="21">
        <f>AE1573*R1573/1000000000</f>
        <v>7.4296366316262358E-4</v>
      </c>
      <c r="AM1573" s="21">
        <f>AF1573*R1573/1000000000</f>
        <v>6.8263673669906435E-3</v>
      </c>
      <c r="AN1573" s="21">
        <f>AG1573*R1573/1000000000</f>
        <v>20.479102100971932</v>
      </c>
      <c r="AO1573" s="86">
        <f t="shared" si="1057"/>
        <v>4.2952329104352919E-5</v>
      </c>
      <c r="AP1573" s="88">
        <f t="shared" si="1058"/>
        <v>5.7380344218278877E-6</v>
      </c>
      <c r="AQ1573" s="89">
        <f t="shared" si="1059"/>
        <v>3.5672678595781143E-5</v>
      </c>
      <c r="AR1573" s="89">
        <f t="shared" si="1060"/>
        <v>2.0355168853770508E-6</v>
      </c>
      <c r="AS1573" s="89">
        <f t="shared" si="1061"/>
        <v>1.8702376347919573E-5</v>
      </c>
      <c r="AT1573" s="89">
        <f t="shared" si="1062"/>
        <v>5.6107129043758718E-2</v>
      </c>
      <c r="AU1573" s="91">
        <f t="shared" si="1063"/>
        <v>1.1767761398452854E-7</v>
      </c>
      <c r="AV1573" s="95">
        <f t="shared" si="1073"/>
        <v>2094.3825639671791</v>
      </c>
      <c r="AW1573" s="96">
        <f t="shared" si="1074"/>
        <v>13020.527687460117</v>
      </c>
      <c r="AX1573" s="96">
        <f t="shared" si="1075"/>
        <v>742.96366316262356</v>
      </c>
      <c r="AY1573" s="96">
        <f t="shared" si="1076"/>
        <v>6826.3673669906439</v>
      </c>
      <c r="AZ1573" s="96">
        <f t="shared" si="1077"/>
        <v>20479102.100971933</v>
      </c>
      <c r="BA1573" s="97">
        <f t="shared" si="1078"/>
        <v>42.95232910435292</v>
      </c>
      <c r="BB1573" s="102">
        <f t="shared" si="1079"/>
        <v>5.738034421827888</v>
      </c>
      <c r="BC1573" s="98">
        <f t="shared" si="1080"/>
        <v>35.672678595781143</v>
      </c>
      <c r="BD1573" s="98">
        <f t="shared" si="1081"/>
        <v>2.0355168853770507</v>
      </c>
      <c r="BE1573" s="98">
        <f t="shared" si="1082"/>
        <v>18.702376347919571</v>
      </c>
      <c r="BF1573" s="98">
        <f t="shared" si="1083"/>
        <v>56107.129043758716</v>
      </c>
      <c r="BG1573" s="103">
        <f t="shared" si="1084"/>
        <v>0.11767761398452854</v>
      </c>
      <c r="BH1573">
        <v>0.1</v>
      </c>
      <c r="BI1573">
        <f t="shared" si="1064"/>
        <v>1066.619901092288</v>
      </c>
      <c r="BJ1573">
        <v>0.1</v>
      </c>
      <c r="BK1573">
        <f t="shared" si="1065"/>
        <v>0.29803032786885247</v>
      </c>
      <c r="BL1573" s="114">
        <v>187.562005220738</v>
      </c>
      <c r="BM1573" s="114">
        <v>1012.03746873145</v>
      </c>
      <c r="BN1573" s="114">
        <v>69.555897325915296</v>
      </c>
      <c r="BO1573" s="114">
        <v>256</v>
      </c>
      <c r="BP1573" s="114">
        <v>384000</v>
      </c>
      <c r="BQ1573" s="107">
        <f t="shared" si="1066"/>
        <v>1.362E-6</v>
      </c>
      <c r="BR1573" s="107">
        <f t="shared" si="1067"/>
        <v>2.0115067513268763E-3</v>
      </c>
      <c r="BS1573" s="107">
        <f t="shared" si="1068"/>
        <v>1.0872836818629043E-2</v>
      </c>
      <c r="BT1573" s="107">
        <f t="shared" si="1069"/>
        <v>7.4560792166392814E-4</v>
      </c>
      <c r="BU1573" s="107">
        <f t="shared" si="1070"/>
        <v>2.8145833693371944E-3</v>
      </c>
      <c r="BV1573" s="107">
        <f t="shared" si="1071"/>
        <v>4.5792664415931998</v>
      </c>
      <c r="BW1573" s="117">
        <f t="shared" si="1072"/>
        <v>6.0743766354888522E-6</v>
      </c>
    </row>
    <row r="1574" spans="1:75" ht="15" customHeight="1" x14ac:dyDescent="0.25">
      <c r="A1574" s="108">
        <v>4.6131916666666664</v>
      </c>
      <c r="B1574" s="108">
        <v>-74.141705555555561</v>
      </c>
      <c r="C1574" s="119">
        <v>24</v>
      </c>
      <c r="D1574" s="119">
        <v>25</v>
      </c>
      <c r="E1574" s="119">
        <v>1820</v>
      </c>
      <c r="F1574" s="31" t="s">
        <v>3839</v>
      </c>
      <c r="G1574" s="31" t="s">
        <v>3840</v>
      </c>
      <c r="H1574" s="31" t="s">
        <v>3841</v>
      </c>
      <c r="I1574" s="14" t="s">
        <v>195</v>
      </c>
      <c r="J1574" s="1" t="s">
        <v>53</v>
      </c>
      <c r="K1574" s="1" t="s">
        <v>3842</v>
      </c>
      <c r="L1574" s="1"/>
      <c r="M1574" s="1">
        <v>1997</v>
      </c>
      <c r="N1574" s="15" t="s">
        <v>43</v>
      </c>
      <c r="O1574" s="2" t="s">
        <v>123</v>
      </c>
      <c r="P1574" s="17">
        <v>-7.2022874027276113E-2</v>
      </c>
      <c r="Q1574" s="54">
        <v>2400</v>
      </c>
      <c r="R1574" s="18">
        <v>1799.2631882611886</v>
      </c>
      <c r="S1574" s="2" t="s">
        <v>45</v>
      </c>
      <c r="T1574" s="2"/>
      <c r="U1574" s="2"/>
      <c r="V1574" s="14">
        <v>365</v>
      </c>
      <c r="W1574" s="1"/>
      <c r="X1574" s="1"/>
      <c r="Y1574" s="1">
        <v>1825</v>
      </c>
      <c r="Z1574" s="1">
        <v>0</v>
      </c>
      <c r="AA1574" s="1">
        <v>0</v>
      </c>
      <c r="AB1574" s="19" t="s">
        <v>49</v>
      </c>
      <c r="AC1574" s="19">
        <v>196.35697419693699</v>
      </c>
      <c r="AD1574" s="19">
        <v>1220.7279907421801</v>
      </c>
      <c r="AE1574" s="19">
        <v>69.655897325915305</v>
      </c>
      <c r="AF1574" s="19">
        <v>640</v>
      </c>
      <c r="AG1574" s="19">
        <v>1920000</v>
      </c>
      <c r="AH1574" s="20">
        <v>2.9803032786885244</v>
      </c>
      <c r="AI1574" s="20">
        <v>1.362E-5</v>
      </c>
      <c r="AJ1574" s="21">
        <f>AC1574*R1574/1000000000</f>
        <v>3.5329787543090076E-4</v>
      </c>
      <c r="AK1574" s="21">
        <f>AD1574*R1574/1000000000</f>
        <v>2.1964109366224495E-3</v>
      </c>
      <c r="AL1574" s="21">
        <f>AE1574*R1574/1000000000</f>
        <v>1.2532929190382038E-4</v>
      </c>
      <c r="AM1574" s="21">
        <f>AF1574*R1574/1000000000</f>
        <v>1.1515284404871608E-3</v>
      </c>
      <c r="AN1574" s="21">
        <f>AG1574*R1574/1000000000</f>
        <v>3.4545853214614821</v>
      </c>
      <c r="AO1574" s="86">
        <f t="shared" si="1057"/>
        <v>3.043133613195085E-5</v>
      </c>
      <c r="AP1574" s="88">
        <f t="shared" si="1058"/>
        <v>9.6793938474219379E-7</v>
      </c>
      <c r="AQ1574" s="89">
        <f t="shared" si="1059"/>
        <v>6.0175642099245194E-6</v>
      </c>
      <c r="AR1574" s="89">
        <f t="shared" si="1060"/>
        <v>3.4336792302416539E-7</v>
      </c>
      <c r="AS1574" s="89">
        <f t="shared" si="1061"/>
        <v>3.1548724396908517E-6</v>
      </c>
      <c r="AT1574" s="89">
        <f t="shared" si="1062"/>
        <v>9.4646173190725529E-3</v>
      </c>
      <c r="AU1574" s="91">
        <f t="shared" si="1063"/>
        <v>8.3373523649180417E-8</v>
      </c>
      <c r="AV1574" s="95">
        <f t="shared" si="1073"/>
        <v>353.29787543090077</v>
      </c>
      <c r="AW1574" s="96">
        <f t="shared" si="1074"/>
        <v>2196.4109366224493</v>
      </c>
      <c r="AX1574" s="96">
        <f t="shared" si="1075"/>
        <v>125.32929190382038</v>
      </c>
      <c r="AY1574" s="96">
        <f t="shared" si="1076"/>
        <v>1151.5284404871609</v>
      </c>
      <c r="AZ1574" s="96">
        <f t="shared" si="1077"/>
        <v>3454585.321461482</v>
      </c>
      <c r="BA1574" s="97">
        <f t="shared" si="1078"/>
        <v>30.43133613195085</v>
      </c>
      <c r="BB1574" s="102">
        <f t="shared" si="1079"/>
        <v>0.96793938474219376</v>
      </c>
      <c r="BC1574" s="98">
        <f t="shared" si="1080"/>
        <v>6.0175642099245197</v>
      </c>
      <c r="BD1574" s="98">
        <f t="shared" si="1081"/>
        <v>0.34336792302416541</v>
      </c>
      <c r="BE1574" s="98">
        <f t="shared" si="1082"/>
        <v>3.1548724396908518</v>
      </c>
      <c r="BF1574" s="98">
        <f t="shared" si="1083"/>
        <v>9464.6173190725531</v>
      </c>
      <c r="BG1574" s="103">
        <f t="shared" si="1084"/>
        <v>8.3373523649180423E-2</v>
      </c>
      <c r="BH1574">
        <v>0.1</v>
      </c>
      <c r="BI1574">
        <f t="shared" si="1064"/>
        <v>179.92631882611886</v>
      </c>
      <c r="BJ1574">
        <v>0.1</v>
      </c>
      <c r="BK1574">
        <f t="shared" si="1065"/>
        <v>0.29803032786885247</v>
      </c>
      <c r="BL1574" s="114">
        <v>187.562005220738</v>
      </c>
      <c r="BM1574" s="114">
        <v>1012.03746873145</v>
      </c>
      <c r="BN1574" s="114">
        <v>69.555897325915296</v>
      </c>
      <c r="BO1574" s="114">
        <v>256</v>
      </c>
      <c r="BP1574" s="114">
        <v>384000</v>
      </c>
      <c r="BQ1574" s="107">
        <f t="shared" si="1066"/>
        <v>1.362E-6</v>
      </c>
      <c r="BR1574" s="107">
        <f t="shared" si="1067"/>
        <v>3.3931769385654384E-4</v>
      </c>
      <c r="BS1574" s="107">
        <f t="shared" si="1068"/>
        <v>1.8341205728203878E-3</v>
      </c>
      <c r="BT1574" s="107">
        <f t="shared" si="1069"/>
        <v>1.2577534742713958E-4</v>
      </c>
      <c r="BU1574" s="107">
        <f t="shared" si="1070"/>
        <v>4.7478733910313452E-4</v>
      </c>
      <c r="BV1574" s="107">
        <f t="shared" si="1071"/>
        <v>0.77246876128608377</v>
      </c>
      <c r="BW1574" s="117">
        <f t="shared" si="1072"/>
        <v>4.3036408278939304E-6</v>
      </c>
    </row>
    <row r="1575" spans="1:75" ht="15" customHeight="1" x14ac:dyDescent="0.25">
      <c r="A1575" s="108">
        <v>4.618241666666667</v>
      </c>
      <c r="B1575" s="108">
        <v>-74.190127777777775</v>
      </c>
      <c r="C1575" s="119">
        <v>19</v>
      </c>
      <c r="D1575" s="119">
        <v>26</v>
      </c>
      <c r="E1575" s="119">
        <v>1828</v>
      </c>
      <c r="F1575" s="31" t="s">
        <v>3843</v>
      </c>
      <c r="G1575" s="31" t="s">
        <v>436</v>
      </c>
      <c r="H1575" s="31" t="s">
        <v>3844</v>
      </c>
      <c r="I1575" s="53" t="s">
        <v>425</v>
      </c>
      <c r="J1575" s="1" t="s">
        <v>53</v>
      </c>
      <c r="K1575" s="1" t="s">
        <v>3845</v>
      </c>
      <c r="L1575" s="1"/>
      <c r="M1575" s="1" t="s">
        <v>3607</v>
      </c>
      <c r="N1575" s="2" t="s">
        <v>62</v>
      </c>
      <c r="O1575" s="2" t="s">
        <v>63</v>
      </c>
      <c r="P1575" s="22">
        <v>-1.5549305289660951E-2</v>
      </c>
      <c r="Q1575" s="54">
        <v>12000</v>
      </c>
      <c r="R1575" s="18">
        <v>11276.370483322733</v>
      </c>
      <c r="S1575" s="15" t="s">
        <v>64</v>
      </c>
      <c r="T1575" s="15">
        <f>((R1575*6933000)/1000)/8460</f>
        <v>9241.0255982123526</v>
      </c>
      <c r="U1575" s="15" t="s">
        <v>45</v>
      </c>
      <c r="V1575" s="14">
        <v>365</v>
      </c>
      <c r="W1575" s="1"/>
      <c r="X1575" s="1"/>
      <c r="Y1575" s="14">
        <v>60</v>
      </c>
      <c r="Z1575" s="1">
        <v>0</v>
      </c>
      <c r="AA1575" s="1">
        <v>0</v>
      </c>
      <c r="AB1575" s="19" t="s">
        <v>226</v>
      </c>
      <c r="AC1575" s="19">
        <v>12.7152226842523</v>
      </c>
      <c r="AD1575" s="19">
        <v>4.5638248573294096</v>
      </c>
      <c r="AE1575" s="19">
        <v>12.0799261022882</v>
      </c>
      <c r="AF1575" s="19">
        <v>6.25</v>
      </c>
      <c r="AG1575" s="19">
        <v>2343</v>
      </c>
      <c r="AH1575" s="20">
        <v>8608.3841463414628</v>
      </c>
      <c r="AI1575" s="20">
        <v>1.0442E-8</v>
      </c>
      <c r="AJ1575" s="21">
        <f>AC1575*R1575/1000000</f>
        <v>0.14338156176557829</v>
      </c>
      <c r="AK1575" s="21">
        <f>AD1575*R1575/1000000</f>
        <v>5.1463379912243937E-2</v>
      </c>
      <c r="AL1575" s="21">
        <f>AE1575*R1575/1000000</f>
        <v>0.13621772214056249</v>
      </c>
      <c r="AM1575" s="21">
        <f>AF1575*R1575/1000000</f>
        <v>7.0477315520767081E-2</v>
      </c>
      <c r="AN1575" s="21">
        <f>AG1575*R1575/1000000</f>
        <v>26.420536042425162</v>
      </c>
      <c r="AO1575" s="86">
        <f t="shared" si="1057"/>
        <v>8.4468234695126321E-5</v>
      </c>
      <c r="AP1575" s="88">
        <f t="shared" si="1058"/>
        <v>3.9282619661802268E-4</v>
      </c>
      <c r="AQ1575" s="89">
        <f t="shared" si="1059"/>
        <v>1.4099556140340804E-4</v>
      </c>
      <c r="AR1575" s="89">
        <f t="shared" si="1060"/>
        <v>3.731992387412671E-4</v>
      </c>
      <c r="AS1575" s="89">
        <f t="shared" si="1061"/>
        <v>1.9308853567333447E-4</v>
      </c>
      <c r="AT1575" s="89">
        <f t="shared" si="1062"/>
        <v>7.2385030253219629E-2</v>
      </c>
      <c r="AU1575" s="91">
        <f t="shared" si="1063"/>
        <v>2.3141982108253786E-7</v>
      </c>
      <c r="AV1575" s="95">
        <f t="shared" si="1073"/>
        <v>143381.56176557828</v>
      </c>
      <c r="AW1575" s="96">
        <f t="shared" si="1074"/>
        <v>51463.379912243938</v>
      </c>
      <c r="AX1575" s="96">
        <f t="shared" si="1075"/>
        <v>136217.72214056249</v>
      </c>
      <c r="AY1575" s="96">
        <f t="shared" si="1076"/>
        <v>70477.315520767079</v>
      </c>
      <c r="AZ1575" s="96">
        <f t="shared" si="1077"/>
        <v>26420536.042425163</v>
      </c>
      <c r="BA1575" s="97">
        <f t="shared" si="1078"/>
        <v>84.468234695126327</v>
      </c>
      <c r="BB1575" s="102">
        <f t="shared" si="1079"/>
        <v>392.82619661802266</v>
      </c>
      <c r="BC1575" s="98">
        <f t="shared" si="1080"/>
        <v>140.99556140340803</v>
      </c>
      <c r="BD1575" s="98">
        <f t="shared" si="1081"/>
        <v>373.1992387412671</v>
      </c>
      <c r="BE1575" s="98">
        <f t="shared" si="1082"/>
        <v>193.08853567333446</v>
      </c>
      <c r="BF1575" s="98">
        <f t="shared" si="1083"/>
        <v>72385.030253219622</v>
      </c>
      <c r="BG1575" s="103">
        <f t="shared" si="1084"/>
        <v>0.23141982108253786</v>
      </c>
      <c r="BH1575">
        <v>0.1</v>
      </c>
      <c r="BI1575">
        <f t="shared" si="1064"/>
        <v>1127.6370483322733</v>
      </c>
      <c r="BJ1575">
        <v>0.1</v>
      </c>
      <c r="BK1575">
        <f t="shared" si="1065"/>
        <v>860.83841463414637</v>
      </c>
      <c r="BL1575" s="114">
        <v>8.7974410932361504</v>
      </c>
      <c r="BM1575" s="114">
        <v>3.6268345072346699</v>
      </c>
      <c r="BN1575" s="114">
        <v>10.053852918428399</v>
      </c>
      <c r="BO1575" s="114">
        <v>12.5</v>
      </c>
      <c r="BP1575" s="114">
        <v>2343</v>
      </c>
      <c r="BQ1575" s="107">
        <f t="shared" si="1066"/>
        <v>1.0442E-9</v>
      </c>
      <c r="BR1575" s="107">
        <f t="shared" si="1067"/>
        <v>0.10023401927094171</v>
      </c>
      <c r="BS1575" s="107">
        <f t="shared" si="1068"/>
        <v>4.1220052412612951E-2</v>
      </c>
      <c r="BT1575" s="107">
        <f t="shared" si="1069"/>
        <v>0.11418638090173301</v>
      </c>
      <c r="BU1575" s="107">
        <f t="shared" si="1070"/>
        <v>0.14113071434696689</v>
      </c>
      <c r="BV1575" s="107">
        <f t="shared" si="1071"/>
        <v>26.552310106971444</v>
      </c>
      <c r="BW1575" s="117">
        <f t="shared" si="1072"/>
        <v>1.1945612309556126E-5</v>
      </c>
    </row>
    <row r="1576" spans="1:75" ht="15" customHeight="1" x14ac:dyDescent="0.25">
      <c r="A1576" s="108">
        <v>4.6182750000000006</v>
      </c>
      <c r="B1576" s="108">
        <v>-74.151591666666675</v>
      </c>
      <c r="C1576" s="119">
        <v>23</v>
      </c>
      <c r="D1576" s="119">
        <v>26</v>
      </c>
      <c r="E1576" s="119">
        <v>1832</v>
      </c>
      <c r="F1576" s="31" t="s">
        <v>3846</v>
      </c>
      <c r="G1576" s="31" t="s">
        <v>3847</v>
      </c>
      <c r="H1576" s="31" t="s">
        <v>3848</v>
      </c>
      <c r="I1576" s="14" t="s">
        <v>195</v>
      </c>
      <c r="J1576" s="1" t="s">
        <v>3576</v>
      </c>
      <c r="K1576" s="1" t="s">
        <v>3489</v>
      </c>
      <c r="L1576" s="1"/>
      <c r="M1576" s="1" t="s">
        <v>3489</v>
      </c>
      <c r="N1576" s="15" t="s">
        <v>43</v>
      </c>
      <c r="O1576" s="2" t="s">
        <v>123</v>
      </c>
      <c r="P1576" s="17">
        <v>1.3557806644477024E-2</v>
      </c>
      <c r="Q1576" s="54">
        <v>2400</v>
      </c>
      <c r="R1576" s="18">
        <v>2533.7488475183363</v>
      </c>
      <c r="S1576" s="2" t="s">
        <v>45</v>
      </c>
      <c r="T1576" s="2"/>
      <c r="U1576" s="2"/>
      <c r="V1576" s="14">
        <v>365</v>
      </c>
      <c r="W1576" s="1"/>
      <c r="X1576" s="1"/>
      <c r="Y1576" s="14">
        <v>0</v>
      </c>
      <c r="Z1576" s="1">
        <v>0</v>
      </c>
      <c r="AA1576" s="1">
        <v>0</v>
      </c>
      <c r="AB1576" s="19" t="s">
        <v>49</v>
      </c>
      <c r="AC1576" s="19">
        <v>196.35697419693699</v>
      </c>
      <c r="AD1576" s="19">
        <v>1220.7279907421801</v>
      </c>
      <c r="AE1576" s="19">
        <v>69.655897325915305</v>
      </c>
      <c r="AF1576" s="19">
        <v>640</v>
      </c>
      <c r="AG1576" s="19">
        <v>1920000</v>
      </c>
      <c r="AH1576" s="20">
        <v>1159.0914634146341</v>
      </c>
      <c r="AI1576" s="20">
        <v>1.4200000000000001E-4</v>
      </c>
      <c r="AJ1576" s="21">
        <f>AC1576*R1576/1000000000</f>
        <v>4.9751925707367678E-4</v>
      </c>
      <c r="AK1576" s="21">
        <f>AD1576*R1576/1000000000</f>
        <v>3.0930181396763728E-3</v>
      </c>
      <c r="AL1576" s="21">
        <f>AE1576*R1576/1000000000</f>
        <v>1.7649054957239347E-4</v>
      </c>
      <c r="AM1576" s="21">
        <f>AF1576*R1576/1000000000</f>
        <v>1.6215992624117352E-3</v>
      </c>
      <c r="AN1576" s="21">
        <f>AG1576*R1576/1000000000</f>
        <v>4.8647977872352053</v>
      </c>
      <c r="AO1576" s="86">
        <f t="shared" si="1057"/>
        <v>0.17376342735938094</v>
      </c>
      <c r="AP1576" s="88">
        <f t="shared" si="1058"/>
        <v>1.3630664577361007E-6</v>
      </c>
      <c r="AQ1576" s="89">
        <f t="shared" si="1059"/>
        <v>8.4740223004832125E-6</v>
      </c>
      <c r="AR1576" s="89">
        <f t="shared" si="1060"/>
        <v>4.8353575225313283E-7</v>
      </c>
      <c r="AS1576" s="89">
        <f t="shared" si="1061"/>
        <v>4.4427377052376306E-6</v>
      </c>
      <c r="AT1576" s="89">
        <f t="shared" si="1062"/>
        <v>1.3328213115712891E-2</v>
      </c>
      <c r="AU1576" s="91">
        <f t="shared" si="1063"/>
        <v>4.7606418454624916E-4</v>
      </c>
      <c r="AV1576" s="95">
        <f t="shared" si="1073"/>
        <v>497.51925707367678</v>
      </c>
      <c r="AW1576" s="96">
        <f t="shared" si="1074"/>
        <v>3093.0181396763728</v>
      </c>
      <c r="AX1576" s="96">
        <f t="shared" si="1075"/>
        <v>176.49054957239346</v>
      </c>
      <c r="AY1576" s="96">
        <f t="shared" si="1076"/>
        <v>1621.5992624117353</v>
      </c>
      <c r="AZ1576" s="96">
        <f t="shared" si="1077"/>
        <v>4864797.7872352051</v>
      </c>
      <c r="BA1576" s="97">
        <f t="shared" si="1078"/>
        <v>173763.42735938093</v>
      </c>
      <c r="BB1576" s="102">
        <f t="shared" si="1079"/>
        <v>1.3630664577361007</v>
      </c>
      <c r="BC1576" s="98">
        <f t="shared" si="1080"/>
        <v>8.4740223004832131</v>
      </c>
      <c r="BD1576" s="98">
        <f t="shared" si="1081"/>
        <v>0.48353575225313283</v>
      </c>
      <c r="BE1576" s="98">
        <f t="shared" si="1082"/>
        <v>4.4427377052376302</v>
      </c>
      <c r="BF1576" s="98">
        <f t="shared" si="1083"/>
        <v>13328.213115712892</v>
      </c>
      <c r="BG1576" s="103">
        <f t="shared" si="1084"/>
        <v>476.06418454624918</v>
      </c>
      <c r="BH1576">
        <v>0.1</v>
      </c>
      <c r="BI1576">
        <f t="shared" si="1064"/>
        <v>253.37488475183363</v>
      </c>
      <c r="BJ1576">
        <v>0.1</v>
      </c>
      <c r="BK1576">
        <f t="shared" si="1065"/>
        <v>115.90914634146341</v>
      </c>
      <c r="BL1576" s="114">
        <v>187.562005220738</v>
      </c>
      <c r="BM1576" s="114">
        <v>1012.03746873145</v>
      </c>
      <c r="BN1576" s="114">
        <v>69.555897325915296</v>
      </c>
      <c r="BO1576" s="114">
        <v>256</v>
      </c>
      <c r="BP1576" s="114">
        <v>384000</v>
      </c>
      <c r="BQ1576" s="107">
        <f t="shared" si="1066"/>
        <v>1.4200000000000001E-5</v>
      </c>
      <c r="BR1576" s="107">
        <f t="shared" si="1067"/>
        <v>4.7783216005350374E-4</v>
      </c>
      <c r="BS1576" s="107">
        <f t="shared" si="1068"/>
        <v>2.5828355284055983E-3</v>
      </c>
      <c r="BT1576" s="107">
        <f t="shared" si="1069"/>
        <v>1.771186915115566E-4</v>
      </c>
      <c r="BU1576" s="107">
        <f t="shared" si="1070"/>
        <v>6.6860250413472758E-4</v>
      </c>
      <c r="BV1576" s="107">
        <f t="shared" si="1071"/>
        <v>1.0878018549048478</v>
      </c>
      <c r="BW1576" s="117">
        <f t="shared" si="1072"/>
        <v>2.4573859561606869E-2</v>
      </c>
    </row>
    <row r="1577" spans="1:75" ht="15" customHeight="1" x14ac:dyDescent="0.25">
      <c r="A1577" s="108">
        <v>4.5661749999999994</v>
      </c>
      <c r="B1577" s="108">
        <v>-74.144830555555558</v>
      </c>
      <c r="C1577" s="119">
        <v>24</v>
      </c>
      <c r="D1577" s="119">
        <v>20</v>
      </c>
      <c r="E1577" s="119">
        <v>1755</v>
      </c>
      <c r="F1577" s="31" t="s">
        <v>3849</v>
      </c>
      <c r="G1577" s="31" t="s">
        <v>3850</v>
      </c>
      <c r="H1577" s="31" t="s">
        <v>3851</v>
      </c>
      <c r="I1577" s="53" t="s">
        <v>3328</v>
      </c>
      <c r="J1577" s="1" t="s">
        <v>53</v>
      </c>
      <c r="K1577" s="1" t="s">
        <v>3489</v>
      </c>
      <c r="L1577" s="1"/>
      <c r="M1577" s="1" t="s">
        <v>3489</v>
      </c>
      <c r="N1577" s="15" t="s">
        <v>102</v>
      </c>
      <c r="O1577" s="2" t="s">
        <v>627</v>
      </c>
      <c r="P1577" s="25">
        <v>1.08600994019335E-3</v>
      </c>
      <c r="Q1577" s="18">
        <v>30.605292046788101</v>
      </c>
      <c r="R1577" s="18">
        <v>30.738531842287035</v>
      </c>
      <c r="S1577" s="2" t="s">
        <v>45</v>
      </c>
      <c r="T1577" s="2"/>
      <c r="U1577" s="2"/>
      <c r="V1577" s="14">
        <v>365</v>
      </c>
      <c r="W1577" s="1"/>
      <c r="X1577" s="1"/>
      <c r="Y1577" s="14">
        <v>0</v>
      </c>
      <c r="Z1577" s="1">
        <v>0</v>
      </c>
      <c r="AA1577" s="1">
        <v>0</v>
      </c>
      <c r="AB1577" s="19" t="s">
        <v>49</v>
      </c>
      <c r="AC1577" s="19">
        <v>476000</v>
      </c>
      <c r="AD1577" s="19">
        <v>2142000</v>
      </c>
      <c r="AE1577" s="19">
        <v>1704000</v>
      </c>
      <c r="AF1577" s="19">
        <v>595000</v>
      </c>
      <c r="AG1577" s="19">
        <v>2676000000</v>
      </c>
      <c r="AH1577" s="20">
        <v>54177.37142857143</v>
      </c>
      <c r="AI1577" s="20">
        <v>8.9999999999999995E-9</v>
      </c>
      <c r="AJ1577" s="21">
        <f>AC1577*R1577/1000000000</f>
        <v>1.4631541156928629E-2</v>
      </c>
      <c r="AK1577" s="21">
        <f>AD1577*R1577/1000000000</f>
        <v>6.5841935206178828E-2</v>
      </c>
      <c r="AL1577" s="21">
        <f>AE1577*R1577/1000000000</f>
        <v>5.2378458259257105E-2</v>
      </c>
      <c r="AM1577" s="21">
        <f>AF1577*R1577/1000000000</f>
        <v>1.8289426446160786E-2</v>
      </c>
      <c r="AN1577" s="21">
        <f>AG1577*R1577/1000000000</f>
        <v>82.256311209960103</v>
      </c>
      <c r="AO1577" s="86">
        <f t="shared" si="1057"/>
        <v>4.8971908806437676E-4</v>
      </c>
      <c r="AP1577" s="88">
        <f t="shared" si="1058"/>
        <v>4.0086414128571586E-5</v>
      </c>
      <c r="AQ1577" s="89">
        <f t="shared" si="1059"/>
        <v>1.8038886357857215E-4</v>
      </c>
      <c r="AR1577" s="89">
        <f t="shared" si="1060"/>
        <v>1.435026253678277E-4</v>
      </c>
      <c r="AS1577" s="89">
        <f t="shared" si="1061"/>
        <v>5.0108017660714486E-5</v>
      </c>
      <c r="AT1577" s="89">
        <f t="shared" si="1062"/>
        <v>0.22535975673961672</v>
      </c>
      <c r="AU1577" s="91">
        <f t="shared" si="1063"/>
        <v>1.341696131683224E-6</v>
      </c>
      <c r="AV1577" s="95">
        <f t="shared" si="1073"/>
        <v>14631.54115692863</v>
      </c>
      <c r="AW1577" s="96">
        <f t="shared" si="1074"/>
        <v>65841.935206178823</v>
      </c>
      <c r="AX1577" s="96">
        <f t="shared" si="1075"/>
        <v>52378.458259257102</v>
      </c>
      <c r="AY1577" s="96">
        <f t="shared" si="1076"/>
        <v>18289.426446160785</v>
      </c>
      <c r="AZ1577" s="96">
        <f t="shared" si="1077"/>
        <v>82256311.209960103</v>
      </c>
      <c r="BA1577" s="97">
        <f t="shared" si="1078"/>
        <v>489.71908806437676</v>
      </c>
      <c r="BB1577" s="102">
        <f t="shared" si="1079"/>
        <v>40.086414128571583</v>
      </c>
      <c r="BC1577" s="98">
        <f t="shared" si="1080"/>
        <v>180.38886357857214</v>
      </c>
      <c r="BD1577" s="98">
        <f t="shared" si="1081"/>
        <v>143.5026253678277</v>
      </c>
      <c r="BE1577" s="98">
        <f t="shared" si="1082"/>
        <v>50.108017660714488</v>
      </c>
      <c r="BF1577" s="98">
        <f t="shared" si="1083"/>
        <v>225359.75673961671</v>
      </c>
      <c r="BG1577" s="103">
        <f t="shared" si="1084"/>
        <v>1.3416961316832241</v>
      </c>
      <c r="BH1577">
        <v>0.1</v>
      </c>
      <c r="BI1577">
        <f t="shared" si="1064"/>
        <v>3.0738531842287036</v>
      </c>
      <c r="BJ1577">
        <v>0.1</v>
      </c>
      <c r="BK1577">
        <f t="shared" si="1065"/>
        <v>5417.7371428571432</v>
      </c>
      <c r="BL1577" s="114">
        <v>190400</v>
      </c>
      <c r="BM1577" s="114">
        <v>428400</v>
      </c>
      <c r="BN1577" s="114">
        <v>340800</v>
      </c>
      <c r="BO1577" s="114">
        <v>119000</v>
      </c>
      <c r="BP1577" s="114">
        <v>1070400000</v>
      </c>
      <c r="BQ1577" s="107">
        <f t="shared" si="1066"/>
        <v>8.9999999999999999E-10</v>
      </c>
      <c r="BR1577" s="107">
        <f t="shared" si="1067"/>
        <v>6.0327389655588778E-3</v>
      </c>
      <c r="BS1577" s="107">
        <f t="shared" si="1068"/>
        <v>1.472270428911525E-2</v>
      </c>
      <c r="BT1577" s="107">
        <f t="shared" si="1069"/>
        <v>1.171217932243342E-2</v>
      </c>
      <c r="BU1577" s="107">
        <f t="shared" si="1070"/>
        <v>4.0896400803097921E-3</v>
      </c>
      <c r="BV1577" s="107">
        <f t="shared" si="1071"/>
        <v>33.915145949234358</v>
      </c>
      <c r="BW1577" s="117">
        <f t="shared" si="1072"/>
        <v>6.9256737609362589E-5</v>
      </c>
    </row>
    <row r="1578" spans="1:75" ht="15" customHeight="1" x14ac:dyDescent="0.25">
      <c r="A1578" s="108">
        <v>4.7166888888888892</v>
      </c>
      <c r="B1578" s="108">
        <v>-74.057652777777776</v>
      </c>
      <c r="C1578" s="119">
        <v>34</v>
      </c>
      <c r="D1578" s="119">
        <v>37</v>
      </c>
      <c r="E1578" s="119">
        <v>2479</v>
      </c>
      <c r="F1578" s="31" t="s">
        <v>3852</v>
      </c>
      <c r="G1578" s="31" t="s">
        <v>3853</v>
      </c>
      <c r="H1578" s="31" t="s">
        <v>3854</v>
      </c>
      <c r="I1578" s="53" t="s">
        <v>1462</v>
      </c>
      <c r="J1578" s="1" t="s">
        <v>53</v>
      </c>
      <c r="K1578" s="1" t="s">
        <v>3695</v>
      </c>
      <c r="L1578" s="1"/>
      <c r="M1578" s="1" t="s">
        <v>3447</v>
      </c>
      <c r="N1578" s="15" t="s">
        <v>43</v>
      </c>
      <c r="O1578" s="2" t="s">
        <v>123</v>
      </c>
      <c r="P1578" s="17">
        <v>3.567100458653237E-2</v>
      </c>
      <c r="Q1578" s="54">
        <v>8.66</v>
      </c>
      <c r="R1578" s="18">
        <v>9.988143513638466</v>
      </c>
      <c r="S1578" s="2" t="s">
        <v>45</v>
      </c>
      <c r="T1578" s="2"/>
      <c r="U1578" s="2"/>
      <c r="V1578" s="14">
        <v>365</v>
      </c>
      <c r="W1578" s="1"/>
      <c r="X1578" s="1"/>
      <c r="Y1578" s="14">
        <v>90</v>
      </c>
      <c r="Z1578" s="1">
        <v>0</v>
      </c>
      <c r="AA1578" s="1">
        <v>0</v>
      </c>
      <c r="AB1578" s="19" t="s">
        <v>49</v>
      </c>
      <c r="AC1578" s="19">
        <v>196.35697419693699</v>
      </c>
      <c r="AD1578" s="19">
        <v>1220.7279907421801</v>
      </c>
      <c r="AE1578" s="19">
        <v>69.655897325915305</v>
      </c>
      <c r="AF1578" s="19">
        <v>640</v>
      </c>
      <c r="AG1578" s="19">
        <v>1920000</v>
      </c>
      <c r="AH1578" s="20">
        <v>29509.162765957444</v>
      </c>
      <c r="AI1578" s="20">
        <v>1.9976E-5</v>
      </c>
      <c r="AJ1578" s="21">
        <f>AC1578*R1578/1000000000</f>
        <v>1.9612416381828117E-6</v>
      </c>
      <c r="AK1578" s="21">
        <f>AD1578*R1578/1000000000</f>
        <v>1.2192806362648424E-5</v>
      </c>
      <c r="AL1578" s="21">
        <f>AE1578*R1578/1000000000</f>
        <v>6.9573309906250792E-7</v>
      </c>
      <c r="AM1578" s="21">
        <f>AF1578*R1578/1000000000</f>
        <v>6.3924118487286175E-6</v>
      </c>
      <c r="AN1578" s="21">
        <f>AG1578*R1578/1000000000</f>
        <v>1.9177235546185854E-2</v>
      </c>
      <c r="AO1578" s="86">
        <f t="shared" si="1057"/>
        <v>0.67988005212584557</v>
      </c>
      <c r="AP1578" s="88">
        <f t="shared" si="1058"/>
        <v>5.3732647621446901E-9</v>
      </c>
      <c r="AQ1578" s="89">
        <f t="shared" si="1059"/>
        <v>3.3404948938762807E-8</v>
      </c>
      <c r="AR1578" s="89">
        <f t="shared" si="1060"/>
        <v>1.9061180796233096E-9</v>
      </c>
      <c r="AS1578" s="89">
        <f t="shared" si="1061"/>
        <v>1.7513457119804432E-8</v>
      </c>
      <c r="AT1578" s="89">
        <f t="shared" si="1062"/>
        <v>5.2540371359413301E-5</v>
      </c>
      <c r="AU1578" s="91">
        <f t="shared" si="1063"/>
        <v>1.8626850743173851E-3</v>
      </c>
      <c r="AV1578" s="95">
        <f t="shared" si="1073"/>
        <v>1.9612416381828117</v>
      </c>
      <c r="AW1578" s="96">
        <f t="shared" si="1074"/>
        <v>12.192806362648424</v>
      </c>
      <c r="AX1578" s="96">
        <f t="shared" si="1075"/>
        <v>0.69573309906250791</v>
      </c>
      <c r="AY1578" s="96">
        <f t="shared" si="1076"/>
        <v>6.3924118487286172</v>
      </c>
      <c r="AZ1578" s="96">
        <f t="shared" si="1077"/>
        <v>19177.235546185853</v>
      </c>
      <c r="BA1578" s="97">
        <f t="shared" si="1078"/>
        <v>679880.05212584557</v>
      </c>
      <c r="BB1578" s="102">
        <f t="shared" si="1079"/>
        <v>5.3732647621446902E-3</v>
      </c>
      <c r="BC1578" s="98">
        <f t="shared" si="1080"/>
        <v>3.3404948938762807E-2</v>
      </c>
      <c r="BD1578" s="98">
        <f t="shared" si="1081"/>
        <v>1.9061180796233095E-3</v>
      </c>
      <c r="BE1578" s="98">
        <f t="shared" si="1082"/>
        <v>1.7513457119804433E-2</v>
      </c>
      <c r="BF1578" s="98">
        <f t="shared" si="1083"/>
        <v>52.5403713594133</v>
      </c>
      <c r="BG1578" s="103">
        <f t="shared" si="1084"/>
        <v>1862.6850743173852</v>
      </c>
      <c r="BH1578">
        <v>0.1</v>
      </c>
      <c r="BI1578">
        <f t="shared" si="1064"/>
        <v>0.99881435136384666</v>
      </c>
      <c r="BJ1578">
        <v>0.1</v>
      </c>
      <c r="BK1578">
        <f t="shared" si="1065"/>
        <v>2950.9162765957444</v>
      </c>
      <c r="BL1578" s="114">
        <v>187.562005220738</v>
      </c>
      <c r="BM1578" s="114">
        <v>1012.03746873145</v>
      </c>
      <c r="BN1578" s="114">
        <v>69.555897325915296</v>
      </c>
      <c r="BO1578" s="114">
        <v>256</v>
      </c>
      <c r="BP1578" s="114">
        <v>384000</v>
      </c>
      <c r="BQ1578" s="107">
        <f t="shared" si="1066"/>
        <v>1.9976000000000002E-6</v>
      </c>
      <c r="BR1578" s="107">
        <f t="shared" si="1067"/>
        <v>1.8836342815590453E-6</v>
      </c>
      <c r="BS1578" s="107">
        <f t="shared" si="1068"/>
        <v>1.0181645254661598E-5</v>
      </c>
      <c r="BT1578" s="107">
        <f t="shared" si="1069"/>
        <v>6.9820926075526663E-7</v>
      </c>
      <c r="BU1578" s="107">
        <f t="shared" si="1070"/>
        <v>2.6356589254757958E-6</v>
      </c>
      <c r="BV1578" s="107">
        <f t="shared" si="1071"/>
        <v>4.2881602301796879E-3</v>
      </c>
      <c r="BW1578" s="117">
        <f t="shared" si="1072"/>
        <v>9.6149559050329778E-2</v>
      </c>
    </row>
    <row r="1579" spans="1:75" ht="15" customHeight="1" x14ac:dyDescent="0.25">
      <c r="A1579" s="108">
        <v>4.6826250000000007</v>
      </c>
      <c r="B1579" s="108">
        <v>-74.133077777777771</v>
      </c>
      <c r="C1579" s="119">
        <v>25</v>
      </c>
      <c r="D1579" s="119">
        <v>33</v>
      </c>
      <c r="E1579" s="119">
        <v>1926</v>
      </c>
      <c r="F1579" s="31" t="s">
        <v>3855</v>
      </c>
      <c r="G1579" s="31" t="s">
        <v>3478</v>
      </c>
      <c r="H1579" s="31" t="s">
        <v>3856</v>
      </c>
      <c r="I1579" s="53" t="s">
        <v>1481</v>
      </c>
      <c r="J1579" s="1" t="s">
        <v>41</v>
      </c>
      <c r="K1579" s="1" t="s">
        <v>3707</v>
      </c>
      <c r="L1579" s="1"/>
      <c r="M1579" s="1">
        <v>1935</v>
      </c>
      <c r="N1579" s="2" t="s">
        <v>3490</v>
      </c>
      <c r="O1579" s="2" t="s">
        <v>3491</v>
      </c>
      <c r="P1579" s="17">
        <v>8.4286353981658756E-3</v>
      </c>
      <c r="Q1579" s="54">
        <v>48384</v>
      </c>
      <c r="R1579" s="18">
        <v>50043.054362226001</v>
      </c>
      <c r="S1579" s="15" t="s">
        <v>64</v>
      </c>
      <c r="T1579" s="15"/>
      <c r="U1579" s="15"/>
      <c r="V1579" s="14">
        <v>365</v>
      </c>
      <c r="W1579" s="1"/>
      <c r="X1579" s="1"/>
      <c r="Y1579" s="1">
        <v>8760</v>
      </c>
      <c r="Z1579" s="1">
        <v>0</v>
      </c>
      <c r="AA1579" s="1">
        <v>0</v>
      </c>
      <c r="AB1579" s="19" t="s">
        <v>226</v>
      </c>
      <c r="AC1579" s="19">
        <v>2.5694890469471097</v>
      </c>
      <c r="AD1579" s="19">
        <v>3.4973600916780092</v>
      </c>
      <c r="AE1579" s="19">
        <v>0.17843673937132704</v>
      </c>
      <c r="AF1579" s="19">
        <v>4.2824817449118493</v>
      </c>
      <c r="AG1579" s="19">
        <v>1688.1177599999714</v>
      </c>
      <c r="AH1579" s="23">
        <v>48384</v>
      </c>
      <c r="AI1579" s="20">
        <v>1.4999999999999999E-2</v>
      </c>
      <c r="AJ1579" s="21">
        <f>AC1579*R1579/1000000</f>
        <v>0.12858508005951849</v>
      </c>
      <c r="AK1579" s="21">
        <f>AD1579*R1579/1000000</f>
        <v>0.17501858119212232</v>
      </c>
      <c r="AL1579" s="21">
        <f>AE1579*R1579/1000000</f>
        <v>8.9295194485776719E-3</v>
      </c>
      <c r="AM1579" s="21">
        <f>AF1579*R1579/1000000</f>
        <v>0.21430846676586415</v>
      </c>
      <c r="AN1579" s="21">
        <f>AG1579*R1579/1000000</f>
        <v>84.478568833517755</v>
      </c>
      <c r="AO1579" s="86">
        <f t="shared" si="1057"/>
        <v>750.64581543339</v>
      </c>
      <c r="AP1579" s="88">
        <f t="shared" si="1058"/>
        <v>3.5228789057402328E-4</v>
      </c>
      <c r="AQ1579" s="89">
        <f t="shared" si="1059"/>
        <v>4.7950296217019815E-4</v>
      </c>
      <c r="AR1579" s="89">
        <f t="shared" si="1060"/>
        <v>2.446443684541828E-5</v>
      </c>
      <c r="AS1579" s="89">
        <f t="shared" si="1061"/>
        <v>5.8714648429003882E-4</v>
      </c>
      <c r="AT1579" s="89">
        <f t="shared" si="1062"/>
        <v>0.23144813379045961</v>
      </c>
      <c r="AU1579" s="91">
        <f t="shared" si="1063"/>
        <v>2.0565638778996984</v>
      </c>
      <c r="AV1579" s="95">
        <f t="shared" si="1073"/>
        <v>128585.08005951848</v>
      </c>
      <c r="AW1579" s="96">
        <f t="shared" si="1074"/>
        <v>175018.58119212234</v>
      </c>
      <c r="AX1579" s="96">
        <f t="shared" si="1075"/>
        <v>8929.5194485776719</v>
      </c>
      <c r="AY1579" s="96">
        <f t="shared" si="1076"/>
        <v>214308.46676586414</v>
      </c>
      <c r="AZ1579" s="96">
        <f t="shared" si="1077"/>
        <v>84478568.83351776</v>
      </c>
      <c r="BA1579" s="97">
        <f t="shared" si="1078"/>
        <v>750645815.43339002</v>
      </c>
      <c r="BB1579" s="102">
        <f t="shared" si="1079"/>
        <v>352.28789057402327</v>
      </c>
      <c r="BC1579" s="98">
        <f t="shared" si="1080"/>
        <v>479.50296217019815</v>
      </c>
      <c r="BD1579" s="98">
        <f t="shared" si="1081"/>
        <v>24.46443684541828</v>
      </c>
      <c r="BE1579" s="98">
        <f t="shared" si="1082"/>
        <v>587.14648429003887</v>
      </c>
      <c r="BF1579" s="98">
        <f t="shared" si="1083"/>
        <v>231448.1337904596</v>
      </c>
      <c r="BG1579" s="103">
        <f t="shared" si="1084"/>
        <v>2056563.8778996984</v>
      </c>
      <c r="BH1579">
        <v>0.1</v>
      </c>
      <c r="BI1579">
        <f t="shared" si="1064"/>
        <v>5004.3054362226003</v>
      </c>
      <c r="BJ1579">
        <v>0.1</v>
      </c>
      <c r="BK1579">
        <f t="shared" si="1065"/>
        <v>4838.4000000000005</v>
      </c>
      <c r="BL1579">
        <f>AC1579*0.1</f>
        <v>0.25694890469471099</v>
      </c>
      <c r="BM1579">
        <f>AD1579*0.1</f>
        <v>0.34973600916780095</v>
      </c>
      <c r="BN1579">
        <f>AE1579*0.1</f>
        <v>1.7843673937132706E-2</v>
      </c>
      <c r="BO1579">
        <f>AF1579*0.1</f>
        <v>0.42824817449118496</v>
      </c>
      <c r="BP1579">
        <f>AG1579*0.1</f>
        <v>168.81177599999717</v>
      </c>
      <c r="BQ1579" s="107">
        <f t="shared" si="1066"/>
        <v>1.5E-3</v>
      </c>
      <c r="BR1579" s="107">
        <f t="shared" si="1067"/>
        <v>1.818467641390013E-2</v>
      </c>
      <c r="BS1579" s="107">
        <f t="shared" si="1068"/>
        <v>2.4751365118919615E-2</v>
      </c>
      <c r="BT1579" s="107">
        <f t="shared" si="1069"/>
        <v>1.2628247509652868E-3</v>
      </c>
      <c r="BU1579" s="107">
        <f t="shared" si="1070"/>
        <v>3.0307794023166884E-2</v>
      </c>
      <c r="BV1579" s="107">
        <f t="shared" si="1071"/>
        <v>11.94707377742299</v>
      </c>
      <c r="BW1579" s="117">
        <f t="shared" si="1072"/>
        <v>106.15734927245114</v>
      </c>
    </row>
    <row r="1580" spans="1:75" ht="15" customHeight="1" x14ac:dyDescent="0.25">
      <c r="A1580" s="108">
        <v>4.6136083333333326</v>
      </c>
      <c r="B1580" s="108">
        <v>-74.14210555555556</v>
      </c>
      <c r="C1580" s="119">
        <v>24</v>
      </c>
      <c r="D1580" s="119">
        <v>25</v>
      </c>
      <c r="E1580" s="119">
        <v>1820</v>
      </c>
      <c r="F1580" s="31" t="s">
        <v>3857</v>
      </c>
      <c r="G1580" s="31" t="s">
        <v>3858</v>
      </c>
      <c r="H1580" s="31" t="s">
        <v>3859</v>
      </c>
      <c r="I1580" s="14" t="s">
        <v>195</v>
      </c>
      <c r="J1580" s="1" t="s">
        <v>312</v>
      </c>
      <c r="K1580" s="1" t="s">
        <v>3860</v>
      </c>
      <c r="L1580" s="1"/>
      <c r="M1580" s="1">
        <v>2004</v>
      </c>
      <c r="N1580" s="15" t="s">
        <v>43</v>
      </c>
      <c r="O1580" s="2" t="s">
        <v>123</v>
      </c>
      <c r="P1580" s="22">
        <v>-7.2022874027276113E-2</v>
      </c>
      <c r="Q1580" s="54">
        <v>92160</v>
      </c>
      <c r="R1580" s="18">
        <v>69091.706429229642</v>
      </c>
      <c r="S1580" s="2" t="s">
        <v>45</v>
      </c>
      <c r="T1580" s="2"/>
      <c r="U1580" s="2"/>
      <c r="V1580" s="14">
        <v>365</v>
      </c>
      <c r="W1580" s="1"/>
      <c r="X1580" s="1"/>
      <c r="Y1580" s="1">
        <v>2920</v>
      </c>
      <c r="Z1580" s="1">
        <v>0</v>
      </c>
      <c r="AA1580" s="1">
        <v>0</v>
      </c>
      <c r="AB1580" s="19" t="s">
        <v>49</v>
      </c>
      <c r="AC1580" s="19">
        <v>196.35697419693699</v>
      </c>
      <c r="AD1580" s="19">
        <v>1220.7279907421801</v>
      </c>
      <c r="AE1580" s="19">
        <v>69.655897325915305</v>
      </c>
      <c r="AF1580" s="19">
        <v>640</v>
      </c>
      <c r="AG1580" s="19">
        <v>1920000</v>
      </c>
      <c r="AH1580" s="20">
        <v>8608.3841463414628</v>
      </c>
      <c r="AI1580" s="20">
        <v>1.0442E-8</v>
      </c>
      <c r="AJ1580" s="21">
        <f t="shared" ref="AJ1580:AJ1591" si="1091">AC1580*R1580/1000000000</f>
        <v>1.3566638416546591E-2</v>
      </c>
      <c r="AK1580" s="21">
        <f t="shared" ref="AK1580:AK1591" si="1092">AD1580*R1580/1000000000</f>
        <v>8.4342179966302069E-2</v>
      </c>
      <c r="AL1580" s="21">
        <f t="shared" ref="AL1580:AL1591" si="1093">AE1580*R1580/1000000000</f>
        <v>4.8126448091067022E-3</v>
      </c>
      <c r="AM1580" s="21">
        <f t="shared" ref="AM1580:AM1591" si="1094">AF1580*R1580/1000000000</f>
        <v>4.421869211470697E-2</v>
      </c>
      <c r="AN1580" s="21">
        <f t="shared" ref="AN1580:AN1591" si="1095">AG1580*R1580/1000000000</f>
        <v>132.65607634412092</v>
      </c>
      <c r="AO1580" s="86">
        <f t="shared" si="1057"/>
        <v>6.7388964157004275E-5</v>
      </c>
      <c r="AP1580" s="88">
        <f t="shared" si="1058"/>
        <v>3.7168872374100252E-5</v>
      </c>
      <c r="AQ1580" s="89">
        <f t="shared" si="1059"/>
        <v>2.3107446566110156E-4</v>
      </c>
      <c r="AR1580" s="89">
        <f t="shared" si="1060"/>
        <v>1.3185328244127952E-5</v>
      </c>
      <c r="AS1580" s="89">
        <f t="shared" si="1061"/>
        <v>1.2114710168412868E-4</v>
      </c>
      <c r="AT1580" s="89">
        <f t="shared" si="1062"/>
        <v>0.36344130505238609</v>
      </c>
      <c r="AU1580" s="91">
        <f t="shared" si="1063"/>
        <v>1.8462729906028569E-7</v>
      </c>
      <c r="AV1580" s="95">
        <f t="shared" si="1073"/>
        <v>13566.638416546592</v>
      </c>
      <c r="AW1580" s="96">
        <f t="shared" si="1074"/>
        <v>84342.179966302065</v>
      </c>
      <c r="AX1580" s="96">
        <f t="shared" si="1075"/>
        <v>4812.6448091067023</v>
      </c>
      <c r="AY1580" s="96">
        <f t="shared" si="1076"/>
        <v>44218.692114706973</v>
      </c>
      <c r="AZ1580" s="96">
        <f t="shared" si="1077"/>
        <v>132656076.34412092</v>
      </c>
      <c r="BA1580" s="97">
        <f t="shared" si="1078"/>
        <v>67.388964157004281</v>
      </c>
      <c r="BB1580" s="102">
        <f t="shared" si="1079"/>
        <v>37.168872374100253</v>
      </c>
      <c r="BC1580" s="98">
        <f t="shared" si="1080"/>
        <v>231.07446566110156</v>
      </c>
      <c r="BD1580" s="98">
        <f t="shared" si="1081"/>
        <v>13.185328244127952</v>
      </c>
      <c r="BE1580" s="98">
        <f t="shared" si="1082"/>
        <v>121.14710168412869</v>
      </c>
      <c r="BF1580" s="98">
        <f t="shared" si="1083"/>
        <v>363441.30505238607</v>
      </c>
      <c r="BG1580" s="103">
        <f t="shared" si="1084"/>
        <v>0.18462729906028569</v>
      </c>
      <c r="BH1580">
        <v>0.1</v>
      </c>
      <c r="BI1580">
        <f t="shared" si="1064"/>
        <v>6909.1706429229644</v>
      </c>
      <c r="BJ1580">
        <v>0.1</v>
      </c>
      <c r="BK1580">
        <f t="shared" si="1065"/>
        <v>860.83841463414637</v>
      </c>
      <c r="BL1580" s="114">
        <v>187.562005220738</v>
      </c>
      <c r="BM1580" s="114">
        <v>1012.03746873145</v>
      </c>
      <c r="BN1580" s="114">
        <v>69.555897325915296</v>
      </c>
      <c r="BO1580" s="114">
        <v>256</v>
      </c>
      <c r="BP1580" s="114">
        <v>384000</v>
      </c>
      <c r="BQ1580" s="107">
        <f t="shared" si="1066"/>
        <v>1.0442E-9</v>
      </c>
      <c r="BR1580" s="107">
        <f t="shared" si="1067"/>
        <v>1.3029799444091286E-2</v>
      </c>
      <c r="BS1580" s="107">
        <f t="shared" si="1068"/>
        <v>7.0430229996302898E-2</v>
      </c>
      <c r="BT1580" s="107">
        <f t="shared" si="1069"/>
        <v>4.8297733412021593E-3</v>
      </c>
      <c r="BU1580" s="107">
        <f t="shared" si="1070"/>
        <v>1.8231833821560364E-2</v>
      </c>
      <c r="BV1580" s="107">
        <f t="shared" si="1071"/>
        <v>29.66280043338562</v>
      </c>
      <c r="BW1580" s="117">
        <f t="shared" si="1072"/>
        <v>9.5302387065109839E-6</v>
      </c>
    </row>
    <row r="1581" spans="1:75" ht="15" customHeight="1" x14ac:dyDescent="0.25">
      <c r="A1581" s="108">
        <v>4.5880888888888887</v>
      </c>
      <c r="B1581" s="108">
        <v>-74.106105555555544</v>
      </c>
      <c r="C1581" s="119">
        <v>28</v>
      </c>
      <c r="D1581" s="119">
        <v>23</v>
      </c>
      <c r="E1581" s="119">
        <v>1798</v>
      </c>
      <c r="F1581" s="31" t="s">
        <v>3861</v>
      </c>
      <c r="G1581" s="31" t="s">
        <v>3862</v>
      </c>
      <c r="H1581" s="31" t="s">
        <v>3863</v>
      </c>
      <c r="I1581" s="53" t="s">
        <v>1526</v>
      </c>
      <c r="J1581" s="1" t="s">
        <v>41</v>
      </c>
      <c r="K1581" s="1" t="s">
        <v>3544</v>
      </c>
      <c r="L1581" s="1"/>
      <c r="M1581" s="1">
        <v>1969</v>
      </c>
      <c r="N1581" s="15" t="s">
        <v>43</v>
      </c>
      <c r="O1581" s="2" t="s">
        <v>44</v>
      </c>
      <c r="P1581" s="28">
        <v>4.2689148957375835E-3</v>
      </c>
      <c r="Q1581" s="54">
        <v>26.7</v>
      </c>
      <c r="R1581" s="18">
        <v>27.159834930133197</v>
      </c>
      <c r="S1581" s="2" t="s">
        <v>45</v>
      </c>
      <c r="T1581" s="2"/>
      <c r="U1581" s="2"/>
      <c r="V1581" s="14">
        <v>365</v>
      </c>
      <c r="W1581" s="1"/>
      <c r="X1581" s="1"/>
      <c r="Y1581" s="1">
        <v>1878</v>
      </c>
      <c r="Z1581" s="1">
        <v>0</v>
      </c>
      <c r="AA1581" s="1">
        <v>0</v>
      </c>
      <c r="AB1581" s="19" t="s">
        <v>49</v>
      </c>
      <c r="AC1581" s="19">
        <v>46.3856216091623</v>
      </c>
      <c r="AD1581" s="19">
        <v>1074.85364414012</v>
      </c>
      <c r="AE1581" s="19">
        <v>5.4109910208389103</v>
      </c>
      <c r="AF1581" s="19">
        <v>1344</v>
      </c>
      <c r="AG1581" s="19">
        <v>1920000</v>
      </c>
      <c r="AH1581" s="23">
        <v>26.7</v>
      </c>
      <c r="AI1581" s="24">
        <v>8.7999999999999994E-8</v>
      </c>
      <c r="AJ1581" s="21">
        <f t="shared" si="1091"/>
        <v>1.2598258260364676E-6</v>
      </c>
      <c r="AK1581" s="21">
        <f t="shared" si="1092"/>
        <v>2.9192847548897788E-5</v>
      </c>
      <c r="AL1581" s="21">
        <f t="shared" si="1093"/>
        <v>1.4696162293441773E-7</v>
      </c>
      <c r="AM1581" s="21">
        <f t="shared" si="1094"/>
        <v>3.6502818146099016E-5</v>
      </c>
      <c r="AN1581" s="21">
        <f t="shared" si="1095"/>
        <v>5.2146883065855743E-2</v>
      </c>
      <c r="AO1581" s="86">
        <f t="shared" si="1057"/>
        <v>2.3900654738517211E-6</v>
      </c>
      <c r="AP1581" s="88">
        <f t="shared" si="1058"/>
        <v>3.4515776055793633E-9</v>
      </c>
      <c r="AQ1581" s="89">
        <f t="shared" si="1059"/>
        <v>7.9980404243555591E-8</v>
      </c>
      <c r="AR1581" s="89">
        <f t="shared" si="1060"/>
        <v>4.0263458338196636E-10</v>
      </c>
      <c r="AS1581" s="89">
        <f t="shared" si="1061"/>
        <v>1.0000772094821648E-7</v>
      </c>
      <c r="AT1581" s="89">
        <f t="shared" si="1062"/>
        <v>1.4286817278316642E-4</v>
      </c>
      <c r="AU1581" s="91">
        <f t="shared" si="1063"/>
        <v>6.5481245858951264E-9</v>
      </c>
      <c r="AV1581" s="95">
        <f t="shared" si="1073"/>
        <v>1.2598258260364676</v>
      </c>
      <c r="AW1581" s="96">
        <f t="shared" si="1074"/>
        <v>29.192847548897788</v>
      </c>
      <c r="AX1581" s="96">
        <f t="shared" si="1075"/>
        <v>0.14696162293441772</v>
      </c>
      <c r="AY1581" s="96">
        <f t="shared" si="1076"/>
        <v>36.502818146099017</v>
      </c>
      <c r="AZ1581" s="96">
        <f t="shared" si="1077"/>
        <v>52146.883065855742</v>
      </c>
      <c r="BA1581" s="97">
        <f t="shared" si="1078"/>
        <v>2.3900654738517209</v>
      </c>
      <c r="BB1581" s="102">
        <f t="shared" si="1079"/>
        <v>3.4515776055793631E-3</v>
      </c>
      <c r="BC1581" s="98">
        <f t="shared" si="1080"/>
        <v>7.9980404243555597E-2</v>
      </c>
      <c r="BD1581" s="98">
        <f t="shared" si="1081"/>
        <v>4.0263458338196635E-4</v>
      </c>
      <c r="BE1581" s="98">
        <f t="shared" si="1082"/>
        <v>0.10000772094821649</v>
      </c>
      <c r="BF1581" s="98">
        <f t="shared" si="1083"/>
        <v>142.86817278316641</v>
      </c>
      <c r="BG1581" s="103">
        <f t="shared" si="1084"/>
        <v>6.5481245858951265E-3</v>
      </c>
      <c r="BH1581">
        <v>0.1</v>
      </c>
      <c r="BI1581">
        <f t="shared" si="1064"/>
        <v>2.71598349301332</v>
      </c>
      <c r="BJ1581">
        <v>0.1</v>
      </c>
      <c r="BK1581">
        <f t="shared" si="1065"/>
        <v>2.67</v>
      </c>
      <c r="BL1581" s="114">
        <v>17.6498016718255</v>
      </c>
      <c r="BM1581" s="114">
        <v>910.91550745517998</v>
      </c>
      <c r="BN1581" s="114">
        <v>5.3109910208389097</v>
      </c>
      <c r="BO1581" s="114">
        <v>537.6</v>
      </c>
      <c r="BP1581" s="114">
        <v>384000</v>
      </c>
      <c r="BQ1581" s="107">
        <f t="shared" si="1066"/>
        <v>8.7999999999999994E-9</v>
      </c>
      <c r="BR1581" s="107">
        <f t="shared" si="1067"/>
        <v>4.9564411165083449E-7</v>
      </c>
      <c r="BS1581" s="107">
        <f t="shared" si="1068"/>
        <v>2.4911952969670125E-5</v>
      </c>
      <c r="BT1581" s="107">
        <f t="shared" si="1069"/>
        <v>1.4499235043275496E-7</v>
      </c>
      <c r="BU1581" s="107">
        <f t="shared" si="1070"/>
        <v>1.505049748490793E-5</v>
      </c>
      <c r="BV1581" s="107">
        <f t="shared" si="1071"/>
        <v>1.1660397534998609E-2</v>
      </c>
      <c r="BW1581" s="117">
        <f t="shared" si="1072"/>
        <v>3.3800630080807824E-7</v>
      </c>
    </row>
    <row r="1582" spans="1:75" ht="15" customHeight="1" x14ac:dyDescent="0.25">
      <c r="A1582" s="108">
        <v>4.7583611111111113</v>
      </c>
      <c r="B1582" s="108">
        <v>-74.043436111111106</v>
      </c>
      <c r="C1582" s="119">
        <v>35</v>
      </c>
      <c r="D1582" s="119">
        <v>41</v>
      </c>
      <c r="E1582" s="119">
        <v>618</v>
      </c>
      <c r="F1582" s="31" t="s">
        <v>3864</v>
      </c>
      <c r="G1582" s="31" t="s">
        <v>3865</v>
      </c>
      <c r="H1582" s="31" t="s">
        <v>3866</v>
      </c>
      <c r="I1582" s="53" t="s">
        <v>1441</v>
      </c>
      <c r="J1582" s="1" t="s">
        <v>41</v>
      </c>
      <c r="K1582" s="1" t="s">
        <v>3517</v>
      </c>
      <c r="L1582" s="1"/>
      <c r="M1582" s="1">
        <v>1956</v>
      </c>
      <c r="N1582" s="15" t="s">
        <v>43</v>
      </c>
      <c r="O1582" s="2" t="s">
        <v>44</v>
      </c>
      <c r="P1582" s="28">
        <v>4.2689148957375835E-3</v>
      </c>
      <c r="Q1582" s="54">
        <v>51.08</v>
      </c>
      <c r="R1582" s="18">
        <v>51.959714165962687</v>
      </c>
      <c r="S1582" s="2" t="s">
        <v>45</v>
      </c>
      <c r="T1582" s="2"/>
      <c r="U1582" s="2"/>
      <c r="V1582" s="14">
        <v>365</v>
      </c>
      <c r="W1582" s="1"/>
      <c r="X1582" s="1"/>
      <c r="Y1582" s="14">
        <v>504</v>
      </c>
      <c r="Z1582" s="1">
        <v>0</v>
      </c>
      <c r="AA1582" s="1">
        <v>0</v>
      </c>
      <c r="AB1582" s="19" t="s">
        <v>49</v>
      </c>
      <c r="AC1582" s="19">
        <v>46.3856216091623</v>
      </c>
      <c r="AD1582" s="19">
        <v>1074.85364414012</v>
      </c>
      <c r="AE1582" s="19">
        <v>5.4109910208389103</v>
      </c>
      <c r="AF1582" s="19">
        <v>1344</v>
      </c>
      <c r="AG1582" s="19">
        <v>1920000</v>
      </c>
      <c r="AH1582" s="23">
        <v>51.08</v>
      </c>
      <c r="AI1582" s="24">
        <v>8.7999999999999994E-8</v>
      </c>
      <c r="AJ1582" s="21">
        <f t="shared" si="1091"/>
        <v>2.4101836402225755E-6</v>
      </c>
      <c r="AK1582" s="21">
        <f t="shared" si="1092"/>
        <v>5.5849088119764009E-5</v>
      </c>
      <c r="AL1582" s="21">
        <f t="shared" si="1093"/>
        <v>2.8115354679738046E-7</v>
      </c>
      <c r="AM1582" s="21">
        <f t="shared" si="1094"/>
        <v>6.9833855839053849E-5</v>
      </c>
      <c r="AN1582" s="21">
        <f t="shared" si="1095"/>
        <v>9.9762651198648369E-2</v>
      </c>
      <c r="AO1582" s="86">
        <f t="shared" si="1057"/>
        <v>4.572454846604716E-6</v>
      </c>
      <c r="AP1582" s="88">
        <f t="shared" si="1058"/>
        <v>6.603242849924864E-9</v>
      </c>
      <c r="AQ1582" s="89">
        <f t="shared" si="1059"/>
        <v>1.5301120032812058E-7</v>
      </c>
      <c r="AR1582" s="89">
        <f t="shared" si="1060"/>
        <v>7.7028368985583684E-10</v>
      </c>
      <c r="AS1582" s="89">
        <f t="shared" si="1061"/>
        <v>1.9132563243576398E-7</v>
      </c>
      <c r="AT1582" s="89">
        <f t="shared" si="1062"/>
        <v>2.7332233205109143E-4</v>
      </c>
      <c r="AU1582" s="91">
        <f t="shared" si="1063"/>
        <v>1.2527273552341688E-8</v>
      </c>
      <c r="AV1582" s="95">
        <f t="shared" si="1073"/>
        <v>2.4101836402225754</v>
      </c>
      <c r="AW1582" s="96">
        <f t="shared" si="1074"/>
        <v>55.849088119764012</v>
      </c>
      <c r="AX1582" s="96">
        <f t="shared" si="1075"/>
        <v>0.28115354679738047</v>
      </c>
      <c r="AY1582" s="96">
        <f t="shared" si="1076"/>
        <v>69.833855839053854</v>
      </c>
      <c r="AZ1582" s="96">
        <f t="shared" si="1077"/>
        <v>99762.651198648367</v>
      </c>
      <c r="BA1582" s="97">
        <f t="shared" si="1078"/>
        <v>4.5724548466047157</v>
      </c>
      <c r="BB1582" s="102">
        <f t="shared" si="1079"/>
        <v>6.6032428499248636E-3</v>
      </c>
      <c r="BC1582" s="98">
        <f t="shared" si="1080"/>
        <v>0.15301120032812057</v>
      </c>
      <c r="BD1582" s="98">
        <f t="shared" si="1081"/>
        <v>7.7028368985583681E-4</v>
      </c>
      <c r="BE1582" s="98">
        <f t="shared" si="1082"/>
        <v>0.19132563243576398</v>
      </c>
      <c r="BF1582" s="98">
        <f t="shared" si="1083"/>
        <v>273.32233205109145</v>
      </c>
      <c r="BG1582" s="103">
        <f t="shared" si="1084"/>
        <v>1.2527273552341688E-2</v>
      </c>
      <c r="BH1582">
        <v>0.1</v>
      </c>
      <c r="BI1582">
        <f t="shared" si="1064"/>
        <v>5.1959714165962687</v>
      </c>
      <c r="BJ1582">
        <v>0.1</v>
      </c>
      <c r="BK1582">
        <f t="shared" si="1065"/>
        <v>5.1080000000000005</v>
      </c>
      <c r="BL1582" s="114">
        <v>17.6498016718255</v>
      </c>
      <c r="BM1582" s="114">
        <v>910.91550745517998</v>
      </c>
      <c r="BN1582" s="114">
        <v>5.3109910208389097</v>
      </c>
      <c r="BO1582" s="114">
        <v>537.6</v>
      </c>
      <c r="BP1582" s="114">
        <v>384000</v>
      </c>
      <c r="BQ1582" s="107">
        <f t="shared" si="1066"/>
        <v>8.7999999999999994E-9</v>
      </c>
      <c r="BR1582" s="107">
        <f t="shared" si="1067"/>
        <v>9.4822101959268261E-7</v>
      </c>
      <c r="BS1582" s="107">
        <f t="shared" si="1068"/>
        <v>4.7659271823623593E-5</v>
      </c>
      <c r="BT1582" s="107">
        <f t="shared" si="1069"/>
        <v>2.7738611461067879E-7</v>
      </c>
      <c r="BU1582" s="107">
        <f t="shared" si="1070"/>
        <v>2.8793236386857568E-5</v>
      </c>
      <c r="BV1582" s="107">
        <f t="shared" si="1071"/>
        <v>2.2307606969577867E-2</v>
      </c>
      <c r="BW1582" s="117">
        <f t="shared" si="1072"/>
        <v>6.4664276574069802E-7</v>
      </c>
    </row>
    <row r="1583" spans="1:75" ht="15" customHeight="1" x14ac:dyDescent="0.25">
      <c r="A1583" s="108">
        <v>4.7605833333333329</v>
      </c>
      <c r="B1583" s="108">
        <v>-74.043436111111106</v>
      </c>
      <c r="C1583" s="119">
        <v>35</v>
      </c>
      <c r="D1583" s="119">
        <v>42</v>
      </c>
      <c r="E1583" s="119">
        <v>643</v>
      </c>
      <c r="F1583" s="31" t="s">
        <v>3864</v>
      </c>
      <c r="G1583" s="31" t="s">
        <v>3865</v>
      </c>
      <c r="H1583" s="31" t="s">
        <v>3866</v>
      </c>
      <c r="I1583" s="53" t="s">
        <v>1441</v>
      </c>
      <c r="J1583" s="1" t="s">
        <v>41</v>
      </c>
      <c r="K1583" s="1" t="s">
        <v>3462</v>
      </c>
      <c r="L1583" s="1"/>
      <c r="M1583" s="1">
        <v>1995</v>
      </c>
      <c r="N1583" s="15" t="s">
        <v>43</v>
      </c>
      <c r="O1583" s="2" t="s">
        <v>44</v>
      </c>
      <c r="P1583" s="28">
        <v>4.2689148957375835E-3</v>
      </c>
      <c r="Q1583" s="54">
        <v>51.08</v>
      </c>
      <c r="R1583" s="18">
        <v>51.959714165962687</v>
      </c>
      <c r="S1583" s="2" t="s">
        <v>45</v>
      </c>
      <c r="T1583" s="2"/>
      <c r="U1583" s="2"/>
      <c r="V1583" s="14">
        <v>365</v>
      </c>
      <c r="W1583" s="1"/>
      <c r="X1583" s="1"/>
      <c r="Y1583" s="14">
        <v>504</v>
      </c>
      <c r="Z1583" s="1">
        <v>0</v>
      </c>
      <c r="AA1583" s="1">
        <v>0</v>
      </c>
      <c r="AB1583" s="19" t="s">
        <v>49</v>
      </c>
      <c r="AC1583" s="19">
        <v>46.3856216091623</v>
      </c>
      <c r="AD1583" s="19">
        <v>1074.85364414012</v>
      </c>
      <c r="AE1583" s="19">
        <v>5.4109910208389103</v>
      </c>
      <c r="AF1583" s="19">
        <v>1344</v>
      </c>
      <c r="AG1583" s="19">
        <v>1920000</v>
      </c>
      <c r="AH1583" s="23">
        <v>51.08</v>
      </c>
      <c r="AI1583" s="24">
        <v>8.7999999999999994E-8</v>
      </c>
      <c r="AJ1583" s="21">
        <f t="shared" si="1091"/>
        <v>2.4101836402225755E-6</v>
      </c>
      <c r="AK1583" s="21">
        <f t="shared" si="1092"/>
        <v>5.5849088119764009E-5</v>
      </c>
      <c r="AL1583" s="21">
        <f t="shared" si="1093"/>
        <v>2.8115354679738046E-7</v>
      </c>
      <c r="AM1583" s="21">
        <f t="shared" si="1094"/>
        <v>6.9833855839053849E-5</v>
      </c>
      <c r="AN1583" s="21">
        <f t="shared" si="1095"/>
        <v>9.9762651198648369E-2</v>
      </c>
      <c r="AO1583" s="86">
        <f t="shared" si="1057"/>
        <v>4.572454846604716E-6</v>
      </c>
      <c r="AP1583" s="88">
        <f t="shared" si="1058"/>
        <v>6.603242849924864E-9</v>
      </c>
      <c r="AQ1583" s="89">
        <f t="shared" si="1059"/>
        <v>1.5301120032812058E-7</v>
      </c>
      <c r="AR1583" s="89">
        <f t="shared" si="1060"/>
        <v>7.7028368985583684E-10</v>
      </c>
      <c r="AS1583" s="89">
        <f t="shared" si="1061"/>
        <v>1.9132563243576398E-7</v>
      </c>
      <c r="AT1583" s="89">
        <f t="shared" si="1062"/>
        <v>2.7332233205109143E-4</v>
      </c>
      <c r="AU1583" s="91">
        <f t="shared" si="1063"/>
        <v>1.2527273552341688E-8</v>
      </c>
      <c r="AV1583" s="95">
        <f t="shared" si="1073"/>
        <v>2.4101836402225754</v>
      </c>
      <c r="AW1583" s="96">
        <f t="shared" si="1074"/>
        <v>55.849088119764012</v>
      </c>
      <c r="AX1583" s="96">
        <f t="shared" si="1075"/>
        <v>0.28115354679738047</v>
      </c>
      <c r="AY1583" s="96">
        <f t="shared" si="1076"/>
        <v>69.833855839053854</v>
      </c>
      <c r="AZ1583" s="96">
        <f t="shared" si="1077"/>
        <v>99762.651198648367</v>
      </c>
      <c r="BA1583" s="97">
        <f t="shared" si="1078"/>
        <v>4.5724548466047157</v>
      </c>
      <c r="BB1583" s="102">
        <f t="shared" si="1079"/>
        <v>6.6032428499248636E-3</v>
      </c>
      <c r="BC1583" s="98">
        <f t="shared" si="1080"/>
        <v>0.15301120032812057</v>
      </c>
      <c r="BD1583" s="98">
        <f t="shared" si="1081"/>
        <v>7.7028368985583681E-4</v>
      </c>
      <c r="BE1583" s="98">
        <f t="shared" si="1082"/>
        <v>0.19132563243576398</v>
      </c>
      <c r="BF1583" s="98">
        <f t="shared" si="1083"/>
        <v>273.32233205109145</v>
      </c>
      <c r="BG1583" s="103">
        <f t="shared" si="1084"/>
        <v>1.2527273552341688E-2</v>
      </c>
      <c r="BH1583">
        <v>0.1</v>
      </c>
      <c r="BI1583">
        <f t="shared" si="1064"/>
        <v>5.1959714165962687</v>
      </c>
      <c r="BJ1583">
        <v>0.1</v>
      </c>
      <c r="BK1583">
        <f t="shared" si="1065"/>
        <v>5.1080000000000005</v>
      </c>
      <c r="BL1583" s="114">
        <v>17.6498016718255</v>
      </c>
      <c r="BM1583" s="114">
        <v>910.91550745517998</v>
      </c>
      <c r="BN1583" s="114">
        <v>5.3109910208389097</v>
      </c>
      <c r="BO1583" s="114">
        <v>537.6</v>
      </c>
      <c r="BP1583" s="114">
        <v>384000</v>
      </c>
      <c r="BQ1583" s="107">
        <f t="shared" si="1066"/>
        <v>8.7999999999999994E-9</v>
      </c>
      <c r="BR1583" s="107">
        <f t="shared" si="1067"/>
        <v>9.4822101959268261E-7</v>
      </c>
      <c r="BS1583" s="107">
        <f t="shared" si="1068"/>
        <v>4.7659271823623593E-5</v>
      </c>
      <c r="BT1583" s="107">
        <f t="shared" si="1069"/>
        <v>2.7738611461067879E-7</v>
      </c>
      <c r="BU1583" s="107">
        <f t="shared" si="1070"/>
        <v>2.8793236386857568E-5</v>
      </c>
      <c r="BV1583" s="107">
        <f t="shared" si="1071"/>
        <v>2.2307606969577867E-2</v>
      </c>
      <c r="BW1583" s="117">
        <f t="shared" si="1072"/>
        <v>6.4664276574069802E-7</v>
      </c>
    </row>
    <row r="1584" spans="1:75" ht="15" customHeight="1" x14ac:dyDescent="0.25">
      <c r="A1584" s="108">
        <v>4.5930888888888886</v>
      </c>
      <c r="B1584" s="108">
        <v>-74.179416666666668</v>
      </c>
      <c r="C1584" s="119">
        <v>20</v>
      </c>
      <c r="D1584" s="119">
        <v>23</v>
      </c>
      <c r="E1584" s="119">
        <v>1790</v>
      </c>
      <c r="F1584" s="31" t="s">
        <v>3867</v>
      </c>
      <c r="G1584" s="31" t="s">
        <v>3868</v>
      </c>
      <c r="H1584" s="31" t="s">
        <v>3869</v>
      </c>
      <c r="I1584" s="53" t="s">
        <v>3328</v>
      </c>
      <c r="J1584" s="1" t="s">
        <v>3870</v>
      </c>
      <c r="K1584" s="1" t="s">
        <v>3871</v>
      </c>
      <c r="L1584" s="1"/>
      <c r="M1584" s="1">
        <v>1990</v>
      </c>
      <c r="N1584" s="15" t="s">
        <v>43</v>
      </c>
      <c r="O1584" s="2" t="s">
        <v>120</v>
      </c>
      <c r="P1584" s="28">
        <v>4.2689148957375835E-3</v>
      </c>
      <c r="Q1584" s="5">
        <v>10740</v>
      </c>
      <c r="R1584" s="18">
        <v>10924.967308974927</v>
      </c>
      <c r="S1584" s="2" t="s">
        <v>45</v>
      </c>
      <c r="T1584" s="2"/>
      <c r="U1584" s="2"/>
      <c r="V1584" s="14">
        <v>365</v>
      </c>
      <c r="W1584" s="1"/>
      <c r="X1584" s="1"/>
      <c r="Y1584" s="1">
        <v>1104</v>
      </c>
      <c r="Z1584" s="1">
        <v>0</v>
      </c>
      <c r="AA1584" s="1">
        <v>0</v>
      </c>
      <c r="AB1584" s="19" t="s">
        <v>49</v>
      </c>
      <c r="AC1584" s="19">
        <v>30.4</v>
      </c>
      <c r="AD1584" s="19">
        <v>1504</v>
      </c>
      <c r="AE1584" s="19">
        <v>9.6</v>
      </c>
      <c r="AF1584" s="19">
        <v>640</v>
      </c>
      <c r="AG1584" s="19">
        <v>1920000</v>
      </c>
      <c r="AH1584" s="20">
        <v>1964.8571428571429</v>
      </c>
      <c r="AI1584" s="20">
        <v>3.7228000000000001E-8</v>
      </c>
      <c r="AJ1584" s="21">
        <f t="shared" si="1091"/>
        <v>3.3211900619283777E-4</v>
      </c>
      <c r="AK1584" s="21">
        <f t="shared" si="1092"/>
        <v>1.6431150832698291E-2</v>
      </c>
      <c r="AL1584" s="21">
        <f t="shared" si="1093"/>
        <v>1.048796861661593E-4</v>
      </c>
      <c r="AM1584" s="21">
        <f t="shared" si="1094"/>
        <v>6.9919790777439534E-3</v>
      </c>
      <c r="AN1584" s="21">
        <f t="shared" si="1095"/>
        <v>20.975937233231861</v>
      </c>
      <c r="AO1584" s="86">
        <f t="shared" si="1057"/>
        <v>7.4407472062869705E-5</v>
      </c>
      <c r="AP1584" s="88">
        <f t="shared" si="1058"/>
        <v>9.0991508545982946E-7</v>
      </c>
      <c r="AQ1584" s="89">
        <f t="shared" si="1059"/>
        <v>4.5016851596433674E-5</v>
      </c>
      <c r="AR1584" s="89">
        <f t="shared" si="1060"/>
        <v>2.8734160593468299E-7</v>
      </c>
      <c r="AS1584" s="89">
        <f t="shared" si="1061"/>
        <v>1.9156107062312203E-5</v>
      </c>
      <c r="AT1584" s="89">
        <f t="shared" si="1062"/>
        <v>5.7468321186936601E-2</v>
      </c>
      <c r="AU1584" s="91">
        <f t="shared" si="1063"/>
        <v>2.0385608784347863E-7</v>
      </c>
      <c r="AV1584" s="95">
        <f t="shared" si="1073"/>
        <v>332.11900619283779</v>
      </c>
      <c r="AW1584" s="96">
        <f t="shared" si="1074"/>
        <v>16431.150832698291</v>
      </c>
      <c r="AX1584" s="96">
        <f t="shared" si="1075"/>
        <v>104.8796861661593</v>
      </c>
      <c r="AY1584" s="96">
        <f t="shared" si="1076"/>
        <v>6991.979077743953</v>
      </c>
      <c r="AZ1584" s="96">
        <f t="shared" si="1077"/>
        <v>20975937.233231861</v>
      </c>
      <c r="BA1584" s="97">
        <f t="shared" si="1078"/>
        <v>74.407472062869701</v>
      </c>
      <c r="BB1584" s="102">
        <f t="shared" si="1079"/>
        <v>0.90991508545982946</v>
      </c>
      <c r="BC1584" s="98">
        <f t="shared" si="1080"/>
        <v>45.016851596433675</v>
      </c>
      <c r="BD1584" s="98">
        <f t="shared" si="1081"/>
        <v>0.287341605934683</v>
      </c>
      <c r="BE1584" s="98">
        <f t="shared" si="1082"/>
        <v>19.156107062312202</v>
      </c>
      <c r="BF1584" s="98">
        <f t="shared" si="1083"/>
        <v>57468.321186936599</v>
      </c>
      <c r="BG1584" s="103">
        <f t="shared" si="1084"/>
        <v>0.20385608784347864</v>
      </c>
      <c r="BH1584">
        <v>0.1</v>
      </c>
      <c r="BI1584">
        <f t="shared" si="1064"/>
        <v>1092.4967308974926</v>
      </c>
      <c r="BJ1584">
        <v>0.1</v>
      </c>
      <c r="BK1584">
        <f t="shared" si="1065"/>
        <v>196.48571428571429</v>
      </c>
      <c r="BL1584" s="114">
        <v>12.16</v>
      </c>
      <c r="BM1584" s="114">
        <v>601.6</v>
      </c>
      <c r="BN1584" s="114">
        <v>1.92</v>
      </c>
      <c r="BO1584" s="114">
        <v>256</v>
      </c>
      <c r="BP1584" s="114">
        <v>384000</v>
      </c>
      <c r="BQ1584" s="107">
        <f t="shared" si="1066"/>
        <v>3.7228000000000004E-9</v>
      </c>
      <c r="BR1584" s="107">
        <f t="shared" si="1067"/>
        <v>1.3693617428082362E-4</v>
      </c>
      <c r="BS1584" s="107">
        <f t="shared" si="1068"/>
        <v>6.7747370433670646E-3</v>
      </c>
      <c r="BT1584" s="107">
        <f t="shared" si="1069"/>
        <v>2.3451810772637649E-5</v>
      </c>
      <c r="BU1584" s="107">
        <f t="shared" si="1070"/>
        <v>2.8828668269647081E-3</v>
      </c>
      <c r="BV1584" s="107">
        <f t="shared" si="1071"/>
        <v>4.6903621545275298</v>
      </c>
      <c r="BW1584" s="117">
        <f t="shared" si="1072"/>
        <v>1.0522805613320754E-5</v>
      </c>
    </row>
    <row r="1585" spans="1:75" ht="15" customHeight="1" x14ac:dyDescent="0.25">
      <c r="A1585" s="108">
        <v>4.5473583333333334</v>
      </c>
      <c r="B1585" s="108">
        <v>-74.136405555555555</v>
      </c>
      <c r="C1585" s="119">
        <v>25</v>
      </c>
      <c r="D1585" s="119">
        <v>18</v>
      </c>
      <c r="E1585" s="119">
        <v>1730</v>
      </c>
      <c r="F1585" s="31" t="s">
        <v>3872</v>
      </c>
      <c r="G1585" s="31" t="s">
        <v>3873</v>
      </c>
      <c r="H1585" s="31" t="s">
        <v>3874</v>
      </c>
      <c r="I1585" s="53" t="s">
        <v>3328</v>
      </c>
      <c r="J1585" s="1" t="s">
        <v>53</v>
      </c>
      <c r="K1585" s="1" t="s">
        <v>3787</v>
      </c>
      <c r="L1585" s="1"/>
      <c r="M1585" s="1" t="s">
        <v>3489</v>
      </c>
      <c r="N1585" s="2" t="s">
        <v>172</v>
      </c>
      <c r="O1585" s="2" t="s">
        <v>2955</v>
      </c>
      <c r="P1585" s="22">
        <v>1.3557806644477024E-2</v>
      </c>
      <c r="Q1585" s="54">
        <v>340.68599999999998</v>
      </c>
      <c r="R1585" s="18">
        <v>359.67198327734661</v>
      </c>
      <c r="S1585" s="2" t="s">
        <v>45</v>
      </c>
      <c r="T1585" s="2"/>
      <c r="U1585" s="2"/>
      <c r="V1585" s="14">
        <v>365</v>
      </c>
      <c r="W1585" s="1"/>
      <c r="X1585" s="1"/>
      <c r="Y1585" s="1">
        <v>3650</v>
      </c>
      <c r="Z1585" s="1">
        <v>0</v>
      </c>
      <c r="AA1585" s="1">
        <v>0</v>
      </c>
      <c r="AB1585" s="19" t="s">
        <v>49</v>
      </c>
      <c r="AC1585" s="19">
        <v>2968843.1409999998</v>
      </c>
      <c r="AD1585" s="19">
        <v>1108945.1540000001</v>
      </c>
      <c r="AE1585" s="19">
        <v>26460000</v>
      </c>
      <c r="AF1585" s="19">
        <v>600000</v>
      </c>
      <c r="AG1585" s="19">
        <v>2640000</v>
      </c>
      <c r="AH1585" s="20">
        <v>1964.8571428571429</v>
      </c>
      <c r="AI1585" s="20">
        <v>3.7228000000000001E-8</v>
      </c>
      <c r="AJ1585" s="21">
        <f t="shared" si="1091"/>
        <v>1.0678097005628171</v>
      </c>
      <c r="AK1585" s="21">
        <f t="shared" si="1092"/>
        <v>0.39885650288498259</v>
      </c>
      <c r="AL1585" s="21">
        <f t="shared" si="1093"/>
        <v>9.5169206775185913</v>
      </c>
      <c r="AM1585" s="21">
        <f t="shared" si="1094"/>
        <v>0.21580318996640796</v>
      </c>
      <c r="AN1585" s="21">
        <f t="shared" si="1095"/>
        <v>0.94953403585219498</v>
      </c>
      <c r="AO1585" s="86">
        <f t="shared" si="1057"/>
        <v>7.722412704882768E-5</v>
      </c>
      <c r="AP1585" s="88">
        <f t="shared" si="1058"/>
        <v>2.9255060289392247E-3</v>
      </c>
      <c r="AQ1585" s="89">
        <f t="shared" si="1059"/>
        <v>1.0927575421506373E-3</v>
      </c>
      <c r="AR1585" s="89">
        <f t="shared" si="1060"/>
        <v>2.6073755280872853E-2</v>
      </c>
      <c r="AS1585" s="89">
        <f t="shared" si="1061"/>
        <v>5.9124161634632321E-4</v>
      </c>
      <c r="AT1585" s="89">
        <f t="shared" si="1062"/>
        <v>2.6014631119238218E-3</v>
      </c>
      <c r="AU1585" s="91">
        <f t="shared" si="1063"/>
        <v>2.1157295081870598E-7</v>
      </c>
      <c r="AV1585" s="95">
        <f t="shared" si="1073"/>
        <v>1067809.700562817</v>
      </c>
      <c r="AW1585" s="96">
        <f t="shared" si="1074"/>
        <v>398856.50288498256</v>
      </c>
      <c r="AX1585" s="96">
        <f t="shared" si="1075"/>
        <v>9516920.6775185913</v>
      </c>
      <c r="AY1585" s="96">
        <f t="shared" si="1076"/>
        <v>215803.18996640795</v>
      </c>
      <c r="AZ1585" s="96">
        <f t="shared" si="1077"/>
        <v>949534.035852195</v>
      </c>
      <c r="BA1585" s="97">
        <f t="shared" si="1078"/>
        <v>77.224127048827683</v>
      </c>
      <c r="BB1585" s="102">
        <f t="shared" si="1079"/>
        <v>2925.506028939225</v>
      </c>
      <c r="BC1585" s="98">
        <f t="shared" si="1080"/>
        <v>1092.7575421506374</v>
      </c>
      <c r="BD1585" s="98">
        <f t="shared" si="1081"/>
        <v>26073.755280872854</v>
      </c>
      <c r="BE1585" s="98">
        <f t="shared" si="1082"/>
        <v>591.24161634632321</v>
      </c>
      <c r="BF1585" s="98">
        <f t="shared" si="1083"/>
        <v>2601.463111923822</v>
      </c>
      <c r="BG1585" s="103">
        <f t="shared" si="1084"/>
        <v>0.21157295081870597</v>
      </c>
      <c r="BH1585">
        <v>0.1</v>
      </c>
      <c r="BI1585">
        <f t="shared" si="1064"/>
        <v>35.967198327734664</v>
      </c>
      <c r="BJ1585">
        <v>0.1</v>
      </c>
      <c r="BK1585">
        <f t="shared" si="1065"/>
        <v>196.48571428571429</v>
      </c>
      <c r="BL1585" s="114">
        <v>2364070.8470000001</v>
      </c>
      <c r="BM1585" s="114">
        <v>451327.576</v>
      </c>
      <c r="BN1585">
        <f t="shared" ref="BN1585:BP1586" si="1096">AE1585*0.1</f>
        <v>2646000</v>
      </c>
      <c r="BO1585">
        <f t="shared" si="1096"/>
        <v>60000</v>
      </c>
      <c r="BP1585">
        <f t="shared" si="1096"/>
        <v>264000</v>
      </c>
      <c r="BQ1585" s="107">
        <f t="shared" si="1066"/>
        <v>3.7228000000000004E-9</v>
      </c>
      <c r="BR1585" s="107">
        <f t="shared" si="1067"/>
        <v>0.85696869543055565</v>
      </c>
      <c r="BS1585" s="107">
        <f t="shared" si="1068"/>
        <v>0.1671581779565687</v>
      </c>
      <c r="BT1585" s="107">
        <f t="shared" si="1069"/>
        <v>1.3458958294175738</v>
      </c>
      <c r="BU1585" s="107">
        <f t="shared" si="1070"/>
        <v>3.0519179805387164E-2</v>
      </c>
      <c r="BV1585" s="107">
        <f t="shared" si="1071"/>
        <v>0.1342843911437035</v>
      </c>
      <c r="BW1585" s="117">
        <f t="shared" si="1072"/>
        <v>1.0921140781487511E-5</v>
      </c>
    </row>
    <row r="1586" spans="1:75" ht="15" customHeight="1" x14ac:dyDescent="0.25">
      <c r="A1586" s="108">
        <v>4.6101583333333327</v>
      </c>
      <c r="B1586" s="108">
        <v>-74.076133333333331</v>
      </c>
      <c r="C1586" s="119">
        <v>32</v>
      </c>
      <c r="D1586" s="119">
        <v>25</v>
      </c>
      <c r="E1586" s="119">
        <v>2321</v>
      </c>
      <c r="F1586" s="31" t="s">
        <v>3875</v>
      </c>
      <c r="G1586" s="31" t="s">
        <v>3876</v>
      </c>
      <c r="H1586" s="31" t="s">
        <v>3877</v>
      </c>
      <c r="I1586" s="53" t="s">
        <v>1273</v>
      </c>
      <c r="J1586" s="1" t="s">
        <v>1274</v>
      </c>
      <c r="K1586" s="1" t="s">
        <v>3878</v>
      </c>
      <c r="L1586" s="1"/>
      <c r="M1586" s="1" t="s">
        <v>3452</v>
      </c>
      <c r="N1586" s="2" t="s">
        <v>172</v>
      </c>
      <c r="O1586" s="2" t="s">
        <v>2955</v>
      </c>
      <c r="P1586" s="22">
        <v>1.3557806644477024E-2</v>
      </c>
      <c r="Q1586" s="54">
        <v>6.5411712</v>
      </c>
      <c r="R1586" s="18">
        <v>6.9057020789250547</v>
      </c>
      <c r="S1586" s="2" t="s">
        <v>45</v>
      </c>
      <c r="T1586" s="2"/>
      <c r="U1586" s="2"/>
      <c r="V1586" s="14">
        <v>365</v>
      </c>
      <c r="W1586" s="1"/>
      <c r="X1586" s="1"/>
      <c r="Y1586" s="1">
        <v>1095</v>
      </c>
      <c r="Z1586" s="1">
        <v>0</v>
      </c>
      <c r="AA1586" s="1">
        <v>0</v>
      </c>
      <c r="AB1586" s="19" t="s">
        <v>49</v>
      </c>
      <c r="AC1586" s="19">
        <v>2968843.1409999998</v>
      </c>
      <c r="AD1586" s="19">
        <v>1108945.1540000001</v>
      </c>
      <c r="AE1586" s="19">
        <v>26460000</v>
      </c>
      <c r="AF1586" s="19">
        <v>600000</v>
      </c>
      <c r="AG1586" s="19">
        <v>2640000</v>
      </c>
      <c r="AH1586" s="23">
        <v>6.5411712</v>
      </c>
      <c r="AI1586" s="20">
        <v>3.3600000000000005E-2</v>
      </c>
      <c r="AJ1586" s="21">
        <f t="shared" si="1091"/>
        <v>2.0501946250806088E-2</v>
      </c>
      <c r="AK1586" s="21">
        <f t="shared" si="1092"/>
        <v>7.6580448553916656E-3</v>
      </c>
      <c r="AL1586" s="21">
        <f t="shared" si="1093"/>
        <v>0.18272487700835696</v>
      </c>
      <c r="AM1586" s="21">
        <f t="shared" si="1094"/>
        <v>4.1434212473550327E-3</v>
      </c>
      <c r="AN1586" s="21">
        <f t="shared" si="1095"/>
        <v>1.8231053488362146E-2</v>
      </c>
      <c r="AO1586" s="86">
        <f t="shared" si="1057"/>
        <v>0.23203158985188188</v>
      </c>
      <c r="AP1586" s="88">
        <f t="shared" si="1058"/>
        <v>5.6169715755633118E-5</v>
      </c>
      <c r="AQ1586" s="89">
        <f t="shared" si="1059"/>
        <v>2.0980944809292234E-5</v>
      </c>
      <c r="AR1586" s="89">
        <f t="shared" si="1060"/>
        <v>5.0061610139275883E-4</v>
      </c>
      <c r="AS1586" s="89">
        <f t="shared" si="1061"/>
        <v>1.1351839033849405E-5</v>
      </c>
      <c r="AT1586" s="89">
        <f t="shared" si="1062"/>
        <v>4.994809174893739E-5</v>
      </c>
      <c r="AU1586" s="91">
        <f t="shared" si="1063"/>
        <v>6.3570298589556682E-4</v>
      </c>
      <c r="AV1586" s="95">
        <f t="shared" si="1073"/>
        <v>20501.946250806086</v>
      </c>
      <c r="AW1586" s="96">
        <f t="shared" si="1074"/>
        <v>7658.0448553916658</v>
      </c>
      <c r="AX1586" s="96">
        <f t="shared" si="1075"/>
        <v>182724.87700835697</v>
      </c>
      <c r="AY1586" s="96">
        <f t="shared" si="1076"/>
        <v>4143.4212473550324</v>
      </c>
      <c r="AZ1586" s="96">
        <f t="shared" si="1077"/>
        <v>18231.053488362148</v>
      </c>
      <c r="BA1586" s="97">
        <f t="shared" si="1078"/>
        <v>232031.58985188187</v>
      </c>
      <c r="BB1586" s="102">
        <f t="shared" si="1079"/>
        <v>56.169715755633121</v>
      </c>
      <c r="BC1586" s="98">
        <f t="shared" si="1080"/>
        <v>20.980944809292232</v>
      </c>
      <c r="BD1586" s="98">
        <f t="shared" si="1081"/>
        <v>500.61610139275882</v>
      </c>
      <c r="BE1586" s="98">
        <f t="shared" si="1082"/>
        <v>11.351839033849405</v>
      </c>
      <c r="BF1586" s="98">
        <f t="shared" si="1083"/>
        <v>49.948091748937387</v>
      </c>
      <c r="BG1586" s="103">
        <f t="shared" si="1084"/>
        <v>635.70298589556683</v>
      </c>
      <c r="BH1586">
        <v>0.1</v>
      </c>
      <c r="BI1586">
        <f t="shared" si="1064"/>
        <v>0.69057020789250556</v>
      </c>
      <c r="BJ1586">
        <v>0.1</v>
      </c>
      <c r="BK1586">
        <f t="shared" si="1065"/>
        <v>0.65411712</v>
      </c>
      <c r="BL1586" s="114">
        <v>2364070.8470000001</v>
      </c>
      <c r="BM1586" s="114">
        <v>451327.576</v>
      </c>
      <c r="BN1586">
        <f t="shared" si="1096"/>
        <v>2646000</v>
      </c>
      <c r="BO1586">
        <f t="shared" si="1096"/>
        <v>60000</v>
      </c>
      <c r="BP1586">
        <f t="shared" si="1096"/>
        <v>264000</v>
      </c>
      <c r="BQ1586" s="107">
        <f t="shared" si="1066"/>
        <v>3.3600000000000006E-3</v>
      </c>
      <c r="BR1586" s="107">
        <f t="shared" si="1067"/>
        <v>1.645379895226667E-2</v>
      </c>
      <c r="BS1586" s="107">
        <f t="shared" si="1068"/>
        <v>3.2094370167661192E-3</v>
      </c>
      <c r="BT1586" s="107">
        <f t="shared" si="1069"/>
        <v>2.5841199924817419E-2</v>
      </c>
      <c r="BU1586" s="107">
        <f t="shared" si="1070"/>
        <v>5.8596825226343353E-4</v>
      </c>
      <c r="BV1586" s="107">
        <f t="shared" si="1071"/>
        <v>2.5782603099591076E-3</v>
      </c>
      <c r="BW1586" s="117">
        <f t="shared" si="1072"/>
        <v>3.2814222126752279E-2</v>
      </c>
    </row>
    <row r="1587" spans="1:75" ht="15" customHeight="1" x14ac:dyDescent="0.25">
      <c r="A1587" s="108">
        <v>4.604941666666666</v>
      </c>
      <c r="B1587" s="108">
        <v>-74.131130555555544</v>
      </c>
      <c r="C1587" s="119">
        <v>26</v>
      </c>
      <c r="D1587" s="119">
        <v>24</v>
      </c>
      <c r="E1587" s="119">
        <v>1809</v>
      </c>
      <c r="F1587" s="31" t="s">
        <v>3879</v>
      </c>
      <c r="G1587" s="31" t="s">
        <v>3880</v>
      </c>
      <c r="H1587" s="31" t="s">
        <v>3881</v>
      </c>
      <c r="I1587" s="14" t="s">
        <v>195</v>
      </c>
      <c r="J1587" s="1" t="s">
        <v>53</v>
      </c>
      <c r="K1587" s="1" t="s">
        <v>3882</v>
      </c>
      <c r="L1587" s="1"/>
      <c r="M1587" s="1">
        <v>2007</v>
      </c>
      <c r="N1587" s="2" t="s">
        <v>3883</v>
      </c>
      <c r="O1587" s="2" t="s">
        <v>120</v>
      </c>
      <c r="P1587" s="28">
        <v>4.2689148957375835E-3</v>
      </c>
      <c r="Q1587" s="5">
        <v>10740</v>
      </c>
      <c r="R1587" s="18">
        <v>10924.967308974927</v>
      </c>
      <c r="S1587" s="2" t="s">
        <v>45</v>
      </c>
      <c r="T1587" s="2"/>
      <c r="U1587" s="2"/>
      <c r="V1587" s="14">
        <v>365</v>
      </c>
      <c r="W1587" s="1"/>
      <c r="X1587" s="1"/>
      <c r="Y1587" s="1">
        <v>1095</v>
      </c>
      <c r="Z1587" s="1">
        <v>0</v>
      </c>
      <c r="AA1587" s="1">
        <v>0</v>
      </c>
      <c r="AB1587" s="19" t="s">
        <v>49</v>
      </c>
      <c r="AC1587" s="19">
        <v>30.4</v>
      </c>
      <c r="AD1587" s="19">
        <v>1504</v>
      </c>
      <c r="AE1587" s="19">
        <v>9.6</v>
      </c>
      <c r="AF1587" s="19">
        <v>640</v>
      </c>
      <c r="AG1587" s="19">
        <v>1920000</v>
      </c>
      <c r="AH1587" s="23">
        <f>Q1587</f>
        <v>10740</v>
      </c>
      <c r="AI1587" s="24">
        <v>8.7999999999999994E-8</v>
      </c>
      <c r="AJ1587" s="21">
        <f t="shared" si="1091"/>
        <v>3.3211900619283777E-4</v>
      </c>
      <c r="AK1587" s="21">
        <f t="shared" si="1092"/>
        <v>1.6431150832698291E-2</v>
      </c>
      <c r="AL1587" s="21">
        <f t="shared" si="1093"/>
        <v>1.048796861661593E-4</v>
      </c>
      <c r="AM1587" s="21">
        <f t="shared" si="1094"/>
        <v>6.9919790777439534E-3</v>
      </c>
      <c r="AN1587" s="21">
        <f t="shared" si="1095"/>
        <v>20.975937233231861</v>
      </c>
      <c r="AO1587" s="86">
        <f t="shared" si="1057"/>
        <v>9.6139712318979345E-4</v>
      </c>
      <c r="AP1587" s="88">
        <f t="shared" si="1058"/>
        <v>9.0991508545982946E-7</v>
      </c>
      <c r="AQ1587" s="89">
        <f t="shared" si="1059"/>
        <v>4.5016851596433674E-5</v>
      </c>
      <c r="AR1587" s="89">
        <f t="shared" si="1060"/>
        <v>2.8734160593468299E-7</v>
      </c>
      <c r="AS1587" s="89">
        <f t="shared" si="1061"/>
        <v>1.9156107062312203E-5</v>
      </c>
      <c r="AT1587" s="89">
        <f t="shared" si="1062"/>
        <v>5.7468321186936601E-2</v>
      </c>
      <c r="AU1587" s="91">
        <f t="shared" si="1063"/>
        <v>2.6339647210679273E-6</v>
      </c>
      <c r="AV1587" s="95">
        <f t="shared" si="1073"/>
        <v>332.11900619283779</v>
      </c>
      <c r="AW1587" s="96">
        <f t="shared" si="1074"/>
        <v>16431.150832698291</v>
      </c>
      <c r="AX1587" s="96">
        <f t="shared" si="1075"/>
        <v>104.8796861661593</v>
      </c>
      <c r="AY1587" s="96">
        <f t="shared" si="1076"/>
        <v>6991.979077743953</v>
      </c>
      <c r="AZ1587" s="96">
        <f t="shared" si="1077"/>
        <v>20975937.233231861</v>
      </c>
      <c r="BA1587" s="97">
        <f t="shared" si="1078"/>
        <v>961.39712318979343</v>
      </c>
      <c r="BB1587" s="102">
        <f t="shared" si="1079"/>
        <v>0.90991508545982946</v>
      </c>
      <c r="BC1587" s="98">
        <f t="shared" si="1080"/>
        <v>45.016851596433675</v>
      </c>
      <c r="BD1587" s="98">
        <f t="shared" si="1081"/>
        <v>0.287341605934683</v>
      </c>
      <c r="BE1587" s="98">
        <f t="shared" si="1082"/>
        <v>19.156107062312202</v>
      </c>
      <c r="BF1587" s="98">
        <f t="shared" si="1083"/>
        <v>57468.321186936599</v>
      </c>
      <c r="BG1587" s="103">
        <f t="shared" si="1084"/>
        <v>2.6339647210679273</v>
      </c>
      <c r="BH1587">
        <v>0.1</v>
      </c>
      <c r="BI1587">
        <f t="shared" si="1064"/>
        <v>1092.4967308974926</v>
      </c>
      <c r="BJ1587">
        <v>0.1</v>
      </c>
      <c r="BK1587">
        <f t="shared" si="1065"/>
        <v>1074</v>
      </c>
      <c r="BL1587" s="114">
        <v>12.16</v>
      </c>
      <c r="BM1587" s="114">
        <v>601.6</v>
      </c>
      <c r="BN1587" s="114">
        <v>1.92</v>
      </c>
      <c r="BO1587" s="114">
        <v>256</v>
      </c>
      <c r="BP1587" s="114">
        <v>384000</v>
      </c>
      <c r="BQ1587" s="107">
        <f t="shared" si="1066"/>
        <v>8.7999999999999994E-9</v>
      </c>
      <c r="BR1587" s="107">
        <f t="shared" si="1067"/>
        <v>1.3693617428082362E-4</v>
      </c>
      <c r="BS1587" s="107">
        <f t="shared" si="1068"/>
        <v>6.7747370433670646E-3</v>
      </c>
      <c r="BT1587" s="107">
        <f t="shared" si="1069"/>
        <v>2.3451810772637649E-5</v>
      </c>
      <c r="BU1587" s="107">
        <f t="shared" si="1070"/>
        <v>2.8828668269647081E-3</v>
      </c>
      <c r="BV1587" s="107">
        <f t="shared" si="1071"/>
        <v>4.6903621545275298</v>
      </c>
      <c r="BW1587" s="117">
        <f t="shared" si="1072"/>
        <v>1.3596208504414834E-4</v>
      </c>
    </row>
    <row r="1588" spans="1:75" ht="15" customHeight="1" x14ac:dyDescent="0.25">
      <c r="A1588" s="108">
        <v>4.6450638888888882</v>
      </c>
      <c r="B1588" s="108">
        <v>-74.062038888888893</v>
      </c>
      <c r="C1588" s="119">
        <v>33</v>
      </c>
      <c r="D1588" s="119">
        <v>29</v>
      </c>
      <c r="E1588" s="119">
        <v>2374</v>
      </c>
      <c r="F1588" s="31" t="s">
        <v>3884</v>
      </c>
      <c r="G1588" s="31" t="s">
        <v>3885</v>
      </c>
      <c r="H1588" s="31" t="s">
        <v>3886</v>
      </c>
      <c r="I1588" s="53" t="s">
        <v>1433</v>
      </c>
      <c r="J1588" s="1" t="s">
        <v>53</v>
      </c>
      <c r="K1588" s="1" t="s">
        <v>256</v>
      </c>
      <c r="L1588" s="1"/>
      <c r="M1588" s="1" t="s">
        <v>3452</v>
      </c>
      <c r="N1588" s="15" t="s">
        <v>54</v>
      </c>
      <c r="O1588" s="2" t="s">
        <v>54</v>
      </c>
      <c r="P1588" s="17">
        <v>4.0705118194389121E-2</v>
      </c>
      <c r="Q1588" s="18">
        <v>1.0388699048084</v>
      </c>
      <c r="R1588" s="18">
        <v>1.2225684897445566</v>
      </c>
      <c r="S1588" s="2" t="s">
        <v>45</v>
      </c>
      <c r="T1588" s="2"/>
      <c r="U1588" s="2"/>
      <c r="V1588" s="14">
        <v>365</v>
      </c>
      <c r="W1588" s="1"/>
      <c r="X1588" s="1"/>
      <c r="Y1588" s="1">
        <v>3650</v>
      </c>
      <c r="Z1588" s="1">
        <v>0</v>
      </c>
      <c r="AA1588" s="1">
        <v>0</v>
      </c>
      <c r="AB1588" s="19" t="s">
        <v>49</v>
      </c>
      <c r="AC1588" s="19">
        <v>24000</v>
      </c>
      <c r="AD1588" s="19">
        <v>2261000</v>
      </c>
      <c r="AE1588" s="19">
        <v>1200</v>
      </c>
      <c r="AF1588" s="19">
        <v>381000</v>
      </c>
      <c r="AG1588" s="19">
        <v>1500000000</v>
      </c>
      <c r="AH1588" s="23">
        <v>1.0388699048084</v>
      </c>
      <c r="AI1588" s="20">
        <v>2.4E-2</v>
      </c>
      <c r="AJ1588" s="21">
        <f t="shared" si="1091"/>
        <v>2.9341643753869357E-5</v>
      </c>
      <c r="AK1588" s="21">
        <f t="shared" si="1092"/>
        <v>2.7642273553124424E-3</v>
      </c>
      <c r="AL1588" s="21">
        <f t="shared" si="1093"/>
        <v>1.467082187693468E-6</v>
      </c>
      <c r="AM1588" s="21">
        <f t="shared" si="1094"/>
        <v>4.6579859459267605E-4</v>
      </c>
      <c r="AN1588" s="21">
        <f t="shared" si="1095"/>
        <v>1.833852734616835</v>
      </c>
      <c r="AO1588" s="86">
        <f t="shared" si="1057"/>
        <v>2.9341643753869356E-2</v>
      </c>
      <c r="AP1588" s="88">
        <f t="shared" si="1058"/>
        <v>8.0388065079094126E-8</v>
      </c>
      <c r="AQ1588" s="89">
        <f t="shared" si="1059"/>
        <v>7.5732256309929926E-6</v>
      </c>
      <c r="AR1588" s="89">
        <f t="shared" si="1060"/>
        <v>4.0194032539547065E-9</v>
      </c>
      <c r="AS1588" s="89">
        <f t="shared" si="1061"/>
        <v>1.2761605331306193E-6</v>
      </c>
      <c r="AT1588" s="89">
        <f t="shared" si="1062"/>
        <v>5.024254067443383E-3</v>
      </c>
      <c r="AU1588" s="91">
        <f t="shared" si="1063"/>
        <v>8.0388065079094122E-5</v>
      </c>
      <c r="AV1588" s="95">
        <f t="shared" si="1073"/>
        <v>29.341643753869356</v>
      </c>
      <c r="AW1588" s="96">
        <f t="shared" si="1074"/>
        <v>2764.2273553124423</v>
      </c>
      <c r="AX1588" s="96">
        <f t="shared" si="1075"/>
        <v>1.4670821876934679</v>
      </c>
      <c r="AY1588" s="96">
        <f t="shared" si="1076"/>
        <v>465.79859459267607</v>
      </c>
      <c r="AZ1588" s="96">
        <f t="shared" si="1077"/>
        <v>1833852.7346168349</v>
      </c>
      <c r="BA1588" s="97">
        <f t="shared" si="1078"/>
        <v>29341.643753869357</v>
      </c>
      <c r="BB1588" s="102">
        <f t="shared" si="1079"/>
        <v>8.0388065079094129E-2</v>
      </c>
      <c r="BC1588" s="98">
        <f t="shared" si="1080"/>
        <v>7.5732256309929928</v>
      </c>
      <c r="BD1588" s="98">
        <f t="shared" si="1081"/>
        <v>4.0194032539547066E-3</v>
      </c>
      <c r="BE1588" s="98">
        <f t="shared" si="1082"/>
        <v>1.2761605331306194</v>
      </c>
      <c r="BF1588" s="98">
        <f t="shared" si="1083"/>
        <v>5024.2540674433831</v>
      </c>
      <c r="BG1588" s="103">
        <f t="shared" si="1084"/>
        <v>80.388065079094119</v>
      </c>
      <c r="BH1588">
        <v>0.1</v>
      </c>
      <c r="BI1588">
        <f t="shared" si="1064"/>
        <v>0.12225684897445566</v>
      </c>
      <c r="BJ1588">
        <v>0.1</v>
      </c>
      <c r="BK1588">
        <f t="shared" si="1065"/>
        <v>0.10388699048084001</v>
      </c>
      <c r="BL1588" s="114">
        <v>0</v>
      </c>
      <c r="BM1588" s="114">
        <v>0</v>
      </c>
      <c r="BN1588" s="114">
        <v>0</v>
      </c>
      <c r="BO1588" s="114">
        <v>0</v>
      </c>
      <c r="BP1588" s="114">
        <v>0</v>
      </c>
      <c r="BQ1588" s="107">
        <f t="shared" si="1066"/>
        <v>2.4000000000000002E-3</v>
      </c>
      <c r="BR1588" s="107">
        <f t="shared" si="1067"/>
        <v>2.9341643753869359E-6</v>
      </c>
      <c r="BS1588" s="107">
        <f t="shared" si="1068"/>
        <v>2.7642273553124427E-4</v>
      </c>
      <c r="BT1588" s="107">
        <f t="shared" si="1069"/>
        <v>1.4670821876934681E-7</v>
      </c>
      <c r="BU1588" s="107">
        <f t="shared" si="1070"/>
        <v>4.6579859459267605E-5</v>
      </c>
      <c r="BV1588" s="107">
        <f t="shared" si="1071"/>
        <v>0.18338527346168351</v>
      </c>
      <c r="BW1588" s="117">
        <f t="shared" si="1072"/>
        <v>4.149535053904186E-3</v>
      </c>
    </row>
    <row r="1589" spans="1:75" ht="15" customHeight="1" x14ac:dyDescent="0.25">
      <c r="A1589" s="108">
        <v>4.6797611111111115</v>
      </c>
      <c r="B1589" s="108">
        <v>-74.139600000000002</v>
      </c>
      <c r="C1589" s="119">
        <v>25</v>
      </c>
      <c r="D1589" s="119">
        <v>33</v>
      </c>
      <c r="E1589" s="119">
        <v>1926</v>
      </c>
      <c r="F1589" s="31" t="s">
        <v>3887</v>
      </c>
      <c r="G1589" s="31" t="s">
        <v>3888</v>
      </c>
      <c r="H1589" s="31" t="s">
        <v>3889</v>
      </c>
      <c r="I1589" s="53" t="s">
        <v>40</v>
      </c>
      <c r="J1589" s="1" t="s">
        <v>41</v>
      </c>
      <c r="K1589" s="1" t="s">
        <v>3637</v>
      </c>
      <c r="L1589" s="1"/>
      <c r="M1589" s="1">
        <v>1981</v>
      </c>
      <c r="N1589" s="15" t="s">
        <v>43</v>
      </c>
      <c r="O1589" s="2" t="s">
        <v>86</v>
      </c>
      <c r="P1589" s="17">
        <v>9.3713787353998934E-3</v>
      </c>
      <c r="Q1589" s="54">
        <v>197064</v>
      </c>
      <c r="R1589" s="18">
        <v>204591.24545533067</v>
      </c>
      <c r="S1589" s="2" t="s">
        <v>45</v>
      </c>
      <c r="T1589" s="2"/>
      <c r="U1589" s="2"/>
      <c r="V1589" s="14">
        <v>365</v>
      </c>
      <c r="W1589" s="1"/>
      <c r="X1589" s="1"/>
      <c r="Y1589" s="1">
        <v>6205</v>
      </c>
      <c r="Z1589" s="1">
        <v>0</v>
      </c>
      <c r="AA1589" s="1">
        <v>0</v>
      </c>
      <c r="AB1589" s="19" t="s">
        <v>49</v>
      </c>
      <c r="AC1589" s="19">
        <v>589.42211574465</v>
      </c>
      <c r="AD1589" s="19">
        <v>6395.3771199333296</v>
      </c>
      <c r="AE1589" s="19">
        <v>22.425616220874101</v>
      </c>
      <c r="AF1589" s="19">
        <v>1344</v>
      </c>
      <c r="AG1589" s="19">
        <v>1920000</v>
      </c>
      <c r="AH1589" s="20">
        <v>8608.3841463414628</v>
      </c>
      <c r="AI1589" s="20">
        <v>1.0442E-8</v>
      </c>
      <c r="AJ1589" s="21">
        <f t="shared" si="1091"/>
        <v>0.12059060475911401</v>
      </c>
      <c r="AK1589" s="21">
        <f t="shared" si="1092"/>
        <v>1.3084381701236856</v>
      </c>
      <c r="AL1589" s="21">
        <f t="shared" si="1093"/>
        <v>4.5880847527318977E-3</v>
      </c>
      <c r="AM1589" s="21">
        <f t="shared" si="1094"/>
        <v>0.27497063389196441</v>
      </c>
      <c r="AN1589" s="21">
        <f t="shared" si="1095"/>
        <v>392.81519127423491</v>
      </c>
      <c r="AO1589" s="86">
        <f t="shared" si="1057"/>
        <v>9.3322224016281191E-5</v>
      </c>
      <c r="AP1589" s="88">
        <f t="shared" si="1058"/>
        <v>3.3038521851812058E-4</v>
      </c>
      <c r="AQ1589" s="89">
        <f t="shared" si="1059"/>
        <v>3.5847621099279058E-3</v>
      </c>
      <c r="AR1589" s="89">
        <f t="shared" si="1060"/>
        <v>1.2570095212964103E-5</v>
      </c>
      <c r="AS1589" s="89">
        <f t="shared" si="1061"/>
        <v>7.5334420244373807E-4</v>
      </c>
      <c r="AT1589" s="89">
        <f t="shared" si="1062"/>
        <v>1.0762060034910546</v>
      </c>
      <c r="AU1589" s="91">
        <f t="shared" si="1063"/>
        <v>2.5567732607200326E-7</v>
      </c>
      <c r="AV1589" s="95">
        <f t="shared" si="1073"/>
        <v>120590.60475911401</v>
      </c>
      <c r="AW1589" s="96">
        <f t="shared" si="1074"/>
        <v>1308438.1701236856</v>
      </c>
      <c r="AX1589" s="96">
        <f t="shared" si="1075"/>
        <v>4588.0847527318974</v>
      </c>
      <c r="AY1589" s="96">
        <f t="shared" si="1076"/>
        <v>274970.63389196439</v>
      </c>
      <c r="AZ1589" s="96">
        <f t="shared" si="1077"/>
        <v>392815191.27423489</v>
      </c>
      <c r="BA1589" s="97">
        <f t="shared" si="1078"/>
        <v>93.322224016281197</v>
      </c>
      <c r="BB1589" s="102">
        <f t="shared" si="1079"/>
        <v>330.38521851812055</v>
      </c>
      <c r="BC1589" s="98">
        <f t="shared" si="1080"/>
        <v>3584.7621099279058</v>
      </c>
      <c r="BD1589" s="98">
        <f t="shared" si="1081"/>
        <v>12.570095212964103</v>
      </c>
      <c r="BE1589" s="98">
        <f t="shared" si="1082"/>
        <v>753.34420244373803</v>
      </c>
      <c r="BF1589" s="98">
        <f t="shared" si="1083"/>
        <v>1076206.0034910545</v>
      </c>
      <c r="BG1589" s="103">
        <f t="shared" si="1084"/>
        <v>0.25567732607200327</v>
      </c>
      <c r="BH1589">
        <v>0.1</v>
      </c>
      <c r="BI1589">
        <f t="shared" si="1064"/>
        <v>20459.124545533068</v>
      </c>
      <c r="BJ1589">
        <v>0.1</v>
      </c>
      <c r="BK1589">
        <f t="shared" si="1065"/>
        <v>860.83841463414637</v>
      </c>
      <c r="BL1589" s="114">
        <v>491.49252207956101</v>
      </c>
      <c r="BM1589" s="114">
        <v>4911.7599692228896</v>
      </c>
      <c r="BN1589" s="114">
        <v>16.278520514623899</v>
      </c>
      <c r="BO1589" s="114">
        <v>537.6</v>
      </c>
      <c r="BP1589" s="114">
        <v>384000</v>
      </c>
      <c r="BQ1589" s="107">
        <f t="shared" si="1066"/>
        <v>1.0442E-9</v>
      </c>
      <c r="BR1589" s="107">
        <f t="shared" si="1067"/>
        <v>0.10127557693754656</v>
      </c>
      <c r="BS1589" s="107">
        <f t="shared" si="1068"/>
        <v>1.0133855750397871</v>
      </c>
      <c r="BT1589" s="107">
        <f t="shared" si="1069"/>
        <v>3.3618974359004706E-3</v>
      </c>
      <c r="BU1589" s="107">
        <f t="shared" si="1070"/>
        <v>0.11337329674796127</v>
      </c>
      <c r="BV1589" s="107">
        <f t="shared" si="1071"/>
        <v>87.836147028377155</v>
      </c>
      <c r="BW1589" s="117">
        <f t="shared" si="1072"/>
        <v>1.3197755487464503E-5</v>
      </c>
    </row>
    <row r="1590" spans="1:75" ht="15" customHeight="1" x14ac:dyDescent="0.25">
      <c r="A1590" s="108">
        <v>4.7194250000000002</v>
      </c>
      <c r="B1590" s="108">
        <v>-74.069449999999989</v>
      </c>
      <c r="C1590" s="119">
        <v>32</v>
      </c>
      <c r="D1590" s="119">
        <v>37</v>
      </c>
      <c r="E1590" s="119">
        <v>2477</v>
      </c>
      <c r="F1590" s="31" t="s">
        <v>3890</v>
      </c>
      <c r="G1590" s="31" t="s">
        <v>3468</v>
      </c>
      <c r="H1590" s="31" t="s">
        <v>3891</v>
      </c>
      <c r="I1590" s="53" t="s">
        <v>1481</v>
      </c>
      <c r="J1590" s="1" t="s">
        <v>41</v>
      </c>
      <c r="K1590" s="1" t="s">
        <v>256</v>
      </c>
      <c r="L1590" s="1"/>
      <c r="M1590" s="1" t="s">
        <v>3452</v>
      </c>
      <c r="N1590" s="15" t="s">
        <v>43</v>
      </c>
      <c r="O1590" s="2" t="s">
        <v>82</v>
      </c>
      <c r="P1590" s="22">
        <v>8.4286353981658756E-3</v>
      </c>
      <c r="Q1590" s="18">
        <v>33950</v>
      </c>
      <c r="R1590" s="18">
        <v>35114.122346179996</v>
      </c>
      <c r="S1590" s="2" t="s">
        <v>45</v>
      </c>
      <c r="T1590" s="2"/>
      <c r="U1590" s="2"/>
      <c r="V1590" s="14">
        <v>365</v>
      </c>
      <c r="W1590" s="76" t="s">
        <v>3306</v>
      </c>
      <c r="X1590" s="1"/>
      <c r="Y1590" s="14">
        <v>8760</v>
      </c>
      <c r="Z1590" s="1">
        <v>0</v>
      </c>
      <c r="AA1590" s="1">
        <v>0</v>
      </c>
      <c r="AB1590" s="19" t="s">
        <v>49</v>
      </c>
      <c r="AC1590" s="19">
        <v>237.18055687712899</v>
      </c>
      <c r="AD1590" s="19">
        <v>787.65812200543303</v>
      </c>
      <c r="AE1590" s="19">
        <v>0.50440070906507495</v>
      </c>
      <c r="AF1590" s="19">
        <v>1344</v>
      </c>
      <c r="AG1590" s="19">
        <v>1920000</v>
      </c>
      <c r="AH1590" s="23">
        <v>33950</v>
      </c>
      <c r="AI1590" s="24">
        <v>8.7999999999999994E-8</v>
      </c>
      <c r="AJ1590" s="21">
        <f t="shared" si="1091"/>
        <v>8.3283870923186107E-3</v>
      </c>
      <c r="AK1590" s="21">
        <f t="shared" si="1092"/>
        <v>2.7657923663061145E-2</v>
      </c>
      <c r="AL1590" s="21">
        <f t="shared" si="1093"/>
        <v>1.7711588209610983E-5</v>
      </c>
      <c r="AM1590" s="21">
        <f t="shared" si="1094"/>
        <v>4.7193380433265916E-2</v>
      </c>
      <c r="AN1590" s="21">
        <f t="shared" si="1095"/>
        <v>67.419114904665591</v>
      </c>
      <c r="AO1590" s="86">
        <f t="shared" si="1057"/>
        <v>3.0900427664638393E-3</v>
      </c>
      <c r="AP1590" s="88">
        <f t="shared" si="1058"/>
        <v>2.2817498883064686E-5</v>
      </c>
      <c r="AQ1590" s="89">
        <f t="shared" si="1059"/>
        <v>7.5775133323455193E-5</v>
      </c>
      <c r="AR1590" s="89">
        <f t="shared" si="1060"/>
        <v>4.8524899204413651E-8</v>
      </c>
      <c r="AS1590" s="89">
        <f t="shared" si="1061"/>
        <v>1.2929693269387923E-4</v>
      </c>
      <c r="AT1590" s="89">
        <f t="shared" si="1062"/>
        <v>0.18470990384839889</v>
      </c>
      <c r="AU1590" s="91">
        <f t="shared" si="1063"/>
        <v>8.4658705930516149E-6</v>
      </c>
      <c r="AV1590" s="95">
        <f t="shared" si="1073"/>
        <v>8328.3870923186114</v>
      </c>
      <c r="AW1590" s="96">
        <f t="shared" si="1074"/>
        <v>27657.923663061145</v>
      </c>
      <c r="AX1590" s="96">
        <f t="shared" si="1075"/>
        <v>17.711588209610984</v>
      </c>
      <c r="AY1590" s="96">
        <f t="shared" si="1076"/>
        <v>47193.380433265913</v>
      </c>
      <c r="AZ1590" s="96">
        <f t="shared" si="1077"/>
        <v>67419114.904665589</v>
      </c>
      <c r="BA1590" s="97">
        <f t="shared" si="1078"/>
        <v>3090.0427664638391</v>
      </c>
      <c r="BB1590" s="102">
        <f t="shared" si="1079"/>
        <v>22.817498883064687</v>
      </c>
      <c r="BC1590" s="98">
        <f t="shared" si="1080"/>
        <v>75.775133323455194</v>
      </c>
      <c r="BD1590" s="98">
        <f t="shared" si="1081"/>
        <v>4.8524899204413649E-2</v>
      </c>
      <c r="BE1590" s="98">
        <f t="shared" si="1082"/>
        <v>129.29693269387923</v>
      </c>
      <c r="BF1590" s="98">
        <f t="shared" si="1083"/>
        <v>184709.90384839888</v>
      </c>
      <c r="BG1590" s="103">
        <f t="shared" si="1084"/>
        <v>8.4658705930516156</v>
      </c>
      <c r="BH1590">
        <v>0.1</v>
      </c>
      <c r="BI1590">
        <f t="shared" si="1064"/>
        <v>3511.4122346179997</v>
      </c>
      <c r="BJ1590">
        <v>0.1</v>
      </c>
      <c r="BK1590">
        <f t="shared" si="1065"/>
        <v>3395</v>
      </c>
      <c r="BL1590" s="114">
        <v>233.99671804194799</v>
      </c>
      <c r="BM1590" s="114">
        <v>664.65923848889599</v>
      </c>
      <c r="BN1590" s="114">
        <v>0.40440070906507503</v>
      </c>
      <c r="BO1590" s="114">
        <v>537.6</v>
      </c>
      <c r="BP1590" s="114">
        <v>384000</v>
      </c>
      <c r="BQ1590" s="107">
        <f t="shared" si="1066"/>
        <v>8.7999999999999994E-9</v>
      </c>
      <c r="BR1590" s="107">
        <f t="shared" si="1067"/>
        <v>8.2586900566957375E-3</v>
      </c>
      <c r="BS1590" s="107">
        <f t="shared" si="1068"/>
        <v>2.350223533602289E-2</v>
      </c>
      <c r="BT1590" s="107">
        <f t="shared" si="1069"/>
        <v>1.4310206193127908E-5</v>
      </c>
      <c r="BU1590" s="107">
        <f t="shared" si="1070"/>
        <v>1.9458329235631316E-2</v>
      </c>
      <c r="BV1590" s="107">
        <f t="shared" si="1071"/>
        <v>15.075372390970154</v>
      </c>
      <c r="BW1590" s="117">
        <f t="shared" si="1072"/>
        <v>4.369980388646041E-4</v>
      </c>
    </row>
    <row r="1591" spans="1:75" ht="15" customHeight="1" x14ac:dyDescent="0.25">
      <c r="A1591" s="108">
        <v>4.6524305555555561</v>
      </c>
      <c r="B1591" s="108">
        <v>-74.133219444444435</v>
      </c>
      <c r="C1591" s="119">
        <v>25</v>
      </c>
      <c r="D1591" s="119">
        <v>30</v>
      </c>
      <c r="E1591" s="119">
        <v>1886</v>
      </c>
      <c r="F1591" s="31" t="s">
        <v>3892</v>
      </c>
      <c r="G1591" s="31" t="s">
        <v>3893</v>
      </c>
      <c r="H1591" s="31" t="s">
        <v>3894</v>
      </c>
      <c r="I1591" s="53" t="s">
        <v>40</v>
      </c>
      <c r="J1591" s="1" t="s">
        <v>41</v>
      </c>
      <c r="K1591" s="1">
        <v>8</v>
      </c>
      <c r="L1591" s="1"/>
      <c r="M1591" s="1">
        <v>1992</v>
      </c>
      <c r="N1591" s="15" t="s">
        <v>43</v>
      </c>
      <c r="O1591" s="2" t="s">
        <v>44</v>
      </c>
      <c r="P1591" s="22">
        <v>3.567100458653237E-2</v>
      </c>
      <c r="Q1591" s="54">
        <v>89.8</v>
      </c>
      <c r="R1591" s="18">
        <v>103.5722041021633</v>
      </c>
      <c r="S1591" s="2" t="s">
        <v>45</v>
      </c>
      <c r="T1591" s="2"/>
      <c r="U1591" s="2"/>
      <c r="V1591" s="14">
        <v>365</v>
      </c>
      <c r="W1591" s="1"/>
      <c r="X1591" s="1"/>
      <c r="Y1591" s="14">
        <v>2920</v>
      </c>
      <c r="Z1591" s="1">
        <v>0</v>
      </c>
      <c r="AA1591" s="1">
        <v>0</v>
      </c>
      <c r="AB1591" s="19" t="s">
        <v>49</v>
      </c>
      <c r="AC1591" s="19">
        <v>46.3856216091623</v>
      </c>
      <c r="AD1591" s="19">
        <v>1074.85364414012</v>
      </c>
      <c r="AE1591" s="19">
        <v>5.4109910208389103</v>
      </c>
      <c r="AF1591" s="19">
        <v>1344</v>
      </c>
      <c r="AG1591" s="19">
        <v>1920000</v>
      </c>
      <c r="AH1591" s="20">
        <v>29509.162765957444</v>
      </c>
      <c r="AI1591" s="20">
        <v>1.9976E-5</v>
      </c>
      <c r="AJ1591" s="21">
        <f t="shared" si="1091"/>
        <v>4.8042610687098743E-6</v>
      </c>
      <c r="AK1591" s="21">
        <f t="shared" si="1092"/>
        <v>1.113249610108345E-4</v>
      </c>
      <c r="AL1591" s="21">
        <f t="shared" si="1093"/>
        <v>5.6042826640530051E-7</v>
      </c>
      <c r="AM1591" s="21">
        <f t="shared" si="1094"/>
        <v>1.3920104231330746E-4</v>
      </c>
      <c r="AN1591" s="21">
        <f t="shared" si="1095"/>
        <v>0.19885863187615352</v>
      </c>
      <c r="AO1591" s="86">
        <f t="shared" si="1057"/>
        <v>0.67988005212584557</v>
      </c>
      <c r="AP1591" s="88">
        <f t="shared" si="1058"/>
        <v>1.316235909235582E-8</v>
      </c>
      <c r="AQ1591" s="89">
        <f t="shared" si="1059"/>
        <v>3.0499989318036849E-7</v>
      </c>
      <c r="AR1591" s="89">
        <f t="shared" si="1060"/>
        <v>1.5354199079597275E-9</v>
      </c>
      <c r="AS1591" s="89">
        <f t="shared" si="1061"/>
        <v>3.8137271866659581E-7</v>
      </c>
      <c r="AT1591" s="89">
        <f t="shared" si="1062"/>
        <v>5.448181695237083E-4</v>
      </c>
      <c r="AU1591" s="91">
        <f t="shared" si="1063"/>
        <v>1.8626850743173851E-3</v>
      </c>
      <c r="AV1591" s="95">
        <f t="shared" si="1073"/>
        <v>4.8042610687098746</v>
      </c>
      <c r="AW1591" s="96">
        <f t="shared" si="1074"/>
        <v>111.3249610108345</v>
      </c>
      <c r="AX1591" s="96">
        <f t="shared" si="1075"/>
        <v>0.56042826640530052</v>
      </c>
      <c r="AY1591" s="96">
        <f t="shared" si="1076"/>
        <v>139.20104231330745</v>
      </c>
      <c r="AZ1591" s="96">
        <f t="shared" si="1077"/>
        <v>198858.63187615352</v>
      </c>
      <c r="BA1591" s="97">
        <f t="shared" si="1078"/>
        <v>679880.05212584557</v>
      </c>
      <c r="BB1591" s="102">
        <f t="shared" si="1079"/>
        <v>1.3162359092355819E-2</v>
      </c>
      <c r="BC1591" s="98">
        <f t="shared" si="1080"/>
        <v>0.30499989318036852</v>
      </c>
      <c r="BD1591" s="98">
        <f t="shared" si="1081"/>
        <v>1.5354199079597275E-3</v>
      </c>
      <c r="BE1591" s="98">
        <f t="shared" si="1082"/>
        <v>0.38137271866659583</v>
      </c>
      <c r="BF1591" s="98">
        <f t="shared" si="1083"/>
        <v>544.81816952370832</v>
      </c>
      <c r="BG1591" s="103">
        <f t="shared" si="1084"/>
        <v>1862.6850743173852</v>
      </c>
      <c r="BH1591">
        <v>0.1</v>
      </c>
      <c r="BI1591">
        <f t="shared" si="1064"/>
        <v>10.35722041021633</v>
      </c>
      <c r="BJ1591">
        <v>0.1</v>
      </c>
      <c r="BK1591">
        <f t="shared" si="1065"/>
        <v>2950.9162765957444</v>
      </c>
      <c r="BL1591" s="114">
        <v>17.6498016718255</v>
      </c>
      <c r="BM1591" s="114">
        <v>910.91550745517998</v>
      </c>
      <c r="BN1591" s="114">
        <v>5.3109910208389097</v>
      </c>
      <c r="BO1591" s="114">
        <v>537.6</v>
      </c>
      <c r="BP1591" s="114">
        <v>384000</v>
      </c>
      <c r="BQ1591" s="107">
        <f t="shared" si="1066"/>
        <v>1.9976000000000002E-6</v>
      </c>
      <c r="BR1591" s="107">
        <f t="shared" si="1067"/>
        <v>1.8901054894476078E-6</v>
      </c>
      <c r="BS1591" s="107">
        <f t="shared" si="1068"/>
        <v>9.5000057408136599E-5</v>
      </c>
      <c r="BT1591" s="107">
        <f t="shared" si="1069"/>
        <v>5.529185781468972E-7</v>
      </c>
      <c r="BU1591" s="107">
        <f t="shared" si="1070"/>
        <v>5.7394060065384009E-5</v>
      </c>
      <c r="BV1591" s="107">
        <f t="shared" si="1071"/>
        <v>4.4466141878768586E-2</v>
      </c>
      <c r="BW1591" s="117">
        <f t="shared" si="1072"/>
        <v>9.6149559050329778E-2</v>
      </c>
    </row>
    <row r="1592" spans="1:75" ht="45" customHeight="1" x14ac:dyDescent="0.25">
      <c r="A1592" s="108">
        <v>4.6169083333333338</v>
      </c>
      <c r="B1592" s="108">
        <v>-74.140666666666675</v>
      </c>
      <c r="C1592" s="119">
        <v>24</v>
      </c>
      <c r="D1592" s="119">
        <v>26</v>
      </c>
      <c r="E1592" s="119">
        <v>1833</v>
      </c>
      <c r="F1592" s="31" t="s">
        <v>3895</v>
      </c>
      <c r="G1592" s="31" t="s">
        <v>3896</v>
      </c>
      <c r="H1592" s="31" t="s">
        <v>3897</v>
      </c>
      <c r="I1592" s="14" t="s">
        <v>195</v>
      </c>
      <c r="J1592" s="1" t="s">
        <v>41</v>
      </c>
      <c r="K1592" s="1" t="s">
        <v>3488</v>
      </c>
      <c r="L1592" s="1"/>
      <c r="M1592" s="1">
        <v>1990</v>
      </c>
      <c r="N1592" s="2" t="s">
        <v>150</v>
      </c>
      <c r="O1592" s="2" t="s">
        <v>151</v>
      </c>
      <c r="P1592" s="17">
        <v>1.3557806644477024E-2</v>
      </c>
      <c r="Q1592" s="54">
        <v>26</v>
      </c>
      <c r="R1592" s="18">
        <v>27.448945848115308</v>
      </c>
      <c r="S1592" s="15" t="s">
        <v>64</v>
      </c>
      <c r="T1592" s="15">
        <f>((R1592*6933000)/1000)/8460</f>
        <v>22.494508459217901</v>
      </c>
      <c r="U1592" s="15" t="s">
        <v>45</v>
      </c>
      <c r="V1592" s="14">
        <v>365</v>
      </c>
      <c r="W1592" s="1"/>
      <c r="X1592" s="1"/>
      <c r="Y1592" s="14">
        <v>3744</v>
      </c>
      <c r="Z1592" s="1">
        <v>0</v>
      </c>
      <c r="AA1592" s="1">
        <v>0</v>
      </c>
      <c r="AB1592" s="19" t="s">
        <v>226</v>
      </c>
      <c r="AC1592" s="19">
        <v>10.477442018542</v>
      </c>
      <c r="AD1592" s="19">
        <v>4.47117624426805</v>
      </c>
      <c r="AE1592" s="19">
        <v>11.595186881052699</v>
      </c>
      <c r="AF1592" s="19">
        <v>0.3</v>
      </c>
      <c r="AG1592" s="19">
        <v>2840</v>
      </c>
      <c r="AH1592" s="20">
        <v>1159.0914634146341</v>
      </c>
      <c r="AI1592" s="20">
        <v>1.4200000000000001E-4</v>
      </c>
      <c r="AJ1592" s="21">
        <f>AC1592*R1592/1000000</f>
        <v>2.8759473859372731E-4</v>
      </c>
      <c r="AK1592" s="21">
        <f>AD1592*R1592/1000000</f>
        <v>1.2272907460629328E-4</v>
      </c>
      <c r="AL1592" s="21">
        <f>AE1592*R1592/1000000</f>
        <v>3.182756567967926E-4</v>
      </c>
      <c r="AM1592" s="21">
        <f>AF1592*R1592/1000000</f>
        <v>8.2346837544345917E-6</v>
      </c>
      <c r="AN1592" s="21">
        <f>AG1592*R1592/1000000</f>
        <v>7.7955006208647482E-2</v>
      </c>
      <c r="AO1592" s="86">
        <f t="shared" si="1057"/>
        <v>0.17376342735938094</v>
      </c>
      <c r="AP1592" s="88">
        <f t="shared" si="1058"/>
        <v>7.8793079066774603E-7</v>
      </c>
      <c r="AQ1592" s="89">
        <f t="shared" si="1059"/>
        <v>3.3624404001724187E-7</v>
      </c>
      <c r="AR1592" s="89">
        <f t="shared" si="1060"/>
        <v>8.7198810081313035E-7</v>
      </c>
      <c r="AS1592" s="89">
        <f t="shared" si="1061"/>
        <v>2.2560777409409839E-8</v>
      </c>
      <c r="AT1592" s="89">
        <f t="shared" si="1062"/>
        <v>2.1357535947574653E-4</v>
      </c>
      <c r="AU1592" s="91">
        <f t="shared" si="1063"/>
        <v>4.7606418454624916E-4</v>
      </c>
      <c r="AV1592" s="95">
        <f t="shared" si="1073"/>
        <v>287.5947385937273</v>
      </c>
      <c r="AW1592" s="96">
        <f t="shared" si="1074"/>
        <v>122.72907460629328</v>
      </c>
      <c r="AX1592" s="96">
        <f t="shared" si="1075"/>
        <v>318.27565679679259</v>
      </c>
      <c r="AY1592" s="96">
        <f t="shared" si="1076"/>
        <v>8.2346837544345917</v>
      </c>
      <c r="AZ1592" s="96">
        <f t="shared" si="1077"/>
        <v>77955.006208647479</v>
      </c>
      <c r="BA1592" s="97">
        <f t="shared" si="1078"/>
        <v>173763.42735938093</v>
      </c>
      <c r="BB1592" s="102">
        <f t="shared" si="1079"/>
        <v>0.78793079066774607</v>
      </c>
      <c r="BC1592" s="98">
        <f t="shared" si="1080"/>
        <v>0.3362440400172419</v>
      </c>
      <c r="BD1592" s="98">
        <f t="shared" si="1081"/>
        <v>0.87198810081313038</v>
      </c>
      <c r="BE1592" s="98">
        <f t="shared" si="1082"/>
        <v>2.256077740940984E-2</v>
      </c>
      <c r="BF1592" s="98">
        <f t="shared" si="1083"/>
        <v>213.57535947574652</v>
      </c>
      <c r="BG1592" s="103">
        <f t="shared" si="1084"/>
        <v>476.06418454624918</v>
      </c>
      <c r="BH1592">
        <v>0.1</v>
      </c>
      <c r="BI1592">
        <f t="shared" si="1064"/>
        <v>2.7448945848115311</v>
      </c>
      <c r="BJ1592">
        <v>0.1</v>
      </c>
      <c r="BK1592">
        <f t="shared" si="1065"/>
        <v>115.90914634146341</v>
      </c>
      <c r="BL1592" s="114">
        <v>8.3383603103149202</v>
      </c>
      <c r="BM1592" s="114">
        <v>2.3066001534352201</v>
      </c>
      <c r="BN1592" s="114">
        <v>3.9560616152376098</v>
      </c>
      <c r="BO1592" s="114">
        <v>0.12</v>
      </c>
      <c r="BP1592" s="114">
        <v>2840</v>
      </c>
      <c r="BQ1592" s="107">
        <f t="shared" si="1066"/>
        <v>1.4200000000000001E-5</v>
      </c>
      <c r="BR1592" s="107">
        <f t="shared" si="1067"/>
        <v>2.3067898866840068E-4</v>
      </c>
      <c r="BS1592" s="107">
        <f t="shared" si="1068"/>
        <v>6.4492280722883204E-5</v>
      </c>
      <c r="BT1592" s="107">
        <f t="shared" si="1069"/>
        <v>1.1315794914400704E-4</v>
      </c>
      <c r="BU1592" s="107">
        <f t="shared" si="1070"/>
        <v>3.3952470913091627E-6</v>
      </c>
      <c r="BV1592" s="107">
        <f t="shared" si="1071"/>
        <v>7.8343811644061387E-2</v>
      </c>
      <c r="BW1592" s="117">
        <f t="shared" si="1072"/>
        <v>2.4573859561606869E-2</v>
      </c>
    </row>
    <row r="1593" spans="1:75" ht="15" customHeight="1" x14ac:dyDescent="0.25">
      <c r="A1593" s="108">
        <v>4.6880555555555556</v>
      </c>
      <c r="B1593" s="108">
        <v>-74.113394444444438</v>
      </c>
      <c r="C1593" s="119">
        <v>28</v>
      </c>
      <c r="D1593" s="119">
        <v>34</v>
      </c>
      <c r="E1593" s="119">
        <v>1943</v>
      </c>
      <c r="F1593" s="31" t="s">
        <v>3898</v>
      </c>
      <c r="G1593" s="31" t="s">
        <v>3899</v>
      </c>
      <c r="H1593" s="31" t="s">
        <v>3900</v>
      </c>
      <c r="I1593" s="53" t="s">
        <v>709</v>
      </c>
      <c r="J1593" s="1" t="s">
        <v>3576</v>
      </c>
      <c r="K1593" s="1" t="s">
        <v>3607</v>
      </c>
      <c r="L1593" s="1"/>
      <c r="M1593" s="1">
        <v>1987</v>
      </c>
      <c r="N1593" s="15" t="s">
        <v>43</v>
      </c>
      <c r="O1593" s="2" t="s">
        <v>123</v>
      </c>
      <c r="P1593" s="28">
        <v>4.2689148957375835E-3</v>
      </c>
      <c r="Q1593" s="54">
        <v>2400</v>
      </c>
      <c r="R1593" s="18">
        <v>2441.3334768659051</v>
      </c>
      <c r="S1593" s="2" t="s">
        <v>45</v>
      </c>
      <c r="T1593" s="2"/>
      <c r="U1593" s="2"/>
      <c r="V1593" s="14">
        <v>365</v>
      </c>
      <c r="W1593" s="1"/>
      <c r="X1593" s="1"/>
      <c r="Y1593" s="1">
        <v>8760</v>
      </c>
      <c r="Z1593" s="1">
        <v>0</v>
      </c>
      <c r="AA1593" s="1">
        <v>0</v>
      </c>
      <c r="AB1593" s="19" t="s">
        <v>49</v>
      </c>
      <c r="AC1593" s="19">
        <v>196.35697419693699</v>
      </c>
      <c r="AD1593" s="19">
        <v>1220.7279907421801</v>
      </c>
      <c r="AE1593" s="19">
        <v>69.655897325915305</v>
      </c>
      <c r="AF1593" s="19">
        <v>640</v>
      </c>
      <c r="AG1593" s="19">
        <v>1920000</v>
      </c>
      <c r="AH1593">
        <v>18053</v>
      </c>
      <c r="AI1593" s="24">
        <f>60/1000000</f>
        <v>6.0000000000000002E-5</v>
      </c>
      <c r="AJ1593" s="21">
        <f>AC1593*R1593/1000000000</f>
        <v>4.7937285452307702E-4</v>
      </c>
      <c r="AK1593" s="21">
        <f>AD1593*R1593/1000000000</f>
        <v>2.980204109946137E-3</v>
      </c>
      <c r="AL1593" s="21">
        <f>AE1593*R1593/1000000000</f>
        <v>1.7005327400289132E-4</v>
      </c>
      <c r="AM1593" s="21">
        <f>AF1593*R1593/1000000000</f>
        <v>1.5624534251941792E-3</v>
      </c>
      <c r="AN1593" s="21">
        <f>AG1593*R1593/1000000000</f>
        <v>4.6873602755825381</v>
      </c>
      <c r="AO1593" s="86">
        <f t="shared" si="1057"/>
        <v>1.1018348314465047</v>
      </c>
      <c r="AP1593" s="88">
        <f t="shared" si="1058"/>
        <v>1.3133502863645946E-6</v>
      </c>
      <c r="AQ1593" s="89">
        <f t="shared" si="1059"/>
        <v>8.1649427669757183E-6</v>
      </c>
      <c r="AR1593" s="89">
        <f t="shared" si="1060"/>
        <v>4.6589938082983922E-7</v>
      </c>
      <c r="AS1593" s="89">
        <f t="shared" si="1061"/>
        <v>4.2806943156004906E-6</v>
      </c>
      <c r="AT1593" s="89">
        <f t="shared" si="1062"/>
        <v>1.2842082946801473E-2</v>
      </c>
      <c r="AU1593" s="91">
        <f t="shared" si="1063"/>
        <v>3.0187255656068624E-3</v>
      </c>
      <c r="AV1593" s="95">
        <f t="shared" si="1073"/>
        <v>479.37285452307702</v>
      </c>
      <c r="AW1593" s="96">
        <f t="shared" si="1074"/>
        <v>2980.2041099461371</v>
      </c>
      <c r="AX1593" s="96">
        <f t="shared" si="1075"/>
        <v>170.05327400289133</v>
      </c>
      <c r="AY1593" s="96">
        <f t="shared" si="1076"/>
        <v>1562.4534251941793</v>
      </c>
      <c r="AZ1593" s="96">
        <f t="shared" si="1077"/>
        <v>4687360.275582538</v>
      </c>
      <c r="BA1593" s="97">
        <f t="shared" si="1078"/>
        <v>1101834.8314465047</v>
      </c>
      <c r="BB1593" s="102">
        <f t="shared" si="1079"/>
        <v>1.3133502863645945</v>
      </c>
      <c r="BC1593" s="98">
        <f t="shared" si="1080"/>
        <v>8.1649427669757184</v>
      </c>
      <c r="BD1593" s="98">
        <f t="shared" si="1081"/>
        <v>0.46589938082983923</v>
      </c>
      <c r="BE1593" s="98">
        <f t="shared" si="1082"/>
        <v>4.2806943156004911</v>
      </c>
      <c r="BF1593" s="98">
        <f t="shared" si="1083"/>
        <v>12842.082946801473</v>
      </c>
      <c r="BG1593" s="103">
        <f t="shared" si="1084"/>
        <v>3018.7255656068623</v>
      </c>
      <c r="BH1593">
        <v>0.1</v>
      </c>
      <c r="BI1593">
        <f t="shared" si="1064"/>
        <v>244.13334768659053</v>
      </c>
      <c r="BJ1593">
        <v>0.1</v>
      </c>
      <c r="BK1593">
        <f t="shared" si="1065"/>
        <v>1805.3000000000002</v>
      </c>
      <c r="BL1593" s="114">
        <v>187.562005220738</v>
      </c>
      <c r="BM1593" s="114">
        <v>1012.03746873145</v>
      </c>
      <c r="BN1593" s="114">
        <v>69.555897325915296</v>
      </c>
      <c r="BO1593" s="114">
        <v>256</v>
      </c>
      <c r="BP1593" s="114">
        <v>384000</v>
      </c>
      <c r="BQ1593" s="107">
        <f t="shared" si="1066"/>
        <v>6.0000000000000002E-6</v>
      </c>
      <c r="BR1593" s="107">
        <f t="shared" si="1067"/>
        <v>4.6040382013565927E-4</v>
      </c>
      <c r="BS1593" s="107">
        <f t="shared" si="1068"/>
        <v>2.4886297814841313E-3</v>
      </c>
      <c r="BT1593" s="107">
        <f t="shared" si="1069"/>
        <v>1.706585052379462E-4</v>
      </c>
      <c r="BU1593" s="107">
        <f t="shared" si="1070"/>
        <v>6.4421605071837045E-4</v>
      </c>
      <c r="BV1593" s="107">
        <f t="shared" si="1071"/>
        <v>1.0481256211234704</v>
      </c>
      <c r="BW1593" s="117">
        <f t="shared" si="1072"/>
        <v>0.15582297621267205</v>
      </c>
    </row>
    <row r="1594" spans="1:75" ht="45" customHeight="1" x14ac:dyDescent="0.25">
      <c r="A1594" s="108">
        <v>4.5928277777777771</v>
      </c>
      <c r="B1594" s="108">
        <v>-74.14595555555556</v>
      </c>
      <c r="C1594" s="119">
        <v>24</v>
      </c>
      <c r="D1594" s="119">
        <v>23</v>
      </c>
      <c r="E1594" s="119">
        <v>1794</v>
      </c>
      <c r="F1594" s="31" t="s">
        <v>3901</v>
      </c>
      <c r="G1594" s="31" t="s">
        <v>3902</v>
      </c>
      <c r="H1594" s="31" t="s">
        <v>3903</v>
      </c>
      <c r="I1594" s="53" t="s">
        <v>1481</v>
      </c>
      <c r="J1594" s="1" t="s">
        <v>41</v>
      </c>
      <c r="K1594" s="1" t="s">
        <v>3637</v>
      </c>
      <c r="L1594" s="1"/>
      <c r="M1594" s="1">
        <v>1986</v>
      </c>
      <c r="N1594" s="15" t="s">
        <v>43</v>
      </c>
      <c r="O1594" s="2" t="s">
        <v>86</v>
      </c>
      <c r="P1594" s="17">
        <v>1.3557806644477024E-2</v>
      </c>
      <c r="Q1594" s="54">
        <v>255024</v>
      </c>
      <c r="R1594" s="18">
        <v>269236.15253729839</v>
      </c>
      <c r="S1594" s="2" t="s">
        <v>45</v>
      </c>
      <c r="T1594" s="2"/>
      <c r="U1594" s="2"/>
      <c r="V1594" s="14">
        <v>365</v>
      </c>
      <c r="W1594" s="1"/>
      <c r="X1594" s="1"/>
      <c r="Y1594" s="1">
        <v>8030</v>
      </c>
      <c r="Z1594" s="1">
        <v>0</v>
      </c>
      <c r="AA1594" s="1">
        <v>0</v>
      </c>
      <c r="AB1594" s="19" t="s">
        <v>49</v>
      </c>
      <c r="AC1594" s="19">
        <v>589.42211574465</v>
      </c>
      <c r="AD1594" s="19">
        <v>6395.3771199333296</v>
      </c>
      <c r="AE1594" s="19">
        <v>22.425616220874101</v>
      </c>
      <c r="AF1594" s="19">
        <v>1344</v>
      </c>
      <c r="AG1594" s="19">
        <v>1920000</v>
      </c>
      <c r="AH1594" s="20">
        <v>1159.0914634146341</v>
      </c>
      <c r="AI1594" s="20">
        <v>1.4200000000000001E-4</v>
      </c>
      <c r="AJ1594" s="21">
        <f>AC1594*R1594/1000000000</f>
        <v>0.15869374266348374</v>
      </c>
      <c r="AK1594" s="21">
        <f>AD1594*R1594/1000000000</f>
        <v>1.721866729795918</v>
      </c>
      <c r="AL1594" s="21">
        <f>AE1594*R1594/1000000000</f>
        <v>6.0377866295861721E-3</v>
      </c>
      <c r="AM1594" s="21">
        <f>AF1594*R1594/1000000000</f>
        <v>0.36185338901012903</v>
      </c>
      <c r="AN1594" s="21">
        <f>AG1594*R1594/1000000000</f>
        <v>516.93341287161286</v>
      </c>
      <c r="AO1594" s="86">
        <f t="shared" si="1057"/>
        <v>0.17376342735938094</v>
      </c>
      <c r="AP1594" s="88">
        <f t="shared" si="1058"/>
        <v>4.3477737716022944E-4</v>
      </c>
      <c r="AQ1594" s="89">
        <f t="shared" si="1059"/>
        <v>4.7174430953312819E-3</v>
      </c>
      <c r="AR1594" s="89">
        <f t="shared" si="1060"/>
        <v>1.6541881176948418E-5</v>
      </c>
      <c r="AS1594" s="89">
        <f t="shared" si="1061"/>
        <v>9.9137914797295629E-4</v>
      </c>
      <c r="AT1594" s="89">
        <f t="shared" si="1062"/>
        <v>1.4162559256756517</v>
      </c>
      <c r="AU1594" s="91">
        <f t="shared" si="1063"/>
        <v>4.7606418454624916E-4</v>
      </c>
      <c r="AV1594" s="95">
        <f t="shared" si="1073"/>
        <v>158693.74266348375</v>
      </c>
      <c r="AW1594" s="96">
        <f t="shared" si="1074"/>
        <v>1721866.7297959181</v>
      </c>
      <c r="AX1594" s="96">
        <f t="shared" si="1075"/>
        <v>6037.7866295861722</v>
      </c>
      <c r="AY1594" s="96">
        <f t="shared" si="1076"/>
        <v>361853.38901012903</v>
      </c>
      <c r="AZ1594" s="96">
        <f t="shared" si="1077"/>
        <v>516933412.87161285</v>
      </c>
      <c r="BA1594" s="97">
        <f t="shared" si="1078"/>
        <v>173763.42735938093</v>
      </c>
      <c r="BB1594" s="102">
        <f t="shared" si="1079"/>
        <v>434.77737716022943</v>
      </c>
      <c r="BC1594" s="98">
        <f t="shared" si="1080"/>
        <v>4717.4430953312822</v>
      </c>
      <c r="BD1594" s="98">
        <f t="shared" si="1081"/>
        <v>16.541881176948419</v>
      </c>
      <c r="BE1594" s="98">
        <f t="shared" si="1082"/>
        <v>991.37914797295628</v>
      </c>
      <c r="BF1594" s="98">
        <f t="shared" si="1083"/>
        <v>1416255.9256756518</v>
      </c>
      <c r="BG1594" s="103">
        <f t="shared" si="1084"/>
        <v>476.06418454624918</v>
      </c>
      <c r="BH1594">
        <v>0.1</v>
      </c>
      <c r="BI1594">
        <f t="shared" si="1064"/>
        <v>26923.61525372984</v>
      </c>
      <c r="BJ1594">
        <v>0.1</v>
      </c>
      <c r="BK1594">
        <f t="shared" si="1065"/>
        <v>115.90914634146341</v>
      </c>
      <c r="BL1594" s="114">
        <v>491.49252207956101</v>
      </c>
      <c r="BM1594" s="114">
        <v>4911.7599692228896</v>
      </c>
      <c r="BN1594" s="114">
        <v>16.278520514623899</v>
      </c>
      <c r="BO1594" s="114">
        <v>537.6</v>
      </c>
      <c r="BP1594" s="114">
        <v>384000</v>
      </c>
      <c r="BQ1594" s="107">
        <f t="shared" si="1066"/>
        <v>1.4200000000000001E-5</v>
      </c>
      <c r="BR1594" s="107">
        <f t="shared" si="1067"/>
        <v>0.13327572555695461</v>
      </c>
      <c r="BS1594" s="107">
        <f t="shared" si="1068"/>
        <v>1.3335860615799435</v>
      </c>
      <c r="BT1594" s="107">
        <f t="shared" si="1069"/>
        <v>4.4241596401272979E-3</v>
      </c>
      <c r="BU1594" s="107">
        <f t="shared" si="1070"/>
        <v>0.14919597438764789</v>
      </c>
      <c r="BV1594" s="107">
        <f t="shared" si="1071"/>
        <v>115.58982510218912</v>
      </c>
      <c r="BW1594" s="117">
        <f t="shared" si="1072"/>
        <v>2.4573859561606869E-2</v>
      </c>
    </row>
    <row r="1595" spans="1:75" ht="15" customHeight="1" x14ac:dyDescent="0.25">
      <c r="A1595" s="108">
        <v>4.6226055555555563</v>
      </c>
      <c r="B1595" s="108">
        <v>-74.121758333333332</v>
      </c>
      <c r="C1595" s="119">
        <v>27</v>
      </c>
      <c r="D1595" s="119">
        <v>26</v>
      </c>
      <c r="E1595" s="119">
        <v>1836</v>
      </c>
      <c r="F1595" s="31" t="s">
        <v>3904</v>
      </c>
      <c r="G1595" s="31" t="s">
        <v>3905</v>
      </c>
      <c r="H1595" s="31" t="s">
        <v>3906</v>
      </c>
      <c r="I1595" s="14" t="s">
        <v>133</v>
      </c>
      <c r="J1595" s="1" t="s">
        <v>53</v>
      </c>
      <c r="K1595" s="1" t="s">
        <v>3446</v>
      </c>
      <c r="L1595" s="1"/>
      <c r="M1595" s="1" t="s">
        <v>3446</v>
      </c>
      <c r="N1595" s="15" t="s">
        <v>43</v>
      </c>
      <c r="O1595" s="2" t="s">
        <v>397</v>
      </c>
      <c r="P1595" s="22">
        <v>8.4286353981658756E-3</v>
      </c>
      <c r="Q1595" s="18">
        <v>982.142857142857</v>
      </c>
      <c r="R1595" s="18">
        <v>1015.8198658951711</v>
      </c>
      <c r="S1595" s="2" t="s">
        <v>45</v>
      </c>
      <c r="T1595" s="2"/>
      <c r="U1595" s="2"/>
      <c r="V1595" s="14">
        <v>365</v>
      </c>
      <c r="W1595" s="1"/>
      <c r="X1595" s="1"/>
      <c r="Y1595" s="1">
        <v>2920</v>
      </c>
      <c r="Z1595" s="1">
        <v>0</v>
      </c>
      <c r="AA1595" s="1">
        <v>0</v>
      </c>
      <c r="AB1595" s="19" t="s">
        <v>49</v>
      </c>
      <c r="AC1595" s="19">
        <v>196.35697419693699</v>
      </c>
      <c r="AD1595" s="19">
        <v>1220.7279907421801</v>
      </c>
      <c r="AE1595" s="19">
        <v>0.1</v>
      </c>
      <c r="AF1595" s="19">
        <v>640</v>
      </c>
      <c r="AG1595" s="19">
        <v>1920000</v>
      </c>
      <c r="AH1595" s="23">
        <v>982.142857142857</v>
      </c>
      <c r="AI1595" s="24">
        <v>8.7999999999999994E-8</v>
      </c>
      <c r="AJ1595" s="21">
        <f>AC1595*R1595/1000000000</f>
        <v>1.994633151963141E-4</v>
      </c>
      <c r="AK1595" s="21">
        <f>AD1595*R1595/1000000000</f>
        <v>1.2400397438502031E-3</v>
      </c>
      <c r="AL1595" s="21">
        <f>AE1595*R1595/1000000000</f>
        <v>1.0158198658951711E-7</v>
      </c>
      <c r="AM1595" s="21">
        <f>AF1595*R1595/1000000000</f>
        <v>6.5012471417290948E-4</v>
      </c>
      <c r="AN1595" s="21">
        <f>AG1595*R1595/1000000000</f>
        <v>1.9503741425187284</v>
      </c>
      <c r="AO1595" s="86">
        <f t="shared" si="1057"/>
        <v>8.9392148198775057E-5</v>
      </c>
      <c r="AP1595" s="88">
        <f t="shared" si="1058"/>
        <v>5.4647483615428521E-7</v>
      </c>
      <c r="AQ1595" s="89">
        <f t="shared" si="1059"/>
        <v>3.3973691612334331E-6</v>
      </c>
      <c r="AR1595" s="89">
        <f t="shared" si="1060"/>
        <v>2.7830681257401949E-10</v>
      </c>
      <c r="AS1595" s="89">
        <f t="shared" si="1061"/>
        <v>1.7811636004737246E-6</v>
      </c>
      <c r="AT1595" s="89">
        <f t="shared" si="1062"/>
        <v>5.3434908014211736E-3</v>
      </c>
      <c r="AU1595" s="91">
        <f t="shared" si="1063"/>
        <v>2.4490999506513712E-7</v>
      </c>
      <c r="AV1595" s="95">
        <f t="shared" si="1073"/>
        <v>199.46331519631411</v>
      </c>
      <c r="AW1595" s="96">
        <f t="shared" si="1074"/>
        <v>1240.039743850203</v>
      </c>
      <c r="AX1595" s="96">
        <f t="shared" si="1075"/>
        <v>0.10158198658951711</v>
      </c>
      <c r="AY1595" s="96">
        <f t="shared" si="1076"/>
        <v>650.12471417290942</v>
      </c>
      <c r="AZ1595" s="96">
        <f t="shared" si="1077"/>
        <v>1950374.1425187285</v>
      </c>
      <c r="BA1595" s="97">
        <f t="shared" si="1078"/>
        <v>89.392148198775061</v>
      </c>
      <c r="BB1595" s="102">
        <f t="shared" si="1079"/>
        <v>0.54647483615428516</v>
      </c>
      <c r="BC1595" s="98">
        <f t="shared" si="1080"/>
        <v>3.3973691612334331</v>
      </c>
      <c r="BD1595" s="98">
        <f t="shared" si="1081"/>
        <v>2.7830681257401949E-4</v>
      </c>
      <c r="BE1595" s="98">
        <f t="shared" si="1082"/>
        <v>1.7811636004737246</v>
      </c>
      <c r="BF1595" s="98">
        <f t="shared" si="1083"/>
        <v>5343.4908014211733</v>
      </c>
      <c r="BG1595" s="103">
        <f t="shared" si="1084"/>
        <v>0.24490999506513711</v>
      </c>
      <c r="BH1595">
        <v>0.1</v>
      </c>
      <c r="BI1595">
        <f t="shared" si="1064"/>
        <v>101.58198658951711</v>
      </c>
      <c r="BJ1595">
        <v>0.1</v>
      </c>
      <c r="BK1595">
        <f t="shared" si="1065"/>
        <v>98.214285714285708</v>
      </c>
      <c r="BL1595" s="114">
        <v>187.562005220738</v>
      </c>
      <c r="BM1595" s="114">
        <v>1012.03746873145</v>
      </c>
      <c r="BN1595" s="114">
        <v>0</v>
      </c>
      <c r="BO1595" s="114">
        <v>256</v>
      </c>
      <c r="BP1595" s="114">
        <v>384000</v>
      </c>
      <c r="BQ1595" s="107">
        <f t="shared" si="1066"/>
        <v>8.7999999999999994E-9</v>
      </c>
      <c r="BR1595" s="107">
        <f t="shared" si="1067"/>
        <v>1.9157044756877288E-4</v>
      </c>
      <c r="BS1595" s="107">
        <f t="shared" si="1068"/>
        <v>1.0354994902766388E-3</v>
      </c>
      <c r="BT1595" s="107">
        <f t="shared" si="1069"/>
        <v>1.0158198658951711E-8</v>
      </c>
      <c r="BU1595" s="107">
        <f t="shared" si="1070"/>
        <v>2.6805328663593973E-4</v>
      </c>
      <c r="BV1595" s="107">
        <f t="shared" si="1071"/>
        <v>0.43611691642297401</v>
      </c>
      <c r="BW1595" s="117">
        <f t="shared" si="1072"/>
        <v>1.2641958835237335E-5</v>
      </c>
    </row>
    <row r="1596" spans="1:75" ht="45" customHeight="1" x14ac:dyDescent="0.25">
      <c r="A1596" s="108">
        <v>4.6149555555555555</v>
      </c>
      <c r="B1596" s="108">
        <v>-74.144425000000012</v>
      </c>
      <c r="C1596" s="119">
        <v>24</v>
      </c>
      <c r="D1596" s="119">
        <v>26</v>
      </c>
      <c r="E1596" s="119">
        <v>1833</v>
      </c>
      <c r="F1596" s="31" t="s">
        <v>3907</v>
      </c>
      <c r="G1596" s="31" t="s">
        <v>3908</v>
      </c>
      <c r="H1596" s="31" t="s">
        <v>3909</v>
      </c>
      <c r="I1596" s="14" t="s">
        <v>195</v>
      </c>
      <c r="J1596" s="1" t="s">
        <v>41</v>
      </c>
      <c r="K1596" s="1" t="s">
        <v>3462</v>
      </c>
      <c r="L1596" s="1"/>
      <c r="M1596" s="1">
        <v>1980</v>
      </c>
      <c r="N1596" s="2" t="s">
        <v>150</v>
      </c>
      <c r="O1596" s="2" t="s">
        <v>224</v>
      </c>
      <c r="P1596" s="28">
        <v>4.2689148957375835E-3</v>
      </c>
      <c r="Q1596" s="54">
        <v>295488</v>
      </c>
      <c r="R1596" s="18">
        <v>300576.97767173027</v>
      </c>
      <c r="S1596" s="15" t="s">
        <v>64</v>
      </c>
      <c r="T1596" s="15">
        <f>((R1596*6933000)/1000)/8460</f>
        <v>246323.89907779032</v>
      </c>
      <c r="U1596" s="15" t="s">
        <v>45</v>
      </c>
      <c r="V1596" s="14">
        <v>365</v>
      </c>
      <c r="W1596" s="1"/>
      <c r="X1596" s="1"/>
      <c r="Y1596" s="1">
        <v>3285</v>
      </c>
      <c r="Z1596" s="1">
        <v>0</v>
      </c>
      <c r="AA1596" s="1">
        <v>0</v>
      </c>
      <c r="AB1596" s="19" t="s">
        <v>226</v>
      </c>
      <c r="AC1596" s="19">
        <v>5.8778764320498897</v>
      </c>
      <c r="AD1596" s="19">
        <v>7.6168169581462903</v>
      </c>
      <c r="AE1596" s="19">
        <v>22.1296397414769</v>
      </c>
      <c r="AF1596" s="19">
        <v>0.3</v>
      </c>
      <c r="AG1596" s="19">
        <v>2840</v>
      </c>
      <c r="AH1596" s="20">
        <v>1159.0914634146341</v>
      </c>
      <c r="AI1596" s="20">
        <v>1.4200000000000001E-4</v>
      </c>
      <c r="AJ1596" s="21">
        <f>AC1596*R1596/1000000</f>
        <v>1.7667543330734494</v>
      </c>
      <c r="AK1596" s="21">
        <f>AD1596*R1596/1000000</f>
        <v>2.2894398207583939</v>
      </c>
      <c r="AL1596" s="21">
        <f>AE1596*R1596/1000000</f>
        <v>6.6516602304573373</v>
      </c>
      <c r="AM1596" s="21">
        <f>AF1596*R1596/1000000</f>
        <v>9.0173093301519083E-2</v>
      </c>
      <c r="AN1596" s="21">
        <f>AG1596*R1596/1000000</f>
        <v>853.63861658771395</v>
      </c>
      <c r="AO1596" s="86">
        <f t="shared" si="1057"/>
        <v>0.16742562021603197</v>
      </c>
      <c r="AP1596" s="88">
        <f t="shared" si="1058"/>
        <v>4.8404228303382179E-3</v>
      </c>
      <c r="AQ1596" s="89">
        <f t="shared" si="1059"/>
        <v>6.2724378650914903E-3</v>
      </c>
      <c r="AR1596" s="89">
        <f t="shared" si="1060"/>
        <v>1.8223726658787225E-2</v>
      </c>
      <c r="AS1596" s="89">
        <f t="shared" si="1061"/>
        <v>2.4704957068909337E-4</v>
      </c>
      <c r="AT1596" s="89">
        <f t="shared" si="1062"/>
        <v>2.3387359358567505</v>
      </c>
      <c r="AU1596" s="91">
        <f t="shared" si="1063"/>
        <v>4.5870032935899167E-4</v>
      </c>
      <c r="AV1596" s="95">
        <f t="shared" si="1073"/>
        <v>1766754.3330734493</v>
      </c>
      <c r="AW1596" s="96">
        <f t="shared" si="1074"/>
        <v>2289439.820758394</v>
      </c>
      <c r="AX1596" s="96">
        <f t="shared" si="1075"/>
        <v>6651660.2304573376</v>
      </c>
      <c r="AY1596" s="96">
        <f t="shared" si="1076"/>
        <v>90173.093301519082</v>
      </c>
      <c r="AZ1596" s="96">
        <f t="shared" si="1077"/>
        <v>853638616.58771396</v>
      </c>
      <c r="BA1596" s="97">
        <f t="shared" si="1078"/>
        <v>167425.62021603197</v>
      </c>
      <c r="BB1596" s="102">
        <f t="shared" si="1079"/>
        <v>4840.4228303382179</v>
      </c>
      <c r="BC1596" s="98">
        <f t="shared" si="1080"/>
        <v>6272.4378650914905</v>
      </c>
      <c r="BD1596" s="98">
        <f t="shared" si="1081"/>
        <v>18223.726658787225</v>
      </c>
      <c r="BE1596" s="98">
        <f t="shared" si="1082"/>
        <v>247.04957068909337</v>
      </c>
      <c r="BF1596" s="98">
        <f t="shared" si="1083"/>
        <v>2338735.9358567507</v>
      </c>
      <c r="BG1596" s="103">
        <f t="shared" si="1084"/>
        <v>458.70032935899167</v>
      </c>
      <c r="BH1596">
        <v>0.1</v>
      </c>
      <c r="BI1596">
        <f t="shared" si="1064"/>
        <v>30057.697767173027</v>
      </c>
      <c r="BJ1596">
        <v>0.1</v>
      </c>
      <c r="BK1596">
        <f t="shared" si="1065"/>
        <v>115.90914634146341</v>
      </c>
      <c r="BL1596" s="114">
        <v>4.1247646050424898</v>
      </c>
      <c r="BM1596" s="114">
        <v>5.0304179232934398</v>
      </c>
      <c r="BN1596" s="114">
        <v>17.597190734642901</v>
      </c>
      <c r="BO1596" s="114">
        <v>0.12</v>
      </c>
      <c r="BP1596" s="114">
        <v>2840</v>
      </c>
      <c r="BQ1596" s="107">
        <f t="shared" si="1066"/>
        <v>1.4200000000000001E-5</v>
      </c>
      <c r="BR1596" s="107">
        <f t="shared" si="1067"/>
        <v>1.2523343227807318</v>
      </c>
      <c r="BS1596" s="107">
        <f t="shared" si="1068"/>
        <v>1.5292623917136052</v>
      </c>
      <c r="BT1596" s="107">
        <f t="shared" si="1069"/>
        <v>5.3309708698192617</v>
      </c>
      <c r="BU1596" s="107">
        <f t="shared" si="1070"/>
        <v>3.717931882708396E-2</v>
      </c>
      <c r="BV1596" s="107">
        <f t="shared" si="1071"/>
        <v>857.89619220922282</v>
      </c>
      <c r="BW1596" s="117">
        <f t="shared" si="1072"/>
        <v>2.367755827982395E-2</v>
      </c>
    </row>
    <row r="1597" spans="1:75" ht="15" customHeight="1" x14ac:dyDescent="0.25">
      <c r="A1597" s="108">
        <v>4.599444444444444</v>
      </c>
      <c r="B1597" s="108">
        <v>-74.160147222222221</v>
      </c>
      <c r="C1597" s="119">
        <v>22</v>
      </c>
      <c r="D1597" s="119">
        <v>24</v>
      </c>
      <c r="E1597" s="119">
        <v>1805</v>
      </c>
      <c r="F1597" s="31" t="s">
        <v>3910</v>
      </c>
      <c r="G1597" s="31" t="s">
        <v>3911</v>
      </c>
      <c r="H1597" s="31" t="s">
        <v>3912</v>
      </c>
      <c r="I1597" s="53" t="s">
        <v>425</v>
      </c>
      <c r="J1597" s="1" t="s">
        <v>41</v>
      </c>
      <c r="K1597" s="1" t="s">
        <v>3537</v>
      </c>
      <c r="L1597" s="1"/>
      <c r="M1597" s="1">
        <v>1990</v>
      </c>
      <c r="N1597" s="15" t="s">
        <v>43</v>
      </c>
      <c r="O1597" s="2" t="s">
        <v>44</v>
      </c>
      <c r="P1597" s="22">
        <v>3.567100458653237E-2</v>
      </c>
      <c r="Q1597" s="54">
        <v>79372.800000000003</v>
      </c>
      <c r="R1597" s="18">
        <v>91545.83342717358</v>
      </c>
      <c r="S1597" s="2" t="s">
        <v>45</v>
      </c>
      <c r="T1597" s="2"/>
      <c r="U1597" s="2"/>
      <c r="V1597" s="14">
        <v>365</v>
      </c>
      <c r="W1597" s="1"/>
      <c r="X1597" s="1"/>
      <c r="Y1597" s="1">
        <v>2920</v>
      </c>
      <c r="Z1597" s="1">
        <v>0</v>
      </c>
      <c r="AA1597" s="1">
        <v>0</v>
      </c>
      <c r="AB1597" s="19" t="s">
        <v>49</v>
      </c>
      <c r="AC1597" s="19">
        <v>46.3856216091623</v>
      </c>
      <c r="AD1597" s="19">
        <v>1074.85364414012</v>
      </c>
      <c r="AE1597" s="19">
        <v>5.4109910208389103</v>
      </c>
      <c r="AF1597" s="19">
        <v>1344</v>
      </c>
      <c r="AG1597" s="19">
        <v>1920000</v>
      </c>
      <c r="AH1597" s="23">
        <v>94870.306413631013</v>
      </c>
      <c r="AI1597" s="24">
        <v>8.7999999999999994E-8</v>
      </c>
      <c r="AJ1597" s="21">
        <f>AC1597*R1597/1000000000</f>
        <v>4.246410389248275E-3</v>
      </c>
      <c r="AK1597" s="21">
        <f>AD1597*R1597/1000000000</f>
        <v>9.8398372665041922E-2</v>
      </c>
      <c r="AL1597" s="21">
        <f>AE1597*R1597/1000000000</f>
        <v>4.9535368266965087E-4</v>
      </c>
      <c r="AM1597" s="21">
        <f>AF1597*R1597/1000000000</f>
        <v>0.12303760012612129</v>
      </c>
      <c r="AN1597" s="21">
        <f>AG1597*R1597/1000000000</f>
        <v>175.76800018017329</v>
      </c>
      <c r="AO1597" s="86">
        <f t="shared" si="1057"/>
        <v>9.6289705238468588E-3</v>
      </c>
      <c r="AP1597" s="88">
        <f t="shared" si="1058"/>
        <v>1.1634001066433631E-5</v>
      </c>
      <c r="AQ1597" s="89">
        <f t="shared" si="1059"/>
        <v>2.6958458264395046E-4</v>
      </c>
      <c r="AR1597" s="89">
        <f t="shared" si="1060"/>
        <v>1.3571333771771258E-6</v>
      </c>
      <c r="AS1597" s="89">
        <f t="shared" si="1061"/>
        <v>3.3708931541403094E-4</v>
      </c>
      <c r="AT1597" s="89">
        <f t="shared" si="1062"/>
        <v>0.48155616487718711</v>
      </c>
      <c r="AU1597" s="91">
        <f t="shared" si="1063"/>
        <v>2.638074116122427E-5</v>
      </c>
      <c r="AV1597" s="95">
        <f t="shared" si="1073"/>
        <v>4246.4103892482754</v>
      </c>
      <c r="AW1597" s="96">
        <f t="shared" si="1074"/>
        <v>98398.372665041927</v>
      </c>
      <c r="AX1597" s="96">
        <f t="shared" si="1075"/>
        <v>495.35368266965088</v>
      </c>
      <c r="AY1597" s="96">
        <f t="shared" si="1076"/>
        <v>123037.6001261213</v>
      </c>
      <c r="AZ1597" s="96">
        <f t="shared" si="1077"/>
        <v>175768000.18017328</v>
      </c>
      <c r="BA1597" s="97">
        <f t="shared" si="1078"/>
        <v>9628.9705238468596</v>
      </c>
      <c r="BB1597" s="102">
        <f t="shared" si="1079"/>
        <v>11.634001066433632</v>
      </c>
      <c r="BC1597" s="98">
        <f t="shared" si="1080"/>
        <v>269.58458264395045</v>
      </c>
      <c r="BD1597" s="98">
        <f t="shared" si="1081"/>
        <v>1.3571333771771257</v>
      </c>
      <c r="BE1597" s="98">
        <f t="shared" si="1082"/>
        <v>337.08931541403092</v>
      </c>
      <c r="BF1597" s="98">
        <f t="shared" si="1083"/>
        <v>481556.16487718711</v>
      </c>
      <c r="BG1597" s="103">
        <f t="shared" si="1084"/>
        <v>26.380741161224272</v>
      </c>
      <c r="BH1597">
        <v>0.1</v>
      </c>
      <c r="BI1597">
        <f t="shared" si="1064"/>
        <v>9154.5833427173584</v>
      </c>
      <c r="BJ1597">
        <v>0.1</v>
      </c>
      <c r="BK1597">
        <f t="shared" si="1065"/>
        <v>9487.0306413631024</v>
      </c>
      <c r="BL1597" s="114">
        <v>17.6498016718255</v>
      </c>
      <c r="BM1597" s="114">
        <v>910.91550745517998</v>
      </c>
      <c r="BN1597" s="114">
        <v>5.3109910208389097</v>
      </c>
      <c r="BO1597" s="114">
        <v>537.6</v>
      </c>
      <c r="BP1597" s="114">
        <v>384000</v>
      </c>
      <c r="BQ1597" s="107">
        <f t="shared" si="1066"/>
        <v>8.7999999999999994E-9</v>
      </c>
      <c r="BR1597" s="107">
        <f t="shared" si="1067"/>
        <v>1.6706343540403906E-3</v>
      </c>
      <c r="BS1597" s="107">
        <f t="shared" si="1068"/>
        <v>8.3969048514972652E-2</v>
      </c>
      <c r="BT1597" s="107">
        <f t="shared" si="1069"/>
        <v>4.8871598796812975E-4</v>
      </c>
      <c r="BU1597" s="107">
        <f t="shared" si="1070"/>
        <v>5.0729702124250695E-2</v>
      </c>
      <c r="BV1597" s="107">
        <f t="shared" si="1071"/>
        <v>39.302919667206282</v>
      </c>
      <c r="BW1597" s="117">
        <f t="shared" si="1072"/>
        <v>1.3617420706514996E-3</v>
      </c>
    </row>
    <row r="1598" spans="1:75" ht="15" customHeight="1" x14ac:dyDescent="0.25">
      <c r="A1598" s="108">
        <v>4.599444444444444</v>
      </c>
      <c r="B1598" s="108">
        <v>-74.160147222222221</v>
      </c>
      <c r="C1598" s="119">
        <v>22</v>
      </c>
      <c r="D1598" s="119">
        <v>24</v>
      </c>
      <c r="E1598" s="119">
        <v>1805</v>
      </c>
      <c r="F1598" s="31" t="s">
        <v>3910</v>
      </c>
      <c r="G1598" s="31" t="s">
        <v>3911</v>
      </c>
      <c r="H1598" s="31" t="s">
        <v>3912</v>
      </c>
      <c r="I1598" s="53" t="s">
        <v>425</v>
      </c>
      <c r="J1598" s="1" t="s">
        <v>41</v>
      </c>
      <c r="K1598" s="1" t="s">
        <v>3537</v>
      </c>
      <c r="L1598" s="1"/>
      <c r="M1598" s="1">
        <v>2002</v>
      </c>
      <c r="N1598" s="15" t="s">
        <v>43</v>
      </c>
      <c r="O1598" s="2" t="s">
        <v>44</v>
      </c>
      <c r="P1598" s="22">
        <v>3.567100458653237E-2</v>
      </c>
      <c r="Q1598" s="54">
        <v>79372.800000000003</v>
      </c>
      <c r="R1598" s="18">
        <v>91545.83342717358</v>
      </c>
      <c r="S1598" s="2" t="s">
        <v>45</v>
      </c>
      <c r="T1598" s="2"/>
      <c r="U1598" s="2"/>
      <c r="V1598" s="14">
        <v>365</v>
      </c>
      <c r="W1598" s="1"/>
      <c r="X1598" s="1"/>
      <c r="Y1598" s="1">
        <v>2920</v>
      </c>
      <c r="Z1598" s="1">
        <v>0</v>
      </c>
      <c r="AA1598" s="1">
        <v>0</v>
      </c>
      <c r="AB1598" s="19" t="s">
        <v>49</v>
      </c>
      <c r="AC1598" s="19">
        <v>46.3856216091623</v>
      </c>
      <c r="AD1598" s="19">
        <v>1074.85364414012</v>
      </c>
      <c r="AE1598" s="19">
        <v>5.4109910208389103</v>
      </c>
      <c r="AF1598" s="19">
        <v>1344</v>
      </c>
      <c r="AG1598" s="19">
        <v>1920000</v>
      </c>
      <c r="AH1598" s="20">
        <v>29509.162765957444</v>
      </c>
      <c r="AI1598" s="20">
        <v>1.9976E-5</v>
      </c>
      <c r="AJ1598" s="21">
        <f>AC1598*R1598/1000000000</f>
        <v>4.246410389248275E-3</v>
      </c>
      <c r="AK1598" s="21">
        <f>AD1598*R1598/1000000000</f>
        <v>9.8398372665041922E-2</v>
      </c>
      <c r="AL1598" s="21">
        <f>AE1598*R1598/1000000000</f>
        <v>4.9535368266965087E-4</v>
      </c>
      <c r="AM1598" s="21">
        <f>AF1598*R1598/1000000000</f>
        <v>0.12303760012612129</v>
      </c>
      <c r="AN1598" s="21">
        <f>AG1598*R1598/1000000000</f>
        <v>175.76800018017329</v>
      </c>
      <c r="AO1598" s="86">
        <f t="shared" si="1057"/>
        <v>0.67988005212584557</v>
      </c>
      <c r="AP1598" s="88">
        <f t="shared" si="1058"/>
        <v>1.1634001066433631E-5</v>
      </c>
      <c r="AQ1598" s="89">
        <f t="shared" si="1059"/>
        <v>2.6958458264395046E-4</v>
      </c>
      <c r="AR1598" s="89">
        <f t="shared" si="1060"/>
        <v>1.3571333771771258E-6</v>
      </c>
      <c r="AS1598" s="89">
        <f t="shared" si="1061"/>
        <v>3.3708931541403094E-4</v>
      </c>
      <c r="AT1598" s="89">
        <f t="shared" si="1062"/>
        <v>0.48155616487718711</v>
      </c>
      <c r="AU1598" s="91">
        <f t="shared" si="1063"/>
        <v>1.8626850743173851E-3</v>
      </c>
      <c r="AV1598" s="95">
        <f t="shared" si="1073"/>
        <v>4246.4103892482754</v>
      </c>
      <c r="AW1598" s="96">
        <f t="shared" si="1074"/>
        <v>98398.372665041927</v>
      </c>
      <c r="AX1598" s="96">
        <f t="shared" si="1075"/>
        <v>495.35368266965088</v>
      </c>
      <c r="AY1598" s="96">
        <f t="shared" si="1076"/>
        <v>123037.6001261213</v>
      </c>
      <c r="AZ1598" s="96">
        <f t="shared" si="1077"/>
        <v>175768000.18017328</v>
      </c>
      <c r="BA1598" s="97">
        <f t="shared" si="1078"/>
        <v>679880.05212584557</v>
      </c>
      <c r="BB1598" s="102">
        <f t="shared" si="1079"/>
        <v>11.634001066433632</v>
      </c>
      <c r="BC1598" s="98">
        <f t="shared" si="1080"/>
        <v>269.58458264395045</v>
      </c>
      <c r="BD1598" s="98">
        <f t="shared" si="1081"/>
        <v>1.3571333771771257</v>
      </c>
      <c r="BE1598" s="98">
        <f t="shared" si="1082"/>
        <v>337.08931541403092</v>
      </c>
      <c r="BF1598" s="98">
        <f t="shared" si="1083"/>
        <v>481556.16487718711</v>
      </c>
      <c r="BG1598" s="103">
        <f t="shared" si="1084"/>
        <v>1862.6850743173852</v>
      </c>
      <c r="BH1598">
        <v>0.1</v>
      </c>
      <c r="BI1598">
        <f t="shared" si="1064"/>
        <v>9154.5833427173584</v>
      </c>
      <c r="BJ1598">
        <v>0.1</v>
      </c>
      <c r="BK1598">
        <f t="shared" si="1065"/>
        <v>2950.9162765957444</v>
      </c>
      <c r="BL1598" s="114">
        <v>17.6498016718255</v>
      </c>
      <c r="BM1598" s="114">
        <v>910.91550745517998</v>
      </c>
      <c r="BN1598" s="114">
        <v>5.3109910208389097</v>
      </c>
      <c r="BO1598" s="114">
        <v>537.6</v>
      </c>
      <c r="BP1598" s="114">
        <v>384000</v>
      </c>
      <c r="BQ1598" s="107">
        <f t="shared" si="1066"/>
        <v>1.9976000000000002E-6</v>
      </c>
      <c r="BR1598" s="107">
        <f t="shared" si="1067"/>
        <v>1.6706343540403906E-3</v>
      </c>
      <c r="BS1598" s="107">
        <f t="shared" si="1068"/>
        <v>8.3969048514972652E-2</v>
      </c>
      <c r="BT1598" s="107">
        <f t="shared" si="1069"/>
        <v>4.8871598796812975E-4</v>
      </c>
      <c r="BU1598" s="107">
        <f t="shared" si="1070"/>
        <v>5.0729702124250695E-2</v>
      </c>
      <c r="BV1598" s="107">
        <f t="shared" si="1071"/>
        <v>39.302919667206282</v>
      </c>
      <c r="BW1598" s="117">
        <f t="shared" si="1072"/>
        <v>9.6149559050329778E-2</v>
      </c>
    </row>
    <row r="1599" spans="1:75" ht="15" customHeight="1" x14ac:dyDescent="0.25">
      <c r="A1599" s="108">
        <v>4.6394555555555552</v>
      </c>
      <c r="B1599" s="108">
        <v>-74.163488888888892</v>
      </c>
      <c r="C1599" s="119">
        <v>22</v>
      </c>
      <c r="D1599" s="119">
        <v>28</v>
      </c>
      <c r="E1599" s="119">
        <v>1857</v>
      </c>
      <c r="F1599" s="31" t="s">
        <v>3913</v>
      </c>
      <c r="G1599" s="31" t="s">
        <v>3914</v>
      </c>
      <c r="H1599" s="31" t="s">
        <v>3915</v>
      </c>
      <c r="I1599" s="14" t="s">
        <v>195</v>
      </c>
      <c r="J1599" s="1" t="s">
        <v>53</v>
      </c>
      <c r="K1599" s="1" t="s">
        <v>3447</v>
      </c>
      <c r="L1599" s="1"/>
      <c r="M1599" s="1" t="s">
        <v>3447</v>
      </c>
      <c r="N1599" s="2" t="s">
        <v>150</v>
      </c>
      <c r="O1599" s="2" t="s">
        <v>63</v>
      </c>
      <c r="P1599" s="28">
        <v>4.2689148957375835E-3</v>
      </c>
      <c r="Q1599" s="54">
        <v>1500</v>
      </c>
      <c r="R1599" s="18">
        <v>1525.8334230411908</v>
      </c>
      <c r="S1599" s="15" t="s">
        <v>64</v>
      </c>
      <c r="T1599" s="15">
        <f>((R1599*6933000)/1000)/8460</f>
        <v>1250.4259009390753</v>
      </c>
      <c r="U1599" s="15" t="s">
        <v>45</v>
      </c>
      <c r="V1599" s="14">
        <v>365</v>
      </c>
      <c r="W1599" s="1"/>
      <c r="X1599" s="1"/>
      <c r="Y1599" s="14">
        <v>2808</v>
      </c>
      <c r="Z1599" s="1">
        <v>0</v>
      </c>
      <c r="AA1599" s="1">
        <v>0</v>
      </c>
      <c r="AB1599" s="19" t="s">
        <v>226</v>
      </c>
      <c r="AC1599" s="19">
        <v>12.7152226842523</v>
      </c>
      <c r="AD1599" s="19">
        <v>4.5638248573294096</v>
      </c>
      <c r="AE1599" s="19">
        <v>12.0799261022882</v>
      </c>
      <c r="AF1599" s="19">
        <v>6.25</v>
      </c>
      <c r="AG1599" s="19">
        <v>2343</v>
      </c>
      <c r="AH1599" s="23">
        <v>1500</v>
      </c>
      <c r="AI1599" s="20">
        <v>2.0000000000000002E-5</v>
      </c>
      <c r="AJ1599" s="21">
        <f>AC1599*R1599/1000000</f>
        <v>1.9401311753043687E-2</v>
      </c>
      <c r="AK1599" s="21">
        <f>AD1599*R1599/1000000</f>
        <v>6.9636365042194072E-3</v>
      </c>
      <c r="AL1599" s="21">
        <f>AE1599*R1599/1000000</f>
        <v>1.8431954994739035E-2</v>
      </c>
      <c r="AM1599" s="21">
        <f>AF1599*R1599/1000000</f>
        <v>9.5364588940074421E-3</v>
      </c>
      <c r="AN1599" s="21">
        <f>AG1599*R1599/1000000</f>
        <v>3.5750277101855099</v>
      </c>
      <c r="AO1599" s="86">
        <f t="shared" si="1057"/>
        <v>3.051666846082382E-2</v>
      </c>
      <c r="AP1599" s="88">
        <f t="shared" si="1058"/>
        <v>5.315427877546216E-5</v>
      </c>
      <c r="AQ1599" s="89">
        <f t="shared" si="1059"/>
        <v>1.907845617594358E-5</v>
      </c>
      <c r="AR1599" s="89">
        <f t="shared" si="1060"/>
        <v>5.0498506834901464E-5</v>
      </c>
      <c r="AS1599" s="89">
        <f t="shared" si="1061"/>
        <v>2.6127284641116279E-5</v>
      </c>
      <c r="AT1599" s="89">
        <f t="shared" si="1062"/>
        <v>9.7945964662616708E-3</v>
      </c>
      <c r="AU1599" s="91">
        <f t="shared" si="1063"/>
        <v>8.3607310851572104E-5</v>
      </c>
      <c r="AV1599" s="95">
        <f t="shared" si="1073"/>
        <v>19401.311753043687</v>
      </c>
      <c r="AW1599" s="96">
        <f t="shared" si="1074"/>
        <v>6963.6365042194075</v>
      </c>
      <c r="AX1599" s="96">
        <f t="shared" si="1075"/>
        <v>18431.954994739033</v>
      </c>
      <c r="AY1599" s="96">
        <f t="shared" si="1076"/>
        <v>9536.4588940074427</v>
      </c>
      <c r="AZ1599" s="96">
        <f t="shared" si="1077"/>
        <v>3575027.7101855101</v>
      </c>
      <c r="BA1599" s="97">
        <f t="shared" si="1078"/>
        <v>30516.668460823821</v>
      </c>
      <c r="BB1599" s="102">
        <f t="shared" si="1079"/>
        <v>53.15427877546216</v>
      </c>
      <c r="BC1599" s="98">
        <f t="shared" si="1080"/>
        <v>19.078456175943579</v>
      </c>
      <c r="BD1599" s="98">
        <f t="shared" si="1081"/>
        <v>50.498506834901463</v>
      </c>
      <c r="BE1599" s="98">
        <f t="shared" si="1082"/>
        <v>26.12728464111628</v>
      </c>
      <c r="BF1599" s="98">
        <f t="shared" si="1083"/>
        <v>9794.5964662616716</v>
      </c>
      <c r="BG1599" s="103">
        <f t="shared" si="1084"/>
        <v>83.607310851572109</v>
      </c>
      <c r="BH1599">
        <v>0.1</v>
      </c>
      <c r="BI1599">
        <f t="shared" si="1064"/>
        <v>152.5833423041191</v>
      </c>
      <c r="BJ1599">
        <v>0.1</v>
      </c>
      <c r="BK1599">
        <f t="shared" si="1065"/>
        <v>150</v>
      </c>
      <c r="BL1599" s="114">
        <v>8.7974410932361504</v>
      </c>
      <c r="BM1599" s="114">
        <v>3.6268345072346699</v>
      </c>
      <c r="BN1599" s="114">
        <v>10.053852918428399</v>
      </c>
      <c r="BO1599" s="114">
        <v>12.5</v>
      </c>
      <c r="BP1599" s="114">
        <v>2343</v>
      </c>
      <c r="BQ1599" s="107">
        <f t="shared" si="1066"/>
        <v>2.0000000000000003E-6</v>
      </c>
      <c r="BR1599" s="107">
        <f t="shared" si="1067"/>
        <v>1.3562911661651238E-2</v>
      </c>
      <c r="BS1599" s="107">
        <f t="shared" si="1068"/>
        <v>5.5775866679525481E-3</v>
      </c>
      <c r="BT1599" s="107">
        <f t="shared" si="1069"/>
        <v>1.5450840028150399E-2</v>
      </c>
      <c r="BU1599" s="107">
        <f t="shared" si="1070"/>
        <v>1.9096744053129725E-2</v>
      </c>
      <c r="BV1599" s="107">
        <f t="shared" si="1071"/>
        <v>3.5928583829424992</v>
      </c>
      <c r="BW1599" s="117">
        <f t="shared" si="1072"/>
        <v>4.315708641574034E-3</v>
      </c>
    </row>
    <row r="1600" spans="1:75" ht="15" customHeight="1" x14ac:dyDescent="0.25">
      <c r="A1600" s="108">
        <v>4.595072222222222</v>
      </c>
      <c r="B1600" s="108">
        <v>-74.171625000000006</v>
      </c>
      <c r="C1600" s="119">
        <v>21</v>
      </c>
      <c r="D1600" s="119">
        <v>23</v>
      </c>
      <c r="E1600" s="119">
        <v>1791</v>
      </c>
      <c r="F1600" s="31" t="s">
        <v>3916</v>
      </c>
      <c r="G1600" s="31" t="s">
        <v>3917</v>
      </c>
      <c r="H1600" s="31" t="s">
        <v>3918</v>
      </c>
      <c r="I1600" s="53" t="s">
        <v>3328</v>
      </c>
      <c r="J1600" s="1" t="s">
        <v>53</v>
      </c>
      <c r="K1600" s="1" t="s">
        <v>3919</v>
      </c>
      <c r="L1600" s="1"/>
      <c r="M1600" s="1" t="s">
        <v>3489</v>
      </c>
      <c r="N1600" s="15" t="s">
        <v>43</v>
      </c>
      <c r="O1600" s="2" t="s">
        <v>123</v>
      </c>
      <c r="P1600" s="28">
        <v>4.2689148957375835E-3</v>
      </c>
      <c r="Q1600" s="54">
        <v>38427264</v>
      </c>
      <c r="R1600" s="18">
        <v>39089069.178151682</v>
      </c>
      <c r="S1600" s="2" t="s">
        <v>45</v>
      </c>
      <c r="T1600" s="2"/>
      <c r="U1600" s="2"/>
      <c r="V1600" s="14">
        <v>365</v>
      </c>
      <c r="W1600" s="1"/>
      <c r="X1600" s="1"/>
      <c r="Y1600" s="1">
        <v>4380</v>
      </c>
      <c r="Z1600" s="1">
        <v>0</v>
      </c>
      <c r="AA1600" s="1">
        <v>0</v>
      </c>
      <c r="AB1600" s="19" t="s">
        <v>49</v>
      </c>
      <c r="AC1600" s="19">
        <v>196.35697419693699</v>
      </c>
      <c r="AD1600" s="19">
        <v>1220.7279907421801</v>
      </c>
      <c r="AE1600" s="19">
        <v>69.655897325915305</v>
      </c>
      <c r="AF1600" s="19">
        <v>640</v>
      </c>
      <c r="AG1600" s="19">
        <v>1920000</v>
      </c>
      <c r="AH1600" s="20">
        <v>5536.7678571428569</v>
      </c>
      <c r="AI1600" s="20">
        <v>1.3619999999999999E-8</v>
      </c>
      <c r="AJ1600" s="21">
        <f t="shared" ref="AJ1600:AJ1607" si="1097">AC1600*R1600/1000000000</f>
        <v>7.6754113479966142</v>
      </c>
      <c r="AK1600" s="21">
        <f t="shared" ref="AK1600:AK1607" si="1098">AD1600*R1600/1000000000</f>
        <v>47.717120877827178</v>
      </c>
      <c r="AL1600" s="21">
        <f t="shared" ref="AL1600:AL1607" si="1099">AE1600*R1600/1000000000</f>
        <v>2.7227841892389342</v>
      </c>
      <c r="AM1600" s="21">
        <f t="shared" ref="AM1600:AM1607" si="1100">AF1600*R1600/1000000000</f>
        <v>25.017004274017076</v>
      </c>
      <c r="AN1600" s="21">
        <f t="shared" ref="AN1600:AN1607" si="1101">AG1600*R1600/1000000000</f>
        <v>75051.012822051242</v>
      </c>
      <c r="AO1600" s="86">
        <f t="shared" si="1057"/>
        <v>7.6709523904602413E-5</v>
      </c>
      <c r="AP1600" s="88">
        <f t="shared" si="1058"/>
        <v>2.1028524241086616E-2</v>
      </c>
      <c r="AQ1600" s="89">
        <f t="shared" si="1059"/>
        <v>0.13073183802144434</v>
      </c>
      <c r="AR1600" s="89">
        <f t="shared" si="1060"/>
        <v>7.4596827102436552E-3</v>
      </c>
      <c r="AS1600" s="89">
        <f t="shared" si="1061"/>
        <v>6.8539737737033091E-2</v>
      </c>
      <c r="AT1600" s="89">
        <f t="shared" si="1062"/>
        <v>205.61921321109929</v>
      </c>
      <c r="AU1600" s="91">
        <f t="shared" si="1063"/>
        <v>2.1016307919069154E-7</v>
      </c>
      <c r="AV1600" s="95">
        <f t="shared" si="1073"/>
        <v>7675411.3479966139</v>
      </c>
      <c r="AW1600" s="96">
        <f t="shared" si="1074"/>
        <v>47717120.877827175</v>
      </c>
      <c r="AX1600" s="96">
        <f t="shared" si="1075"/>
        <v>2722784.1892389343</v>
      </c>
      <c r="AY1600" s="96">
        <f t="shared" si="1076"/>
        <v>25017004.274017077</v>
      </c>
      <c r="AZ1600" s="96">
        <f t="shared" si="1077"/>
        <v>75051012822.051239</v>
      </c>
      <c r="BA1600" s="97">
        <f t="shared" si="1078"/>
        <v>76.709523904602406</v>
      </c>
      <c r="BB1600" s="102">
        <f t="shared" si="1079"/>
        <v>21028.524241086616</v>
      </c>
      <c r="BC1600" s="98">
        <f t="shared" si="1080"/>
        <v>130731.83802144433</v>
      </c>
      <c r="BD1600" s="98">
        <f t="shared" si="1081"/>
        <v>7459.6827102436555</v>
      </c>
      <c r="BE1600" s="98">
        <f t="shared" si="1082"/>
        <v>68539.737737033094</v>
      </c>
      <c r="BF1600" s="98">
        <f t="shared" si="1083"/>
        <v>205619213.2110993</v>
      </c>
      <c r="BG1600" s="103">
        <f t="shared" si="1084"/>
        <v>0.21016307919069155</v>
      </c>
      <c r="BH1600">
        <v>0.1</v>
      </c>
      <c r="BI1600">
        <f t="shared" si="1064"/>
        <v>3908906.9178151684</v>
      </c>
      <c r="BJ1600">
        <v>0.1</v>
      </c>
      <c r="BK1600">
        <f t="shared" si="1065"/>
        <v>553.67678571428576</v>
      </c>
      <c r="BL1600" s="114">
        <v>187.562005220738</v>
      </c>
      <c r="BM1600" s="114">
        <v>1012.03746873145</v>
      </c>
      <c r="BN1600" s="114">
        <v>69.555897325915296</v>
      </c>
      <c r="BO1600" s="114">
        <v>256</v>
      </c>
      <c r="BP1600" s="114">
        <v>384000</v>
      </c>
      <c r="BQ1600" s="107">
        <f t="shared" si="1066"/>
        <v>1.3620000000000001E-9</v>
      </c>
      <c r="BR1600" s="107">
        <f t="shared" si="1067"/>
        <v>7.3716913095672894</v>
      </c>
      <c r="BS1600" s="107">
        <f t="shared" si="1068"/>
        <v>39.846347338063758</v>
      </c>
      <c r="BT1600" s="107">
        <f t="shared" si="1069"/>
        <v>2.7324747644266427</v>
      </c>
      <c r="BU1600" s="107">
        <f t="shared" si="1070"/>
        <v>10.314775105830089</v>
      </c>
      <c r="BV1600" s="107">
        <f t="shared" si="1071"/>
        <v>16781.916645031491</v>
      </c>
      <c r="BW1600" s="117">
        <f t="shared" si="1072"/>
        <v>1.084836490690719E-5</v>
      </c>
    </row>
    <row r="1601" spans="1:75" x14ac:dyDescent="0.25">
      <c r="A1601" s="108">
        <v>4.60825</v>
      </c>
      <c r="B1601" s="108">
        <v>-74.06901388888889</v>
      </c>
      <c r="C1601" s="119">
        <v>32</v>
      </c>
      <c r="D1601" s="119">
        <v>25</v>
      </c>
      <c r="E1601" s="119">
        <v>2321</v>
      </c>
      <c r="F1601" s="31" t="s">
        <v>3920</v>
      </c>
      <c r="G1601" s="31" t="s">
        <v>3921</v>
      </c>
      <c r="H1601" s="31" t="s">
        <v>3922</v>
      </c>
      <c r="I1601" s="53" t="s">
        <v>1273</v>
      </c>
      <c r="J1601" s="1" t="s">
        <v>41</v>
      </c>
      <c r="K1601" s="1" t="s">
        <v>3923</v>
      </c>
      <c r="L1601" s="1"/>
      <c r="M1601" s="1">
        <v>1996</v>
      </c>
      <c r="N1601" s="15" t="s">
        <v>102</v>
      </c>
      <c r="O1601" s="2" t="s">
        <v>103</v>
      </c>
      <c r="P1601" s="28">
        <v>4.2689148957375835E-3</v>
      </c>
      <c r="Q1601" s="5">
        <v>104.6587392</v>
      </c>
      <c r="R1601" s="18">
        <v>106.46120152314084</v>
      </c>
      <c r="S1601" s="2" t="s">
        <v>45</v>
      </c>
      <c r="T1601" s="2"/>
      <c r="U1601" s="2"/>
      <c r="V1601" s="14">
        <v>365</v>
      </c>
      <c r="W1601" s="1"/>
      <c r="X1601" s="1"/>
      <c r="Y1601" s="1">
        <v>1095</v>
      </c>
      <c r="Z1601" s="1">
        <v>0</v>
      </c>
      <c r="AA1601" s="1">
        <v>0</v>
      </c>
      <c r="AB1601" s="19" t="s">
        <v>49</v>
      </c>
      <c r="AC1601" s="19">
        <v>840000</v>
      </c>
      <c r="AD1601" s="19">
        <v>2400000</v>
      </c>
      <c r="AE1601" s="19">
        <v>1800000</v>
      </c>
      <c r="AF1601" s="19">
        <v>600000</v>
      </c>
      <c r="AG1601" s="19">
        <v>2676000000</v>
      </c>
      <c r="AH1601" s="23">
        <v>104.6587392</v>
      </c>
      <c r="AI1601" s="20">
        <v>9.1200000000000003E-2</v>
      </c>
      <c r="AJ1601" s="21">
        <f t="shared" si="1097"/>
        <v>8.9427409279438305E-2</v>
      </c>
      <c r="AK1601" s="21">
        <f t="shared" si="1098"/>
        <v>0.25550688365553803</v>
      </c>
      <c r="AL1601" s="21">
        <f t="shared" si="1099"/>
        <v>0.19163016274165354</v>
      </c>
      <c r="AM1601" s="21">
        <f t="shared" si="1100"/>
        <v>6.3876720913884508E-2</v>
      </c>
      <c r="AN1601" s="21">
        <f t="shared" si="1101"/>
        <v>284.89017527592495</v>
      </c>
      <c r="AO1601" s="86">
        <f t="shared" si="1057"/>
        <v>9.7092615789104464</v>
      </c>
      <c r="AP1601" s="88">
        <f t="shared" si="1058"/>
        <v>2.4500660076558439E-4</v>
      </c>
      <c r="AQ1601" s="89">
        <f t="shared" si="1059"/>
        <v>7.0001885933024114E-4</v>
      </c>
      <c r="AR1601" s="89">
        <f t="shared" si="1060"/>
        <v>5.2501414449768094E-4</v>
      </c>
      <c r="AS1601" s="89">
        <f t="shared" si="1061"/>
        <v>1.7500471483256028E-4</v>
      </c>
      <c r="AT1601" s="89">
        <f t="shared" si="1062"/>
        <v>0.780521028153219</v>
      </c>
      <c r="AU1601" s="91">
        <f t="shared" si="1063"/>
        <v>2.6600716654549168E-2</v>
      </c>
      <c r="AV1601" s="95">
        <f t="shared" si="1073"/>
        <v>89427.409279438303</v>
      </c>
      <c r="AW1601" s="96">
        <f t="shared" si="1074"/>
        <v>255506.88365553803</v>
      </c>
      <c r="AX1601" s="96">
        <f t="shared" si="1075"/>
        <v>191630.16274165353</v>
      </c>
      <c r="AY1601" s="96">
        <f t="shared" si="1076"/>
        <v>63876.720913884506</v>
      </c>
      <c r="AZ1601" s="96">
        <f t="shared" si="1077"/>
        <v>284890175.27592492</v>
      </c>
      <c r="BA1601" s="97">
        <f t="shared" si="1078"/>
        <v>9709261.5789104458</v>
      </c>
      <c r="BB1601" s="102">
        <f t="shared" si="1079"/>
        <v>245.00660076558438</v>
      </c>
      <c r="BC1601" s="98">
        <f t="shared" si="1080"/>
        <v>700.01885933024118</v>
      </c>
      <c r="BD1601" s="98">
        <f t="shared" si="1081"/>
        <v>525.01414449768095</v>
      </c>
      <c r="BE1601" s="98">
        <f t="shared" si="1082"/>
        <v>175.0047148325603</v>
      </c>
      <c r="BF1601" s="98">
        <f t="shared" si="1083"/>
        <v>780521.02815321903</v>
      </c>
      <c r="BG1601" s="103">
        <f t="shared" si="1084"/>
        <v>26600.716654549167</v>
      </c>
      <c r="BH1601">
        <v>0.1</v>
      </c>
      <c r="BI1601">
        <f t="shared" si="1064"/>
        <v>10.646120152314085</v>
      </c>
      <c r="BJ1601">
        <v>0.1</v>
      </c>
      <c r="BK1601">
        <f t="shared" si="1065"/>
        <v>10.46587392</v>
      </c>
      <c r="BL1601" s="114">
        <v>336000</v>
      </c>
      <c r="BM1601" s="114">
        <v>480000</v>
      </c>
      <c r="BN1601" s="114">
        <v>360000</v>
      </c>
      <c r="BO1601" s="114">
        <v>120000</v>
      </c>
      <c r="BP1601" s="114">
        <v>1070400000</v>
      </c>
      <c r="BQ1601" s="107">
        <f t="shared" si="1066"/>
        <v>9.1200000000000014E-3</v>
      </c>
      <c r="BR1601" s="107">
        <f t="shared" si="1067"/>
        <v>3.6871865428446511E-2</v>
      </c>
      <c r="BS1601" s="107">
        <f t="shared" si="1068"/>
        <v>5.7133076057291309E-2</v>
      </c>
      <c r="BT1601" s="107">
        <f t="shared" si="1069"/>
        <v>4.284980704296848E-2</v>
      </c>
      <c r="BU1601" s="107">
        <f t="shared" si="1070"/>
        <v>1.4283269014322827E-2</v>
      </c>
      <c r="BV1601" s="107">
        <f t="shared" si="1071"/>
        <v>117.46322843633676</v>
      </c>
      <c r="BW1601" s="117">
        <f t="shared" si="1072"/>
        <v>1.3730969405523166</v>
      </c>
    </row>
    <row r="1602" spans="1:75" ht="15" customHeight="1" x14ac:dyDescent="0.25">
      <c r="A1602" s="108">
        <v>4.671677777777778</v>
      </c>
      <c r="B1602" s="108">
        <v>-74.068991666666662</v>
      </c>
      <c r="C1602" s="119">
        <v>32</v>
      </c>
      <c r="D1602" s="119">
        <v>32</v>
      </c>
      <c r="E1602" s="119">
        <v>2412</v>
      </c>
      <c r="F1602" s="31" t="s">
        <v>3924</v>
      </c>
      <c r="G1602" s="31" t="s">
        <v>3925</v>
      </c>
      <c r="H1602" s="31" t="s">
        <v>3926</v>
      </c>
      <c r="I1602" s="53" t="s">
        <v>1433</v>
      </c>
      <c r="J1602" s="1" t="s">
        <v>41</v>
      </c>
      <c r="K1602" s="1">
        <v>60</v>
      </c>
      <c r="L1602" s="1"/>
      <c r="M1602" s="1">
        <v>1985</v>
      </c>
      <c r="N1602" s="15" t="s">
        <v>43</v>
      </c>
      <c r="O1602" s="2" t="s">
        <v>44</v>
      </c>
      <c r="P1602" s="25">
        <v>0.01</v>
      </c>
      <c r="Q1602" s="18">
        <v>7500</v>
      </c>
      <c r="R1602" s="18">
        <v>7806.0808064429111</v>
      </c>
      <c r="S1602" s="2" t="s">
        <v>45</v>
      </c>
      <c r="T1602" s="2"/>
      <c r="U1602" s="2"/>
      <c r="V1602" s="14">
        <v>365</v>
      </c>
      <c r="W1602" s="1"/>
      <c r="X1602" s="1"/>
      <c r="Y1602" s="1">
        <v>2555</v>
      </c>
      <c r="Z1602" s="1">
        <v>0</v>
      </c>
      <c r="AA1602" s="1">
        <v>0</v>
      </c>
      <c r="AB1602" s="19" t="s">
        <v>49</v>
      </c>
      <c r="AC1602" s="19">
        <v>46.3856216091623</v>
      </c>
      <c r="AD1602" s="19">
        <v>1074.85364414012</v>
      </c>
      <c r="AE1602" s="19">
        <v>5.4109910208389103</v>
      </c>
      <c r="AF1602" s="19">
        <v>1344</v>
      </c>
      <c r="AG1602" s="19">
        <v>1920000</v>
      </c>
      <c r="AH1602" s="23">
        <v>7500</v>
      </c>
      <c r="AI1602" s="24">
        <v>8.7999999999999994E-8</v>
      </c>
      <c r="AJ1602" s="21">
        <f t="shared" si="1097"/>
        <v>3.6208991053820534E-4</v>
      </c>
      <c r="AK1602" s="21">
        <f t="shared" si="1098"/>
        <v>8.3903944012574082E-3</v>
      </c>
      <c r="AL1602" s="21">
        <f t="shared" si="1099"/>
        <v>4.2238633151605551E-5</v>
      </c>
      <c r="AM1602" s="21">
        <f t="shared" si="1100"/>
        <v>1.0491372603859272E-2</v>
      </c>
      <c r="AN1602" s="21">
        <f t="shared" si="1101"/>
        <v>14.987675148370389</v>
      </c>
      <c r="AO1602" s="86">
        <f t="shared" si="1057"/>
        <v>6.8693511096697623E-4</v>
      </c>
      <c r="AP1602" s="88">
        <f t="shared" si="1058"/>
        <v>9.9202715215946667E-7</v>
      </c>
      <c r="AQ1602" s="89">
        <f t="shared" si="1059"/>
        <v>2.2987381921253173E-5</v>
      </c>
      <c r="AR1602" s="89">
        <f t="shared" si="1060"/>
        <v>1.157222826071385E-7</v>
      </c>
      <c r="AS1602" s="89">
        <f t="shared" si="1061"/>
        <v>2.8743486585915816E-5</v>
      </c>
      <c r="AT1602" s="89">
        <f t="shared" si="1062"/>
        <v>4.1062123694165446E-2</v>
      </c>
      <c r="AU1602" s="91">
        <f t="shared" si="1063"/>
        <v>1.88201400264925E-6</v>
      </c>
      <c r="AV1602" s="95">
        <f t="shared" si="1073"/>
        <v>362.08991053820534</v>
      </c>
      <c r="AW1602" s="96">
        <f t="shared" si="1074"/>
        <v>8390.3944012574084</v>
      </c>
      <c r="AX1602" s="96">
        <f t="shared" si="1075"/>
        <v>42.238633151605548</v>
      </c>
      <c r="AY1602" s="96">
        <f t="shared" si="1076"/>
        <v>10491.372603859272</v>
      </c>
      <c r="AZ1602" s="96">
        <f t="shared" si="1077"/>
        <v>14987675.148370389</v>
      </c>
      <c r="BA1602" s="97">
        <f t="shared" si="1078"/>
        <v>686.93511096697625</v>
      </c>
      <c r="BB1602" s="102">
        <f t="shared" si="1079"/>
        <v>0.99202715215946669</v>
      </c>
      <c r="BC1602" s="98">
        <f t="shared" si="1080"/>
        <v>22.987381921253174</v>
      </c>
      <c r="BD1602" s="98">
        <f t="shared" si="1081"/>
        <v>0.1157222826071385</v>
      </c>
      <c r="BE1602" s="98">
        <f t="shared" si="1082"/>
        <v>28.743486585915814</v>
      </c>
      <c r="BF1602" s="98">
        <f t="shared" si="1083"/>
        <v>41062.12369416545</v>
      </c>
      <c r="BG1602" s="103">
        <f t="shared" si="1084"/>
        <v>1.88201400264925</v>
      </c>
      <c r="BH1602">
        <v>0.1</v>
      </c>
      <c r="BI1602">
        <f t="shared" si="1064"/>
        <v>780.60808064429114</v>
      </c>
      <c r="BJ1602">
        <v>0.1</v>
      </c>
      <c r="BK1602">
        <f t="shared" si="1065"/>
        <v>750</v>
      </c>
      <c r="BL1602" s="114">
        <v>17.6498016718255</v>
      </c>
      <c r="BM1602" s="114">
        <v>910.91550745517998</v>
      </c>
      <c r="BN1602" s="114">
        <v>5.3109910208389097</v>
      </c>
      <c r="BO1602" s="114">
        <v>537.6</v>
      </c>
      <c r="BP1602" s="114">
        <v>384000</v>
      </c>
      <c r="BQ1602" s="107">
        <f t="shared" si="1066"/>
        <v>8.7999999999999994E-9</v>
      </c>
      <c r="BR1602" s="107">
        <f t="shared" si="1067"/>
        <v>1.4245439991578959E-4</v>
      </c>
      <c r="BS1602" s="107">
        <f t="shared" si="1068"/>
        <v>7.1600110393821425E-3</v>
      </c>
      <c r="BT1602" s="107">
        <f t="shared" si="1069"/>
        <v>4.1672639274344158E-5</v>
      </c>
      <c r="BU1602" s="107">
        <f t="shared" si="1070"/>
        <v>4.325703740342318E-3</v>
      </c>
      <c r="BV1602" s="107">
        <f t="shared" si="1071"/>
        <v>3.351346045644044</v>
      </c>
      <c r="BW1602" s="117">
        <f t="shared" si="1072"/>
        <v>9.7147295039976496E-5</v>
      </c>
    </row>
    <row r="1603" spans="1:75" ht="15" customHeight="1" x14ac:dyDescent="0.25">
      <c r="A1603" s="108">
        <v>4.6118138888888884</v>
      </c>
      <c r="B1603" s="108">
        <v>-74.096013888888891</v>
      </c>
      <c r="C1603" s="119">
        <v>29</v>
      </c>
      <c r="D1603" s="119">
        <v>25</v>
      </c>
      <c r="E1603" s="119">
        <v>2318</v>
      </c>
      <c r="F1603" s="31" t="s">
        <v>3927</v>
      </c>
      <c r="G1603" s="31" t="s">
        <v>3928</v>
      </c>
      <c r="H1603" s="31" t="s">
        <v>3929</v>
      </c>
      <c r="I1603" s="14" t="s">
        <v>133</v>
      </c>
      <c r="J1603" s="1" t="s">
        <v>312</v>
      </c>
      <c r="K1603" s="1" t="s">
        <v>3930</v>
      </c>
      <c r="L1603" s="1"/>
      <c r="M1603" s="1">
        <v>1995</v>
      </c>
      <c r="N1603" s="15" t="s">
        <v>43</v>
      </c>
      <c r="O1603" s="2" t="s">
        <v>397</v>
      </c>
      <c r="P1603" s="25">
        <v>0.01</v>
      </c>
      <c r="Q1603" s="54">
        <v>46080</v>
      </c>
      <c r="R1603" s="18">
        <v>47960.560474785249</v>
      </c>
      <c r="S1603" s="2" t="s">
        <v>45</v>
      </c>
      <c r="T1603" s="2"/>
      <c r="U1603" s="2"/>
      <c r="V1603" s="14">
        <v>365</v>
      </c>
      <c r="W1603" s="1"/>
      <c r="X1603" s="1"/>
      <c r="Y1603" s="1">
        <v>2920</v>
      </c>
      <c r="Z1603" s="1">
        <v>0</v>
      </c>
      <c r="AA1603" s="1">
        <v>0</v>
      </c>
      <c r="AB1603" s="19" t="s">
        <v>49</v>
      </c>
      <c r="AC1603" s="19">
        <v>196.35697419693699</v>
      </c>
      <c r="AD1603" s="19">
        <v>1220.7279907421801</v>
      </c>
      <c r="AE1603" s="19">
        <v>0.1</v>
      </c>
      <c r="AF1603" s="19">
        <v>640</v>
      </c>
      <c r="AG1603" s="19">
        <v>1920000</v>
      </c>
      <c r="AH1603" s="23">
        <v>46080</v>
      </c>
      <c r="AI1603" s="24">
        <v>8.7999999999999994E-8</v>
      </c>
      <c r="AJ1603" s="21">
        <f t="shared" si="1097"/>
        <v>9.4173905356180424E-3</v>
      </c>
      <c r="AK1603" s="21">
        <f t="shared" si="1098"/>
        <v>5.8546798623253411E-2</v>
      </c>
      <c r="AL1603" s="21">
        <f t="shared" si="1099"/>
        <v>4.7960560474785254E-6</v>
      </c>
      <c r="AM1603" s="21">
        <f t="shared" si="1100"/>
        <v>3.0694758703862558E-2</v>
      </c>
      <c r="AN1603" s="21">
        <f t="shared" si="1101"/>
        <v>92.084276111587684</v>
      </c>
      <c r="AO1603" s="86">
        <f t="shared" si="1057"/>
        <v>4.2205293217811015E-3</v>
      </c>
      <c r="AP1603" s="88">
        <f t="shared" si="1058"/>
        <v>2.5801069960597376E-5</v>
      </c>
      <c r="AQ1603" s="89">
        <f t="shared" si="1059"/>
        <v>1.6040218800891345E-4</v>
      </c>
      <c r="AR1603" s="89">
        <f t="shared" si="1060"/>
        <v>1.3139879582132947E-8</v>
      </c>
      <c r="AS1603" s="89">
        <f t="shared" si="1061"/>
        <v>8.4095229325650849E-5</v>
      </c>
      <c r="AT1603" s="89">
        <f t="shared" si="1062"/>
        <v>0.25228568797695256</v>
      </c>
      <c r="AU1603" s="91">
        <f t="shared" si="1063"/>
        <v>1.156309403227699E-5</v>
      </c>
      <c r="AV1603" s="95">
        <f t="shared" si="1073"/>
        <v>9417.3905356180421</v>
      </c>
      <c r="AW1603" s="96">
        <f t="shared" si="1074"/>
        <v>58546.798623253409</v>
      </c>
      <c r="AX1603" s="96">
        <f t="shared" si="1075"/>
        <v>4.7960560474785252</v>
      </c>
      <c r="AY1603" s="96">
        <f t="shared" si="1076"/>
        <v>30694.758703862557</v>
      </c>
      <c r="AZ1603" s="96">
        <f t="shared" si="1077"/>
        <v>92084276.111587688</v>
      </c>
      <c r="BA1603" s="97">
        <f t="shared" si="1078"/>
        <v>4220.5293217811013</v>
      </c>
      <c r="BB1603" s="102">
        <f t="shared" si="1079"/>
        <v>25.801069960597378</v>
      </c>
      <c r="BC1603" s="98">
        <f t="shared" si="1080"/>
        <v>160.40218800891344</v>
      </c>
      <c r="BD1603" s="98">
        <f t="shared" si="1081"/>
        <v>1.3139879582132946E-2</v>
      </c>
      <c r="BE1603" s="98">
        <f t="shared" si="1082"/>
        <v>84.095229325650848</v>
      </c>
      <c r="BF1603" s="98">
        <f t="shared" si="1083"/>
        <v>252285.68797695255</v>
      </c>
      <c r="BG1603" s="103">
        <f t="shared" si="1084"/>
        <v>11.56309403227699</v>
      </c>
      <c r="BH1603">
        <v>0.1</v>
      </c>
      <c r="BI1603">
        <f t="shared" si="1064"/>
        <v>4796.0560474785252</v>
      </c>
      <c r="BJ1603">
        <v>0.1</v>
      </c>
      <c r="BK1603">
        <f t="shared" si="1065"/>
        <v>4608</v>
      </c>
      <c r="BL1603" s="114">
        <v>187.562005220738</v>
      </c>
      <c r="BM1603" s="114">
        <v>1012.03746873145</v>
      </c>
      <c r="BN1603" s="114">
        <v>0</v>
      </c>
      <c r="BO1603" s="114">
        <v>256</v>
      </c>
      <c r="BP1603" s="114">
        <v>384000</v>
      </c>
      <c r="BQ1603" s="107">
        <f t="shared" si="1066"/>
        <v>8.7999999999999994E-9</v>
      </c>
      <c r="BR1603" s="107">
        <f t="shared" si="1067"/>
        <v>9.0447394703264822E-3</v>
      </c>
      <c r="BS1603" s="107">
        <f t="shared" si="1068"/>
        <v>4.8889707311696826E-2</v>
      </c>
      <c r="BT1603" s="107">
        <f t="shared" si="1069"/>
        <v>4.7960560474785252E-7</v>
      </c>
      <c r="BU1603" s="107">
        <f t="shared" si="1070"/>
        <v>1.2655773228887238E-2</v>
      </c>
      <c r="BV1603" s="107">
        <f t="shared" si="1071"/>
        <v>20.59067010443701</v>
      </c>
      <c r="BW1603" s="117">
        <f t="shared" si="1072"/>
        <v>5.9687298072561555E-4</v>
      </c>
    </row>
    <row r="1604" spans="1:75" x14ac:dyDescent="0.25">
      <c r="A1604" s="108">
        <v>4.6378083333333331</v>
      </c>
      <c r="B1604" s="108">
        <v>-74.1215861111111</v>
      </c>
      <c r="C1604" s="119">
        <v>27</v>
      </c>
      <c r="D1604" s="119">
        <v>28</v>
      </c>
      <c r="E1604" s="119">
        <v>1862</v>
      </c>
      <c r="F1604" s="31" t="s">
        <v>3931</v>
      </c>
      <c r="G1604" s="31" t="s">
        <v>3932</v>
      </c>
      <c r="H1604" s="31" t="s">
        <v>3933</v>
      </c>
      <c r="I1604" s="14" t="s">
        <v>133</v>
      </c>
      <c r="J1604" s="1" t="s">
        <v>41</v>
      </c>
      <c r="K1604" s="1" t="s">
        <v>3544</v>
      </c>
      <c r="L1604" s="1"/>
      <c r="M1604" s="1">
        <v>1993</v>
      </c>
      <c r="N1604" s="15" t="s">
        <v>102</v>
      </c>
      <c r="O1604" s="2" t="s">
        <v>103</v>
      </c>
      <c r="P1604" s="28">
        <v>4.2689148957375835E-3</v>
      </c>
      <c r="Q1604" s="5">
        <v>22.894099199999999</v>
      </c>
      <c r="R1604" s="18">
        <v>23.288387833187059</v>
      </c>
      <c r="S1604" s="2" t="s">
        <v>45</v>
      </c>
      <c r="T1604" s="2"/>
      <c r="U1604" s="2"/>
      <c r="V1604" s="14">
        <v>365</v>
      </c>
      <c r="W1604" s="1"/>
      <c r="X1604" s="1"/>
      <c r="Y1604" s="14">
        <v>0</v>
      </c>
      <c r="Z1604" s="1">
        <v>0</v>
      </c>
      <c r="AA1604" s="1">
        <v>0</v>
      </c>
      <c r="AB1604" s="19" t="s">
        <v>49</v>
      </c>
      <c r="AC1604" s="19">
        <v>840000</v>
      </c>
      <c r="AD1604" s="19">
        <v>2400000</v>
      </c>
      <c r="AE1604" s="19">
        <v>1800000</v>
      </c>
      <c r="AF1604" s="19">
        <v>600000</v>
      </c>
      <c r="AG1604" s="19">
        <v>2676000000</v>
      </c>
      <c r="AH1604" s="23">
        <v>22.894099199999999</v>
      </c>
      <c r="AI1604" s="20">
        <v>9.1200000000000003E-2</v>
      </c>
      <c r="AJ1604" s="21">
        <f t="shared" si="1097"/>
        <v>1.9562245779877131E-2</v>
      </c>
      <c r="AK1604" s="21">
        <f t="shared" si="1098"/>
        <v>5.5892130799648942E-2</v>
      </c>
      <c r="AL1604" s="21">
        <f t="shared" si="1099"/>
        <v>4.1919098099736707E-2</v>
      </c>
      <c r="AM1604" s="21">
        <f t="shared" si="1100"/>
        <v>1.3973032699912236E-2</v>
      </c>
      <c r="AN1604" s="21">
        <f t="shared" si="1101"/>
        <v>62.319725841608566</v>
      </c>
      <c r="AO1604" s="86">
        <f t="shared" ref="AO1604:AO1667" si="1102">AI1604*AH1604*EXP(P1604*4)</f>
        <v>2.1239009703866598</v>
      </c>
      <c r="AP1604" s="88">
        <f t="shared" ref="AP1604:AP1667" si="1103">AJ1604/V1604</f>
        <v>5.3595193917471589E-5</v>
      </c>
      <c r="AQ1604" s="89">
        <f t="shared" ref="AQ1604:AQ1667" si="1104">AK1604/V1604</f>
        <v>1.5312912547849026E-4</v>
      </c>
      <c r="AR1604" s="89">
        <f t="shared" ref="AR1604:AR1667" si="1105">AL1604/V1604</f>
        <v>1.1484684410886769E-4</v>
      </c>
      <c r="AS1604" s="89">
        <f t="shared" ref="AS1604:AS1667" si="1106">AM1604/V1604</f>
        <v>3.8282281369622565E-5</v>
      </c>
      <c r="AT1604" s="89">
        <f t="shared" ref="AT1604:AT1667" si="1107">AN1604/V1604</f>
        <v>0.17073897490851661</v>
      </c>
      <c r="AU1604" s="91">
        <f t="shared" ref="AU1604:AU1667" si="1108">AO1604/V1604</f>
        <v>5.8189067681826299E-3</v>
      </c>
      <c r="AV1604" s="95">
        <f t="shared" si="1073"/>
        <v>19562.245779877132</v>
      </c>
      <c r="AW1604" s="96">
        <f t="shared" si="1074"/>
        <v>55892.130799648941</v>
      </c>
      <c r="AX1604" s="96">
        <f t="shared" si="1075"/>
        <v>41919.098099736708</v>
      </c>
      <c r="AY1604" s="96">
        <f t="shared" si="1076"/>
        <v>13973.032699912235</v>
      </c>
      <c r="AZ1604" s="96">
        <f t="shared" si="1077"/>
        <v>62319725.841608569</v>
      </c>
      <c r="BA1604" s="97">
        <f t="shared" si="1078"/>
        <v>2123900.9703866597</v>
      </c>
      <c r="BB1604" s="102">
        <f t="shared" si="1079"/>
        <v>53.59519391747159</v>
      </c>
      <c r="BC1604" s="98">
        <f t="shared" si="1080"/>
        <v>153.12912547849027</v>
      </c>
      <c r="BD1604" s="98">
        <f t="shared" si="1081"/>
        <v>114.84684410886769</v>
      </c>
      <c r="BE1604" s="98">
        <f t="shared" si="1082"/>
        <v>38.282281369622567</v>
      </c>
      <c r="BF1604" s="98">
        <f t="shared" si="1083"/>
        <v>170738.9749085166</v>
      </c>
      <c r="BG1604" s="103">
        <f t="shared" si="1084"/>
        <v>5818.90676818263</v>
      </c>
      <c r="BH1604">
        <v>0.1</v>
      </c>
      <c r="BI1604">
        <f t="shared" ref="BI1604:BI1667" si="1109">R1604*BH1604</f>
        <v>2.3288387833187061</v>
      </c>
      <c r="BJ1604">
        <v>0.1</v>
      </c>
      <c r="BK1604">
        <f t="shared" ref="BK1604:BK1667" si="1110">AH1604*BJ1604</f>
        <v>2.2894099200000002</v>
      </c>
      <c r="BL1604" s="114">
        <v>336000</v>
      </c>
      <c r="BM1604" s="114">
        <v>480000</v>
      </c>
      <c r="BN1604" s="114">
        <v>360000</v>
      </c>
      <c r="BO1604" s="114">
        <v>120000</v>
      </c>
      <c r="BP1604" s="114">
        <v>1070400000</v>
      </c>
      <c r="BQ1604" s="107">
        <f t="shared" ref="BQ1604:BQ1667" si="1111">AI1604*0.1</f>
        <v>9.1200000000000014E-3</v>
      </c>
      <c r="BR1604" s="107">
        <f t="shared" ref="BR1604:BR1667" si="1112">((((BI1604/R1604)^2)+((BL1604/AC1604)^2))^(1/2))*AJ1604</f>
        <v>8.0657205624726745E-3</v>
      </c>
      <c r="BS1604" s="107">
        <f t="shared" ref="BS1604:BS1667" si="1113">((((BI1604/R1604)^2)+((BM1604/AD1604)^2))^(1/2))*AK1604</f>
        <v>1.2497860387532473E-2</v>
      </c>
      <c r="BT1604" s="107">
        <f t="shared" ref="BT1604:BT1667" si="1114">((((BI1604/R1604)^2)+((BN1604/AE1604)^2))^(1/2))*AL1604</f>
        <v>9.3733952906493549E-3</v>
      </c>
      <c r="BU1604" s="107">
        <f t="shared" ref="BU1604:BU1667" si="1115">((((BI1604/R1604)^2)+((BO1604/AF1604)^2))^(1/2))*AM1604</f>
        <v>3.1244650968831182E-3</v>
      </c>
      <c r="BV1604" s="107">
        <f t="shared" ref="BV1604:BV1667" si="1116">((((BI1604/R1604)^2)+((BP1604/AG1604)^2))^(1/2))*AN1604</f>
        <v>25.69508122044866</v>
      </c>
      <c r="BW1604" s="117">
        <f t="shared" ref="BW1604:BW1667" si="1117">((((BK1604/AH1604)^2)+((BQ1604/AI1604)^2))^(1/2))*AO1604</f>
        <v>0.30036495574581923</v>
      </c>
    </row>
    <row r="1605" spans="1:75" ht="15" customHeight="1" x14ac:dyDescent="0.25">
      <c r="A1605" s="108">
        <v>4.563077777777778</v>
      </c>
      <c r="B1605" s="108">
        <v>-74.136622222222229</v>
      </c>
      <c r="C1605" s="119">
        <v>25</v>
      </c>
      <c r="D1605" s="119">
        <v>20</v>
      </c>
      <c r="E1605" s="119">
        <v>1756</v>
      </c>
      <c r="F1605" s="31" t="s">
        <v>3934</v>
      </c>
      <c r="G1605" s="31" t="s">
        <v>3542</v>
      </c>
      <c r="H1605" s="31" t="s">
        <v>3935</v>
      </c>
      <c r="I1605" s="53" t="s">
        <v>1481</v>
      </c>
      <c r="J1605" s="1" t="s">
        <v>41</v>
      </c>
      <c r="K1605" s="1" t="s">
        <v>3544</v>
      </c>
      <c r="L1605" s="1"/>
      <c r="M1605" s="1" t="s">
        <v>3545</v>
      </c>
      <c r="N1605" s="15" t="s">
        <v>43</v>
      </c>
      <c r="O1605" s="2" t="s">
        <v>44</v>
      </c>
      <c r="P1605" s="17">
        <v>-4.4982444697621672E-2</v>
      </c>
      <c r="Q1605" s="18">
        <v>20000</v>
      </c>
      <c r="R1605" s="18">
        <v>16706.577343104047</v>
      </c>
      <c r="S1605" s="2" t="s">
        <v>45</v>
      </c>
      <c r="T1605" s="2"/>
      <c r="U1605" s="2"/>
      <c r="V1605" s="14">
        <v>365</v>
      </c>
      <c r="W1605" s="1"/>
      <c r="X1605" s="1"/>
      <c r="Y1605" s="14">
        <v>3650</v>
      </c>
      <c r="Z1605" s="1">
        <v>0</v>
      </c>
      <c r="AA1605" s="1">
        <v>0</v>
      </c>
      <c r="AB1605" s="19" t="s">
        <v>49</v>
      </c>
      <c r="AC1605" s="19">
        <v>46.3856216091623</v>
      </c>
      <c r="AD1605" s="19">
        <v>1074.85364414012</v>
      </c>
      <c r="AE1605" s="19">
        <v>5.4109910208389103</v>
      </c>
      <c r="AF1605" s="19">
        <v>1344</v>
      </c>
      <c r="AG1605" s="19">
        <v>1920000</v>
      </c>
      <c r="AH1605" s="23">
        <v>20000</v>
      </c>
      <c r="AI1605" s="24">
        <v>8.7999999999999994E-8</v>
      </c>
      <c r="AJ1605" s="21">
        <f t="shared" si="1097"/>
        <v>7.7494497502142835E-4</v>
      </c>
      <c r="AK1605" s="21">
        <f t="shared" si="1098"/>
        <v>1.7957125538344148E-2</v>
      </c>
      <c r="AL1605" s="21">
        <f t="shared" si="1099"/>
        <v>9.0399139992486773E-5</v>
      </c>
      <c r="AM1605" s="21">
        <f t="shared" si="1100"/>
        <v>2.245363994913184E-2</v>
      </c>
      <c r="AN1605" s="21">
        <f t="shared" si="1101"/>
        <v>32.076628498759767</v>
      </c>
      <c r="AO1605" s="86">
        <f t="shared" si="1102"/>
        <v>1.4701788061931558E-3</v>
      </c>
      <c r="AP1605" s="88">
        <f t="shared" si="1103"/>
        <v>2.1231369178669268E-6</v>
      </c>
      <c r="AQ1605" s="89">
        <f t="shared" si="1104"/>
        <v>4.9197604214641499E-5</v>
      </c>
      <c r="AR1605" s="89">
        <f t="shared" si="1105"/>
        <v>2.4766887669174459E-7</v>
      </c>
      <c r="AS1605" s="89">
        <f t="shared" si="1106"/>
        <v>6.1516821778443402E-5</v>
      </c>
      <c r="AT1605" s="89">
        <f t="shared" si="1107"/>
        <v>8.7881173969204848E-2</v>
      </c>
      <c r="AU1605" s="91">
        <f t="shared" si="1108"/>
        <v>4.0278871402552216E-6</v>
      </c>
      <c r="AV1605" s="95">
        <f t="shared" ref="AV1605:AV1668" si="1118">AJ1605*1000000</f>
        <v>774.94497502142838</v>
      </c>
      <c r="AW1605" s="96">
        <f t="shared" ref="AW1605:AW1668" si="1119">AK1605*1000000</f>
        <v>17957.125538344149</v>
      </c>
      <c r="AX1605" s="96">
        <f t="shared" ref="AX1605:AX1668" si="1120">AL1605*1000000</f>
        <v>90.399139992486766</v>
      </c>
      <c r="AY1605" s="96">
        <f t="shared" ref="AY1605:AY1668" si="1121">AM1605*1000000</f>
        <v>22453.639949131841</v>
      </c>
      <c r="AZ1605" s="96">
        <f t="shared" ref="AZ1605:AZ1668" si="1122">AN1605*1000000</f>
        <v>32076628.498759769</v>
      </c>
      <c r="BA1605" s="97">
        <f t="shared" ref="BA1605:BA1668" si="1123">AO1605*1000000</f>
        <v>1470.1788061931559</v>
      </c>
      <c r="BB1605" s="102">
        <f t="shared" ref="BB1605:BB1668" si="1124">AP1605*1000000</f>
        <v>2.1231369178669266</v>
      </c>
      <c r="BC1605" s="98">
        <f t="shared" ref="BC1605:BC1668" si="1125">AQ1605*1000000</f>
        <v>49.197604214641501</v>
      </c>
      <c r="BD1605" s="98">
        <f t="shared" ref="BD1605:BD1668" si="1126">AR1605*1000000</f>
        <v>0.24766887669174459</v>
      </c>
      <c r="BE1605" s="98">
        <f t="shared" ref="BE1605:BE1668" si="1127">AS1605*1000000</f>
        <v>61.516821778443401</v>
      </c>
      <c r="BF1605" s="98">
        <f t="shared" ref="BF1605:BF1668" si="1128">AT1605*1000000</f>
        <v>87881.173969204843</v>
      </c>
      <c r="BG1605" s="103">
        <f t="shared" ref="BG1605:BG1668" si="1129">AU1605*1000000</f>
        <v>4.0278871402552214</v>
      </c>
      <c r="BH1605">
        <v>0.1</v>
      </c>
      <c r="BI1605">
        <f t="shared" si="1109"/>
        <v>1670.6577343104047</v>
      </c>
      <c r="BJ1605">
        <v>0.1</v>
      </c>
      <c r="BK1605">
        <f t="shared" si="1110"/>
        <v>2000</v>
      </c>
      <c r="BL1605" s="114">
        <v>17.6498016718255</v>
      </c>
      <c r="BM1605" s="114">
        <v>910.91550745517998</v>
      </c>
      <c r="BN1605" s="114">
        <v>5.3109910208389097</v>
      </c>
      <c r="BO1605" s="114">
        <v>537.6</v>
      </c>
      <c r="BP1605" s="114">
        <v>384000</v>
      </c>
      <c r="BQ1605" s="107">
        <f t="shared" si="1111"/>
        <v>8.7999999999999994E-9</v>
      </c>
      <c r="BR1605" s="107">
        <f t="shared" si="1112"/>
        <v>3.0488096511815412E-4</v>
      </c>
      <c r="BS1605" s="107">
        <f t="shared" si="1113"/>
        <v>1.5323858562697214E-2</v>
      </c>
      <c r="BT1605" s="107">
        <f t="shared" si="1114"/>
        <v>8.9187799664266457E-5</v>
      </c>
      <c r="BU1605" s="107">
        <f t="shared" si="1115"/>
        <v>9.2578729189858947E-3</v>
      </c>
      <c r="BV1605" s="107">
        <f t="shared" si="1116"/>
        <v>7.1725521812233879</v>
      </c>
      <c r="BW1605" s="117">
        <f t="shared" si="1117"/>
        <v>2.0791468068318475E-4</v>
      </c>
    </row>
    <row r="1606" spans="1:75" ht="45" customHeight="1" x14ac:dyDescent="0.25">
      <c r="A1606" s="108">
        <v>4.6714222222222226</v>
      </c>
      <c r="B1606" s="108">
        <v>-74.141661111111119</v>
      </c>
      <c r="C1606" s="119">
        <v>24</v>
      </c>
      <c r="D1606" s="119">
        <v>32</v>
      </c>
      <c r="E1606" s="119">
        <v>1911</v>
      </c>
      <c r="F1606" s="31" t="s">
        <v>3936</v>
      </c>
      <c r="G1606" s="31" t="s">
        <v>3937</v>
      </c>
      <c r="H1606" s="31" t="s">
        <v>3938</v>
      </c>
      <c r="I1606" s="53" t="s">
        <v>40</v>
      </c>
      <c r="J1606" s="1" t="s">
        <v>41</v>
      </c>
      <c r="K1606" s="1" t="s">
        <v>3462</v>
      </c>
      <c r="L1606" s="1"/>
      <c r="M1606" s="1" t="s">
        <v>3446</v>
      </c>
      <c r="N1606" s="15" t="s">
        <v>43</v>
      </c>
      <c r="O1606" s="2" t="s">
        <v>44</v>
      </c>
      <c r="P1606" s="28">
        <v>4.2689148957375835E-3</v>
      </c>
      <c r="Q1606" s="54">
        <v>84873.600000000006</v>
      </c>
      <c r="R1606" s="18">
        <v>86335.317075885876</v>
      </c>
      <c r="S1606" s="2" t="s">
        <v>45</v>
      </c>
      <c r="T1606" s="2"/>
      <c r="U1606" s="2"/>
      <c r="V1606" s="14">
        <v>365</v>
      </c>
      <c r="W1606" s="1"/>
      <c r="X1606" s="1"/>
      <c r="Y1606" s="1">
        <v>3650</v>
      </c>
      <c r="Z1606" s="1">
        <v>0</v>
      </c>
      <c r="AA1606" s="1">
        <v>0</v>
      </c>
      <c r="AB1606" s="19" t="s">
        <v>49</v>
      </c>
      <c r="AC1606" s="19">
        <v>46.3856216091623</v>
      </c>
      <c r="AD1606" s="19">
        <v>1074.85364414012</v>
      </c>
      <c r="AE1606" s="19">
        <v>5.4109910208389103</v>
      </c>
      <c r="AF1606" s="19">
        <v>1344</v>
      </c>
      <c r="AG1606" s="19">
        <v>1920000</v>
      </c>
      <c r="AH1606" s="20">
        <v>1159.0914634146341</v>
      </c>
      <c r="AI1606" s="20">
        <v>1.4200000000000001E-4</v>
      </c>
      <c r="AJ1606" s="21">
        <f t="shared" si="1097"/>
        <v>4.0047173493890911E-3</v>
      </c>
      <c r="AK1606" s="21">
        <f t="shared" si="1098"/>
        <v>9.2797830177008656E-2</v>
      </c>
      <c r="AL1606" s="21">
        <f t="shared" si="1099"/>
        <v>4.6715962547889869E-4</v>
      </c>
      <c r="AM1606" s="21">
        <f t="shared" si="1100"/>
        <v>0.11603466614999061</v>
      </c>
      <c r="AN1606" s="21">
        <f t="shared" si="1101"/>
        <v>165.76380878570086</v>
      </c>
      <c r="AO1606" s="86">
        <f t="shared" si="1102"/>
        <v>0.16742562021603197</v>
      </c>
      <c r="AP1606" s="88">
        <f t="shared" si="1103"/>
        <v>1.097182835449066E-5</v>
      </c>
      <c r="AQ1606" s="89">
        <f t="shared" si="1104"/>
        <v>2.5424063062194153E-4</v>
      </c>
      <c r="AR1606" s="89">
        <f t="shared" si="1105"/>
        <v>1.2798893848736951E-6</v>
      </c>
      <c r="AS1606" s="89">
        <f t="shared" si="1106"/>
        <v>3.1790319493148114E-4</v>
      </c>
      <c r="AT1606" s="89">
        <f t="shared" si="1107"/>
        <v>0.45414742133068731</v>
      </c>
      <c r="AU1606" s="91">
        <f t="shared" si="1108"/>
        <v>4.5870032935899167E-4</v>
      </c>
      <c r="AV1606" s="95">
        <f t="shared" si="1118"/>
        <v>4004.7173493890909</v>
      </c>
      <c r="AW1606" s="96">
        <f t="shared" si="1119"/>
        <v>92797.830177008655</v>
      </c>
      <c r="AX1606" s="96">
        <f t="shared" si="1120"/>
        <v>467.1596254788987</v>
      </c>
      <c r="AY1606" s="96">
        <f t="shared" si="1121"/>
        <v>116034.66614999062</v>
      </c>
      <c r="AZ1606" s="96">
        <f t="shared" si="1122"/>
        <v>165763808.78570086</v>
      </c>
      <c r="BA1606" s="97">
        <f t="shared" si="1123"/>
        <v>167425.62021603197</v>
      </c>
      <c r="BB1606" s="102">
        <f t="shared" si="1124"/>
        <v>10.971828354490659</v>
      </c>
      <c r="BC1606" s="98">
        <f t="shared" si="1125"/>
        <v>254.24063062194153</v>
      </c>
      <c r="BD1606" s="98">
        <f t="shared" si="1126"/>
        <v>1.279889384873695</v>
      </c>
      <c r="BE1606" s="98">
        <f t="shared" si="1127"/>
        <v>317.90319493148115</v>
      </c>
      <c r="BF1606" s="98">
        <f t="shared" si="1128"/>
        <v>454147.4213306873</v>
      </c>
      <c r="BG1606" s="103">
        <f t="shared" si="1129"/>
        <v>458.70032935899167</v>
      </c>
      <c r="BH1606">
        <v>0.1</v>
      </c>
      <c r="BI1606">
        <f t="shared" si="1109"/>
        <v>8633.5317075885887</v>
      </c>
      <c r="BJ1606">
        <v>0.1</v>
      </c>
      <c r="BK1606">
        <f t="shared" si="1110"/>
        <v>115.90914634146341</v>
      </c>
      <c r="BL1606" s="114">
        <v>17.6498016718255</v>
      </c>
      <c r="BM1606" s="114">
        <v>910.91550745517998</v>
      </c>
      <c r="BN1606" s="114">
        <v>5.3109910208389097</v>
      </c>
      <c r="BO1606" s="114">
        <v>537.6</v>
      </c>
      <c r="BP1606" s="114">
        <v>384000</v>
      </c>
      <c r="BQ1606" s="107">
        <f t="shared" si="1111"/>
        <v>1.4200000000000001E-5</v>
      </c>
      <c r="BR1606" s="107">
        <f t="shared" si="1112"/>
        <v>1.5755468192737178E-3</v>
      </c>
      <c r="BS1606" s="107">
        <f t="shared" si="1113"/>
        <v>7.9189780208486674E-2</v>
      </c>
      <c r="BT1606" s="107">
        <f t="shared" si="1114"/>
        <v>4.6089972860260183E-4</v>
      </c>
      <c r="BU1606" s="107">
        <f t="shared" si="1115"/>
        <v>4.7842318476969348E-2</v>
      </c>
      <c r="BV1606" s="107">
        <f t="shared" si="1116"/>
        <v>37.065914465410401</v>
      </c>
      <c r="BW1606" s="117">
        <f t="shared" si="1117"/>
        <v>2.367755827982395E-2</v>
      </c>
    </row>
    <row r="1607" spans="1:75" ht="15" customHeight="1" x14ac:dyDescent="0.25">
      <c r="A1607" s="108">
        <v>4.6726666666666672</v>
      </c>
      <c r="B1607" s="108">
        <v>-74.070883333333327</v>
      </c>
      <c r="C1607" s="119">
        <v>32</v>
      </c>
      <c r="D1607" s="119">
        <v>32</v>
      </c>
      <c r="E1607" s="119">
        <v>2412</v>
      </c>
      <c r="F1607" s="31" t="s">
        <v>3939</v>
      </c>
      <c r="G1607" s="31" t="s">
        <v>3940</v>
      </c>
      <c r="H1607" s="31" t="s">
        <v>3941</v>
      </c>
      <c r="I1607" s="53" t="s">
        <v>1400</v>
      </c>
      <c r="J1607" s="1" t="s">
        <v>53</v>
      </c>
      <c r="K1607" s="1" t="s">
        <v>3447</v>
      </c>
      <c r="L1607" s="1"/>
      <c r="M1607" s="1" t="s">
        <v>3447</v>
      </c>
      <c r="N1607" s="15" t="s">
        <v>54</v>
      </c>
      <c r="O1607" s="2" t="s">
        <v>54</v>
      </c>
      <c r="P1607" s="28">
        <v>4.2689148957375835E-3</v>
      </c>
      <c r="Q1607" s="18">
        <v>11.3563235795132</v>
      </c>
      <c r="R1607" s="18">
        <v>11.551905386994676</v>
      </c>
      <c r="S1607" s="2" t="s">
        <v>45</v>
      </c>
      <c r="T1607" s="2"/>
      <c r="U1607" s="2"/>
      <c r="V1607" s="14">
        <v>365</v>
      </c>
      <c r="W1607" s="1"/>
      <c r="X1607" s="1"/>
      <c r="Y1607" s="1">
        <v>12</v>
      </c>
      <c r="Z1607" s="1">
        <v>0</v>
      </c>
      <c r="AA1607" s="1">
        <v>0</v>
      </c>
      <c r="AB1607" s="19" t="s">
        <v>49</v>
      </c>
      <c r="AC1607" s="19">
        <v>24000</v>
      </c>
      <c r="AD1607" s="19">
        <v>2261000</v>
      </c>
      <c r="AE1607" s="19">
        <v>1200</v>
      </c>
      <c r="AF1607" s="19">
        <v>381000</v>
      </c>
      <c r="AG1607" s="19">
        <v>1500000000</v>
      </c>
      <c r="AH1607" s="20">
        <v>2.9803032786885244</v>
      </c>
      <c r="AI1607" s="20">
        <v>1.362E-5</v>
      </c>
      <c r="AJ1607" s="21">
        <f t="shared" si="1097"/>
        <v>2.7724572928787219E-4</v>
      </c>
      <c r="AK1607" s="21">
        <f t="shared" si="1098"/>
        <v>2.611885807999496E-2</v>
      </c>
      <c r="AL1607" s="21">
        <f t="shared" si="1099"/>
        <v>1.3862286464393612E-5</v>
      </c>
      <c r="AM1607" s="21">
        <f t="shared" si="1100"/>
        <v>4.4012759524449715E-3</v>
      </c>
      <c r="AN1607" s="21">
        <f t="shared" si="1101"/>
        <v>17.32785808049201</v>
      </c>
      <c r="AO1607" s="86">
        <f t="shared" si="1102"/>
        <v>4.1290812889073531E-5</v>
      </c>
      <c r="AP1607" s="88">
        <f t="shared" si="1103"/>
        <v>7.5957734051471838E-7</v>
      </c>
      <c r="AQ1607" s="89">
        <f t="shared" si="1104"/>
        <v>7.1558515287657427E-5</v>
      </c>
      <c r="AR1607" s="89">
        <f t="shared" si="1105"/>
        <v>3.7978867025735924E-8</v>
      </c>
      <c r="AS1607" s="89">
        <f t="shared" si="1106"/>
        <v>1.2058290280671156E-5</v>
      </c>
      <c r="AT1607" s="89">
        <f t="shared" si="1107"/>
        <v>4.7473583782169891E-2</v>
      </c>
      <c r="AU1607" s="91">
        <f t="shared" si="1108"/>
        <v>1.1312551476458501E-7</v>
      </c>
      <c r="AV1607" s="95">
        <f t="shared" si="1118"/>
        <v>277.24572928787217</v>
      </c>
      <c r="AW1607" s="96">
        <f t="shared" si="1119"/>
        <v>26118.85807999496</v>
      </c>
      <c r="AX1607" s="96">
        <f t="shared" si="1120"/>
        <v>13.862286464393613</v>
      </c>
      <c r="AY1607" s="96">
        <f t="shared" si="1121"/>
        <v>4401.2759524449712</v>
      </c>
      <c r="AZ1607" s="96">
        <f t="shared" si="1122"/>
        <v>17327858.080492012</v>
      </c>
      <c r="BA1607" s="97">
        <f t="shared" si="1123"/>
        <v>41.290812889073528</v>
      </c>
      <c r="BB1607" s="102">
        <f t="shared" si="1124"/>
        <v>0.75957734051471837</v>
      </c>
      <c r="BC1607" s="98">
        <f t="shared" si="1125"/>
        <v>71.558515287657428</v>
      </c>
      <c r="BD1607" s="98">
        <f t="shared" si="1126"/>
        <v>3.7978867025735927E-2</v>
      </c>
      <c r="BE1607" s="98">
        <f t="shared" si="1127"/>
        <v>12.058290280671155</v>
      </c>
      <c r="BF1607" s="98">
        <f t="shared" si="1128"/>
        <v>47473.583782169888</v>
      </c>
      <c r="BG1607" s="103">
        <f t="shared" si="1129"/>
        <v>0.11312551476458502</v>
      </c>
      <c r="BH1607">
        <v>0.1</v>
      </c>
      <c r="BI1607">
        <f t="shared" si="1109"/>
        <v>1.1551905386994676</v>
      </c>
      <c r="BJ1607">
        <v>0.1</v>
      </c>
      <c r="BK1607">
        <f t="shared" si="1110"/>
        <v>0.29803032786885247</v>
      </c>
      <c r="BL1607" s="114">
        <v>0</v>
      </c>
      <c r="BM1607" s="114">
        <v>0</v>
      </c>
      <c r="BN1607" s="114">
        <v>0</v>
      </c>
      <c r="BO1607" s="114">
        <v>0</v>
      </c>
      <c r="BP1607" s="114">
        <v>0</v>
      </c>
      <c r="BQ1607" s="107">
        <f t="shared" si="1111"/>
        <v>1.362E-6</v>
      </c>
      <c r="BR1607" s="107">
        <f t="shared" si="1112"/>
        <v>2.7724572928787221E-5</v>
      </c>
      <c r="BS1607" s="107">
        <f t="shared" si="1113"/>
        <v>2.6118858079994963E-3</v>
      </c>
      <c r="BT1607" s="107">
        <f t="shared" si="1114"/>
        <v>1.3862286464393614E-6</v>
      </c>
      <c r="BU1607" s="107">
        <f t="shared" si="1115"/>
        <v>4.4012759524449715E-4</v>
      </c>
      <c r="BV1607" s="107">
        <f t="shared" si="1116"/>
        <v>1.7327858080492011</v>
      </c>
      <c r="BW1607" s="117">
        <f t="shared" si="1117"/>
        <v>5.8394027589137601E-6</v>
      </c>
    </row>
    <row r="1608" spans="1:75" ht="15" customHeight="1" x14ac:dyDescent="0.25">
      <c r="A1608" s="108">
        <v>4.562180555555555</v>
      </c>
      <c r="B1608" s="108">
        <v>-74.136575000000008</v>
      </c>
      <c r="C1608" s="119">
        <v>25</v>
      </c>
      <c r="D1608" s="119">
        <v>20</v>
      </c>
      <c r="E1608" s="119">
        <v>1756</v>
      </c>
      <c r="F1608" s="31" t="s">
        <v>3942</v>
      </c>
      <c r="G1608" s="31" t="s">
        <v>3943</v>
      </c>
      <c r="H1608" s="31" t="s">
        <v>3944</v>
      </c>
      <c r="I1608" s="53" t="s">
        <v>1481</v>
      </c>
      <c r="J1608" s="1" t="s">
        <v>3726</v>
      </c>
      <c r="K1608" s="1" t="s">
        <v>3945</v>
      </c>
      <c r="L1608" s="1"/>
      <c r="M1608" s="1" t="s">
        <v>256</v>
      </c>
      <c r="N1608" s="2" t="s">
        <v>3490</v>
      </c>
      <c r="O1608" s="2" t="s">
        <v>3946</v>
      </c>
      <c r="P1608" s="17">
        <v>8.4286353981658756E-3</v>
      </c>
      <c r="Q1608" s="54">
        <v>5760</v>
      </c>
      <c r="R1608" s="18">
        <v>5957.5064716935722</v>
      </c>
      <c r="S1608" s="15" t="s">
        <v>64</v>
      </c>
      <c r="T1608" s="15"/>
      <c r="U1608" s="15"/>
      <c r="V1608" s="14">
        <v>365</v>
      </c>
      <c r="W1608" s="1"/>
      <c r="X1608" s="1"/>
      <c r="Y1608" s="14">
        <v>3650</v>
      </c>
      <c r="Z1608" s="1">
        <v>0</v>
      </c>
      <c r="AA1608" s="1">
        <v>0</v>
      </c>
      <c r="AB1608" s="19" t="s">
        <v>226</v>
      </c>
      <c r="AC1608" s="19">
        <v>2.5694890469471097</v>
      </c>
      <c r="AD1608" s="19">
        <v>3.4973600916780092</v>
      </c>
      <c r="AE1608" s="19">
        <v>0.17843673937132704</v>
      </c>
      <c r="AF1608" s="19">
        <v>4.2824817449118493</v>
      </c>
      <c r="AG1608" s="19">
        <v>1688.1177599999714</v>
      </c>
      <c r="AH1608" s="23">
        <v>5760</v>
      </c>
      <c r="AI1608" s="20">
        <v>1.4999999999999999E-2</v>
      </c>
      <c r="AJ1608" s="21">
        <f>AC1608*R1608/1000000</f>
        <v>1.5307747626133154E-2</v>
      </c>
      <c r="AK1608" s="21">
        <f>AD1608*R1608/1000000</f>
        <v>2.0835545380014565E-2</v>
      </c>
      <c r="AL1608" s="21">
        <f>AE1608*R1608/1000000</f>
        <v>1.06303802959258E-3</v>
      </c>
      <c r="AM1608" s="21">
        <f>AF1608*R1608/1000000</f>
        <v>2.5512912710221925E-2</v>
      </c>
      <c r="AN1608" s="21">
        <f>AG1608*R1608/1000000</f>
        <v>10.056972480180686</v>
      </c>
      <c r="AO1608" s="86">
        <f t="shared" si="1102"/>
        <v>89.362597075403571</v>
      </c>
      <c r="AP1608" s="88">
        <f t="shared" si="1103"/>
        <v>4.1939034592145628E-5</v>
      </c>
      <c r="AQ1608" s="89">
        <f t="shared" si="1104"/>
        <v>5.7083685972642644E-5</v>
      </c>
      <c r="AR1608" s="89">
        <f t="shared" si="1105"/>
        <v>2.9124329577878904E-6</v>
      </c>
      <c r="AS1608" s="89">
        <f t="shared" si="1106"/>
        <v>6.989839098690938E-5</v>
      </c>
      <c r="AT1608" s="89">
        <f t="shared" si="1107"/>
        <v>2.7553349260769005E-2</v>
      </c>
      <c r="AU1608" s="91">
        <f t="shared" si="1108"/>
        <v>0.24482903308329745</v>
      </c>
      <c r="AV1608" s="95">
        <f t="shared" si="1118"/>
        <v>15307.747626133154</v>
      </c>
      <c r="AW1608" s="96">
        <f t="shared" si="1119"/>
        <v>20835.545380014566</v>
      </c>
      <c r="AX1608" s="96">
        <f t="shared" si="1120"/>
        <v>1063.03802959258</v>
      </c>
      <c r="AY1608" s="96">
        <f t="shared" si="1121"/>
        <v>25512.912710221924</v>
      </c>
      <c r="AZ1608" s="96">
        <f t="shared" si="1122"/>
        <v>10056972.480180686</v>
      </c>
      <c r="BA1608" s="97">
        <f t="shared" si="1123"/>
        <v>89362597.075403571</v>
      </c>
      <c r="BB1608" s="102">
        <f t="shared" si="1124"/>
        <v>41.939034592145632</v>
      </c>
      <c r="BC1608" s="98">
        <f t="shared" si="1125"/>
        <v>57.083685972642641</v>
      </c>
      <c r="BD1608" s="98">
        <f t="shared" si="1126"/>
        <v>2.9124329577878902</v>
      </c>
      <c r="BE1608" s="98">
        <f t="shared" si="1127"/>
        <v>69.898390986909376</v>
      </c>
      <c r="BF1608" s="98">
        <f t="shared" si="1128"/>
        <v>27553.349260769006</v>
      </c>
      <c r="BG1608" s="103">
        <f t="shared" si="1129"/>
        <v>244829.03308329746</v>
      </c>
      <c r="BH1608">
        <v>0.1</v>
      </c>
      <c r="BI1608">
        <f t="shared" si="1109"/>
        <v>595.75064716935719</v>
      </c>
      <c r="BJ1608">
        <v>0.1</v>
      </c>
      <c r="BK1608">
        <f t="shared" si="1110"/>
        <v>576</v>
      </c>
      <c r="BL1608">
        <f t="shared" ref="BL1608:BP1610" si="1130">AC1608*0.1</f>
        <v>0.25694890469471099</v>
      </c>
      <c r="BM1608">
        <f t="shared" si="1130"/>
        <v>0.34973600916780095</v>
      </c>
      <c r="BN1608">
        <f t="shared" si="1130"/>
        <v>1.7843673937132706E-2</v>
      </c>
      <c r="BO1608">
        <f t="shared" si="1130"/>
        <v>0.42824817449118496</v>
      </c>
      <c r="BP1608">
        <f t="shared" si="1130"/>
        <v>168.81177599999717</v>
      </c>
      <c r="BQ1608" s="107">
        <f t="shared" si="1111"/>
        <v>1.5E-3</v>
      </c>
      <c r="BR1608" s="107">
        <f t="shared" si="1112"/>
        <v>2.1648424302262055E-3</v>
      </c>
      <c r="BS1608" s="107">
        <f t="shared" si="1113"/>
        <v>2.946591085585668E-3</v>
      </c>
      <c r="BT1608" s="107">
        <f t="shared" si="1114"/>
        <v>1.5033627987681982E-4</v>
      </c>
      <c r="BU1608" s="107">
        <f t="shared" si="1115"/>
        <v>3.6080707170436763E-3</v>
      </c>
      <c r="BV1608" s="107">
        <f t="shared" si="1116"/>
        <v>1.4222706877884512</v>
      </c>
      <c r="BW1608" s="117">
        <f t="shared" si="1117"/>
        <v>12.637779675291803</v>
      </c>
    </row>
    <row r="1609" spans="1:75" ht="15" customHeight="1" x14ac:dyDescent="0.25">
      <c r="A1609" s="108">
        <v>4.562383333333333</v>
      </c>
      <c r="B1609" s="108">
        <v>-74.137022222222228</v>
      </c>
      <c r="C1609" s="119">
        <v>25</v>
      </c>
      <c r="D1609" s="119">
        <v>20</v>
      </c>
      <c r="E1609" s="119">
        <v>1756</v>
      </c>
      <c r="F1609" s="31" t="s">
        <v>3947</v>
      </c>
      <c r="G1609" s="31" t="s">
        <v>3948</v>
      </c>
      <c r="H1609" s="31" t="s">
        <v>3949</v>
      </c>
      <c r="I1609" s="53" t="s">
        <v>1481</v>
      </c>
      <c r="J1609" s="1" t="s">
        <v>53</v>
      </c>
      <c r="K1609" s="1" t="s">
        <v>3950</v>
      </c>
      <c r="L1609" s="1"/>
      <c r="M1609" s="1" t="s">
        <v>3452</v>
      </c>
      <c r="N1609" s="2" t="s">
        <v>3490</v>
      </c>
      <c r="O1609" s="2" t="s">
        <v>3946</v>
      </c>
      <c r="P1609" s="17">
        <v>8.4286353981658756E-3</v>
      </c>
      <c r="Q1609" s="54">
        <v>5760</v>
      </c>
      <c r="R1609" s="18">
        <v>5957.5064716935722</v>
      </c>
      <c r="S1609" s="15" t="s">
        <v>64</v>
      </c>
      <c r="T1609" s="15"/>
      <c r="U1609" s="15"/>
      <c r="V1609" s="14">
        <v>365</v>
      </c>
      <c r="W1609" s="1"/>
      <c r="X1609" s="1"/>
      <c r="Y1609" s="1">
        <v>2190</v>
      </c>
      <c r="Z1609" s="1">
        <v>0</v>
      </c>
      <c r="AA1609" s="1">
        <v>0</v>
      </c>
      <c r="AB1609" s="19" t="s">
        <v>226</v>
      </c>
      <c r="AC1609" s="19">
        <v>2.5694890469471097</v>
      </c>
      <c r="AD1609" s="19">
        <v>3.4973600916780092</v>
      </c>
      <c r="AE1609" s="19">
        <v>0.17843673937132704</v>
      </c>
      <c r="AF1609" s="19">
        <v>4.2824817449118493</v>
      </c>
      <c r="AG1609" s="19">
        <v>1688.1177599999714</v>
      </c>
      <c r="AH1609" s="23">
        <v>5760</v>
      </c>
      <c r="AI1609" s="20">
        <v>1.4999999999999999E-2</v>
      </c>
      <c r="AJ1609" s="21">
        <f>AC1609*R1609/1000000</f>
        <v>1.5307747626133154E-2</v>
      </c>
      <c r="AK1609" s="21">
        <f>AD1609*R1609/1000000</f>
        <v>2.0835545380014565E-2</v>
      </c>
      <c r="AL1609" s="21">
        <f>AE1609*R1609/1000000</f>
        <v>1.06303802959258E-3</v>
      </c>
      <c r="AM1609" s="21">
        <f>AF1609*R1609/1000000</f>
        <v>2.5512912710221925E-2</v>
      </c>
      <c r="AN1609" s="21">
        <f>AG1609*R1609/1000000</f>
        <v>10.056972480180686</v>
      </c>
      <c r="AO1609" s="86">
        <f t="shared" si="1102"/>
        <v>89.362597075403571</v>
      </c>
      <c r="AP1609" s="88">
        <f t="shared" si="1103"/>
        <v>4.1939034592145628E-5</v>
      </c>
      <c r="AQ1609" s="89">
        <f t="shared" si="1104"/>
        <v>5.7083685972642644E-5</v>
      </c>
      <c r="AR1609" s="89">
        <f t="shared" si="1105"/>
        <v>2.9124329577878904E-6</v>
      </c>
      <c r="AS1609" s="89">
        <f t="shared" si="1106"/>
        <v>6.989839098690938E-5</v>
      </c>
      <c r="AT1609" s="89">
        <f t="shared" si="1107"/>
        <v>2.7553349260769005E-2</v>
      </c>
      <c r="AU1609" s="91">
        <f t="shared" si="1108"/>
        <v>0.24482903308329745</v>
      </c>
      <c r="AV1609" s="95">
        <f t="shared" si="1118"/>
        <v>15307.747626133154</v>
      </c>
      <c r="AW1609" s="96">
        <f t="shared" si="1119"/>
        <v>20835.545380014566</v>
      </c>
      <c r="AX1609" s="96">
        <f t="shared" si="1120"/>
        <v>1063.03802959258</v>
      </c>
      <c r="AY1609" s="96">
        <f t="shared" si="1121"/>
        <v>25512.912710221924</v>
      </c>
      <c r="AZ1609" s="96">
        <f t="shared" si="1122"/>
        <v>10056972.480180686</v>
      </c>
      <c r="BA1609" s="97">
        <f t="shared" si="1123"/>
        <v>89362597.075403571</v>
      </c>
      <c r="BB1609" s="102">
        <f t="shared" si="1124"/>
        <v>41.939034592145632</v>
      </c>
      <c r="BC1609" s="98">
        <f t="shared" si="1125"/>
        <v>57.083685972642641</v>
      </c>
      <c r="BD1609" s="98">
        <f t="shared" si="1126"/>
        <v>2.9124329577878902</v>
      </c>
      <c r="BE1609" s="98">
        <f t="shared" si="1127"/>
        <v>69.898390986909376</v>
      </c>
      <c r="BF1609" s="98">
        <f t="shared" si="1128"/>
        <v>27553.349260769006</v>
      </c>
      <c r="BG1609" s="103">
        <f t="shared" si="1129"/>
        <v>244829.03308329746</v>
      </c>
      <c r="BH1609">
        <v>0.1</v>
      </c>
      <c r="BI1609">
        <f t="shared" si="1109"/>
        <v>595.75064716935719</v>
      </c>
      <c r="BJ1609">
        <v>0.1</v>
      </c>
      <c r="BK1609">
        <f t="shared" si="1110"/>
        <v>576</v>
      </c>
      <c r="BL1609">
        <f t="shared" si="1130"/>
        <v>0.25694890469471099</v>
      </c>
      <c r="BM1609">
        <f t="shared" si="1130"/>
        <v>0.34973600916780095</v>
      </c>
      <c r="BN1609">
        <f t="shared" si="1130"/>
        <v>1.7843673937132706E-2</v>
      </c>
      <c r="BO1609">
        <f t="shared" si="1130"/>
        <v>0.42824817449118496</v>
      </c>
      <c r="BP1609">
        <f t="shared" si="1130"/>
        <v>168.81177599999717</v>
      </c>
      <c r="BQ1609" s="107">
        <f t="shared" si="1111"/>
        <v>1.5E-3</v>
      </c>
      <c r="BR1609" s="107">
        <f t="shared" si="1112"/>
        <v>2.1648424302262055E-3</v>
      </c>
      <c r="BS1609" s="107">
        <f t="shared" si="1113"/>
        <v>2.946591085585668E-3</v>
      </c>
      <c r="BT1609" s="107">
        <f t="shared" si="1114"/>
        <v>1.5033627987681982E-4</v>
      </c>
      <c r="BU1609" s="107">
        <f t="shared" si="1115"/>
        <v>3.6080707170436763E-3</v>
      </c>
      <c r="BV1609" s="107">
        <f t="shared" si="1116"/>
        <v>1.4222706877884512</v>
      </c>
      <c r="BW1609" s="117">
        <f t="shared" si="1117"/>
        <v>12.637779675291803</v>
      </c>
    </row>
    <row r="1610" spans="1:75" ht="15" customHeight="1" x14ac:dyDescent="0.25">
      <c r="A1610" s="108">
        <v>4.5956722222222215</v>
      </c>
      <c r="B1610" s="108">
        <v>-74.181863888888898</v>
      </c>
      <c r="C1610" s="119">
        <v>20</v>
      </c>
      <c r="D1610" s="119">
        <v>23</v>
      </c>
      <c r="E1610" s="119">
        <v>1790</v>
      </c>
      <c r="F1610" s="31" t="s">
        <v>3951</v>
      </c>
      <c r="G1610" s="31" t="s">
        <v>3952</v>
      </c>
      <c r="H1610" s="31" t="s">
        <v>3953</v>
      </c>
      <c r="I1610" s="53" t="s">
        <v>3328</v>
      </c>
      <c r="J1610" s="1" t="s">
        <v>53</v>
      </c>
      <c r="K1610" s="1" t="s">
        <v>3447</v>
      </c>
      <c r="L1610" s="1"/>
      <c r="M1610" s="1" t="s">
        <v>3447</v>
      </c>
      <c r="N1610" s="2" t="s">
        <v>3490</v>
      </c>
      <c r="O1610" s="2" t="s">
        <v>3946</v>
      </c>
      <c r="P1610" s="22">
        <v>-8.4851358602175367E-2</v>
      </c>
      <c r="Q1610" s="54">
        <v>5760</v>
      </c>
      <c r="R1610" s="18">
        <v>4102.2353821749539</v>
      </c>
      <c r="S1610" s="15" t="s">
        <v>64</v>
      </c>
      <c r="T1610" s="15"/>
      <c r="U1610" s="15"/>
      <c r="V1610" s="14">
        <v>365</v>
      </c>
      <c r="W1610" s="1"/>
      <c r="X1610" s="1"/>
      <c r="Y1610" s="14">
        <v>3120</v>
      </c>
      <c r="Z1610" s="1">
        <v>0</v>
      </c>
      <c r="AA1610" s="1">
        <v>0</v>
      </c>
      <c r="AB1610" s="19" t="s">
        <v>226</v>
      </c>
      <c r="AC1610" s="19">
        <v>2.5694890469471097</v>
      </c>
      <c r="AD1610" s="19">
        <v>3.4973600916780092</v>
      </c>
      <c r="AE1610" s="19">
        <v>0.17843673937132704</v>
      </c>
      <c r="AF1610" s="19">
        <v>4.2824817449118493</v>
      </c>
      <c r="AG1610" s="19">
        <v>1688.1177599999714</v>
      </c>
      <c r="AH1610" s="20">
        <v>8608.3841463414628</v>
      </c>
      <c r="AI1610" s="20">
        <v>1.0442E-8</v>
      </c>
      <c r="AJ1610" s="21">
        <f>AC1610*R1610/1000000</f>
        <v>1.0540648882497434E-2</v>
      </c>
      <c r="AK1610" s="21">
        <f>AD1610*R1610/1000000</f>
        <v>1.4346994312288171E-2</v>
      </c>
      <c r="AL1610" s="21">
        <f>AE1610*R1610/1000000</f>
        <v>7.3198950572898847E-4</v>
      </c>
      <c r="AM1610" s="21">
        <f>AF1610*R1610/1000000</f>
        <v>1.7567748137495724E-2</v>
      </c>
      <c r="AN1610" s="21">
        <f>AG1610*R1610/1000000</f>
        <v>6.9250564043498093</v>
      </c>
      <c r="AO1610" s="86">
        <f t="shared" si="1102"/>
        <v>6.4018194349539089E-5</v>
      </c>
      <c r="AP1610" s="88">
        <f t="shared" si="1103"/>
        <v>2.8878490089034066E-5</v>
      </c>
      <c r="AQ1610" s="89">
        <f t="shared" si="1104"/>
        <v>3.9306833732296356E-5</v>
      </c>
      <c r="AR1610" s="89">
        <f t="shared" si="1105"/>
        <v>2.0054507006273655E-6</v>
      </c>
      <c r="AS1610" s="89">
        <f t="shared" si="1106"/>
        <v>4.8130816815056776E-5</v>
      </c>
      <c r="AT1610" s="89">
        <f t="shared" si="1107"/>
        <v>1.8972757272191259E-2</v>
      </c>
      <c r="AU1610" s="91">
        <f t="shared" si="1108"/>
        <v>1.7539231328640845E-7</v>
      </c>
      <c r="AV1610" s="95">
        <f t="shared" si="1118"/>
        <v>10540.648882497435</v>
      </c>
      <c r="AW1610" s="96">
        <f t="shared" si="1119"/>
        <v>14346.99431228817</v>
      </c>
      <c r="AX1610" s="96">
        <f t="shared" si="1120"/>
        <v>731.98950572898843</v>
      </c>
      <c r="AY1610" s="96">
        <f t="shared" si="1121"/>
        <v>17567.748137495724</v>
      </c>
      <c r="AZ1610" s="96">
        <f t="shared" si="1122"/>
        <v>6925056.4043498095</v>
      </c>
      <c r="BA1610" s="97">
        <f t="shared" si="1123"/>
        <v>64.018194349539087</v>
      </c>
      <c r="BB1610" s="102">
        <f t="shared" si="1124"/>
        <v>28.878490089034067</v>
      </c>
      <c r="BC1610" s="98">
        <f t="shared" si="1125"/>
        <v>39.306833732296354</v>
      </c>
      <c r="BD1610" s="98">
        <f t="shared" si="1126"/>
        <v>2.0054507006273656</v>
      </c>
      <c r="BE1610" s="98">
        <f t="shared" si="1127"/>
        <v>48.130816815056775</v>
      </c>
      <c r="BF1610" s="98">
        <f t="shared" si="1128"/>
        <v>18972.757272191258</v>
      </c>
      <c r="BG1610" s="103">
        <f t="shared" si="1129"/>
        <v>0.17539231328640845</v>
      </c>
      <c r="BH1610">
        <v>0.1</v>
      </c>
      <c r="BI1610">
        <f t="shared" si="1109"/>
        <v>410.22353821749539</v>
      </c>
      <c r="BJ1610">
        <v>0.1</v>
      </c>
      <c r="BK1610">
        <f t="shared" si="1110"/>
        <v>860.83841463414637</v>
      </c>
      <c r="BL1610">
        <f t="shared" si="1130"/>
        <v>0.25694890469471099</v>
      </c>
      <c r="BM1610">
        <f t="shared" si="1130"/>
        <v>0.34973600916780095</v>
      </c>
      <c r="BN1610">
        <f t="shared" si="1130"/>
        <v>1.7843673937132706E-2</v>
      </c>
      <c r="BO1610">
        <f t="shared" si="1130"/>
        <v>0.42824817449118496</v>
      </c>
      <c r="BP1610">
        <f t="shared" si="1130"/>
        <v>168.81177599999717</v>
      </c>
      <c r="BQ1610" s="107">
        <f t="shared" si="1111"/>
        <v>1.0442E-9</v>
      </c>
      <c r="BR1610" s="107">
        <f t="shared" si="1112"/>
        <v>1.4906728605840682E-3</v>
      </c>
      <c r="BS1610" s="107">
        <f t="shared" si="1113"/>
        <v>2.0289713935727591E-3</v>
      </c>
      <c r="BT1610" s="107">
        <f t="shared" si="1114"/>
        <v>1.035189486516714E-4</v>
      </c>
      <c r="BU1610" s="107">
        <f t="shared" si="1115"/>
        <v>2.4844547676401139E-3</v>
      </c>
      <c r="BV1610" s="107">
        <f t="shared" si="1116"/>
        <v>0.97935086872301624</v>
      </c>
      <c r="BW1610" s="117">
        <f t="shared" si="1117"/>
        <v>9.0535398687754824E-6</v>
      </c>
    </row>
    <row r="1611" spans="1:75" ht="15" customHeight="1" x14ac:dyDescent="0.25">
      <c r="A1611" s="108">
        <v>4.6061305555555556</v>
      </c>
      <c r="B1611" s="108">
        <v>-74.095011111111106</v>
      </c>
      <c r="C1611" s="119">
        <v>30</v>
      </c>
      <c r="D1611" s="119">
        <v>25</v>
      </c>
      <c r="E1611" s="119">
        <v>2319</v>
      </c>
      <c r="F1611" s="31" t="s">
        <v>3954</v>
      </c>
      <c r="G1611" s="31" t="s">
        <v>3955</v>
      </c>
      <c r="H1611" s="31" t="s">
        <v>3956</v>
      </c>
      <c r="I1611" s="14" t="s">
        <v>133</v>
      </c>
      <c r="J1611" s="1" t="s">
        <v>41</v>
      </c>
      <c r="K1611" s="1" t="s">
        <v>3457</v>
      </c>
      <c r="L1611" s="1"/>
      <c r="M1611" s="1" t="s">
        <v>3446</v>
      </c>
      <c r="N1611" s="15" t="s">
        <v>43</v>
      </c>
      <c r="O1611" s="2" t="s">
        <v>44</v>
      </c>
      <c r="P1611" s="22">
        <v>1.192780523187394E-2</v>
      </c>
      <c r="Q1611" s="54">
        <v>783.36</v>
      </c>
      <c r="R1611" s="18">
        <v>821.64101756099694</v>
      </c>
      <c r="S1611" s="15" t="s">
        <v>45</v>
      </c>
      <c r="T1611" s="15"/>
      <c r="U1611" s="15"/>
      <c r="V1611" s="14">
        <v>365</v>
      </c>
      <c r="W1611" s="1"/>
      <c r="X1611" s="1"/>
      <c r="Y1611" s="14">
        <v>0</v>
      </c>
      <c r="Z1611" s="1">
        <v>0</v>
      </c>
      <c r="AA1611" s="1">
        <v>0</v>
      </c>
      <c r="AB1611" s="19" t="s">
        <v>49</v>
      </c>
      <c r="AC1611" s="19">
        <v>46.3856216091623</v>
      </c>
      <c r="AD1611" s="19">
        <v>1074.85364414012</v>
      </c>
      <c r="AE1611" s="19">
        <v>5.4109910208389103</v>
      </c>
      <c r="AF1611" s="19">
        <v>1344</v>
      </c>
      <c r="AG1611" s="19">
        <v>1920000</v>
      </c>
      <c r="AH1611" s="20">
        <v>8608.3841463414628</v>
      </c>
      <c r="AI1611" s="20">
        <v>1.0442E-8</v>
      </c>
      <c r="AJ1611" s="21">
        <f>AC1611*R1611/1000000000</f>
        <v>3.8112329339151481E-5</v>
      </c>
      <c r="AK1611" s="21">
        <f>AD1611*R1611/1000000000</f>
        <v>8.8314384190043389E-4</v>
      </c>
      <c r="AL1611" s="21">
        <f>AE1611*R1611/1000000000</f>
        <v>4.4458921683754995E-6</v>
      </c>
      <c r="AM1611" s="21">
        <f>AF1611*R1611/1000000000</f>
        <v>1.1042855276019799E-3</v>
      </c>
      <c r="AN1611" s="21">
        <f>AG1611*R1611/1000000000</f>
        <v>1.5775507537171143</v>
      </c>
      <c r="AO1611" s="86">
        <f t="shared" si="1102"/>
        <v>9.4281405436559516E-5</v>
      </c>
      <c r="AP1611" s="88">
        <f t="shared" si="1103"/>
        <v>1.0441734065520954E-7</v>
      </c>
      <c r="AQ1611" s="89">
        <f t="shared" si="1104"/>
        <v>2.4195721695902297E-6</v>
      </c>
      <c r="AR1611" s="89">
        <f t="shared" si="1105"/>
        <v>1.2180526488699998E-8</v>
      </c>
      <c r="AS1611" s="89">
        <f t="shared" si="1106"/>
        <v>3.0254398016492598E-6</v>
      </c>
      <c r="AT1611" s="89">
        <f t="shared" si="1107"/>
        <v>4.3220568594989428E-3</v>
      </c>
      <c r="AU1611" s="91">
        <f t="shared" si="1108"/>
        <v>2.5830522037413568E-7</v>
      </c>
      <c r="AV1611" s="95">
        <f t="shared" si="1118"/>
        <v>38.112329339151479</v>
      </c>
      <c r="AW1611" s="96">
        <f t="shared" si="1119"/>
        <v>883.14384190043393</v>
      </c>
      <c r="AX1611" s="96">
        <f t="shared" si="1120"/>
        <v>4.4458921683754991</v>
      </c>
      <c r="AY1611" s="96">
        <f t="shared" si="1121"/>
        <v>1104.28552760198</v>
      </c>
      <c r="AZ1611" s="96">
        <f t="shared" si="1122"/>
        <v>1577550.7537171142</v>
      </c>
      <c r="BA1611" s="97">
        <f t="shared" si="1123"/>
        <v>94.28140543655951</v>
      </c>
      <c r="BB1611" s="102">
        <f t="shared" si="1124"/>
        <v>0.10441734065520954</v>
      </c>
      <c r="BC1611" s="98">
        <f t="shared" si="1125"/>
        <v>2.4195721695902299</v>
      </c>
      <c r="BD1611" s="98">
        <f t="shared" si="1126"/>
        <v>1.2180526488699998E-2</v>
      </c>
      <c r="BE1611" s="98">
        <f t="shared" si="1127"/>
        <v>3.0254398016492599</v>
      </c>
      <c r="BF1611" s="98">
        <f t="shared" si="1128"/>
        <v>4322.0568594989427</v>
      </c>
      <c r="BG1611" s="103">
        <f t="shared" si="1129"/>
        <v>0.25830522037413567</v>
      </c>
      <c r="BH1611">
        <v>0.1</v>
      </c>
      <c r="BI1611">
        <f t="shared" si="1109"/>
        <v>82.164101756099697</v>
      </c>
      <c r="BJ1611">
        <v>0.1</v>
      </c>
      <c r="BK1611">
        <f t="shared" si="1110"/>
        <v>860.83841463414637</v>
      </c>
      <c r="BL1611" s="114">
        <v>17.6498016718255</v>
      </c>
      <c r="BM1611" s="114">
        <v>910.91550745517998</v>
      </c>
      <c r="BN1611" s="114">
        <v>5.3109910208389097</v>
      </c>
      <c r="BO1611" s="114">
        <v>537.6</v>
      </c>
      <c r="BP1611" s="114">
        <v>384000</v>
      </c>
      <c r="BQ1611" s="107">
        <f t="shared" si="1111"/>
        <v>1.0442E-9</v>
      </c>
      <c r="BR1611" s="107">
        <f t="shared" si="1112"/>
        <v>1.4994256529633142E-5</v>
      </c>
      <c r="BS1611" s="107">
        <f t="shared" si="1113"/>
        <v>7.5363795251649117E-4</v>
      </c>
      <c r="BT1611" s="107">
        <f t="shared" si="1114"/>
        <v>4.3863176140277509E-6</v>
      </c>
      <c r="BU1611" s="107">
        <f t="shared" si="1115"/>
        <v>4.5530858711438903E-4</v>
      </c>
      <c r="BV1611" s="107">
        <f t="shared" si="1116"/>
        <v>0.35275107232674968</v>
      </c>
      <c r="BW1611" s="117">
        <f t="shared" si="1117"/>
        <v>1.3333404224797892E-5</v>
      </c>
    </row>
    <row r="1612" spans="1:75" ht="15" customHeight="1" x14ac:dyDescent="0.25">
      <c r="A1612" s="108">
        <v>4.6353527777777774</v>
      </c>
      <c r="B1612" s="108">
        <v>-74.182236111111109</v>
      </c>
      <c r="C1612" s="119">
        <v>20</v>
      </c>
      <c r="D1612" s="119">
        <v>28</v>
      </c>
      <c r="E1612" s="119">
        <v>1855</v>
      </c>
      <c r="F1612" s="31" t="s">
        <v>3957</v>
      </c>
      <c r="G1612" s="31" t="s">
        <v>3958</v>
      </c>
      <c r="H1612" s="31" t="s">
        <v>3959</v>
      </c>
      <c r="I1612" s="53" t="s">
        <v>425</v>
      </c>
      <c r="J1612" s="1" t="s">
        <v>1274</v>
      </c>
      <c r="K1612" s="1" t="s">
        <v>3960</v>
      </c>
      <c r="L1612" s="1"/>
      <c r="M1612" s="1">
        <v>2000</v>
      </c>
      <c r="N1612" s="15" t="s">
        <v>43</v>
      </c>
      <c r="O1612" s="2" t="s">
        <v>120</v>
      </c>
      <c r="P1612" s="17">
        <v>1.192780523187394E-2</v>
      </c>
      <c r="Q1612" s="5">
        <v>14064</v>
      </c>
      <c r="R1612" s="18">
        <v>14751.275621652701</v>
      </c>
      <c r="S1612" s="2" t="s">
        <v>45</v>
      </c>
      <c r="T1612" s="2"/>
      <c r="U1612" s="2"/>
      <c r="V1612" s="14">
        <v>365</v>
      </c>
      <c r="W1612" s="1"/>
      <c r="X1612" s="1"/>
      <c r="Y1612" s="1">
        <v>2920</v>
      </c>
      <c r="Z1612" s="1">
        <v>0</v>
      </c>
      <c r="AA1612" s="1">
        <v>0</v>
      </c>
      <c r="AB1612" s="19" t="s">
        <v>49</v>
      </c>
      <c r="AC1612" s="19">
        <v>30.4</v>
      </c>
      <c r="AD1612" s="19">
        <v>1504</v>
      </c>
      <c r="AE1612" s="19">
        <v>9.6</v>
      </c>
      <c r="AF1612" s="19">
        <v>640</v>
      </c>
      <c r="AG1612" s="19">
        <v>1920000</v>
      </c>
      <c r="AH1612" s="23">
        <v>14064</v>
      </c>
      <c r="AI1612" s="24">
        <v>8.7999999999999994E-8</v>
      </c>
      <c r="AJ1612" s="21">
        <f>AC1612*R1612/1000000000</f>
        <v>4.4843877889824208E-4</v>
      </c>
      <c r="AK1612" s="21">
        <f>AD1612*R1612/1000000000</f>
        <v>2.2185918534965664E-2</v>
      </c>
      <c r="AL1612" s="21">
        <f>AE1612*R1612/1000000000</f>
        <v>1.4161224596786592E-4</v>
      </c>
      <c r="AM1612" s="21">
        <f>AF1612*R1612/1000000000</f>
        <v>9.4408163978577288E-3</v>
      </c>
      <c r="AN1612" s="21">
        <f>AG1612*R1612/1000000000</f>
        <v>28.322449193573185</v>
      </c>
      <c r="AO1612" s="86">
        <f t="shared" si="1102"/>
        <v>1.2981122547054377E-3</v>
      </c>
      <c r="AP1612" s="88">
        <f t="shared" si="1103"/>
        <v>1.2285993942417592E-6</v>
      </c>
      <c r="AQ1612" s="89">
        <f t="shared" si="1104"/>
        <v>6.0783338451960723E-5</v>
      </c>
      <c r="AR1612" s="89">
        <f t="shared" si="1105"/>
        <v>3.8797875607634498E-7</v>
      </c>
      <c r="AS1612" s="89">
        <f t="shared" si="1106"/>
        <v>2.5865250405089669E-5</v>
      </c>
      <c r="AT1612" s="89">
        <f t="shared" si="1107"/>
        <v>7.7595751215269002E-2</v>
      </c>
      <c r="AU1612" s="91">
        <f t="shared" si="1108"/>
        <v>3.556471930699829E-6</v>
      </c>
      <c r="AV1612" s="95">
        <f t="shared" si="1118"/>
        <v>448.43877889824211</v>
      </c>
      <c r="AW1612" s="96">
        <f t="shared" si="1119"/>
        <v>22185.918534965665</v>
      </c>
      <c r="AX1612" s="96">
        <f t="shared" si="1120"/>
        <v>141.61224596786593</v>
      </c>
      <c r="AY1612" s="96">
        <f t="shared" si="1121"/>
        <v>9440.8163978577286</v>
      </c>
      <c r="AZ1612" s="96">
        <f t="shared" si="1122"/>
        <v>28322449.193573184</v>
      </c>
      <c r="BA1612" s="97">
        <f t="shared" si="1123"/>
        <v>1298.1122547054376</v>
      </c>
      <c r="BB1612" s="102">
        <f t="shared" si="1124"/>
        <v>1.2285993942417592</v>
      </c>
      <c r="BC1612" s="98">
        <f t="shared" si="1125"/>
        <v>60.783338451960724</v>
      </c>
      <c r="BD1612" s="98">
        <f t="shared" si="1126"/>
        <v>0.38797875607634497</v>
      </c>
      <c r="BE1612" s="98">
        <f t="shared" si="1127"/>
        <v>25.865250405089668</v>
      </c>
      <c r="BF1612" s="98">
        <f t="shared" si="1128"/>
        <v>77595.751215269003</v>
      </c>
      <c r="BG1612" s="103">
        <f t="shared" si="1129"/>
        <v>3.5564719306998289</v>
      </c>
      <c r="BH1612">
        <v>0.1</v>
      </c>
      <c r="BI1612">
        <f t="shared" si="1109"/>
        <v>1475.1275621652703</v>
      </c>
      <c r="BJ1612">
        <v>0.1</v>
      </c>
      <c r="BK1612">
        <f t="shared" si="1110"/>
        <v>1406.4</v>
      </c>
      <c r="BL1612" s="114">
        <v>12.16</v>
      </c>
      <c r="BM1612" s="114">
        <v>601.6</v>
      </c>
      <c r="BN1612" s="114">
        <v>1.92</v>
      </c>
      <c r="BO1612" s="114">
        <v>256</v>
      </c>
      <c r="BP1612" s="114">
        <v>384000</v>
      </c>
      <c r="BQ1612" s="107">
        <f t="shared" si="1111"/>
        <v>8.7999999999999994E-9</v>
      </c>
      <c r="BR1612" s="107">
        <f t="shared" si="1112"/>
        <v>1.8489604520204565E-4</v>
      </c>
      <c r="BS1612" s="107">
        <f t="shared" si="1113"/>
        <v>9.1474885521012073E-3</v>
      </c>
      <c r="BT1612" s="107">
        <f t="shared" si="1114"/>
        <v>3.1665460843056874E-5</v>
      </c>
      <c r="BU1612" s="107">
        <f t="shared" si="1115"/>
        <v>3.8925483200430667E-3</v>
      </c>
      <c r="BV1612" s="107">
        <f t="shared" si="1116"/>
        <v>6.3330921686113744</v>
      </c>
      <c r="BW1612" s="117">
        <f t="shared" si="1117"/>
        <v>1.8358079560871479E-4</v>
      </c>
    </row>
    <row r="1613" spans="1:75" ht="15" customHeight="1" x14ac:dyDescent="0.25">
      <c r="A1613" s="108">
        <v>4.6353527777777774</v>
      </c>
      <c r="B1613" s="108">
        <v>-74.182236111111109</v>
      </c>
      <c r="C1613" s="119">
        <v>20</v>
      </c>
      <c r="D1613" s="119">
        <v>28</v>
      </c>
      <c r="E1613" s="119">
        <v>1855</v>
      </c>
      <c r="F1613" s="31" t="s">
        <v>3957</v>
      </c>
      <c r="G1613" s="31" t="s">
        <v>3958</v>
      </c>
      <c r="H1613" s="31" t="s">
        <v>3959</v>
      </c>
      <c r="I1613" s="53" t="s">
        <v>425</v>
      </c>
      <c r="J1613" s="1" t="s">
        <v>53</v>
      </c>
      <c r="K1613" s="1" t="s">
        <v>3960</v>
      </c>
      <c r="L1613" s="1"/>
      <c r="M1613" s="1">
        <v>2004</v>
      </c>
      <c r="N1613" s="15" t="s">
        <v>43</v>
      </c>
      <c r="O1613" s="2" t="s">
        <v>120</v>
      </c>
      <c r="P1613" s="17">
        <v>1.192780523187394E-2</v>
      </c>
      <c r="Q1613" s="5">
        <v>14064</v>
      </c>
      <c r="R1613" s="18">
        <v>14751.275621652701</v>
      </c>
      <c r="S1613" s="2" t="s">
        <v>45</v>
      </c>
      <c r="T1613" s="2"/>
      <c r="U1613" s="2"/>
      <c r="V1613" s="14">
        <v>365</v>
      </c>
      <c r="W1613" s="1"/>
      <c r="X1613" s="1"/>
      <c r="Y1613" s="1">
        <v>1248</v>
      </c>
      <c r="Z1613" s="1">
        <v>0</v>
      </c>
      <c r="AA1613" s="1">
        <v>0</v>
      </c>
      <c r="AB1613" s="19" t="s">
        <v>49</v>
      </c>
      <c r="AC1613" s="19">
        <v>30.4</v>
      </c>
      <c r="AD1613" s="19">
        <v>1504</v>
      </c>
      <c r="AE1613" s="19">
        <v>9.6</v>
      </c>
      <c r="AF1613" s="19">
        <v>640</v>
      </c>
      <c r="AG1613" s="19">
        <v>1920000</v>
      </c>
      <c r="AH1613" s="23">
        <v>14064</v>
      </c>
      <c r="AI1613" s="24">
        <v>8.7999999999999994E-8</v>
      </c>
      <c r="AJ1613" s="21">
        <f>AC1613*R1613/1000000000</f>
        <v>4.4843877889824208E-4</v>
      </c>
      <c r="AK1613" s="21">
        <f>AD1613*R1613/1000000000</f>
        <v>2.2185918534965664E-2</v>
      </c>
      <c r="AL1613" s="21">
        <f>AE1613*R1613/1000000000</f>
        <v>1.4161224596786592E-4</v>
      </c>
      <c r="AM1613" s="21">
        <f>AF1613*R1613/1000000000</f>
        <v>9.4408163978577288E-3</v>
      </c>
      <c r="AN1613" s="21">
        <f>AG1613*R1613/1000000000</f>
        <v>28.322449193573185</v>
      </c>
      <c r="AO1613" s="86">
        <f t="shared" si="1102"/>
        <v>1.2981122547054377E-3</v>
      </c>
      <c r="AP1613" s="88">
        <f t="shared" si="1103"/>
        <v>1.2285993942417592E-6</v>
      </c>
      <c r="AQ1613" s="89">
        <f t="shared" si="1104"/>
        <v>6.0783338451960723E-5</v>
      </c>
      <c r="AR1613" s="89">
        <f t="shared" si="1105"/>
        <v>3.8797875607634498E-7</v>
      </c>
      <c r="AS1613" s="89">
        <f t="shared" si="1106"/>
        <v>2.5865250405089669E-5</v>
      </c>
      <c r="AT1613" s="89">
        <f t="shared" si="1107"/>
        <v>7.7595751215269002E-2</v>
      </c>
      <c r="AU1613" s="91">
        <f t="shared" si="1108"/>
        <v>3.556471930699829E-6</v>
      </c>
      <c r="AV1613" s="95">
        <f t="shared" si="1118"/>
        <v>448.43877889824211</v>
      </c>
      <c r="AW1613" s="96">
        <f t="shared" si="1119"/>
        <v>22185.918534965665</v>
      </c>
      <c r="AX1613" s="96">
        <f t="shared" si="1120"/>
        <v>141.61224596786593</v>
      </c>
      <c r="AY1613" s="96">
        <f t="shared" si="1121"/>
        <v>9440.8163978577286</v>
      </c>
      <c r="AZ1613" s="96">
        <f t="shared" si="1122"/>
        <v>28322449.193573184</v>
      </c>
      <c r="BA1613" s="97">
        <f t="shared" si="1123"/>
        <v>1298.1122547054376</v>
      </c>
      <c r="BB1613" s="102">
        <f t="shared" si="1124"/>
        <v>1.2285993942417592</v>
      </c>
      <c r="BC1613" s="98">
        <f t="shared" si="1125"/>
        <v>60.783338451960724</v>
      </c>
      <c r="BD1613" s="98">
        <f t="shared" si="1126"/>
        <v>0.38797875607634497</v>
      </c>
      <c r="BE1613" s="98">
        <f t="shared" si="1127"/>
        <v>25.865250405089668</v>
      </c>
      <c r="BF1613" s="98">
        <f t="shared" si="1128"/>
        <v>77595.751215269003</v>
      </c>
      <c r="BG1613" s="103">
        <f t="shared" si="1129"/>
        <v>3.5564719306998289</v>
      </c>
      <c r="BH1613">
        <v>0.1</v>
      </c>
      <c r="BI1613">
        <f t="shared" si="1109"/>
        <v>1475.1275621652703</v>
      </c>
      <c r="BJ1613">
        <v>0.1</v>
      </c>
      <c r="BK1613">
        <f t="shared" si="1110"/>
        <v>1406.4</v>
      </c>
      <c r="BL1613" s="114">
        <v>12.16</v>
      </c>
      <c r="BM1613" s="114">
        <v>601.6</v>
      </c>
      <c r="BN1613" s="114">
        <v>1.92</v>
      </c>
      <c r="BO1613" s="114">
        <v>256</v>
      </c>
      <c r="BP1613" s="114">
        <v>384000</v>
      </c>
      <c r="BQ1613" s="107">
        <f t="shared" si="1111"/>
        <v>8.7999999999999994E-9</v>
      </c>
      <c r="BR1613" s="107">
        <f t="shared" si="1112"/>
        <v>1.8489604520204565E-4</v>
      </c>
      <c r="BS1613" s="107">
        <f t="shared" si="1113"/>
        <v>9.1474885521012073E-3</v>
      </c>
      <c r="BT1613" s="107">
        <f t="shared" si="1114"/>
        <v>3.1665460843056874E-5</v>
      </c>
      <c r="BU1613" s="107">
        <f t="shared" si="1115"/>
        <v>3.8925483200430667E-3</v>
      </c>
      <c r="BV1613" s="107">
        <f t="shared" si="1116"/>
        <v>6.3330921686113744</v>
      </c>
      <c r="BW1613" s="117">
        <f t="shared" si="1117"/>
        <v>1.8358079560871479E-4</v>
      </c>
    </row>
    <row r="1614" spans="1:75" ht="15" customHeight="1" x14ac:dyDescent="0.25">
      <c r="A1614" s="108">
        <v>4.6344249999999994</v>
      </c>
      <c r="B1614" s="108">
        <v>-74.12084999999999</v>
      </c>
      <c r="C1614" s="119">
        <v>27</v>
      </c>
      <c r="D1614" s="119">
        <v>28</v>
      </c>
      <c r="E1614" s="119">
        <v>1862</v>
      </c>
      <c r="F1614" s="31" t="s">
        <v>3961</v>
      </c>
      <c r="G1614" s="31" t="s">
        <v>3962</v>
      </c>
      <c r="H1614" s="31" t="s">
        <v>3963</v>
      </c>
      <c r="I1614" s="14" t="s">
        <v>133</v>
      </c>
      <c r="J1614" s="1" t="s">
        <v>41</v>
      </c>
      <c r="K1614" s="1" t="s">
        <v>3964</v>
      </c>
      <c r="L1614" s="1"/>
      <c r="M1614" s="1">
        <v>1972</v>
      </c>
      <c r="N1614" s="15" t="s">
        <v>43</v>
      </c>
      <c r="O1614" s="2" t="s">
        <v>86</v>
      </c>
      <c r="P1614" s="17">
        <v>-8.4851358602175367E-2</v>
      </c>
      <c r="Q1614" s="54">
        <v>152064</v>
      </c>
      <c r="R1614" s="18">
        <v>108299.01408941878</v>
      </c>
      <c r="S1614" s="2" t="s">
        <v>45</v>
      </c>
      <c r="T1614" s="2"/>
      <c r="U1614" s="2"/>
      <c r="V1614" s="14">
        <v>365</v>
      </c>
      <c r="W1614" s="1"/>
      <c r="X1614" s="1"/>
      <c r="Y1614" s="1">
        <v>2920</v>
      </c>
      <c r="Z1614" s="1">
        <v>0</v>
      </c>
      <c r="AA1614" s="1">
        <v>0</v>
      </c>
      <c r="AB1614" s="19" t="s">
        <v>49</v>
      </c>
      <c r="AC1614" s="19">
        <v>589.42211574465</v>
      </c>
      <c r="AD1614" s="19">
        <v>6395.3771199333296</v>
      </c>
      <c r="AE1614" s="19">
        <v>22.425616220874101</v>
      </c>
      <c r="AF1614" s="19">
        <v>1344</v>
      </c>
      <c r="AG1614" s="19">
        <v>1920000</v>
      </c>
      <c r="AH1614" s="20">
        <v>30259</v>
      </c>
      <c r="AI1614" s="20">
        <v>7.6726E-6</v>
      </c>
      <c r="AJ1614" s="21">
        <f>AC1614*R1614/1000000000</f>
        <v>6.3833834017644878E-2</v>
      </c>
      <c r="AK1614" s="21">
        <f>AD1614*R1614/1000000000</f>
        <v>0.69261303681880615</v>
      </c>
      <c r="AL1614" s="21">
        <f>AE1614*R1614/1000000000</f>
        <v>2.4286721270683426E-3</v>
      </c>
      <c r="AM1614" s="21">
        <f>AF1614*R1614/1000000000</f>
        <v>0.14555387493617883</v>
      </c>
      <c r="AN1614" s="21">
        <f>AG1614*R1614/1000000000</f>
        <v>207.93410705168404</v>
      </c>
      <c r="AO1614" s="86">
        <f t="shared" si="1102"/>
        <v>0.16534658192661889</v>
      </c>
      <c r="AP1614" s="88">
        <f t="shared" si="1103"/>
        <v>1.7488721648669829E-4</v>
      </c>
      <c r="AQ1614" s="89">
        <f t="shared" si="1104"/>
        <v>1.8975699638871402E-3</v>
      </c>
      <c r="AR1614" s="89">
        <f t="shared" si="1105"/>
        <v>6.6538962385434047E-6</v>
      </c>
      <c r="AS1614" s="89">
        <f t="shared" si="1106"/>
        <v>3.9877773955117486E-4</v>
      </c>
      <c r="AT1614" s="89">
        <f t="shared" si="1107"/>
        <v>0.56968248507310693</v>
      </c>
      <c r="AU1614" s="91">
        <f t="shared" si="1108"/>
        <v>4.5300433404553121E-4</v>
      </c>
      <c r="AV1614" s="95">
        <f t="shared" si="1118"/>
        <v>63833.834017644876</v>
      </c>
      <c r="AW1614" s="96">
        <f t="shared" si="1119"/>
        <v>692613.0368188062</v>
      </c>
      <c r="AX1614" s="96">
        <f t="shared" si="1120"/>
        <v>2428.6721270683424</v>
      </c>
      <c r="AY1614" s="96">
        <f t="shared" si="1121"/>
        <v>145553.87493617882</v>
      </c>
      <c r="AZ1614" s="96">
        <f t="shared" si="1122"/>
        <v>207934107.05168405</v>
      </c>
      <c r="BA1614" s="97">
        <f t="shared" si="1123"/>
        <v>165346.58192661888</v>
      </c>
      <c r="BB1614" s="102">
        <f t="shared" si="1124"/>
        <v>174.88721648669829</v>
      </c>
      <c r="BC1614" s="98">
        <f t="shared" si="1125"/>
        <v>1897.5699638871401</v>
      </c>
      <c r="BD1614" s="98">
        <f t="shared" si="1126"/>
        <v>6.6538962385434051</v>
      </c>
      <c r="BE1614" s="98">
        <f t="shared" si="1127"/>
        <v>398.77773955117488</v>
      </c>
      <c r="BF1614" s="98">
        <f t="shared" si="1128"/>
        <v>569682.48507310695</v>
      </c>
      <c r="BG1614" s="103">
        <f t="shared" si="1129"/>
        <v>453.00433404553121</v>
      </c>
      <c r="BH1614">
        <v>0.1</v>
      </c>
      <c r="BI1614">
        <f t="shared" si="1109"/>
        <v>10829.901408941878</v>
      </c>
      <c r="BJ1614">
        <v>0.1</v>
      </c>
      <c r="BK1614">
        <f t="shared" si="1110"/>
        <v>3025.9</v>
      </c>
      <c r="BL1614" s="114">
        <v>491.49252207956101</v>
      </c>
      <c r="BM1614" s="114">
        <v>4911.7599692228896</v>
      </c>
      <c r="BN1614" s="114">
        <v>16.278520514623899</v>
      </c>
      <c r="BO1614" s="114">
        <v>537.6</v>
      </c>
      <c r="BP1614" s="114">
        <v>384000</v>
      </c>
      <c r="BQ1614" s="107">
        <f t="shared" si="1111"/>
        <v>7.6726E-7</v>
      </c>
      <c r="BR1614" s="107">
        <f t="shared" si="1112"/>
        <v>5.3609552594800901E-2</v>
      </c>
      <c r="BS1614" s="107">
        <f t="shared" si="1113"/>
        <v>0.53642890938463716</v>
      </c>
      <c r="BT1614" s="107">
        <f t="shared" si="1114"/>
        <v>1.7795980320050371E-3</v>
      </c>
      <c r="BU1614" s="107">
        <f t="shared" si="1115"/>
        <v>6.0013400057980844E-2</v>
      </c>
      <c r="BV1614" s="107">
        <f t="shared" si="1116"/>
        <v>46.495479820828393</v>
      </c>
      <c r="BW1614" s="117">
        <f t="shared" si="1117"/>
        <v>2.3383537865265855E-2</v>
      </c>
    </row>
    <row r="1615" spans="1:75" ht="15" customHeight="1" x14ac:dyDescent="0.25">
      <c r="A1615" s="108">
        <v>4.5614861111111109</v>
      </c>
      <c r="B1615" s="108">
        <v>-74.135322222222229</v>
      </c>
      <c r="C1615" s="119">
        <v>25</v>
      </c>
      <c r="D1615" s="119">
        <v>20</v>
      </c>
      <c r="E1615" s="119">
        <v>1756</v>
      </c>
      <c r="F1615" s="31" t="s">
        <v>3965</v>
      </c>
      <c r="G1615" s="31" t="s">
        <v>3966</v>
      </c>
      <c r="H1615" s="31" t="s">
        <v>3967</v>
      </c>
      <c r="I1615" s="53" t="s">
        <v>1481</v>
      </c>
      <c r="J1615" s="1" t="s">
        <v>312</v>
      </c>
      <c r="K1615" s="1" t="s">
        <v>3968</v>
      </c>
      <c r="L1615" s="1"/>
      <c r="M1615" s="1">
        <v>1990</v>
      </c>
      <c r="N1615" s="2" t="s">
        <v>3490</v>
      </c>
      <c r="O1615" s="2" t="s">
        <v>3946</v>
      </c>
      <c r="P1615" s="17">
        <v>8.4286353981658756E-3</v>
      </c>
      <c r="Q1615" s="54">
        <v>11520</v>
      </c>
      <c r="R1615" s="18">
        <v>11915.012943387144</v>
      </c>
      <c r="S1615" s="15" t="s">
        <v>64</v>
      </c>
      <c r="T1615" s="15"/>
      <c r="U1615" s="15"/>
      <c r="V1615" s="14">
        <v>365</v>
      </c>
      <c r="W1615" s="1"/>
      <c r="X1615" s="1"/>
      <c r="Y1615" s="1">
        <v>2920</v>
      </c>
      <c r="Z1615" s="1">
        <v>0</v>
      </c>
      <c r="AA1615" s="1">
        <v>0</v>
      </c>
      <c r="AB1615" s="19" t="s">
        <v>226</v>
      </c>
      <c r="AC1615" s="19">
        <v>2.5694890469471097</v>
      </c>
      <c r="AD1615" s="19">
        <v>3.4973600916780092</v>
      </c>
      <c r="AE1615" s="19">
        <v>0.17843673937132704</v>
      </c>
      <c r="AF1615" s="19">
        <v>4.2824817449118493</v>
      </c>
      <c r="AG1615" s="19">
        <v>1688.1177599999714</v>
      </c>
      <c r="AH1615" s="23">
        <v>11520</v>
      </c>
      <c r="AI1615" s="20">
        <v>1.4999999999999999E-2</v>
      </c>
      <c r="AJ1615" s="21">
        <f>AC1615*R1615/1000000</f>
        <v>3.0615495252266308E-2</v>
      </c>
      <c r="AK1615" s="21">
        <f>AD1615*R1615/1000000</f>
        <v>4.1671090760029131E-2</v>
      </c>
      <c r="AL1615" s="21">
        <f>AE1615*R1615/1000000</f>
        <v>2.12607605918516E-3</v>
      </c>
      <c r="AM1615" s="21">
        <f>AF1615*R1615/1000000</f>
        <v>5.102582542044385E-2</v>
      </c>
      <c r="AN1615" s="21">
        <f>AG1615*R1615/1000000</f>
        <v>20.113944960361373</v>
      </c>
      <c r="AO1615" s="86">
        <f t="shared" si="1102"/>
        <v>178.72519415080714</v>
      </c>
      <c r="AP1615" s="88">
        <f t="shared" si="1103"/>
        <v>8.3878069184291256E-5</v>
      </c>
      <c r="AQ1615" s="89">
        <f t="shared" si="1104"/>
        <v>1.1416737194528529E-4</v>
      </c>
      <c r="AR1615" s="89">
        <f t="shared" si="1105"/>
        <v>5.8248659155757809E-6</v>
      </c>
      <c r="AS1615" s="89">
        <f t="shared" si="1106"/>
        <v>1.3979678197381876E-4</v>
      </c>
      <c r="AT1615" s="89">
        <f t="shared" si="1107"/>
        <v>5.510669852153801E-2</v>
      </c>
      <c r="AU1615" s="91">
        <f t="shared" si="1108"/>
        <v>0.48965806616659491</v>
      </c>
      <c r="AV1615" s="95">
        <f t="shared" si="1118"/>
        <v>30615.495252266308</v>
      </c>
      <c r="AW1615" s="96">
        <f t="shared" si="1119"/>
        <v>41671.090760029132</v>
      </c>
      <c r="AX1615" s="96">
        <f t="shared" si="1120"/>
        <v>2126.0760591851599</v>
      </c>
      <c r="AY1615" s="96">
        <f t="shared" si="1121"/>
        <v>51025.825420443849</v>
      </c>
      <c r="AZ1615" s="96">
        <f t="shared" si="1122"/>
        <v>20113944.960361373</v>
      </c>
      <c r="BA1615" s="97">
        <f t="shared" si="1123"/>
        <v>178725194.15080714</v>
      </c>
      <c r="BB1615" s="102">
        <f t="shared" si="1124"/>
        <v>83.878069184291263</v>
      </c>
      <c r="BC1615" s="98">
        <f t="shared" si="1125"/>
        <v>114.16737194528528</v>
      </c>
      <c r="BD1615" s="98">
        <f t="shared" si="1126"/>
        <v>5.8248659155757805</v>
      </c>
      <c r="BE1615" s="98">
        <f t="shared" si="1127"/>
        <v>139.79678197381875</v>
      </c>
      <c r="BF1615" s="98">
        <f t="shared" si="1128"/>
        <v>55106.698521538012</v>
      </c>
      <c r="BG1615" s="103">
        <f t="shared" si="1129"/>
        <v>489658.06616659492</v>
      </c>
      <c r="BH1615">
        <v>0.1</v>
      </c>
      <c r="BI1615">
        <f t="shared" si="1109"/>
        <v>1191.5012943387144</v>
      </c>
      <c r="BJ1615">
        <v>0.1</v>
      </c>
      <c r="BK1615">
        <f t="shared" si="1110"/>
        <v>1152</v>
      </c>
      <c r="BL1615">
        <f>AC1615*0.1</f>
        <v>0.25694890469471099</v>
      </c>
      <c r="BM1615">
        <f>AD1615*0.1</f>
        <v>0.34973600916780095</v>
      </c>
      <c r="BN1615">
        <f>AE1615*0.1</f>
        <v>1.7843673937132706E-2</v>
      </c>
      <c r="BO1615">
        <f>AF1615*0.1</f>
        <v>0.42824817449118496</v>
      </c>
      <c r="BP1615">
        <f>AG1615*0.1</f>
        <v>168.81177599999717</v>
      </c>
      <c r="BQ1615" s="107">
        <f t="shared" si="1111"/>
        <v>1.5E-3</v>
      </c>
      <c r="BR1615" s="107">
        <f t="shared" si="1112"/>
        <v>4.329684860452411E-3</v>
      </c>
      <c r="BS1615" s="107">
        <f t="shared" si="1113"/>
        <v>5.8931821711713361E-3</v>
      </c>
      <c r="BT1615" s="107">
        <f t="shared" si="1114"/>
        <v>3.0067255975363964E-4</v>
      </c>
      <c r="BU1615" s="107">
        <f t="shared" si="1115"/>
        <v>7.2161414340873526E-3</v>
      </c>
      <c r="BV1615" s="107">
        <f t="shared" si="1116"/>
        <v>2.8445413755769025</v>
      </c>
      <c r="BW1615" s="117">
        <f t="shared" si="1117"/>
        <v>25.275559350583606</v>
      </c>
    </row>
    <row r="1616" spans="1:75" ht="15" customHeight="1" x14ac:dyDescent="0.25">
      <c r="A1616" s="108">
        <v>4.6094972222222221</v>
      </c>
      <c r="B1616" s="108">
        <v>-74.140144444444445</v>
      </c>
      <c r="C1616" s="119">
        <v>25</v>
      </c>
      <c r="D1616" s="119">
        <v>25</v>
      </c>
      <c r="E1616" s="119">
        <v>1821</v>
      </c>
      <c r="F1616" s="31" t="s">
        <v>3969</v>
      </c>
      <c r="G1616" s="31" t="s">
        <v>3970</v>
      </c>
      <c r="H1616" s="31" t="s">
        <v>3971</v>
      </c>
      <c r="I1616" s="14" t="s">
        <v>195</v>
      </c>
      <c r="J1616" s="1" t="s">
        <v>3576</v>
      </c>
      <c r="K1616" s="1" t="s">
        <v>3972</v>
      </c>
      <c r="L1616" s="1"/>
      <c r="M1616" s="1" t="s">
        <v>3458</v>
      </c>
      <c r="N1616" s="15" t="s">
        <v>43</v>
      </c>
      <c r="O1616" s="2" t="s">
        <v>123</v>
      </c>
      <c r="P1616" s="17">
        <v>1.3557806644477024E-2</v>
      </c>
      <c r="Q1616" s="54">
        <v>0</v>
      </c>
      <c r="R1616" s="18">
        <v>0</v>
      </c>
      <c r="S1616" s="15" t="s">
        <v>45</v>
      </c>
      <c r="T1616" s="15"/>
      <c r="U1616" s="15"/>
      <c r="V1616" s="14">
        <v>365</v>
      </c>
      <c r="W1616" s="1"/>
      <c r="X1616" s="1"/>
      <c r="Y1616" s="1" t="e">
        <v>#VALUE!</v>
      </c>
      <c r="Z1616" s="1">
        <v>0</v>
      </c>
      <c r="AA1616" s="1">
        <v>0</v>
      </c>
      <c r="AB1616" s="19" t="s">
        <v>49</v>
      </c>
      <c r="AC1616" s="19">
        <v>196.35697419693699</v>
      </c>
      <c r="AD1616" s="19">
        <v>1220.7279907421801</v>
      </c>
      <c r="AE1616" s="19">
        <v>69.655897325915305</v>
      </c>
      <c r="AF1616" s="19">
        <v>640</v>
      </c>
      <c r="AG1616" s="19">
        <v>1920000</v>
      </c>
      <c r="AH1616" s="20">
        <v>2.9803032786885244</v>
      </c>
      <c r="AI1616" s="20">
        <v>1.362E-5</v>
      </c>
      <c r="AJ1616" s="21">
        <f>AC1616*R1616/1000000000</f>
        <v>0</v>
      </c>
      <c r="AK1616" s="21">
        <f>AD1616*R1616/1000000000</f>
        <v>0</v>
      </c>
      <c r="AL1616" s="21">
        <f>AE1616*R1616/1000000000</f>
        <v>0</v>
      </c>
      <c r="AM1616" s="21">
        <f>AF1616*R1616/1000000000</f>
        <v>0</v>
      </c>
      <c r="AN1616" s="21">
        <f>AG1616*R1616/1000000000</f>
        <v>0</v>
      </c>
      <c r="AO1616" s="86">
        <f t="shared" si="1102"/>
        <v>4.2853854486562546E-5</v>
      </c>
      <c r="AP1616" s="88">
        <f t="shared" si="1103"/>
        <v>0</v>
      </c>
      <c r="AQ1616" s="89">
        <f t="shared" si="1104"/>
        <v>0</v>
      </c>
      <c r="AR1616" s="89">
        <f t="shared" si="1105"/>
        <v>0</v>
      </c>
      <c r="AS1616" s="89">
        <f t="shared" si="1106"/>
        <v>0</v>
      </c>
      <c r="AT1616" s="89">
        <f t="shared" si="1107"/>
        <v>0</v>
      </c>
      <c r="AU1616" s="91">
        <f t="shared" si="1108"/>
        <v>1.1740782051113026E-7</v>
      </c>
      <c r="AV1616" s="95">
        <f t="shared" si="1118"/>
        <v>0</v>
      </c>
      <c r="AW1616" s="96">
        <f t="shared" si="1119"/>
        <v>0</v>
      </c>
      <c r="AX1616" s="96">
        <f t="shared" si="1120"/>
        <v>0</v>
      </c>
      <c r="AY1616" s="96">
        <f t="shared" si="1121"/>
        <v>0</v>
      </c>
      <c r="AZ1616" s="96">
        <f t="shared" si="1122"/>
        <v>0</v>
      </c>
      <c r="BA1616" s="97">
        <f t="shared" si="1123"/>
        <v>42.853854486562547</v>
      </c>
      <c r="BB1616" s="102">
        <f t="shared" si="1124"/>
        <v>0</v>
      </c>
      <c r="BC1616" s="98">
        <f t="shared" si="1125"/>
        <v>0</v>
      </c>
      <c r="BD1616" s="98">
        <f t="shared" si="1126"/>
        <v>0</v>
      </c>
      <c r="BE1616" s="98">
        <f t="shared" si="1127"/>
        <v>0</v>
      </c>
      <c r="BF1616" s="98">
        <f t="shared" si="1128"/>
        <v>0</v>
      </c>
      <c r="BG1616" s="103">
        <f t="shared" si="1129"/>
        <v>0.11740782051113026</v>
      </c>
      <c r="BH1616">
        <v>0.1</v>
      </c>
      <c r="BI1616">
        <f t="shared" si="1109"/>
        <v>0</v>
      </c>
      <c r="BJ1616">
        <v>0.1</v>
      </c>
      <c r="BK1616">
        <f t="shared" si="1110"/>
        <v>0.29803032786885247</v>
      </c>
      <c r="BL1616" s="114">
        <v>187.562005220738</v>
      </c>
      <c r="BM1616" s="114">
        <v>1012.03746873145</v>
      </c>
      <c r="BN1616" s="114">
        <v>69.555897325915296</v>
      </c>
      <c r="BO1616" s="114">
        <v>256</v>
      </c>
      <c r="BP1616" s="114">
        <v>384000</v>
      </c>
      <c r="BQ1616" s="107">
        <f t="shared" si="1111"/>
        <v>1.362E-6</v>
      </c>
      <c r="BR1616" s="107" t="e">
        <f t="shared" si="1112"/>
        <v>#DIV/0!</v>
      </c>
      <c r="BS1616" s="107" t="e">
        <f t="shared" si="1113"/>
        <v>#DIV/0!</v>
      </c>
      <c r="BT1616" s="107" t="e">
        <f t="shared" si="1114"/>
        <v>#DIV/0!</v>
      </c>
      <c r="BU1616" s="107" t="e">
        <f t="shared" si="1115"/>
        <v>#DIV/0!</v>
      </c>
      <c r="BV1616" s="107" t="e">
        <f t="shared" si="1116"/>
        <v>#DIV/0!</v>
      </c>
      <c r="BW1616" s="117">
        <f t="shared" si="1117"/>
        <v>6.0604502214859873E-6</v>
      </c>
    </row>
    <row r="1617" spans="1:75" ht="15" customHeight="1" x14ac:dyDescent="0.25">
      <c r="A1617" s="108">
        <v>4.5825916666666666</v>
      </c>
      <c r="B1617" s="108">
        <v>-74.147211111111119</v>
      </c>
      <c r="C1617" s="119">
        <v>24</v>
      </c>
      <c r="D1617" s="119">
        <v>22</v>
      </c>
      <c r="E1617" s="119">
        <v>1781</v>
      </c>
      <c r="F1617" s="31" t="s">
        <v>3973</v>
      </c>
      <c r="G1617" s="31" t="s">
        <v>3974</v>
      </c>
      <c r="H1617" s="31" t="s">
        <v>3975</v>
      </c>
      <c r="I1617" s="53" t="s">
        <v>1481</v>
      </c>
      <c r="J1617" s="1" t="s">
        <v>41</v>
      </c>
      <c r="K1617" s="1" t="s">
        <v>3976</v>
      </c>
      <c r="L1617" s="1"/>
      <c r="M1617" s="1">
        <v>1976</v>
      </c>
      <c r="N1617" s="2" t="s">
        <v>163</v>
      </c>
      <c r="O1617" s="2" t="s">
        <v>164</v>
      </c>
      <c r="P1617" s="17">
        <v>4.0705118194389121E-2</v>
      </c>
      <c r="Q1617" s="54">
        <v>588.70540800000003</v>
      </c>
      <c r="R1617" s="18">
        <v>692.80347638499939</v>
      </c>
      <c r="S1617" s="2" t="s">
        <v>45</v>
      </c>
      <c r="T1617" s="2"/>
      <c r="U1617" s="2"/>
      <c r="V1617" s="14">
        <v>365</v>
      </c>
      <c r="W1617" s="1"/>
      <c r="X1617" s="1"/>
      <c r="Y1617" s="14">
        <v>8760</v>
      </c>
      <c r="Z1617" s="1">
        <v>0</v>
      </c>
      <c r="AA1617" s="1">
        <v>0</v>
      </c>
      <c r="AB1617" s="19" t="s">
        <v>49</v>
      </c>
      <c r="AC1617" s="19">
        <v>6028806.2199999997</v>
      </c>
      <c r="AD1617" s="19">
        <v>4168764.2439999999</v>
      </c>
      <c r="AE1617" s="19">
        <v>26460000</v>
      </c>
      <c r="AF1617" s="19">
        <v>600000</v>
      </c>
      <c r="AG1617" s="19">
        <v>2640000</v>
      </c>
      <c r="AH1617" s="23">
        <v>588.70540800000003</v>
      </c>
      <c r="AI1617" s="20">
        <v>9.1200000000000003E-2</v>
      </c>
      <c r="AJ1617" s="21">
        <f>AC1617*R1617/1000000000</f>
        <v>4.1767779076675069</v>
      </c>
      <c r="AK1617" s="21">
        <f>AD1617*R1617/1000000000</f>
        <v>2.8881343604726841</v>
      </c>
      <c r="AL1617" s="21">
        <f>AE1617*R1617/1000000000</f>
        <v>18.331579985147084</v>
      </c>
      <c r="AM1617" s="21">
        <f>AF1617*R1617/1000000000</f>
        <v>0.41568208583099964</v>
      </c>
      <c r="AN1617" s="21">
        <f>AG1617*R1617/1000000000</f>
        <v>1.8290011776563984</v>
      </c>
      <c r="AO1617" s="86">
        <f t="shared" si="1102"/>
        <v>63.183677046311949</v>
      </c>
      <c r="AP1617" s="88">
        <f t="shared" si="1103"/>
        <v>1.144322714429454E-2</v>
      </c>
      <c r="AQ1617" s="89">
        <f t="shared" si="1104"/>
        <v>7.9126968780073546E-3</v>
      </c>
      <c r="AR1617" s="89">
        <f t="shared" si="1105"/>
        <v>5.0223506808622149E-2</v>
      </c>
      <c r="AS1617" s="89">
        <f t="shared" si="1106"/>
        <v>1.1388550296739716E-3</v>
      </c>
      <c r="AT1617" s="89">
        <f t="shared" si="1107"/>
        <v>5.010962130565475E-3</v>
      </c>
      <c r="AU1617" s="91">
        <f t="shared" si="1108"/>
        <v>0.17310596451044369</v>
      </c>
      <c r="AV1617" s="95">
        <f t="shared" si="1118"/>
        <v>4176777.907667507</v>
      </c>
      <c r="AW1617" s="96">
        <f t="shared" si="1119"/>
        <v>2888134.3604726843</v>
      </c>
      <c r="AX1617" s="96">
        <f t="shared" si="1120"/>
        <v>18331579.985147085</v>
      </c>
      <c r="AY1617" s="96">
        <f t="shared" si="1121"/>
        <v>415682.08583099965</v>
      </c>
      <c r="AZ1617" s="96">
        <f t="shared" si="1122"/>
        <v>1829001.1776563984</v>
      </c>
      <c r="BA1617" s="97">
        <f t="shared" si="1123"/>
        <v>63183677.046311952</v>
      </c>
      <c r="BB1617" s="102">
        <f t="shared" si="1124"/>
        <v>11443.22714429454</v>
      </c>
      <c r="BC1617" s="98">
        <f t="shared" si="1125"/>
        <v>7912.6968780073548</v>
      </c>
      <c r="BD1617" s="98">
        <f t="shared" si="1126"/>
        <v>50223.506808622151</v>
      </c>
      <c r="BE1617" s="98">
        <f t="shared" si="1127"/>
        <v>1138.8550296739716</v>
      </c>
      <c r="BF1617" s="98">
        <f t="shared" si="1128"/>
        <v>5010.9621305654746</v>
      </c>
      <c r="BG1617" s="103">
        <f t="shared" si="1129"/>
        <v>173105.96451044368</v>
      </c>
      <c r="BH1617">
        <v>0.1</v>
      </c>
      <c r="BI1617">
        <f t="shared" si="1109"/>
        <v>69.280347638499947</v>
      </c>
      <c r="BJ1617">
        <v>0.1</v>
      </c>
      <c r="BK1617">
        <f t="shared" si="1110"/>
        <v>58.870540800000008</v>
      </c>
      <c r="BL1617" s="114">
        <v>2023172.2660000001</v>
      </c>
      <c r="BM1617" s="114">
        <v>598737.96600000001</v>
      </c>
      <c r="BN1617">
        <f t="shared" ref="BN1617:BP1618" si="1131">AE1617*0.1</f>
        <v>2646000</v>
      </c>
      <c r="BO1617">
        <f t="shared" si="1131"/>
        <v>60000</v>
      </c>
      <c r="BP1617">
        <f t="shared" si="1131"/>
        <v>264000</v>
      </c>
      <c r="BQ1617" s="107">
        <f t="shared" si="1111"/>
        <v>9.1200000000000014E-3</v>
      </c>
      <c r="BR1617" s="107">
        <f t="shared" si="1112"/>
        <v>1.4625688622683124</v>
      </c>
      <c r="BS1617" s="107">
        <f t="shared" si="1113"/>
        <v>0.50544897424283053</v>
      </c>
      <c r="BT1617" s="107">
        <f t="shared" si="1114"/>
        <v>2.5924769034722193</v>
      </c>
      <c r="BU1617" s="107">
        <f t="shared" si="1115"/>
        <v>5.878632434177368E-2</v>
      </c>
      <c r="BV1617" s="107">
        <f t="shared" si="1116"/>
        <v>0.2586598271038042</v>
      </c>
      <c r="BW1617" s="117">
        <f t="shared" si="1117"/>
        <v>8.935521299949599</v>
      </c>
    </row>
    <row r="1618" spans="1:75" ht="15" customHeight="1" x14ac:dyDescent="0.25">
      <c r="A1618" s="108">
        <v>4.6095027777777773</v>
      </c>
      <c r="B1618" s="108">
        <v>-74.098091666666662</v>
      </c>
      <c r="C1618" s="119">
        <v>29</v>
      </c>
      <c r="D1618" s="119">
        <v>25</v>
      </c>
      <c r="E1618" s="119">
        <v>2318</v>
      </c>
      <c r="F1618" s="31" t="s">
        <v>3977</v>
      </c>
      <c r="G1618" s="31" t="s">
        <v>3978</v>
      </c>
      <c r="H1618" s="31" t="s">
        <v>3979</v>
      </c>
      <c r="I1618" s="14" t="s">
        <v>133</v>
      </c>
      <c r="J1618" s="1" t="s">
        <v>1274</v>
      </c>
      <c r="K1618" s="1" t="s">
        <v>3980</v>
      </c>
      <c r="L1618" s="1"/>
      <c r="M1618" s="1" t="s">
        <v>3981</v>
      </c>
      <c r="N1618" s="2" t="s">
        <v>172</v>
      </c>
      <c r="O1618" s="2" t="s">
        <v>2955</v>
      </c>
      <c r="P1618" s="22">
        <v>1.3557806644477024E-2</v>
      </c>
      <c r="Q1618" s="54">
        <v>10.901952</v>
      </c>
      <c r="R1618" s="18">
        <v>11.509503464875092</v>
      </c>
      <c r="S1618" s="2" t="s">
        <v>45</v>
      </c>
      <c r="T1618" s="2"/>
      <c r="U1618" s="2"/>
      <c r="V1618" s="14">
        <v>365</v>
      </c>
      <c r="W1618" s="1"/>
      <c r="X1618" s="1"/>
      <c r="Y1618" s="14">
        <v>0</v>
      </c>
      <c r="Z1618" s="1">
        <v>0</v>
      </c>
      <c r="AA1618" s="1">
        <v>0</v>
      </c>
      <c r="AB1618" s="19" t="s">
        <v>49</v>
      </c>
      <c r="AC1618" s="19">
        <v>2968843.1409999998</v>
      </c>
      <c r="AD1618" s="19">
        <v>1108945.1540000001</v>
      </c>
      <c r="AE1618" s="19">
        <v>26460000</v>
      </c>
      <c r="AF1618" s="19">
        <v>600000</v>
      </c>
      <c r="AG1618" s="19">
        <v>2640000</v>
      </c>
      <c r="AH1618" s="23">
        <v>10.901952</v>
      </c>
      <c r="AI1618" s="20">
        <v>3.3600000000000005E-2</v>
      </c>
      <c r="AJ1618" s="21">
        <f>AC1618*R1618/1000000000</f>
        <v>3.4169910418010145E-2</v>
      </c>
      <c r="AK1618" s="21">
        <f>AD1618*R1618/1000000000</f>
        <v>1.2763408092319444E-2</v>
      </c>
      <c r="AL1618" s="21">
        <f>AE1618*R1618/1000000000</f>
        <v>0.30454146168059493</v>
      </c>
      <c r="AM1618" s="21">
        <f>AF1618*R1618/1000000000</f>
        <v>6.9057020789250554E-3</v>
      </c>
      <c r="AN1618" s="21">
        <f>AG1618*R1618/1000000000</f>
        <v>3.0385089147270245E-2</v>
      </c>
      <c r="AO1618" s="86">
        <f t="shared" si="1102"/>
        <v>0.38671931641980312</v>
      </c>
      <c r="AP1618" s="88">
        <f t="shared" si="1103"/>
        <v>9.3616192926055197E-5</v>
      </c>
      <c r="AQ1618" s="89">
        <f t="shared" si="1104"/>
        <v>3.4968241348820393E-5</v>
      </c>
      <c r="AR1618" s="89">
        <f t="shared" si="1105"/>
        <v>8.3436016898793132E-4</v>
      </c>
      <c r="AS1618" s="89">
        <f t="shared" si="1106"/>
        <v>1.8919731723082343E-5</v>
      </c>
      <c r="AT1618" s="89">
        <f t="shared" si="1107"/>
        <v>8.3246819581562321E-5</v>
      </c>
      <c r="AU1618" s="91">
        <f t="shared" si="1108"/>
        <v>1.0595049764926113E-3</v>
      </c>
      <c r="AV1618" s="95">
        <f t="shared" si="1118"/>
        <v>34169.910418010142</v>
      </c>
      <c r="AW1618" s="96">
        <f t="shared" si="1119"/>
        <v>12763.408092319443</v>
      </c>
      <c r="AX1618" s="96">
        <f t="shared" si="1120"/>
        <v>304541.46168059495</v>
      </c>
      <c r="AY1618" s="96">
        <f t="shared" si="1121"/>
        <v>6905.7020789250555</v>
      </c>
      <c r="AZ1618" s="96">
        <f t="shared" si="1122"/>
        <v>30385.089147270246</v>
      </c>
      <c r="BA1618" s="97">
        <f t="shared" si="1123"/>
        <v>386719.31641980313</v>
      </c>
      <c r="BB1618" s="102">
        <f t="shared" si="1124"/>
        <v>93.616192926055191</v>
      </c>
      <c r="BC1618" s="98">
        <f t="shared" si="1125"/>
        <v>34.968241348820392</v>
      </c>
      <c r="BD1618" s="98">
        <f t="shared" si="1126"/>
        <v>834.36016898793127</v>
      </c>
      <c r="BE1618" s="98">
        <f t="shared" si="1127"/>
        <v>18.919731723082343</v>
      </c>
      <c r="BF1618" s="98">
        <f t="shared" si="1128"/>
        <v>83.24681958156232</v>
      </c>
      <c r="BG1618" s="103">
        <f t="shared" si="1129"/>
        <v>1059.5049764926114</v>
      </c>
      <c r="BH1618">
        <v>0.1</v>
      </c>
      <c r="BI1618">
        <f t="shared" si="1109"/>
        <v>1.1509503464875093</v>
      </c>
      <c r="BJ1618">
        <v>0.1</v>
      </c>
      <c r="BK1618">
        <f t="shared" si="1110"/>
        <v>1.0901951999999999</v>
      </c>
      <c r="BL1618" s="114">
        <v>2364070.8470000001</v>
      </c>
      <c r="BM1618" s="114">
        <v>451327.576</v>
      </c>
      <c r="BN1618">
        <f t="shared" si="1131"/>
        <v>2646000</v>
      </c>
      <c r="BO1618">
        <f t="shared" si="1131"/>
        <v>60000</v>
      </c>
      <c r="BP1618">
        <f t="shared" si="1131"/>
        <v>264000</v>
      </c>
      <c r="BQ1618" s="107">
        <f t="shared" si="1111"/>
        <v>3.3600000000000006E-3</v>
      </c>
      <c r="BR1618" s="107">
        <f t="shared" si="1112"/>
        <v>2.7422998253777781E-2</v>
      </c>
      <c r="BS1618" s="107">
        <f t="shared" si="1113"/>
        <v>5.3490616946101988E-3</v>
      </c>
      <c r="BT1618" s="107">
        <f t="shared" si="1114"/>
        <v>4.3068666541362363E-2</v>
      </c>
      <c r="BU1618" s="107">
        <f t="shared" si="1115"/>
        <v>9.7661375377238921E-4</v>
      </c>
      <c r="BV1618" s="107">
        <f t="shared" si="1116"/>
        <v>4.297100516598513E-3</v>
      </c>
      <c r="BW1618" s="117">
        <f t="shared" si="1117"/>
        <v>5.4690370211253794E-2</v>
      </c>
    </row>
    <row r="1619" spans="1:75" ht="15" customHeight="1" x14ac:dyDescent="0.25">
      <c r="A1619" s="108">
        <v>4.6095027777777773</v>
      </c>
      <c r="B1619" s="108">
        <v>-74.098091666666662</v>
      </c>
      <c r="C1619" s="119">
        <v>29</v>
      </c>
      <c r="D1619" s="119">
        <v>25</v>
      </c>
      <c r="E1619" s="119">
        <v>2318</v>
      </c>
      <c r="F1619" s="31" t="s">
        <v>3977</v>
      </c>
      <c r="G1619" s="31" t="s">
        <v>3978</v>
      </c>
      <c r="H1619" s="31" t="s">
        <v>3979</v>
      </c>
      <c r="I1619" s="14" t="s">
        <v>133</v>
      </c>
      <c r="J1619" s="1" t="s">
        <v>2019</v>
      </c>
      <c r="K1619" s="1" t="s">
        <v>3982</v>
      </c>
      <c r="L1619" s="1"/>
      <c r="M1619" s="1">
        <v>2005</v>
      </c>
      <c r="N1619" s="2" t="s">
        <v>150</v>
      </c>
      <c r="O1619" s="2" t="s">
        <v>63</v>
      </c>
      <c r="P1619" s="17">
        <v>-1.5549305289660951E-2</v>
      </c>
      <c r="Q1619" s="54">
        <v>72000</v>
      </c>
      <c r="R1619" s="18">
        <v>67658.222899936402</v>
      </c>
      <c r="S1619" s="15" t="s">
        <v>64</v>
      </c>
      <c r="T1619" s="15">
        <f>((R1619*6933000)/1000)/8460</f>
        <v>55446.153589274123</v>
      </c>
      <c r="U1619" s="15" t="s">
        <v>45</v>
      </c>
      <c r="V1619" s="14">
        <v>365</v>
      </c>
      <c r="W1619" s="1"/>
      <c r="X1619" s="1"/>
      <c r="Y1619" s="14">
        <v>0</v>
      </c>
      <c r="Z1619" s="1">
        <v>0</v>
      </c>
      <c r="AA1619" s="1">
        <v>0</v>
      </c>
      <c r="AB1619" s="19" t="s">
        <v>226</v>
      </c>
      <c r="AC1619" s="19">
        <v>12.7152226842523</v>
      </c>
      <c r="AD1619" s="19">
        <v>4.5638248573294096</v>
      </c>
      <c r="AE1619" s="19">
        <v>12.0799261022882</v>
      </c>
      <c r="AF1619" s="19">
        <v>6.25</v>
      </c>
      <c r="AG1619" s="19">
        <v>2343</v>
      </c>
      <c r="AH1619" s="20">
        <v>26143.981481481482</v>
      </c>
      <c r="AI1619" s="20">
        <v>2.9999999999999997E-8</v>
      </c>
      <c r="AJ1619" s="21">
        <f>AC1619*R1619/1000000</f>
        <v>0.86028937059346966</v>
      </c>
      <c r="AK1619" s="21">
        <f>AD1619*R1619/1000000</f>
        <v>0.30878027947346365</v>
      </c>
      <c r="AL1619" s="21">
        <f>AE1619*R1619/1000000</f>
        <v>0.81730633284337495</v>
      </c>
      <c r="AM1619" s="21">
        <f>AF1619*R1619/1000000</f>
        <v>0.42286389312460249</v>
      </c>
      <c r="AN1619" s="21">
        <f>AG1619*R1619/1000000</f>
        <v>158.52321625455099</v>
      </c>
      <c r="AO1619" s="86">
        <f t="shared" si="1102"/>
        <v>7.3702305273578477E-4</v>
      </c>
      <c r="AP1619" s="88">
        <f t="shared" si="1103"/>
        <v>2.3569571797081362E-3</v>
      </c>
      <c r="AQ1619" s="89">
        <f t="shared" si="1104"/>
        <v>8.4597336842044831E-4</v>
      </c>
      <c r="AR1619" s="89">
        <f t="shared" si="1105"/>
        <v>2.2391954324476027E-3</v>
      </c>
      <c r="AS1619" s="89">
        <f t="shared" si="1106"/>
        <v>1.1585312140400068E-3</v>
      </c>
      <c r="AT1619" s="89">
        <f t="shared" si="1107"/>
        <v>0.43431018151931777</v>
      </c>
      <c r="AU1619" s="91">
        <f t="shared" si="1108"/>
        <v>2.0192412403720132E-6</v>
      </c>
      <c r="AV1619" s="95">
        <f t="shared" si="1118"/>
        <v>860289.37059346971</v>
      </c>
      <c r="AW1619" s="96">
        <f t="shared" si="1119"/>
        <v>308780.27947346366</v>
      </c>
      <c r="AX1619" s="96">
        <f t="shared" si="1120"/>
        <v>817306.33284337493</v>
      </c>
      <c r="AY1619" s="96">
        <f t="shared" si="1121"/>
        <v>422863.8931246025</v>
      </c>
      <c r="AZ1619" s="96">
        <f t="shared" si="1122"/>
        <v>158523216.25455099</v>
      </c>
      <c r="BA1619" s="97">
        <f t="shared" si="1123"/>
        <v>737.02305273578474</v>
      </c>
      <c r="BB1619" s="102">
        <f t="shared" si="1124"/>
        <v>2356.9571797081362</v>
      </c>
      <c r="BC1619" s="98">
        <f t="shared" si="1125"/>
        <v>845.97336842044831</v>
      </c>
      <c r="BD1619" s="98">
        <f t="shared" si="1126"/>
        <v>2239.1954324476028</v>
      </c>
      <c r="BE1619" s="98">
        <f t="shared" si="1127"/>
        <v>1158.5312140400067</v>
      </c>
      <c r="BF1619" s="98">
        <f t="shared" si="1128"/>
        <v>434310.18151931779</v>
      </c>
      <c r="BG1619" s="103">
        <f t="shared" si="1129"/>
        <v>2.019241240372013</v>
      </c>
      <c r="BH1619">
        <v>0.1</v>
      </c>
      <c r="BI1619">
        <f t="shared" si="1109"/>
        <v>6765.8222899936409</v>
      </c>
      <c r="BJ1619">
        <v>0.1</v>
      </c>
      <c r="BK1619">
        <f t="shared" si="1110"/>
        <v>2614.3981481481483</v>
      </c>
      <c r="BL1619" s="114">
        <v>8.7974410932361504</v>
      </c>
      <c r="BM1619" s="114">
        <v>3.6268345072346699</v>
      </c>
      <c r="BN1619" s="114">
        <v>10.053852918428399</v>
      </c>
      <c r="BO1619" s="114">
        <v>12.5</v>
      </c>
      <c r="BP1619" s="114">
        <v>2343</v>
      </c>
      <c r="BQ1619" s="107">
        <f t="shared" si="1111"/>
        <v>3E-9</v>
      </c>
      <c r="BR1619" s="107">
        <f t="shared" si="1112"/>
        <v>0.60140411562565022</v>
      </c>
      <c r="BS1619" s="107">
        <f t="shared" si="1113"/>
        <v>0.2473203144756777</v>
      </c>
      <c r="BT1619" s="107">
        <f t="shared" si="1114"/>
        <v>0.6851182854103981</v>
      </c>
      <c r="BU1619" s="107">
        <f t="shared" si="1115"/>
        <v>0.84678428608180134</v>
      </c>
      <c r="BV1619" s="107">
        <f t="shared" si="1116"/>
        <v>159.31386064182868</v>
      </c>
      <c r="BW1619" s="117">
        <f t="shared" si="1117"/>
        <v>1.0423079969605678E-4</v>
      </c>
    </row>
    <row r="1620" spans="1:75" ht="45" customHeight="1" x14ac:dyDescent="0.25">
      <c r="A1620" s="108">
        <v>4.5926388888888887</v>
      </c>
      <c r="B1620" s="108">
        <v>-74.167055555555564</v>
      </c>
      <c r="C1620" s="119">
        <v>22</v>
      </c>
      <c r="D1620" s="119">
        <v>23</v>
      </c>
      <c r="E1620" s="119">
        <v>1792</v>
      </c>
      <c r="F1620" s="31" t="s">
        <v>3983</v>
      </c>
      <c r="G1620" s="31" t="s">
        <v>3984</v>
      </c>
      <c r="H1620" s="31" t="s">
        <v>3985</v>
      </c>
      <c r="I1620" s="53" t="s">
        <v>3328</v>
      </c>
      <c r="J1620" s="1" t="s">
        <v>41</v>
      </c>
      <c r="K1620" s="1" t="s">
        <v>3986</v>
      </c>
      <c r="L1620" s="1"/>
      <c r="M1620" s="1">
        <v>1970</v>
      </c>
      <c r="N1620" s="15" t="s">
        <v>43</v>
      </c>
      <c r="O1620" s="2" t="s">
        <v>86</v>
      </c>
      <c r="P1620" s="28">
        <v>4.2689148957375835E-3</v>
      </c>
      <c r="Q1620" s="54">
        <v>86400</v>
      </c>
      <c r="R1620" s="18">
        <v>87888.005167172596</v>
      </c>
      <c r="S1620" s="2" t="s">
        <v>45</v>
      </c>
      <c r="T1620" s="2"/>
      <c r="U1620" s="2"/>
      <c r="V1620" s="14">
        <v>365</v>
      </c>
      <c r="W1620" s="1"/>
      <c r="X1620" s="1"/>
      <c r="Y1620" s="1">
        <v>2920</v>
      </c>
      <c r="Z1620" s="1">
        <v>0</v>
      </c>
      <c r="AA1620" s="1">
        <v>0</v>
      </c>
      <c r="AB1620" s="19" t="s">
        <v>49</v>
      </c>
      <c r="AC1620" s="19">
        <v>589.42211574465</v>
      </c>
      <c r="AD1620" s="19">
        <v>6395.3771199333296</v>
      </c>
      <c r="AE1620" s="19">
        <v>22.425616220874101</v>
      </c>
      <c r="AF1620" s="19">
        <v>1344</v>
      </c>
      <c r="AG1620" s="19">
        <v>1920000</v>
      </c>
      <c r="AH1620" s="20">
        <v>1159.0914634146341</v>
      </c>
      <c r="AI1620" s="20">
        <v>1.4200000000000001E-4</v>
      </c>
      <c r="AJ1620" s="21">
        <f>AC1620*R1620/1000000000</f>
        <v>5.18031339542116E-2</v>
      </c>
      <c r="AK1620" s="21">
        <f>AD1620*R1620/1000000000</f>
        <v>0.56207693736271791</v>
      </c>
      <c r="AL1620" s="21">
        <f>AE1620*R1620/1000000000</f>
        <v>1.9709426742972125E-3</v>
      </c>
      <c r="AM1620" s="21">
        <f>AF1620*R1620/1000000000</f>
        <v>0.11812147894467998</v>
      </c>
      <c r="AN1620" s="21">
        <f>AG1620*R1620/1000000000</f>
        <v>168.74496992097139</v>
      </c>
      <c r="AO1620" s="86">
        <f t="shared" si="1102"/>
        <v>0.16742562021603197</v>
      </c>
      <c r="AP1620" s="88">
        <f t="shared" si="1103"/>
        <v>1.4192639439510027E-4</v>
      </c>
      <c r="AQ1620" s="89">
        <f t="shared" si="1104"/>
        <v>1.5399368146923778E-3</v>
      </c>
      <c r="AR1620" s="89">
        <f t="shared" si="1105"/>
        <v>5.3998429432800342E-6</v>
      </c>
      <c r="AS1620" s="89">
        <f t="shared" si="1106"/>
        <v>3.236204902593972E-4</v>
      </c>
      <c r="AT1620" s="89">
        <f t="shared" si="1107"/>
        <v>0.46231498608485311</v>
      </c>
      <c r="AU1620" s="91">
        <f t="shared" si="1108"/>
        <v>4.5870032935899167E-4</v>
      </c>
      <c r="AV1620" s="95">
        <f t="shared" si="1118"/>
        <v>51803.133954211597</v>
      </c>
      <c r="AW1620" s="96">
        <f t="shared" si="1119"/>
        <v>562076.93736271793</v>
      </c>
      <c r="AX1620" s="96">
        <f t="shared" si="1120"/>
        <v>1970.9426742972125</v>
      </c>
      <c r="AY1620" s="96">
        <f t="shared" si="1121"/>
        <v>118121.47894467997</v>
      </c>
      <c r="AZ1620" s="96">
        <f t="shared" si="1122"/>
        <v>168744969.92097139</v>
      </c>
      <c r="BA1620" s="97">
        <f t="shared" si="1123"/>
        <v>167425.62021603197</v>
      </c>
      <c r="BB1620" s="102">
        <f t="shared" si="1124"/>
        <v>141.92639439510026</v>
      </c>
      <c r="BC1620" s="98">
        <f t="shared" si="1125"/>
        <v>1539.9368146923778</v>
      </c>
      <c r="BD1620" s="98">
        <f t="shared" si="1126"/>
        <v>5.3998429432800341</v>
      </c>
      <c r="BE1620" s="98">
        <f t="shared" si="1127"/>
        <v>323.62049025939723</v>
      </c>
      <c r="BF1620" s="98">
        <f t="shared" si="1128"/>
        <v>462314.98608485312</v>
      </c>
      <c r="BG1620" s="103">
        <f t="shared" si="1129"/>
        <v>458.70032935899167</v>
      </c>
      <c r="BH1620">
        <v>0.1</v>
      </c>
      <c r="BI1620">
        <f t="shared" si="1109"/>
        <v>8788.8005167172596</v>
      </c>
      <c r="BJ1620">
        <v>0.1</v>
      </c>
      <c r="BK1620">
        <f t="shared" si="1110"/>
        <v>115.90914634146341</v>
      </c>
      <c r="BL1620" s="114">
        <v>491.49252207956101</v>
      </c>
      <c r="BM1620" s="114">
        <v>4911.7599692228896</v>
      </c>
      <c r="BN1620" s="114">
        <v>16.278520514623899</v>
      </c>
      <c r="BO1620" s="114">
        <v>537.6</v>
      </c>
      <c r="BP1620" s="114">
        <v>384000</v>
      </c>
      <c r="BQ1620" s="107">
        <f t="shared" si="1111"/>
        <v>1.4200000000000001E-5</v>
      </c>
      <c r="BR1620" s="107">
        <f t="shared" si="1112"/>
        <v>4.3505812819047786E-2</v>
      </c>
      <c r="BS1620" s="107">
        <f t="shared" si="1113"/>
        <v>0.43532867917792123</v>
      </c>
      <c r="BT1620" s="107">
        <f t="shared" si="1114"/>
        <v>1.4441989370578237E-3</v>
      </c>
      <c r="BU1620" s="107">
        <f t="shared" si="1115"/>
        <v>4.8702733434308816E-2</v>
      </c>
      <c r="BV1620" s="107">
        <f t="shared" si="1116"/>
        <v>37.732522360444939</v>
      </c>
      <c r="BW1620" s="117">
        <f t="shared" si="1117"/>
        <v>2.367755827982395E-2</v>
      </c>
    </row>
    <row r="1621" spans="1:75" ht="45" customHeight="1" x14ac:dyDescent="0.25">
      <c r="A1621" s="108">
        <v>4.5926388888888887</v>
      </c>
      <c r="B1621" s="108">
        <v>-74.167055555555564</v>
      </c>
      <c r="C1621" s="119">
        <v>22</v>
      </c>
      <c r="D1621" s="119">
        <v>23</v>
      </c>
      <c r="E1621" s="119">
        <v>1792</v>
      </c>
      <c r="F1621" s="31" t="s">
        <v>3983</v>
      </c>
      <c r="G1621" s="31" t="s">
        <v>3984</v>
      </c>
      <c r="H1621" s="31" t="s">
        <v>3985</v>
      </c>
      <c r="I1621" s="53" t="s">
        <v>3328</v>
      </c>
      <c r="J1621" s="1" t="s">
        <v>3576</v>
      </c>
      <c r="K1621" s="1" t="s">
        <v>3987</v>
      </c>
      <c r="L1621" s="1"/>
      <c r="M1621" s="1" t="s">
        <v>3988</v>
      </c>
      <c r="N1621" s="15" t="s">
        <v>43</v>
      </c>
      <c r="O1621" s="2" t="s">
        <v>123</v>
      </c>
      <c r="P1621" s="28">
        <v>4.2689148957375835E-3</v>
      </c>
      <c r="Q1621" s="54">
        <v>133937.28</v>
      </c>
      <c r="R1621" s="18">
        <v>136243.98561015096</v>
      </c>
      <c r="S1621" s="2" t="s">
        <v>45</v>
      </c>
      <c r="T1621" s="2"/>
      <c r="U1621" s="2"/>
      <c r="V1621" s="14">
        <v>365</v>
      </c>
      <c r="W1621" s="1"/>
      <c r="X1621" s="1"/>
      <c r="Y1621" s="1">
        <v>2190</v>
      </c>
      <c r="Z1621" s="1">
        <v>0</v>
      </c>
      <c r="AA1621" s="1">
        <v>0</v>
      </c>
      <c r="AB1621" s="19" t="s">
        <v>49</v>
      </c>
      <c r="AC1621" s="19">
        <v>196.35697419693699</v>
      </c>
      <c r="AD1621" s="19">
        <v>1220.7279907421801</v>
      </c>
      <c r="AE1621" s="19">
        <v>69.655897325915305</v>
      </c>
      <c r="AF1621" s="19">
        <v>640</v>
      </c>
      <c r="AG1621" s="19">
        <v>1920000</v>
      </c>
      <c r="AH1621" s="20">
        <v>1159.0914634146341</v>
      </c>
      <c r="AI1621" s="20">
        <v>1.4200000000000001E-4</v>
      </c>
      <c r="AJ1621" s="21">
        <f>AC1621*R1621/1000000000</f>
        <v>2.6752456766940266E-2</v>
      </c>
      <c r="AK1621" s="21">
        <f>AD1621*R1621/1000000000</f>
        <v>0.16631684680458608</v>
      </c>
      <c r="AL1621" s="21">
        <f>AE1621*R1621/1000000000</f>
        <v>9.4901970729341575E-3</v>
      </c>
      <c r="AM1621" s="21">
        <f>AF1621*R1621/1000000000</f>
        <v>8.7196150790496613E-2</v>
      </c>
      <c r="AN1621" s="21">
        <f>AG1621*R1621/1000000000</f>
        <v>261.58845237148984</v>
      </c>
      <c r="AO1621" s="86">
        <f t="shared" si="1102"/>
        <v>0.16742562021603197</v>
      </c>
      <c r="AP1621" s="88">
        <f t="shared" si="1103"/>
        <v>7.3294402101206207E-5</v>
      </c>
      <c r="AQ1621" s="89">
        <f t="shared" si="1104"/>
        <v>4.5566259398516733E-4</v>
      </c>
      <c r="AR1621" s="89">
        <f t="shared" si="1105"/>
        <v>2.6000539925847008E-5</v>
      </c>
      <c r="AS1621" s="89">
        <f t="shared" si="1106"/>
        <v>2.3889356380957976E-4</v>
      </c>
      <c r="AT1621" s="89">
        <f t="shared" si="1107"/>
        <v>0.71668069142873925</v>
      </c>
      <c r="AU1621" s="91">
        <f t="shared" si="1108"/>
        <v>4.5870032935899167E-4</v>
      </c>
      <c r="AV1621" s="95">
        <f t="shared" si="1118"/>
        <v>26752.456766940264</v>
      </c>
      <c r="AW1621" s="96">
        <f t="shared" si="1119"/>
        <v>166316.84680458609</v>
      </c>
      <c r="AX1621" s="96">
        <f t="shared" si="1120"/>
        <v>9490.1970729341574</v>
      </c>
      <c r="AY1621" s="96">
        <f t="shared" si="1121"/>
        <v>87196.150790496613</v>
      </c>
      <c r="AZ1621" s="96">
        <f t="shared" si="1122"/>
        <v>261588452.37148982</v>
      </c>
      <c r="BA1621" s="97">
        <f t="shared" si="1123"/>
        <v>167425.62021603197</v>
      </c>
      <c r="BB1621" s="102">
        <f t="shared" si="1124"/>
        <v>73.294402101206202</v>
      </c>
      <c r="BC1621" s="98">
        <f t="shared" si="1125"/>
        <v>455.66259398516735</v>
      </c>
      <c r="BD1621" s="98">
        <f t="shared" si="1126"/>
        <v>26.000539925847008</v>
      </c>
      <c r="BE1621" s="98">
        <f t="shared" si="1127"/>
        <v>238.89356380957975</v>
      </c>
      <c r="BF1621" s="98">
        <f t="shared" si="1128"/>
        <v>716680.69142873923</v>
      </c>
      <c r="BG1621" s="103">
        <f t="shared" si="1129"/>
        <v>458.70032935899167</v>
      </c>
      <c r="BH1621">
        <v>0.1</v>
      </c>
      <c r="BI1621">
        <f t="shared" si="1109"/>
        <v>13624.398561015098</v>
      </c>
      <c r="BJ1621">
        <v>0.1</v>
      </c>
      <c r="BK1621">
        <f t="shared" si="1110"/>
        <v>115.90914634146341</v>
      </c>
      <c r="BL1621" s="114">
        <v>187.562005220738</v>
      </c>
      <c r="BM1621" s="114">
        <v>1012.03746873145</v>
      </c>
      <c r="BN1621" s="114">
        <v>69.555897325915296</v>
      </c>
      <c r="BO1621" s="114">
        <v>256</v>
      </c>
      <c r="BP1621" s="114">
        <v>384000</v>
      </c>
      <c r="BQ1621" s="107">
        <f t="shared" si="1111"/>
        <v>1.4200000000000001E-5</v>
      </c>
      <c r="BR1621" s="107">
        <f t="shared" si="1112"/>
        <v>2.5693848071074766E-2</v>
      </c>
      <c r="BS1621" s="107">
        <f t="shared" si="1113"/>
        <v>0.13888345994124124</v>
      </c>
      <c r="BT1621" s="107">
        <f t="shared" si="1114"/>
        <v>9.5239733335151129E-3</v>
      </c>
      <c r="BU1621" s="107">
        <f t="shared" si="1115"/>
        <v>3.5951893985650248E-2</v>
      </c>
      <c r="BV1621" s="107">
        <f t="shared" si="1116"/>
        <v>58.492956163161743</v>
      </c>
      <c r="BW1621" s="117">
        <f t="shared" si="1117"/>
        <v>2.367755827982395E-2</v>
      </c>
    </row>
    <row r="1622" spans="1:75" ht="45" customHeight="1" x14ac:dyDescent="0.25">
      <c r="A1622" s="108">
        <v>4.5926388888888887</v>
      </c>
      <c r="B1622" s="108">
        <v>-74.167055555555564</v>
      </c>
      <c r="C1622" s="119">
        <v>22</v>
      </c>
      <c r="D1622" s="119">
        <v>23</v>
      </c>
      <c r="E1622" s="119">
        <v>1792</v>
      </c>
      <c r="F1622" s="31" t="s">
        <v>3983</v>
      </c>
      <c r="G1622" s="31" t="s">
        <v>3984</v>
      </c>
      <c r="H1622" s="31" t="s">
        <v>3985</v>
      </c>
      <c r="I1622" s="53" t="s">
        <v>3328</v>
      </c>
      <c r="J1622" s="1" t="s">
        <v>3576</v>
      </c>
      <c r="K1622" s="1" t="s">
        <v>3987</v>
      </c>
      <c r="L1622" s="1"/>
      <c r="M1622" s="1" t="s">
        <v>3988</v>
      </c>
      <c r="N1622" s="15" t="s">
        <v>43</v>
      </c>
      <c r="O1622" s="2" t="s">
        <v>123</v>
      </c>
      <c r="P1622" s="28">
        <v>4.2689148957375835E-3</v>
      </c>
      <c r="Q1622" s="54">
        <v>133937.28</v>
      </c>
      <c r="R1622" s="18">
        <v>136243.98561015096</v>
      </c>
      <c r="S1622" s="2" t="s">
        <v>45</v>
      </c>
      <c r="T1622" s="2"/>
      <c r="U1622" s="2"/>
      <c r="V1622" s="14">
        <v>365</v>
      </c>
      <c r="W1622" s="1"/>
      <c r="X1622" s="1"/>
      <c r="Y1622" s="1">
        <v>2190</v>
      </c>
      <c r="Z1622" s="1">
        <v>0</v>
      </c>
      <c r="AA1622" s="1">
        <v>0</v>
      </c>
      <c r="AB1622" s="19" t="s">
        <v>49</v>
      </c>
      <c r="AC1622" s="19">
        <v>196.35697419693699</v>
      </c>
      <c r="AD1622" s="19">
        <v>1220.7279907421801</v>
      </c>
      <c r="AE1622" s="19">
        <v>69.655897325915305</v>
      </c>
      <c r="AF1622" s="19">
        <v>640</v>
      </c>
      <c r="AG1622" s="19">
        <v>1920000</v>
      </c>
      <c r="AH1622" s="20">
        <v>1159.0914634146341</v>
      </c>
      <c r="AI1622" s="20">
        <v>1.4200000000000001E-4</v>
      </c>
      <c r="AJ1622" s="21">
        <f>AC1622*R1622/1000000000</f>
        <v>2.6752456766940266E-2</v>
      </c>
      <c r="AK1622" s="21">
        <f>AD1622*R1622/1000000000</f>
        <v>0.16631684680458608</v>
      </c>
      <c r="AL1622" s="21">
        <f>AE1622*R1622/1000000000</f>
        <v>9.4901970729341575E-3</v>
      </c>
      <c r="AM1622" s="21">
        <f>AF1622*R1622/1000000000</f>
        <v>8.7196150790496613E-2</v>
      </c>
      <c r="AN1622" s="21">
        <f>AG1622*R1622/1000000000</f>
        <v>261.58845237148984</v>
      </c>
      <c r="AO1622" s="86">
        <f t="shared" si="1102"/>
        <v>0.16742562021603197</v>
      </c>
      <c r="AP1622" s="88">
        <f t="shared" si="1103"/>
        <v>7.3294402101206207E-5</v>
      </c>
      <c r="AQ1622" s="89">
        <f t="shared" si="1104"/>
        <v>4.5566259398516733E-4</v>
      </c>
      <c r="AR1622" s="89">
        <f t="shared" si="1105"/>
        <v>2.6000539925847008E-5</v>
      </c>
      <c r="AS1622" s="89">
        <f t="shared" si="1106"/>
        <v>2.3889356380957976E-4</v>
      </c>
      <c r="AT1622" s="89">
        <f t="shared" si="1107"/>
        <v>0.71668069142873925</v>
      </c>
      <c r="AU1622" s="91">
        <f t="shared" si="1108"/>
        <v>4.5870032935899167E-4</v>
      </c>
      <c r="AV1622" s="95">
        <f t="shared" si="1118"/>
        <v>26752.456766940264</v>
      </c>
      <c r="AW1622" s="96">
        <f t="shared" si="1119"/>
        <v>166316.84680458609</v>
      </c>
      <c r="AX1622" s="96">
        <f t="shared" si="1120"/>
        <v>9490.1970729341574</v>
      </c>
      <c r="AY1622" s="96">
        <f t="shared" si="1121"/>
        <v>87196.150790496613</v>
      </c>
      <c r="AZ1622" s="96">
        <f t="shared" si="1122"/>
        <v>261588452.37148982</v>
      </c>
      <c r="BA1622" s="97">
        <f t="shared" si="1123"/>
        <v>167425.62021603197</v>
      </c>
      <c r="BB1622" s="102">
        <f t="shared" si="1124"/>
        <v>73.294402101206202</v>
      </c>
      <c r="BC1622" s="98">
        <f t="shared" si="1125"/>
        <v>455.66259398516735</v>
      </c>
      <c r="BD1622" s="98">
        <f t="shared" si="1126"/>
        <v>26.000539925847008</v>
      </c>
      <c r="BE1622" s="98">
        <f t="shared" si="1127"/>
        <v>238.89356380957975</v>
      </c>
      <c r="BF1622" s="98">
        <f t="shared" si="1128"/>
        <v>716680.69142873923</v>
      </c>
      <c r="BG1622" s="103">
        <f t="shared" si="1129"/>
        <v>458.70032935899167</v>
      </c>
      <c r="BH1622">
        <v>0.1</v>
      </c>
      <c r="BI1622">
        <f t="shared" si="1109"/>
        <v>13624.398561015098</v>
      </c>
      <c r="BJ1622">
        <v>0.1</v>
      </c>
      <c r="BK1622">
        <f t="shared" si="1110"/>
        <v>115.90914634146341</v>
      </c>
      <c r="BL1622" s="114">
        <v>187.562005220738</v>
      </c>
      <c r="BM1622" s="114">
        <v>1012.03746873145</v>
      </c>
      <c r="BN1622" s="114">
        <v>69.555897325915296</v>
      </c>
      <c r="BO1622" s="114">
        <v>256</v>
      </c>
      <c r="BP1622" s="114">
        <v>384000</v>
      </c>
      <c r="BQ1622" s="107">
        <f t="shared" si="1111"/>
        <v>1.4200000000000001E-5</v>
      </c>
      <c r="BR1622" s="107">
        <f t="shared" si="1112"/>
        <v>2.5693848071074766E-2</v>
      </c>
      <c r="BS1622" s="107">
        <f t="shared" si="1113"/>
        <v>0.13888345994124124</v>
      </c>
      <c r="BT1622" s="107">
        <f t="shared" si="1114"/>
        <v>9.5239733335151129E-3</v>
      </c>
      <c r="BU1622" s="107">
        <f t="shared" si="1115"/>
        <v>3.5951893985650248E-2</v>
      </c>
      <c r="BV1622" s="107">
        <f t="shared" si="1116"/>
        <v>58.492956163161743</v>
      </c>
      <c r="BW1622" s="117">
        <f t="shared" si="1117"/>
        <v>2.367755827982395E-2</v>
      </c>
    </row>
    <row r="1623" spans="1:75" ht="45" customHeight="1" x14ac:dyDescent="0.25">
      <c r="A1623" s="108">
        <v>4.5926388888888887</v>
      </c>
      <c r="B1623" s="108">
        <v>-74.167055555555564</v>
      </c>
      <c r="C1623" s="119">
        <v>22</v>
      </c>
      <c r="D1623" s="119">
        <v>23</v>
      </c>
      <c r="E1623" s="119">
        <v>1792</v>
      </c>
      <c r="F1623" s="31" t="s">
        <v>3983</v>
      </c>
      <c r="G1623" s="31" t="s">
        <v>3984</v>
      </c>
      <c r="H1623" s="31" t="s">
        <v>3985</v>
      </c>
      <c r="I1623" s="53" t="s">
        <v>3328</v>
      </c>
      <c r="J1623" s="1" t="s">
        <v>3576</v>
      </c>
      <c r="K1623" s="1" t="s">
        <v>3989</v>
      </c>
      <c r="L1623" s="1"/>
      <c r="M1623" s="1">
        <v>1971</v>
      </c>
      <c r="N1623" s="15" t="s">
        <v>43</v>
      </c>
      <c r="O1623" s="2" t="s">
        <v>123</v>
      </c>
      <c r="P1623" s="28">
        <v>4.2689148957375835E-3</v>
      </c>
      <c r="Q1623" s="54">
        <v>103680</v>
      </c>
      <c r="R1623" s="18">
        <v>105465.60620060712</v>
      </c>
      <c r="S1623" s="2" t="s">
        <v>45</v>
      </c>
      <c r="T1623" s="2"/>
      <c r="U1623" s="2"/>
      <c r="V1623" s="14">
        <v>365</v>
      </c>
      <c r="W1623" s="1"/>
      <c r="X1623" s="1"/>
      <c r="Y1623" s="1">
        <v>2190</v>
      </c>
      <c r="Z1623" s="1">
        <v>0</v>
      </c>
      <c r="AA1623" s="1">
        <v>0</v>
      </c>
      <c r="AB1623" s="19" t="s">
        <v>49</v>
      </c>
      <c r="AC1623" s="19">
        <v>196.35697419693699</v>
      </c>
      <c r="AD1623" s="19">
        <v>1220.7279907421801</v>
      </c>
      <c r="AE1623" s="19">
        <v>69.655897325915305</v>
      </c>
      <c r="AF1623" s="19">
        <v>640</v>
      </c>
      <c r="AG1623" s="19">
        <v>1920000</v>
      </c>
      <c r="AH1623" s="20">
        <v>1159.0914634146341</v>
      </c>
      <c r="AI1623" s="20">
        <v>1.4200000000000001E-4</v>
      </c>
      <c r="AJ1623" s="21">
        <f>AC1623*R1623/1000000000</f>
        <v>2.0708907315396926E-2</v>
      </c>
      <c r="AK1623" s="21">
        <f>AD1623*R1623/1000000000</f>
        <v>0.12874481754967312</v>
      </c>
      <c r="AL1623" s="21">
        <f>AE1623*R1623/1000000000</f>
        <v>7.3463014369249055E-3</v>
      </c>
      <c r="AM1623" s="21">
        <f>AF1623*R1623/1000000000</f>
        <v>6.7497987968388559E-2</v>
      </c>
      <c r="AN1623" s="21">
        <f>AG1623*R1623/1000000000</f>
        <v>202.49396390516566</v>
      </c>
      <c r="AO1623" s="86">
        <f t="shared" si="1102"/>
        <v>0.16742562021603197</v>
      </c>
      <c r="AP1623" s="88">
        <f t="shared" si="1103"/>
        <v>5.6736732370950479E-5</v>
      </c>
      <c r="AQ1623" s="89">
        <f t="shared" si="1104"/>
        <v>3.5272552753335101E-4</v>
      </c>
      <c r="AR1623" s="89">
        <f t="shared" si="1105"/>
        <v>2.0126853251849055E-5</v>
      </c>
      <c r="AS1623" s="89">
        <f t="shared" si="1106"/>
        <v>1.8492599443394126E-4</v>
      </c>
      <c r="AT1623" s="89">
        <f t="shared" si="1107"/>
        <v>0.55477798330182371</v>
      </c>
      <c r="AU1623" s="91">
        <f t="shared" si="1108"/>
        <v>4.5870032935899167E-4</v>
      </c>
      <c r="AV1623" s="95">
        <f t="shared" si="1118"/>
        <v>20708.907315396926</v>
      </c>
      <c r="AW1623" s="96">
        <f t="shared" si="1119"/>
        <v>128744.81754967313</v>
      </c>
      <c r="AX1623" s="96">
        <f t="shared" si="1120"/>
        <v>7346.3014369249058</v>
      </c>
      <c r="AY1623" s="96">
        <f t="shared" si="1121"/>
        <v>67497.987968388552</v>
      </c>
      <c r="AZ1623" s="96">
        <f t="shared" si="1122"/>
        <v>202493963.90516564</v>
      </c>
      <c r="BA1623" s="97">
        <f t="shared" si="1123"/>
        <v>167425.62021603197</v>
      </c>
      <c r="BB1623" s="102">
        <f t="shared" si="1124"/>
        <v>56.736732370950477</v>
      </c>
      <c r="BC1623" s="98">
        <f t="shared" si="1125"/>
        <v>352.725527533351</v>
      </c>
      <c r="BD1623" s="98">
        <f t="shared" si="1126"/>
        <v>20.126853251849056</v>
      </c>
      <c r="BE1623" s="98">
        <f t="shared" si="1127"/>
        <v>184.92599443394127</v>
      </c>
      <c r="BF1623" s="98">
        <f t="shared" si="1128"/>
        <v>554777.98330182373</v>
      </c>
      <c r="BG1623" s="103">
        <f t="shared" si="1129"/>
        <v>458.70032935899167</v>
      </c>
      <c r="BH1623">
        <v>0.1</v>
      </c>
      <c r="BI1623">
        <f t="shared" si="1109"/>
        <v>10546.560620060713</v>
      </c>
      <c r="BJ1623">
        <v>0.1</v>
      </c>
      <c r="BK1623">
        <f t="shared" si="1110"/>
        <v>115.90914634146341</v>
      </c>
      <c r="BL1623" s="114">
        <v>187.562005220738</v>
      </c>
      <c r="BM1623" s="114">
        <v>1012.03746873145</v>
      </c>
      <c r="BN1623" s="114">
        <v>69.555897325915296</v>
      </c>
      <c r="BO1623" s="114">
        <v>256</v>
      </c>
      <c r="BP1623" s="114">
        <v>384000</v>
      </c>
      <c r="BQ1623" s="107">
        <f t="shared" si="1111"/>
        <v>1.4200000000000001E-5</v>
      </c>
      <c r="BR1623" s="107">
        <f t="shared" si="1112"/>
        <v>1.9889445029860477E-2</v>
      </c>
      <c r="BS1623" s="107">
        <f t="shared" si="1113"/>
        <v>0.10750880656011448</v>
      </c>
      <c r="BT1623" s="107">
        <f t="shared" si="1114"/>
        <v>7.3724474262792765E-3</v>
      </c>
      <c r="BU1623" s="107">
        <f t="shared" si="1115"/>
        <v>2.7830133391033608E-2</v>
      </c>
      <c r="BV1623" s="107">
        <f t="shared" si="1116"/>
        <v>45.279026832533923</v>
      </c>
      <c r="BW1623" s="117">
        <f t="shared" si="1117"/>
        <v>2.367755827982395E-2</v>
      </c>
    </row>
    <row r="1624" spans="1:75" ht="45" customHeight="1" x14ac:dyDescent="0.25">
      <c r="A1624" s="108">
        <v>4.6123027777777779</v>
      </c>
      <c r="B1624" s="108">
        <v>-74.143911111111123</v>
      </c>
      <c r="C1624" s="119">
        <v>24</v>
      </c>
      <c r="D1624" s="119">
        <v>25</v>
      </c>
      <c r="E1624" s="119">
        <v>1820</v>
      </c>
      <c r="F1624" s="31" t="s">
        <v>3990</v>
      </c>
      <c r="G1624" s="31" t="s">
        <v>3991</v>
      </c>
      <c r="H1624" s="31" t="s">
        <v>3992</v>
      </c>
      <c r="I1624" s="14" t="s">
        <v>195</v>
      </c>
      <c r="J1624" s="1" t="s">
        <v>41</v>
      </c>
      <c r="K1624" s="1" t="s">
        <v>3771</v>
      </c>
      <c r="L1624" s="1"/>
      <c r="M1624" s="1">
        <v>1997</v>
      </c>
      <c r="N1624" s="15" t="s">
        <v>43</v>
      </c>
      <c r="O1624" s="2" t="s">
        <v>44</v>
      </c>
      <c r="P1624" s="28">
        <v>4.2689148957375835E-3</v>
      </c>
      <c r="Q1624" s="54">
        <v>48384</v>
      </c>
      <c r="R1624" s="18">
        <v>49217.282893616655</v>
      </c>
      <c r="S1624" s="2" t="s">
        <v>45</v>
      </c>
      <c r="T1624" s="2"/>
      <c r="U1624" s="2"/>
      <c r="V1624" s="14">
        <v>365</v>
      </c>
      <c r="W1624" s="1"/>
      <c r="X1624" s="1"/>
      <c r="Y1624" s="1">
        <v>2920</v>
      </c>
      <c r="Z1624" s="1">
        <v>0</v>
      </c>
      <c r="AA1624" s="1">
        <v>0</v>
      </c>
      <c r="AB1624" s="19" t="s">
        <v>49</v>
      </c>
      <c r="AC1624" s="19">
        <v>46.3856216091623</v>
      </c>
      <c r="AD1624" s="19">
        <v>1074.85364414012</v>
      </c>
      <c r="AE1624" s="19">
        <v>5.4109910208389103</v>
      </c>
      <c r="AF1624" s="19">
        <v>1344</v>
      </c>
      <c r="AG1624" s="19">
        <v>1920000</v>
      </c>
      <c r="AH1624" s="20">
        <v>1159.0914634146341</v>
      </c>
      <c r="AI1624" s="20">
        <v>1.4200000000000001E-4</v>
      </c>
      <c r="AJ1624" s="21">
        <f>AC1624*R1624/1000000000</f>
        <v>2.2829742609343983E-3</v>
      </c>
      <c r="AK1624" s="21">
        <f>AD1624*R1624/1000000000</f>
        <v>5.2901375872879047E-2</v>
      </c>
      <c r="AL1624" s="21">
        <f>AE1624*R1624/1000000000</f>
        <v>2.6631427580744819E-4</v>
      </c>
      <c r="AM1624" s="21">
        <f>AF1624*R1624/1000000000</f>
        <v>6.6148028209020784E-2</v>
      </c>
      <c r="AN1624" s="21">
        <f>AG1624*R1624/1000000000</f>
        <v>94.497183155743969</v>
      </c>
      <c r="AO1624" s="86">
        <f t="shared" si="1102"/>
        <v>0.16742562021603197</v>
      </c>
      <c r="AP1624" s="88">
        <f t="shared" si="1103"/>
        <v>6.2547240025599956E-6</v>
      </c>
      <c r="AQ1624" s="89">
        <f t="shared" si="1104"/>
        <v>1.4493527636405217E-4</v>
      </c>
      <c r="AR1624" s="89">
        <f t="shared" si="1105"/>
        <v>7.2962815289711835E-7</v>
      </c>
      <c r="AS1624" s="89">
        <f t="shared" si="1106"/>
        <v>1.8122747454526241E-4</v>
      </c>
      <c r="AT1624" s="89">
        <f t="shared" si="1107"/>
        <v>0.2588963922075177</v>
      </c>
      <c r="AU1624" s="91">
        <f t="shared" si="1108"/>
        <v>4.5870032935899167E-4</v>
      </c>
      <c r="AV1624" s="95">
        <f t="shared" si="1118"/>
        <v>2282.9742609343984</v>
      </c>
      <c r="AW1624" s="96">
        <f t="shared" si="1119"/>
        <v>52901.375872879049</v>
      </c>
      <c r="AX1624" s="96">
        <f t="shared" si="1120"/>
        <v>266.31427580744821</v>
      </c>
      <c r="AY1624" s="96">
        <f t="shared" si="1121"/>
        <v>66148.028209020791</v>
      </c>
      <c r="AZ1624" s="96">
        <f t="shared" si="1122"/>
        <v>94497183.155743971</v>
      </c>
      <c r="BA1624" s="97">
        <f t="shared" si="1123"/>
        <v>167425.62021603197</v>
      </c>
      <c r="BB1624" s="102">
        <f t="shared" si="1124"/>
        <v>6.2547240025599953</v>
      </c>
      <c r="BC1624" s="98">
        <f t="shared" si="1125"/>
        <v>144.93527636405219</v>
      </c>
      <c r="BD1624" s="98">
        <f t="shared" si="1126"/>
        <v>0.72962815289711835</v>
      </c>
      <c r="BE1624" s="98">
        <f t="shared" si="1127"/>
        <v>181.22747454526242</v>
      </c>
      <c r="BF1624" s="98">
        <f t="shared" si="1128"/>
        <v>258896.3922075177</v>
      </c>
      <c r="BG1624" s="103">
        <f t="shared" si="1129"/>
        <v>458.70032935899167</v>
      </c>
      <c r="BH1624">
        <v>0.1</v>
      </c>
      <c r="BI1624">
        <f t="shared" si="1109"/>
        <v>4921.7282893616657</v>
      </c>
      <c r="BJ1624">
        <v>0.1</v>
      </c>
      <c r="BK1624">
        <f t="shared" si="1110"/>
        <v>115.90914634146341</v>
      </c>
      <c r="BL1624" s="114">
        <v>17.6498016718255</v>
      </c>
      <c r="BM1624" s="114">
        <v>910.91550745517998</v>
      </c>
      <c r="BN1624" s="114">
        <v>5.3109910208389097</v>
      </c>
      <c r="BO1624" s="114">
        <v>537.6</v>
      </c>
      <c r="BP1624" s="114">
        <v>384000</v>
      </c>
      <c r="BQ1624" s="107">
        <f t="shared" si="1111"/>
        <v>1.4200000000000001E-5</v>
      </c>
      <c r="BR1624" s="107">
        <f t="shared" si="1112"/>
        <v>8.9817395873086037E-4</v>
      </c>
      <c r="BS1624" s="107">
        <f t="shared" si="1113"/>
        <v>4.5143817696049415E-2</v>
      </c>
      <c r="BT1624" s="107">
        <f t="shared" si="1114"/>
        <v>2.627456885145474E-4</v>
      </c>
      <c r="BU1624" s="107">
        <f t="shared" si="1115"/>
        <v>2.7273530723212935E-2</v>
      </c>
      <c r="BV1624" s="107">
        <f t="shared" si="1116"/>
        <v>21.130212521849163</v>
      </c>
      <c r="BW1624" s="117">
        <f t="shared" si="1117"/>
        <v>2.367755827982395E-2</v>
      </c>
    </row>
    <row r="1625" spans="1:75" ht="45" customHeight="1" x14ac:dyDescent="0.25">
      <c r="A1625" s="108">
        <v>4.5937583333333327</v>
      </c>
      <c r="B1625" s="108">
        <v>-74.097086111111111</v>
      </c>
      <c r="C1625" s="119">
        <v>29</v>
      </c>
      <c r="D1625" s="119">
        <v>23</v>
      </c>
      <c r="E1625" s="119">
        <v>2292</v>
      </c>
      <c r="F1625" s="31" t="s">
        <v>3993</v>
      </c>
      <c r="G1625" s="31" t="s">
        <v>3994</v>
      </c>
      <c r="H1625" s="31" t="s">
        <v>3995</v>
      </c>
      <c r="I1625" s="53" t="s">
        <v>1526</v>
      </c>
      <c r="J1625" s="1" t="s">
        <v>41</v>
      </c>
      <c r="K1625" s="1" t="s">
        <v>3742</v>
      </c>
      <c r="L1625" s="1"/>
      <c r="M1625" s="1">
        <v>2005</v>
      </c>
      <c r="N1625" s="2" t="s">
        <v>150</v>
      </c>
      <c r="O1625" s="2" t="s">
        <v>224</v>
      </c>
      <c r="P1625" s="28">
        <v>4.2689148957375835E-3</v>
      </c>
      <c r="Q1625" s="54">
        <v>34722</v>
      </c>
      <c r="R1625" s="18">
        <v>35319.992076557486</v>
      </c>
      <c r="S1625" s="15" t="s">
        <v>64</v>
      </c>
      <c r="T1625" s="15">
        <f t="shared" ref="T1625:T1626" si="1132">((R1625*6933000)/1000)/8460</f>
        <v>28944.858754937712</v>
      </c>
      <c r="U1625" s="15" t="s">
        <v>45</v>
      </c>
      <c r="V1625" s="14">
        <v>365</v>
      </c>
      <c r="W1625" s="1"/>
      <c r="X1625" s="1"/>
      <c r="Y1625" s="1">
        <v>6205</v>
      </c>
      <c r="Z1625" s="1">
        <v>0</v>
      </c>
      <c r="AA1625" s="1">
        <v>0</v>
      </c>
      <c r="AB1625" s="19" t="s">
        <v>226</v>
      </c>
      <c r="AC1625" s="19">
        <v>5.8778764320498897</v>
      </c>
      <c r="AD1625" s="19">
        <v>7.6168169581462903</v>
      </c>
      <c r="AE1625" s="19">
        <v>22.1296397414769</v>
      </c>
      <c r="AF1625" s="19">
        <v>0.3</v>
      </c>
      <c r="AG1625" s="19">
        <v>2840</v>
      </c>
      <c r="AH1625" s="20">
        <v>1159.0914634146341</v>
      </c>
      <c r="AI1625" s="20">
        <v>1.4200000000000001E-4</v>
      </c>
      <c r="AJ1625" s="21">
        <f>AC1625*R1625/1000000</f>
        <v>0.20760654900698608</v>
      </c>
      <c r="AK1625" s="21">
        <f>AD1625*R1625/1000000</f>
        <v>0.26902591461031572</v>
      </c>
      <c r="AL1625" s="21">
        <f>AE1625*R1625/1000000</f>
        <v>0.78161870032603575</v>
      </c>
      <c r="AM1625" s="21">
        <f>AF1625*R1625/1000000</f>
        <v>1.0595997622967245E-2</v>
      </c>
      <c r="AN1625" s="21">
        <f>AG1625*R1625/1000000</f>
        <v>100.30877749742326</v>
      </c>
      <c r="AO1625" s="86">
        <f t="shared" si="1102"/>
        <v>0.16742562021603197</v>
      </c>
      <c r="AP1625" s="88">
        <f t="shared" si="1103"/>
        <v>5.6878506577256462E-4</v>
      </c>
      <c r="AQ1625" s="89">
        <f t="shared" si="1104"/>
        <v>7.3705730030223485E-4</v>
      </c>
      <c r="AR1625" s="89">
        <f t="shared" si="1105"/>
        <v>2.1414210967836598E-3</v>
      </c>
      <c r="AS1625" s="89">
        <f t="shared" si="1106"/>
        <v>2.9030130473882862E-5</v>
      </c>
      <c r="AT1625" s="89">
        <f t="shared" si="1107"/>
        <v>0.27481856848609115</v>
      </c>
      <c r="AU1625" s="91">
        <f t="shared" si="1108"/>
        <v>4.5870032935899167E-4</v>
      </c>
      <c r="AV1625" s="95">
        <f t="shared" si="1118"/>
        <v>207606.54900698608</v>
      </c>
      <c r="AW1625" s="96">
        <f t="shared" si="1119"/>
        <v>269025.9146103157</v>
      </c>
      <c r="AX1625" s="96">
        <f t="shared" si="1120"/>
        <v>781618.70032603573</v>
      </c>
      <c r="AY1625" s="96">
        <f t="shared" si="1121"/>
        <v>10595.997622967245</v>
      </c>
      <c r="AZ1625" s="96">
        <f t="shared" si="1122"/>
        <v>100308777.49742326</v>
      </c>
      <c r="BA1625" s="97">
        <f t="shared" si="1123"/>
        <v>167425.62021603197</v>
      </c>
      <c r="BB1625" s="102">
        <f t="shared" si="1124"/>
        <v>568.78506577256462</v>
      </c>
      <c r="BC1625" s="98">
        <f t="shared" si="1125"/>
        <v>737.05730030223481</v>
      </c>
      <c r="BD1625" s="98">
        <f t="shared" si="1126"/>
        <v>2141.4210967836598</v>
      </c>
      <c r="BE1625" s="98">
        <f t="shared" si="1127"/>
        <v>29.030130473882863</v>
      </c>
      <c r="BF1625" s="98">
        <f t="shared" si="1128"/>
        <v>274818.56848609116</v>
      </c>
      <c r="BG1625" s="103">
        <f t="shared" si="1129"/>
        <v>458.70032935899167</v>
      </c>
      <c r="BH1625">
        <v>0.1</v>
      </c>
      <c r="BI1625">
        <f t="shared" si="1109"/>
        <v>3531.9992076557487</v>
      </c>
      <c r="BJ1625">
        <v>0.1</v>
      </c>
      <c r="BK1625">
        <f t="shared" si="1110"/>
        <v>115.90914634146341</v>
      </c>
      <c r="BL1625" s="114">
        <v>4.1247646050424898</v>
      </c>
      <c r="BM1625" s="114">
        <v>5.0304179232934398</v>
      </c>
      <c r="BN1625" s="114">
        <v>17.597190734642901</v>
      </c>
      <c r="BO1625" s="114">
        <v>0.12</v>
      </c>
      <c r="BP1625" s="114">
        <v>2840</v>
      </c>
      <c r="BQ1625" s="107">
        <f t="shared" si="1111"/>
        <v>1.4200000000000001E-5</v>
      </c>
      <c r="BR1625" s="107">
        <f t="shared" si="1112"/>
        <v>0.14715843741739956</v>
      </c>
      <c r="BS1625" s="107">
        <f t="shared" si="1113"/>
        <v>0.17969950984500152</v>
      </c>
      <c r="BT1625" s="107">
        <f t="shared" si="1114"/>
        <v>0.6264280462890689</v>
      </c>
      <c r="BU1625" s="107">
        <f t="shared" si="1115"/>
        <v>4.3688417408287612E-3</v>
      </c>
      <c r="BV1625" s="107">
        <f t="shared" si="1116"/>
        <v>100.80907375557938</v>
      </c>
      <c r="BW1625" s="117">
        <f t="shared" si="1117"/>
        <v>2.367755827982395E-2</v>
      </c>
    </row>
    <row r="1626" spans="1:75" ht="45" customHeight="1" x14ac:dyDescent="0.25">
      <c r="A1626" s="108">
        <v>4.5714805555555555</v>
      </c>
      <c r="B1626" s="108">
        <v>-74.093063888888878</v>
      </c>
      <c r="C1626" s="119">
        <v>30</v>
      </c>
      <c r="D1626" s="119">
        <v>21</v>
      </c>
      <c r="E1626" s="119">
        <v>2267</v>
      </c>
      <c r="F1626" s="31" t="s">
        <v>3996</v>
      </c>
      <c r="G1626" s="31" t="s">
        <v>3647</v>
      </c>
      <c r="H1626" s="31" t="s">
        <v>3997</v>
      </c>
      <c r="I1626" s="53" t="s">
        <v>2934</v>
      </c>
      <c r="J1626" s="1" t="s">
        <v>41</v>
      </c>
      <c r="K1626" s="1">
        <v>100</v>
      </c>
      <c r="L1626" s="1"/>
      <c r="M1626" s="1" t="s">
        <v>3489</v>
      </c>
      <c r="N1626" s="2" t="s">
        <v>150</v>
      </c>
      <c r="O1626" s="2" t="s">
        <v>151</v>
      </c>
      <c r="P1626" s="28">
        <v>4.2689148957375835E-3</v>
      </c>
      <c r="Q1626" s="54">
        <v>280</v>
      </c>
      <c r="R1626" s="18">
        <v>284.82223896768897</v>
      </c>
      <c r="S1626" s="15" t="s">
        <v>64</v>
      </c>
      <c r="T1626" s="15">
        <f t="shared" si="1132"/>
        <v>233.41283484196072</v>
      </c>
      <c r="U1626" s="15" t="s">
        <v>45</v>
      </c>
      <c r="V1626" s="14">
        <v>365</v>
      </c>
      <c r="W1626" s="1"/>
      <c r="X1626" s="1"/>
      <c r="Y1626" s="1">
        <v>8760</v>
      </c>
      <c r="Z1626" s="1">
        <v>0</v>
      </c>
      <c r="AA1626" s="1">
        <v>0</v>
      </c>
      <c r="AB1626" s="19" t="s">
        <v>226</v>
      </c>
      <c r="AC1626" s="19">
        <v>10.477442018542</v>
      </c>
      <c r="AD1626" s="19">
        <v>4.47117624426805</v>
      </c>
      <c r="AE1626" s="19">
        <v>11.595186881052699</v>
      </c>
      <c r="AF1626" s="19">
        <v>0.3</v>
      </c>
      <c r="AG1626" s="19">
        <v>2840</v>
      </c>
      <c r="AH1626" s="20">
        <v>1159.0914634146341</v>
      </c>
      <c r="AI1626" s="20">
        <v>1.4200000000000001E-4</v>
      </c>
      <c r="AJ1626" s="21">
        <f>AC1626*R1626/1000000</f>
        <v>2.9842084943752754E-3</v>
      </c>
      <c r="AK1626" s="21">
        <f>AD1626*R1626/1000000</f>
        <v>1.2734904287115688E-3</v>
      </c>
      <c r="AL1626" s="21">
        <f>AE1626*R1626/1000000</f>
        <v>3.3025670887102043E-3</v>
      </c>
      <c r="AM1626" s="21">
        <f>AF1626*R1626/1000000</f>
        <v>8.5446671690306682E-5</v>
      </c>
      <c r="AN1626" s="21">
        <f>AG1626*R1626/1000000</f>
        <v>0.80889515866823669</v>
      </c>
      <c r="AO1626" s="86">
        <f t="shared" si="1102"/>
        <v>0.16742562021603197</v>
      </c>
      <c r="AP1626" s="88">
        <f t="shared" si="1103"/>
        <v>8.1759136832199327E-6</v>
      </c>
      <c r="AQ1626" s="89">
        <f t="shared" si="1104"/>
        <v>3.4890148731823802E-6</v>
      </c>
      <c r="AR1626" s="89">
        <f t="shared" si="1105"/>
        <v>9.0481290101649425E-6</v>
      </c>
      <c r="AS1626" s="89">
        <f t="shared" si="1106"/>
        <v>2.3410047038440186E-7</v>
      </c>
      <c r="AT1626" s="89">
        <f t="shared" si="1107"/>
        <v>2.2161511196390048E-3</v>
      </c>
      <c r="AU1626" s="91">
        <f t="shared" si="1108"/>
        <v>4.5870032935899167E-4</v>
      </c>
      <c r="AV1626" s="95">
        <f t="shared" si="1118"/>
        <v>2984.2084943752752</v>
      </c>
      <c r="AW1626" s="96">
        <f t="shared" si="1119"/>
        <v>1273.4904287115687</v>
      </c>
      <c r="AX1626" s="96">
        <f t="shared" si="1120"/>
        <v>3302.5670887102042</v>
      </c>
      <c r="AY1626" s="96">
        <f t="shared" si="1121"/>
        <v>85.446671690306687</v>
      </c>
      <c r="AZ1626" s="96">
        <f t="shared" si="1122"/>
        <v>808895.15866823669</v>
      </c>
      <c r="BA1626" s="97">
        <f t="shared" si="1123"/>
        <v>167425.62021603197</v>
      </c>
      <c r="BB1626" s="102">
        <f t="shared" si="1124"/>
        <v>8.1759136832199335</v>
      </c>
      <c r="BC1626" s="98">
        <f t="shared" si="1125"/>
        <v>3.4890148731823802</v>
      </c>
      <c r="BD1626" s="98">
        <f t="shared" si="1126"/>
        <v>9.0481290101649421</v>
      </c>
      <c r="BE1626" s="98">
        <f t="shared" si="1127"/>
        <v>0.23410047038440188</v>
      </c>
      <c r="BF1626" s="98">
        <f t="shared" si="1128"/>
        <v>2216.1511196390047</v>
      </c>
      <c r="BG1626" s="103">
        <f t="shared" si="1129"/>
        <v>458.70032935899167</v>
      </c>
      <c r="BH1626">
        <v>0.1</v>
      </c>
      <c r="BI1626">
        <f t="shared" si="1109"/>
        <v>28.4822238967689</v>
      </c>
      <c r="BJ1626">
        <v>0.1</v>
      </c>
      <c r="BK1626">
        <f t="shared" si="1110"/>
        <v>115.90914634146341</v>
      </c>
      <c r="BL1626" s="114">
        <v>8.3383603103149202</v>
      </c>
      <c r="BM1626" s="114">
        <v>2.3066001534352201</v>
      </c>
      <c r="BN1626" s="114">
        <v>3.9560616152376098</v>
      </c>
      <c r="BO1626" s="114">
        <v>0.12</v>
      </c>
      <c r="BP1626" s="114">
        <v>2840</v>
      </c>
      <c r="BQ1626" s="107">
        <f t="shared" si="1111"/>
        <v>1.4200000000000001E-5</v>
      </c>
      <c r="BR1626" s="107">
        <f t="shared" si="1112"/>
        <v>2.3936258389991062E-3</v>
      </c>
      <c r="BS1626" s="107">
        <f t="shared" si="1113"/>
        <v>6.6920004481285243E-4</v>
      </c>
      <c r="BT1626" s="107">
        <f t="shared" si="1114"/>
        <v>1.174176254728592E-3</v>
      </c>
      <c r="BU1626" s="107">
        <f t="shared" si="1115"/>
        <v>3.5230565273660881E-5</v>
      </c>
      <c r="BV1626" s="107">
        <f t="shared" si="1116"/>
        <v>0.81292957351426254</v>
      </c>
      <c r="BW1626" s="117">
        <f t="shared" si="1117"/>
        <v>2.367755827982395E-2</v>
      </c>
    </row>
    <row r="1627" spans="1:75" ht="45" customHeight="1" x14ac:dyDescent="0.25">
      <c r="A1627" s="108">
        <v>4.6092694444444442</v>
      </c>
      <c r="B1627" s="108">
        <v>-74.084663888888883</v>
      </c>
      <c r="C1627" s="119">
        <v>31</v>
      </c>
      <c r="D1627" s="119">
        <v>25</v>
      </c>
      <c r="E1627" s="119">
        <v>2320</v>
      </c>
      <c r="F1627" s="31" t="s">
        <v>3998</v>
      </c>
      <c r="G1627" s="31" t="s">
        <v>3999</v>
      </c>
      <c r="H1627" s="31" t="s">
        <v>4000</v>
      </c>
      <c r="I1627" s="53" t="s">
        <v>1273</v>
      </c>
      <c r="J1627" s="1" t="s">
        <v>41</v>
      </c>
      <c r="K1627" s="1" t="s">
        <v>4001</v>
      </c>
      <c r="L1627" s="1"/>
      <c r="M1627" s="1">
        <v>1993</v>
      </c>
      <c r="N1627" s="2" t="s">
        <v>3490</v>
      </c>
      <c r="O1627" s="2" t="s">
        <v>3491</v>
      </c>
      <c r="P1627" s="17">
        <v>1.3557806644477024E-2</v>
      </c>
      <c r="Q1627" s="54">
        <v>57600</v>
      </c>
      <c r="R1627" s="18">
        <v>60809.972340440065</v>
      </c>
      <c r="S1627" s="15" t="s">
        <v>64</v>
      </c>
      <c r="T1627" s="15"/>
      <c r="U1627" s="15"/>
      <c r="V1627" s="14">
        <v>365</v>
      </c>
      <c r="W1627" s="1"/>
      <c r="X1627" s="1"/>
      <c r="Y1627" s="1">
        <v>4380</v>
      </c>
      <c r="Z1627" s="1">
        <v>0</v>
      </c>
      <c r="AA1627" s="1">
        <v>0</v>
      </c>
      <c r="AB1627" s="19" t="s">
        <v>226</v>
      </c>
      <c r="AC1627" s="19">
        <v>2.5694890469471097</v>
      </c>
      <c r="AD1627" s="19">
        <v>3.4973600916780092</v>
      </c>
      <c r="AE1627" s="19">
        <v>0.17843673937132704</v>
      </c>
      <c r="AF1627" s="19">
        <v>4.2824817449118493</v>
      </c>
      <c r="AG1627" s="19">
        <v>1688.1177599999714</v>
      </c>
      <c r="AH1627" s="20">
        <v>1159.0914634146341</v>
      </c>
      <c r="AI1627" s="20">
        <v>1.4200000000000001E-4</v>
      </c>
      <c r="AJ1627" s="21">
        <f>AC1627*R1627/1000000</f>
        <v>0.15625055787391745</v>
      </c>
      <c r="AK1627" s="21">
        <f>AD1627*R1627/1000000</f>
        <v>0.21267437043949866</v>
      </c>
      <c r="AL1627" s="21">
        <f>AE1627*R1627/1000000</f>
        <v>1.085073318568871E-2</v>
      </c>
      <c r="AM1627" s="21">
        <f>AF1627*R1627/1000000</f>
        <v>0.26041759645652907</v>
      </c>
      <c r="AN1627" s="21">
        <f>AG1627*R1627/1000000</f>
        <v>102.6543942930039</v>
      </c>
      <c r="AO1627" s="86">
        <f t="shared" si="1102"/>
        <v>0.17376342735938094</v>
      </c>
      <c r="AP1627" s="88">
        <f t="shared" si="1103"/>
        <v>4.2808372020251357E-4</v>
      </c>
      <c r="AQ1627" s="89">
        <f t="shared" si="1104"/>
        <v>5.8266950805342102E-4</v>
      </c>
      <c r="AR1627" s="89">
        <f t="shared" si="1105"/>
        <v>2.9728036125174548E-5</v>
      </c>
      <c r="AS1627" s="89">
        <f t="shared" si="1106"/>
        <v>7.1347286700418919E-4</v>
      </c>
      <c r="AT1627" s="89">
        <f t="shared" si="1107"/>
        <v>0.28124491587124356</v>
      </c>
      <c r="AU1627" s="91">
        <f t="shared" si="1108"/>
        <v>4.7606418454624916E-4</v>
      </c>
      <c r="AV1627" s="95">
        <f t="shared" si="1118"/>
        <v>156250.55787391745</v>
      </c>
      <c r="AW1627" s="96">
        <f t="shared" si="1119"/>
        <v>212674.37043949866</v>
      </c>
      <c r="AX1627" s="96">
        <f t="shared" si="1120"/>
        <v>10850.73318568871</v>
      </c>
      <c r="AY1627" s="96">
        <f t="shared" si="1121"/>
        <v>260417.59645652908</v>
      </c>
      <c r="AZ1627" s="96">
        <f t="shared" si="1122"/>
        <v>102654394.2930039</v>
      </c>
      <c r="BA1627" s="97">
        <f t="shared" si="1123"/>
        <v>173763.42735938093</v>
      </c>
      <c r="BB1627" s="102">
        <f t="shared" si="1124"/>
        <v>428.08372020251358</v>
      </c>
      <c r="BC1627" s="98">
        <f t="shared" si="1125"/>
        <v>582.66950805342105</v>
      </c>
      <c r="BD1627" s="98">
        <f t="shared" si="1126"/>
        <v>29.728036125174548</v>
      </c>
      <c r="BE1627" s="98">
        <f t="shared" si="1127"/>
        <v>713.4728670041892</v>
      </c>
      <c r="BF1627" s="98">
        <f t="shared" si="1128"/>
        <v>281244.91587124357</v>
      </c>
      <c r="BG1627" s="103">
        <f t="shared" si="1129"/>
        <v>476.06418454624918</v>
      </c>
      <c r="BH1627">
        <v>0.1</v>
      </c>
      <c r="BI1627">
        <f t="shared" si="1109"/>
        <v>6080.9972340440072</v>
      </c>
      <c r="BJ1627">
        <v>0.1</v>
      </c>
      <c r="BK1627">
        <f t="shared" si="1110"/>
        <v>115.90914634146341</v>
      </c>
      <c r="BL1627">
        <f>AC1627*0.1</f>
        <v>0.25694890469471099</v>
      </c>
      <c r="BM1627">
        <f>AD1627*0.1</f>
        <v>0.34973600916780095</v>
      </c>
      <c r="BN1627">
        <f>AE1627*0.1</f>
        <v>1.7843673937132706E-2</v>
      </c>
      <c r="BO1627">
        <f>AF1627*0.1</f>
        <v>0.42824817449118496</v>
      </c>
      <c r="BP1627">
        <f>AG1627*0.1</f>
        <v>168.81177599999717</v>
      </c>
      <c r="BQ1627" s="107">
        <f t="shared" si="1111"/>
        <v>1.4200000000000001E-5</v>
      </c>
      <c r="BR1627" s="107">
        <f t="shared" si="1112"/>
        <v>2.2097165807365631E-2</v>
      </c>
      <c r="BS1627" s="107">
        <f t="shared" si="1113"/>
        <v>3.0076697904469873E-2</v>
      </c>
      <c r="BT1627" s="107">
        <f t="shared" si="1114"/>
        <v>1.5345254032892797E-3</v>
      </c>
      <c r="BU1627" s="107">
        <f t="shared" si="1115"/>
        <v>3.6828609678942713E-2</v>
      </c>
      <c r="BV1627" s="107">
        <f t="shared" si="1116"/>
        <v>14.517523664636139</v>
      </c>
      <c r="BW1627" s="117">
        <f t="shared" si="1117"/>
        <v>2.4573859561606869E-2</v>
      </c>
    </row>
    <row r="1628" spans="1:75" ht="15" customHeight="1" x14ac:dyDescent="0.25">
      <c r="A1628" s="108">
        <v>4.6164861111111106</v>
      </c>
      <c r="B1628" s="108">
        <v>-74.142430555555563</v>
      </c>
      <c r="C1628" s="119">
        <v>24</v>
      </c>
      <c r="D1628" s="119">
        <v>26</v>
      </c>
      <c r="E1628" s="119">
        <v>1833</v>
      </c>
      <c r="F1628" s="31" t="s">
        <v>4002</v>
      </c>
      <c r="G1628" s="31" t="s">
        <v>4003</v>
      </c>
      <c r="H1628" s="31" t="s">
        <v>4004</v>
      </c>
      <c r="I1628" s="14" t="s">
        <v>195</v>
      </c>
      <c r="J1628" s="1" t="s">
        <v>41</v>
      </c>
      <c r="K1628" s="1" t="s">
        <v>3488</v>
      </c>
      <c r="L1628" s="1"/>
      <c r="M1628" s="1" t="s">
        <v>3988</v>
      </c>
      <c r="N1628" s="15" t="s">
        <v>43</v>
      </c>
      <c r="O1628" s="2" t="s">
        <v>44</v>
      </c>
      <c r="P1628" s="17">
        <v>1.3557806644477024E-2</v>
      </c>
      <c r="Q1628" s="54">
        <v>10000</v>
      </c>
      <c r="R1628" s="18">
        <v>10557.286864659734</v>
      </c>
      <c r="S1628" s="2" t="s">
        <v>45</v>
      </c>
      <c r="T1628" s="2"/>
      <c r="U1628" s="2"/>
      <c r="V1628" s="14">
        <v>365</v>
      </c>
      <c r="W1628" s="1"/>
      <c r="X1628" s="1"/>
      <c r="Y1628" s="1">
        <v>832</v>
      </c>
      <c r="Z1628" s="1">
        <v>0</v>
      </c>
      <c r="AA1628" s="1">
        <v>0</v>
      </c>
      <c r="AB1628" s="19" t="s">
        <v>49</v>
      </c>
      <c r="AC1628" s="19">
        <v>46.3856216091623</v>
      </c>
      <c r="AD1628" s="19">
        <v>1074.85364414012</v>
      </c>
      <c r="AE1628" s="19">
        <v>5.4109910208389103</v>
      </c>
      <c r="AF1628" s="19">
        <v>1344</v>
      </c>
      <c r="AG1628" s="19">
        <v>1920000</v>
      </c>
      <c r="AH1628" s="23">
        <v>10000</v>
      </c>
      <c r="AI1628" s="24">
        <v>8.7999999999999994E-8</v>
      </c>
      <c r="AJ1628" s="21">
        <f>AC1628*R1628/1000000000</f>
        <v>4.897063137234859E-4</v>
      </c>
      <c r="AK1628" s="21">
        <f>AD1628*R1628/1000000000</f>
        <v>1.1347538258712138E-2</v>
      </c>
      <c r="AL1628" s="21">
        <f>AE1628*R1628/1000000000</f>
        <v>5.7125384429094399E-5</v>
      </c>
      <c r="AM1628" s="21">
        <f>AF1628*R1628/1000000000</f>
        <v>1.4188993546102684E-2</v>
      </c>
      <c r="AN1628" s="21">
        <f>AG1628*R1628/1000000000</f>
        <v>20.269990780146692</v>
      </c>
      <c r="AO1628" s="86">
        <f t="shared" si="1102"/>
        <v>9.2904124409005646E-4</v>
      </c>
      <c r="AP1628" s="88">
        <f t="shared" si="1103"/>
        <v>1.3416611334890024E-6</v>
      </c>
      <c r="AQ1628" s="89">
        <f t="shared" si="1104"/>
        <v>3.1089145914279831E-5</v>
      </c>
      <c r="AR1628" s="89">
        <f t="shared" si="1105"/>
        <v>1.565079025454641E-7</v>
      </c>
      <c r="AS1628" s="89">
        <f t="shared" si="1106"/>
        <v>3.8873954920829271E-5</v>
      </c>
      <c r="AT1628" s="89">
        <f t="shared" si="1107"/>
        <v>5.5534221315470388E-2</v>
      </c>
      <c r="AU1628" s="91">
        <f t="shared" si="1108"/>
        <v>2.5453184769590587E-6</v>
      </c>
      <c r="AV1628" s="95">
        <f t="shared" si="1118"/>
        <v>489.70631372348589</v>
      </c>
      <c r="AW1628" s="96">
        <f t="shared" si="1119"/>
        <v>11347.538258712137</v>
      </c>
      <c r="AX1628" s="96">
        <f t="shared" si="1120"/>
        <v>57.125384429094396</v>
      </c>
      <c r="AY1628" s="96">
        <f t="shared" si="1121"/>
        <v>14188.993546102683</v>
      </c>
      <c r="AZ1628" s="96">
        <f t="shared" si="1122"/>
        <v>20269990.780146692</v>
      </c>
      <c r="BA1628" s="97">
        <f t="shared" si="1123"/>
        <v>929.04124409005647</v>
      </c>
      <c r="BB1628" s="102">
        <f t="shared" si="1124"/>
        <v>1.3416611334890025</v>
      </c>
      <c r="BC1628" s="98">
        <f t="shared" si="1125"/>
        <v>31.089145914279833</v>
      </c>
      <c r="BD1628" s="98">
        <f t="shared" si="1126"/>
        <v>0.15650790254546409</v>
      </c>
      <c r="BE1628" s="98">
        <f t="shared" si="1127"/>
        <v>38.87395492082927</v>
      </c>
      <c r="BF1628" s="98">
        <f t="shared" si="1128"/>
        <v>55534.221315470386</v>
      </c>
      <c r="BG1628" s="103">
        <f t="shared" si="1129"/>
        <v>2.5453184769590589</v>
      </c>
      <c r="BH1628">
        <v>0.1</v>
      </c>
      <c r="BI1628">
        <f t="shared" si="1109"/>
        <v>1055.7286864659734</v>
      </c>
      <c r="BJ1628">
        <v>0.1</v>
      </c>
      <c r="BK1628">
        <f t="shared" si="1110"/>
        <v>1000</v>
      </c>
      <c r="BL1628" s="114">
        <v>17.6498016718255</v>
      </c>
      <c r="BM1628" s="114">
        <v>910.91550745517998</v>
      </c>
      <c r="BN1628" s="114">
        <v>5.3109910208389097</v>
      </c>
      <c r="BO1628" s="114">
        <v>537.6</v>
      </c>
      <c r="BP1628" s="114">
        <v>384000</v>
      </c>
      <c r="BQ1628" s="107">
        <f t="shared" si="1111"/>
        <v>8.7999999999999994E-9</v>
      </c>
      <c r="BR1628" s="107">
        <f t="shared" si="1112"/>
        <v>1.926615932290438E-4</v>
      </c>
      <c r="BS1628" s="107">
        <f t="shared" si="1113"/>
        <v>9.6835137082488029E-3</v>
      </c>
      <c r="BT1628" s="107">
        <f t="shared" si="1114"/>
        <v>5.6359909426458287E-5</v>
      </c>
      <c r="BU1628" s="107">
        <f t="shared" si="1115"/>
        <v>5.8502719111788665E-3</v>
      </c>
      <c r="BV1628" s="107">
        <f t="shared" si="1116"/>
        <v>4.5325077287701996</v>
      </c>
      <c r="BW1628" s="117">
        <f t="shared" si="1117"/>
        <v>1.3138627273961311E-4</v>
      </c>
    </row>
    <row r="1629" spans="1:75" ht="45" customHeight="1" x14ac:dyDescent="0.25">
      <c r="A1629" s="108">
        <v>4.6207250000000002</v>
      </c>
      <c r="B1629" s="108">
        <v>-74.105294444444439</v>
      </c>
      <c r="C1629" s="119">
        <v>28</v>
      </c>
      <c r="D1629" s="119">
        <v>26</v>
      </c>
      <c r="E1629" s="119">
        <v>1837</v>
      </c>
      <c r="F1629" s="31" t="s">
        <v>4005</v>
      </c>
      <c r="G1629" s="31" t="s">
        <v>4006</v>
      </c>
      <c r="H1629" s="31" t="s">
        <v>4007</v>
      </c>
      <c r="I1629" s="14" t="s">
        <v>133</v>
      </c>
      <c r="J1629" s="1" t="s">
        <v>41</v>
      </c>
      <c r="K1629" s="1" t="s">
        <v>4008</v>
      </c>
      <c r="L1629" s="1"/>
      <c r="M1629" s="1">
        <v>2003</v>
      </c>
      <c r="N1629" s="2" t="s">
        <v>150</v>
      </c>
      <c r="O1629" s="2" t="s">
        <v>224</v>
      </c>
      <c r="P1629" s="28">
        <v>4.2689148957375835E-3</v>
      </c>
      <c r="Q1629" s="54">
        <v>458.33333333333331</v>
      </c>
      <c r="R1629" s="18">
        <v>466.22687926258607</v>
      </c>
      <c r="S1629" s="15" t="s">
        <v>64</v>
      </c>
      <c r="T1629" s="15">
        <f t="shared" ref="T1629:T1630" si="1133">((R1629*6933000)/1000)/8460</f>
        <v>382.07458084249521</v>
      </c>
      <c r="U1629" s="15" t="s">
        <v>45</v>
      </c>
      <c r="V1629" s="14">
        <v>365</v>
      </c>
      <c r="W1629" s="1"/>
      <c r="X1629" s="1"/>
      <c r="Y1629" s="14">
        <v>2496</v>
      </c>
      <c r="Z1629" s="1">
        <v>0</v>
      </c>
      <c r="AA1629" s="1">
        <v>0</v>
      </c>
      <c r="AB1629" s="19" t="s">
        <v>226</v>
      </c>
      <c r="AC1629" s="19">
        <v>5.8778764320498897</v>
      </c>
      <c r="AD1629" s="19">
        <v>7.6168169581462903</v>
      </c>
      <c r="AE1629" s="19">
        <v>22.1296397414769</v>
      </c>
      <c r="AF1629" s="19">
        <v>0.3</v>
      </c>
      <c r="AG1629" s="19">
        <v>2840</v>
      </c>
      <c r="AH1629" s="20">
        <v>1159.0914634146341</v>
      </c>
      <c r="AI1629" s="20">
        <v>1.4200000000000001E-4</v>
      </c>
      <c r="AJ1629" s="21">
        <f>AC1629*R1629/1000000</f>
        <v>2.7404239856057243E-3</v>
      </c>
      <c r="AK1629" s="21">
        <f>AD1629*R1629/1000000</f>
        <v>3.5511648003108886E-3</v>
      </c>
      <c r="AL1629" s="21">
        <f>AE1629*R1629/1000000</f>
        <v>1.0317432875874078E-2</v>
      </c>
      <c r="AM1629" s="21">
        <f>AF1629*R1629/1000000</f>
        <v>1.3986806377877582E-4</v>
      </c>
      <c r="AN1629" s="21">
        <f>AG1629*R1629/1000000</f>
        <v>1.3240843371057445</v>
      </c>
      <c r="AO1629" s="86">
        <f t="shared" si="1102"/>
        <v>0.16742562021603197</v>
      </c>
      <c r="AP1629" s="88">
        <f t="shared" si="1103"/>
        <v>7.5080109194677378E-6</v>
      </c>
      <c r="AQ1629" s="89">
        <f t="shared" si="1104"/>
        <v>9.7292186309887365E-6</v>
      </c>
      <c r="AR1629" s="89">
        <f t="shared" si="1105"/>
        <v>2.8266939385956379E-5</v>
      </c>
      <c r="AS1629" s="89">
        <f t="shared" si="1106"/>
        <v>3.832001747363721E-7</v>
      </c>
      <c r="AT1629" s="89">
        <f t="shared" si="1107"/>
        <v>3.6276283208376563E-3</v>
      </c>
      <c r="AU1629" s="91">
        <f t="shared" si="1108"/>
        <v>4.5870032935899167E-4</v>
      </c>
      <c r="AV1629" s="95">
        <f t="shared" si="1118"/>
        <v>2740.4239856057243</v>
      </c>
      <c r="AW1629" s="96">
        <f t="shared" si="1119"/>
        <v>3551.1648003108885</v>
      </c>
      <c r="AX1629" s="96">
        <f t="shared" si="1120"/>
        <v>10317.432875874078</v>
      </c>
      <c r="AY1629" s="96">
        <f t="shared" si="1121"/>
        <v>139.86806377877582</v>
      </c>
      <c r="AZ1629" s="96">
        <f t="shared" si="1122"/>
        <v>1324084.3371057445</v>
      </c>
      <c r="BA1629" s="97">
        <f t="shared" si="1123"/>
        <v>167425.62021603197</v>
      </c>
      <c r="BB1629" s="102">
        <f t="shared" si="1124"/>
        <v>7.508010919467738</v>
      </c>
      <c r="BC1629" s="98">
        <f t="shared" si="1125"/>
        <v>9.7292186309887363</v>
      </c>
      <c r="BD1629" s="98">
        <f t="shared" si="1126"/>
        <v>28.266939385956377</v>
      </c>
      <c r="BE1629" s="98">
        <f t="shared" si="1127"/>
        <v>0.38320017473637208</v>
      </c>
      <c r="BF1629" s="98">
        <f t="shared" si="1128"/>
        <v>3627.6283208376562</v>
      </c>
      <c r="BG1629" s="103">
        <f t="shared" si="1129"/>
        <v>458.70032935899167</v>
      </c>
      <c r="BH1629">
        <v>0.1</v>
      </c>
      <c r="BI1629">
        <f t="shared" si="1109"/>
        <v>46.622687926258607</v>
      </c>
      <c r="BJ1629">
        <v>0.1</v>
      </c>
      <c r="BK1629">
        <f t="shared" si="1110"/>
        <v>115.90914634146341</v>
      </c>
      <c r="BL1629" s="114">
        <v>4.1247646050424898</v>
      </c>
      <c r="BM1629" s="114">
        <v>5.0304179232934398</v>
      </c>
      <c r="BN1629" s="114">
        <v>17.597190734642901</v>
      </c>
      <c r="BO1629" s="114">
        <v>0.12</v>
      </c>
      <c r="BP1629" s="114">
        <v>2840</v>
      </c>
      <c r="BQ1629" s="107">
        <f t="shared" si="1111"/>
        <v>1.4200000000000001E-5</v>
      </c>
      <c r="BR1629" s="107">
        <f t="shared" si="1112"/>
        <v>1.9425038059340323E-3</v>
      </c>
      <c r="BS1629" s="107">
        <f t="shared" si="1113"/>
        <v>2.3720487110657704E-3</v>
      </c>
      <c r="BT1629" s="107">
        <f t="shared" si="1114"/>
        <v>8.2689031319957557E-3</v>
      </c>
      <c r="BU1629" s="107">
        <f t="shared" si="1115"/>
        <v>5.7669080061052046E-5</v>
      </c>
      <c r="BV1629" s="107">
        <f t="shared" si="1116"/>
        <v>1.3306882899787036</v>
      </c>
      <c r="BW1629" s="117">
        <f t="shared" si="1117"/>
        <v>2.367755827982395E-2</v>
      </c>
    </row>
    <row r="1630" spans="1:75" ht="45" customHeight="1" x14ac:dyDescent="0.25">
      <c r="A1630" s="108">
        <v>4.6207250000000002</v>
      </c>
      <c r="B1630" s="108">
        <v>-74.105294444444439</v>
      </c>
      <c r="C1630" s="119">
        <v>28</v>
      </c>
      <c r="D1630" s="119">
        <v>26</v>
      </c>
      <c r="E1630" s="119">
        <v>1837</v>
      </c>
      <c r="F1630" s="31" t="s">
        <v>4005</v>
      </c>
      <c r="G1630" s="31" t="s">
        <v>4006</v>
      </c>
      <c r="H1630" s="31" t="s">
        <v>4007</v>
      </c>
      <c r="I1630" s="14" t="s">
        <v>133</v>
      </c>
      <c r="J1630" s="1" t="s">
        <v>41</v>
      </c>
      <c r="K1630" s="1" t="s">
        <v>4008</v>
      </c>
      <c r="L1630" s="1"/>
      <c r="M1630" s="1">
        <v>2003</v>
      </c>
      <c r="N1630" s="2" t="s">
        <v>150</v>
      </c>
      <c r="O1630" s="2" t="s">
        <v>224</v>
      </c>
      <c r="P1630" s="28">
        <v>4.2689148957375835E-3</v>
      </c>
      <c r="Q1630" s="54">
        <v>458.33333333333331</v>
      </c>
      <c r="R1630" s="18">
        <v>466.22687926258607</v>
      </c>
      <c r="S1630" s="15" t="s">
        <v>64</v>
      </c>
      <c r="T1630" s="15">
        <f t="shared" si="1133"/>
        <v>382.07458084249521</v>
      </c>
      <c r="U1630" s="15" t="s">
        <v>45</v>
      </c>
      <c r="V1630" s="14">
        <v>365</v>
      </c>
      <c r="W1630" s="1"/>
      <c r="X1630" s="1"/>
      <c r="Y1630" s="14">
        <v>1872</v>
      </c>
      <c r="Z1630" s="1">
        <v>0</v>
      </c>
      <c r="AA1630" s="1">
        <v>0</v>
      </c>
      <c r="AB1630" s="19" t="s">
        <v>226</v>
      </c>
      <c r="AC1630" s="19">
        <v>5.8778764320498897</v>
      </c>
      <c r="AD1630" s="19">
        <v>7.6168169581462903</v>
      </c>
      <c r="AE1630" s="19">
        <v>22.1296397414769</v>
      </c>
      <c r="AF1630" s="19">
        <v>0.3</v>
      </c>
      <c r="AG1630" s="19">
        <v>2840</v>
      </c>
      <c r="AH1630" s="20">
        <v>1159.0914634146341</v>
      </c>
      <c r="AI1630" s="20">
        <v>1.4200000000000001E-4</v>
      </c>
      <c r="AJ1630" s="21">
        <f>AC1630*R1630/1000000</f>
        <v>2.7404239856057243E-3</v>
      </c>
      <c r="AK1630" s="21">
        <f>AD1630*R1630/1000000</f>
        <v>3.5511648003108886E-3</v>
      </c>
      <c r="AL1630" s="21">
        <f>AE1630*R1630/1000000</f>
        <v>1.0317432875874078E-2</v>
      </c>
      <c r="AM1630" s="21">
        <f>AF1630*R1630/1000000</f>
        <v>1.3986806377877582E-4</v>
      </c>
      <c r="AN1630" s="21">
        <f>AG1630*R1630/1000000</f>
        <v>1.3240843371057445</v>
      </c>
      <c r="AO1630" s="86">
        <f t="shared" si="1102"/>
        <v>0.16742562021603197</v>
      </c>
      <c r="AP1630" s="88">
        <f t="shared" si="1103"/>
        <v>7.5080109194677378E-6</v>
      </c>
      <c r="AQ1630" s="89">
        <f t="shared" si="1104"/>
        <v>9.7292186309887365E-6</v>
      </c>
      <c r="AR1630" s="89">
        <f t="shared" si="1105"/>
        <v>2.8266939385956379E-5</v>
      </c>
      <c r="AS1630" s="89">
        <f t="shared" si="1106"/>
        <v>3.832001747363721E-7</v>
      </c>
      <c r="AT1630" s="89">
        <f t="shared" si="1107"/>
        <v>3.6276283208376563E-3</v>
      </c>
      <c r="AU1630" s="91">
        <f t="shared" si="1108"/>
        <v>4.5870032935899167E-4</v>
      </c>
      <c r="AV1630" s="95">
        <f t="shared" si="1118"/>
        <v>2740.4239856057243</v>
      </c>
      <c r="AW1630" s="96">
        <f t="shared" si="1119"/>
        <v>3551.1648003108885</v>
      </c>
      <c r="AX1630" s="96">
        <f t="shared" si="1120"/>
        <v>10317.432875874078</v>
      </c>
      <c r="AY1630" s="96">
        <f t="shared" si="1121"/>
        <v>139.86806377877582</v>
      </c>
      <c r="AZ1630" s="96">
        <f t="shared" si="1122"/>
        <v>1324084.3371057445</v>
      </c>
      <c r="BA1630" s="97">
        <f t="shared" si="1123"/>
        <v>167425.62021603197</v>
      </c>
      <c r="BB1630" s="102">
        <f t="shared" si="1124"/>
        <v>7.508010919467738</v>
      </c>
      <c r="BC1630" s="98">
        <f t="shared" si="1125"/>
        <v>9.7292186309887363</v>
      </c>
      <c r="BD1630" s="98">
        <f t="shared" si="1126"/>
        <v>28.266939385956377</v>
      </c>
      <c r="BE1630" s="98">
        <f t="shared" si="1127"/>
        <v>0.38320017473637208</v>
      </c>
      <c r="BF1630" s="98">
        <f t="shared" si="1128"/>
        <v>3627.6283208376562</v>
      </c>
      <c r="BG1630" s="103">
        <f t="shared" si="1129"/>
        <v>458.70032935899167</v>
      </c>
      <c r="BH1630">
        <v>0.1</v>
      </c>
      <c r="BI1630">
        <f t="shared" si="1109"/>
        <v>46.622687926258607</v>
      </c>
      <c r="BJ1630">
        <v>0.1</v>
      </c>
      <c r="BK1630">
        <f t="shared" si="1110"/>
        <v>115.90914634146341</v>
      </c>
      <c r="BL1630" s="114">
        <v>4.1247646050424898</v>
      </c>
      <c r="BM1630" s="114">
        <v>5.0304179232934398</v>
      </c>
      <c r="BN1630" s="114">
        <v>17.597190734642901</v>
      </c>
      <c r="BO1630" s="114">
        <v>0.12</v>
      </c>
      <c r="BP1630" s="114">
        <v>2840</v>
      </c>
      <c r="BQ1630" s="107">
        <f t="shared" si="1111"/>
        <v>1.4200000000000001E-5</v>
      </c>
      <c r="BR1630" s="107">
        <f t="shared" si="1112"/>
        <v>1.9425038059340323E-3</v>
      </c>
      <c r="BS1630" s="107">
        <f t="shared" si="1113"/>
        <v>2.3720487110657704E-3</v>
      </c>
      <c r="BT1630" s="107">
        <f t="shared" si="1114"/>
        <v>8.2689031319957557E-3</v>
      </c>
      <c r="BU1630" s="107">
        <f t="shared" si="1115"/>
        <v>5.7669080061052046E-5</v>
      </c>
      <c r="BV1630" s="107">
        <f t="shared" si="1116"/>
        <v>1.3306882899787036</v>
      </c>
      <c r="BW1630" s="117">
        <f t="shared" si="1117"/>
        <v>2.367755827982395E-2</v>
      </c>
    </row>
    <row r="1631" spans="1:75" ht="15" customHeight="1" x14ac:dyDescent="0.25">
      <c r="A1631" s="108">
        <v>4.6198888888888892</v>
      </c>
      <c r="B1631" s="108">
        <v>-74.181633333333338</v>
      </c>
      <c r="C1631" s="119">
        <v>20</v>
      </c>
      <c r="D1631" s="119">
        <v>26</v>
      </c>
      <c r="E1631" s="119">
        <v>1829</v>
      </c>
      <c r="F1631" s="31" t="s">
        <v>4009</v>
      </c>
      <c r="G1631" s="31" t="s">
        <v>4010</v>
      </c>
      <c r="H1631" s="31" t="s">
        <v>4011</v>
      </c>
      <c r="I1631" s="53" t="s">
        <v>425</v>
      </c>
      <c r="J1631" s="1" t="s">
        <v>53</v>
      </c>
      <c r="K1631" s="1" t="s">
        <v>4012</v>
      </c>
      <c r="L1631" s="1"/>
      <c r="M1631" s="1">
        <v>2006</v>
      </c>
      <c r="N1631" s="15" t="s">
        <v>43</v>
      </c>
      <c r="O1631" s="2" t="s">
        <v>123</v>
      </c>
      <c r="P1631" s="28">
        <v>4.2689148957375835E-3</v>
      </c>
      <c r="Q1631" s="54">
        <v>10080</v>
      </c>
      <c r="R1631" s="18">
        <v>10253.600602836803</v>
      </c>
      <c r="S1631" s="2" t="s">
        <v>45</v>
      </c>
      <c r="T1631" s="2"/>
      <c r="U1631" s="2"/>
      <c r="V1631" s="14">
        <v>365</v>
      </c>
      <c r="W1631" s="1"/>
      <c r="X1631" s="1"/>
      <c r="Y1631" s="1">
        <v>2920</v>
      </c>
      <c r="Z1631" s="1">
        <v>0</v>
      </c>
      <c r="AA1631" s="1">
        <v>0</v>
      </c>
      <c r="AB1631" s="19" t="s">
        <v>49</v>
      </c>
      <c r="AC1631" s="19">
        <v>196.35697419693699</v>
      </c>
      <c r="AD1631" s="19">
        <v>1220.7279907421801</v>
      </c>
      <c r="AE1631" s="19">
        <v>69.655897325915305</v>
      </c>
      <c r="AF1631" s="19">
        <v>640</v>
      </c>
      <c r="AG1631" s="19">
        <v>1920000</v>
      </c>
      <c r="AH1631" s="23">
        <v>10080</v>
      </c>
      <c r="AI1631" s="24">
        <v>8.7999999999999994E-8</v>
      </c>
      <c r="AJ1631" s="21">
        <f>AC1631*R1631/1000000000</f>
        <v>2.0133659889969235E-3</v>
      </c>
      <c r="AK1631" s="21">
        <f>AD1631*R1631/1000000000</f>
        <v>1.2516857261773776E-2</v>
      </c>
      <c r="AL1631" s="21">
        <f>AE1631*R1631/1000000000</f>
        <v>7.1422375081214363E-4</v>
      </c>
      <c r="AM1631" s="21">
        <f>AF1631*R1631/1000000000</f>
        <v>6.5623043858155537E-3</v>
      </c>
      <c r="AN1631" s="21">
        <f>AG1631*R1631/1000000000</f>
        <v>19.686913157446664</v>
      </c>
      <c r="AO1631" s="86">
        <f t="shared" si="1102"/>
        <v>9.0231685304963853E-4</v>
      </c>
      <c r="AP1631" s="88">
        <f t="shared" si="1103"/>
        <v>5.5160712027312968E-6</v>
      </c>
      <c r="AQ1631" s="89">
        <f t="shared" si="1104"/>
        <v>3.4292759621298016E-5</v>
      </c>
      <c r="AR1631" s="89">
        <f t="shared" si="1105"/>
        <v>1.9567773994853248E-6</v>
      </c>
      <c r="AS1631" s="89">
        <f t="shared" si="1106"/>
        <v>1.7978916125522065E-5</v>
      </c>
      <c r="AT1631" s="89">
        <f t="shared" si="1107"/>
        <v>5.3936748376566201E-2</v>
      </c>
      <c r="AU1631" s="91">
        <f t="shared" si="1108"/>
        <v>2.4721009672592838E-6</v>
      </c>
      <c r="AV1631" s="95">
        <f t="shared" si="1118"/>
        <v>2013.3659889969235</v>
      </c>
      <c r="AW1631" s="96">
        <f t="shared" si="1119"/>
        <v>12516.857261773775</v>
      </c>
      <c r="AX1631" s="96">
        <f t="shared" si="1120"/>
        <v>714.22375081214363</v>
      </c>
      <c r="AY1631" s="96">
        <f t="shared" si="1121"/>
        <v>6562.3043858155534</v>
      </c>
      <c r="AZ1631" s="96">
        <f t="shared" si="1122"/>
        <v>19686913.157446664</v>
      </c>
      <c r="BA1631" s="97">
        <f t="shared" si="1123"/>
        <v>902.31685304963855</v>
      </c>
      <c r="BB1631" s="102">
        <f t="shared" si="1124"/>
        <v>5.5160712027312968</v>
      </c>
      <c r="BC1631" s="98">
        <f t="shared" si="1125"/>
        <v>34.292759621298018</v>
      </c>
      <c r="BD1631" s="98">
        <f t="shared" si="1126"/>
        <v>1.9567773994853248</v>
      </c>
      <c r="BE1631" s="98">
        <f t="shared" si="1127"/>
        <v>17.978916125522066</v>
      </c>
      <c r="BF1631" s="98">
        <f t="shared" si="1128"/>
        <v>53936.748376566204</v>
      </c>
      <c r="BG1631" s="103">
        <f t="shared" si="1129"/>
        <v>2.472100967259284</v>
      </c>
      <c r="BH1631">
        <v>0.1</v>
      </c>
      <c r="BI1631">
        <f t="shared" si="1109"/>
        <v>1025.3600602836802</v>
      </c>
      <c r="BJ1631">
        <v>0.1</v>
      </c>
      <c r="BK1631">
        <f t="shared" si="1110"/>
        <v>1008</v>
      </c>
      <c r="BL1631" s="114">
        <v>187.562005220738</v>
      </c>
      <c r="BM1631" s="114">
        <v>1012.03746873145</v>
      </c>
      <c r="BN1631" s="114">
        <v>69.555897325915296</v>
      </c>
      <c r="BO1631" s="114">
        <v>256</v>
      </c>
      <c r="BP1631" s="114">
        <v>384000</v>
      </c>
      <c r="BQ1631" s="107">
        <f t="shared" si="1111"/>
        <v>8.7999999999999994E-9</v>
      </c>
      <c r="BR1631" s="107">
        <f t="shared" si="1112"/>
        <v>1.9336960445697688E-3</v>
      </c>
      <c r="BS1631" s="107">
        <f t="shared" si="1113"/>
        <v>1.0452245082233353E-2</v>
      </c>
      <c r="BT1631" s="107">
        <f t="shared" si="1114"/>
        <v>7.1676572199937409E-4</v>
      </c>
      <c r="BU1631" s="107">
        <f t="shared" si="1115"/>
        <v>2.705707413017156E-3</v>
      </c>
      <c r="BV1631" s="107">
        <f t="shared" si="1116"/>
        <v>4.4021276087185761</v>
      </c>
      <c r="BW1631" s="117">
        <f t="shared" si="1117"/>
        <v>1.27606873114061E-4</v>
      </c>
    </row>
    <row r="1632" spans="1:75" ht="15" customHeight="1" x14ac:dyDescent="0.25">
      <c r="A1632" s="108">
        <v>4.5977555555555556</v>
      </c>
      <c r="B1632" s="108">
        <v>-74.107030555555554</v>
      </c>
      <c r="C1632" s="119">
        <v>28</v>
      </c>
      <c r="D1632" s="119">
        <v>24</v>
      </c>
      <c r="E1632" s="119">
        <v>1811</v>
      </c>
      <c r="F1632" s="31" t="s">
        <v>4013</v>
      </c>
      <c r="G1632" s="31" t="s">
        <v>4014</v>
      </c>
      <c r="H1632" s="31" t="s">
        <v>4015</v>
      </c>
      <c r="I1632" s="53" t="s">
        <v>1526</v>
      </c>
      <c r="J1632" s="1" t="s">
        <v>53</v>
      </c>
      <c r="K1632" s="1" t="s">
        <v>3452</v>
      </c>
      <c r="L1632" s="1"/>
      <c r="M1632" s="1" t="s">
        <v>3452</v>
      </c>
      <c r="N1632" s="15" t="s">
        <v>43</v>
      </c>
      <c r="O1632" s="2" t="s">
        <v>123</v>
      </c>
      <c r="P1632" s="22">
        <v>1.192780523187394E-2</v>
      </c>
      <c r="Q1632" s="54">
        <v>1</v>
      </c>
      <c r="R1632" s="18">
        <v>1.0488677205384458</v>
      </c>
      <c r="S1632" s="2" t="s">
        <v>45</v>
      </c>
      <c r="T1632" s="2"/>
      <c r="U1632" s="2"/>
      <c r="V1632" s="14">
        <v>365</v>
      </c>
      <c r="W1632" s="1"/>
      <c r="X1632" s="1"/>
      <c r="Y1632" s="1">
        <v>365</v>
      </c>
      <c r="Z1632" s="1">
        <v>0</v>
      </c>
      <c r="AA1632" s="1">
        <v>0</v>
      </c>
      <c r="AB1632" s="19" t="s">
        <v>49</v>
      </c>
      <c r="AC1632" s="19">
        <v>196.35697419693699</v>
      </c>
      <c r="AD1632" s="19">
        <v>1220.7279907421801</v>
      </c>
      <c r="AE1632" s="19">
        <v>69.655897325915305</v>
      </c>
      <c r="AF1632" s="19">
        <v>640</v>
      </c>
      <c r="AG1632" s="19">
        <v>1920000</v>
      </c>
      <c r="AH1632" s="23">
        <v>1</v>
      </c>
      <c r="AI1632" s="24">
        <v>8.7999999999999994E-8</v>
      </c>
      <c r="AJ1632" s="21">
        <f>AC1632*R1632/1000000000</f>
        <v>2.0595249193776772E-7</v>
      </c>
      <c r="AK1632" s="21">
        <f>AD1632*R1632/1000000000</f>
        <v>1.2803821850472273E-6</v>
      </c>
      <c r="AL1632" s="21">
        <f>AE1632*R1632/1000000000</f>
        <v>7.3059822250292806E-8</v>
      </c>
      <c r="AM1632" s="21">
        <f>AF1632*R1632/1000000000</f>
        <v>6.7127534114460541E-7</v>
      </c>
      <c r="AN1632" s="21">
        <f>AG1632*R1632/1000000000</f>
        <v>2.0138260234338159E-3</v>
      </c>
      <c r="AO1632" s="86">
        <f t="shared" si="1102"/>
        <v>9.2300359407383227E-8</v>
      </c>
      <c r="AP1632" s="88">
        <f t="shared" si="1103"/>
        <v>5.6425340256922664E-10</v>
      </c>
      <c r="AQ1632" s="89">
        <f t="shared" si="1104"/>
        <v>3.507896397389664E-9</v>
      </c>
      <c r="AR1632" s="89">
        <f t="shared" si="1105"/>
        <v>2.0016389657614467E-10</v>
      </c>
      <c r="AS1632" s="89">
        <f t="shared" si="1106"/>
        <v>1.8391105236838504E-9</v>
      </c>
      <c r="AT1632" s="89">
        <f t="shared" si="1107"/>
        <v>5.5173315710515504E-6</v>
      </c>
      <c r="AU1632" s="91">
        <f t="shared" si="1108"/>
        <v>2.5287769700652937E-10</v>
      </c>
      <c r="AV1632" s="95">
        <f t="shared" si="1118"/>
        <v>0.20595249193776771</v>
      </c>
      <c r="AW1632" s="96">
        <f t="shared" si="1119"/>
        <v>1.2803821850472272</v>
      </c>
      <c r="AX1632" s="96">
        <f t="shared" si="1120"/>
        <v>7.3059822250292811E-2</v>
      </c>
      <c r="AY1632" s="96">
        <f t="shared" si="1121"/>
        <v>0.67127534114460541</v>
      </c>
      <c r="AZ1632" s="96">
        <f t="shared" si="1122"/>
        <v>2013.8260234338159</v>
      </c>
      <c r="BA1632" s="97">
        <f t="shared" si="1123"/>
        <v>9.2300359407383223E-2</v>
      </c>
      <c r="BB1632" s="102">
        <f t="shared" si="1124"/>
        <v>5.6425340256922667E-4</v>
      </c>
      <c r="BC1632" s="98">
        <f t="shared" si="1125"/>
        <v>3.5078963973896641E-3</v>
      </c>
      <c r="BD1632" s="98">
        <f t="shared" si="1126"/>
        <v>2.0016389657614468E-4</v>
      </c>
      <c r="BE1632" s="98">
        <f t="shared" si="1127"/>
        <v>1.8391105236838503E-3</v>
      </c>
      <c r="BF1632" s="98">
        <f t="shared" si="1128"/>
        <v>5.5173315710515505</v>
      </c>
      <c r="BG1632" s="103">
        <f t="shared" si="1129"/>
        <v>2.5287769700652935E-4</v>
      </c>
      <c r="BH1632">
        <v>0.1</v>
      </c>
      <c r="BI1632">
        <f t="shared" si="1109"/>
        <v>0.10488677205384458</v>
      </c>
      <c r="BJ1632">
        <v>0.1</v>
      </c>
      <c r="BK1632">
        <f t="shared" si="1110"/>
        <v>0.1</v>
      </c>
      <c r="BL1632" s="114">
        <v>187.562005220738</v>
      </c>
      <c r="BM1632" s="114">
        <v>1012.03746873145</v>
      </c>
      <c r="BN1632" s="114">
        <v>69.555897325915296</v>
      </c>
      <c r="BO1632" s="114">
        <v>256</v>
      </c>
      <c r="BP1632" s="114">
        <v>384000</v>
      </c>
      <c r="BQ1632" s="107">
        <f t="shared" si="1111"/>
        <v>8.7999999999999994E-9</v>
      </c>
      <c r="BR1632" s="107">
        <f t="shared" si="1112"/>
        <v>1.9780284419513813E-7</v>
      </c>
      <c r="BS1632" s="107">
        <f t="shared" si="1113"/>
        <v>1.0691875857616495E-6</v>
      </c>
      <c r="BT1632" s="107">
        <f t="shared" si="1114"/>
        <v>7.3319847155503879E-8</v>
      </c>
      <c r="BU1632" s="107">
        <f t="shared" si="1115"/>
        <v>2.7677391354117371E-7</v>
      </c>
      <c r="BV1632" s="107">
        <f t="shared" si="1116"/>
        <v>4.5030518832560974E-4</v>
      </c>
      <c r="BW1632" s="117">
        <f t="shared" si="1117"/>
        <v>1.3053242008583247E-8</v>
      </c>
    </row>
    <row r="1633" spans="1:75" ht="15" customHeight="1" x14ac:dyDescent="0.25">
      <c r="A1633" s="108">
        <v>4.7414111111111108</v>
      </c>
      <c r="B1633" s="108">
        <v>-74.039941666666664</v>
      </c>
      <c r="C1633" s="119">
        <v>36</v>
      </c>
      <c r="D1633" s="119">
        <v>40</v>
      </c>
      <c r="E1633" s="119">
        <v>594</v>
      </c>
      <c r="F1633" s="31" t="s">
        <v>4016</v>
      </c>
      <c r="G1633" s="31" t="s">
        <v>4017</v>
      </c>
      <c r="H1633" s="31" t="s">
        <v>4018</v>
      </c>
      <c r="I1633" s="53" t="s">
        <v>1441</v>
      </c>
      <c r="J1633" s="1" t="s">
        <v>53</v>
      </c>
      <c r="K1633" s="1" t="s">
        <v>4019</v>
      </c>
      <c r="L1633" s="1"/>
      <c r="M1633" s="1" t="s">
        <v>3447</v>
      </c>
      <c r="N1633" s="15" t="s">
        <v>43</v>
      </c>
      <c r="O1633" s="2" t="s">
        <v>123</v>
      </c>
      <c r="P1633" s="22">
        <v>-8.4851358602175367E-2</v>
      </c>
      <c r="Q1633" s="54">
        <v>17.87</v>
      </c>
      <c r="R1633" s="18">
        <v>12.726900395740699</v>
      </c>
      <c r="S1633" s="2" t="s">
        <v>45</v>
      </c>
      <c r="T1633" s="2"/>
      <c r="U1633" s="2"/>
      <c r="V1633" s="14">
        <v>365</v>
      </c>
      <c r="W1633" s="1"/>
      <c r="X1633" s="1"/>
      <c r="Y1633" s="1">
        <v>1520</v>
      </c>
      <c r="Z1633" s="1">
        <v>0</v>
      </c>
      <c r="AA1633" s="1">
        <v>0</v>
      </c>
      <c r="AB1633" s="19" t="s">
        <v>49</v>
      </c>
      <c r="AC1633" s="19">
        <v>196.35697419693699</v>
      </c>
      <c r="AD1633" s="19">
        <v>1220.7279907421801</v>
      </c>
      <c r="AE1633" s="19">
        <v>69.655897325915305</v>
      </c>
      <c r="AF1633" s="19">
        <v>640</v>
      </c>
      <c r="AG1633" s="19">
        <v>1920000</v>
      </c>
      <c r="AH1633" s="20">
        <v>30259</v>
      </c>
      <c r="AI1633" s="20">
        <v>7.6726E-6</v>
      </c>
      <c r="AJ1633" s="21">
        <f>AC1633*R1633/1000000000</f>
        <v>2.4990156526134439E-6</v>
      </c>
      <c r="AK1633" s="21">
        <f>AD1633*R1633/1000000000</f>
        <v>1.5536083548468401E-5</v>
      </c>
      <c r="AL1633" s="21">
        <f>AE1633*R1633/1000000000</f>
        <v>8.8650366724286506E-7</v>
      </c>
      <c r="AM1633" s="21">
        <f>AF1633*R1633/1000000000</f>
        <v>8.1452162532740473E-6</v>
      </c>
      <c r="AN1633" s="21">
        <f>AG1633*R1633/1000000000</f>
        <v>2.443564875982214E-2</v>
      </c>
      <c r="AO1633" s="86">
        <f t="shared" si="1102"/>
        <v>0.16534658192661889</v>
      </c>
      <c r="AP1633" s="88">
        <f t="shared" si="1103"/>
        <v>6.8466182263382024E-9</v>
      </c>
      <c r="AQ1633" s="89">
        <f t="shared" si="1104"/>
        <v>4.2564612461557266E-8</v>
      </c>
      <c r="AR1633" s="89">
        <f t="shared" si="1105"/>
        <v>2.4287771705283976E-9</v>
      </c>
      <c r="AS1633" s="89">
        <f t="shared" si="1106"/>
        <v>2.2315660967874102E-8</v>
      </c>
      <c r="AT1633" s="89">
        <f t="shared" si="1107"/>
        <v>6.6946982903622296E-5</v>
      </c>
      <c r="AU1633" s="91">
        <f t="shared" si="1108"/>
        <v>4.5300433404553121E-4</v>
      </c>
      <c r="AV1633" s="95">
        <f t="shared" si="1118"/>
        <v>2.4990156526134437</v>
      </c>
      <c r="AW1633" s="96">
        <f t="shared" si="1119"/>
        <v>15.536083548468401</v>
      </c>
      <c r="AX1633" s="96">
        <f t="shared" si="1120"/>
        <v>0.88650366724286511</v>
      </c>
      <c r="AY1633" s="96">
        <f t="shared" si="1121"/>
        <v>8.1452162532740466</v>
      </c>
      <c r="AZ1633" s="96">
        <f t="shared" si="1122"/>
        <v>24435.648759822139</v>
      </c>
      <c r="BA1633" s="97">
        <f t="shared" si="1123"/>
        <v>165346.58192661888</v>
      </c>
      <c r="BB1633" s="102">
        <f t="shared" si="1124"/>
        <v>6.8466182263382021E-3</v>
      </c>
      <c r="BC1633" s="98">
        <f t="shared" si="1125"/>
        <v>4.2564612461557266E-2</v>
      </c>
      <c r="BD1633" s="98">
        <f t="shared" si="1126"/>
        <v>2.4287771705283974E-3</v>
      </c>
      <c r="BE1633" s="98">
        <f t="shared" si="1127"/>
        <v>2.2315660967874101E-2</v>
      </c>
      <c r="BF1633" s="98">
        <f t="shared" si="1128"/>
        <v>66.946982903622299</v>
      </c>
      <c r="BG1633" s="103">
        <f t="shared" si="1129"/>
        <v>453.00433404553121</v>
      </c>
      <c r="BH1633">
        <v>0.1</v>
      </c>
      <c r="BI1633">
        <f t="shared" si="1109"/>
        <v>1.2726900395740701</v>
      </c>
      <c r="BJ1633">
        <v>0.1</v>
      </c>
      <c r="BK1633">
        <f t="shared" si="1110"/>
        <v>3025.9</v>
      </c>
      <c r="BL1633" s="114">
        <v>187.562005220738</v>
      </c>
      <c r="BM1633" s="114">
        <v>1012.03746873145</v>
      </c>
      <c r="BN1633" s="114">
        <v>69.555897325915296</v>
      </c>
      <c r="BO1633" s="114">
        <v>256</v>
      </c>
      <c r="BP1633" s="114">
        <v>384000</v>
      </c>
      <c r="BQ1633" s="107">
        <f t="shared" si="1111"/>
        <v>7.6726E-7</v>
      </c>
      <c r="BR1633" s="107">
        <f t="shared" si="1112"/>
        <v>2.4001282971826044E-6</v>
      </c>
      <c r="BS1633" s="107">
        <f t="shared" si="1113"/>
        <v>1.2973460467794239E-5</v>
      </c>
      <c r="BT1633" s="107">
        <f t="shared" si="1114"/>
        <v>8.8965879443786961E-7</v>
      </c>
      <c r="BU1633" s="107">
        <f t="shared" si="1115"/>
        <v>3.3583586955746632E-6</v>
      </c>
      <c r="BV1633" s="107">
        <f t="shared" si="1116"/>
        <v>5.463977170127074E-3</v>
      </c>
      <c r="BW1633" s="117">
        <f t="shared" si="1117"/>
        <v>2.3383537865265855E-2</v>
      </c>
    </row>
    <row r="1634" spans="1:75" ht="15" customHeight="1" x14ac:dyDescent="0.25">
      <c r="A1634" s="108">
        <v>4.7414111111111108</v>
      </c>
      <c r="B1634" s="108">
        <v>-74.039941666666664</v>
      </c>
      <c r="C1634" s="119">
        <v>36</v>
      </c>
      <c r="D1634" s="119">
        <v>40</v>
      </c>
      <c r="E1634" s="119">
        <v>594</v>
      </c>
      <c r="F1634" s="31" t="s">
        <v>4016</v>
      </c>
      <c r="G1634" s="31" t="s">
        <v>4017</v>
      </c>
      <c r="H1634" s="31" t="s">
        <v>4018</v>
      </c>
      <c r="I1634" s="53" t="s">
        <v>1441</v>
      </c>
      <c r="J1634" s="1" t="s">
        <v>4020</v>
      </c>
      <c r="K1634" s="1" t="s">
        <v>39</v>
      </c>
      <c r="L1634" s="1"/>
      <c r="M1634" s="1" t="s">
        <v>39</v>
      </c>
      <c r="N1634" s="15" t="s">
        <v>43</v>
      </c>
      <c r="O1634" s="2" t="s">
        <v>123</v>
      </c>
      <c r="P1634" s="22">
        <v>-8.4851358602175367E-2</v>
      </c>
      <c r="Q1634" s="54">
        <v>17.87</v>
      </c>
      <c r="R1634" s="18">
        <v>12.726900395740699</v>
      </c>
      <c r="S1634" s="2" t="s">
        <v>45</v>
      </c>
      <c r="T1634" s="2"/>
      <c r="U1634" s="2"/>
      <c r="V1634" s="14">
        <v>365</v>
      </c>
      <c r="W1634" s="1"/>
      <c r="X1634" s="1"/>
      <c r="Y1634" s="1">
        <v>1520</v>
      </c>
      <c r="Z1634" s="1">
        <v>0</v>
      </c>
      <c r="AA1634" s="1">
        <v>0</v>
      </c>
      <c r="AB1634" s="19" t="s">
        <v>49</v>
      </c>
      <c r="AC1634" s="19">
        <v>196.35697419693699</v>
      </c>
      <c r="AD1634" s="19">
        <v>1220.7279907421801</v>
      </c>
      <c r="AE1634" s="19">
        <v>69.655897325915305</v>
      </c>
      <c r="AF1634" s="19">
        <v>640</v>
      </c>
      <c r="AG1634" s="19">
        <v>1920000</v>
      </c>
      <c r="AH1634" s="20">
        <v>30259</v>
      </c>
      <c r="AI1634" s="20">
        <v>7.6726E-6</v>
      </c>
      <c r="AJ1634" s="21">
        <f>AC1634*R1634/1000000000</f>
        <v>2.4990156526134439E-6</v>
      </c>
      <c r="AK1634" s="21">
        <f>AD1634*R1634/1000000000</f>
        <v>1.5536083548468401E-5</v>
      </c>
      <c r="AL1634" s="21">
        <f>AE1634*R1634/1000000000</f>
        <v>8.8650366724286506E-7</v>
      </c>
      <c r="AM1634" s="21">
        <f>AF1634*R1634/1000000000</f>
        <v>8.1452162532740473E-6</v>
      </c>
      <c r="AN1634" s="21">
        <f>AG1634*R1634/1000000000</f>
        <v>2.443564875982214E-2</v>
      </c>
      <c r="AO1634" s="86">
        <f t="shared" si="1102"/>
        <v>0.16534658192661889</v>
      </c>
      <c r="AP1634" s="88">
        <f t="shared" si="1103"/>
        <v>6.8466182263382024E-9</v>
      </c>
      <c r="AQ1634" s="89">
        <f t="shared" si="1104"/>
        <v>4.2564612461557266E-8</v>
      </c>
      <c r="AR1634" s="89">
        <f t="shared" si="1105"/>
        <v>2.4287771705283976E-9</v>
      </c>
      <c r="AS1634" s="89">
        <f t="shared" si="1106"/>
        <v>2.2315660967874102E-8</v>
      </c>
      <c r="AT1634" s="89">
        <f t="shared" si="1107"/>
        <v>6.6946982903622296E-5</v>
      </c>
      <c r="AU1634" s="91">
        <f t="shared" si="1108"/>
        <v>4.5300433404553121E-4</v>
      </c>
      <c r="AV1634" s="95">
        <f t="shared" si="1118"/>
        <v>2.4990156526134437</v>
      </c>
      <c r="AW1634" s="96">
        <f t="shared" si="1119"/>
        <v>15.536083548468401</v>
      </c>
      <c r="AX1634" s="96">
        <f t="shared" si="1120"/>
        <v>0.88650366724286511</v>
      </c>
      <c r="AY1634" s="96">
        <f t="shared" si="1121"/>
        <v>8.1452162532740466</v>
      </c>
      <c r="AZ1634" s="96">
        <f t="shared" si="1122"/>
        <v>24435.648759822139</v>
      </c>
      <c r="BA1634" s="97">
        <f t="shared" si="1123"/>
        <v>165346.58192661888</v>
      </c>
      <c r="BB1634" s="102">
        <f t="shared" si="1124"/>
        <v>6.8466182263382021E-3</v>
      </c>
      <c r="BC1634" s="98">
        <f t="shared" si="1125"/>
        <v>4.2564612461557266E-2</v>
      </c>
      <c r="BD1634" s="98">
        <f t="shared" si="1126"/>
        <v>2.4287771705283974E-3</v>
      </c>
      <c r="BE1634" s="98">
        <f t="shared" si="1127"/>
        <v>2.2315660967874101E-2</v>
      </c>
      <c r="BF1634" s="98">
        <f t="shared" si="1128"/>
        <v>66.946982903622299</v>
      </c>
      <c r="BG1634" s="103">
        <f t="shared" si="1129"/>
        <v>453.00433404553121</v>
      </c>
      <c r="BH1634">
        <v>0.1</v>
      </c>
      <c r="BI1634">
        <f t="shared" si="1109"/>
        <v>1.2726900395740701</v>
      </c>
      <c r="BJ1634">
        <v>0.1</v>
      </c>
      <c r="BK1634">
        <f t="shared" si="1110"/>
        <v>3025.9</v>
      </c>
      <c r="BL1634" s="114">
        <v>187.562005220738</v>
      </c>
      <c r="BM1634" s="114">
        <v>1012.03746873145</v>
      </c>
      <c r="BN1634" s="114">
        <v>69.555897325915296</v>
      </c>
      <c r="BO1634" s="114">
        <v>256</v>
      </c>
      <c r="BP1634" s="114">
        <v>384000</v>
      </c>
      <c r="BQ1634" s="107">
        <f t="shared" si="1111"/>
        <v>7.6726E-7</v>
      </c>
      <c r="BR1634" s="107">
        <f t="shared" si="1112"/>
        <v>2.4001282971826044E-6</v>
      </c>
      <c r="BS1634" s="107">
        <f t="shared" si="1113"/>
        <v>1.2973460467794239E-5</v>
      </c>
      <c r="BT1634" s="107">
        <f t="shared" si="1114"/>
        <v>8.8965879443786961E-7</v>
      </c>
      <c r="BU1634" s="107">
        <f t="shared" si="1115"/>
        <v>3.3583586955746632E-6</v>
      </c>
      <c r="BV1634" s="107">
        <f t="shared" si="1116"/>
        <v>5.463977170127074E-3</v>
      </c>
      <c r="BW1634" s="117">
        <f t="shared" si="1117"/>
        <v>2.3383537865265855E-2</v>
      </c>
    </row>
    <row r="1635" spans="1:75" ht="15" customHeight="1" x14ac:dyDescent="0.25">
      <c r="A1635" s="108">
        <v>4.7414111111111108</v>
      </c>
      <c r="B1635" s="108">
        <v>-74.039941666666664</v>
      </c>
      <c r="C1635" s="119">
        <v>36</v>
      </c>
      <c r="D1635" s="119">
        <v>40</v>
      </c>
      <c r="E1635" s="119">
        <v>594</v>
      </c>
      <c r="F1635" s="31" t="s">
        <v>4016</v>
      </c>
      <c r="G1635" s="31" t="s">
        <v>4017</v>
      </c>
      <c r="H1635" s="31" t="s">
        <v>4018</v>
      </c>
      <c r="I1635" s="53" t="s">
        <v>1441</v>
      </c>
      <c r="J1635" s="1" t="s">
        <v>3576</v>
      </c>
      <c r="K1635" s="1" t="s">
        <v>39</v>
      </c>
      <c r="L1635" s="1"/>
      <c r="M1635" s="1" t="s">
        <v>39</v>
      </c>
      <c r="N1635" s="15" t="s">
        <v>43</v>
      </c>
      <c r="O1635" s="2" t="s">
        <v>123</v>
      </c>
      <c r="P1635" s="22">
        <v>-8.4851358602175367E-2</v>
      </c>
      <c r="Q1635" s="54">
        <v>17.87</v>
      </c>
      <c r="R1635" s="18">
        <v>12.726900395740699</v>
      </c>
      <c r="S1635" s="2" t="s">
        <v>45</v>
      </c>
      <c r="T1635" s="2"/>
      <c r="U1635" s="2"/>
      <c r="V1635" s="14">
        <v>365</v>
      </c>
      <c r="W1635" s="1"/>
      <c r="X1635" s="1"/>
      <c r="Y1635" s="1">
        <v>1520</v>
      </c>
      <c r="Z1635" s="1">
        <v>0</v>
      </c>
      <c r="AA1635" s="1">
        <v>0</v>
      </c>
      <c r="AB1635" s="19" t="s">
        <v>49</v>
      </c>
      <c r="AC1635" s="19">
        <v>196.35697419693699</v>
      </c>
      <c r="AD1635" s="19">
        <v>1220.7279907421801</v>
      </c>
      <c r="AE1635" s="19">
        <v>69.655897325915305</v>
      </c>
      <c r="AF1635" s="19">
        <v>640</v>
      </c>
      <c r="AG1635" s="19">
        <v>1920000</v>
      </c>
      <c r="AH1635" s="20">
        <v>30259</v>
      </c>
      <c r="AI1635" s="20">
        <v>7.6726E-6</v>
      </c>
      <c r="AJ1635" s="21">
        <f>AC1635*R1635/1000000000</f>
        <v>2.4990156526134439E-6</v>
      </c>
      <c r="AK1635" s="21">
        <f>AD1635*R1635/1000000000</f>
        <v>1.5536083548468401E-5</v>
      </c>
      <c r="AL1635" s="21">
        <f>AE1635*R1635/1000000000</f>
        <v>8.8650366724286506E-7</v>
      </c>
      <c r="AM1635" s="21">
        <f>AF1635*R1635/1000000000</f>
        <v>8.1452162532740473E-6</v>
      </c>
      <c r="AN1635" s="21">
        <f>AG1635*R1635/1000000000</f>
        <v>2.443564875982214E-2</v>
      </c>
      <c r="AO1635" s="86">
        <f t="shared" si="1102"/>
        <v>0.16534658192661889</v>
      </c>
      <c r="AP1635" s="88">
        <f t="shared" si="1103"/>
        <v>6.8466182263382024E-9</v>
      </c>
      <c r="AQ1635" s="89">
        <f t="shared" si="1104"/>
        <v>4.2564612461557266E-8</v>
      </c>
      <c r="AR1635" s="89">
        <f t="shared" si="1105"/>
        <v>2.4287771705283976E-9</v>
      </c>
      <c r="AS1635" s="89">
        <f t="shared" si="1106"/>
        <v>2.2315660967874102E-8</v>
      </c>
      <c r="AT1635" s="89">
        <f t="shared" si="1107"/>
        <v>6.6946982903622296E-5</v>
      </c>
      <c r="AU1635" s="91">
        <f t="shared" si="1108"/>
        <v>4.5300433404553121E-4</v>
      </c>
      <c r="AV1635" s="95">
        <f t="shared" si="1118"/>
        <v>2.4990156526134437</v>
      </c>
      <c r="AW1635" s="96">
        <f t="shared" si="1119"/>
        <v>15.536083548468401</v>
      </c>
      <c r="AX1635" s="96">
        <f t="shared" si="1120"/>
        <v>0.88650366724286511</v>
      </c>
      <c r="AY1635" s="96">
        <f t="shared" si="1121"/>
        <v>8.1452162532740466</v>
      </c>
      <c r="AZ1635" s="96">
        <f t="shared" si="1122"/>
        <v>24435.648759822139</v>
      </c>
      <c r="BA1635" s="97">
        <f t="shared" si="1123"/>
        <v>165346.58192661888</v>
      </c>
      <c r="BB1635" s="102">
        <f t="shared" si="1124"/>
        <v>6.8466182263382021E-3</v>
      </c>
      <c r="BC1635" s="98">
        <f t="shared" si="1125"/>
        <v>4.2564612461557266E-2</v>
      </c>
      <c r="BD1635" s="98">
        <f t="shared" si="1126"/>
        <v>2.4287771705283974E-3</v>
      </c>
      <c r="BE1635" s="98">
        <f t="shared" si="1127"/>
        <v>2.2315660967874101E-2</v>
      </c>
      <c r="BF1635" s="98">
        <f t="shared" si="1128"/>
        <v>66.946982903622299</v>
      </c>
      <c r="BG1635" s="103">
        <f t="shared" si="1129"/>
        <v>453.00433404553121</v>
      </c>
      <c r="BH1635">
        <v>0.1</v>
      </c>
      <c r="BI1635">
        <f t="shared" si="1109"/>
        <v>1.2726900395740701</v>
      </c>
      <c r="BJ1635">
        <v>0.1</v>
      </c>
      <c r="BK1635">
        <f t="shared" si="1110"/>
        <v>3025.9</v>
      </c>
      <c r="BL1635" s="114">
        <v>187.562005220738</v>
      </c>
      <c r="BM1635" s="114">
        <v>1012.03746873145</v>
      </c>
      <c r="BN1635" s="114">
        <v>69.555897325915296</v>
      </c>
      <c r="BO1635" s="114">
        <v>256</v>
      </c>
      <c r="BP1635" s="114">
        <v>384000</v>
      </c>
      <c r="BQ1635" s="107">
        <f t="shared" si="1111"/>
        <v>7.6726E-7</v>
      </c>
      <c r="BR1635" s="107">
        <f t="shared" si="1112"/>
        <v>2.4001282971826044E-6</v>
      </c>
      <c r="BS1635" s="107">
        <f t="shared" si="1113"/>
        <v>1.2973460467794239E-5</v>
      </c>
      <c r="BT1635" s="107">
        <f t="shared" si="1114"/>
        <v>8.8965879443786961E-7</v>
      </c>
      <c r="BU1635" s="107">
        <f t="shared" si="1115"/>
        <v>3.3583586955746632E-6</v>
      </c>
      <c r="BV1635" s="107">
        <f t="shared" si="1116"/>
        <v>5.463977170127074E-3</v>
      </c>
      <c r="BW1635" s="117">
        <f t="shared" si="1117"/>
        <v>2.3383537865265855E-2</v>
      </c>
    </row>
    <row r="1636" spans="1:75" ht="15" customHeight="1" x14ac:dyDescent="0.25">
      <c r="A1636" s="108">
        <v>4.5797666666666661</v>
      </c>
      <c r="B1636" s="108">
        <v>-74.075638888888889</v>
      </c>
      <c r="C1636" s="119">
        <v>32</v>
      </c>
      <c r="D1636" s="119">
        <v>22</v>
      </c>
      <c r="E1636" s="119">
        <v>2282</v>
      </c>
      <c r="F1636" s="31" t="s">
        <v>4021</v>
      </c>
      <c r="G1636" s="31" t="s">
        <v>4022</v>
      </c>
      <c r="H1636" s="31" t="s">
        <v>4023</v>
      </c>
      <c r="I1636" s="53" t="s">
        <v>3343</v>
      </c>
      <c r="J1636" s="1" t="s">
        <v>3786</v>
      </c>
      <c r="K1636" s="1" t="s">
        <v>4024</v>
      </c>
      <c r="L1636" s="1"/>
      <c r="M1636" s="1" t="s">
        <v>256</v>
      </c>
      <c r="N1636" s="2" t="s">
        <v>150</v>
      </c>
      <c r="O1636" s="2" t="s">
        <v>3329</v>
      </c>
      <c r="P1636" s="28">
        <v>4.2689148957375835E-3</v>
      </c>
      <c r="Q1636" s="54">
        <v>120000</v>
      </c>
      <c r="R1636" s="18">
        <v>122066.67384329527</v>
      </c>
      <c r="S1636" s="15" t="s">
        <v>64</v>
      </c>
      <c r="T1636" s="15">
        <f t="shared" ref="T1636:T1646" si="1134">((R1636*6933000)/1000)/8460</f>
        <v>100034.07207512602</v>
      </c>
      <c r="U1636" s="15" t="s">
        <v>45</v>
      </c>
      <c r="V1636" s="14">
        <v>365</v>
      </c>
      <c r="W1636" s="1"/>
      <c r="X1636" s="1"/>
      <c r="Y1636" s="1">
        <v>8760</v>
      </c>
      <c r="Z1636" s="1">
        <v>0</v>
      </c>
      <c r="AA1636" s="1">
        <v>0</v>
      </c>
      <c r="AB1636" s="19" t="s">
        <v>226</v>
      </c>
      <c r="AC1636" s="19">
        <v>12.7152226842523</v>
      </c>
      <c r="AD1636" s="19">
        <v>4.5638248573294096</v>
      </c>
      <c r="AE1636" s="19">
        <v>12.0799261022882</v>
      </c>
      <c r="AF1636" s="19">
        <v>6.25</v>
      </c>
      <c r="AG1636" s="19">
        <v>2343</v>
      </c>
      <c r="AH1636" s="20">
        <v>5536.7678571428569</v>
      </c>
      <c r="AI1636" s="20">
        <v>1.3619999999999999E-8</v>
      </c>
      <c r="AJ1636" s="21">
        <f t="shared" ref="AJ1636:AJ1665" si="1135">AC1636*R1636/1000000</f>
        <v>1.552104940243495</v>
      </c>
      <c r="AK1636" s="21">
        <f t="shared" ref="AK1636:AK1665" si="1136">AD1636*R1636/1000000</f>
        <v>0.55709092033755259</v>
      </c>
      <c r="AL1636" s="21">
        <f t="shared" ref="AL1636:AL1665" si="1137">AE1636*R1636/1000000</f>
        <v>1.4745563995791227</v>
      </c>
      <c r="AM1636" s="21">
        <f t="shared" ref="AM1636:AM1665" si="1138">AF1636*R1636/1000000</f>
        <v>0.76291671152059548</v>
      </c>
      <c r="AN1636" s="21">
        <f t="shared" ref="AN1636:AN1665" si="1139">AG1636*R1636/1000000</f>
        <v>286.00221681484078</v>
      </c>
      <c r="AO1636" s="86">
        <f t="shared" si="1102"/>
        <v>7.6709523904602413E-5</v>
      </c>
      <c r="AP1636" s="88">
        <f t="shared" si="1103"/>
        <v>4.2523423020369728E-3</v>
      </c>
      <c r="AQ1636" s="89">
        <f t="shared" si="1104"/>
        <v>1.5262764940754865E-3</v>
      </c>
      <c r="AR1636" s="89">
        <f t="shared" si="1105"/>
        <v>4.0398805467921168E-3</v>
      </c>
      <c r="AS1636" s="89">
        <f t="shared" si="1106"/>
        <v>2.0901827712893027E-3</v>
      </c>
      <c r="AT1636" s="89">
        <f t="shared" si="1107"/>
        <v>0.78356771730093366</v>
      </c>
      <c r="AU1636" s="91">
        <f t="shared" si="1108"/>
        <v>2.1016307919069154E-7</v>
      </c>
      <c r="AV1636" s="95">
        <f t="shared" si="1118"/>
        <v>1552104.9402434949</v>
      </c>
      <c r="AW1636" s="96">
        <f t="shared" si="1119"/>
        <v>557090.92033755255</v>
      </c>
      <c r="AX1636" s="96">
        <f t="shared" si="1120"/>
        <v>1474556.3995791227</v>
      </c>
      <c r="AY1636" s="96">
        <f t="shared" si="1121"/>
        <v>762916.71152059548</v>
      </c>
      <c r="AZ1636" s="96">
        <f t="shared" si="1122"/>
        <v>286002216.81484079</v>
      </c>
      <c r="BA1636" s="97">
        <f t="shared" si="1123"/>
        <v>76.709523904602406</v>
      </c>
      <c r="BB1636" s="102">
        <f t="shared" si="1124"/>
        <v>4252.3423020369728</v>
      </c>
      <c r="BC1636" s="98">
        <f t="shared" si="1125"/>
        <v>1526.2764940754864</v>
      </c>
      <c r="BD1636" s="98">
        <f t="shared" si="1126"/>
        <v>4039.880546792117</v>
      </c>
      <c r="BE1636" s="98">
        <f t="shared" si="1127"/>
        <v>2090.1827712893028</v>
      </c>
      <c r="BF1636" s="98">
        <f t="shared" si="1128"/>
        <v>783567.71730093367</v>
      </c>
      <c r="BG1636" s="103">
        <f t="shared" si="1129"/>
        <v>0.21016307919069155</v>
      </c>
      <c r="BH1636">
        <v>0.1</v>
      </c>
      <c r="BI1636">
        <f t="shared" si="1109"/>
        <v>12206.667384329528</v>
      </c>
      <c r="BJ1636">
        <v>0.1</v>
      </c>
      <c r="BK1636">
        <f t="shared" si="1110"/>
        <v>553.67678571428576</v>
      </c>
      <c r="BL1636" s="114">
        <v>8.7974410932361504</v>
      </c>
      <c r="BM1636" s="114">
        <v>3.6268345072346699</v>
      </c>
      <c r="BN1636" s="114">
        <v>10.053852918428399</v>
      </c>
      <c r="BO1636" s="114">
        <v>12.5</v>
      </c>
      <c r="BP1636" s="114">
        <v>2343</v>
      </c>
      <c r="BQ1636" s="107">
        <f t="shared" si="1111"/>
        <v>1.3620000000000001E-9</v>
      </c>
      <c r="BR1636" s="107">
        <f t="shared" si="1112"/>
        <v>1.0850329329320989</v>
      </c>
      <c r="BS1636" s="107">
        <f t="shared" si="1113"/>
        <v>0.44620693343620388</v>
      </c>
      <c r="BT1636" s="107">
        <f t="shared" si="1114"/>
        <v>1.2360672022520318</v>
      </c>
      <c r="BU1636" s="107">
        <f t="shared" si="1115"/>
        <v>1.5277395242503784</v>
      </c>
      <c r="BV1636" s="107">
        <f t="shared" si="1116"/>
        <v>287.42867063539995</v>
      </c>
      <c r="BW1636" s="117">
        <f t="shared" si="1117"/>
        <v>1.084836490690719E-5</v>
      </c>
    </row>
    <row r="1637" spans="1:75" ht="15" customHeight="1" x14ac:dyDescent="0.25">
      <c r="A1637" s="108">
        <v>4.5800861111111111</v>
      </c>
      <c r="B1637" s="108">
        <v>-74.075602777777775</v>
      </c>
      <c r="C1637" s="119">
        <v>32</v>
      </c>
      <c r="D1637" s="119">
        <v>22</v>
      </c>
      <c r="E1637" s="119">
        <v>2282</v>
      </c>
      <c r="F1637" s="31" t="s">
        <v>4025</v>
      </c>
      <c r="G1637" s="31" t="s">
        <v>4022</v>
      </c>
      <c r="H1637" s="31" t="s">
        <v>4026</v>
      </c>
      <c r="I1637" s="53" t="s">
        <v>3343</v>
      </c>
      <c r="J1637" s="1" t="s">
        <v>3786</v>
      </c>
      <c r="K1637" s="1" t="s">
        <v>4027</v>
      </c>
      <c r="L1637" s="1"/>
      <c r="M1637" s="1" t="s">
        <v>3452</v>
      </c>
      <c r="N1637" s="2" t="s">
        <v>62</v>
      </c>
      <c r="O1637" s="2" t="s">
        <v>3329</v>
      </c>
      <c r="P1637" s="28">
        <v>4.2689148957375835E-3</v>
      </c>
      <c r="Q1637" s="54">
        <v>60000</v>
      </c>
      <c r="R1637" s="18">
        <v>61033.336921647635</v>
      </c>
      <c r="S1637" s="15" t="s">
        <v>64</v>
      </c>
      <c r="T1637" s="15">
        <f t="shared" si="1134"/>
        <v>50017.036037563012</v>
      </c>
      <c r="U1637" s="15" t="s">
        <v>45</v>
      </c>
      <c r="V1637" s="14">
        <v>365</v>
      </c>
      <c r="W1637" s="1"/>
      <c r="X1637" s="1"/>
      <c r="Y1637" s="14">
        <v>2080</v>
      </c>
      <c r="Z1637" s="1">
        <v>0</v>
      </c>
      <c r="AA1637" s="1">
        <v>0</v>
      </c>
      <c r="AB1637" s="19" t="s">
        <v>226</v>
      </c>
      <c r="AC1637" s="19">
        <v>12.7152226842523</v>
      </c>
      <c r="AD1637" s="19">
        <v>4.5638248573294096</v>
      </c>
      <c r="AE1637" s="19">
        <v>12.0799261022882</v>
      </c>
      <c r="AF1637" s="19">
        <v>6.25</v>
      </c>
      <c r="AG1637" s="19">
        <v>2343</v>
      </c>
      <c r="AH1637" s="20">
        <v>5536.7678571428569</v>
      </c>
      <c r="AI1637" s="20">
        <v>1.3619999999999999E-8</v>
      </c>
      <c r="AJ1637" s="21">
        <f t="shared" si="1135"/>
        <v>0.7760524701217475</v>
      </c>
      <c r="AK1637" s="21">
        <f t="shared" si="1136"/>
        <v>0.27854546016877629</v>
      </c>
      <c r="AL1637" s="21">
        <f t="shared" si="1137"/>
        <v>0.73727819978956133</v>
      </c>
      <c r="AM1637" s="21">
        <f t="shared" si="1138"/>
        <v>0.38145835576029774</v>
      </c>
      <c r="AN1637" s="21">
        <f t="shared" si="1139"/>
        <v>143.00110840742039</v>
      </c>
      <c r="AO1637" s="86">
        <f t="shared" si="1102"/>
        <v>7.6709523904602413E-5</v>
      </c>
      <c r="AP1637" s="88">
        <f t="shared" si="1103"/>
        <v>2.1261711510184864E-3</v>
      </c>
      <c r="AQ1637" s="89">
        <f t="shared" si="1104"/>
        <v>7.6313824703774325E-4</v>
      </c>
      <c r="AR1637" s="89">
        <f t="shared" si="1105"/>
        <v>2.0199402733960584E-3</v>
      </c>
      <c r="AS1637" s="89">
        <f t="shared" si="1106"/>
        <v>1.0450913856446514E-3</v>
      </c>
      <c r="AT1637" s="89">
        <f t="shared" si="1107"/>
        <v>0.39178385865046683</v>
      </c>
      <c r="AU1637" s="91">
        <f t="shared" si="1108"/>
        <v>2.1016307919069154E-7</v>
      </c>
      <c r="AV1637" s="95">
        <f t="shared" si="1118"/>
        <v>776052.47012174746</v>
      </c>
      <c r="AW1637" s="96">
        <f t="shared" si="1119"/>
        <v>278545.46016877628</v>
      </c>
      <c r="AX1637" s="96">
        <f t="shared" si="1120"/>
        <v>737278.19978956133</v>
      </c>
      <c r="AY1637" s="96">
        <f t="shared" si="1121"/>
        <v>381458.35576029774</v>
      </c>
      <c r="AZ1637" s="96">
        <f t="shared" si="1122"/>
        <v>143001108.4074204</v>
      </c>
      <c r="BA1637" s="97">
        <f t="shared" si="1123"/>
        <v>76.709523904602406</v>
      </c>
      <c r="BB1637" s="102">
        <f t="shared" si="1124"/>
        <v>2126.1711510184864</v>
      </c>
      <c r="BC1637" s="98">
        <f t="shared" si="1125"/>
        <v>763.13824703774321</v>
      </c>
      <c r="BD1637" s="98">
        <f t="shared" si="1126"/>
        <v>2019.9402733960585</v>
      </c>
      <c r="BE1637" s="98">
        <f t="shared" si="1127"/>
        <v>1045.0913856446514</v>
      </c>
      <c r="BF1637" s="98">
        <f t="shared" si="1128"/>
        <v>391783.85865046683</v>
      </c>
      <c r="BG1637" s="103">
        <f t="shared" si="1129"/>
        <v>0.21016307919069155</v>
      </c>
      <c r="BH1637">
        <v>0.1</v>
      </c>
      <c r="BI1637">
        <f t="shared" si="1109"/>
        <v>6103.3336921647642</v>
      </c>
      <c r="BJ1637">
        <v>0.1</v>
      </c>
      <c r="BK1637">
        <f t="shared" si="1110"/>
        <v>553.67678571428576</v>
      </c>
      <c r="BL1637" s="114">
        <v>8.7974410932361504</v>
      </c>
      <c r="BM1637" s="114">
        <v>3.6268345072346699</v>
      </c>
      <c r="BN1637" s="114">
        <v>10.053852918428399</v>
      </c>
      <c r="BO1637" s="114">
        <v>12.5</v>
      </c>
      <c r="BP1637" s="114">
        <v>2343</v>
      </c>
      <c r="BQ1637" s="107">
        <f t="shared" si="1111"/>
        <v>1.3620000000000001E-9</v>
      </c>
      <c r="BR1637" s="107">
        <f t="shared" si="1112"/>
        <v>0.54251646646604945</v>
      </c>
      <c r="BS1637" s="107">
        <f t="shared" si="1113"/>
        <v>0.22310346671810194</v>
      </c>
      <c r="BT1637" s="107">
        <f t="shared" si="1114"/>
        <v>0.61803360112601591</v>
      </c>
      <c r="BU1637" s="107">
        <f t="shared" si="1115"/>
        <v>0.7638697621251892</v>
      </c>
      <c r="BV1637" s="107">
        <f t="shared" si="1116"/>
        <v>143.71433531769998</v>
      </c>
      <c r="BW1637" s="117">
        <f t="shared" si="1117"/>
        <v>1.084836490690719E-5</v>
      </c>
    </row>
    <row r="1638" spans="1:75" ht="15" customHeight="1" x14ac:dyDescent="0.25">
      <c r="A1638" s="108">
        <v>4.5665861111111106</v>
      </c>
      <c r="B1638" s="108">
        <v>-74.097016666666661</v>
      </c>
      <c r="C1638" s="119">
        <v>29</v>
      </c>
      <c r="D1638" s="119">
        <v>20</v>
      </c>
      <c r="E1638" s="119">
        <v>2253</v>
      </c>
      <c r="F1638" s="31" t="s">
        <v>4028</v>
      </c>
      <c r="G1638" s="31" t="s">
        <v>4029</v>
      </c>
      <c r="H1638" s="31" t="s">
        <v>4030</v>
      </c>
      <c r="I1638" s="53" t="s">
        <v>2934</v>
      </c>
      <c r="J1638" s="1" t="s">
        <v>53</v>
      </c>
      <c r="K1638" s="1" t="s">
        <v>4031</v>
      </c>
      <c r="L1638" s="1"/>
      <c r="M1638" s="1">
        <v>1940</v>
      </c>
      <c r="N1638" s="2" t="s">
        <v>150</v>
      </c>
      <c r="O1638" s="2" t="s">
        <v>3329</v>
      </c>
      <c r="P1638" s="28">
        <v>4.2689148957375835E-3</v>
      </c>
      <c r="Q1638" s="54">
        <v>384768</v>
      </c>
      <c r="R1638" s="18">
        <v>391394.58301114192</v>
      </c>
      <c r="S1638" s="15" t="s">
        <v>64</v>
      </c>
      <c r="T1638" s="15">
        <f t="shared" si="1134"/>
        <v>320749.24870168406</v>
      </c>
      <c r="U1638" s="15" t="s">
        <v>45</v>
      </c>
      <c r="V1638" s="14">
        <v>365</v>
      </c>
      <c r="W1638" s="1"/>
      <c r="X1638" s="1"/>
      <c r="Y1638" s="1">
        <v>8760</v>
      </c>
      <c r="Z1638" s="1">
        <v>0</v>
      </c>
      <c r="AA1638" s="1">
        <v>0</v>
      </c>
      <c r="AB1638" s="19" t="s">
        <v>226</v>
      </c>
      <c r="AC1638" s="19">
        <v>12.7152226842523</v>
      </c>
      <c r="AD1638" s="19">
        <v>4.5638248573294096</v>
      </c>
      <c r="AE1638" s="19">
        <v>12.0799261022882</v>
      </c>
      <c r="AF1638" s="19">
        <v>6.25</v>
      </c>
      <c r="AG1638" s="19">
        <v>2343</v>
      </c>
      <c r="AH1638" s="20">
        <v>5536.7678571428569</v>
      </c>
      <c r="AI1638" s="20">
        <v>1.3619999999999999E-8</v>
      </c>
      <c r="AJ1638" s="21">
        <f t="shared" si="1135"/>
        <v>4.9766692803967416</v>
      </c>
      <c r="AK1638" s="21">
        <f t="shared" si="1136"/>
        <v>1.7862563269703287</v>
      </c>
      <c r="AL1638" s="21">
        <f t="shared" si="1137"/>
        <v>4.7280176396104991</v>
      </c>
      <c r="AM1638" s="21">
        <f t="shared" si="1138"/>
        <v>2.4462161438196373</v>
      </c>
      <c r="AN1638" s="21">
        <f t="shared" si="1139"/>
        <v>917.03750799510556</v>
      </c>
      <c r="AO1638" s="86">
        <f t="shared" si="1102"/>
        <v>7.6709523904602413E-5</v>
      </c>
      <c r="AP1638" s="88">
        <f t="shared" si="1103"/>
        <v>1.3634710357251346E-2</v>
      </c>
      <c r="AQ1638" s="89">
        <f t="shared" si="1104"/>
        <v>4.8938529506036398E-3</v>
      </c>
      <c r="AR1638" s="89">
        <f t="shared" si="1105"/>
        <v>1.2953472985234244E-2</v>
      </c>
      <c r="AS1638" s="89">
        <f t="shared" si="1106"/>
        <v>6.7019620378620196E-3</v>
      </c>
      <c r="AT1638" s="89">
        <f t="shared" si="1107"/>
        <v>2.512431528753714</v>
      </c>
      <c r="AU1638" s="91">
        <f t="shared" si="1108"/>
        <v>2.1016307919069154E-7</v>
      </c>
      <c r="AV1638" s="95">
        <f t="shared" si="1118"/>
        <v>4976669.2803967418</v>
      </c>
      <c r="AW1638" s="96">
        <f t="shared" si="1119"/>
        <v>1786256.3269703286</v>
      </c>
      <c r="AX1638" s="96">
        <f t="shared" si="1120"/>
        <v>4728017.6396104991</v>
      </c>
      <c r="AY1638" s="96">
        <f t="shared" si="1121"/>
        <v>2446216.1438196371</v>
      </c>
      <c r="AZ1638" s="96">
        <f t="shared" si="1122"/>
        <v>917037507.9951055</v>
      </c>
      <c r="BA1638" s="97">
        <f t="shared" si="1123"/>
        <v>76.709523904602406</v>
      </c>
      <c r="BB1638" s="102">
        <f t="shared" si="1124"/>
        <v>13634.710357251346</v>
      </c>
      <c r="BC1638" s="98">
        <f t="shared" si="1125"/>
        <v>4893.8529506036402</v>
      </c>
      <c r="BD1638" s="98">
        <f t="shared" si="1126"/>
        <v>12953.472985234244</v>
      </c>
      <c r="BE1638" s="98">
        <f t="shared" si="1127"/>
        <v>6701.9620378620193</v>
      </c>
      <c r="BF1638" s="98">
        <f t="shared" si="1128"/>
        <v>2512431.5287537142</v>
      </c>
      <c r="BG1638" s="103">
        <f t="shared" si="1129"/>
        <v>0.21016307919069155</v>
      </c>
      <c r="BH1638">
        <v>0.1</v>
      </c>
      <c r="BI1638">
        <f t="shared" si="1109"/>
        <v>39139.458301114195</v>
      </c>
      <c r="BJ1638">
        <v>0.1</v>
      </c>
      <c r="BK1638">
        <f t="shared" si="1110"/>
        <v>553.67678571428576</v>
      </c>
      <c r="BL1638" s="114">
        <v>8.7974410932361504</v>
      </c>
      <c r="BM1638" s="114">
        <v>3.6268345072346699</v>
      </c>
      <c r="BN1638" s="114">
        <v>10.053852918428399</v>
      </c>
      <c r="BO1638" s="114">
        <v>12.5</v>
      </c>
      <c r="BP1638" s="114">
        <v>2343</v>
      </c>
      <c r="BQ1638" s="107">
        <f t="shared" si="1111"/>
        <v>1.3620000000000001E-9</v>
      </c>
      <c r="BR1638" s="107">
        <f t="shared" si="1112"/>
        <v>3.4790495961534815</v>
      </c>
      <c r="BS1638" s="107">
        <f t="shared" si="1113"/>
        <v>1.4307179113698441</v>
      </c>
      <c r="BT1638" s="107">
        <f t="shared" si="1114"/>
        <v>3.9633258773009152</v>
      </c>
      <c r="BU1638" s="107">
        <f t="shared" si="1115"/>
        <v>4.8985440105564129</v>
      </c>
      <c r="BV1638" s="107">
        <f t="shared" si="1116"/>
        <v>921.61128952534636</v>
      </c>
      <c r="BW1638" s="117">
        <f t="shared" si="1117"/>
        <v>1.084836490690719E-5</v>
      </c>
    </row>
    <row r="1639" spans="1:75" ht="45" customHeight="1" x14ac:dyDescent="0.25">
      <c r="A1639" s="108">
        <v>4.604855555555555</v>
      </c>
      <c r="B1639" s="108">
        <v>-74.184122222222229</v>
      </c>
      <c r="C1639" s="119">
        <v>20</v>
      </c>
      <c r="D1639" s="119">
        <v>24</v>
      </c>
      <c r="E1639" s="119">
        <v>1803</v>
      </c>
      <c r="F1639" s="59" t="s">
        <v>4032</v>
      </c>
      <c r="G1639" s="59" t="s">
        <v>4033</v>
      </c>
      <c r="H1639" s="59" t="s">
        <v>4034</v>
      </c>
      <c r="I1639" s="59" t="s">
        <v>425</v>
      </c>
      <c r="J1639" s="61" t="s">
        <v>41</v>
      </c>
      <c r="K1639" s="59" t="s">
        <v>3976</v>
      </c>
      <c r="L1639" s="59"/>
      <c r="M1639" s="1" t="s">
        <v>3489</v>
      </c>
      <c r="N1639" s="62" t="s">
        <v>4035</v>
      </c>
      <c r="O1639" s="60" t="s">
        <v>224</v>
      </c>
      <c r="P1639" s="17">
        <v>-2.5800163440120989E-4</v>
      </c>
      <c r="Q1639" s="63">
        <v>1296000</v>
      </c>
      <c r="R1639" s="18">
        <v>1294663.2094342101</v>
      </c>
      <c r="S1639" s="15" t="s">
        <v>64</v>
      </c>
      <c r="T1639" s="15">
        <f t="shared" si="1134"/>
        <v>1060981.0911356241</v>
      </c>
      <c r="U1639" s="15" t="s">
        <v>45</v>
      </c>
      <c r="V1639" s="14">
        <v>365</v>
      </c>
      <c r="W1639" s="1"/>
      <c r="X1639" s="1"/>
      <c r="Y1639" s="14">
        <v>2496</v>
      </c>
      <c r="Z1639" s="1" t="s">
        <v>3489</v>
      </c>
      <c r="AA1639" s="1" t="s">
        <v>3489</v>
      </c>
      <c r="AB1639" s="19" t="s">
        <v>226</v>
      </c>
      <c r="AC1639" s="19">
        <v>5.8778764320498897</v>
      </c>
      <c r="AD1639" s="19">
        <v>7.6168169581462903</v>
      </c>
      <c r="AE1639" s="19">
        <v>22.1296397414769</v>
      </c>
      <c r="AF1639" s="19">
        <v>0.3</v>
      </c>
      <c r="AG1639" s="19">
        <v>2840</v>
      </c>
      <c r="AH1639" s="20">
        <v>1159.0914634146341</v>
      </c>
      <c r="AI1639" s="20">
        <v>1.4200000000000001E-4</v>
      </c>
      <c r="AJ1639" s="21">
        <f t="shared" si="1135"/>
        <v>7.6098703661754143</v>
      </c>
      <c r="AK1639" s="21">
        <f t="shared" si="1136"/>
        <v>9.8612126887065941</v>
      </c>
      <c r="AL1639" s="21">
        <f t="shared" si="1137"/>
        <v>28.650430411323327</v>
      </c>
      <c r="AM1639" s="21">
        <f t="shared" si="1138"/>
        <v>0.38839896283026304</v>
      </c>
      <c r="AN1639" s="21">
        <f t="shared" si="1139"/>
        <v>3676.8435147931568</v>
      </c>
      <c r="AO1639" s="86">
        <f t="shared" si="1102"/>
        <v>0.16442121644707589</v>
      </c>
      <c r="AP1639" s="88">
        <f t="shared" si="1103"/>
        <v>2.0848959907329902E-2</v>
      </c>
      <c r="AQ1639" s="89">
        <f t="shared" si="1104"/>
        <v>2.7017021064949572E-2</v>
      </c>
      <c r="AR1639" s="89">
        <f t="shared" si="1105"/>
        <v>7.8494329894036513E-2</v>
      </c>
      <c r="AS1639" s="89">
        <f t="shared" si="1106"/>
        <v>1.0641067474801728E-3</v>
      </c>
      <c r="AT1639" s="89">
        <f t="shared" si="1107"/>
        <v>10.073543876145635</v>
      </c>
      <c r="AU1639" s="91">
        <f t="shared" si="1108"/>
        <v>4.5046908615637229E-4</v>
      </c>
      <c r="AV1639" s="95">
        <f t="shared" si="1118"/>
        <v>7609870.3661754141</v>
      </c>
      <c r="AW1639" s="96">
        <f t="shared" si="1119"/>
        <v>9861212.6887065936</v>
      </c>
      <c r="AX1639" s="96">
        <f t="shared" si="1120"/>
        <v>28650430.411323328</v>
      </c>
      <c r="AY1639" s="96">
        <f t="shared" si="1121"/>
        <v>388398.96283026302</v>
      </c>
      <c r="AZ1639" s="96">
        <f t="shared" si="1122"/>
        <v>3676843514.7931566</v>
      </c>
      <c r="BA1639" s="97">
        <f t="shared" si="1123"/>
        <v>164421.21644707589</v>
      </c>
      <c r="BB1639" s="102">
        <f t="shared" si="1124"/>
        <v>20848.959907329903</v>
      </c>
      <c r="BC1639" s="98">
        <f t="shared" si="1125"/>
        <v>27017.021064949571</v>
      </c>
      <c r="BD1639" s="98">
        <f t="shared" si="1126"/>
        <v>78494.32989403652</v>
      </c>
      <c r="BE1639" s="98">
        <f t="shared" si="1127"/>
        <v>1064.1067474801728</v>
      </c>
      <c r="BF1639" s="98">
        <f t="shared" si="1128"/>
        <v>10073543.876145635</v>
      </c>
      <c r="BG1639" s="103">
        <f t="shared" si="1129"/>
        <v>450.46908615637227</v>
      </c>
      <c r="BH1639">
        <v>0.1</v>
      </c>
      <c r="BI1639">
        <f t="shared" si="1109"/>
        <v>129466.32094342101</v>
      </c>
      <c r="BJ1639">
        <v>0.1</v>
      </c>
      <c r="BK1639">
        <f t="shared" si="1110"/>
        <v>115.90914634146341</v>
      </c>
      <c r="BL1639" s="114">
        <v>4.1247646050424898</v>
      </c>
      <c r="BM1639" s="114">
        <v>5.0304179232934398</v>
      </c>
      <c r="BN1639" s="114">
        <v>17.597190734642901</v>
      </c>
      <c r="BO1639" s="114">
        <v>0.12</v>
      </c>
      <c r="BP1639" s="114">
        <v>2840</v>
      </c>
      <c r="BQ1639" s="107">
        <f t="shared" si="1111"/>
        <v>1.4200000000000001E-5</v>
      </c>
      <c r="BR1639" s="107">
        <f t="shared" si="1112"/>
        <v>5.3941296042528233</v>
      </c>
      <c r="BS1639" s="107">
        <f t="shared" si="1113"/>
        <v>6.586930813727399</v>
      </c>
      <c r="BT1639" s="107">
        <f t="shared" si="1114"/>
        <v>22.96187788293679</v>
      </c>
      <c r="BU1639" s="107">
        <f t="shared" si="1115"/>
        <v>0.16014099486295225</v>
      </c>
      <c r="BV1639" s="107">
        <f t="shared" si="1116"/>
        <v>3695.1820001996193</v>
      </c>
      <c r="BW1639" s="117">
        <f t="shared" si="1117"/>
        <v>2.3252671424133696E-2</v>
      </c>
    </row>
    <row r="1640" spans="1:75" ht="45" customHeight="1" x14ac:dyDescent="0.25">
      <c r="A1640" s="108">
        <v>4.5955499999999994</v>
      </c>
      <c r="B1640" s="108">
        <v>-74.158313888888898</v>
      </c>
      <c r="C1640" s="119">
        <v>23</v>
      </c>
      <c r="D1640" s="119">
        <v>23</v>
      </c>
      <c r="E1640" s="119">
        <v>1793</v>
      </c>
      <c r="F1640" s="61" t="s">
        <v>4036</v>
      </c>
      <c r="G1640" s="61" t="s">
        <v>4037</v>
      </c>
      <c r="H1640" s="61" t="s">
        <v>4038</v>
      </c>
      <c r="I1640" s="64" t="s">
        <v>3328</v>
      </c>
      <c r="J1640" s="61" t="s">
        <v>41</v>
      </c>
      <c r="K1640" s="59" t="s">
        <v>4039</v>
      </c>
      <c r="L1640" s="59"/>
      <c r="M1640" s="1" t="s">
        <v>3489</v>
      </c>
      <c r="N1640" s="62" t="s">
        <v>4035</v>
      </c>
      <c r="O1640" s="2" t="s">
        <v>224</v>
      </c>
      <c r="P1640" s="28">
        <v>4.2689148957375835E-3</v>
      </c>
      <c r="Q1640" s="65">
        <v>832320</v>
      </c>
      <c r="R1640" s="18">
        <v>846654.44977709593</v>
      </c>
      <c r="S1640" s="15" t="s">
        <v>64</v>
      </c>
      <c r="T1640" s="15">
        <f t="shared" si="1134"/>
        <v>693836.3239130741</v>
      </c>
      <c r="U1640" s="15" t="s">
        <v>45</v>
      </c>
      <c r="V1640" s="14">
        <v>365</v>
      </c>
      <c r="W1640" s="55" t="s">
        <v>4040</v>
      </c>
      <c r="X1640" s="1"/>
      <c r="Y1640" s="14">
        <v>6205</v>
      </c>
      <c r="Z1640" s="1" t="s">
        <v>3489</v>
      </c>
      <c r="AA1640" s="1" t="s">
        <v>3489</v>
      </c>
      <c r="AB1640" s="19" t="s">
        <v>226</v>
      </c>
      <c r="AC1640" s="19">
        <v>5.8778764320498897</v>
      </c>
      <c r="AD1640" s="19">
        <v>7.6168169581462903</v>
      </c>
      <c r="AE1640" s="19">
        <v>22.1296397414769</v>
      </c>
      <c r="AF1640" s="19">
        <v>0.3</v>
      </c>
      <c r="AG1640" s="19">
        <v>2840</v>
      </c>
      <c r="AH1640" s="20">
        <v>1159.0914634146341</v>
      </c>
      <c r="AI1640" s="20">
        <v>1.4200000000000001E-4</v>
      </c>
      <c r="AJ1640" s="21">
        <f t="shared" si="1135"/>
        <v>4.9765302364349591</v>
      </c>
      <c r="AK1640" s="21">
        <f t="shared" si="1136"/>
        <v>6.4488119707522014</v>
      </c>
      <c r="AL1640" s="21">
        <f t="shared" si="1137"/>
        <v>18.736157959085478</v>
      </c>
      <c r="AM1640" s="21">
        <f t="shared" si="1138"/>
        <v>0.25399633493312879</v>
      </c>
      <c r="AN1640" s="21">
        <f t="shared" si="1139"/>
        <v>2404.4986373669526</v>
      </c>
      <c r="AO1640" s="86">
        <f t="shared" si="1102"/>
        <v>0.16742562021603197</v>
      </c>
      <c r="AP1640" s="88">
        <f t="shared" si="1103"/>
        <v>1.3634329414890298E-2</v>
      </c>
      <c r="AQ1640" s="89">
        <f t="shared" si="1104"/>
        <v>1.7667978002060825E-2</v>
      </c>
      <c r="AR1640" s="89">
        <f t="shared" si="1105"/>
        <v>5.1331939613932814E-2</v>
      </c>
      <c r="AS1640" s="89">
        <f t="shared" si="1106"/>
        <v>6.9588036967980485E-4</v>
      </c>
      <c r="AT1640" s="89">
        <f t="shared" si="1107"/>
        <v>6.5876674996354865</v>
      </c>
      <c r="AU1640" s="91">
        <f t="shared" si="1108"/>
        <v>4.5870032935899167E-4</v>
      </c>
      <c r="AV1640" s="95">
        <f t="shared" si="1118"/>
        <v>4976530.2364349589</v>
      </c>
      <c r="AW1640" s="96">
        <f t="shared" si="1119"/>
        <v>6448811.970752201</v>
      </c>
      <c r="AX1640" s="96">
        <f t="shared" si="1120"/>
        <v>18736157.959085479</v>
      </c>
      <c r="AY1640" s="96">
        <f t="shared" si="1121"/>
        <v>253996.33493312879</v>
      </c>
      <c r="AZ1640" s="96">
        <f t="shared" si="1122"/>
        <v>2404498637.3669524</v>
      </c>
      <c r="BA1640" s="97">
        <f t="shared" si="1123"/>
        <v>167425.62021603197</v>
      </c>
      <c r="BB1640" s="102">
        <f t="shared" si="1124"/>
        <v>13634.329414890299</v>
      </c>
      <c r="BC1640" s="98">
        <f t="shared" si="1125"/>
        <v>17667.978002060823</v>
      </c>
      <c r="BD1640" s="98">
        <f t="shared" si="1126"/>
        <v>51331.939613932816</v>
      </c>
      <c r="BE1640" s="98">
        <f t="shared" si="1127"/>
        <v>695.88036967980486</v>
      </c>
      <c r="BF1640" s="98">
        <f t="shared" si="1128"/>
        <v>6587667.4996354869</v>
      </c>
      <c r="BG1640" s="103">
        <f t="shared" si="1129"/>
        <v>458.70032935899167</v>
      </c>
      <c r="BH1640">
        <v>0.1</v>
      </c>
      <c r="BI1640">
        <f t="shared" si="1109"/>
        <v>84665.444977709602</v>
      </c>
      <c r="BJ1640">
        <v>0.1</v>
      </c>
      <c r="BK1640">
        <f t="shared" si="1110"/>
        <v>115.90914634146341</v>
      </c>
      <c r="BL1640" s="114">
        <v>4.1247646050424898</v>
      </c>
      <c r="BM1640" s="114">
        <v>5.0304179232934398</v>
      </c>
      <c r="BN1640" s="114">
        <v>17.597190734642901</v>
      </c>
      <c r="BO1640" s="114">
        <v>0.12</v>
      </c>
      <c r="BP1640" s="114">
        <v>2840</v>
      </c>
      <c r="BQ1640" s="107">
        <f t="shared" si="1111"/>
        <v>1.4200000000000001E-5</v>
      </c>
      <c r="BR1640" s="107">
        <f t="shared" si="1112"/>
        <v>3.527530402374575</v>
      </c>
      <c r="BS1640" s="107">
        <f t="shared" si="1113"/>
        <v>4.3075714542420265</v>
      </c>
      <c r="BT1640" s="107">
        <f t="shared" si="1114"/>
        <v>15.016087537794993</v>
      </c>
      <c r="BU1640" s="107">
        <f t="shared" si="1115"/>
        <v>0.10472537174490509</v>
      </c>
      <c r="BV1640" s="107">
        <f t="shared" si="1116"/>
        <v>2416.4912236692535</v>
      </c>
      <c r="BW1640" s="117">
        <f t="shared" si="1117"/>
        <v>2.367755827982395E-2</v>
      </c>
    </row>
    <row r="1641" spans="1:75" ht="45" customHeight="1" x14ac:dyDescent="0.25">
      <c r="A1641" s="108">
        <v>4.5955499999999994</v>
      </c>
      <c r="B1641" s="108">
        <v>-74.158313888888898</v>
      </c>
      <c r="C1641" s="119">
        <v>23</v>
      </c>
      <c r="D1641" s="119">
        <v>23</v>
      </c>
      <c r="E1641" s="119">
        <v>1793</v>
      </c>
      <c r="F1641" s="61" t="s">
        <v>4036</v>
      </c>
      <c r="G1641" s="61" t="s">
        <v>4037</v>
      </c>
      <c r="H1641" s="61" t="s">
        <v>4038</v>
      </c>
      <c r="I1641" s="64" t="s">
        <v>3328</v>
      </c>
      <c r="J1641" s="1" t="s">
        <v>41</v>
      </c>
      <c r="K1641" s="59" t="s">
        <v>3742</v>
      </c>
      <c r="L1641" s="59"/>
      <c r="M1641" s="1" t="s">
        <v>3489</v>
      </c>
      <c r="N1641" s="62" t="s">
        <v>4035</v>
      </c>
      <c r="O1641" s="60" t="s">
        <v>224</v>
      </c>
      <c r="P1641" s="28">
        <v>4.2689148957375835E-3</v>
      </c>
      <c r="Q1641" s="65">
        <v>391680</v>
      </c>
      <c r="R1641" s="18">
        <v>398425.62342451577</v>
      </c>
      <c r="S1641" s="15" t="s">
        <v>64</v>
      </c>
      <c r="T1641" s="15">
        <f t="shared" si="1134"/>
        <v>326511.21125321137</v>
      </c>
      <c r="U1641" s="15" t="s">
        <v>45</v>
      </c>
      <c r="V1641" s="14">
        <v>365</v>
      </c>
      <c r="W1641" s="55" t="s">
        <v>4040</v>
      </c>
      <c r="X1641" s="1"/>
      <c r="Y1641" s="14">
        <v>6205</v>
      </c>
      <c r="Z1641" s="1" t="s">
        <v>3489</v>
      </c>
      <c r="AA1641" s="1" t="s">
        <v>3489</v>
      </c>
      <c r="AB1641" s="19" t="s">
        <v>226</v>
      </c>
      <c r="AC1641" s="19">
        <v>5.8778764320498897</v>
      </c>
      <c r="AD1641" s="19">
        <v>7.6168169581462903</v>
      </c>
      <c r="AE1641" s="19">
        <v>22.1296397414769</v>
      </c>
      <c r="AF1641" s="19">
        <v>0.3</v>
      </c>
      <c r="AG1641" s="19">
        <v>2840</v>
      </c>
      <c r="AH1641" s="20">
        <v>1159.0914634146341</v>
      </c>
      <c r="AI1641" s="20">
        <v>1.4200000000000001E-4</v>
      </c>
      <c r="AJ1641" s="21">
        <f t="shared" si="1135"/>
        <v>2.3418965818517457</v>
      </c>
      <c r="AK1641" s="21">
        <f t="shared" si="1136"/>
        <v>3.0347350450598598</v>
      </c>
      <c r="AL1641" s="21">
        <f t="shared" si="1137"/>
        <v>8.8170155101578747</v>
      </c>
      <c r="AM1641" s="21">
        <f t="shared" si="1138"/>
        <v>0.11952768702735472</v>
      </c>
      <c r="AN1641" s="21">
        <f t="shared" si="1139"/>
        <v>1131.5287705256249</v>
      </c>
      <c r="AO1641" s="86">
        <f t="shared" si="1102"/>
        <v>0.16742562021603197</v>
      </c>
      <c r="AP1641" s="88">
        <f t="shared" si="1103"/>
        <v>6.4161550187719057E-3</v>
      </c>
      <c r="AQ1641" s="89">
        <f t="shared" si="1104"/>
        <v>8.314342589205095E-3</v>
      </c>
      <c r="AR1641" s="89">
        <f t="shared" si="1105"/>
        <v>2.4156206877144863E-2</v>
      </c>
      <c r="AS1641" s="89">
        <f t="shared" si="1106"/>
        <v>3.2747311514343759E-4</v>
      </c>
      <c r="AT1641" s="89">
        <f t="shared" si="1107"/>
        <v>3.1000788233578764</v>
      </c>
      <c r="AU1641" s="91">
        <f t="shared" si="1108"/>
        <v>4.5870032935899167E-4</v>
      </c>
      <c r="AV1641" s="95">
        <f t="shared" si="1118"/>
        <v>2341896.5818517455</v>
      </c>
      <c r="AW1641" s="96">
        <f t="shared" si="1119"/>
        <v>3034735.0450598598</v>
      </c>
      <c r="AX1641" s="96">
        <f t="shared" si="1120"/>
        <v>8817015.5101578739</v>
      </c>
      <c r="AY1641" s="96">
        <f t="shared" si="1121"/>
        <v>119527.68702735472</v>
      </c>
      <c r="AZ1641" s="96">
        <f t="shared" si="1122"/>
        <v>1131528770.5256248</v>
      </c>
      <c r="BA1641" s="97">
        <f t="shared" si="1123"/>
        <v>167425.62021603197</v>
      </c>
      <c r="BB1641" s="102">
        <f t="shared" si="1124"/>
        <v>6416.1550187719058</v>
      </c>
      <c r="BC1641" s="98">
        <f t="shared" si="1125"/>
        <v>8314.3425892050946</v>
      </c>
      <c r="BD1641" s="98">
        <f t="shared" si="1126"/>
        <v>24156.206877144865</v>
      </c>
      <c r="BE1641" s="98">
        <f t="shared" si="1127"/>
        <v>327.47311514343761</v>
      </c>
      <c r="BF1641" s="98">
        <f t="shared" si="1128"/>
        <v>3100078.8233578764</v>
      </c>
      <c r="BG1641" s="103">
        <f t="shared" si="1129"/>
        <v>458.70032935899167</v>
      </c>
      <c r="BH1641">
        <v>0.1</v>
      </c>
      <c r="BI1641">
        <f t="shared" si="1109"/>
        <v>39842.56234245158</v>
      </c>
      <c r="BJ1641">
        <v>0.1</v>
      </c>
      <c r="BK1641">
        <f t="shared" si="1110"/>
        <v>115.90914634146341</v>
      </c>
      <c r="BL1641" s="114">
        <v>4.1247646050424898</v>
      </c>
      <c r="BM1641" s="114">
        <v>5.0304179232934398</v>
      </c>
      <c r="BN1641" s="114">
        <v>17.597190734642901</v>
      </c>
      <c r="BO1641" s="114">
        <v>0.12</v>
      </c>
      <c r="BP1641" s="114">
        <v>2840</v>
      </c>
      <c r="BQ1641" s="107">
        <f t="shared" si="1111"/>
        <v>1.4200000000000001E-5</v>
      </c>
      <c r="BR1641" s="107">
        <f t="shared" si="1112"/>
        <v>1.6600143069998001</v>
      </c>
      <c r="BS1641" s="107">
        <f t="shared" si="1113"/>
        <v>2.0270924490550715</v>
      </c>
      <c r="BT1641" s="107">
        <f t="shared" si="1114"/>
        <v>7.0663941354329403</v>
      </c>
      <c r="BU1641" s="107">
        <f t="shared" si="1115"/>
        <v>4.9282527879955344E-2</v>
      </c>
      <c r="BV1641" s="107">
        <f t="shared" si="1116"/>
        <v>1137.1723405502371</v>
      </c>
      <c r="BW1641" s="117">
        <f t="shared" si="1117"/>
        <v>2.367755827982395E-2</v>
      </c>
    </row>
    <row r="1642" spans="1:75" ht="45" customHeight="1" x14ac:dyDescent="0.25">
      <c r="A1642" s="108">
        <v>4.6259972222222228</v>
      </c>
      <c r="B1642" s="108">
        <v>-74.119386111111098</v>
      </c>
      <c r="C1642" s="119">
        <v>27</v>
      </c>
      <c r="D1642" s="119">
        <v>27</v>
      </c>
      <c r="E1642" s="119">
        <v>1849</v>
      </c>
      <c r="F1642" s="64" t="s">
        <v>4041</v>
      </c>
      <c r="G1642" s="64" t="s">
        <v>4042</v>
      </c>
      <c r="H1642" s="64" t="s">
        <v>4043</v>
      </c>
      <c r="I1642" s="14" t="s">
        <v>133</v>
      </c>
      <c r="J1642" s="1" t="s">
        <v>41</v>
      </c>
      <c r="K1642" s="59" t="s">
        <v>3462</v>
      </c>
      <c r="L1642" s="59"/>
      <c r="M1642" s="1" t="s">
        <v>3489</v>
      </c>
      <c r="N1642" s="66" t="s">
        <v>150</v>
      </c>
      <c r="O1642" s="66" t="s">
        <v>151</v>
      </c>
      <c r="P1642" s="17">
        <v>1.3557806644477024E-2</v>
      </c>
      <c r="Q1642" s="67">
        <v>518400</v>
      </c>
      <c r="R1642" s="18">
        <v>547289.7510639606</v>
      </c>
      <c r="S1642" s="15" t="s">
        <v>64</v>
      </c>
      <c r="T1642" s="15">
        <f t="shared" si="1134"/>
        <v>448505.89174071385</v>
      </c>
      <c r="U1642" s="15" t="s">
        <v>45</v>
      </c>
      <c r="V1642" s="14">
        <v>365</v>
      </c>
      <c r="W1642" s="55" t="s">
        <v>4044</v>
      </c>
      <c r="X1642" s="1"/>
      <c r="Y1642" s="14">
        <v>8760</v>
      </c>
      <c r="Z1642" s="1" t="s">
        <v>3489</v>
      </c>
      <c r="AA1642" s="1" t="s">
        <v>3489</v>
      </c>
      <c r="AB1642" s="19" t="s">
        <v>226</v>
      </c>
      <c r="AC1642" s="19">
        <v>10.477442018542</v>
      </c>
      <c r="AD1642" s="19">
        <v>4.47117624426805</v>
      </c>
      <c r="AE1642" s="19">
        <v>11.595186881052699</v>
      </c>
      <c r="AF1642" s="19">
        <v>0.3</v>
      </c>
      <c r="AG1642" s="19">
        <v>2840</v>
      </c>
      <c r="AH1642" s="20">
        <v>1159.0914634146341</v>
      </c>
      <c r="AI1642" s="20">
        <v>1.4200000000000001E-4</v>
      </c>
      <c r="AJ1642" s="21">
        <f t="shared" si="1135"/>
        <v>5.734196634114932</v>
      </c>
      <c r="AK1642" s="21">
        <f t="shared" si="1136"/>
        <v>2.4470289336885553</v>
      </c>
      <c r="AL1642" s="21">
        <f t="shared" si="1137"/>
        <v>6.3459269416714337</v>
      </c>
      <c r="AM1642" s="21">
        <f t="shared" si="1138"/>
        <v>0.16418692531918819</v>
      </c>
      <c r="AN1642" s="21">
        <f t="shared" si="1139"/>
        <v>1554.3028930216481</v>
      </c>
      <c r="AO1642" s="86">
        <f t="shared" si="1102"/>
        <v>0.17376342735938094</v>
      </c>
      <c r="AP1642" s="88">
        <f t="shared" si="1103"/>
        <v>1.5710127764698444E-2</v>
      </c>
      <c r="AQ1642" s="89">
        <f t="shared" si="1104"/>
        <v>6.7041888594206994E-3</v>
      </c>
      <c r="AR1642" s="89">
        <f t="shared" si="1105"/>
        <v>1.7386101210058721E-2</v>
      </c>
      <c r="AS1642" s="89">
        <f t="shared" si="1106"/>
        <v>4.4982719265531008E-4</v>
      </c>
      <c r="AT1642" s="89">
        <f t="shared" si="1107"/>
        <v>4.2583640904702689</v>
      </c>
      <c r="AU1642" s="91">
        <f t="shared" si="1108"/>
        <v>4.7606418454624916E-4</v>
      </c>
      <c r="AV1642" s="95">
        <f t="shared" si="1118"/>
        <v>5734196.6341149323</v>
      </c>
      <c r="AW1642" s="96">
        <f t="shared" si="1119"/>
        <v>2447028.9336885554</v>
      </c>
      <c r="AX1642" s="96">
        <f t="shared" si="1120"/>
        <v>6345926.9416714339</v>
      </c>
      <c r="AY1642" s="96">
        <f t="shared" si="1121"/>
        <v>164186.92531918819</v>
      </c>
      <c r="AZ1642" s="96">
        <f t="shared" si="1122"/>
        <v>1554302893.0216482</v>
      </c>
      <c r="BA1642" s="97">
        <f t="shared" si="1123"/>
        <v>173763.42735938093</v>
      </c>
      <c r="BB1642" s="102">
        <f t="shared" si="1124"/>
        <v>15710.127764698444</v>
      </c>
      <c r="BC1642" s="98">
        <f t="shared" si="1125"/>
        <v>6704.1888594206994</v>
      </c>
      <c r="BD1642" s="98">
        <f t="shared" si="1126"/>
        <v>17386.101210058721</v>
      </c>
      <c r="BE1642" s="98">
        <f t="shared" si="1127"/>
        <v>449.82719265531006</v>
      </c>
      <c r="BF1642" s="98">
        <f t="shared" si="1128"/>
        <v>4258364.0904702693</v>
      </c>
      <c r="BG1642" s="103">
        <f t="shared" si="1129"/>
        <v>476.06418454624918</v>
      </c>
      <c r="BH1642">
        <v>0.1</v>
      </c>
      <c r="BI1642">
        <f t="shared" si="1109"/>
        <v>54728.975106396065</v>
      </c>
      <c r="BJ1642">
        <v>0.1</v>
      </c>
      <c r="BK1642">
        <f t="shared" si="1110"/>
        <v>115.90914634146341</v>
      </c>
      <c r="BL1642" s="114">
        <v>8.3383603103149202</v>
      </c>
      <c r="BM1642" s="114">
        <v>2.3066001534352201</v>
      </c>
      <c r="BN1642" s="114">
        <v>3.9560616152376098</v>
      </c>
      <c r="BO1642" s="114">
        <v>0.12</v>
      </c>
      <c r="BP1642" s="114">
        <v>2840</v>
      </c>
      <c r="BQ1642" s="107">
        <f t="shared" si="1111"/>
        <v>1.4200000000000001E-5</v>
      </c>
      <c r="BR1642" s="107">
        <f t="shared" si="1112"/>
        <v>4.5993841432961116</v>
      </c>
      <c r="BS1642" s="107">
        <f t="shared" si="1113"/>
        <v>1.2858768587208713</v>
      </c>
      <c r="BT1642" s="107">
        <f t="shared" si="1114"/>
        <v>2.2561954167789708</v>
      </c>
      <c r="BU1642" s="107">
        <f t="shared" si="1115"/>
        <v>6.7696003543641164E-2</v>
      </c>
      <c r="BV1642" s="107">
        <f t="shared" si="1116"/>
        <v>1562.0550752415932</v>
      </c>
      <c r="BW1642" s="117">
        <f t="shared" si="1117"/>
        <v>2.4573859561606869E-2</v>
      </c>
    </row>
    <row r="1643" spans="1:75" ht="45" customHeight="1" x14ac:dyDescent="0.25">
      <c r="A1643" s="108">
        <v>4.6101388888888888</v>
      </c>
      <c r="B1643" s="108">
        <v>-74.136977777777787</v>
      </c>
      <c r="C1643" s="119">
        <v>25</v>
      </c>
      <c r="D1643" s="119">
        <v>25</v>
      </c>
      <c r="E1643" s="119">
        <v>1821</v>
      </c>
      <c r="F1643" s="59" t="s">
        <v>4045</v>
      </c>
      <c r="G1643" s="59" t="s">
        <v>4046</v>
      </c>
      <c r="H1643" s="59" t="s">
        <v>4047</v>
      </c>
      <c r="I1643" s="14" t="s">
        <v>195</v>
      </c>
      <c r="J1643" s="1" t="s">
        <v>41</v>
      </c>
      <c r="K1643" s="59" t="s">
        <v>3544</v>
      </c>
      <c r="L1643" s="59"/>
      <c r="M1643" s="1" t="s">
        <v>3489</v>
      </c>
      <c r="N1643" s="62" t="s">
        <v>4035</v>
      </c>
      <c r="O1643" s="60" t="s">
        <v>151</v>
      </c>
      <c r="P1643" s="28">
        <v>4.2689148957375835E-3</v>
      </c>
      <c r="Q1643" s="63">
        <v>21611.52</v>
      </c>
      <c r="R1643" s="18">
        <v>21983.719692482104</v>
      </c>
      <c r="S1643" s="15" t="s">
        <v>64</v>
      </c>
      <c r="T1643" s="15">
        <f t="shared" si="1134"/>
        <v>18015.736244441894</v>
      </c>
      <c r="U1643" s="15" t="s">
        <v>45</v>
      </c>
      <c r="V1643" s="14">
        <v>365</v>
      </c>
      <c r="W1643" s="1"/>
      <c r="X1643" s="1"/>
      <c r="Y1643" s="1">
        <v>2496</v>
      </c>
      <c r="Z1643" s="1" t="s">
        <v>3489</v>
      </c>
      <c r="AA1643" s="1" t="s">
        <v>3489</v>
      </c>
      <c r="AB1643" s="19" t="s">
        <v>226</v>
      </c>
      <c r="AC1643" s="19">
        <v>10.477442018542</v>
      </c>
      <c r="AD1643" s="19">
        <v>4.47117624426805</v>
      </c>
      <c r="AE1643" s="19">
        <v>11.595186881052699</v>
      </c>
      <c r="AF1643" s="19">
        <v>0.3</v>
      </c>
      <c r="AG1643" s="19">
        <v>2840</v>
      </c>
      <c r="AH1643" s="23">
        <v>21611.52</v>
      </c>
      <c r="AI1643" s="20">
        <v>2.0000000000000002E-5</v>
      </c>
      <c r="AJ1643" s="21">
        <f t="shared" si="1135"/>
        <v>0.23033314842986122</v>
      </c>
      <c r="AK1643" s="21">
        <f t="shared" si="1136"/>
        <v>9.8293085249673701E-2</v>
      </c>
      <c r="AL1643" s="21">
        <f t="shared" si="1137"/>
        <v>0.25490533817500838</v>
      </c>
      <c r="AM1643" s="21">
        <f t="shared" si="1138"/>
        <v>6.5951159077446307E-3</v>
      </c>
      <c r="AN1643" s="21">
        <f t="shared" si="1139"/>
        <v>62.433763926649178</v>
      </c>
      <c r="AO1643" s="86">
        <f t="shared" si="1102"/>
        <v>0.43967439384964219</v>
      </c>
      <c r="AP1643" s="88">
        <f t="shared" si="1103"/>
        <v>6.3104972172564719E-4</v>
      </c>
      <c r="AQ1643" s="89">
        <f t="shared" si="1104"/>
        <v>2.6929612397170874E-4</v>
      </c>
      <c r="AR1643" s="89">
        <f t="shared" si="1105"/>
        <v>6.9837078952057091E-4</v>
      </c>
      <c r="AS1643" s="89">
        <f t="shared" si="1106"/>
        <v>1.8068810706149673E-5</v>
      </c>
      <c r="AT1643" s="89">
        <f t="shared" si="1107"/>
        <v>0.17105140801821692</v>
      </c>
      <c r="AU1643" s="91">
        <f t="shared" si="1108"/>
        <v>1.2045873804099785E-3</v>
      </c>
      <c r="AV1643" s="95">
        <f t="shared" si="1118"/>
        <v>230333.1484298612</v>
      </c>
      <c r="AW1643" s="96">
        <f t="shared" si="1119"/>
        <v>98293.085249673706</v>
      </c>
      <c r="AX1643" s="96">
        <f t="shared" si="1120"/>
        <v>254905.33817500836</v>
      </c>
      <c r="AY1643" s="96">
        <f t="shared" si="1121"/>
        <v>6595.1159077446309</v>
      </c>
      <c r="AZ1643" s="96">
        <f t="shared" si="1122"/>
        <v>62433763.926649176</v>
      </c>
      <c r="BA1643" s="97">
        <f t="shared" si="1123"/>
        <v>439674.39384964219</v>
      </c>
      <c r="BB1643" s="102">
        <f t="shared" si="1124"/>
        <v>631.04972172564715</v>
      </c>
      <c r="BC1643" s="98">
        <f t="shared" si="1125"/>
        <v>269.29612397170877</v>
      </c>
      <c r="BD1643" s="98">
        <f t="shared" si="1126"/>
        <v>698.37078952057095</v>
      </c>
      <c r="BE1643" s="98">
        <f t="shared" si="1127"/>
        <v>18.068810706149673</v>
      </c>
      <c r="BF1643" s="98">
        <f t="shared" si="1128"/>
        <v>171051.40801821693</v>
      </c>
      <c r="BG1643" s="103">
        <f t="shared" si="1129"/>
        <v>1204.5873804099786</v>
      </c>
      <c r="BH1643">
        <v>0.1</v>
      </c>
      <c r="BI1643">
        <f t="shared" si="1109"/>
        <v>2198.3719692482105</v>
      </c>
      <c r="BJ1643">
        <v>0.1</v>
      </c>
      <c r="BK1643">
        <f t="shared" si="1110"/>
        <v>2161.152</v>
      </c>
      <c r="BL1643" s="114">
        <v>8.3383603103149202</v>
      </c>
      <c r="BM1643" s="114">
        <v>2.3066001534352201</v>
      </c>
      <c r="BN1643" s="114">
        <v>3.9560616152376098</v>
      </c>
      <c r="BO1643" s="114">
        <v>0.12</v>
      </c>
      <c r="BP1643" s="114">
        <v>2840</v>
      </c>
      <c r="BQ1643" s="107">
        <f t="shared" si="1111"/>
        <v>2.0000000000000003E-6</v>
      </c>
      <c r="BR1643" s="107">
        <f t="shared" si="1112"/>
        <v>0.184749616757307</v>
      </c>
      <c r="BS1643" s="107">
        <f t="shared" si="1113"/>
        <v>5.1651536258835194E-2</v>
      </c>
      <c r="BT1643" s="107">
        <f t="shared" si="1114"/>
        <v>9.0627620044971643E-2</v>
      </c>
      <c r="BU1643" s="107">
        <f t="shared" si="1115"/>
        <v>2.7192359500822416E-3</v>
      </c>
      <c r="BV1643" s="107">
        <f t="shared" si="1116"/>
        <v>62.745156202124839</v>
      </c>
      <c r="BW1643" s="117">
        <f t="shared" si="1117"/>
        <v>6.2179349081033383E-2</v>
      </c>
    </row>
    <row r="1644" spans="1:75" ht="60" customHeight="1" x14ac:dyDescent="0.25">
      <c r="A1644" s="108">
        <v>4.5957805555555549</v>
      </c>
      <c r="B1644" s="108">
        <v>-74.180366666666671</v>
      </c>
      <c r="C1644" s="119">
        <v>20</v>
      </c>
      <c r="D1644" s="119">
        <v>23</v>
      </c>
      <c r="E1644" s="119">
        <v>1790</v>
      </c>
      <c r="F1644" s="64" t="s">
        <v>4048</v>
      </c>
      <c r="G1644" s="64" t="s">
        <v>4049</v>
      </c>
      <c r="H1644" s="64" t="s">
        <v>4050</v>
      </c>
      <c r="I1644" s="64" t="s">
        <v>425</v>
      </c>
      <c r="J1644" s="1" t="s">
        <v>41</v>
      </c>
      <c r="K1644" s="59" t="s">
        <v>3742</v>
      </c>
      <c r="L1644" s="59"/>
      <c r="M1644" s="1" t="s">
        <v>3489</v>
      </c>
      <c r="N1644" s="66" t="s">
        <v>150</v>
      </c>
      <c r="O1644" s="66" t="s">
        <v>224</v>
      </c>
      <c r="P1644" s="22">
        <v>8.4286353981658756E-3</v>
      </c>
      <c r="Q1644" s="67">
        <v>1244160</v>
      </c>
      <c r="R1644" s="18">
        <v>1286821.3978858115</v>
      </c>
      <c r="S1644" s="15" t="s">
        <v>64</v>
      </c>
      <c r="T1644" s="15">
        <f t="shared" si="1134"/>
        <v>1054554.698763869</v>
      </c>
      <c r="U1644" s="15" t="s">
        <v>45</v>
      </c>
      <c r="V1644" s="14">
        <v>365</v>
      </c>
      <c r="W1644" s="55" t="s">
        <v>4040</v>
      </c>
      <c r="X1644" s="1"/>
      <c r="Y1644" s="14">
        <v>2920</v>
      </c>
      <c r="Z1644" s="1" t="s">
        <v>3489</v>
      </c>
      <c r="AA1644" s="1" t="s">
        <v>3489</v>
      </c>
      <c r="AB1644" s="19" t="s">
        <v>226</v>
      </c>
      <c r="AC1644" s="19">
        <v>5.8778764320498897</v>
      </c>
      <c r="AD1644" s="19">
        <v>7.6168169581462903</v>
      </c>
      <c r="AE1644" s="19">
        <v>22.1296397414769</v>
      </c>
      <c r="AF1644" s="19">
        <v>0.3</v>
      </c>
      <c r="AG1644" s="19">
        <v>2840</v>
      </c>
      <c r="AH1644" s="23">
        <v>1244160</v>
      </c>
      <c r="AI1644" s="20">
        <v>2.0000000000000002E-5</v>
      </c>
      <c r="AJ1644" s="21">
        <f t="shared" si="1135"/>
        <v>7.5637771668905058</v>
      </c>
      <c r="AK1644" s="21">
        <f t="shared" si="1136"/>
        <v>9.8014830455221649</v>
      </c>
      <c r="AL1644" s="21">
        <f t="shared" si="1137"/>
        <v>28.476893946836714</v>
      </c>
      <c r="AM1644" s="21">
        <f t="shared" si="1138"/>
        <v>0.38604641936574347</v>
      </c>
      <c r="AN1644" s="21">
        <f t="shared" si="1139"/>
        <v>3654.5727699957047</v>
      </c>
      <c r="AO1644" s="86">
        <f t="shared" si="1102"/>
        <v>25.736427957716234</v>
      </c>
      <c r="AP1644" s="88">
        <f t="shared" si="1103"/>
        <v>2.0722677169563029E-2</v>
      </c>
      <c r="AQ1644" s="89">
        <f t="shared" si="1104"/>
        <v>2.6853378206910042E-2</v>
      </c>
      <c r="AR1644" s="89">
        <f t="shared" si="1105"/>
        <v>7.8018887525580033E-2</v>
      </c>
      <c r="AS1644" s="89">
        <f t="shared" si="1106"/>
        <v>1.0576614229198451E-3</v>
      </c>
      <c r="AT1644" s="89">
        <f t="shared" si="1107"/>
        <v>10.012528136974533</v>
      </c>
      <c r="AU1644" s="91">
        <f t="shared" si="1108"/>
        <v>7.0510761527989685E-2</v>
      </c>
      <c r="AV1644" s="95">
        <f t="shared" si="1118"/>
        <v>7563777.1668905057</v>
      </c>
      <c r="AW1644" s="96">
        <f t="shared" si="1119"/>
        <v>9801483.0455221646</v>
      </c>
      <c r="AX1644" s="96">
        <f t="shared" si="1120"/>
        <v>28476893.946836714</v>
      </c>
      <c r="AY1644" s="96">
        <f t="shared" si="1121"/>
        <v>386046.41936574347</v>
      </c>
      <c r="AZ1644" s="96">
        <f t="shared" si="1122"/>
        <v>3654572769.9957047</v>
      </c>
      <c r="BA1644" s="97">
        <f t="shared" si="1123"/>
        <v>25736427.957716234</v>
      </c>
      <c r="BB1644" s="102">
        <f t="shared" si="1124"/>
        <v>20722.67716956303</v>
      </c>
      <c r="BC1644" s="98">
        <f t="shared" si="1125"/>
        <v>26853.378206910042</v>
      </c>
      <c r="BD1644" s="98">
        <f t="shared" si="1126"/>
        <v>78018.887525580038</v>
      </c>
      <c r="BE1644" s="98">
        <f t="shared" si="1127"/>
        <v>1057.6614229198451</v>
      </c>
      <c r="BF1644" s="98">
        <f t="shared" si="1128"/>
        <v>10012528.136974532</v>
      </c>
      <c r="BG1644" s="103">
        <f t="shared" si="1129"/>
        <v>70510.761527989685</v>
      </c>
      <c r="BH1644">
        <v>0.1</v>
      </c>
      <c r="BI1644">
        <f t="shared" si="1109"/>
        <v>128682.13978858116</v>
      </c>
      <c r="BJ1644">
        <v>0.1</v>
      </c>
      <c r="BK1644">
        <f t="shared" si="1110"/>
        <v>124416</v>
      </c>
      <c r="BL1644" s="114">
        <v>4.1247646050424898</v>
      </c>
      <c r="BM1644" s="114">
        <v>5.0304179232934398</v>
      </c>
      <c r="BN1644" s="114">
        <v>17.597190734642901</v>
      </c>
      <c r="BO1644" s="114">
        <v>0.12</v>
      </c>
      <c r="BP1644" s="114">
        <v>2840</v>
      </c>
      <c r="BQ1644" s="107">
        <f t="shared" si="1111"/>
        <v>2.0000000000000003E-6</v>
      </c>
      <c r="BR1644" s="107">
        <f t="shared" si="1112"/>
        <v>5.3614572092114328</v>
      </c>
      <c r="BS1644" s="107">
        <f t="shared" si="1113"/>
        <v>6.5470335881422494</v>
      </c>
      <c r="BT1644" s="107">
        <f t="shared" si="1114"/>
        <v>22.822797141441075</v>
      </c>
      <c r="BU1644" s="107">
        <f t="shared" si="1115"/>
        <v>0.15917101634364517</v>
      </c>
      <c r="BV1644" s="107">
        <f t="shared" si="1116"/>
        <v>3672.8001786792074</v>
      </c>
      <c r="BW1644" s="117">
        <f t="shared" si="1117"/>
        <v>3.63968054648404</v>
      </c>
    </row>
    <row r="1645" spans="1:75" ht="60" customHeight="1" x14ac:dyDescent="0.25">
      <c r="A1645" s="108">
        <v>4.5957805555555549</v>
      </c>
      <c r="B1645" s="108">
        <v>-74.180366666666671</v>
      </c>
      <c r="C1645" s="119">
        <v>20</v>
      </c>
      <c r="D1645" s="119">
        <v>23</v>
      </c>
      <c r="E1645" s="119">
        <v>1790</v>
      </c>
      <c r="F1645" s="64" t="s">
        <v>4048</v>
      </c>
      <c r="G1645" s="64" t="s">
        <v>4049</v>
      </c>
      <c r="H1645" s="64" t="s">
        <v>4050</v>
      </c>
      <c r="I1645" s="64" t="s">
        <v>425</v>
      </c>
      <c r="J1645" s="1" t="s">
        <v>41</v>
      </c>
      <c r="K1645" s="59" t="s">
        <v>3742</v>
      </c>
      <c r="L1645" s="59"/>
      <c r="M1645" s="1" t="s">
        <v>3489</v>
      </c>
      <c r="N1645" s="66" t="s">
        <v>150</v>
      </c>
      <c r="O1645" s="66" t="s">
        <v>224</v>
      </c>
      <c r="P1645" s="22">
        <v>8.4286353981658756E-3</v>
      </c>
      <c r="Q1645" s="67">
        <v>1244160</v>
      </c>
      <c r="R1645" s="18">
        <v>1286821.3978858115</v>
      </c>
      <c r="S1645" s="15" t="s">
        <v>64</v>
      </c>
      <c r="T1645" s="15">
        <f t="shared" si="1134"/>
        <v>1054554.698763869</v>
      </c>
      <c r="U1645" s="15" t="s">
        <v>45</v>
      </c>
      <c r="V1645" s="14">
        <v>365</v>
      </c>
      <c r="W1645" s="55" t="s">
        <v>4040</v>
      </c>
      <c r="X1645" s="1"/>
      <c r="Y1645" s="14">
        <v>2920</v>
      </c>
      <c r="Z1645" s="1" t="s">
        <v>3489</v>
      </c>
      <c r="AA1645" s="1" t="s">
        <v>3489</v>
      </c>
      <c r="AB1645" s="19" t="s">
        <v>226</v>
      </c>
      <c r="AC1645" s="19">
        <v>5.8778764320498897</v>
      </c>
      <c r="AD1645" s="19">
        <v>7.6168169581462903</v>
      </c>
      <c r="AE1645" s="19">
        <v>22.1296397414769</v>
      </c>
      <c r="AF1645" s="19">
        <v>0.3</v>
      </c>
      <c r="AG1645" s="19">
        <v>2840</v>
      </c>
      <c r="AH1645" s="23">
        <v>1244160</v>
      </c>
      <c r="AI1645" s="20">
        <v>2.0000000000000002E-5</v>
      </c>
      <c r="AJ1645" s="21">
        <f t="shared" si="1135"/>
        <v>7.5637771668905058</v>
      </c>
      <c r="AK1645" s="21">
        <f t="shared" si="1136"/>
        <v>9.8014830455221649</v>
      </c>
      <c r="AL1645" s="21">
        <f t="shared" si="1137"/>
        <v>28.476893946836714</v>
      </c>
      <c r="AM1645" s="21">
        <f t="shared" si="1138"/>
        <v>0.38604641936574347</v>
      </c>
      <c r="AN1645" s="21">
        <f t="shared" si="1139"/>
        <v>3654.5727699957047</v>
      </c>
      <c r="AO1645" s="86">
        <f t="shared" si="1102"/>
        <v>25.736427957716234</v>
      </c>
      <c r="AP1645" s="88">
        <f t="shared" si="1103"/>
        <v>2.0722677169563029E-2</v>
      </c>
      <c r="AQ1645" s="89">
        <f t="shared" si="1104"/>
        <v>2.6853378206910042E-2</v>
      </c>
      <c r="AR1645" s="89">
        <f t="shared" si="1105"/>
        <v>7.8018887525580033E-2</v>
      </c>
      <c r="AS1645" s="89">
        <f t="shared" si="1106"/>
        <v>1.0576614229198451E-3</v>
      </c>
      <c r="AT1645" s="89">
        <f t="shared" si="1107"/>
        <v>10.012528136974533</v>
      </c>
      <c r="AU1645" s="91">
        <f t="shared" si="1108"/>
        <v>7.0510761527989685E-2</v>
      </c>
      <c r="AV1645" s="95">
        <f t="shared" si="1118"/>
        <v>7563777.1668905057</v>
      </c>
      <c r="AW1645" s="96">
        <f t="shared" si="1119"/>
        <v>9801483.0455221646</v>
      </c>
      <c r="AX1645" s="96">
        <f t="shared" si="1120"/>
        <v>28476893.946836714</v>
      </c>
      <c r="AY1645" s="96">
        <f t="shared" si="1121"/>
        <v>386046.41936574347</v>
      </c>
      <c r="AZ1645" s="96">
        <f t="shared" si="1122"/>
        <v>3654572769.9957047</v>
      </c>
      <c r="BA1645" s="97">
        <f t="shared" si="1123"/>
        <v>25736427.957716234</v>
      </c>
      <c r="BB1645" s="102">
        <f t="shared" si="1124"/>
        <v>20722.67716956303</v>
      </c>
      <c r="BC1645" s="98">
        <f t="shared" si="1125"/>
        <v>26853.378206910042</v>
      </c>
      <c r="BD1645" s="98">
        <f t="shared" si="1126"/>
        <v>78018.887525580038</v>
      </c>
      <c r="BE1645" s="98">
        <f t="shared" si="1127"/>
        <v>1057.6614229198451</v>
      </c>
      <c r="BF1645" s="98">
        <f t="shared" si="1128"/>
        <v>10012528.136974532</v>
      </c>
      <c r="BG1645" s="103">
        <f t="shared" si="1129"/>
        <v>70510.761527989685</v>
      </c>
      <c r="BH1645">
        <v>0.1</v>
      </c>
      <c r="BI1645">
        <f t="shared" si="1109"/>
        <v>128682.13978858116</v>
      </c>
      <c r="BJ1645">
        <v>0.1</v>
      </c>
      <c r="BK1645">
        <f t="shared" si="1110"/>
        <v>124416</v>
      </c>
      <c r="BL1645" s="114">
        <v>4.1247646050424898</v>
      </c>
      <c r="BM1645" s="114">
        <v>5.0304179232934398</v>
      </c>
      <c r="BN1645" s="114">
        <v>17.597190734642901</v>
      </c>
      <c r="BO1645" s="114">
        <v>0.12</v>
      </c>
      <c r="BP1645" s="114">
        <v>2840</v>
      </c>
      <c r="BQ1645" s="107">
        <f t="shared" si="1111"/>
        <v>2.0000000000000003E-6</v>
      </c>
      <c r="BR1645" s="107">
        <f t="shared" si="1112"/>
        <v>5.3614572092114328</v>
      </c>
      <c r="BS1645" s="107">
        <f t="shared" si="1113"/>
        <v>6.5470335881422494</v>
      </c>
      <c r="BT1645" s="107">
        <f t="shared" si="1114"/>
        <v>22.822797141441075</v>
      </c>
      <c r="BU1645" s="107">
        <f t="shared" si="1115"/>
        <v>0.15917101634364517</v>
      </c>
      <c r="BV1645" s="107">
        <f t="shared" si="1116"/>
        <v>3672.8001786792074</v>
      </c>
      <c r="BW1645" s="117">
        <f t="shared" si="1117"/>
        <v>3.63968054648404</v>
      </c>
    </row>
    <row r="1646" spans="1:75" ht="15" customHeight="1" x14ac:dyDescent="0.25">
      <c r="A1646" s="108">
        <v>4.5961138888888886</v>
      </c>
      <c r="B1646" s="108">
        <v>-74.181861111111118</v>
      </c>
      <c r="C1646" s="119">
        <v>20</v>
      </c>
      <c r="D1646" s="119">
        <v>23</v>
      </c>
      <c r="E1646" s="119">
        <v>1790</v>
      </c>
      <c r="F1646" s="64" t="s">
        <v>4051</v>
      </c>
      <c r="G1646" s="64" t="s">
        <v>4052</v>
      </c>
      <c r="H1646" s="64" t="s">
        <v>4053</v>
      </c>
      <c r="I1646" s="64" t="s">
        <v>3328</v>
      </c>
      <c r="J1646" s="1" t="s">
        <v>41</v>
      </c>
      <c r="K1646" s="59" t="s">
        <v>3685</v>
      </c>
      <c r="L1646" s="59"/>
      <c r="M1646" s="1" t="s">
        <v>3489</v>
      </c>
      <c r="N1646" s="66" t="s">
        <v>150</v>
      </c>
      <c r="O1646" s="66" t="s">
        <v>151</v>
      </c>
      <c r="P1646" s="22">
        <v>8.4286353981658756E-3</v>
      </c>
      <c r="Q1646" s="67">
        <v>24000</v>
      </c>
      <c r="R1646" s="18">
        <v>24822.943632056551</v>
      </c>
      <c r="S1646" s="15" t="s">
        <v>64</v>
      </c>
      <c r="T1646" s="15">
        <f t="shared" si="1134"/>
        <v>20342.490331093155</v>
      </c>
      <c r="U1646" s="15" t="s">
        <v>45</v>
      </c>
      <c r="V1646" s="14">
        <v>365</v>
      </c>
      <c r="W1646" s="55" t="s">
        <v>4040</v>
      </c>
      <c r="X1646" s="1"/>
      <c r="Y1646" s="14">
        <v>2920</v>
      </c>
      <c r="Z1646" s="1" t="s">
        <v>3489</v>
      </c>
      <c r="AA1646" s="1" t="s">
        <v>3489</v>
      </c>
      <c r="AB1646" s="19" t="s">
        <v>226</v>
      </c>
      <c r="AC1646" s="19">
        <v>10.477442018542</v>
      </c>
      <c r="AD1646" s="19">
        <v>4.47117624426805</v>
      </c>
      <c r="AE1646" s="19">
        <v>11.595186881052699</v>
      </c>
      <c r="AF1646" s="19">
        <v>0.3</v>
      </c>
      <c r="AG1646" s="19">
        <v>2840</v>
      </c>
      <c r="AH1646" s="23">
        <v>24000</v>
      </c>
      <c r="AI1646" s="20">
        <v>2.0000000000000002E-5</v>
      </c>
      <c r="AJ1646" s="21">
        <f t="shared" si="1135"/>
        <v>0.26008095263440889</v>
      </c>
      <c r="AK1646" s="21">
        <f t="shared" si="1136"/>
        <v>0.11098775588045612</v>
      </c>
      <c r="AL1646" s="21">
        <f t="shared" si="1137"/>
        <v>0.28782667035153275</v>
      </c>
      <c r="AM1646" s="21">
        <f t="shared" si="1138"/>
        <v>7.4468830896169645E-3</v>
      </c>
      <c r="AN1646" s="21">
        <f t="shared" si="1139"/>
        <v>70.497159915040612</v>
      </c>
      <c r="AO1646" s="86">
        <f t="shared" si="1102"/>
        <v>0.49645887264113103</v>
      </c>
      <c r="AP1646" s="88">
        <f t="shared" si="1103"/>
        <v>7.1255055516276412E-4</v>
      </c>
      <c r="AQ1646" s="89">
        <f t="shared" si="1104"/>
        <v>3.0407604350809895E-4</v>
      </c>
      <c r="AR1646" s="89">
        <f t="shared" si="1105"/>
        <v>7.8856622014118565E-4</v>
      </c>
      <c r="AS1646" s="89">
        <f t="shared" si="1106"/>
        <v>2.0402419423608121E-5</v>
      </c>
      <c r="AT1646" s="89">
        <f t="shared" si="1107"/>
        <v>0.19314290387682359</v>
      </c>
      <c r="AU1646" s="91">
        <f t="shared" si="1108"/>
        <v>1.3601612949072084E-3</v>
      </c>
      <c r="AV1646" s="95">
        <f t="shared" si="1118"/>
        <v>260080.9526344089</v>
      </c>
      <c r="AW1646" s="96">
        <f t="shared" si="1119"/>
        <v>110987.75588045611</v>
      </c>
      <c r="AX1646" s="96">
        <f t="shared" si="1120"/>
        <v>287826.67035153275</v>
      </c>
      <c r="AY1646" s="96">
        <f t="shared" si="1121"/>
        <v>7446.8830896169648</v>
      </c>
      <c r="AZ1646" s="96">
        <f t="shared" si="1122"/>
        <v>70497159.915040612</v>
      </c>
      <c r="BA1646" s="97">
        <f t="shared" si="1123"/>
        <v>496458.87264113105</v>
      </c>
      <c r="BB1646" s="102">
        <f t="shared" si="1124"/>
        <v>712.55055516276411</v>
      </c>
      <c r="BC1646" s="98">
        <f t="shared" si="1125"/>
        <v>304.07604350809896</v>
      </c>
      <c r="BD1646" s="98">
        <f t="shared" si="1126"/>
        <v>788.56622014118568</v>
      </c>
      <c r="BE1646" s="98">
        <f t="shared" si="1127"/>
        <v>20.402419423608119</v>
      </c>
      <c r="BF1646" s="98">
        <f t="shared" si="1128"/>
        <v>193142.90387682358</v>
      </c>
      <c r="BG1646" s="103">
        <f t="shared" si="1129"/>
        <v>1360.1612949072085</v>
      </c>
      <c r="BH1646">
        <v>0.1</v>
      </c>
      <c r="BI1646">
        <f t="shared" si="1109"/>
        <v>2482.2943632056554</v>
      </c>
      <c r="BJ1646">
        <v>0.1</v>
      </c>
      <c r="BK1646">
        <f t="shared" si="1110"/>
        <v>2400</v>
      </c>
      <c r="BL1646" s="114">
        <v>8.3383603103149202</v>
      </c>
      <c r="BM1646" s="114">
        <v>2.3066001534352201</v>
      </c>
      <c r="BN1646" s="114">
        <v>3.9560616152376098</v>
      </c>
      <c r="BO1646" s="114">
        <v>0.12</v>
      </c>
      <c r="BP1646" s="114">
        <v>2840</v>
      </c>
      <c r="BQ1646" s="107">
        <f t="shared" si="1111"/>
        <v>2.0000000000000003E-6</v>
      </c>
      <c r="BR1646" s="107">
        <f t="shared" si="1112"/>
        <v>0.2086102528126299</v>
      </c>
      <c r="BS1646" s="107">
        <f t="shared" si="1113"/>
        <v>5.8322394526375484E-2</v>
      </c>
      <c r="BT1646" s="107">
        <f t="shared" si="1114"/>
        <v>0.10233228658993013</v>
      </c>
      <c r="BU1646" s="107">
        <f t="shared" si="1115"/>
        <v>3.0704285560116738E-3</v>
      </c>
      <c r="BV1646" s="107">
        <f t="shared" si="1116"/>
        <v>70.848768878842748</v>
      </c>
      <c r="BW1646" s="117">
        <f t="shared" si="1117"/>
        <v>7.0209887084954473E-2</v>
      </c>
    </row>
    <row r="1647" spans="1:75" ht="15" customHeight="1" x14ac:dyDescent="0.25">
      <c r="A1647" s="108">
        <v>4.6445888888888884</v>
      </c>
      <c r="B1647" s="108">
        <v>-74.171913888888895</v>
      </c>
      <c r="C1647" s="119">
        <v>21</v>
      </c>
      <c r="D1647" s="119">
        <v>29</v>
      </c>
      <c r="E1647" s="119">
        <v>1869</v>
      </c>
      <c r="F1647" s="64" t="s">
        <v>4054</v>
      </c>
      <c r="G1647" s="64" t="s">
        <v>4055</v>
      </c>
      <c r="H1647" s="64" t="s">
        <v>4056</v>
      </c>
      <c r="I1647" s="14" t="s">
        <v>195</v>
      </c>
      <c r="J1647" s="1" t="s">
        <v>41</v>
      </c>
      <c r="K1647" s="59" t="s">
        <v>3779</v>
      </c>
      <c r="L1647" s="59"/>
      <c r="M1647" s="1" t="s">
        <v>3489</v>
      </c>
      <c r="N1647" s="66" t="s">
        <v>3490</v>
      </c>
      <c r="O1647" s="2" t="s">
        <v>3491</v>
      </c>
      <c r="P1647" s="22">
        <v>8.4286353981658756E-3</v>
      </c>
      <c r="Q1647" s="54">
        <v>11588.4</v>
      </c>
      <c r="R1647" s="18">
        <v>11985.758332738505</v>
      </c>
      <c r="S1647" s="15" t="s">
        <v>64</v>
      </c>
      <c r="T1647" s="15"/>
      <c r="U1647" s="15"/>
      <c r="V1647" s="14">
        <v>365</v>
      </c>
      <c r="W1647" s="55" t="s">
        <v>4040</v>
      </c>
      <c r="X1647" s="1"/>
      <c r="Y1647" s="14">
        <v>1460</v>
      </c>
      <c r="Z1647" s="1" t="s">
        <v>3489</v>
      </c>
      <c r="AA1647" s="1" t="s">
        <v>3489</v>
      </c>
      <c r="AB1647" s="19" t="s">
        <v>226</v>
      </c>
      <c r="AC1647" s="19">
        <v>2.5694890469471097</v>
      </c>
      <c r="AD1647" s="19">
        <v>3.4973600916780092</v>
      </c>
      <c r="AE1647" s="19">
        <v>0.17843673937132704</v>
      </c>
      <c r="AF1647" s="19">
        <v>4.2824817449118493</v>
      </c>
      <c r="AG1647" s="19">
        <v>1688.1177599999714</v>
      </c>
      <c r="AH1647" s="23">
        <v>11588.4</v>
      </c>
      <c r="AI1647" s="20">
        <v>1.4999999999999999E-2</v>
      </c>
      <c r="AJ1647" s="21">
        <f t="shared" si="1135"/>
        <v>3.0797274755326641E-2</v>
      </c>
      <c r="AK1647" s="21">
        <f t="shared" si="1136"/>
        <v>4.1918512861416797E-2</v>
      </c>
      <c r="AL1647" s="21">
        <f t="shared" si="1137"/>
        <v>2.1386996357865718E-3</v>
      </c>
      <c r="AM1647" s="21">
        <f t="shared" si="1138"/>
        <v>5.132879125887773E-2</v>
      </c>
      <c r="AN1647" s="21">
        <f t="shared" si="1139"/>
        <v>20.233371508563518</v>
      </c>
      <c r="AO1647" s="86">
        <f t="shared" si="1102"/>
        <v>179.78637499107757</v>
      </c>
      <c r="AP1647" s="88">
        <f t="shared" si="1103"/>
        <v>8.437609522007299E-5</v>
      </c>
      <c r="AQ1647" s="89">
        <f t="shared" si="1104"/>
        <v>1.1484524071621041E-4</v>
      </c>
      <c r="AR1647" s="89">
        <f t="shared" si="1105"/>
        <v>5.859451056949512E-6</v>
      </c>
      <c r="AS1647" s="89">
        <f t="shared" si="1106"/>
        <v>1.4062682536678829E-4</v>
      </c>
      <c r="AT1647" s="89">
        <f t="shared" si="1107"/>
        <v>5.543389454400964E-2</v>
      </c>
      <c r="AU1647" s="91">
        <f t="shared" si="1108"/>
        <v>0.4925654109344591</v>
      </c>
      <c r="AV1647" s="95">
        <f t="shared" si="1118"/>
        <v>30797.274755326642</v>
      </c>
      <c r="AW1647" s="96">
        <f t="shared" si="1119"/>
        <v>41918.512861416799</v>
      </c>
      <c r="AX1647" s="96">
        <f t="shared" si="1120"/>
        <v>2138.6996357865719</v>
      </c>
      <c r="AY1647" s="96">
        <f t="shared" si="1121"/>
        <v>51328.791258877733</v>
      </c>
      <c r="AZ1647" s="96">
        <f t="shared" si="1122"/>
        <v>20233371.508563519</v>
      </c>
      <c r="BA1647" s="97">
        <f t="shared" si="1123"/>
        <v>179786374.99107757</v>
      </c>
      <c r="BB1647" s="102">
        <f t="shared" si="1124"/>
        <v>84.376095220072983</v>
      </c>
      <c r="BC1647" s="98">
        <f t="shared" si="1125"/>
        <v>114.84524071621041</v>
      </c>
      <c r="BD1647" s="98">
        <f t="shared" si="1126"/>
        <v>5.8594510569495117</v>
      </c>
      <c r="BE1647" s="98">
        <f t="shared" si="1127"/>
        <v>140.6268253667883</v>
      </c>
      <c r="BF1647" s="98">
        <f t="shared" si="1128"/>
        <v>55433.894544009643</v>
      </c>
      <c r="BG1647" s="103">
        <f t="shared" si="1129"/>
        <v>492565.41093445913</v>
      </c>
      <c r="BH1647">
        <v>0.1</v>
      </c>
      <c r="BI1647">
        <f t="shared" si="1109"/>
        <v>1198.5758332738505</v>
      </c>
      <c r="BJ1647">
        <v>0.1</v>
      </c>
      <c r="BK1647">
        <f t="shared" si="1110"/>
        <v>1158.8399999999999</v>
      </c>
      <c r="BL1647">
        <f t="shared" ref="BL1647:BP1648" si="1140">AC1647*0.1</f>
        <v>0.25694890469471099</v>
      </c>
      <c r="BM1647">
        <f t="shared" si="1140"/>
        <v>0.34973600916780095</v>
      </c>
      <c r="BN1647">
        <f t="shared" si="1140"/>
        <v>1.7843673937132706E-2</v>
      </c>
      <c r="BO1647">
        <f t="shared" si="1140"/>
        <v>0.42824817449118496</v>
      </c>
      <c r="BP1647">
        <f t="shared" si="1140"/>
        <v>168.81177599999717</v>
      </c>
      <c r="BQ1647" s="107">
        <f t="shared" si="1111"/>
        <v>1.5E-3</v>
      </c>
      <c r="BR1647" s="107">
        <f t="shared" si="1112"/>
        <v>4.3553923643113489E-3</v>
      </c>
      <c r="BS1647" s="107">
        <f t="shared" si="1113"/>
        <v>5.9281729403126661E-3</v>
      </c>
      <c r="BT1647" s="107">
        <f t="shared" si="1114"/>
        <v>3.0245780307717692E-4</v>
      </c>
      <c r="BU1647" s="107">
        <f t="shared" si="1115"/>
        <v>7.258987273852247E-3</v>
      </c>
      <c r="BV1647" s="107">
        <f t="shared" si="1116"/>
        <v>2.8614308399943904</v>
      </c>
      <c r="BW1647" s="117">
        <f t="shared" si="1117"/>
        <v>25.425632984227693</v>
      </c>
    </row>
    <row r="1648" spans="1:75" ht="15" customHeight="1" x14ac:dyDescent="0.25">
      <c r="A1648" s="108">
        <v>4.6981222222222225</v>
      </c>
      <c r="B1648" s="108">
        <v>-74.09630277777778</v>
      </c>
      <c r="C1648" s="119">
        <v>29</v>
      </c>
      <c r="D1648" s="119">
        <v>35</v>
      </c>
      <c r="E1648" s="119">
        <v>2448</v>
      </c>
      <c r="F1648" s="53" t="s">
        <v>4057</v>
      </c>
      <c r="G1648" s="53" t="s">
        <v>1110</v>
      </c>
      <c r="H1648" s="53" t="s">
        <v>4058</v>
      </c>
      <c r="I1648" s="53" t="s">
        <v>709</v>
      </c>
      <c r="J1648" s="53" t="s">
        <v>53</v>
      </c>
      <c r="K1648" s="62" t="s">
        <v>4059</v>
      </c>
      <c r="L1648" s="62"/>
      <c r="M1648" s="1" t="s">
        <v>3489</v>
      </c>
      <c r="N1648" s="56" t="s">
        <v>3490</v>
      </c>
      <c r="O1648" s="56" t="s">
        <v>3946</v>
      </c>
      <c r="P1648" s="17">
        <v>-5.5890559934594797E-2</v>
      </c>
      <c r="Q1648" s="54">
        <v>5760</v>
      </c>
      <c r="R1648" s="18">
        <v>4606.071087576257</v>
      </c>
      <c r="S1648" s="15" t="s">
        <v>64</v>
      </c>
      <c r="T1648" s="15"/>
      <c r="U1648" s="15"/>
      <c r="V1648" s="14">
        <v>365</v>
      </c>
      <c r="W1648" s="55" t="s">
        <v>4040</v>
      </c>
      <c r="X1648" s="1"/>
      <c r="Y1648" s="14">
        <v>8760</v>
      </c>
      <c r="Z1648" s="1" t="s">
        <v>3489</v>
      </c>
      <c r="AA1648" s="1" t="s">
        <v>3489</v>
      </c>
      <c r="AB1648" s="19" t="s">
        <v>226</v>
      </c>
      <c r="AC1648" s="19">
        <v>2.5694890469471097</v>
      </c>
      <c r="AD1648" s="19">
        <v>3.4973600916780092</v>
      </c>
      <c r="AE1648" s="19">
        <v>0.17843673937132704</v>
      </c>
      <c r="AF1648" s="19">
        <v>4.2824817449118493</v>
      </c>
      <c r="AG1648" s="19">
        <v>1688.1177599999714</v>
      </c>
      <c r="AH1648" s="23">
        <v>5760</v>
      </c>
      <c r="AI1648" s="20">
        <v>0</v>
      </c>
      <c r="AJ1648" s="21">
        <f t="shared" si="1135"/>
        <v>1.1835249208986954E-2</v>
      </c>
      <c r="AK1648" s="21">
        <f t="shared" si="1136"/>
        <v>1.6109089201121127E-2</v>
      </c>
      <c r="AL1648" s="21">
        <f t="shared" si="1137"/>
        <v>8.2189230617964941E-4</v>
      </c>
      <c r="AM1648" s="21">
        <f t="shared" si="1138"/>
        <v>1.9725415348311588E-2</v>
      </c>
      <c r="AN1648" s="21">
        <f t="shared" si="1139"/>
        <v>7.7755904067598633</v>
      </c>
      <c r="AO1648" s="86">
        <f t="shared" si="1102"/>
        <v>0</v>
      </c>
      <c r="AP1648" s="88">
        <f t="shared" si="1103"/>
        <v>3.2425340298594393E-5</v>
      </c>
      <c r="AQ1648" s="89">
        <f t="shared" si="1104"/>
        <v>4.4134490961975693E-5</v>
      </c>
      <c r="AR1648" s="89">
        <f t="shared" si="1105"/>
        <v>2.2517597429579435E-6</v>
      </c>
      <c r="AS1648" s="89">
        <f t="shared" si="1106"/>
        <v>5.4042233830990651E-5</v>
      </c>
      <c r="AT1648" s="89">
        <f t="shared" si="1107"/>
        <v>2.1302987415780447E-2</v>
      </c>
      <c r="AU1648" s="91">
        <f t="shared" si="1108"/>
        <v>0</v>
      </c>
      <c r="AV1648" s="95">
        <f t="shared" si="1118"/>
        <v>11835.249208986954</v>
      </c>
      <c r="AW1648" s="96">
        <f t="shared" si="1119"/>
        <v>16109.089201121127</v>
      </c>
      <c r="AX1648" s="96">
        <f t="shared" si="1120"/>
        <v>821.89230617964938</v>
      </c>
      <c r="AY1648" s="96">
        <f t="shared" si="1121"/>
        <v>19725.415348311588</v>
      </c>
      <c r="AZ1648" s="96">
        <f t="shared" si="1122"/>
        <v>7775590.4067598637</v>
      </c>
      <c r="BA1648" s="97">
        <f t="shared" si="1123"/>
        <v>0</v>
      </c>
      <c r="BB1648" s="102">
        <f t="shared" si="1124"/>
        <v>32.425340298594392</v>
      </c>
      <c r="BC1648" s="98">
        <f t="shared" si="1125"/>
        <v>44.134490961975693</v>
      </c>
      <c r="BD1648" s="98">
        <f t="shared" si="1126"/>
        <v>2.2517597429579435</v>
      </c>
      <c r="BE1648" s="98">
        <f t="shared" si="1127"/>
        <v>54.042233830990654</v>
      </c>
      <c r="BF1648" s="98">
        <f t="shared" si="1128"/>
        <v>21302.987415780448</v>
      </c>
      <c r="BG1648" s="103">
        <f t="shared" si="1129"/>
        <v>0</v>
      </c>
      <c r="BH1648">
        <v>0.1</v>
      </c>
      <c r="BI1648">
        <f t="shared" si="1109"/>
        <v>460.60710875762572</v>
      </c>
      <c r="BJ1648">
        <v>0.1</v>
      </c>
      <c r="BK1648">
        <f t="shared" si="1110"/>
        <v>576</v>
      </c>
      <c r="BL1648">
        <f t="shared" si="1140"/>
        <v>0.25694890469471099</v>
      </c>
      <c r="BM1648">
        <f t="shared" si="1140"/>
        <v>0.34973600916780095</v>
      </c>
      <c r="BN1648">
        <f t="shared" si="1140"/>
        <v>1.7843673937132706E-2</v>
      </c>
      <c r="BO1648">
        <f t="shared" si="1140"/>
        <v>0.42824817449118496</v>
      </c>
      <c r="BP1648">
        <f t="shared" si="1140"/>
        <v>168.81177599999717</v>
      </c>
      <c r="BQ1648" s="107">
        <f t="shared" si="1111"/>
        <v>0</v>
      </c>
      <c r="BR1648" s="107">
        <f t="shared" si="1112"/>
        <v>1.6737569945414798E-3</v>
      </c>
      <c r="BS1648" s="107">
        <f t="shared" si="1113"/>
        <v>2.2781692425703471E-3</v>
      </c>
      <c r="BT1648" s="107">
        <f t="shared" si="1114"/>
        <v>1.1623312462093607E-4</v>
      </c>
      <c r="BU1648" s="107">
        <f t="shared" si="1115"/>
        <v>2.7895949909024663E-3</v>
      </c>
      <c r="BV1648" s="107">
        <f t="shared" si="1116"/>
        <v>1.0996345408697932</v>
      </c>
      <c r="BW1648" s="117" t="e">
        <f t="shared" si="1117"/>
        <v>#DIV/0!</v>
      </c>
    </row>
    <row r="1649" spans="1:75" ht="45" customHeight="1" x14ac:dyDescent="0.25">
      <c r="A1649" s="108">
        <v>4.6282777777777779</v>
      </c>
      <c r="B1649" s="108">
        <v>-74.098458333333326</v>
      </c>
      <c r="C1649" s="119">
        <v>29</v>
      </c>
      <c r="D1649" s="119">
        <v>27</v>
      </c>
      <c r="E1649" s="119">
        <v>2344</v>
      </c>
      <c r="F1649" s="59" t="s">
        <v>4060</v>
      </c>
      <c r="G1649" s="59" t="s">
        <v>2032</v>
      </c>
      <c r="H1649" s="59" t="s">
        <v>4061</v>
      </c>
      <c r="I1649" s="14" t="s">
        <v>133</v>
      </c>
      <c r="J1649" s="1" t="s">
        <v>41</v>
      </c>
      <c r="K1649" s="59" t="s">
        <v>3462</v>
      </c>
      <c r="L1649" s="59"/>
      <c r="M1649" s="1" t="s">
        <v>3489</v>
      </c>
      <c r="N1649" s="60" t="s">
        <v>150</v>
      </c>
      <c r="O1649" s="60" t="s">
        <v>151</v>
      </c>
      <c r="P1649" s="17">
        <v>1.3557806644477024E-2</v>
      </c>
      <c r="Q1649" s="63">
        <v>428544</v>
      </c>
      <c r="R1649" s="18">
        <v>452426.19421287411</v>
      </c>
      <c r="S1649" s="15" t="s">
        <v>64</v>
      </c>
      <c r="T1649" s="15">
        <f t="shared" ref="T1649:T1665" si="1141">((R1649*6933000)/1000)/8460</f>
        <v>370764.87050565676</v>
      </c>
      <c r="U1649" s="15" t="s">
        <v>45</v>
      </c>
      <c r="V1649" s="14">
        <v>365</v>
      </c>
      <c r="W1649" s="55" t="s">
        <v>4040</v>
      </c>
      <c r="X1649" s="1"/>
      <c r="Y1649" s="14">
        <v>2920</v>
      </c>
      <c r="Z1649" s="1" t="s">
        <v>3489</v>
      </c>
      <c r="AA1649" s="1" t="s">
        <v>3489</v>
      </c>
      <c r="AB1649" s="19" t="s">
        <v>226</v>
      </c>
      <c r="AC1649" s="19">
        <v>10.477442018542</v>
      </c>
      <c r="AD1649" s="19">
        <v>4.47117624426805</v>
      </c>
      <c r="AE1649" s="19">
        <v>11.595186881052699</v>
      </c>
      <c r="AF1649" s="19">
        <v>0.3</v>
      </c>
      <c r="AG1649" s="19">
        <v>2840</v>
      </c>
      <c r="AH1649" s="20">
        <v>1159.0914634146341</v>
      </c>
      <c r="AI1649" s="20">
        <v>1.4200000000000001E-4</v>
      </c>
      <c r="AJ1649" s="21">
        <f t="shared" si="1135"/>
        <v>4.740269217535011</v>
      </c>
      <c r="AK1649" s="21">
        <f t="shared" si="1136"/>
        <v>2.0228772518492057</v>
      </c>
      <c r="AL1649" s="21">
        <f t="shared" si="1137"/>
        <v>5.2459662717817181</v>
      </c>
      <c r="AM1649" s="21">
        <f t="shared" si="1138"/>
        <v>0.13572785826386224</v>
      </c>
      <c r="AN1649" s="21">
        <f t="shared" si="1139"/>
        <v>1284.8903915645626</v>
      </c>
      <c r="AO1649" s="86">
        <f t="shared" si="1102"/>
        <v>0.17376342735938094</v>
      </c>
      <c r="AP1649" s="88">
        <f t="shared" si="1103"/>
        <v>1.2987038952150715E-2</v>
      </c>
      <c r="AQ1649" s="89">
        <f t="shared" si="1104"/>
        <v>5.5421294571211116E-3</v>
      </c>
      <c r="AR1649" s="89">
        <f t="shared" si="1105"/>
        <v>1.4372510333648543E-2</v>
      </c>
      <c r="AS1649" s="89">
        <f t="shared" si="1106"/>
        <v>3.7185714592838972E-4</v>
      </c>
      <c r="AT1649" s="89">
        <f t="shared" si="1107"/>
        <v>3.5202476481220892</v>
      </c>
      <c r="AU1649" s="91">
        <f t="shared" si="1108"/>
        <v>4.7606418454624916E-4</v>
      </c>
      <c r="AV1649" s="95">
        <f t="shared" si="1118"/>
        <v>4740269.2175350105</v>
      </c>
      <c r="AW1649" s="96">
        <f t="shared" si="1119"/>
        <v>2022877.2518492057</v>
      </c>
      <c r="AX1649" s="96">
        <f t="shared" si="1120"/>
        <v>5245966.2717817184</v>
      </c>
      <c r="AY1649" s="96">
        <f t="shared" si="1121"/>
        <v>135727.85826386223</v>
      </c>
      <c r="AZ1649" s="96">
        <f t="shared" si="1122"/>
        <v>1284890391.5645626</v>
      </c>
      <c r="BA1649" s="97">
        <f t="shared" si="1123"/>
        <v>173763.42735938093</v>
      </c>
      <c r="BB1649" s="102">
        <f t="shared" si="1124"/>
        <v>12987.038952150715</v>
      </c>
      <c r="BC1649" s="98">
        <f t="shared" si="1125"/>
        <v>5542.129457121112</v>
      </c>
      <c r="BD1649" s="98">
        <f t="shared" si="1126"/>
        <v>14372.510333648543</v>
      </c>
      <c r="BE1649" s="98">
        <f t="shared" si="1127"/>
        <v>371.85714592838974</v>
      </c>
      <c r="BF1649" s="98">
        <f t="shared" si="1128"/>
        <v>3520247.6481220894</v>
      </c>
      <c r="BG1649" s="103">
        <f t="shared" si="1129"/>
        <v>476.06418454624918</v>
      </c>
      <c r="BH1649">
        <v>0.1</v>
      </c>
      <c r="BI1649">
        <f t="shared" si="1109"/>
        <v>45242.619421287411</v>
      </c>
      <c r="BJ1649">
        <v>0.1</v>
      </c>
      <c r="BK1649">
        <f t="shared" si="1110"/>
        <v>115.90914634146341</v>
      </c>
      <c r="BL1649" s="114">
        <v>8.3383603103149202</v>
      </c>
      <c r="BM1649" s="114">
        <v>2.3066001534352201</v>
      </c>
      <c r="BN1649" s="114">
        <v>3.9560616152376098</v>
      </c>
      <c r="BO1649" s="114">
        <v>0.12</v>
      </c>
      <c r="BP1649" s="114">
        <v>2840</v>
      </c>
      <c r="BQ1649" s="107">
        <f t="shared" si="1111"/>
        <v>1.4200000000000001E-5</v>
      </c>
      <c r="BR1649" s="107">
        <f t="shared" si="1112"/>
        <v>3.8021575584581195</v>
      </c>
      <c r="BS1649" s="107">
        <f t="shared" si="1113"/>
        <v>1.062991536542587</v>
      </c>
      <c r="BT1649" s="107">
        <f t="shared" si="1114"/>
        <v>1.8651215445372826</v>
      </c>
      <c r="BU1649" s="107">
        <f t="shared" si="1115"/>
        <v>5.5962029596076698E-2</v>
      </c>
      <c r="BV1649" s="107">
        <f t="shared" si="1116"/>
        <v>1291.2988621997172</v>
      </c>
      <c r="BW1649" s="117">
        <f t="shared" si="1117"/>
        <v>2.4573859561606869E-2</v>
      </c>
    </row>
    <row r="1650" spans="1:75" ht="15" customHeight="1" x14ac:dyDescent="0.25">
      <c r="A1650" s="108">
        <v>4.606755555555555</v>
      </c>
      <c r="B1650" s="108">
        <v>-74.093530555555546</v>
      </c>
      <c r="C1650" s="119">
        <v>30</v>
      </c>
      <c r="D1650" s="119">
        <v>25</v>
      </c>
      <c r="E1650" s="119">
        <v>2319</v>
      </c>
      <c r="F1650" s="68" t="s">
        <v>4062</v>
      </c>
      <c r="G1650" s="68" t="s">
        <v>214</v>
      </c>
      <c r="H1650" s="68" t="s">
        <v>4063</v>
      </c>
      <c r="I1650" s="68" t="s">
        <v>1273</v>
      </c>
      <c r="J1650" s="68" t="s">
        <v>53</v>
      </c>
      <c r="K1650" s="62" t="s">
        <v>3447</v>
      </c>
      <c r="L1650" s="62"/>
      <c r="M1650" s="1" t="s">
        <v>3489</v>
      </c>
      <c r="N1650" s="62" t="s">
        <v>62</v>
      </c>
      <c r="O1650" s="62" t="s">
        <v>63</v>
      </c>
      <c r="P1650" s="22">
        <v>-1.5549305289660951E-2</v>
      </c>
      <c r="Q1650" s="69">
        <v>15360</v>
      </c>
      <c r="R1650" s="18">
        <v>14433.754218653099</v>
      </c>
      <c r="S1650" s="15" t="s">
        <v>64</v>
      </c>
      <c r="T1650" s="15">
        <f t="shared" si="1141"/>
        <v>11828.512765711812</v>
      </c>
      <c r="U1650" s="15" t="s">
        <v>45</v>
      </c>
      <c r="V1650" s="14">
        <v>365</v>
      </c>
      <c r="W1650" s="55" t="s">
        <v>4044</v>
      </c>
      <c r="X1650" s="1"/>
      <c r="Y1650" s="14">
        <v>8760</v>
      </c>
      <c r="Z1650" s="1" t="s">
        <v>3489</v>
      </c>
      <c r="AA1650" s="1" t="s">
        <v>3489</v>
      </c>
      <c r="AB1650" s="19" t="s">
        <v>226</v>
      </c>
      <c r="AC1650" s="19">
        <v>12.7152226842523</v>
      </c>
      <c r="AD1650" s="19">
        <v>4.5638248573294096</v>
      </c>
      <c r="AE1650" s="19">
        <v>12.0799261022882</v>
      </c>
      <c r="AF1650" s="19">
        <v>6.25</v>
      </c>
      <c r="AG1650" s="19">
        <v>2343</v>
      </c>
      <c r="AH1650" s="20">
        <v>8608.3841463414628</v>
      </c>
      <c r="AI1650" s="20">
        <v>1.0442E-8</v>
      </c>
      <c r="AJ1650" s="21">
        <f t="shared" si="1135"/>
        <v>0.18352839905994023</v>
      </c>
      <c r="AK1650" s="21">
        <f t="shared" si="1136"/>
        <v>6.5873126287672251E-2</v>
      </c>
      <c r="AL1650" s="21">
        <f t="shared" si="1137"/>
        <v>0.17435868433991999</v>
      </c>
      <c r="AM1650" s="21">
        <f t="shared" si="1138"/>
        <v>9.0210963866581867E-2</v>
      </c>
      <c r="AN1650" s="21">
        <f t="shared" si="1139"/>
        <v>33.818286134304209</v>
      </c>
      <c r="AO1650" s="86">
        <f t="shared" si="1102"/>
        <v>8.4468234695126321E-5</v>
      </c>
      <c r="AP1650" s="88">
        <f t="shared" si="1103"/>
        <v>5.0281753167106917E-4</v>
      </c>
      <c r="AQ1650" s="89">
        <f t="shared" si="1104"/>
        <v>1.8047431859636234E-4</v>
      </c>
      <c r="AR1650" s="89">
        <f t="shared" si="1105"/>
        <v>4.776950255888219E-4</v>
      </c>
      <c r="AS1650" s="89">
        <f t="shared" si="1106"/>
        <v>2.4715332566186814E-4</v>
      </c>
      <c r="AT1650" s="89">
        <f t="shared" si="1107"/>
        <v>9.2652838724121125E-2</v>
      </c>
      <c r="AU1650" s="91">
        <f t="shared" si="1108"/>
        <v>2.3141982108253786E-7</v>
      </c>
      <c r="AV1650" s="95">
        <f t="shared" si="1118"/>
        <v>183528.39905994022</v>
      </c>
      <c r="AW1650" s="96">
        <f t="shared" si="1119"/>
        <v>65873.126287672247</v>
      </c>
      <c r="AX1650" s="96">
        <f t="shared" si="1120"/>
        <v>174358.68433992</v>
      </c>
      <c r="AY1650" s="96">
        <f t="shared" si="1121"/>
        <v>90210.963866581864</v>
      </c>
      <c r="AZ1650" s="96">
        <f t="shared" si="1122"/>
        <v>33818286.134304211</v>
      </c>
      <c r="BA1650" s="97">
        <f t="shared" si="1123"/>
        <v>84.468234695126327</v>
      </c>
      <c r="BB1650" s="102">
        <f t="shared" si="1124"/>
        <v>502.81753167106916</v>
      </c>
      <c r="BC1650" s="98">
        <f t="shared" si="1125"/>
        <v>180.47431859636234</v>
      </c>
      <c r="BD1650" s="98">
        <f t="shared" si="1126"/>
        <v>477.69502558882192</v>
      </c>
      <c r="BE1650" s="98">
        <f t="shared" si="1127"/>
        <v>247.15332566186814</v>
      </c>
      <c r="BF1650" s="98">
        <f t="shared" si="1128"/>
        <v>92652.838724121131</v>
      </c>
      <c r="BG1650" s="103">
        <f t="shared" si="1129"/>
        <v>0.23141982108253786</v>
      </c>
      <c r="BH1650">
        <v>0.1</v>
      </c>
      <c r="BI1650">
        <f t="shared" si="1109"/>
        <v>1443.37542186531</v>
      </c>
      <c r="BJ1650">
        <v>0.1</v>
      </c>
      <c r="BK1650">
        <f t="shared" si="1110"/>
        <v>860.83841463414637</v>
      </c>
      <c r="BL1650" s="114">
        <v>8.7974410932361504</v>
      </c>
      <c r="BM1650" s="114">
        <v>3.6268345072346699</v>
      </c>
      <c r="BN1650" s="114">
        <v>10.053852918428399</v>
      </c>
      <c r="BO1650" s="114">
        <v>12.5</v>
      </c>
      <c r="BP1650" s="114">
        <v>2343</v>
      </c>
      <c r="BQ1650" s="107">
        <f t="shared" si="1111"/>
        <v>1.0442E-9</v>
      </c>
      <c r="BR1650" s="107">
        <f t="shared" si="1112"/>
        <v>0.1282995446668054</v>
      </c>
      <c r="BS1650" s="107">
        <f t="shared" si="1113"/>
        <v>5.276166708814458E-2</v>
      </c>
      <c r="BT1650" s="107">
        <f t="shared" si="1114"/>
        <v>0.14615856755421827</v>
      </c>
      <c r="BU1650" s="107">
        <f t="shared" si="1115"/>
        <v>0.18064731436411763</v>
      </c>
      <c r="BV1650" s="107">
        <f t="shared" si="1116"/>
        <v>33.986956936923448</v>
      </c>
      <c r="BW1650" s="117">
        <f t="shared" si="1117"/>
        <v>1.1945612309556126E-5</v>
      </c>
    </row>
    <row r="1651" spans="1:75" ht="15" customHeight="1" x14ac:dyDescent="0.25">
      <c r="A1651" s="108">
        <v>4.5758277777777776</v>
      </c>
      <c r="B1651" s="108">
        <v>-74.079347222222225</v>
      </c>
      <c r="C1651" s="119">
        <v>31</v>
      </c>
      <c r="D1651" s="119">
        <v>21</v>
      </c>
      <c r="E1651" s="119">
        <v>2268</v>
      </c>
      <c r="F1651" s="68" t="s">
        <v>4064</v>
      </c>
      <c r="G1651" s="68" t="s">
        <v>4065</v>
      </c>
      <c r="H1651" s="68" t="s">
        <v>4066</v>
      </c>
      <c r="I1651" s="68" t="s">
        <v>2934</v>
      </c>
      <c r="J1651" s="68" t="s">
        <v>2019</v>
      </c>
      <c r="K1651" s="62" t="s">
        <v>4067</v>
      </c>
      <c r="L1651" s="62"/>
      <c r="M1651" s="1" t="s">
        <v>3489</v>
      </c>
      <c r="N1651" s="62" t="s">
        <v>62</v>
      </c>
      <c r="O1651" s="62" t="s">
        <v>63</v>
      </c>
      <c r="P1651" s="17">
        <v>-1.5549305289660951E-2</v>
      </c>
      <c r="Q1651" s="69">
        <v>172800</v>
      </c>
      <c r="R1651" s="18">
        <v>162379.73495984735</v>
      </c>
      <c r="S1651" s="15" t="s">
        <v>64</v>
      </c>
      <c r="T1651" s="15">
        <f t="shared" si="1141"/>
        <v>133070.76861425789</v>
      </c>
      <c r="U1651" s="15" t="s">
        <v>45</v>
      </c>
      <c r="V1651" s="14">
        <v>365</v>
      </c>
      <c r="W1651" s="55" t="s">
        <v>4040</v>
      </c>
      <c r="X1651" s="1"/>
      <c r="Y1651" s="14">
        <v>1095</v>
      </c>
      <c r="Z1651" s="1" t="s">
        <v>3489</v>
      </c>
      <c r="AA1651" s="1" t="s">
        <v>3489</v>
      </c>
      <c r="AB1651" s="19" t="s">
        <v>226</v>
      </c>
      <c r="AC1651" s="19">
        <v>12.7152226842523</v>
      </c>
      <c r="AD1651" s="19">
        <v>4.5638248573294096</v>
      </c>
      <c r="AE1651" s="19">
        <v>12.0799261022882</v>
      </c>
      <c r="AF1651" s="19">
        <v>6.25</v>
      </c>
      <c r="AG1651" s="19">
        <v>2343</v>
      </c>
      <c r="AH1651" s="20">
        <v>26143.981481481482</v>
      </c>
      <c r="AI1651" s="20">
        <v>2.9999999999999997E-8</v>
      </c>
      <c r="AJ1651" s="21">
        <f t="shared" si="1135"/>
        <v>2.0646944894243275</v>
      </c>
      <c r="AK1651" s="21">
        <f t="shared" si="1136"/>
        <v>0.74107267073631267</v>
      </c>
      <c r="AL1651" s="21">
        <f t="shared" si="1137"/>
        <v>1.9615351988240997</v>
      </c>
      <c r="AM1651" s="21">
        <f t="shared" si="1138"/>
        <v>1.014873343499046</v>
      </c>
      <c r="AN1651" s="21">
        <f t="shared" si="1139"/>
        <v>380.45571901092239</v>
      </c>
      <c r="AO1651" s="86">
        <f t="shared" si="1102"/>
        <v>7.3702305273578477E-4</v>
      </c>
      <c r="AP1651" s="88">
        <f t="shared" si="1103"/>
        <v>5.6566972312995277E-3</v>
      </c>
      <c r="AQ1651" s="89">
        <f t="shared" si="1104"/>
        <v>2.0303360842090757E-3</v>
      </c>
      <c r="AR1651" s="89">
        <f t="shared" si="1105"/>
        <v>5.3740690378742458E-3</v>
      </c>
      <c r="AS1651" s="89">
        <f t="shared" si="1106"/>
        <v>2.7804749136960166E-3</v>
      </c>
      <c r="AT1651" s="89">
        <f t="shared" si="1107"/>
        <v>1.0423444356463627</v>
      </c>
      <c r="AU1651" s="91">
        <f t="shared" si="1108"/>
        <v>2.0192412403720132E-6</v>
      </c>
      <c r="AV1651" s="95">
        <f t="shared" si="1118"/>
        <v>2064694.4894243276</v>
      </c>
      <c r="AW1651" s="96">
        <f t="shared" si="1119"/>
        <v>741072.67073631263</v>
      </c>
      <c r="AX1651" s="96">
        <f t="shared" si="1120"/>
        <v>1961535.1988240997</v>
      </c>
      <c r="AY1651" s="96">
        <f t="shared" si="1121"/>
        <v>1014873.3434990461</v>
      </c>
      <c r="AZ1651" s="96">
        <f t="shared" si="1122"/>
        <v>380455719.01092237</v>
      </c>
      <c r="BA1651" s="97">
        <f t="shared" si="1123"/>
        <v>737.02305273578474</v>
      </c>
      <c r="BB1651" s="102">
        <f t="shared" si="1124"/>
        <v>5656.6972312995276</v>
      </c>
      <c r="BC1651" s="98">
        <f t="shared" si="1125"/>
        <v>2030.3360842090756</v>
      </c>
      <c r="BD1651" s="98">
        <f t="shared" si="1126"/>
        <v>5374.0690378742456</v>
      </c>
      <c r="BE1651" s="98">
        <f t="shared" si="1127"/>
        <v>2780.4749136960168</v>
      </c>
      <c r="BF1651" s="98">
        <f t="shared" si="1128"/>
        <v>1042344.4356463627</v>
      </c>
      <c r="BG1651" s="103">
        <f t="shared" si="1129"/>
        <v>2.019241240372013</v>
      </c>
      <c r="BH1651">
        <v>0.1</v>
      </c>
      <c r="BI1651">
        <f t="shared" si="1109"/>
        <v>16237.973495984736</v>
      </c>
      <c r="BJ1651">
        <v>0.1</v>
      </c>
      <c r="BK1651">
        <f t="shared" si="1110"/>
        <v>2614.3981481481483</v>
      </c>
      <c r="BL1651" s="114">
        <v>8.7974410932361504</v>
      </c>
      <c r="BM1651" s="114">
        <v>3.6268345072346699</v>
      </c>
      <c r="BN1651" s="114">
        <v>10.053852918428399</v>
      </c>
      <c r="BO1651" s="114">
        <v>12.5</v>
      </c>
      <c r="BP1651" s="114">
        <v>2343</v>
      </c>
      <c r="BQ1651" s="107">
        <f t="shared" si="1111"/>
        <v>3E-9</v>
      </c>
      <c r="BR1651" s="107">
        <f t="shared" si="1112"/>
        <v>1.4433698775015609</v>
      </c>
      <c r="BS1651" s="107">
        <f t="shared" si="1113"/>
        <v>0.5935687547416264</v>
      </c>
      <c r="BT1651" s="107">
        <f t="shared" si="1114"/>
        <v>1.6442838849849553</v>
      </c>
      <c r="BU1651" s="107">
        <f t="shared" si="1115"/>
        <v>2.0322822865963235</v>
      </c>
      <c r="BV1651" s="107">
        <f t="shared" si="1116"/>
        <v>382.3532655403888</v>
      </c>
      <c r="BW1651" s="117">
        <f t="shared" si="1117"/>
        <v>1.0423079969605678E-4</v>
      </c>
    </row>
    <row r="1652" spans="1:75" ht="15" customHeight="1" x14ac:dyDescent="0.25">
      <c r="A1652" s="108">
        <v>4.5535861111111107</v>
      </c>
      <c r="B1652" s="108">
        <v>-74.146197222222227</v>
      </c>
      <c r="C1652" s="119">
        <v>24</v>
      </c>
      <c r="D1652" s="119">
        <v>19</v>
      </c>
      <c r="E1652" s="119">
        <v>1742</v>
      </c>
      <c r="F1652" s="53" t="s">
        <v>4068</v>
      </c>
      <c r="G1652" s="53" t="s">
        <v>4069</v>
      </c>
      <c r="H1652" s="53" t="s">
        <v>4070</v>
      </c>
      <c r="I1652" s="64" t="s">
        <v>3328</v>
      </c>
      <c r="J1652" s="53" t="s">
        <v>1274</v>
      </c>
      <c r="K1652" s="56" t="s">
        <v>4071</v>
      </c>
      <c r="L1652" s="56"/>
      <c r="M1652" s="1" t="s">
        <v>3489</v>
      </c>
      <c r="N1652" s="62" t="s">
        <v>62</v>
      </c>
      <c r="O1652" s="56" t="s">
        <v>63</v>
      </c>
      <c r="P1652" s="22">
        <v>-1.5549305289660951E-2</v>
      </c>
      <c r="Q1652" s="70">
        <v>11520</v>
      </c>
      <c r="R1652" s="18">
        <v>10825.315663989824</v>
      </c>
      <c r="S1652" s="15" t="s">
        <v>64</v>
      </c>
      <c r="T1652" s="15">
        <f t="shared" si="1141"/>
        <v>8871.3845742838603</v>
      </c>
      <c r="U1652" s="15" t="s">
        <v>45</v>
      </c>
      <c r="V1652" s="14">
        <v>365</v>
      </c>
      <c r="W1652" s="55" t="s">
        <v>4040</v>
      </c>
      <c r="X1652" s="1"/>
      <c r="Y1652" s="14">
        <v>730</v>
      </c>
      <c r="Z1652" s="1" t="s">
        <v>3489</v>
      </c>
      <c r="AA1652" s="1" t="s">
        <v>3489</v>
      </c>
      <c r="AB1652" s="19" t="s">
        <v>226</v>
      </c>
      <c r="AC1652" s="19">
        <v>12.7152226842523</v>
      </c>
      <c r="AD1652" s="19">
        <v>4.5638248573294096</v>
      </c>
      <c r="AE1652" s="19">
        <v>12.0799261022882</v>
      </c>
      <c r="AF1652" s="19">
        <v>6.25</v>
      </c>
      <c r="AG1652" s="19">
        <v>2343</v>
      </c>
      <c r="AH1652" s="20">
        <v>8608.3841463414628</v>
      </c>
      <c r="AI1652" s="20">
        <v>1.0442E-8</v>
      </c>
      <c r="AJ1652" s="21">
        <f t="shared" si="1135"/>
        <v>0.13764629929495514</v>
      </c>
      <c r="AK1652" s="21">
        <f t="shared" si="1136"/>
        <v>4.9404844715754181E-2</v>
      </c>
      <c r="AL1652" s="21">
        <f t="shared" si="1137"/>
        <v>0.13076901325493998</v>
      </c>
      <c r="AM1652" s="21">
        <f t="shared" si="1138"/>
        <v>6.7658222899936407E-2</v>
      </c>
      <c r="AN1652" s="21">
        <f t="shared" si="1139"/>
        <v>25.363714600728159</v>
      </c>
      <c r="AO1652" s="86">
        <f t="shared" si="1102"/>
        <v>8.4468234695126321E-5</v>
      </c>
      <c r="AP1652" s="88">
        <f t="shared" si="1103"/>
        <v>3.7711314875330177E-4</v>
      </c>
      <c r="AQ1652" s="89">
        <f t="shared" si="1104"/>
        <v>1.3535573894727173E-4</v>
      </c>
      <c r="AR1652" s="89">
        <f t="shared" si="1105"/>
        <v>3.5827126919161638E-4</v>
      </c>
      <c r="AS1652" s="89">
        <f t="shared" si="1106"/>
        <v>1.8536499424640112E-4</v>
      </c>
      <c r="AT1652" s="89">
        <f t="shared" si="1107"/>
        <v>6.9489629043090848E-2</v>
      </c>
      <c r="AU1652" s="91">
        <f t="shared" si="1108"/>
        <v>2.3141982108253786E-7</v>
      </c>
      <c r="AV1652" s="95">
        <f t="shared" si="1118"/>
        <v>137646.29929495516</v>
      </c>
      <c r="AW1652" s="96">
        <f t="shared" si="1119"/>
        <v>49404.844715754181</v>
      </c>
      <c r="AX1652" s="96">
        <f t="shared" si="1120"/>
        <v>130769.01325493997</v>
      </c>
      <c r="AY1652" s="96">
        <f t="shared" si="1121"/>
        <v>67658.222899936402</v>
      </c>
      <c r="AZ1652" s="96">
        <f t="shared" si="1122"/>
        <v>25363714.600728158</v>
      </c>
      <c r="BA1652" s="97">
        <f t="shared" si="1123"/>
        <v>84.468234695126327</v>
      </c>
      <c r="BB1652" s="102">
        <f t="shared" si="1124"/>
        <v>377.11314875330174</v>
      </c>
      <c r="BC1652" s="98">
        <f t="shared" si="1125"/>
        <v>135.35573894727173</v>
      </c>
      <c r="BD1652" s="98">
        <f t="shared" si="1126"/>
        <v>358.2712691916164</v>
      </c>
      <c r="BE1652" s="98">
        <f t="shared" si="1127"/>
        <v>185.36499424640112</v>
      </c>
      <c r="BF1652" s="98">
        <f t="shared" si="1128"/>
        <v>69489.629043090841</v>
      </c>
      <c r="BG1652" s="103">
        <f t="shared" si="1129"/>
        <v>0.23141982108253786</v>
      </c>
      <c r="BH1652">
        <v>0.1</v>
      </c>
      <c r="BI1652">
        <f t="shared" si="1109"/>
        <v>1082.5315663989825</v>
      </c>
      <c r="BJ1652">
        <v>0.1</v>
      </c>
      <c r="BK1652">
        <f t="shared" si="1110"/>
        <v>860.83841463414637</v>
      </c>
      <c r="BL1652" s="114">
        <v>8.7974410932361504</v>
      </c>
      <c r="BM1652" s="114">
        <v>3.6268345072346699</v>
      </c>
      <c r="BN1652" s="114">
        <v>10.053852918428399</v>
      </c>
      <c r="BO1652" s="114">
        <v>12.5</v>
      </c>
      <c r="BP1652" s="114">
        <v>2343</v>
      </c>
      <c r="BQ1652" s="107">
        <f t="shared" si="1111"/>
        <v>1.0442E-9</v>
      </c>
      <c r="BR1652" s="107">
        <f t="shared" si="1112"/>
        <v>9.6224658500104032E-2</v>
      </c>
      <c r="BS1652" s="107">
        <f t="shared" si="1113"/>
        <v>3.9571250316108433E-2</v>
      </c>
      <c r="BT1652" s="107">
        <f t="shared" si="1114"/>
        <v>0.10961892566566368</v>
      </c>
      <c r="BU1652" s="107">
        <f t="shared" si="1115"/>
        <v>0.13548548577308822</v>
      </c>
      <c r="BV1652" s="107">
        <f t="shared" si="1116"/>
        <v>25.490217702692586</v>
      </c>
      <c r="BW1652" s="117">
        <f t="shared" si="1117"/>
        <v>1.1945612309556126E-5</v>
      </c>
    </row>
    <row r="1653" spans="1:75" ht="15" customHeight="1" x14ac:dyDescent="0.25">
      <c r="A1653" s="108">
        <v>4.6083749999999997</v>
      </c>
      <c r="B1653" s="108">
        <v>-74.137302777777791</v>
      </c>
      <c r="C1653" s="119">
        <v>25</v>
      </c>
      <c r="D1653" s="119">
        <v>25</v>
      </c>
      <c r="E1653" s="119">
        <v>1821</v>
      </c>
      <c r="F1653" s="68" t="s">
        <v>4072</v>
      </c>
      <c r="G1653" s="68" t="s">
        <v>61</v>
      </c>
      <c r="H1653" s="68" t="s">
        <v>4073</v>
      </c>
      <c r="I1653" s="14" t="s">
        <v>195</v>
      </c>
      <c r="J1653" s="68" t="s">
        <v>2019</v>
      </c>
      <c r="K1653" s="62" t="s">
        <v>4074</v>
      </c>
      <c r="L1653" s="62"/>
      <c r="M1653" s="1" t="s">
        <v>3489</v>
      </c>
      <c r="N1653" s="62" t="s">
        <v>62</v>
      </c>
      <c r="O1653" s="62" t="s">
        <v>63</v>
      </c>
      <c r="P1653" s="17">
        <v>-1.5549305289660951E-2</v>
      </c>
      <c r="Q1653" s="69">
        <v>172800</v>
      </c>
      <c r="R1653" s="18">
        <v>162379.73495984735</v>
      </c>
      <c r="S1653" s="15" t="s">
        <v>64</v>
      </c>
      <c r="T1653" s="15">
        <f t="shared" si="1141"/>
        <v>133070.76861425789</v>
      </c>
      <c r="U1653" s="15" t="s">
        <v>45</v>
      </c>
      <c r="V1653" s="14">
        <v>365</v>
      </c>
      <c r="W1653" s="1"/>
      <c r="X1653" s="1"/>
      <c r="Y1653" s="1">
        <v>864</v>
      </c>
      <c r="Z1653" s="1" t="s">
        <v>3489</v>
      </c>
      <c r="AA1653" s="1" t="s">
        <v>3489</v>
      </c>
      <c r="AB1653" s="19" t="s">
        <v>226</v>
      </c>
      <c r="AC1653" s="19">
        <v>12.7152226842523</v>
      </c>
      <c r="AD1653" s="19">
        <v>4.5638248573294096</v>
      </c>
      <c r="AE1653" s="19">
        <v>12.0799261022882</v>
      </c>
      <c r="AF1653" s="19">
        <v>6.25</v>
      </c>
      <c r="AG1653" s="19">
        <v>2343</v>
      </c>
      <c r="AH1653" s="20">
        <v>8608.3841463414628</v>
      </c>
      <c r="AI1653" s="20">
        <v>1.0442E-8</v>
      </c>
      <c r="AJ1653" s="21">
        <f t="shared" si="1135"/>
        <v>2.0646944894243275</v>
      </c>
      <c r="AK1653" s="21">
        <f t="shared" si="1136"/>
        <v>0.74107267073631267</v>
      </c>
      <c r="AL1653" s="21">
        <f t="shared" si="1137"/>
        <v>1.9615351988240997</v>
      </c>
      <c r="AM1653" s="21">
        <f t="shared" si="1138"/>
        <v>1.014873343499046</v>
      </c>
      <c r="AN1653" s="21">
        <f t="shared" si="1139"/>
        <v>380.45571901092239</v>
      </c>
      <c r="AO1653" s="86">
        <f t="shared" si="1102"/>
        <v>8.4468234695126321E-5</v>
      </c>
      <c r="AP1653" s="88">
        <f t="shared" si="1103"/>
        <v>5.6566972312995277E-3</v>
      </c>
      <c r="AQ1653" s="89">
        <f t="shared" si="1104"/>
        <v>2.0303360842090757E-3</v>
      </c>
      <c r="AR1653" s="89">
        <f t="shared" si="1105"/>
        <v>5.3740690378742458E-3</v>
      </c>
      <c r="AS1653" s="89">
        <f t="shared" si="1106"/>
        <v>2.7804749136960166E-3</v>
      </c>
      <c r="AT1653" s="89">
        <f t="shared" si="1107"/>
        <v>1.0423444356463627</v>
      </c>
      <c r="AU1653" s="91">
        <f t="shared" si="1108"/>
        <v>2.3141982108253786E-7</v>
      </c>
      <c r="AV1653" s="95">
        <f t="shared" si="1118"/>
        <v>2064694.4894243276</v>
      </c>
      <c r="AW1653" s="96">
        <f t="shared" si="1119"/>
        <v>741072.67073631263</v>
      </c>
      <c r="AX1653" s="96">
        <f t="shared" si="1120"/>
        <v>1961535.1988240997</v>
      </c>
      <c r="AY1653" s="96">
        <f t="shared" si="1121"/>
        <v>1014873.3434990461</v>
      </c>
      <c r="AZ1653" s="96">
        <f t="shared" si="1122"/>
        <v>380455719.01092237</v>
      </c>
      <c r="BA1653" s="97">
        <f t="shared" si="1123"/>
        <v>84.468234695126327</v>
      </c>
      <c r="BB1653" s="102">
        <f t="shared" si="1124"/>
        <v>5656.6972312995276</v>
      </c>
      <c r="BC1653" s="98">
        <f t="shared" si="1125"/>
        <v>2030.3360842090756</v>
      </c>
      <c r="BD1653" s="98">
        <f t="shared" si="1126"/>
        <v>5374.0690378742456</v>
      </c>
      <c r="BE1653" s="98">
        <f t="shared" si="1127"/>
        <v>2780.4749136960168</v>
      </c>
      <c r="BF1653" s="98">
        <f t="shared" si="1128"/>
        <v>1042344.4356463627</v>
      </c>
      <c r="BG1653" s="103">
        <f t="shared" si="1129"/>
        <v>0.23141982108253786</v>
      </c>
      <c r="BH1653">
        <v>0.1</v>
      </c>
      <c r="BI1653">
        <f t="shared" si="1109"/>
        <v>16237.973495984736</v>
      </c>
      <c r="BJ1653">
        <v>0.1</v>
      </c>
      <c r="BK1653">
        <f t="shared" si="1110"/>
        <v>860.83841463414637</v>
      </c>
      <c r="BL1653" s="114">
        <v>8.7974410932361504</v>
      </c>
      <c r="BM1653" s="114">
        <v>3.6268345072346699</v>
      </c>
      <c r="BN1653" s="114">
        <v>10.053852918428399</v>
      </c>
      <c r="BO1653" s="114">
        <v>12.5</v>
      </c>
      <c r="BP1653" s="114">
        <v>2343</v>
      </c>
      <c r="BQ1653" s="107">
        <f t="shared" si="1111"/>
        <v>1.0442E-9</v>
      </c>
      <c r="BR1653" s="107">
        <f t="shared" si="1112"/>
        <v>1.4433698775015609</v>
      </c>
      <c r="BS1653" s="107">
        <f t="shared" si="1113"/>
        <v>0.5935687547416264</v>
      </c>
      <c r="BT1653" s="107">
        <f t="shared" si="1114"/>
        <v>1.6442838849849553</v>
      </c>
      <c r="BU1653" s="107">
        <f t="shared" si="1115"/>
        <v>2.0322822865963235</v>
      </c>
      <c r="BV1653" s="107">
        <f t="shared" si="1116"/>
        <v>382.3532655403888</v>
      </c>
      <c r="BW1653" s="117">
        <f t="shared" si="1117"/>
        <v>1.1945612309556126E-5</v>
      </c>
    </row>
    <row r="1654" spans="1:75" ht="30" customHeight="1" x14ac:dyDescent="0.25">
      <c r="A1654" s="108">
        <v>4.5609861111111112</v>
      </c>
      <c r="B1654" s="108">
        <v>-74.128786111111111</v>
      </c>
      <c r="C1654" s="119">
        <v>26</v>
      </c>
      <c r="D1654" s="119">
        <v>20</v>
      </c>
      <c r="E1654" s="119">
        <v>1757</v>
      </c>
      <c r="F1654" s="68" t="s">
        <v>4075</v>
      </c>
      <c r="G1654" s="68" t="s">
        <v>4076</v>
      </c>
      <c r="H1654" s="68" t="s">
        <v>4077</v>
      </c>
      <c r="I1654" s="68" t="s">
        <v>1481</v>
      </c>
      <c r="J1654" s="68" t="s">
        <v>2019</v>
      </c>
      <c r="K1654" s="62" t="s">
        <v>4078</v>
      </c>
      <c r="L1654" s="62"/>
      <c r="M1654" s="1" t="s">
        <v>3489</v>
      </c>
      <c r="N1654" s="62" t="s">
        <v>4035</v>
      </c>
      <c r="O1654" s="62" t="s">
        <v>63</v>
      </c>
      <c r="P1654" s="17">
        <v>-1.5549305289660951E-2</v>
      </c>
      <c r="Q1654" s="69">
        <v>4800</v>
      </c>
      <c r="R1654" s="18">
        <v>4510.548193329093</v>
      </c>
      <c r="S1654" s="15" t="s">
        <v>64</v>
      </c>
      <c r="T1654" s="15">
        <f t="shared" si="1141"/>
        <v>3696.4102392849409</v>
      </c>
      <c r="U1654" s="15" t="s">
        <v>45</v>
      </c>
      <c r="V1654" s="14">
        <v>365</v>
      </c>
      <c r="W1654" s="1"/>
      <c r="X1654" s="1"/>
      <c r="Y1654" s="1">
        <v>48</v>
      </c>
      <c r="Z1654" s="1" t="s">
        <v>3489</v>
      </c>
      <c r="AA1654" s="1" t="s">
        <v>3489</v>
      </c>
      <c r="AB1654" s="19" t="s">
        <v>226</v>
      </c>
      <c r="AC1654" s="19">
        <v>12.7152226842523</v>
      </c>
      <c r="AD1654" s="19">
        <v>4.5638248573294096</v>
      </c>
      <c r="AE1654" s="19">
        <v>12.0799261022882</v>
      </c>
      <c r="AF1654" s="19">
        <v>6.25</v>
      </c>
      <c r="AG1654" s="19">
        <v>2343</v>
      </c>
      <c r="AH1654" s="20">
        <v>8608.3841463414628</v>
      </c>
      <c r="AI1654" s="20">
        <v>1.0442E-8</v>
      </c>
      <c r="AJ1654" s="21">
        <f t="shared" si="1135"/>
        <v>5.7352624706231314E-2</v>
      </c>
      <c r="AK1654" s="21">
        <f t="shared" si="1136"/>
        <v>2.0585351964897573E-2</v>
      </c>
      <c r="AL1654" s="21">
        <f t="shared" si="1137"/>
        <v>5.448708885622499E-2</v>
      </c>
      <c r="AM1654" s="21">
        <f t="shared" si="1138"/>
        <v>2.8190926208306832E-2</v>
      </c>
      <c r="AN1654" s="21">
        <f t="shared" si="1139"/>
        <v>10.568214416970065</v>
      </c>
      <c r="AO1654" s="86">
        <f t="shared" si="1102"/>
        <v>8.4468234695126321E-5</v>
      </c>
      <c r="AP1654" s="88">
        <f t="shared" si="1103"/>
        <v>1.5713047864720909E-4</v>
      </c>
      <c r="AQ1654" s="89">
        <f t="shared" si="1104"/>
        <v>5.6398224561363216E-5</v>
      </c>
      <c r="AR1654" s="89">
        <f t="shared" si="1105"/>
        <v>1.4927969549650681E-4</v>
      </c>
      <c r="AS1654" s="89">
        <f t="shared" si="1106"/>
        <v>7.7235414269333791E-5</v>
      </c>
      <c r="AT1654" s="89">
        <f t="shared" si="1107"/>
        <v>2.8954012101287847E-2</v>
      </c>
      <c r="AU1654" s="91">
        <f t="shared" si="1108"/>
        <v>2.3141982108253786E-7</v>
      </c>
      <c r="AV1654" s="95">
        <f t="shared" si="1118"/>
        <v>57352.624706231312</v>
      </c>
      <c r="AW1654" s="96">
        <f t="shared" si="1119"/>
        <v>20585.351964897574</v>
      </c>
      <c r="AX1654" s="96">
        <f t="shared" si="1120"/>
        <v>54487.088856224989</v>
      </c>
      <c r="AY1654" s="96">
        <f t="shared" si="1121"/>
        <v>28190.926208306832</v>
      </c>
      <c r="AZ1654" s="96">
        <f t="shared" si="1122"/>
        <v>10568214.416970065</v>
      </c>
      <c r="BA1654" s="97">
        <f t="shared" si="1123"/>
        <v>84.468234695126327</v>
      </c>
      <c r="BB1654" s="102">
        <f t="shared" si="1124"/>
        <v>157.13047864720909</v>
      </c>
      <c r="BC1654" s="98">
        <f t="shared" si="1125"/>
        <v>56.398224561363214</v>
      </c>
      <c r="BD1654" s="98">
        <f t="shared" si="1126"/>
        <v>149.2796954965068</v>
      </c>
      <c r="BE1654" s="98">
        <f t="shared" si="1127"/>
        <v>77.235414269333788</v>
      </c>
      <c r="BF1654" s="98">
        <f t="shared" si="1128"/>
        <v>28954.012101287848</v>
      </c>
      <c r="BG1654" s="103">
        <f t="shared" si="1129"/>
        <v>0.23141982108253786</v>
      </c>
      <c r="BH1654">
        <v>0.1</v>
      </c>
      <c r="BI1654">
        <f t="shared" si="1109"/>
        <v>451.05481933290935</v>
      </c>
      <c r="BJ1654">
        <v>0.1</v>
      </c>
      <c r="BK1654">
        <f t="shared" si="1110"/>
        <v>860.83841463414637</v>
      </c>
      <c r="BL1654" s="114">
        <v>8.7974410932361504</v>
      </c>
      <c r="BM1654" s="114">
        <v>3.6268345072346699</v>
      </c>
      <c r="BN1654" s="114">
        <v>10.053852918428399</v>
      </c>
      <c r="BO1654" s="114">
        <v>12.5</v>
      </c>
      <c r="BP1654" s="114">
        <v>2343</v>
      </c>
      <c r="BQ1654" s="107">
        <f t="shared" si="1111"/>
        <v>1.0442E-9</v>
      </c>
      <c r="BR1654" s="107">
        <f t="shared" si="1112"/>
        <v>4.0093607708376687E-2</v>
      </c>
      <c r="BS1654" s="107">
        <f t="shared" si="1113"/>
        <v>1.6488020965045178E-2</v>
      </c>
      <c r="BT1654" s="107">
        <f t="shared" si="1114"/>
        <v>4.5674552360693205E-2</v>
      </c>
      <c r="BU1654" s="107">
        <f t="shared" si="1115"/>
        <v>5.6452285738786752E-2</v>
      </c>
      <c r="BV1654" s="107">
        <f t="shared" si="1116"/>
        <v>10.620924042788577</v>
      </c>
      <c r="BW1654" s="117">
        <f t="shared" si="1117"/>
        <v>1.1945612309556126E-5</v>
      </c>
    </row>
    <row r="1655" spans="1:75" ht="15" customHeight="1" x14ac:dyDescent="0.25">
      <c r="A1655" s="108">
        <v>4.627883333333334</v>
      </c>
      <c r="B1655" s="108">
        <v>-74.182683333333344</v>
      </c>
      <c r="C1655" s="119">
        <v>20</v>
      </c>
      <c r="D1655" s="119">
        <v>27</v>
      </c>
      <c r="E1655" s="119">
        <v>1842</v>
      </c>
      <c r="F1655" s="53" t="s">
        <v>4079</v>
      </c>
      <c r="G1655" s="53" t="s">
        <v>4080</v>
      </c>
      <c r="H1655" s="53" t="s">
        <v>4081</v>
      </c>
      <c r="I1655" s="53" t="s">
        <v>425</v>
      </c>
      <c r="J1655" s="53" t="s">
        <v>2019</v>
      </c>
      <c r="K1655" s="56" t="s">
        <v>4082</v>
      </c>
      <c r="L1655" s="56"/>
      <c r="M1655" s="1" t="s">
        <v>3489</v>
      </c>
      <c r="N1655" s="62" t="s">
        <v>62</v>
      </c>
      <c r="O1655" s="56" t="s">
        <v>63</v>
      </c>
      <c r="P1655" s="17">
        <v>-1.5549305289660951E-2</v>
      </c>
      <c r="Q1655" s="70">
        <v>192384</v>
      </c>
      <c r="R1655" s="18">
        <v>180782.77158863007</v>
      </c>
      <c r="S1655" s="15" t="s">
        <v>64</v>
      </c>
      <c r="T1655" s="15">
        <f t="shared" si="1141"/>
        <v>148152.12239054043</v>
      </c>
      <c r="U1655" s="15" t="s">
        <v>45</v>
      </c>
      <c r="V1655" s="14">
        <v>365</v>
      </c>
      <c r="W1655" s="55" t="s">
        <v>4040</v>
      </c>
      <c r="X1655" s="1"/>
      <c r="Y1655" s="14">
        <v>1460</v>
      </c>
      <c r="Z1655" s="1" t="s">
        <v>3489</v>
      </c>
      <c r="AA1655" s="1" t="s">
        <v>3489</v>
      </c>
      <c r="AB1655" s="19" t="s">
        <v>226</v>
      </c>
      <c r="AC1655" s="19">
        <v>12.7152226842523</v>
      </c>
      <c r="AD1655" s="19">
        <v>4.5638248573294096</v>
      </c>
      <c r="AE1655" s="19">
        <v>12.0799261022882</v>
      </c>
      <c r="AF1655" s="19">
        <v>6.25</v>
      </c>
      <c r="AG1655" s="19">
        <v>2343</v>
      </c>
      <c r="AH1655" s="20">
        <v>8608.3841463414628</v>
      </c>
      <c r="AI1655" s="20">
        <v>1.0442E-8</v>
      </c>
      <c r="AJ1655" s="21">
        <f t="shared" si="1135"/>
        <v>2.2986931982257515</v>
      </c>
      <c r="AK1655" s="21">
        <f t="shared" si="1136"/>
        <v>0.82506090675309485</v>
      </c>
      <c r="AL1655" s="21">
        <f t="shared" si="1137"/>
        <v>2.1838425213574983</v>
      </c>
      <c r="AM1655" s="21">
        <f t="shared" si="1138"/>
        <v>1.1298923224289381</v>
      </c>
      <c r="AN1655" s="21">
        <f t="shared" si="1139"/>
        <v>423.57403383216024</v>
      </c>
      <c r="AO1655" s="86">
        <f t="shared" si="1102"/>
        <v>8.4468234695126321E-5</v>
      </c>
      <c r="AP1655" s="88">
        <f t="shared" si="1103"/>
        <v>6.2977895841801407E-3</v>
      </c>
      <c r="AQ1655" s="89">
        <f t="shared" si="1104"/>
        <v>2.2604408404194379E-3</v>
      </c>
      <c r="AR1655" s="89">
        <f t="shared" si="1105"/>
        <v>5.9831301954999952E-3</v>
      </c>
      <c r="AS1655" s="89">
        <f t="shared" si="1106"/>
        <v>3.095595403914899E-3</v>
      </c>
      <c r="AT1655" s="89">
        <f t="shared" si="1107"/>
        <v>1.160476805019617</v>
      </c>
      <c r="AU1655" s="91">
        <f t="shared" si="1108"/>
        <v>2.3141982108253786E-7</v>
      </c>
      <c r="AV1655" s="95">
        <f t="shared" si="1118"/>
        <v>2298693.1982257515</v>
      </c>
      <c r="AW1655" s="96">
        <f t="shared" si="1119"/>
        <v>825060.90675309487</v>
      </c>
      <c r="AX1655" s="96">
        <f t="shared" si="1120"/>
        <v>2183842.5213574981</v>
      </c>
      <c r="AY1655" s="96">
        <f t="shared" si="1121"/>
        <v>1129892.322428938</v>
      </c>
      <c r="AZ1655" s="96">
        <f t="shared" si="1122"/>
        <v>423574033.83216023</v>
      </c>
      <c r="BA1655" s="97">
        <f t="shared" si="1123"/>
        <v>84.468234695126327</v>
      </c>
      <c r="BB1655" s="102">
        <f t="shared" si="1124"/>
        <v>6297.789584180141</v>
      </c>
      <c r="BC1655" s="98">
        <f t="shared" si="1125"/>
        <v>2260.4408404194378</v>
      </c>
      <c r="BD1655" s="98">
        <f t="shared" si="1126"/>
        <v>5983.1301954999954</v>
      </c>
      <c r="BE1655" s="98">
        <f t="shared" si="1127"/>
        <v>3095.5954039148992</v>
      </c>
      <c r="BF1655" s="98">
        <f t="shared" si="1128"/>
        <v>1160476.8050196171</v>
      </c>
      <c r="BG1655" s="103">
        <f t="shared" si="1129"/>
        <v>0.23141982108253786</v>
      </c>
      <c r="BH1655">
        <v>0.1</v>
      </c>
      <c r="BI1655">
        <f t="shared" si="1109"/>
        <v>18078.277158863009</v>
      </c>
      <c r="BJ1655">
        <v>0.1</v>
      </c>
      <c r="BK1655">
        <f t="shared" si="1110"/>
        <v>860.83841463414637</v>
      </c>
      <c r="BL1655" s="114">
        <v>8.7974410932361504</v>
      </c>
      <c r="BM1655" s="114">
        <v>3.6268345072346699</v>
      </c>
      <c r="BN1655" s="114">
        <v>10.053852918428399</v>
      </c>
      <c r="BO1655" s="114">
        <v>12.5</v>
      </c>
      <c r="BP1655" s="114">
        <v>2343</v>
      </c>
      <c r="BQ1655" s="107">
        <f t="shared" si="1111"/>
        <v>1.0442E-9</v>
      </c>
      <c r="BR1655" s="107">
        <f t="shared" si="1112"/>
        <v>1.6069517969517377</v>
      </c>
      <c r="BS1655" s="107">
        <f t="shared" si="1113"/>
        <v>0.66083988027901086</v>
      </c>
      <c r="BT1655" s="107">
        <f t="shared" si="1114"/>
        <v>1.8306360586165842</v>
      </c>
      <c r="BU1655" s="107">
        <f t="shared" si="1115"/>
        <v>2.2626076124105738</v>
      </c>
      <c r="BV1655" s="107">
        <f t="shared" si="1116"/>
        <v>425.68663563496619</v>
      </c>
      <c r="BW1655" s="117">
        <f t="shared" si="1117"/>
        <v>1.1945612309556126E-5</v>
      </c>
    </row>
    <row r="1656" spans="1:75" ht="45" customHeight="1" x14ac:dyDescent="0.25">
      <c r="A1656" s="108">
        <v>4.6221333333333341</v>
      </c>
      <c r="B1656" s="108">
        <v>-74.192250000000001</v>
      </c>
      <c r="C1656" s="119">
        <v>19</v>
      </c>
      <c r="D1656" s="119">
        <v>26</v>
      </c>
      <c r="E1656" s="119">
        <v>1828</v>
      </c>
      <c r="F1656" s="68" t="s">
        <v>4083</v>
      </c>
      <c r="G1656" s="68" t="s">
        <v>4084</v>
      </c>
      <c r="H1656" s="68" t="s">
        <v>4085</v>
      </c>
      <c r="I1656" s="68" t="s">
        <v>425</v>
      </c>
      <c r="J1656" s="68" t="s">
        <v>2019</v>
      </c>
      <c r="K1656" s="62" t="s">
        <v>4086</v>
      </c>
      <c r="L1656" s="62"/>
      <c r="M1656" s="1" t="s">
        <v>3489</v>
      </c>
      <c r="N1656" s="62" t="s">
        <v>62</v>
      </c>
      <c r="O1656" s="62" t="s">
        <v>63</v>
      </c>
      <c r="P1656" s="17">
        <v>-1.5549305289660951E-2</v>
      </c>
      <c r="Q1656" s="69">
        <v>115200</v>
      </c>
      <c r="R1656" s="18">
        <v>108253.15663989824</v>
      </c>
      <c r="S1656" s="15" t="s">
        <v>64</v>
      </c>
      <c r="T1656" s="15">
        <f t="shared" si="1141"/>
        <v>88713.845742838603</v>
      </c>
      <c r="U1656" s="15" t="s">
        <v>45</v>
      </c>
      <c r="V1656" s="14">
        <v>365</v>
      </c>
      <c r="W1656" s="55" t="s">
        <v>4040</v>
      </c>
      <c r="X1656" s="1"/>
      <c r="Y1656" s="14">
        <v>1460</v>
      </c>
      <c r="Z1656" s="1" t="s">
        <v>3489</v>
      </c>
      <c r="AA1656" s="1" t="s">
        <v>3489</v>
      </c>
      <c r="AB1656" s="19" t="s">
        <v>226</v>
      </c>
      <c r="AC1656" s="19">
        <v>12.7152226842523</v>
      </c>
      <c r="AD1656" s="19">
        <v>4.5638248573294096</v>
      </c>
      <c r="AE1656" s="19">
        <v>12.0799261022882</v>
      </c>
      <c r="AF1656" s="19">
        <v>6.25</v>
      </c>
      <c r="AG1656" s="19">
        <v>2343</v>
      </c>
      <c r="AH1656" s="20">
        <v>26143.981481481482</v>
      </c>
      <c r="AI1656" s="20">
        <v>2.9999999999999997E-8</v>
      </c>
      <c r="AJ1656" s="21">
        <f t="shared" si="1135"/>
        <v>1.3764629929495518</v>
      </c>
      <c r="AK1656" s="21">
        <f t="shared" si="1136"/>
        <v>0.49404844715754181</v>
      </c>
      <c r="AL1656" s="21">
        <f t="shared" si="1137"/>
        <v>1.3076901325493999</v>
      </c>
      <c r="AM1656" s="21">
        <f t="shared" si="1138"/>
        <v>0.67658222899936393</v>
      </c>
      <c r="AN1656" s="21">
        <f t="shared" si="1139"/>
        <v>253.63714600728156</v>
      </c>
      <c r="AO1656" s="86">
        <f t="shared" si="1102"/>
        <v>7.3702305273578477E-4</v>
      </c>
      <c r="AP1656" s="88">
        <f t="shared" si="1103"/>
        <v>3.7711314875330183E-3</v>
      </c>
      <c r="AQ1656" s="89">
        <f t="shared" si="1104"/>
        <v>1.3535573894727173E-3</v>
      </c>
      <c r="AR1656" s="89">
        <f t="shared" si="1105"/>
        <v>3.5827126919161642E-3</v>
      </c>
      <c r="AS1656" s="89">
        <f t="shared" si="1106"/>
        <v>1.8536499424640109E-3</v>
      </c>
      <c r="AT1656" s="89">
        <f t="shared" si="1107"/>
        <v>0.69489629043090839</v>
      </c>
      <c r="AU1656" s="91">
        <f t="shared" si="1108"/>
        <v>2.0192412403720132E-6</v>
      </c>
      <c r="AV1656" s="95">
        <f t="shared" si="1118"/>
        <v>1376462.9929495517</v>
      </c>
      <c r="AW1656" s="96">
        <f t="shared" si="1119"/>
        <v>494048.44715754181</v>
      </c>
      <c r="AX1656" s="96">
        <f t="shared" si="1120"/>
        <v>1307690.1325494</v>
      </c>
      <c r="AY1656" s="96">
        <f t="shared" si="1121"/>
        <v>676582.22899936396</v>
      </c>
      <c r="AZ1656" s="96">
        <f t="shared" si="1122"/>
        <v>253637146.00728157</v>
      </c>
      <c r="BA1656" s="97">
        <f t="shared" si="1123"/>
        <v>737.02305273578474</v>
      </c>
      <c r="BB1656" s="102">
        <f t="shared" si="1124"/>
        <v>3771.1314875330186</v>
      </c>
      <c r="BC1656" s="98">
        <f t="shared" si="1125"/>
        <v>1353.5573894727174</v>
      </c>
      <c r="BD1656" s="98">
        <f t="shared" si="1126"/>
        <v>3582.7126919161642</v>
      </c>
      <c r="BE1656" s="98">
        <f t="shared" si="1127"/>
        <v>1853.6499424640108</v>
      </c>
      <c r="BF1656" s="98">
        <f t="shared" si="1128"/>
        <v>694896.29043090844</v>
      </c>
      <c r="BG1656" s="103">
        <f t="shared" si="1129"/>
        <v>2.019241240372013</v>
      </c>
      <c r="BH1656">
        <v>0.1</v>
      </c>
      <c r="BI1656">
        <f t="shared" si="1109"/>
        <v>10825.315663989824</v>
      </c>
      <c r="BJ1656">
        <v>0.1</v>
      </c>
      <c r="BK1656">
        <f t="shared" si="1110"/>
        <v>2614.3981481481483</v>
      </c>
      <c r="BL1656" s="114">
        <v>8.7974410932361504</v>
      </c>
      <c r="BM1656" s="114">
        <v>3.6268345072346699</v>
      </c>
      <c r="BN1656" s="114">
        <v>10.053852918428399</v>
      </c>
      <c r="BO1656" s="114">
        <v>12.5</v>
      </c>
      <c r="BP1656" s="114">
        <v>2343</v>
      </c>
      <c r="BQ1656" s="107">
        <f t="shared" si="1111"/>
        <v>3E-9</v>
      </c>
      <c r="BR1656" s="107">
        <f t="shared" si="1112"/>
        <v>0.96224658500104054</v>
      </c>
      <c r="BS1656" s="107">
        <f t="shared" si="1113"/>
        <v>0.39571250316108431</v>
      </c>
      <c r="BT1656" s="107">
        <f t="shared" si="1114"/>
        <v>1.0961892566566369</v>
      </c>
      <c r="BU1656" s="107">
        <f t="shared" si="1115"/>
        <v>1.3548548577308821</v>
      </c>
      <c r="BV1656" s="107">
        <f t="shared" si="1116"/>
        <v>254.90217702692584</v>
      </c>
      <c r="BW1656" s="117">
        <f t="shared" si="1117"/>
        <v>1.0423079969605678E-4</v>
      </c>
    </row>
    <row r="1657" spans="1:75" ht="15" customHeight="1" x14ac:dyDescent="0.25">
      <c r="A1657" s="108">
        <v>4.5602666666666662</v>
      </c>
      <c r="B1657" s="108">
        <v>-74.086699999999993</v>
      </c>
      <c r="C1657" s="119">
        <v>30</v>
      </c>
      <c r="D1657" s="119">
        <v>20</v>
      </c>
      <c r="E1657" s="119">
        <v>2254</v>
      </c>
      <c r="F1657" s="68" t="s">
        <v>4087</v>
      </c>
      <c r="G1657" s="68" t="s">
        <v>1085</v>
      </c>
      <c r="H1657" s="68" t="s">
        <v>4088</v>
      </c>
      <c r="I1657" s="68" t="s">
        <v>2934</v>
      </c>
      <c r="J1657" s="68" t="s">
        <v>2019</v>
      </c>
      <c r="K1657" s="62" t="s">
        <v>4086</v>
      </c>
      <c r="L1657" s="62"/>
      <c r="M1657" s="1" t="s">
        <v>3489</v>
      </c>
      <c r="N1657" s="62" t="s">
        <v>62</v>
      </c>
      <c r="O1657" s="62" t="s">
        <v>63</v>
      </c>
      <c r="P1657" s="17">
        <v>-1.5549305289660951E-2</v>
      </c>
      <c r="Q1657" s="69">
        <v>43200</v>
      </c>
      <c r="R1657" s="18">
        <v>40594.933739961838</v>
      </c>
      <c r="S1657" s="15" t="s">
        <v>64</v>
      </c>
      <c r="T1657" s="15">
        <f t="shared" si="1141"/>
        <v>33267.692153564472</v>
      </c>
      <c r="U1657" s="15" t="s">
        <v>45</v>
      </c>
      <c r="V1657" s="14">
        <v>365</v>
      </c>
      <c r="W1657" s="55" t="s">
        <v>4040</v>
      </c>
      <c r="X1657" s="1"/>
      <c r="Y1657" s="14">
        <v>365</v>
      </c>
      <c r="Z1657" s="1" t="s">
        <v>3489</v>
      </c>
      <c r="AA1657" s="1" t="s">
        <v>3489</v>
      </c>
      <c r="AB1657" s="19" t="s">
        <v>226</v>
      </c>
      <c r="AC1657" s="19">
        <v>12.7152226842523</v>
      </c>
      <c r="AD1657" s="19">
        <v>4.5638248573294096</v>
      </c>
      <c r="AE1657" s="19">
        <v>12.0799261022882</v>
      </c>
      <c r="AF1657" s="19">
        <v>6.25</v>
      </c>
      <c r="AG1657" s="19">
        <v>2343</v>
      </c>
      <c r="AH1657" s="20">
        <v>8608.3841463414628</v>
      </c>
      <c r="AI1657" s="20">
        <v>1.0442E-8</v>
      </c>
      <c r="AJ1657" s="21">
        <f t="shared" si="1135"/>
        <v>0.51617362235608188</v>
      </c>
      <c r="AK1657" s="21">
        <f t="shared" si="1136"/>
        <v>0.18526816768407817</v>
      </c>
      <c r="AL1657" s="21">
        <f t="shared" si="1137"/>
        <v>0.49038379970602491</v>
      </c>
      <c r="AM1657" s="21">
        <f t="shared" si="1138"/>
        <v>0.2537183358747615</v>
      </c>
      <c r="AN1657" s="21">
        <f t="shared" si="1139"/>
        <v>95.113929752730598</v>
      </c>
      <c r="AO1657" s="86">
        <f t="shared" si="1102"/>
        <v>8.4468234695126321E-5</v>
      </c>
      <c r="AP1657" s="88">
        <f t="shared" si="1103"/>
        <v>1.4141743078248819E-3</v>
      </c>
      <c r="AQ1657" s="89">
        <f t="shared" si="1104"/>
        <v>5.0758402105226892E-4</v>
      </c>
      <c r="AR1657" s="89">
        <f t="shared" si="1105"/>
        <v>1.3435172594685615E-3</v>
      </c>
      <c r="AS1657" s="89">
        <f t="shared" si="1106"/>
        <v>6.9511872842400416E-4</v>
      </c>
      <c r="AT1657" s="89">
        <f t="shared" si="1107"/>
        <v>0.26058610891159067</v>
      </c>
      <c r="AU1657" s="91">
        <f t="shared" si="1108"/>
        <v>2.3141982108253786E-7</v>
      </c>
      <c r="AV1657" s="95">
        <f t="shared" si="1118"/>
        <v>516173.62235608191</v>
      </c>
      <c r="AW1657" s="96">
        <f t="shared" si="1119"/>
        <v>185268.16768407816</v>
      </c>
      <c r="AX1657" s="96">
        <f t="shared" si="1120"/>
        <v>490383.79970602493</v>
      </c>
      <c r="AY1657" s="96">
        <f t="shared" si="1121"/>
        <v>253718.33587476151</v>
      </c>
      <c r="AZ1657" s="96">
        <f t="shared" si="1122"/>
        <v>95113929.752730593</v>
      </c>
      <c r="BA1657" s="97">
        <f t="shared" si="1123"/>
        <v>84.468234695126327</v>
      </c>
      <c r="BB1657" s="102">
        <f t="shared" si="1124"/>
        <v>1414.1743078248819</v>
      </c>
      <c r="BC1657" s="98">
        <f t="shared" si="1125"/>
        <v>507.58402105226889</v>
      </c>
      <c r="BD1657" s="98">
        <f t="shared" si="1126"/>
        <v>1343.5172594685614</v>
      </c>
      <c r="BE1657" s="98">
        <f t="shared" si="1127"/>
        <v>695.11872842400419</v>
      </c>
      <c r="BF1657" s="98">
        <f t="shared" si="1128"/>
        <v>260586.10891159068</v>
      </c>
      <c r="BG1657" s="103">
        <f t="shared" si="1129"/>
        <v>0.23141982108253786</v>
      </c>
      <c r="BH1657">
        <v>0.1</v>
      </c>
      <c r="BI1657">
        <f t="shared" si="1109"/>
        <v>4059.4933739961839</v>
      </c>
      <c r="BJ1657">
        <v>0.1</v>
      </c>
      <c r="BK1657">
        <f t="shared" si="1110"/>
        <v>860.83841463414637</v>
      </c>
      <c r="BL1657" s="114">
        <v>8.7974410932361504</v>
      </c>
      <c r="BM1657" s="114">
        <v>3.6268345072346699</v>
      </c>
      <c r="BN1657" s="114">
        <v>10.053852918428399</v>
      </c>
      <c r="BO1657" s="114">
        <v>12.5</v>
      </c>
      <c r="BP1657" s="114">
        <v>2343</v>
      </c>
      <c r="BQ1657" s="107">
        <f t="shared" si="1111"/>
        <v>1.0442E-9</v>
      </c>
      <c r="BR1657" s="107">
        <f t="shared" si="1112"/>
        <v>0.36084246937539022</v>
      </c>
      <c r="BS1657" s="107">
        <f t="shared" si="1113"/>
        <v>0.1483921886854066</v>
      </c>
      <c r="BT1657" s="107">
        <f t="shared" si="1114"/>
        <v>0.41107097124623881</v>
      </c>
      <c r="BU1657" s="107">
        <f t="shared" si="1115"/>
        <v>0.50807057164908087</v>
      </c>
      <c r="BV1657" s="107">
        <f t="shared" si="1116"/>
        <v>95.588316385097201</v>
      </c>
      <c r="BW1657" s="117">
        <f t="shared" si="1117"/>
        <v>1.1945612309556126E-5</v>
      </c>
    </row>
    <row r="1658" spans="1:75" ht="15" customHeight="1" x14ac:dyDescent="0.25">
      <c r="A1658" s="108">
        <v>4.6229750000000003</v>
      </c>
      <c r="B1658" s="108">
        <v>-74.188008333333343</v>
      </c>
      <c r="C1658" s="119">
        <v>19</v>
      </c>
      <c r="D1658" s="119">
        <v>26</v>
      </c>
      <c r="E1658" s="119">
        <v>1828</v>
      </c>
      <c r="F1658" s="53" t="s">
        <v>4089</v>
      </c>
      <c r="G1658" s="53" t="s">
        <v>4090</v>
      </c>
      <c r="H1658" s="53" t="s">
        <v>4091</v>
      </c>
      <c r="I1658" s="53" t="s">
        <v>425</v>
      </c>
      <c r="J1658" s="68" t="s">
        <v>53</v>
      </c>
      <c r="K1658" s="52" t="s">
        <v>4092</v>
      </c>
      <c r="L1658" s="52"/>
      <c r="M1658" s="1" t="s">
        <v>3489</v>
      </c>
      <c r="N1658" s="62" t="s">
        <v>62</v>
      </c>
      <c r="O1658" s="62" t="s">
        <v>63</v>
      </c>
      <c r="P1658" s="17">
        <v>-1.5549305289660951E-2</v>
      </c>
      <c r="Q1658" s="70">
        <v>138240</v>
      </c>
      <c r="R1658" s="18">
        <v>129903.78796787788</v>
      </c>
      <c r="S1658" s="15" t="s">
        <v>64</v>
      </c>
      <c r="T1658" s="15">
        <f t="shared" si="1141"/>
        <v>106456.61489140631</v>
      </c>
      <c r="U1658" s="15" t="s">
        <v>45</v>
      </c>
      <c r="V1658" s="14">
        <v>365</v>
      </c>
      <c r="W1658" s="55" t="s">
        <v>4040</v>
      </c>
      <c r="X1658" s="1"/>
      <c r="Y1658" s="14">
        <v>1460</v>
      </c>
      <c r="Z1658" s="1" t="s">
        <v>3489</v>
      </c>
      <c r="AA1658" s="1" t="s">
        <v>3489</v>
      </c>
      <c r="AB1658" s="19" t="s">
        <v>226</v>
      </c>
      <c r="AC1658" s="19">
        <v>12.7152226842523</v>
      </c>
      <c r="AD1658" s="19">
        <v>4.5638248573294096</v>
      </c>
      <c r="AE1658" s="19">
        <v>12.0799261022882</v>
      </c>
      <c r="AF1658" s="19">
        <v>6.25</v>
      </c>
      <c r="AG1658" s="19">
        <v>2343</v>
      </c>
      <c r="AH1658" s="20">
        <v>8608.3841463414628</v>
      </c>
      <c r="AI1658" s="20">
        <v>1.0442E-8</v>
      </c>
      <c r="AJ1658" s="21">
        <f t="shared" si="1135"/>
        <v>1.6517555915394619</v>
      </c>
      <c r="AK1658" s="21">
        <f t="shared" si="1136"/>
        <v>0.59285813658905018</v>
      </c>
      <c r="AL1658" s="21">
        <f t="shared" si="1137"/>
        <v>1.5692281590592798</v>
      </c>
      <c r="AM1658" s="21">
        <f t="shared" si="1138"/>
        <v>0.81189867479923683</v>
      </c>
      <c r="AN1658" s="21">
        <f t="shared" si="1139"/>
        <v>304.3645752087379</v>
      </c>
      <c r="AO1658" s="86">
        <f t="shared" si="1102"/>
        <v>8.4468234695126321E-5</v>
      </c>
      <c r="AP1658" s="88">
        <f t="shared" si="1103"/>
        <v>4.5253577850396217E-3</v>
      </c>
      <c r="AQ1658" s="89">
        <f t="shared" si="1104"/>
        <v>1.6242688673672608E-3</v>
      </c>
      <c r="AR1658" s="89">
        <f t="shared" si="1105"/>
        <v>4.2992552302993968E-3</v>
      </c>
      <c r="AS1658" s="89">
        <f t="shared" si="1106"/>
        <v>2.2243799309568132E-3</v>
      </c>
      <c r="AT1658" s="89">
        <f t="shared" si="1107"/>
        <v>0.83387554851709011</v>
      </c>
      <c r="AU1658" s="91">
        <f t="shared" si="1108"/>
        <v>2.3141982108253786E-7</v>
      </c>
      <c r="AV1658" s="95">
        <f t="shared" si="1118"/>
        <v>1651755.5915394619</v>
      </c>
      <c r="AW1658" s="96">
        <f t="shared" si="1119"/>
        <v>592858.13658905018</v>
      </c>
      <c r="AX1658" s="96">
        <f t="shared" si="1120"/>
        <v>1569228.1590592798</v>
      </c>
      <c r="AY1658" s="96">
        <f t="shared" si="1121"/>
        <v>811898.67479923682</v>
      </c>
      <c r="AZ1658" s="96">
        <f t="shared" si="1122"/>
        <v>304364575.20873791</v>
      </c>
      <c r="BA1658" s="97">
        <f t="shared" si="1123"/>
        <v>84.468234695126327</v>
      </c>
      <c r="BB1658" s="102">
        <f t="shared" si="1124"/>
        <v>4525.3577850396214</v>
      </c>
      <c r="BC1658" s="98">
        <f t="shared" si="1125"/>
        <v>1624.2688673672608</v>
      </c>
      <c r="BD1658" s="98">
        <f t="shared" si="1126"/>
        <v>4299.2552302993972</v>
      </c>
      <c r="BE1658" s="98">
        <f t="shared" si="1127"/>
        <v>2224.379930956813</v>
      </c>
      <c r="BF1658" s="98">
        <f t="shared" si="1128"/>
        <v>833875.54851709015</v>
      </c>
      <c r="BG1658" s="103">
        <f t="shared" si="1129"/>
        <v>0.23141982108253786</v>
      </c>
      <c r="BH1658">
        <v>0.1</v>
      </c>
      <c r="BI1658">
        <f t="shared" si="1109"/>
        <v>12990.378796787789</v>
      </c>
      <c r="BJ1658">
        <v>0.1</v>
      </c>
      <c r="BK1658">
        <f t="shared" si="1110"/>
        <v>860.83841463414637</v>
      </c>
      <c r="BL1658" s="114">
        <v>8.7974410932361504</v>
      </c>
      <c r="BM1658" s="114">
        <v>3.6268345072346699</v>
      </c>
      <c r="BN1658" s="114">
        <v>10.053852918428399</v>
      </c>
      <c r="BO1658" s="114">
        <v>12.5</v>
      </c>
      <c r="BP1658" s="114">
        <v>2343</v>
      </c>
      <c r="BQ1658" s="107">
        <f t="shared" si="1111"/>
        <v>1.0442E-9</v>
      </c>
      <c r="BR1658" s="107">
        <f t="shared" si="1112"/>
        <v>1.1546959020012486</v>
      </c>
      <c r="BS1658" s="107">
        <f t="shared" si="1113"/>
        <v>0.4748550037933012</v>
      </c>
      <c r="BT1658" s="107">
        <f t="shared" si="1114"/>
        <v>1.3154271079879643</v>
      </c>
      <c r="BU1658" s="107">
        <f t="shared" si="1115"/>
        <v>1.6258258292770587</v>
      </c>
      <c r="BV1658" s="107">
        <f t="shared" si="1116"/>
        <v>305.88261243231108</v>
      </c>
      <c r="BW1658" s="117">
        <f t="shared" si="1117"/>
        <v>1.1945612309556126E-5</v>
      </c>
    </row>
    <row r="1659" spans="1:75" ht="15" customHeight="1" x14ac:dyDescent="0.25">
      <c r="A1659" s="108">
        <v>4.6229638888888891</v>
      </c>
      <c r="B1659" s="108">
        <v>-74.188011111111109</v>
      </c>
      <c r="C1659" s="119">
        <v>19</v>
      </c>
      <c r="D1659" s="119">
        <v>26</v>
      </c>
      <c r="E1659" s="119">
        <v>1828</v>
      </c>
      <c r="F1659" s="53" t="s">
        <v>4089</v>
      </c>
      <c r="G1659" s="53" t="s">
        <v>4090</v>
      </c>
      <c r="H1659" s="53" t="s">
        <v>4091</v>
      </c>
      <c r="I1659" s="53" t="s">
        <v>425</v>
      </c>
      <c r="J1659" s="53" t="s">
        <v>1274</v>
      </c>
      <c r="K1659" s="52" t="s">
        <v>4092</v>
      </c>
      <c r="L1659" s="52"/>
      <c r="M1659" s="1" t="s">
        <v>3489</v>
      </c>
      <c r="N1659" s="62" t="s">
        <v>62</v>
      </c>
      <c r="O1659" s="62" t="s">
        <v>63</v>
      </c>
      <c r="P1659" s="17">
        <v>-1.5549305289660951E-2</v>
      </c>
      <c r="Q1659" s="70">
        <v>28800</v>
      </c>
      <c r="R1659" s="18">
        <v>27063.28915997456</v>
      </c>
      <c r="S1659" s="15" t="s">
        <v>64</v>
      </c>
      <c r="T1659" s="15">
        <f t="shared" si="1141"/>
        <v>22178.461435709651</v>
      </c>
      <c r="U1659" s="15" t="s">
        <v>45</v>
      </c>
      <c r="V1659" s="14">
        <v>365</v>
      </c>
      <c r="W1659" s="55" t="s">
        <v>4040</v>
      </c>
      <c r="X1659" s="1"/>
      <c r="Y1659" s="14">
        <v>1460</v>
      </c>
      <c r="Z1659" s="1" t="s">
        <v>3489</v>
      </c>
      <c r="AA1659" s="1" t="s">
        <v>3489</v>
      </c>
      <c r="AB1659" s="19" t="s">
        <v>226</v>
      </c>
      <c r="AC1659" s="19">
        <v>12.7152226842523</v>
      </c>
      <c r="AD1659" s="19">
        <v>4.5638248573294096</v>
      </c>
      <c r="AE1659" s="19">
        <v>12.0799261022882</v>
      </c>
      <c r="AF1659" s="19">
        <v>6.25</v>
      </c>
      <c r="AG1659" s="19">
        <v>2343</v>
      </c>
      <c r="AH1659" s="20">
        <v>8608.3841463414628</v>
      </c>
      <c r="AI1659" s="20">
        <v>1.0442E-8</v>
      </c>
      <c r="AJ1659" s="21">
        <f t="shared" si="1135"/>
        <v>0.34411574823738794</v>
      </c>
      <c r="AK1659" s="21">
        <f t="shared" si="1136"/>
        <v>0.12351211178938545</v>
      </c>
      <c r="AL1659" s="21">
        <f t="shared" si="1137"/>
        <v>0.32692253313734998</v>
      </c>
      <c r="AM1659" s="21">
        <f t="shared" si="1138"/>
        <v>0.16914555724984098</v>
      </c>
      <c r="AN1659" s="21">
        <f t="shared" si="1139"/>
        <v>63.40928650182039</v>
      </c>
      <c r="AO1659" s="86">
        <f t="shared" si="1102"/>
        <v>8.4468234695126321E-5</v>
      </c>
      <c r="AP1659" s="88">
        <f t="shared" si="1103"/>
        <v>9.4278287188325459E-4</v>
      </c>
      <c r="AQ1659" s="89">
        <f t="shared" si="1104"/>
        <v>3.3838934736817933E-4</v>
      </c>
      <c r="AR1659" s="89">
        <f t="shared" si="1105"/>
        <v>8.9567817297904104E-4</v>
      </c>
      <c r="AS1659" s="89">
        <f t="shared" si="1106"/>
        <v>4.6341248561600272E-4</v>
      </c>
      <c r="AT1659" s="89">
        <f t="shared" si="1107"/>
        <v>0.1737240726077271</v>
      </c>
      <c r="AU1659" s="91">
        <f t="shared" si="1108"/>
        <v>2.3141982108253786E-7</v>
      </c>
      <c r="AV1659" s="95">
        <f t="shared" si="1118"/>
        <v>344115.74823738792</v>
      </c>
      <c r="AW1659" s="96">
        <f t="shared" si="1119"/>
        <v>123512.11178938545</v>
      </c>
      <c r="AX1659" s="96">
        <f t="shared" si="1120"/>
        <v>326922.53313734999</v>
      </c>
      <c r="AY1659" s="96">
        <f t="shared" si="1121"/>
        <v>169145.55724984099</v>
      </c>
      <c r="AZ1659" s="96">
        <f t="shared" si="1122"/>
        <v>63409286.501820393</v>
      </c>
      <c r="BA1659" s="97">
        <f t="shared" si="1123"/>
        <v>84.468234695126327</v>
      </c>
      <c r="BB1659" s="102">
        <f t="shared" si="1124"/>
        <v>942.78287188325464</v>
      </c>
      <c r="BC1659" s="98">
        <f t="shared" si="1125"/>
        <v>338.38934736817936</v>
      </c>
      <c r="BD1659" s="98">
        <f t="shared" si="1126"/>
        <v>895.67817297904105</v>
      </c>
      <c r="BE1659" s="98">
        <f t="shared" si="1127"/>
        <v>463.4124856160027</v>
      </c>
      <c r="BF1659" s="98">
        <f t="shared" si="1128"/>
        <v>173724.07260772711</v>
      </c>
      <c r="BG1659" s="103">
        <f t="shared" si="1129"/>
        <v>0.23141982108253786</v>
      </c>
      <c r="BH1659">
        <v>0.1</v>
      </c>
      <c r="BI1659">
        <f t="shared" si="1109"/>
        <v>2706.3289159974561</v>
      </c>
      <c r="BJ1659">
        <v>0.1</v>
      </c>
      <c r="BK1659">
        <f t="shared" si="1110"/>
        <v>860.83841463414637</v>
      </c>
      <c r="BL1659" s="114">
        <v>8.7974410932361504</v>
      </c>
      <c r="BM1659" s="114">
        <v>3.6268345072346699</v>
      </c>
      <c r="BN1659" s="114">
        <v>10.053852918428399</v>
      </c>
      <c r="BO1659" s="114">
        <v>12.5</v>
      </c>
      <c r="BP1659" s="114">
        <v>2343</v>
      </c>
      <c r="BQ1659" s="107">
        <f t="shared" si="1111"/>
        <v>1.0442E-9</v>
      </c>
      <c r="BR1659" s="107">
        <f t="shared" si="1112"/>
        <v>0.24056164625026014</v>
      </c>
      <c r="BS1659" s="107">
        <f t="shared" si="1113"/>
        <v>9.8928125790271076E-2</v>
      </c>
      <c r="BT1659" s="107">
        <f t="shared" si="1114"/>
        <v>0.27404731416415923</v>
      </c>
      <c r="BU1659" s="107">
        <f t="shared" si="1115"/>
        <v>0.33871371443272053</v>
      </c>
      <c r="BV1659" s="107">
        <f t="shared" si="1116"/>
        <v>63.72554425673146</v>
      </c>
      <c r="BW1659" s="117">
        <f t="shared" si="1117"/>
        <v>1.1945612309556126E-5</v>
      </c>
    </row>
    <row r="1660" spans="1:75" ht="15" customHeight="1" x14ac:dyDescent="0.25">
      <c r="A1660" s="108">
        <v>4.5656222222222222</v>
      </c>
      <c r="B1660" s="108">
        <v>-74.128683333333328</v>
      </c>
      <c r="C1660" s="119">
        <v>26</v>
      </c>
      <c r="D1660" s="119">
        <v>20</v>
      </c>
      <c r="E1660" s="119">
        <v>1757</v>
      </c>
      <c r="F1660" s="53" t="s">
        <v>4093</v>
      </c>
      <c r="G1660" s="53" t="s">
        <v>61</v>
      </c>
      <c r="H1660" s="53" t="s">
        <v>4094</v>
      </c>
      <c r="I1660" s="64" t="s">
        <v>3328</v>
      </c>
      <c r="J1660" s="53" t="s">
        <v>2019</v>
      </c>
      <c r="K1660" s="56" t="s">
        <v>4095</v>
      </c>
      <c r="L1660" s="56"/>
      <c r="M1660" s="1" t="s">
        <v>3489</v>
      </c>
      <c r="N1660" s="62" t="s">
        <v>62</v>
      </c>
      <c r="O1660" s="56" t="s">
        <v>63</v>
      </c>
      <c r="P1660" s="17">
        <v>-1.5549305289660951E-2</v>
      </c>
      <c r="Q1660" s="70">
        <v>2073600</v>
      </c>
      <c r="R1660" s="18">
        <v>1948556.8195181682</v>
      </c>
      <c r="S1660" s="15" t="s">
        <v>64</v>
      </c>
      <c r="T1660" s="15">
        <f t="shared" si="1141"/>
        <v>1596849.2233710948</v>
      </c>
      <c r="U1660" s="15" t="s">
        <v>45</v>
      </c>
      <c r="V1660" s="14">
        <v>365</v>
      </c>
      <c r="W1660" s="55" t="s">
        <v>4040</v>
      </c>
      <c r="X1660" s="1"/>
      <c r="Y1660" s="14">
        <v>2920</v>
      </c>
      <c r="Z1660" s="1" t="s">
        <v>3489</v>
      </c>
      <c r="AA1660" s="1" t="s">
        <v>3489</v>
      </c>
      <c r="AB1660" s="19" t="s">
        <v>226</v>
      </c>
      <c r="AC1660" s="19">
        <v>12.7152226842523</v>
      </c>
      <c r="AD1660" s="19">
        <v>4.5638248573294096</v>
      </c>
      <c r="AE1660" s="19">
        <v>12.0799261022882</v>
      </c>
      <c r="AF1660" s="19">
        <v>6.25</v>
      </c>
      <c r="AG1660" s="19">
        <v>2343</v>
      </c>
      <c r="AH1660" s="20">
        <v>8608.3841463414628</v>
      </c>
      <c r="AI1660" s="20">
        <v>1.0442E-8</v>
      </c>
      <c r="AJ1660" s="21">
        <f t="shared" si="1135"/>
        <v>24.776333873091929</v>
      </c>
      <c r="AK1660" s="21">
        <f t="shared" si="1136"/>
        <v>8.892872048835752</v>
      </c>
      <c r="AL1660" s="21">
        <f t="shared" si="1137"/>
        <v>23.538422385889195</v>
      </c>
      <c r="AM1660" s="21">
        <f t="shared" si="1138"/>
        <v>12.178480121988551</v>
      </c>
      <c r="AN1660" s="21">
        <f t="shared" si="1139"/>
        <v>4565.4686281310678</v>
      </c>
      <c r="AO1660" s="86">
        <f t="shared" si="1102"/>
        <v>8.4468234695126321E-5</v>
      </c>
      <c r="AP1660" s="88">
        <f t="shared" si="1103"/>
        <v>6.7880366775594322E-2</v>
      </c>
      <c r="AQ1660" s="89">
        <f t="shared" si="1104"/>
        <v>2.436403301050891E-2</v>
      </c>
      <c r="AR1660" s="89">
        <f t="shared" si="1105"/>
        <v>6.4488828454490943E-2</v>
      </c>
      <c r="AS1660" s="89">
        <f t="shared" si="1106"/>
        <v>3.3365698964352195E-2</v>
      </c>
      <c r="AT1660" s="89">
        <f t="shared" si="1107"/>
        <v>12.50813322775635</v>
      </c>
      <c r="AU1660" s="91">
        <f t="shared" si="1108"/>
        <v>2.3141982108253786E-7</v>
      </c>
      <c r="AV1660" s="95">
        <f t="shared" si="1118"/>
        <v>24776333.873091929</v>
      </c>
      <c r="AW1660" s="96">
        <f t="shared" si="1119"/>
        <v>8892872.0488357525</v>
      </c>
      <c r="AX1660" s="96">
        <f t="shared" si="1120"/>
        <v>23538422.385889195</v>
      </c>
      <c r="AY1660" s="96">
        <f t="shared" si="1121"/>
        <v>12178480.121988552</v>
      </c>
      <c r="AZ1660" s="96">
        <f t="shared" si="1122"/>
        <v>4565468628.1310682</v>
      </c>
      <c r="BA1660" s="97">
        <f t="shared" si="1123"/>
        <v>84.468234695126327</v>
      </c>
      <c r="BB1660" s="102">
        <f t="shared" si="1124"/>
        <v>67880.366775594317</v>
      </c>
      <c r="BC1660" s="98">
        <f t="shared" si="1125"/>
        <v>24364.033010508909</v>
      </c>
      <c r="BD1660" s="98">
        <f t="shared" si="1126"/>
        <v>64488.82845449094</v>
      </c>
      <c r="BE1660" s="98">
        <f t="shared" si="1127"/>
        <v>33365.698964352196</v>
      </c>
      <c r="BF1660" s="98">
        <f t="shared" si="1128"/>
        <v>12508133.227756349</v>
      </c>
      <c r="BG1660" s="103">
        <f t="shared" si="1129"/>
        <v>0.23141982108253786</v>
      </c>
      <c r="BH1660">
        <v>0.1</v>
      </c>
      <c r="BI1660">
        <f t="shared" si="1109"/>
        <v>194855.68195181683</v>
      </c>
      <c r="BJ1660">
        <v>0.1</v>
      </c>
      <c r="BK1660">
        <f t="shared" si="1110"/>
        <v>860.83841463414637</v>
      </c>
      <c r="BL1660" s="114">
        <v>8.7974410932361504</v>
      </c>
      <c r="BM1660" s="114">
        <v>3.6268345072346699</v>
      </c>
      <c r="BN1660" s="114">
        <v>10.053852918428399</v>
      </c>
      <c r="BO1660" s="114">
        <v>12.5</v>
      </c>
      <c r="BP1660" s="114">
        <v>2343</v>
      </c>
      <c r="BQ1660" s="107">
        <f t="shared" si="1111"/>
        <v>1.0442E-9</v>
      </c>
      <c r="BR1660" s="107">
        <f t="shared" si="1112"/>
        <v>17.320438530018727</v>
      </c>
      <c r="BS1660" s="107">
        <f t="shared" si="1113"/>
        <v>7.1228250568995168</v>
      </c>
      <c r="BT1660" s="107">
        <f t="shared" si="1114"/>
        <v>19.731406619819463</v>
      </c>
      <c r="BU1660" s="107">
        <f t="shared" si="1115"/>
        <v>24.387387439155876</v>
      </c>
      <c r="BV1660" s="107">
        <f t="shared" si="1116"/>
        <v>4588.239186484665</v>
      </c>
      <c r="BW1660" s="117">
        <f t="shared" si="1117"/>
        <v>1.1945612309556126E-5</v>
      </c>
    </row>
    <row r="1661" spans="1:75" ht="15" customHeight="1" x14ac:dyDescent="0.25">
      <c r="A1661" s="108">
        <v>4.5656222222222222</v>
      </c>
      <c r="B1661" s="108">
        <v>-74.128683333333328</v>
      </c>
      <c r="C1661" s="119">
        <v>26</v>
      </c>
      <c r="D1661" s="119">
        <v>20</v>
      </c>
      <c r="E1661" s="119">
        <v>1757</v>
      </c>
      <c r="F1661" s="53" t="s">
        <v>4093</v>
      </c>
      <c r="G1661" s="53" t="s">
        <v>61</v>
      </c>
      <c r="H1661" s="53" t="s">
        <v>4094</v>
      </c>
      <c r="I1661" s="64" t="s">
        <v>3328</v>
      </c>
      <c r="J1661" s="53" t="s">
        <v>2019</v>
      </c>
      <c r="K1661" s="56" t="s">
        <v>4096</v>
      </c>
      <c r="L1661" s="56"/>
      <c r="M1661" s="1" t="s">
        <v>3489</v>
      </c>
      <c r="N1661" s="62" t="s">
        <v>62</v>
      </c>
      <c r="O1661" s="56" t="s">
        <v>63</v>
      </c>
      <c r="P1661" s="17">
        <v>-1.5549305289660951E-2</v>
      </c>
      <c r="Q1661" s="70">
        <v>360000</v>
      </c>
      <c r="R1661" s="18">
        <v>338291.11449968198</v>
      </c>
      <c r="S1661" s="15" t="s">
        <v>64</v>
      </c>
      <c r="T1661" s="15">
        <f t="shared" si="1141"/>
        <v>277230.76794637053</v>
      </c>
      <c r="U1661" s="15" t="s">
        <v>45</v>
      </c>
      <c r="V1661" s="14">
        <v>365</v>
      </c>
      <c r="W1661" s="55" t="s">
        <v>4040</v>
      </c>
      <c r="X1661" s="1"/>
      <c r="Y1661" s="14">
        <v>1825</v>
      </c>
      <c r="Z1661" s="1" t="s">
        <v>3489</v>
      </c>
      <c r="AA1661" s="1" t="s">
        <v>3489</v>
      </c>
      <c r="AB1661" s="19" t="s">
        <v>226</v>
      </c>
      <c r="AC1661" s="19">
        <v>12.7152226842523</v>
      </c>
      <c r="AD1661" s="19">
        <v>4.5638248573294096</v>
      </c>
      <c r="AE1661" s="19">
        <v>12.0799261022882</v>
      </c>
      <c r="AF1661" s="19">
        <v>6.25</v>
      </c>
      <c r="AG1661" s="19">
        <v>2343</v>
      </c>
      <c r="AH1661" s="20">
        <v>8608.3841463414628</v>
      </c>
      <c r="AI1661" s="20">
        <v>1.0442E-8</v>
      </c>
      <c r="AJ1661" s="21">
        <f t="shared" si="1135"/>
        <v>4.3014468529673486</v>
      </c>
      <c r="AK1661" s="21">
        <f t="shared" si="1136"/>
        <v>1.5439013973673181</v>
      </c>
      <c r="AL1661" s="21">
        <f t="shared" si="1137"/>
        <v>4.0865316642168743</v>
      </c>
      <c r="AM1661" s="21">
        <f t="shared" si="1138"/>
        <v>2.1143194656230122</v>
      </c>
      <c r="AN1661" s="21">
        <f t="shared" si="1139"/>
        <v>792.61608127275485</v>
      </c>
      <c r="AO1661" s="86">
        <f t="shared" si="1102"/>
        <v>8.4468234695126321E-5</v>
      </c>
      <c r="AP1661" s="88">
        <f t="shared" si="1103"/>
        <v>1.1784785898540682E-2</v>
      </c>
      <c r="AQ1661" s="89">
        <f t="shared" si="1104"/>
        <v>4.2298668421022418E-3</v>
      </c>
      <c r="AR1661" s="89">
        <f t="shared" si="1105"/>
        <v>1.1195977162238012E-2</v>
      </c>
      <c r="AS1661" s="89">
        <f t="shared" si="1106"/>
        <v>5.7926560702000335E-3</v>
      </c>
      <c r="AT1661" s="89">
        <f t="shared" si="1107"/>
        <v>2.1715509075965889</v>
      </c>
      <c r="AU1661" s="91">
        <f t="shared" si="1108"/>
        <v>2.3141982108253786E-7</v>
      </c>
      <c r="AV1661" s="95">
        <f t="shared" si="1118"/>
        <v>4301446.8529673489</v>
      </c>
      <c r="AW1661" s="96">
        <f t="shared" si="1119"/>
        <v>1543901.3973673182</v>
      </c>
      <c r="AX1661" s="96">
        <f t="shared" si="1120"/>
        <v>4086531.6642168742</v>
      </c>
      <c r="AY1661" s="96">
        <f t="shared" si="1121"/>
        <v>2114319.4656230123</v>
      </c>
      <c r="AZ1661" s="96">
        <f t="shared" si="1122"/>
        <v>792616081.27275491</v>
      </c>
      <c r="BA1661" s="97">
        <f t="shared" si="1123"/>
        <v>84.468234695126327</v>
      </c>
      <c r="BB1661" s="102">
        <f t="shared" si="1124"/>
        <v>11784.785898540682</v>
      </c>
      <c r="BC1661" s="98">
        <f t="shared" si="1125"/>
        <v>4229.8668421022421</v>
      </c>
      <c r="BD1661" s="98">
        <f t="shared" si="1126"/>
        <v>11195.977162238012</v>
      </c>
      <c r="BE1661" s="98">
        <f t="shared" si="1127"/>
        <v>5792.6560702000334</v>
      </c>
      <c r="BF1661" s="98">
        <f t="shared" si="1128"/>
        <v>2171550.9075965891</v>
      </c>
      <c r="BG1661" s="103">
        <f t="shared" si="1129"/>
        <v>0.23141982108253786</v>
      </c>
      <c r="BH1661">
        <v>0.1</v>
      </c>
      <c r="BI1661">
        <f t="shared" si="1109"/>
        <v>33829.111449968201</v>
      </c>
      <c r="BJ1661">
        <v>0.1</v>
      </c>
      <c r="BK1661">
        <f t="shared" si="1110"/>
        <v>860.83841463414637</v>
      </c>
      <c r="BL1661" s="114">
        <v>8.7974410932361504</v>
      </c>
      <c r="BM1661" s="114">
        <v>3.6268345072346699</v>
      </c>
      <c r="BN1661" s="114">
        <v>10.053852918428399</v>
      </c>
      <c r="BO1661" s="114">
        <v>12.5</v>
      </c>
      <c r="BP1661" s="114">
        <v>2343</v>
      </c>
      <c r="BQ1661" s="107">
        <f t="shared" si="1111"/>
        <v>1.0442E-9</v>
      </c>
      <c r="BR1661" s="107">
        <f t="shared" si="1112"/>
        <v>3.0070205781282513</v>
      </c>
      <c r="BS1661" s="107">
        <f t="shared" si="1113"/>
        <v>1.2366015723783885</v>
      </c>
      <c r="BT1661" s="107">
        <f t="shared" si="1114"/>
        <v>3.42559142705199</v>
      </c>
      <c r="BU1661" s="107">
        <f t="shared" si="1115"/>
        <v>4.2339214304090058</v>
      </c>
      <c r="BV1661" s="107">
        <f t="shared" si="1116"/>
        <v>796.5693032091433</v>
      </c>
      <c r="BW1661" s="117">
        <f t="shared" si="1117"/>
        <v>1.1945612309556126E-5</v>
      </c>
    </row>
    <row r="1662" spans="1:75" ht="15" customHeight="1" x14ac:dyDescent="0.25">
      <c r="A1662" s="108">
        <v>4.6122861111111106</v>
      </c>
      <c r="B1662" s="108">
        <v>-74.080202777777771</v>
      </c>
      <c r="C1662" s="119">
        <v>31</v>
      </c>
      <c r="D1662" s="119">
        <v>25</v>
      </c>
      <c r="E1662" s="119">
        <v>2320</v>
      </c>
      <c r="F1662" s="68" t="s">
        <v>4097</v>
      </c>
      <c r="G1662" s="71" t="s">
        <v>4098</v>
      </c>
      <c r="H1662" s="71" t="s">
        <v>4099</v>
      </c>
      <c r="I1662" s="71" t="s">
        <v>1273</v>
      </c>
      <c r="J1662" s="68" t="s">
        <v>2019</v>
      </c>
      <c r="K1662" s="62" t="s">
        <v>4100</v>
      </c>
      <c r="L1662" s="62"/>
      <c r="M1662" s="1" t="s">
        <v>3489</v>
      </c>
      <c r="N1662" s="62" t="s">
        <v>4035</v>
      </c>
      <c r="O1662" s="62" t="s">
        <v>63</v>
      </c>
      <c r="P1662" s="17">
        <v>-1.5549305289660951E-2</v>
      </c>
      <c r="Q1662" s="69">
        <v>4800</v>
      </c>
      <c r="R1662" s="18">
        <v>4510.548193329093</v>
      </c>
      <c r="S1662" s="15" t="s">
        <v>64</v>
      </c>
      <c r="T1662" s="15">
        <f t="shared" si="1141"/>
        <v>3696.4102392849409</v>
      </c>
      <c r="U1662" s="15" t="s">
        <v>45</v>
      </c>
      <c r="V1662" s="14">
        <v>365</v>
      </c>
      <c r="W1662" s="1"/>
      <c r="X1662" s="1"/>
      <c r="Y1662" s="1">
        <v>24</v>
      </c>
      <c r="Z1662" s="1" t="s">
        <v>3489</v>
      </c>
      <c r="AA1662" s="1" t="s">
        <v>3489</v>
      </c>
      <c r="AB1662" s="19" t="s">
        <v>226</v>
      </c>
      <c r="AC1662" s="19">
        <v>12.7152226842523</v>
      </c>
      <c r="AD1662" s="19">
        <v>4.5638248573294096</v>
      </c>
      <c r="AE1662" s="19">
        <v>12.0799261022882</v>
      </c>
      <c r="AF1662" s="19">
        <v>6.25</v>
      </c>
      <c r="AG1662" s="19">
        <v>2343</v>
      </c>
      <c r="AH1662" s="20">
        <v>8608.3841463414628</v>
      </c>
      <c r="AI1662" s="20">
        <v>1.0442E-8</v>
      </c>
      <c r="AJ1662" s="21">
        <f t="shared" si="1135"/>
        <v>5.7352624706231314E-2</v>
      </c>
      <c r="AK1662" s="21">
        <f t="shared" si="1136"/>
        <v>2.0585351964897573E-2</v>
      </c>
      <c r="AL1662" s="21">
        <f t="shared" si="1137"/>
        <v>5.448708885622499E-2</v>
      </c>
      <c r="AM1662" s="21">
        <f t="shared" si="1138"/>
        <v>2.8190926208306832E-2</v>
      </c>
      <c r="AN1662" s="21">
        <f t="shared" si="1139"/>
        <v>10.568214416970065</v>
      </c>
      <c r="AO1662" s="86">
        <f t="shared" si="1102"/>
        <v>8.4468234695126321E-5</v>
      </c>
      <c r="AP1662" s="88">
        <f t="shared" si="1103"/>
        <v>1.5713047864720909E-4</v>
      </c>
      <c r="AQ1662" s="89">
        <f t="shared" si="1104"/>
        <v>5.6398224561363216E-5</v>
      </c>
      <c r="AR1662" s="89">
        <f t="shared" si="1105"/>
        <v>1.4927969549650681E-4</v>
      </c>
      <c r="AS1662" s="89">
        <f t="shared" si="1106"/>
        <v>7.7235414269333791E-5</v>
      </c>
      <c r="AT1662" s="89">
        <f t="shared" si="1107"/>
        <v>2.8954012101287847E-2</v>
      </c>
      <c r="AU1662" s="91">
        <f t="shared" si="1108"/>
        <v>2.3141982108253786E-7</v>
      </c>
      <c r="AV1662" s="95">
        <f t="shared" si="1118"/>
        <v>57352.624706231312</v>
      </c>
      <c r="AW1662" s="96">
        <f t="shared" si="1119"/>
        <v>20585.351964897574</v>
      </c>
      <c r="AX1662" s="96">
        <f t="shared" si="1120"/>
        <v>54487.088856224989</v>
      </c>
      <c r="AY1662" s="96">
        <f t="shared" si="1121"/>
        <v>28190.926208306832</v>
      </c>
      <c r="AZ1662" s="96">
        <f t="shared" si="1122"/>
        <v>10568214.416970065</v>
      </c>
      <c r="BA1662" s="97">
        <f t="shared" si="1123"/>
        <v>84.468234695126327</v>
      </c>
      <c r="BB1662" s="102">
        <f t="shared" si="1124"/>
        <v>157.13047864720909</v>
      </c>
      <c r="BC1662" s="98">
        <f t="shared" si="1125"/>
        <v>56.398224561363214</v>
      </c>
      <c r="BD1662" s="98">
        <f t="shared" si="1126"/>
        <v>149.2796954965068</v>
      </c>
      <c r="BE1662" s="98">
        <f t="shared" si="1127"/>
        <v>77.235414269333788</v>
      </c>
      <c r="BF1662" s="98">
        <f t="shared" si="1128"/>
        <v>28954.012101287848</v>
      </c>
      <c r="BG1662" s="103">
        <f t="shared" si="1129"/>
        <v>0.23141982108253786</v>
      </c>
      <c r="BH1662">
        <v>0.1</v>
      </c>
      <c r="BI1662">
        <f t="shared" si="1109"/>
        <v>451.05481933290935</v>
      </c>
      <c r="BJ1662">
        <v>0.1</v>
      </c>
      <c r="BK1662">
        <f t="shared" si="1110"/>
        <v>860.83841463414637</v>
      </c>
      <c r="BL1662" s="114">
        <v>8.7974410932361504</v>
      </c>
      <c r="BM1662" s="114">
        <v>3.6268345072346699</v>
      </c>
      <c r="BN1662" s="114">
        <v>10.053852918428399</v>
      </c>
      <c r="BO1662" s="114">
        <v>12.5</v>
      </c>
      <c r="BP1662" s="114">
        <v>2343</v>
      </c>
      <c r="BQ1662" s="107">
        <f t="shared" si="1111"/>
        <v>1.0442E-9</v>
      </c>
      <c r="BR1662" s="107">
        <f t="shared" si="1112"/>
        <v>4.0093607708376687E-2</v>
      </c>
      <c r="BS1662" s="107">
        <f t="shared" si="1113"/>
        <v>1.6488020965045178E-2</v>
      </c>
      <c r="BT1662" s="107">
        <f t="shared" si="1114"/>
        <v>4.5674552360693205E-2</v>
      </c>
      <c r="BU1662" s="107">
        <f t="shared" si="1115"/>
        <v>5.6452285738786752E-2</v>
      </c>
      <c r="BV1662" s="107">
        <f t="shared" si="1116"/>
        <v>10.620924042788577</v>
      </c>
      <c r="BW1662" s="117">
        <f t="shared" si="1117"/>
        <v>1.1945612309556126E-5</v>
      </c>
    </row>
    <row r="1663" spans="1:75" ht="15" customHeight="1" x14ac:dyDescent="0.25">
      <c r="A1663" s="108">
        <v>4.5740666666666661</v>
      </c>
      <c r="B1663" s="108">
        <v>-74.125669444444441</v>
      </c>
      <c r="C1663" s="119">
        <v>26</v>
      </c>
      <c r="D1663" s="119">
        <v>21</v>
      </c>
      <c r="E1663" s="119">
        <v>1770</v>
      </c>
      <c r="F1663" s="68" t="s">
        <v>4101</v>
      </c>
      <c r="G1663" s="68" t="s">
        <v>4102</v>
      </c>
      <c r="H1663" s="68" t="s">
        <v>4103</v>
      </c>
      <c r="I1663" s="68" t="s">
        <v>1481</v>
      </c>
      <c r="J1663" s="53" t="s">
        <v>1274</v>
      </c>
      <c r="K1663" s="62" t="s">
        <v>4067</v>
      </c>
      <c r="L1663" s="62"/>
      <c r="M1663" s="1" t="s">
        <v>3489</v>
      </c>
      <c r="N1663" s="62" t="s">
        <v>4035</v>
      </c>
      <c r="O1663" s="56" t="s">
        <v>63</v>
      </c>
      <c r="P1663" s="22">
        <v>1.192780523187394E-2</v>
      </c>
      <c r="Q1663" s="70">
        <v>648000</v>
      </c>
      <c r="R1663" s="18">
        <v>679666.28290891286</v>
      </c>
      <c r="S1663" s="15" t="s">
        <v>64</v>
      </c>
      <c r="T1663" s="15">
        <f t="shared" si="1141"/>
        <v>556988.92900797795</v>
      </c>
      <c r="U1663" s="15" t="s">
        <v>45</v>
      </c>
      <c r="V1663" s="14">
        <v>365</v>
      </c>
      <c r="W1663" s="1"/>
      <c r="X1663" s="1"/>
      <c r="Y1663" s="14">
        <v>702</v>
      </c>
      <c r="Z1663" s="1" t="s">
        <v>3489</v>
      </c>
      <c r="AA1663" s="1" t="s">
        <v>3489</v>
      </c>
      <c r="AB1663" s="19" t="s">
        <v>226</v>
      </c>
      <c r="AC1663" s="19">
        <v>12.7152226842523</v>
      </c>
      <c r="AD1663" s="19">
        <v>4.5638248573294096</v>
      </c>
      <c r="AE1663" s="19">
        <v>12.0799261022882</v>
      </c>
      <c r="AF1663" s="19">
        <v>6.25</v>
      </c>
      <c r="AG1663" s="19">
        <v>2343</v>
      </c>
      <c r="AH1663" s="20">
        <v>8608.3841463414628</v>
      </c>
      <c r="AI1663" s="20">
        <v>1.0442E-8</v>
      </c>
      <c r="AJ1663" s="21">
        <f t="shared" si="1135"/>
        <v>8.6421081381648506</v>
      </c>
      <c r="AK1663" s="21">
        <f t="shared" si="1136"/>
        <v>3.1018778766283792</v>
      </c>
      <c r="AL1663" s="21">
        <f t="shared" si="1137"/>
        <v>8.2103184717565725</v>
      </c>
      <c r="AM1663" s="21">
        <f t="shared" si="1138"/>
        <v>4.2479142681807058</v>
      </c>
      <c r="AN1663" s="21">
        <f t="shared" si="1139"/>
        <v>1592.4581008555829</v>
      </c>
      <c r="AO1663" s="86">
        <f t="shared" si="1102"/>
        <v>9.4281405436559516E-5</v>
      </c>
      <c r="AP1663" s="88">
        <f t="shared" si="1103"/>
        <v>2.3677008597711921E-2</v>
      </c>
      <c r="AQ1663" s="89">
        <f t="shared" si="1104"/>
        <v>8.4982955524065176E-3</v>
      </c>
      <c r="AR1663" s="89">
        <f t="shared" si="1105"/>
        <v>2.249402321029198E-2</v>
      </c>
      <c r="AS1663" s="89">
        <f t="shared" si="1106"/>
        <v>1.1638121282686865E-2</v>
      </c>
      <c r="AT1663" s="89">
        <f t="shared" si="1107"/>
        <v>4.3628989064536521</v>
      </c>
      <c r="AU1663" s="91">
        <f t="shared" si="1108"/>
        <v>2.5830522037413568E-7</v>
      </c>
      <c r="AV1663" s="95">
        <f t="shared" si="1118"/>
        <v>8642108.13816485</v>
      </c>
      <c r="AW1663" s="96">
        <f t="shared" si="1119"/>
        <v>3101877.8766283793</v>
      </c>
      <c r="AX1663" s="96">
        <f t="shared" si="1120"/>
        <v>8210318.4717565728</v>
      </c>
      <c r="AY1663" s="96">
        <f t="shared" si="1121"/>
        <v>4247914.2681807056</v>
      </c>
      <c r="AZ1663" s="96">
        <f t="shared" si="1122"/>
        <v>1592458100.855583</v>
      </c>
      <c r="BA1663" s="97">
        <f t="shared" si="1123"/>
        <v>94.28140543655951</v>
      </c>
      <c r="BB1663" s="102">
        <f t="shared" si="1124"/>
        <v>23677.00859771192</v>
      </c>
      <c r="BC1663" s="98">
        <f t="shared" si="1125"/>
        <v>8498.2955524065183</v>
      </c>
      <c r="BD1663" s="98">
        <f t="shared" si="1126"/>
        <v>22494.02321029198</v>
      </c>
      <c r="BE1663" s="98">
        <f t="shared" si="1127"/>
        <v>11638.121282686865</v>
      </c>
      <c r="BF1663" s="98">
        <f t="shared" si="1128"/>
        <v>4362898.9064536523</v>
      </c>
      <c r="BG1663" s="103">
        <f t="shared" si="1129"/>
        <v>0.25830522037413567</v>
      </c>
      <c r="BH1663">
        <v>0.1</v>
      </c>
      <c r="BI1663">
        <f t="shared" si="1109"/>
        <v>67966.628290891284</v>
      </c>
      <c r="BJ1663">
        <v>0.1</v>
      </c>
      <c r="BK1663">
        <f t="shared" si="1110"/>
        <v>860.83841463414637</v>
      </c>
      <c r="BL1663" s="114">
        <v>8.7974410932361504</v>
      </c>
      <c r="BM1663" s="114">
        <v>3.6268345072346699</v>
      </c>
      <c r="BN1663" s="114">
        <v>10.053852918428399</v>
      </c>
      <c r="BO1663" s="114">
        <v>12.5</v>
      </c>
      <c r="BP1663" s="114">
        <v>2343</v>
      </c>
      <c r="BQ1663" s="107">
        <f t="shared" si="1111"/>
        <v>1.0442E-9</v>
      </c>
      <c r="BR1663" s="107">
        <f t="shared" si="1112"/>
        <v>6.0414548634825582</v>
      </c>
      <c r="BS1663" s="107">
        <f t="shared" si="1113"/>
        <v>2.4844767069355771</v>
      </c>
      <c r="BT1663" s="107">
        <f t="shared" si="1114"/>
        <v>6.8824124908880906</v>
      </c>
      <c r="BU1663" s="107">
        <f t="shared" si="1115"/>
        <v>8.5064416929495863</v>
      </c>
      <c r="BV1663" s="107">
        <f t="shared" si="1116"/>
        <v>1600.4005845444992</v>
      </c>
      <c r="BW1663" s="117">
        <f t="shared" si="1117"/>
        <v>1.3333404224797892E-5</v>
      </c>
    </row>
    <row r="1664" spans="1:75" ht="15" customHeight="1" x14ac:dyDescent="0.25">
      <c r="A1664" s="108">
        <v>4.5740666666666661</v>
      </c>
      <c r="B1664" s="108">
        <v>-74.125669444444441</v>
      </c>
      <c r="C1664" s="119">
        <v>26</v>
      </c>
      <c r="D1664" s="119">
        <v>21</v>
      </c>
      <c r="E1664" s="119">
        <v>1770</v>
      </c>
      <c r="F1664" s="68" t="s">
        <v>4101</v>
      </c>
      <c r="G1664" s="68" t="s">
        <v>4102</v>
      </c>
      <c r="H1664" s="68" t="s">
        <v>4103</v>
      </c>
      <c r="I1664" s="68" t="s">
        <v>1481</v>
      </c>
      <c r="J1664" s="53" t="s">
        <v>1274</v>
      </c>
      <c r="K1664" s="62" t="s">
        <v>4067</v>
      </c>
      <c r="L1664" s="62"/>
      <c r="M1664" s="1" t="s">
        <v>3489</v>
      </c>
      <c r="N1664" s="62" t="s">
        <v>4035</v>
      </c>
      <c r="O1664" s="56" t="s">
        <v>63</v>
      </c>
      <c r="P1664" s="22">
        <v>1.192780523187394E-2</v>
      </c>
      <c r="Q1664" s="70">
        <v>648000</v>
      </c>
      <c r="R1664" s="18">
        <v>679666.28290891286</v>
      </c>
      <c r="S1664" s="15" t="s">
        <v>64</v>
      </c>
      <c r="T1664" s="15">
        <f t="shared" si="1141"/>
        <v>556988.92900797795</v>
      </c>
      <c r="U1664" s="15" t="s">
        <v>45</v>
      </c>
      <c r="V1664" s="14">
        <v>365</v>
      </c>
      <c r="W1664" s="1"/>
      <c r="X1664" s="1"/>
      <c r="Y1664" s="14">
        <v>702</v>
      </c>
      <c r="Z1664" s="1" t="s">
        <v>3489</v>
      </c>
      <c r="AA1664" s="1" t="s">
        <v>3489</v>
      </c>
      <c r="AB1664" s="19" t="s">
        <v>226</v>
      </c>
      <c r="AC1664" s="19">
        <v>12.7152226842523</v>
      </c>
      <c r="AD1664" s="19">
        <v>4.5638248573294096</v>
      </c>
      <c r="AE1664" s="19">
        <v>12.0799261022882</v>
      </c>
      <c r="AF1664" s="19">
        <v>6.25</v>
      </c>
      <c r="AG1664" s="19">
        <v>2343</v>
      </c>
      <c r="AH1664" s="20">
        <v>8608.3841463414628</v>
      </c>
      <c r="AI1664" s="20">
        <v>1.0442E-8</v>
      </c>
      <c r="AJ1664" s="21">
        <f t="shared" si="1135"/>
        <v>8.6421081381648506</v>
      </c>
      <c r="AK1664" s="21">
        <f t="shared" si="1136"/>
        <v>3.1018778766283792</v>
      </c>
      <c r="AL1664" s="21">
        <f t="shared" si="1137"/>
        <v>8.2103184717565725</v>
      </c>
      <c r="AM1664" s="21">
        <f t="shared" si="1138"/>
        <v>4.2479142681807058</v>
      </c>
      <c r="AN1664" s="21">
        <f t="shared" si="1139"/>
        <v>1592.4581008555829</v>
      </c>
      <c r="AO1664" s="86">
        <f t="shared" si="1102"/>
        <v>9.4281405436559516E-5</v>
      </c>
      <c r="AP1664" s="88">
        <f t="shared" si="1103"/>
        <v>2.3677008597711921E-2</v>
      </c>
      <c r="AQ1664" s="89">
        <f t="shared" si="1104"/>
        <v>8.4982955524065176E-3</v>
      </c>
      <c r="AR1664" s="89">
        <f t="shared" si="1105"/>
        <v>2.249402321029198E-2</v>
      </c>
      <c r="AS1664" s="89">
        <f t="shared" si="1106"/>
        <v>1.1638121282686865E-2</v>
      </c>
      <c r="AT1664" s="89">
        <f t="shared" si="1107"/>
        <v>4.3628989064536521</v>
      </c>
      <c r="AU1664" s="91">
        <f t="shared" si="1108"/>
        <v>2.5830522037413568E-7</v>
      </c>
      <c r="AV1664" s="95">
        <f t="shared" si="1118"/>
        <v>8642108.13816485</v>
      </c>
      <c r="AW1664" s="96">
        <f t="shared" si="1119"/>
        <v>3101877.8766283793</v>
      </c>
      <c r="AX1664" s="96">
        <f t="shared" si="1120"/>
        <v>8210318.4717565728</v>
      </c>
      <c r="AY1664" s="96">
        <f t="shared" si="1121"/>
        <v>4247914.2681807056</v>
      </c>
      <c r="AZ1664" s="96">
        <f t="shared" si="1122"/>
        <v>1592458100.855583</v>
      </c>
      <c r="BA1664" s="97">
        <f t="shared" si="1123"/>
        <v>94.28140543655951</v>
      </c>
      <c r="BB1664" s="102">
        <f t="shared" si="1124"/>
        <v>23677.00859771192</v>
      </c>
      <c r="BC1664" s="98">
        <f t="shared" si="1125"/>
        <v>8498.2955524065183</v>
      </c>
      <c r="BD1664" s="98">
        <f t="shared" si="1126"/>
        <v>22494.02321029198</v>
      </c>
      <c r="BE1664" s="98">
        <f t="shared" si="1127"/>
        <v>11638.121282686865</v>
      </c>
      <c r="BF1664" s="98">
        <f t="shared" si="1128"/>
        <v>4362898.9064536523</v>
      </c>
      <c r="BG1664" s="103">
        <f t="shared" si="1129"/>
        <v>0.25830522037413567</v>
      </c>
      <c r="BH1664">
        <v>0.1</v>
      </c>
      <c r="BI1664">
        <f t="shared" si="1109"/>
        <v>67966.628290891284</v>
      </c>
      <c r="BJ1664">
        <v>0.1</v>
      </c>
      <c r="BK1664">
        <f t="shared" si="1110"/>
        <v>860.83841463414637</v>
      </c>
      <c r="BL1664" s="114">
        <v>8.7974410932361504</v>
      </c>
      <c r="BM1664" s="114">
        <v>3.6268345072346699</v>
      </c>
      <c r="BN1664" s="114">
        <v>10.053852918428399</v>
      </c>
      <c r="BO1664" s="114">
        <v>12.5</v>
      </c>
      <c r="BP1664" s="114">
        <v>2343</v>
      </c>
      <c r="BQ1664" s="107">
        <f t="shared" si="1111"/>
        <v>1.0442E-9</v>
      </c>
      <c r="BR1664" s="107">
        <f t="shared" si="1112"/>
        <v>6.0414548634825582</v>
      </c>
      <c r="BS1664" s="107">
        <f t="shared" si="1113"/>
        <v>2.4844767069355771</v>
      </c>
      <c r="BT1664" s="107">
        <f t="shared" si="1114"/>
        <v>6.8824124908880906</v>
      </c>
      <c r="BU1664" s="107">
        <f t="shared" si="1115"/>
        <v>8.5064416929495863</v>
      </c>
      <c r="BV1664" s="107">
        <f t="shared" si="1116"/>
        <v>1600.4005845444992</v>
      </c>
      <c r="BW1664" s="117">
        <f t="shared" si="1117"/>
        <v>1.3333404224797892E-5</v>
      </c>
    </row>
    <row r="1665" spans="1:75" ht="15" customHeight="1" x14ac:dyDescent="0.25">
      <c r="A1665" s="108">
        <v>4.5740666666666661</v>
      </c>
      <c r="B1665" s="108">
        <v>-74.125669444444441</v>
      </c>
      <c r="C1665" s="119">
        <v>26</v>
      </c>
      <c r="D1665" s="119">
        <v>21</v>
      </c>
      <c r="E1665" s="119">
        <v>1770</v>
      </c>
      <c r="F1665" s="68" t="s">
        <v>4101</v>
      </c>
      <c r="G1665" s="68" t="s">
        <v>4102</v>
      </c>
      <c r="H1665" s="68" t="s">
        <v>4103</v>
      </c>
      <c r="I1665" s="68" t="s">
        <v>1481</v>
      </c>
      <c r="J1665" s="53" t="s">
        <v>1274</v>
      </c>
      <c r="K1665" s="62" t="s">
        <v>4067</v>
      </c>
      <c r="L1665" s="62"/>
      <c r="M1665" s="1" t="s">
        <v>3489</v>
      </c>
      <c r="N1665" s="62" t="s">
        <v>4035</v>
      </c>
      <c r="O1665" s="56" t="s">
        <v>63</v>
      </c>
      <c r="P1665" s="22">
        <v>1.192780523187394E-2</v>
      </c>
      <c r="Q1665" s="70">
        <v>648000</v>
      </c>
      <c r="R1665" s="18">
        <v>679666.28290891286</v>
      </c>
      <c r="S1665" s="15" t="s">
        <v>64</v>
      </c>
      <c r="T1665" s="15">
        <f t="shared" si="1141"/>
        <v>556988.92900797795</v>
      </c>
      <c r="U1665" s="15" t="s">
        <v>45</v>
      </c>
      <c r="V1665" s="14">
        <v>365</v>
      </c>
      <c r="W1665" s="1"/>
      <c r="X1665" s="1"/>
      <c r="Y1665" s="14">
        <v>702</v>
      </c>
      <c r="Z1665" s="1" t="s">
        <v>3489</v>
      </c>
      <c r="AA1665" s="1" t="s">
        <v>3489</v>
      </c>
      <c r="AB1665" s="19" t="s">
        <v>226</v>
      </c>
      <c r="AC1665" s="19">
        <v>12.7152226842523</v>
      </c>
      <c r="AD1665" s="19">
        <v>4.5638248573294096</v>
      </c>
      <c r="AE1665" s="19">
        <v>12.0799261022882</v>
      </c>
      <c r="AF1665" s="19">
        <v>6.25</v>
      </c>
      <c r="AG1665" s="19">
        <v>2343</v>
      </c>
      <c r="AH1665" s="20">
        <v>8608.3841463414628</v>
      </c>
      <c r="AI1665" s="20">
        <v>1.0442E-8</v>
      </c>
      <c r="AJ1665" s="21">
        <f t="shared" si="1135"/>
        <v>8.6421081381648506</v>
      </c>
      <c r="AK1665" s="21">
        <f t="shared" si="1136"/>
        <v>3.1018778766283792</v>
      </c>
      <c r="AL1665" s="21">
        <f t="shared" si="1137"/>
        <v>8.2103184717565725</v>
      </c>
      <c r="AM1665" s="21">
        <f t="shared" si="1138"/>
        <v>4.2479142681807058</v>
      </c>
      <c r="AN1665" s="21">
        <f t="shared" si="1139"/>
        <v>1592.4581008555829</v>
      </c>
      <c r="AO1665" s="86">
        <f t="shared" si="1102"/>
        <v>9.4281405436559516E-5</v>
      </c>
      <c r="AP1665" s="88">
        <f t="shared" si="1103"/>
        <v>2.3677008597711921E-2</v>
      </c>
      <c r="AQ1665" s="89">
        <f t="shared" si="1104"/>
        <v>8.4982955524065176E-3</v>
      </c>
      <c r="AR1665" s="89">
        <f t="shared" si="1105"/>
        <v>2.249402321029198E-2</v>
      </c>
      <c r="AS1665" s="89">
        <f t="shared" si="1106"/>
        <v>1.1638121282686865E-2</v>
      </c>
      <c r="AT1665" s="89">
        <f t="shared" si="1107"/>
        <v>4.3628989064536521</v>
      </c>
      <c r="AU1665" s="91">
        <f t="shared" si="1108"/>
        <v>2.5830522037413568E-7</v>
      </c>
      <c r="AV1665" s="95">
        <f t="shared" si="1118"/>
        <v>8642108.13816485</v>
      </c>
      <c r="AW1665" s="96">
        <f t="shared" si="1119"/>
        <v>3101877.8766283793</v>
      </c>
      <c r="AX1665" s="96">
        <f t="shared" si="1120"/>
        <v>8210318.4717565728</v>
      </c>
      <c r="AY1665" s="96">
        <f t="shared" si="1121"/>
        <v>4247914.2681807056</v>
      </c>
      <c r="AZ1665" s="96">
        <f t="shared" si="1122"/>
        <v>1592458100.855583</v>
      </c>
      <c r="BA1665" s="97">
        <f t="shared" si="1123"/>
        <v>94.28140543655951</v>
      </c>
      <c r="BB1665" s="102">
        <f t="shared" si="1124"/>
        <v>23677.00859771192</v>
      </c>
      <c r="BC1665" s="98">
        <f t="shared" si="1125"/>
        <v>8498.2955524065183</v>
      </c>
      <c r="BD1665" s="98">
        <f t="shared" si="1126"/>
        <v>22494.02321029198</v>
      </c>
      <c r="BE1665" s="98">
        <f t="shared" si="1127"/>
        <v>11638.121282686865</v>
      </c>
      <c r="BF1665" s="98">
        <f t="shared" si="1128"/>
        <v>4362898.9064536523</v>
      </c>
      <c r="BG1665" s="103">
        <f t="shared" si="1129"/>
        <v>0.25830522037413567</v>
      </c>
      <c r="BH1665">
        <v>0.1</v>
      </c>
      <c r="BI1665">
        <f t="shared" si="1109"/>
        <v>67966.628290891284</v>
      </c>
      <c r="BJ1665">
        <v>0.1</v>
      </c>
      <c r="BK1665">
        <f t="shared" si="1110"/>
        <v>860.83841463414637</v>
      </c>
      <c r="BL1665" s="114">
        <v>8.7974410932361504</v>
      </c>
      <c r="BM1665" s="114">
        <v>3.6268345072346699</v>
      </c>
      <c r="BN1665" s="114">
        <v>10.053852918428399</v>
      </c>
      <c r="BO1665" s="114">
        <v>12.5</v>
      </c>
      <c r="BP1665" s="114">
        <v>2343</v>
      </c>
      <c r="BQ1665" s="107">
        <f t="shared" si="1111"/>
        <v>1.0442E-9</v>
      </c>
      <c r="BR1665" s="107">
        <f t="shared" si="1112"/>
        <v>6.0414548634825582</v>
      </c>
      <c r="BS1665" s="107">
        <f t="shared" si="1113"/>
        <v>2.4844767069355771</v>
      </c>
      <c r="BT1665" s="107">
        <f t="shared" si="1114"/>
        <v>6.8824124908880906</v>
      </c>
      <c r="BU1665" s="107">
        <f t="shared" si="1115"/>
        <v>8.5064416929495863</v>
      </c>
      <c r="BV1665" s="107">
        <f t="shared" si="1116"/>
        <v>1600.4005845444992</v>
      </c>
      <c r="BW1665" s="117">
        <f t="shared" si="1117"/>
        <v>1.3333404224797892E-5</v>
      </c>
    </row>
    <row r="1666" spans="1:75" ht="15" customHeight="1" x14ac:dyDescent="0.25">
      <c r="A1666" s="108">
        <v>4.5781499999999999</v>
      </c>
      <c r="B1666" s="108">
        <v>-74.123758333333328</v>
      </c>
      <c r="C1666" s="119">
        <v>0</v>
      </c>
      <c r="D1666" s="119">
        <v>0</v>
      </c>
      <c r="E1666" s="119">
        <v>0</v>
      </c>
      <c r="F1666" s="68" t="s">
        <v>4104</v>
      </c>
      <c r="G1666" s="68" t="s">
        <v>3393</v>
      </c>
      <c r="H1666" s="68" t="s">
        <v>4105</v>
      </c>
      <c r="I1666" s="59" t="s">
        <v>1467</v>
      </c>
      <c r="J1666" s="53" t="s">
        <v>1274</v>
      </c>
      <c r="K1666" s="62" t="s">
        <v>4100</v>
      </c>
      <c r="L1666" s="62"/>
      <c r="M1666" s="1" t="s">
        <v>3489</v>
      </c>
      <c r="N1666" s="15" t="s">
        <v>43</v>
      </c>
      <c r="O1666" s="56" t="s">
        <v>120</v>
      </c>
      <c r="P1666" s="22">
        <v>-1.5549305289660951E-2</v>
      </c>
      <c r="Q1666" s="72">
        <v>10000</v>
      </c>
      <c r="R1666" s="18">
        <v>9396.9754027689451</v>
      </c>
      <c r="S1666" s="15" t="s">
        <v>45</v>
      </c>
      <c r="T1666" s="15"/>
      <c r="U1666" s="15"/>
      <c r="V1666" s="14">
        <v>365</v>
      </c>
      <c r="W1666" s="55" t="s">
        <v>4040</v>
      </c>
      <c r="X1666" s="1"/>
      <c r="Y1666" s="14">
        <v>1460</v>
      </c>
      <c r="Z1666" s="1" t="s">
        <v>3489</v>
      </c>
      <c r="AA1666" s="1" t="s">
        <v>3489</v>
      </c>
      <c r="AB1666" s="19" t="s">
        <v>49</v>
      </c>
      <c r="AC1666" s="19">
        <v>30.4</v>
      </c>
      <c r="AD1666" s="19">
        <v>1504</v>
      </c>
      <c r="AE1666" s="19">
        <v>9.6</v>
      </c>
      <c r="AF1666" s="19">
        <v>640</v>
      </c>
      <c r="AG1666" s="19">
        <v>1920000</v>
      </c>
      <c r="AH1666" s="20">
        <v>8608.3841463414628</v>
      </c>
      <c r="AI1666" s="20">
        <v>1.0442E-8</v>
      </c>
      <c r="AJ1666" s="21">
        <f>AC1666*R1666/1000000000</f>
        <v>2.8566805224417593E-4</v>
      </c>
      <c r="AK1666" s="21">
        <f>AD1666*R1666/1000000000</f>
        <v>1.4133051005764494E-2</v>
      </c>
      <c r="AL1666" s="21">
        <f>AE1666*R1666/1000000000</f>
        <v>9.0210963866581864E-5</v>
      </c>
      <c r="AM1666" s="21">
        <f>AF1666*R1666/1000000000</f>
        <v>6.0140642577721252E-3</v>
      </c>
      <c r="AN1666" s="21">
        <f>AG1666*R1666/1000000000</f>
        <v>18.042192773316376</v>
      </c>
      <c r="AO1666" s="86">
        <f t="shared" si="1102"/>
        <v>8.4468234695126321E-5</v>
      </c>
      <c r="AP1666" s="88">
        <f t="shared" si="1103"/>
        <v>7.826521979292491E-7</v>
      </c>
      <c r="AQ1666" s="89">
        <f t="shared" si="1104"/>
        <v>3.8720687687026012E-5</v>
      </c>
      <c r="AR1666" s="89">
        <f t="shared" si="1105"/>
        <v>2.4715332566186813E-7</v>
      </c>
      <c r="AS1666" s="89">
        <f t="shared" si="1106"/>
        <v>1.6476888377457877E-5</v>
      </c>
      <c r="AT1666" s="89">
        <f t="shared" si="1107"/>
        <v>4.9430665132373632E-2</v>
      </c>
      <c r="AU1666" s="91">
        <f t="shared" si="1108"/>
        <v>2.3141982108253786E-7</v>
      </c>
      <c r="AV1666" s="95">
        <f t="shared" si="1118"/>
        <v>285.66805224417595</v>
      </c>
      <c r="AW1666" s="96">
        <f t="shared" si="1119"/>
        <v>14133.051005764493</v>
      </c>
      <c r="AX1666" s="96">
        <f t="shared" si="1120"/>
        <v>90.210963866581864</v>
      </c>
      <c r="AY1666" s="96">
        <f t="shared" si="1121"/>
        <v>6014.0642577721255</v>
      </c>
      <c r="AZ1666" s="96">
        <f t="shared" si="1122"/>
        <v>18042192.773316376</v>
      </c>
      <c r="BA1666" s="97">
        <f t="shared" si="1123"/>
        <v>84.468234695126327</v>
      </c>
      <c r="BB1666" s="102">
        <f t="shared" si="1124"/>
        <v>0.78265219792924912</v>
      </c>
      <c r="BC1666" s="98">
        <f t="shared" si="1125"/>
        <v>38.720687687026015</v>
      </c>
      <c r="BD1666" s="98">
        <f t="shared" si="1126"/>
        <v>0.24715332566186812</v>
      </c>
      <c r="BE1666" s="98">
        <f t="shared" si="1127"/>
        <v>16.476888377457875</v>
      </c>
      <c r="BF1666" s="98">
        <f t="shared" si="1128"/>
        <v>49430.66513237363</v>
      </c>
      <c r="BG1666" s="103">
        <f t="shared" si="1129"/>
        <v>0.23141982108253786</v>
      </c>
      <c r="BH1666">
        <v>0.1</v>
      </c>
      <c r="BI1666">
        <f t="shared" si="1109"/>
        <v>939.69754027689453</v>
      </c>
      <c r="BJ1666">
        <v>0.1</v>
      </c>
      <c r="BK1666">
        <f t="shared" si="1110"/>
        <v>860.83841463414637</v>
      </c>
      <c r="BL1666" s="114">
        <v>12.16</v>
      </c>
      <c r="BM1666" s="114">
        <v>601.6</v>
      </c>
      <c r="BN1666" s="114">
        <v>1.92</v>
      </c>
      <c r="BO1666" s="114">
        <v>256</v>
      </c>
      <c r="BP1666" s="114">
        <v>384000</v>
      </c>
      <c r="BQ1666" s="107">
        <f t="shared" si="1111"/>
        <v>1.0442E-9</v>
      </c>
      <c r="BR1666" s="107">
        <f t="shared" si="1112"/>
        <v>1.1778395532672018E-4</v>
      </c>
      <c r="BS1666" s="107">
        <f t="shared" si="1113"/>
        <v>5.8272062109008928E-3</v>
      </c>
      <c r="BT1666" s="107">
        <f t="shared" si="1114"/>
        <v>2.0171784752145435E-5</v>
      </c>
      <c r="BU1666" s="107">
        <f t="shared" si="1115"/>
        <v>2.4796622174046352E-3</v>
      </c>
      <c r="BV1666" s="107">
        <f t="shared" si="1116"/>
        <v>4.0343569504290873</v>
      </c>
      <c r="BW1666" s="117">
        <f t="shared" si="1117"/>
        <v>1.1945612309556126E-5</v>
      </c>
    </row>
    <row r="1667" spans="1:75" ht="15" customHeight="1" x14ac:dyDescent="0.25">
      <c r="A1667" s="108">
        <v>4.5696833333333329</v>
      </c>
      <c r="B1667" s="108">
        <v>-74.124247222222209</v>
      </c>
      <c r="C1667" s="119">
        <v>26</v>
      </c>
      <c r="D1667" s="119">
        <v>21</v>
      </c>
      <c r="E1667" s="119">
        <v>1770</v>
      </c>
      <c r="F1667" s="68" t="s">
        <v>4106</v>
      </c>
      <c r="G1667" s="68" t="s">
        <v>4107</v>
      </c>
      <c r="H1667" s="68" t="s">
        <v>4108</v>
      </c>
      <c r="I1667" s="59" t="s">
        <v>1467</v>
      </c>
      <c r="J1667" s="68" t="s">
        <v>53</v>
      </c>
      <c r="K1667" s="62" t="s">
        <v>4109</v>
      </c>
      <c r="L1667" s="62"/>
      <c r="M1667" s="1" t="s">
        <v>3489</v>
      </c>
      <c r="N1667" s="15" t="s">
        <v>43</v>
      </c>
      <c r="O1667" s="56" t="s">
        <v>120</v>
      </c>
      <c r="P1667" s="17">
        <v>1.192780523187394E-2</v>
      </c>
      <c r="Q1667" s="72">
        <v>10000</v>
      </c>
      <c r="R1667" s="18">
        <v>10488.677205384458</v>
      </c>
      <c r="S1667" s="15" t="s">
        <v>45</v>
      </c>
      <c r="T1667" s="15"/>
      <c r="U1667" s="15"/>
      <c r="V1667" s="14">
        <v>365</v>
      </c>
      <c r="W1667" s="55" t="s">
        <v>4040</v>
      </c>
      <c r="X1667" s="1"/>
      <c r="Y1667" s="14">
        <v>1460</v>
      </c>
      <c r="Z1667" s="1" t="s">
        <v>3489</v>
      </c>
      <c r="AA1667" s="1" t="s">
        <v>3489</v>
      </c>
      <c r="AB1667" s="19" t="s">
        <v>49</v>
      </c>
      <c r="AC1667" s="19">
        <v>30.4</v>
      </c>
      <c r="AD1667" s="19">
        <v>1504</v>
      </c>
      <c r="AE1667" s="19">
        <v>9.6</v>
      </c>
      <c r="AF1667" s="19">
        <v>640</v>
      </c>
      <c r="AG1667" s="19">
        <v>1920000</v>
      </c>
      <c r="AH1667" s="20">
        <v>2.9803032786885244</v>
      </c>
      <c r="AI1667" s="20">
        <v>1.362E-5</v>
      </c>
      <c r="AJ1667" s="21">
        <f>AC1667*R1667/1000000000</f>
        <v>3.1885578704368749E-4</v>
      </c>
      <c r="AK1667" s="21">
        <f>AD1667*R1667/1000000000</f>
        <v>1.5774970516898225E-2</v>
      </c>
      <c r="AL1667" s="21">
        <f>AE1667*R1667/1000000000</f>
        <v>1.0069130117169079E-4</v>
      </c>
      <c r="AM1667" s="21">
        <f>AF1667*R1667/1000000000</f>
        <v>6.7127534114460536E-3</v>
      </c>
      <c r="AN1667" s="21">
        <f>AG1667*R1667/1000000000</f>
        <v>20.138260234338158</v>
      </c>
      <c r="AO1667" s="86">
        <f t="shared" si="1102"/>
        <v>4.257535600559415E-5</v>
      </c>
      <c r="AP1667" s="88">
        <f t="shared" si="1103"/>
        <v>8.7357749874982871E-7</v>
      </c>
      <c r="AQ1667" s="89">
        <f t="shared" si="1104"/>
        <v>4.3219097306570476E-5</v>
      </c>
      <c r="AR1667" s="89">
        <f t="shared" si="1105"/>
        <v>2.7586657855257753E-7</v>
      </c>
      <c r="AS1667" s="89">
        <f t="shared" si="1106"/>
        <v>1.8391105236838504E-5</v>
      </c>
      <c r="AT1667" s="89">
        <f t="shared" si="1107"/>
        <v>5.5173315710515501E-2</v>
      </c>
      <c r="AU1667" s="91">
        <f t="shared" si="1108"/>
        <v>1.1664481097423054E-7</v>
      </c>
      <c r="AV1667" s="95">
        <f t="shared" si="1118"/>
        <v>318.85578704368749</v>
      </c>
      <c r="AW1667" s="96">
        <f t="shared" si="1119"/>
        <v>15774.970516898225</v>
      </c>
      <c r="AX1667" s="96">
        <f t="shared" si="1120"/>
        <v>100.6913011716908</v>
      </c>
      <c r="AY1667" s="96">
        <f t="shared" si="1121"/>
        <v>6712.7534114460532</v>
      </c>
      <c r="AZ1667" s="96">
        <f t="shared" si="1122"/>
        <v>20138260.234338157</v>
      </c>
      <c r="BA1667" s="97">
        <f t="shared" si="1123"/>
        <v>42.575356005594152</v>
      </c>
      <c r="BB1667" s="102">
        <f t="shared" si="1124"/>
        <v>0.87357749874982871</v>
      </c>
      <c r="BC1667" s="98">
        <f t="shared" si="1125"/>
        <v>43.219097306570475</v>
      </c>
      <c r="BD1667" s="98">
        <f t="shared" si="1126"/>
        <v>0.27586657855257751</v>
      </c>
      <c r="BE1667" s="98">
        <f t="shared" si="1127"/>
        <v>18.391105236838506</v>
      </c>
      <c r="BF1667" s="98">
        <f t="shared" si="1128"/>
        <v>55173.315710515504</v>
      </c>
      <c r="BG1667" s="103">
        <f t="shared" si="1129"/>
        <v>0.11664481097423055</v>
      </c>
      <c r="BH1667">
        <v>0.1</v>
      </c>
      <c r="BI1667">
        <f t="shared" si="1109"/>
        <v>1048.8677205384458</v>
      </c>
      <c r="BJ1667">
        <v>0.1</v>
      </c>
      <c r="BK1667">
        <f t="shared" si="1110"/>
        <v>0.29803032786885247</v>
      </c>
      <c r="BL1667" s="114">
        <v>12.16</v>
      </c>
      <c r="BM1667" s="114">
        <v>601.6</v>
      </c>
      <c r="BN1667" s="114">
        <v>1.92</v>
      </c>
      <c r="BO1667" s="114">
        <v>256</v>
      </c>
      <c r="BP1667" s="114">
        <v>384000</v>
      </c>
      <c r="BQ1667" s="107">
        <f t="shared" si="1111"/>
        <v>1.362E-6</v>
      </c>
      <c r="BR1667" s="107">
        <f t="shared" si="1112"/>
        <v>1.3146760893205749E-4</v>
      </c>
      <c r="BS1667" s="107">
        <f t="shared" si="1113"/>
        <v>6.504186968217582E-3</v>
      </c>
      <c r="BT1667" s="107">
        <f t="shared" si="1114"/>
        <v>2.2515259416280487E-5</v>
      </c>
      <c r="BU1667" s="107">
        <f t="shared" si="1115"/>
        <v>2.7677391354117369E-3</v>
      </c>
      <c r="BV1667" s="107">
        <f t="shared" si="1116"/>
        <v>4.5030518832560968</v>
      </c>
      <c r="BW1667" s="117">
        <f t="shared" si="1117"/>
        <v>6.0210645885974061E-6</v>
      </c>
    </row>
    <row r="1668" spans="1:75" ht="15" customHeight="1" x14ac:dyDescent="0.25">
      <c r="A1668" s="108">
        <v>4.6214694444444451</v>
      </c>
      <c r="B1668" s="108">
        <v>-74.078980555555546</v>
      </c>
      <c r="C1668" s="119">
        <v>31</v>
      </c>
      <c r="D1668" s="119">
        <v>26</v>
      </c>
      <c r="E1668" s="119">
        <v>2333</v>
      </c>
      <c r="F1668" s="68" t="s">
        <v>4110</v>
      </c>
      <c r="G1668" s="68" t="s">
        <v>4111</v>
      </c>
      <c r="H1668" s="68" t="s">
        <v>4112</v>
      </c>
      <c r="I1668" s="3" t="s">
        <v>1273</v>
      </c>
      <c r="J1668" s="59" t="s">
        <v>53</v>
      </c>
      <c r="K1668" s="62" t="s">
        <v>4100</v>
      </c>
      <c r="L1668" s="62"/>
      <c r="M1668" s="1" t="s">
        <v>3489</v>
      </c>
      <c r="N1668" s="15" t="s">
        <v>43</v>
      </c>
      <c r="O1668" s="56" t="s">
        <v>120</v>
      </c>
      <c r="P1668" s="22">
        <v>-1.5549305289660951E-2</v>
      </c>
      <c r="Q1668" s="72">
        <v>10000</v>
      </c>
      <c r="R1668" s="18">
        <v>9396.9754027689451</v>
      </c>
      <c r="S1668" s="15" t="s">
        <v>45</v>
      </c>
      <c r="T1668" s="15"/>
      <c r="U1668" s="15"/>
      <c r="V1668" s="14">
        <v>365</v>
      </c>
      <c r="W1668" s="55" t="s">
        <v>4040</v>
      </c>
      <c r="X1668" s="1"/>
      <c r="Y1668" s="14">
        <v>1460</v>
      </c>
      <c r="Z1668" s="1" t="s">
        <v>3489</v>
      </c>
      <c r="AA1668" s="1" t="s">
        <v>3489</v>
      </c>
      <c r="AB1668" s="19" t="s">
        <v>49</v>
      </c>
      <c r="AC1668" s="19">
        <v>30.4</v>
      </c>
      <c r="AD1668" s="19">
        <v>1504</v>
      </c>
      <c r="AE1668" s="19">
        <v>9.6</v>
      </c>
      <c r="AF1668" s="19">
        <v>640</v>
      </c>
      <c r="AG1668" s="19">
        <v>1920000</v>
      </c>
      <c r="AH1668" s="20">
        <v>8608.3841463414628</v>
      </c>
      <c r="AI1668" s="20">
        <v>1.0442E-8</v>
      </c>
      <c r="AJ1668" s="21">
        <f>AC1668*R1668/1000000000</f>
        <v>2.8566805224417593E-4</v>
      </c>
      <c r="AK1668" s="21">
        <f>AD1668*R1668/1000000000</f>
        <v>1.4133051005764494E-2</v>
      </c>
      <c r="AL1668" s="21">
        <f>AE1668*R1668/1000000000</f>
        <v>9.0210963866581864E-5</v>
      </c>
      <c r="AM1668" s="21">
        <f>AF1668*R1668/1000000000</f>
        <v>6.0140642577721252E-3</v>
      </c>
      <c r="AN1668" s="21">
        <f>AG1668*R1668/1000000000</f>
        <v>18.042192773316376</v>
      </c>
      <c r="AO1668" s="86">
        <f t="shared" ref="AO1668:AO1684" si="1142">AI1668*AH1668*EXP(P1668*4)</f>
        <v>8.4468234695126321E-5</v>
      </c>
      <c r="AP1668" s="88">
        <f t="shared" ref="AP1668:AP1684" si="1143">AJ1668/V1668</f>
        <v>7.826521979292491E-7</v>
      </c>
      <c r="AQ1668" s="89">
        <f t="shared" ref="AQ1668:AQ1684" si="1144">AK1668/V1668</f>
        <v>3.8720687687026012E-5</v>
      </c>
      <c r="AR1668" s="89">
        <f t="shared" ref="AR1668:AR1684" si="1145">AL1668/V1668</f>
        <v>2.4715332566186813E-7</v>
      </c>
      <c r="AS1668" s="89">
        <f t="shared" ref="AS1668:AS1684" si="1146">AM1668/V1668</f>
        <v>1.6476888377457877E-5</v>
      </c>
      <c r="AT1668" s="89">
        <f t="shared" ref="AT1668:AT1684" si="1147">AN1668/V1668</f>
        <v>4.9430665132373632E-2</v>
      </c>
      <c r="AU1668" s="91">
        <f t="shared" ref="AU1668:AU1684" si="1148">AO1668/V1668</f>
        <v>2.3141982108253786E-7</v>
      </c>
      <c r="AV1668" s="95">
        <f t="shared" si="1118"/>
        <v>285.66805224417595</v>
      </c>
      <c r="AW1668" s="96">
        <f t="shared" si="1119"/>
        <v>14133.051005764493</v>
      </c>
      <c r="AX1668" s="96">
        <f t="shared" si="1120"/>
        <v>90.210963866581864</v>
      </c>
      <c r="AY1668" s="96">
        <f t="shared" si="1121"/>
        <v>6014.0642577721255</v>
      </c>
      <c r="AZ1668" s="96">
        <f t="shared" si="1122"/>
        <v>18042192.773316376</v>
      </c>
      <c r="BA1668" s="97">
        <f t="shared" si="1123"/>
        <v>84.468234695126327</v>
      </c>
      <c r="BB1668" s="102">
        <f t="shared" si="1124"/>
        <v>0.78265219792924912</v>
      </c>
      <c r="BC1668" s="98">
        <f t="shared" si="1125"/>
        <v>38.720687687026015</v>
      </c>
      <c r="BD1668" s="98">
        <f t="shared" si="1126"/>
        <v>0.24715332566186812</v>
      </c>
      <c r="BE1668" s="98">
        <f t="shared" si="1127"/>
        <v>16.476888377457875</v>
      </c>
      <c r="BF1668" s="98">
        <f t="shared" si="1128"/>
        <v>49430.66513237363</v>
      </c>
      <c r="BG1668" s="103">
        <f t="shared" si="1129"/>
        <v>0.23141982108253786</v>
      </c>
      <c r="BH1668">
        <v>0.1</v>
      </c>
      <c r="BI1668">
        <f t="shared" ref="BI1668:BI1684" si="1149">R1668*BH1668</f>
        <v>939.69754027689453</v>
      </c>
      <c r="BJ1668">
        <v>0.1</v>
      </c>
      <c r="BK1668">
        <f t="shared" ref="BK1668:BK1684" si="1150">AH1668*BJ1668</f>
        <v>860.83841463414637</v>
      </c>
      <c r="BL1668" s="114">
        <v>12.16</v>
      </c>
      <c r="BM1668" s="114">
        <v>601.6</v>
      </c>
      <c r="BN1668" s="114">
        <v>1.92</v>
      </c>
      <c r="BO1668" s="114">
        <v>256</v>
      </c>
      <c r="BP1668" s="114">
        <v>384000</v>
      </c>
      <c r="BQ1668" s="107">
        <f t="shared" ref="BQ1668:BQ1684" si="1151">AI1668*0.1</f>
        <v>1.0442E-9</v>
      </c>
      <c r="BR1668" s="107">
        <f t="shared" ref="BR1668:BR1684" si="1152">((((BI1668/R1668)^2)+((BL1668/AC1668)^2))^(1/2))*AJ1668</f>
        <v>1.1778395532672018E-4</v>
      </c>
      <c r="BS1668" s="107">
        <f t="shared" ref="BS1668:BS1684" si="1153">((((BI1668/R1668)^2)+((BM1668/AD1668)^2))^(1/2))*AK1668</f>
        <v>5.8272062109008928E-3</v>
      </c>
      <c r="BT1668" s="107">
        <f t="shared" ref="BT1668:BT1684" si="1154">((((BI1668/R1668)^2)+((BN1668/AE1668)^2))^(1/2))*AL1668</f>
        <v>2.0171784752145435E-5</v>
      </c>
      <c r="BU1668" s="107">
        <f t="shared" ref="BU1668:BU1684" si="1155">((((BI1668/R1668)^2)+((BO1668/AF1668)^2))^(1/2))*AM1668</f>
        <v>2.4796622174046352E-3</v>
      </c>
      <c r="BV1668" s="107">
        <f t="shared" ref="BV1668:BV1684" si="1156">((((BI1668/R1668)^2)+((BP1668/AG1668)^2))^(1/2))*AN1668</f>
        <v>4.0343569504290873</v>
      </c>
      <c r="BW1668" s="117">
        <f t="shared" ref="BW1668:BW1684" si="1157">((((BK1668/AH1668)^2)+((BQ1668/AI1668)^2))^(1/2))*AO1668</f>
        <v>1.1945612309556126E-5</v>
      </c>
    </row>
    <row r="1669" spans="1:75" ht="15" customHeight="1" x14ac:dyDescent="0.25">
      <c r="A1669" s="108">
        <v>4.6214694444444451</v>
      </c>
      <c r="B1669" s="108">
        <v>-74.078980555555546</v>
      </c>
      <c r="C1669" s="119">
        <v>31</v>
      </c>
      <c r="D1669" s="119">
        <v>26</v>
      </c>
      <c r="E1669" s="119">
        <v>2333</v>
      </c>
      <c r="F1669" s="68" t="s">
        <v>4110</v>
      </c>
      <c r="G1669" s="68" t="s">
        <v>4111</v>
      </c>
      <c r="H1669" s="68" t="s">
        <v>4112</v>
      </c>
      <c r="I1669" s="3" t="s">
        <v>1273</v>
      </c>
      <c r="J1669" s="59" t="s">
        <v>53</v>
      </c>
      <c r="K1669" s="62" t="s">
        <v>4100</v>
      </c>
      <c r="L1669" s="62"/>
      <c r="M1669" s="1" t="s">
        <v>3489</v>
      </c>
      <c r="N1669" s="15" t="s">
        <v>43</v>
      </c>
      <c r="O1669" s="56" t="s">
        <v>120</v>
      </c>
      <c r="P1669" s="22">
        <v>-1.5549305289660951E-2</v>
      </c>
      <c r="Q1669" s="72">
        <v>10000</v>
      </c>
      <c r="R1669" s="18">
        <v>9396.9754027689451</v>
      </c>
      <c r="S1669" s="15" t="s">
        <v>45</v>
      </c>
      <c r="T1669" s="15"/>
      <c r="U1669" s="15"/>
      <c r="V1669" s="14">
        <v>365</v>
      </c>
      <c r="W1669" s="55" t="s">
        <v>4040</v>
      </c>
      <c r="X1669" s="1"/>
      <c r="Y1669" s="14">
        <v>1460</v>
      </c>
      <c r="Z1669" s="1" t="s">
        <v>3489</v>
      </c>
      <c r="AA1669" s="1" t="s">
        <v>3489</v>
      </c>
      <c r="AB1669" s="19" t="s">
        <v>49</v>
      </c>
      <c r="AC1669" s="19">
        <v>30.4</v>
      </c>
      <c r="AD1669" s="19">
        <v>1504</v>
      </c>
      <c r="AE1669" s="19">
        <v>9.6</v>
      </c>
      <c r="AF1669" s="19">
        <v>640</v>
      </c>
      <c r="AG1669" s="19">
        <v>1920000</v>
      </c>
      <c r="AH1669" s="20">
        <v>8608.3841463414628</v>
      </c>
      <c r="AI1669" s="20">
        <v>1.0442E-8</v>
      </c>
      <c r="AJ1669" s="21">
        <f>AC1669*R1669/1000000000</f>
        <v>2.8566805224417593E-4</v>
      </c>
      <c r="AK1669" s="21">
        <f>AD1669*R1669/1000000000</f>
        <v>1.4133051005764494E-2</v>
      </c>
      <c r="AL1669" s="21">
        <f>AE1669*R1669/1000000000</f>
        <v>9.0210963866581864E-5</v>
      </c>
      <c r="AM1669" s="21">
        <f>AF1669*R1669/1000000000</f>
        <v>6.0140642577721252E-3</v>
      </c>
      <c r="AN1669" s="21">
        <f>AG1669*R1669/1000000000</f>
        <v>18.042192773316376</v>
      </c>
      <c r="AO1669" s="86">
        <f t="shared" si="1142"/>
        <v>8.4468234695126321E-5</v>
      </c>
      <c r="AP1669" s="88">
        <f t="shared" si="1143"/>
        <v>7.826521979292491E-7</v>
      </c>
      <c r="AQ1669" s="89">
        <f t="shared" si="1144"/>
        <v>3.8720687687026012E-5</v>
      </c>
      <c r="AR1669" s="89">
        <f t="shared" si="1145"/>
        <v>2.4715332566186813E-7</v>
      </c>
      <c r="AS1669" s="89">
        <f t="shared" si="1146"/>
        <v>1.6476888377457877E-5</v>
      </c>
      <c r="AT1669" s="89">
        <f t="shared" si="1147"/>
        <v>4.9430665132373632E-2</v>
      </c>
      <c r="AU1669" s="91">
        <f t="shared" si="1148"/>
        <v>2.3141982108253786E-7</v>
      </c>
      <c r="AV1669" s="95">
        <f t="shared" ref="AV1669:AV1684" si="1158">AJ1669*1000000</f>
        <v>285.66805224417595</v>
      </c>
      <c r="AW1669" s="96">
        <f t="shared" ref="AW1669:AW1684" si="1159">AK1669*1000000</f>
        <v>14133.051005764493</v>
      </c>
      <c r="AX1669" s="96">
        <f t="shared" ref="AX1669:AX1684" si="1160">AL1669*1000000</f>
        <v>90.210963866581864</v>
      </c>
      <c r="AY1669" s="96">
        <f t="shared" ref="AY1669:AY1684" si="1161">AM1669*1000000</f>
        <v>6014.0642577721255</v>
      </c>
      <c r="AZ1669" s="96">
        <f t="shared" ref="AZ1669:AZ1684" si="1162">AN1669*1000000</f>
        <v>18042192.773316376</v>
      </c>
      <c r="BA1669" s="97">
        <f t="shared" ref="BA1669:BA1684" si="1163">AO1669*1000000</f>
        <v>84.468234695126327</v>
      </c>
      <c r="BB1669" s="102">
        <f t="shared" ref="BB1669:BB1685" si="1164">AP1669*1000000</f>
        <v>0.78265219792924912</v>
      </c>
      <c r="BC1669" s="98">
        <f t="shared" ref="BC1669:BC1684" si="1165">AQ1669*1000000</f>
        <v>38.720687687026015</v>
      </c>
      <c r="BD1669" s="98">
        <f t="shared" ref="BD1669:BD1684" si="1166">AR1669*1000000</f>
        <v>0.24715332566186812</v>
      </c>
      <c r="BE1669" s="98">
        <f t="shared" ref="BE1669:BE1684" si="1167">AS1669*1000000</f>
        <v>16.476888377457875</v>
      </c>
      <c r="BF1669" s="98">
        <f t="shared" ref="BF1669:BF1684" si="1168">AT1669*1000000</f>
        <v>49430.66513237363</v>
      </c>
      <c r="BG1669" s="103">
        <f t="shared" ref="BG1669:BG1684" si="1169">AU1669*1000000</f>
        <v>0.23141982108253786</v>
      </c>
      <c r="BH1669">
        <v>0.1</v>
      </c>
      <c r="BI1669">
        <f t="shared" si="1149"/>
        <v>939.69754027689453</v>
      </c>
      <c r="BJ1669">
        <v>0.1</v>
      </c>
      <c r="BK1669">
        <f t="shared" si="1150"/>
        <v>860.83841463414637</v>
      </c>
      <c r="BL1669" s="114">
        <v>12.16</v>
      </c>
      <c r="BM1669" s="114">
        <v>601.6</v>
      </c>
      <c r="BN1669" s="114">
        <v>1.92</v>
      </c>
      <c r="BO1669" s="114">
        <v>256</v>
      </c>
      <c r="BP1669" s="114">
        <v>384000</v>
      </c>
      <c r="BQ1669" s="107">
        <f t="shared" si="1151"/>
        <v>1.0442E-9</v>
      </c>
      <c r="BR1669" s="107">
        <f t="shared" si="1152"/>
        <v>1.1778395532672018E-4</v>
      </c>
      <c r="BS1669" s="107">
        <f t="shared" si="1153"/>
        <v>5.8272062109008928E-3</v>
      </c>
      <c r="BT1669" s="107">
        <f t="shared" si="1154"/>
        <v>2.0171784752145435E-5</v>
      </c>
      <c r="BU1669" s="107">
        <f t="shared" si="1155"/>
        <v>2.4796622174046352E-3</v>
      </c>
      <c r="BV1669" s="107">
        <f t="shared" si="1156"/>
        <v>4.0343569504290873</v>
      </c>
      <c r="BW1669" s="117">
        <f t="shared" si="1157"/>
        <v>1.1945612309556126E-5</v>
      </c>
    </row>
    <row r="1670" spans="1:75" ht="45" customHeight="1" x14ac:dyDescent="0.25">
      <c r="A1670" s="108">
        <v>4.6118555555555556</v>
      </c>
      <c r="B1670" s="108">
        <v>-74.099141666666668</v>
      </c>
      <c r="C1670" s="119">
        <v>29</v>
      </c>
      <c r="D1670" s="119">
        <v>25</v>
      </c>
      <c r="E1670" s="119">
        <v>2318</v>
      </c>
      <c r="F1670" s="68" t="s">
        <v>4113</v>
      </c>
      <c r="G1670" s="73" t="s">
        <v>4114</v>
      </c>
      <c r="H1670" s="73" t="s">
        <v>4115</v>
      </c>
      <c r="I1670" s="14" t="s">
        <v>133</v>
      </c>
      <c r="J1670" s="1" t="s">
        <v>41</v>
      </c>
      <c r="K1670" s="73">
        <v>60</v>
      </c>
      <c r="L1670" s="73"/>
      <c r="M1670" s="1"/>
      <c r="N1670" s="74" t="s">
        <v>3490</v>
      </c>
      <c r="O1670" s="56" t="s">
        <v>3491</v>
      </c>
      <c r="P1670" s="28">
        <v>4.2689148957375835E-3</v>
      </c>
      <c r="Q1670" s="54">
        <v>57600</v>
      </c>
      <c r="R1670" s="18">
        <v>58592.003444781731</v>
      </c>
      <c r="S1670" s="15" t="s">
        <v>64</v>
      </c>
      <c r="T1670" s="15"/>
      <c r="U1670" s="15"/>
      <c r="V1670" s="14">
        <v>365</v>
      </c>
      <c r="W1670" s="55" t="s">
        <v>4116</v>
      </c>
      <c r="X1670" s="1"/>
      <c r="Y1670" s="14">
        <v>2920</v>
      </c>
      <c r="Z1670" s="1"/>
      <c r="AA1670" s="1"/>
      <c r="AB1670" s="19" t="s">
        <v>226</v>
      </c>
      <c r="AC1670" s="19">
        <v>2.5694890469471097</v>
      </c>
      <c r="AD1670" s="19">
        <v>3.4973600916780092</v>
      </c>
      <c r="AE1670" s="19">
        <v>0.17843673937132704</v>
      </c>
      <c r="AF1670" s="19">
        <v>4.2824817449118493</v>
      </c>
      <c r="AG1670" s="19">
        <v>1688.1177599999714</v>
      </c>
      <c r="AH1670" s="20">
        <v>1159.0914634146341</v>
      </c>
      <c r="AI1670" s="20">
        <v>1.4200000000000001E-4</v>
      </c>
      <c r="AJ1670" s="21">
        <f t="shared" ref="AJ1670:AJ1675" si="1170">AC1670*R1670/1000000</f>
        <v>0.15055151109005396</v>
      </c>
      <c r="AK1670" s="21">
        <f t="shared" ref="AK1670:AK1675" si="1171">AD1670*R1670/1000000</f>
        <v>0.20491733453924005</v>
      </c>
      <c r="AL1670" s="21">
        <f t="shared" ref="AL1670:AL1675" si="1172">AE1670*R1670/1000000</f>
        <v>1.0454966047920414E-2</v>
      </c>
      <c r="AM1670" s="21">
        <f t="shared" ref="AM1670:AM1675" si="1173">AF1670*R1670/1000000</f>
        <v>0.25091918515008999</v>
      </c>
      <c r="AN1670" s="21">
        <f t="shared" ref="AN1670:AN1675" si="1174">AG1670*R1670/1000000</f>
        <v>98.910201609115546</v>
      </c>
      <c r="AO1670" s="86">
        <f t="shared" si="1142"/>
        <v>0.16742562021603197</v>
      </c>
      <c r="AP1670" s="88">
        <f t="shared" si="1143"/>
        <v>4.1246989339740813E-4</v>
      </c>
      <c r="AQ1670" s="89">
        <f t="shared" si="1144"/>
        <v>5.6141735490202751E-4</v>
      </c>
      <c r="AR1670" s="89">
        <f t="shared" si="1145"/>
        <v>2.8643742597042228E-5</v>
      </c>
      <c r="AS1670" s="89">
        <f t="shared" si="1146"/>
        <v>6.8744982232901361E-4</v>
      </c>
      <c r="AT1670" s="89">
        <f t="shared" si="1147"/>
        <v>0.27098685372360426</v>
      </c>
      <c r="AU1670" s="91">
        <f t="shared" si="1148"/>
        <v>4.5870032935899167E-4</v>
      </c>
      <c r="AV1670" s="95">
        <f t="shared" si="1158"/>
        <v>150551.51109005397</v>
      </c>
      <c r="AW1670" s="96">
        <f t="shared" si="1159"/>
        <v>204917.33453924005</v>
      </c>
      <c r="AX1670" s="96">
        <f t="shared" si="1160"/>
        <v>10454.966047920414</v>
      </c>
      <c r="AY1670" s="96">
        <f t="shared" si="1161"/>
        <v>250919.18515008999</v>
      </c>
      <c r="AZ1670" s="96">
        <f t="shared" si="1162"/>
        <v>98910201.609115541</v>
      </c>
      <c r="BA1670" s="97">
        <f t="shared" si="1163"/>
        <v>167425.62021603197</v>
      </c>
      <c r="BB1670" s="102">
        <f t="shared" si="1164"/>
        <v>412.46989339740816</v>
      </c>
      <c r="BC1670" s="98">
        <f t="shared" si="1165"/>
        <v>561.41735490202745</v>
      </c>
      <c r="BD1670" s="98">
        <f t="shared" si="1166"/>
        <v>28.643742597042227</v>
      </c>
      <c r="BE1670" s="98">
        <f t="shared" si="1167"/>
        <v>687.44982232901361</v>
      </c>
      <c r="BF1670" s="98">
        <f t="shared" si="1168"/>
        <v>270986.85372360423</v>
      </c>
      <c r="BG1670" s="103">
        <f t="shared" si="1169"/>
        <v>458.70032935899167</v>
      </c>
      <c r="BH1670">
        <v>0.1</v>
      </c>
      <c r="BI1670">
        <f t="shared" si="1149"/>
        <v>5859.2003444781731</v>
      </c>
      <c r="BJ1670">
        <v>0.1</v>
      </c>
      <c r="BK1670">
        <f t="shared" si="1150"/>
        <v>115.90914634146341</v>
      </c>
      <c r="BL1670">
        <f>AC1670*0.1</f>
        <v>0.25694890469471099</v>
      </c>
      <c r="BM1670">
        <f>AD1670*0.1</f>
        <v>0.34973600916780095</v>
      </c>
      <c r="BN1670">
        <f>AE1670*0.1</f>
        <v>1.7843673937132706E-2</v>
      </c>
      <c r="BO1670">
        <f>AF1670*0.1</f>
        <v>0.42824817449118496</v>
      </c>
      <c r="BP1670">
        <f>AG1670*0.1</f>
        <v>168.81177599999717</v>
      </c>
      <c r="BQ1670" s="107">
        <f t="shared" si="1151"/>
        <v>1.4200000000000001E-5</v>
      </c>
      <c r="BR1670" s="107">
        <f t="shared" si="1152"/>
        <v>2.1291198881931778E-2</v>
      </c>
      <c r="BS1670" s="107">
        <f t="shared" si="1153"/>
        <v>2.8979687367073799E-2</v>
      </c>
      <c r="BT1670" s="107">
        <f t="shared" si="1154"/>
        <v>1.4785554779119289E-3</v>
      </c>
      <c r="BU1670" s="107">
        <f t="shared" si="1155"/>
        <v>3.5485331469886305E-2</v>
      </c>
      <c r="BV1670" s="107">
        <f t="shared" si="1156"/>
        <v>13.988014857266837</v>
      </c>
      <c r="BW1670" s="117">
        <f t="shared" si="1157"/>
        <v>2.367755827982395E-2</v>
      </c>
    </row>
    <row r="1671" spans="1:75" ht="30" customHeight="1" x14ac:dyDescent="0.25">
      <c r="A1671" s="108">
        <v>4.6121749999999997</v>
      </c>
      <c r="B1671" s="108">
        <v>-74.09889444444444</v>
      </c>
      <c r="C1671" s="119">
        <v>29</v>
      </c>
      <c r="D1671" s="119">
        <v>25</v>
      </c>
      <c r="E1671" s="119">
        <v>2318</v>
      </c>
      <c r="F1671" s="68" t="s">
        <v>4117</v>
      </c>
      <c r="G1671" s="73" t="s">
        <v>4118</v>
      </c>
      <c r="H1671" s="73" t="s">
        <v>4119</v>
      </c>
      <c r="I1671" s="14" t="s">
        <v>133</v>
      </c>
      <c r="J1671" s="68" t="s">
        <v>53</v>
      </c>
      <c r="K1671" s="73"/>
      <c r="L1671" s="73"/>
      <c r="M1671" s="1"/>
      <c r="N1671" s="62" t="s">
        <v>62</v>
      </c>
      <c r="O1671" s="56" t="s">
        <v>63</v>
      </c>
      <c r="P1671" s="17">
        <v>1.192780523187394E-2</v>
      </c>
      <c r="Q1671" s="69">
        <v>2160</v>
      </c>
      <c r="R1671" s="18">
        <v>2265.5542763630428</v>
      </c>
      <c r="S1671" s="15" t="s">
        <v>64</v>
      </c>
      <c r="T1671" s="15">
        <f>((R1671*6933000)/1000)/8460</f>
        <v>1856.6297633599263</v>
      </c>
      <c r="U1671" s="15" t="s">
        <v>45</v>
      </c>
      <c r="V1671" s="14">
        <v>365</v>
      </c>
      <c r="W1671" s="55" t="s">
        <v>4116</v>
      </c>
      <c r="X1671" s="1"/>
      <c r="Y1671" s="14">
        <v>2920</v>
      </c>
      <c r="Z1671" s="1"/>
      <c r="AA1671" s="1"/>
      <c r="AB1671" s="19" t="s">
        <v>226</v>
      </c>
      <c r="AC1671" s="19">
        <v>12.7152226842523</v>
      </c>
      <c r="AD1671" s="19">
        <v>4.5638248573294096</v>
      </c>
      <c r="AE1671" s="19">
        <v>12.0799261022882</v>
      </c>
      <c r="AF1671" s="19">
        <v>6.25</v>
      </c>
      <c r="AG1671" s="19">
        <v>2343</v>
      </c>
      <c r="AH1671" s="20">
        <v>8608.3841463414628</v>
      </c>
      <c r="AI1671" s="20">
        <v>1.0442E-8</v>
      </c>
      <c r="AJ1671" s="21">
        <f t="shared" si="1170"/>
        <v>2.8807027127216167E-2</v>
      </c>
      <c r="AK1671" s="21">
        <f t="shared" si="1171"/>
        <v>1.0339592922094598E-2</v>
      </c>
      <c r="AL1671" s="21">
        <f t="shared" si="1172"/>
        <v>2.7367728239188576E-2</v>
      </c>
      <c r="AM1671" s="21">
        <f t="shared" si="1173"/>
        <v>1.4159714227269018E-2</v>
      </c>
      <c r="AN1671" s="21">
        <f t="shared" si="1174"/>
        <v>5.3081936695186096</v>
      </c>
      <c r="AO1671" s="86">
        <f t="shared" si="1142"/>
        <v>9.4281405436559516E-5</v>
      </c>
      <c r="AP1671" s="88">
        <f t="shared" si="1143"/>
        <v>7.8923361992373065E-5</v>
      </c>
      <c r="AQ1671" s="89">
        <f t="shared" si="1144"/>
        <v>2.8327651841355064E-5</v>
      </c>
      <c r="AR1671" s="89">
        <f t="shared" si="1145"/>
        <v>7.4980077367639941E-5</v>
      </c>
      <c r="AS1671" s="89">
        <f t="shared" si="1146"/>
        <v>3.8793737608956213E-5</v>
      </c>
      <c r="AT1671" s="89">
        <f t="shared" si="1147"/>
        <v>1.4542996354845506E-2</v>
      </c>
      <c r="AU1671" s="91">
        <f t="shared" si="1148"/>
        <v>2.5830522037413568E-7</v>
      </c>
      <c r="AV1671" s="95">
        <f t="shared" si="1158"/>
        <v>28807.027127216166</v>
      </c>
      <c r="AW1671" s="96">
        <f t="shared" si="1159"/>
        <v>10339.592922094598</v>
      </c>
      <c r="AX1671" s="96">
        <f t="shared" si="1160"/>
        <v>27367.728239188575</v>
      </c>
      <c r="AY1671" s="96">
        <f t="shared" si="1161"/>
        <v>14159.714227269018</v>
      </c>
      <c r="AZ1671" s="96">
        <f t="shared" si="1162"/>
        <v>5308193.6695186095</v>
      </c>
      <c r="BA1671" s="97">
        <f t="shared" si="1163"/>
        <v>94.28140543655951</v>
      </c>
      <c r="BB1671" s="102">
        <f t="shared" si="1164"/>
        <v>78.92336199237306</v>
      </c>
      <c r="BC1671" s="98">
        <f t="shared" si="1165"/>
        <v>28.327651841355063</v>
      </c>
      <c r="BD1671" s="98">
        <f t="shared" si="1166"/>
        <v>74.980077367639936</v>
      </c>
      <c r="BE1671" s="98">
        <f t="shared" si="1167"/>
        <v>38.793737608956214</v>
      </c>
      <c r="BF1671" s="98">
        <f t="shared" si="1168"/>
        <v>14542.996354845505</v>
      </c>
      <c r="BG1671" s="103">
        <f t="shared" si="1169"/>
        <v>0.25830522037413567</v>
      </c>
      <c r="BH1671">
        <v>0.1</v>
      </c>
      <c r="BI1671">
        <f t="shared" si="1149"/>
        <v>226.5554276363043</v>
      </c>
      <c r="BJ1671">
        <v>0.1</v>
      </c>
      <c r="BK1671">
        <f t="shared" si="1150"/>
        <v>860.83841463414637</v>
      </c>
      <c r="BL1671" s="114">
        <v>8.7974410932361504</v>
      </c>
      <c r="BM1671" s="114">
        <v>3.6268345072346699</v>
      </c>
      <c r="BN1671" s="114">
        <v>10.053852918428399</v>
      </c>
      <c r="BO1671" s="114">
        <v>12.5</v>
      </c>
      <c r="BP1671" s="114">
        <v>2343</v>
      </c>
      <c r="BQ1671" s="107">
        <f t="shared" si="1151"/>
        <v>1.0442E-9</v>
      </c>
      <c r="BR1671" s="107">
        <f t="shared" si="1152"/>
        <v>2.0138182878275193E-2</v>
      </c>
      <c r="BS1671" s="107">
        <f t="shared" si="1153"/>
        <v>8.281589023118591E-3</v>
      </c>
      <c r="BT1671" s="107">
        <f t="shared" si="1154"/>
        <v>2.2941374969626969E-2</v>
      </c>
      <c r="BU1671" s="107">
        <f t="shared" si="1155"/>
        <v>2.8354805643165285E-2</v>
      </c>
      <c r="BV1671" s="107">
        <f t="shared" si="1156"/>
        <v>5.3346686151483311</v>
      </c>
      <c r="BW1671" s="117">
        <f t="shared" si="1157"/>
        <v>1.3333404224797892E-5</v>
      </c>
    </row>
    <row r="1672" spans="1:75" ht="45" customHeight="1" x14ac:dyDescent="0.25">
      <c r="A1672" s="108">
        <v>4.5698999999999996</v>
      </c>
      <c r="B1672" s="108">
        <v>-74.092616666666657</v>
      </c>
      <c r="C1672" s="119">
        <v>30</v>
      </c>
      <c r="D1672" s="119">
        <v>21</v>
      </c>
      <c r="E1672" s="119">
        <v>2267</v>
      </c>
      <c r="F1672" s="68" t="s">
        <v>4120</v>
      </c>
      <c r="G1672" s="73" t="s">
        <v>4121</v>
      </c>
      <c r="H1672" s="73" t="s">
        <v>4122</v>
      </c>
      <c r="I1672" s="68" t="s">
        <v>2934</v>
      </c>
      <c r="J1672" s="1" t="s">
        <v>41</v>
      </c>
      <c r="K1672" s="73">
        <v>30</v>
      </c>
      <c r="L1672" s="73"/>
      <c r="M1672" s="1"/>
      <c r="N1672" s="74" t="s">
        <v>3490</v>
      </c>
      <c r="O1672" s="56" t="s">
        <v>3491</v>
      </c>
      <c r="P1672" s="28">
        <v>4.2689148957375835E-3</v>
      </c>
      <c r="Q1672" s="69">
        <v>120000</v>
      </c>
      <c r="R1672" s="18">
        <v>122066.67384329527</v>
      </c>
      <c r="S1672" s="15" t="s">
        <v>64</v>
      </c>
      <c r="T1672" s="15"/>
      <c r="U1672" s="15"/>
      <c r="V1672" s="14">
        <v>365</v>
      </c>
      <c r="W1672" s="55" t="s">
        <v>4116</v>
      </c>
      <c r="X1672" s="1"/>
      <c r="Y1672" s="14">
        <v>2920</v>
      </c>
      <c r="Z1672" s="1"/>
      <c r="AA1672" s="1"/>
      <c r="AB1672" s="19" t="s">
        <v>226</v>
      </c>
      <c r="AC1672" s="19">
        <v>2.5694890469471097</v>
      </c>
      <c r="AD1672" s="19">
        <v>3.4973600916780092</v>
      </c>
      <c r="AE1672" s="19">
        <v>0.17843673937132704</v>
      </c>
      <c r="AF1672" s="19">
        <v>4.2824817449118493</v>
      </c>
      <c r="AG1672" s="19">
        <v>1688.1177599999714</v>
      </c>
      <c r="AH1672" s="20">
        <v>1159.0914634146341</v>
      </c>
      <c r="AI1672" s="20">
        <v>1.4200000000000001E-4</v>
      </c>
      <c r="AJ1672" s="21">
        <f t="shared" si="1170"/>
        <v>0.31364898143761244</v>
      </c>
      <c r="AK1672" s="21">
        <f t="shared" si="1171"/>
        <v>0.42691111362341683</v>
      </c>
      <c r="AL1672" s="21">
        <f t="shared" si="1172"/>
        <v>2.1781179266500861E-2</v>
      </c>
      <c r="AM1672" s="21">
        <f t="shared" si="1173"/>
        <v>0.52274830239602077</v>
      </c>
      <c r="AN1672" s="21">
        <f t="shared" si="1174"/>
        <v>206.06292001899072</v>
      </c>
      <c r="AO1672" s="86">
        <f t="shared" si="1142"/>
        <v>0.16742562021603197</v>
      </c>
      <c r="AP1672" s="88">
        <f t="shared" si="1143"/>
        <v>8.593122779112669E-4</v>
      </c>
      <c r="AQ1672" s="89">
        <f t="shared" si="1144"/>
        <v>1.1696194893792242E-3</v>
      </c>
      <c r="AR1672" s="89">
        <f t="shared" si="1145"/>
        <v>5.9674463743837973E-5</v>
      </c>
      <c r="AS1672" s="89">
        <f t="shared" si="1146"/>
        <v>1.4321871298521116E-3</v>
      </c>
      <c r="AT1672" s="89">
        <f t="shared" si="1147"/>
        <v>0.56455594525750885</v>
      </c>
      <c r="AU1672" s="91">
        <f t="shared" si="1148"/>
        <v>4.5870032935899167E-4</v>
      </c>
      <c r="AV1672" s="95">
        <f t="shared" si="1158"/>
        <v>313648.98143761244</v>
      </c>
      <c r="AW1672" s="96">
        <f t="shared" si="1159"/>
        <v>426911.11362341681</v>
      </c>
      <c r="AX1672" s="96">
        <f t="shared" si="1160"/>
        <v>21781.179266500862</v>
      </c>
      <c r="AY1672" s="96">
        <f t="shared" si="1161"/>
        <v>522748.30239602079</v>
      </c>
      <c r="AZ1672" s="96">
        <f t="shared" si="1162"/>
        <v>206062920.01899073</v>
      </c>
      <c r="BA1672" s="97">
        <f t="shared" si="1163"/>
        <v>167425.62021603197</v>
      </c>
      <c r="BB1672" s="102">
        <f t="shared" si="1164"/>
        <v>859.31227791126696</v>
      </c>
      <c r="BC1672" s="98">
        <f t="shared" si="1165"/>
        <v>1169.6194893792242</v>
      </c>
      <c r="BD1672" s="98">
        <f t="shared" si="1166"/>
        <v>59.674463743837975</v>
      </c>
      <c r="BE1672" s="98">
        <f t="shared" si="1167"/>
        <v>1432.1871298521116</v>
      </c>
      <c r="BF1672" s="98">
        <f t="shared" si="1168"/>
        <v>564555.94525750889</v>
      </c>
      <c r="BG1672" s="103">
        <f t="shared" si="1169"/>
        <v>458.70032935899167</v>
      </c>
      <c r="BH1672">
        <v>0.1</v>
      </c>
      <c r="BI1672">
        <f t="shared" si="1149"/>
        <v>12206.667384329528</v>
      </c>
      <c r="BJ1672">
        <v>0.1</v>
      </c>
      <c r="BK1672">
        <f t="shared" si="1150"/>
        <v>115.90914634146341</v>
      </c>
      <c r="BL1672">
        <f>AC1672*0.1</f>
        <v>0.25694890469471099</v>
      </c>
      <c r="BM1672">
        <f>AD1672*0.1</f>
        <v>0.34973600916780095</v>
      </c>
      <c r="BN1672">
        <f>AE1672*0.1</f>
        <v>1.7843673937132706E-2</v>
      </c>
      <c r="BO1672">
        <f>AF1672*0.1</f>
        <v>0.42824817449118496</v>
      </c>
      <c r="BP1672">
        <f>AG1672*0.1</f>
        <v>168.81177599999717</v>
      </c>
      <c r="BQ1672" s="107">
        <f t="shared" si="1151"/>
        <v>1.4200000000000001E-5</v>
      </c>
      <c r="BR1672" s="107">
        <f t="shared" si="1152"/>
        <v>4.4356664337357875E-2</v>
      </c>
      <c r="BS1672" s="107">
        <f t="shared" si="1153"/>
        <v>6.0374348681403754E-2</v>
      </c>
      <c r="BT1672" s="107">
        <f t="shared" si="1154"/>
        <v>3.0803239123165186E-3</v>
      </c>
      <c r="BU1672" s="107">
        <f t="shared" si="1155"/>
        <v>7.392777389559646E-2</v>
      </c>
      <c r="BV1672" s="107">
        <f t="shared" si="1156"/>
        <v>29.141697619305909</v>
      </c>
      <c r="BW1672" s="117">
        <f t="shared" si="1157"/>
        <v>2.367755827982395E-2</v>
      </c>
    </row>
    <row r="1673" spans="1:75" ht="15" customHeight="1" x14ac:dyDescent="0.25">
      <c r="A1673" s="108">
        <v>4.6121777777777773</v>
      </c>
      <c r="B1673" s="108">
        <v>-74.0989</v>
      </c>
      <c r="C1673" s="119">
        <v>29</v>
      </c>
      <c r="D1673" s="119">
        <v>25</v>
      </c>
      <c r="E1673" s="119">
        <v>2318</v>
      </c>
      <c r="F1673" s="68" t="s">
        <v>4123</v>
      </c>
      <c r="G1673" s="73" t="s">
        <v>4124</v>
      </c>
      <c r="H1673" s="73" t="s">
        <v>4125</v>
      </c>
      <c r="I1673" s="14" t="s">
        <v>133</v>
      </c>
      <c r="J1673" s="68" t="s">
        <v>53</v>
      </c>
      <c r="K1673" s="73"/>
      <c r="L1673" s="73"/>
      <c r="M1673" s="1"/>
      <c r="N1673" s="62" t="s">
        <v>62</v>
      </c>
      <c r="O1673" s="56" t="s">
        <v>63</v>
      </c>
      <c r="P1673" s="17">
        <v>1.192780523187394E-2</v>
      </c>
      <c r="Q1673" s="69">
        <v>16800</v>
      </c>
      <c r="R1673" s="18">
        <v>17620.977705045891</v>
      </c>
      <c r="S1673" s="15" t="s">
        <v>64</v>
      </c>
      <c r="T1673" s="15">
        <f t="shared" ref="T1673:T1675" si="1175">((R1673*6933000)/1000)/8460</f>
        <v>14440.453715021649</v>
      </c>
      <c r="U1673" s="15" t="s">
        <v>45</v>
      </c>
      <c r="V1673" s="14">
        <v>365</v>
      </c>
      <c r="W1673" s="55" t="s">
        <v>4116</v>
      </c>
      <c r="X1673" s="1"/>
      <c r="Y1673" s="14">
        <v>2920</v>
      </c>
      <c r="Z1673" s="1"/>
      <c r="AA1673" s="1"/>
      <c r="AB1673" s="19" t="s">
        <v>226</v>
      </c>
      <c r="AC1673" s="19">
        <v>12.7152226842523</v>
      </c>
      <c r="AD1673" s="19">
        <v>4.5638248573294096</v>
      </c>
      <c r="AE1673" s="19">
        <v>12.0799261022882</v>
      </c>
      <c r="AF1673" s="19">
        <v>6.25</v>
      </c>
      <c r="AG1673" s="19">
        <v>2343</v>
      </c>
      <c r="AH1673" s="23">
        <v>16800</v>
      </c>
      <c r="AI1673" s="20">
        <v>2.0000000000000002E-5</v>
      </c>
      <c r="AJ1673" s="21">
        <f t="shared" si="1170"/>
        <v>0.22405465543390354</v>
      </c>
      <c r="AK1673" s="21">
        <f t="shared" si="1171"/>
        <v>8.0419056060735766E-2</v>
      </c>
      <c r="AL1673" s="21">
        <f t="shared" si="1172"/>
        <v>0.21286010852702228</v>
      </c>
      <c r="AM1673" s="21">
        <f t="shared" si="1173"/>
        <v>0.11013111065653682</v>
      </c>
      <c r="AN1673" s="21">
        <f t="shared" si="1174"/>
        <v>41.285950762922525</v>
      </c>
      <c r="AO1673" s="86">
        <f t="shared" si="1142"/>
        <v>0.3524195541009178</v>
      </c>
      <c r="AP1673" s="88">
        <f t="shared" si="1143"/>
        <v>6.1384837105179048E-4</v>
      </c>
      <c r="AQ1673" s="89">
        <f t="shared" si="1144"/>
        <v>2.2032618098831718E-4</v>
      </c>
      <c r="AR1673" s="89">
        <f t="shared" si="1145"/>
        <v>5.8317837952608846E-4</v>
      </c>
      <c r="AS1673" s="89">
        <f t="shared" si="1146"/>
        <v>3.0172907029188167E-4</v>
      </c>
      <c r="AT1673" s="89">
        <f t="shared" si="1147"/>
        <v>0.11311219387102062</v>
      </c>
      <c r="AU1673" s="91">
        <f t="shared" si="1148"/>
        <v>9.655330249340214E-4</v>
      </c>
      <c r="AV1673" s="95">
        <f t="shared" si="1158"/>
        <v>224054.65543390354</v>
      </c>
      <c r="AW1673" s="96">
        <f t="shared" si="1159"/>
        <v>80419.056060735762</v>
      </c>
      <c r="AX1673" s="96">
        <f t="shared" si="1160"/>
        <v>212860.10852702227</v>
      </c>
      <c r="AY1673" s="96">
        <f t="shared" si="1161"/>
        <v>110131.11065653681</v>
      </c>
      <c r="AZ1673" s="96">
        <f t="shared" si="1162"/>
        <v>41285950.762922525</v>
      </c>
      <c r="BA1673" s="97">
        <f t="shared" si="1163"/>
        <v>352419.55410091783</v>
      </c>
      <c r="BB1673" s="102">
        <f t="shared" si="1164"/>
        <v>613.84837105179054</v>
      </c>
      <c r="BC1673" s="98">
        <f t="shared" si="1165"/>
        <v>220.32618098831719</v>
      </c>
      <c r="BD1673" s="98">
        <f t="shared" si="1166"/>
        <v>583.17837952608841</v>
      </c>
      <c r="BE1673" s="98">
        <f t="shared" si="1167"/>
        <v>301.72907029188167</v>
      </c>
      <c r="BF1673" s="98">
        <f t="shared" si="1168"/>
        <v>113112.19387102062</v>
      </c>
      <c r="BG1673" s="103">
        <f t="shared" si="1169"/>
        <v>965.53302493402146</v>
      </c>
      <c r="BH1673">
        <v>0.1</v>
      </c>
      <c r="BI1673">
        <f t="shared" si="1149"/>
        <v>1762.0977705045891</v>
      </c>
      <c r="BJ1673">
        <v>0.1</v>
      </c>
      <c r="BK1673">
        <f t="shared" si="1150"/>
        <v>1680</v>
      </c>
      <c r="BL1673" s="114">
        <v>8.7974410932361504</v>
      </c>
      <c r="BM1673" s="114">
        <v>3.6268345072346699</v>
      </c>
      <c r="BN1673" s="114">
        <v>10.053852918428399</v>
      </c>
      <c r="BO1673" s="114">
        <v>12.5</v>
      </c>
      <c r="BP1673" s="114">
        <v>2343</v>
      </c>
      <c r="BQ1673" s="107">
        <f t="shared" si="1151"/>
        <v>2.0000000000000003E-6</v>
      </c>
      <c r="BR1673" s="107">
        <f t="shared" si="1152"/>
        <v>0.15663031127547375</v>
      </c>
      <c r="BS1673" s="107">
        <f t="shared" si="1153"/>
        <v>6.4412359068700159E-2</v>
      </c>
      <c r="BT1673" s="107">
        <f t="shared" si="1154"/>
        <v>0.17843291643043199</v>
      </c>
      <c r="BU1673" s="107">
        <f t="shared" si="1155"/>
        <v>0.22053737722461891</v>
      </c>
      <c r="BV1673" s="107">
        <f t="shared" si="1156"/>
        <v>41.491867006709249</v>
      </c>
      <c r="BW1673" s="117">
        <f t="shared" si="1157"/>
        <v>4.9839651305499673E-2</v>
      </c>
    </row>
    <row r="1674" spans="1:75" ht="15" customHeight="1" x14ac:dyDescent="0.25">
      <c r="A1674" s="108">
        <v>4.6229833333333339</v>
      </c>
      <c r="B1674" s="108">
        <v>-74.091011111111101</v>
      </c>
      <c r="C1674" s="119">
        <v>30</v>
      </c>
      <c r="D1674" s="119">
        <v>26</v>
      </c>
      <c r="E1674" s="119">
        <v>2332</v>
      </c>
      <c r="F1674" s="68" t="s">
        <v>4126</v>
      </c>
      <c r="G1674" s="73" t="s">
        <v>4127</v>
      </c>
      <c r="H1674" s="73" t="s">
        <v>4128</v>
      </c>
      <c r="I1674" s="14" t="s">
        <v>133</v>
      </c>
      <c r="J1674" s="53" t="s">
        <v>1274</v>
      </c>
      <c r="K1674" s="73" t="s">
        <v>4129</v>
      </c>
      <c r="L1674" s="73"/>
      <c r="M1674" s="1"/>
      <c r="N1674" s="62" t="s">
        <v>62</v>
      </c>
      <c r="O1674" s="56" t="s">
        <v>63</v>
      </c>
      <c r="P1674" s="22">
        <v>-1.5549305289660951E-2</v>
      </c>
      <c r="Q1674" s="69">
        <v>2160</v>
      </c>
      <c r="R1674" s="18">
        <v>2029.7466869980919</v>
      </c>
      <c r="S1674" s="15" t="s">
        <v>64</v>
      </c>
      <c r="T1674" s="15">
        <f t="shared" si="1175"/>
        <v>1663.3846076782236</v>
      </c>
      <c r="U1674" s="15" t="s">
        <v>45</v>
      </c>
      <c r="V1674" s="14">
        <v>365</v>
      </c>
      <c r="W1674" s="55" t="s">
        <v>4116</v>
      </c>
      <c r="X1674" s="1"/>
      <c r="Y1674" s="14">
        <v>2920</v>
      </c>
      <c r="Z1674" s="1"/>
      <c r="AA1674" s="1"/>
      <c r="AB1674" s="19" t="s">
        <v>226</v>
      </c>
      <c r="AC1674" s="19">
        <v>12.7152226842523</v>
      </c>
      <c r="AD1674" s="19">
        <v>4.5638248573294096</v>
      </c>
      <c r="AE1674" s="19">
        <v>12.0799261022882</v>
      </c>
      <c r="AF1674" s="19">
        <v>6.25</v>
      </c>
      <c r="AG1674" s="19">
        <v>2343</v>
      </c>
      <c r="AH1674" s="20">
        <v>8608.3841463414628</v>
      </c>
      <c r="AI1674" s="20">
        <v>1.0442E-8</v>
      </c>
      <c r="AJ1674" s="21">
        <f t="shared" si="1170"/>
        <v>2.5808681117804093E-2</v>
      </c>
      <c r="AK1674" s="21">
        <f t="shared" si="1171"/>
        <v>9.263408384203909E-3</v>
      </c>
      <c r="AL1674" s="21">
        <f t="shared" si="1172"/>
        <v>2.4519189985301247E-2</v>
      </c>
      <c r="AM1674" s="21">
        <f t="shared" si="1173"/>
        <v>1.2685916793738075E-2</v>
      </c>
      <c r="AN1674" s="21">
        <f t="shared" si="1174"/>
        <v>4.7556964876365297</v>
      </c>
      <c r="AO1674" s="86">
        <f t="shared" si="1142"/>
        <v>8.4468234695126321E-5</v>
      </c>
      <c r="AP1674" s="88">
        <f t="shared" si="1143"/>
        <v>7.0708715391244089E-5</v>
      </c>
      <c r="AQ1674" s="89">
        <f t="shared" si="1144"/>
        <v>2.537920105261345E-5</v>
      </c>
      <c r="AR1674" s="89">
        <f t="shared" si="1145"/>
        <v>6.7175862973428075E-5</v>
      </c>
      <c r="AS1674" s="89">
        <f t="shared" si="1146"/>
        <v>3.4755936421200207E-5</v>
      </c>
      <c r="AT1674" s="89">
        <f t="shared" si="1147"/>
        <v>1.3029305445579533E-2</v>
      </c>
      <c r="AU1674" s="91">
        <f t="shared" si="1148"/>
        <v>2.3141982108253786E-7</v>
      </c>
      <c r="AV1674" s="95">
        <f t="shared" si="1158"/>
        <v>25808.681117804092</v>
      </c>
      <c r="AW1674" s="96">
        <f t="shared" si="1159"/>
        <v>9263.408384203909</v>
      </c>
      <c r="AX1674" s="96">
        <f t="shared" si="1160"/>
        <v>24519.189985301247</v>
      </c>
      <c r="AY1674" s="96">
        <f t="shared" si="1161"/>
        <v>12685.916793738075</v>
      </c>
      <c r="AZ1674" s="96">
        <f t="shared" si="1162"/>
        <v>4755696.4876365298</v>
      </c>
      <c r="BA1674" s="97">
        <f t="shared" si="1163"/>
        <v>84.468234695126327</v>
      </c>
      <c r="BB1674" s="102">
        <f t="shared" si="1164"/>
        <v>70.708715391244084</v>
      </c>
      <c r="BC1674" s="98">
        <f t="shared" si="1165"/>
        <v>25.37920105261345</v>
      </c>
      <c r="BD1674" s="98">
        <f t="shared" si="1166"/>
        <v>67.175862973428082</v>
      </c>
      <c r="BE1674" s="98">
        <f t="shared" si="1167"/>
        <v>34.755936421200204</v>
      </c>
      <c r="BF1674" s="98">
        <f t="shared" si="1168"/>
        <v>13029.305445579534</v>
      </c>
      <c r="BG1674" s="103">
        <f t="shared" si="1169"/>
        <v>0.23141982108253786</v>
      </c>
      <c r="BH1674">
        <v>0.1</v>
      </c>
      <c r="BI1674">
        <f t="shared" si="1149"/>
        <v>202.9746686998092</v>
      </c>
      <c r="BJ1674">
        <v>0.1</v>
      </c>
      <c r="BK1674">
        <f t="shared" si="1150"/>
        <v>860.83841463414637</v>
      </c>
      <c r="BL1674" s="114">
        <v>8.7974410932361504</v>
      </c>
      <c r="BM1674" s="114">
        <v>3.6268345072346699</v>
      </c>
      <c r="BN1674" s="114">
        <v>10.053852918428399</v>
      </c>
      <c r="BO1674" s="114">
        <v>12.5</v>
      </c>
      <c r="BP1674" s="114">
        <v>2343</v>
      </c>
      <c r="BQ1674" s="107">
        <f t="shared" si="1151"/>
        <v>1.0442E-9</v>
      </c>
      <c r="BR1674" s="107">
        <f t="shared" si="1152"/>
        <v>1.804212346876951E-2</v>
      </c>
      <c r="BS1674" s="107">
        <f t="shared" si="1153"/>
        <v>7.4196094342703313E-3</v>
      </c>
      <c r="BT1674" s="107">
        <f t="shared" si="1154"/>
        <v>2.0553548562311941E-2</v>
      </c>
      <c r="BU1674" s="107">
        <f t="shared" si="1155"/>
        <v>2.5403528582454041E-2</v>
      </c>
      <c r="BV1674" s="107">
        <f t="shared" si="1156"/>
        <v>4.7794158192548606</v>
      </c>
      <c r="BW1674" s="117">
        <f t="shared" si="1157"/>
        <v>1.1945612309556126E-5</v>
      </c>
    </row>
    <row r="1675" spans="1:75" ht="15" customHeight="1" x14ac:dyDescent="0.25">
      <c r="A1675" s="108">
        <v>4.6229833333333339</v>
      </c>
      <c r="B1675" s="108">
        <v>-74.091011111111101</v>
      </c>
      <c r="C1675" s="119">
        <v>30</v>
      </c>
      <c r="D1675" s="119">
        <v>26</v>
      </c>
      <c r="E1675" s="119">
        <v>2332</v>
      </c>
      <c r="F1675" s="68" t="s">
        <v>4126</v>
      </c>
      <c r="G1675" s="73" t="s">
        <v>4127</v>
      </c>
      <c r="H1675" s="73" t="s">
        <v>4128</v>
      </c>
      <c r="I1675" s="14" t="s">
        <v>133</v>
      </c>
      <c r="J1675" s="53" t="s">
        <v>1274</v>
      </c>
      <c r="K1675" s="73" t="s">
        <v>4130</v>
      </c>
      <c r="L1675" s="73"/>
      <c r="M1675" s="1"/>
      <c r="N1675" s="62" t="s">
        <v>62</v>
      </c>
      <c r="O1675" s="56" t="s">
        <v>63</v>
      </c>
      <c r="P1675" s="22">
        <v>-1.5549305289660951E-2</v>
      </c>
      <c r="Q1675" s="69">
        <v>2160</v>
      </c>
      <c r="R1675" s="18">
        <v>2029.7466869980919</v>
      </c>
      <c r="S1675" s="15" t="s">
        <v>64</v>
      </c>
      <c r="T1675" s="15">
        <f t="shared" si="1175"/>
        <v>1663.3846076782236</v>
      </c>
      <c r="U1675" s="15" t="s">
        <v>45</v>
      </c>
      <c r="V1675" s="14">
        <v>365</v>
      </c>
      <c r="W1675" s="55" t="s">
        <v>4116</v>
      </c>
      <c r="X1675" s="1"/>
      <c r="Y1675" s="14">
        <v>2920</v>
      </c>
      <c r="Z1675" s="1"/>
      <c r="AA1675" s="1"/>
      <c r="AB1675" s="19" t="s">
        <v>226</v>
      </c>
      <c r="AC1675" s="19">
        <v>12.7152226842523</v>
      </c>
      <c r="AD1675" s="19">
        <v>4.5638248573294096</v>
      </c>
      <c r="AE1675" s="19">
        <v>12.0799261022882</v>
      </c>
      <c r="AF1675" s="19">
        <v>6.25</v>
      </c>
      <c r="AG1675" s="19">
        <v>2343</v>
      </c>
      <c r="AH1675" s="20">
        <v>8608.3841463414628</v>
      </c>
      <c r="AI1675" s="20">
        <v>1.0442E-8</v>
      </c>
      <c r="AJ1675" s="21">
        <f t="shared" si="1170"/>
        <v>2.5808681117804093E-2</v>
      </c>
      <c r="AK1675" s="21">
        <f t="shared" si="1171"/>
        <v>9.263408384203909E-3</v>
      </c>
      <c r="AL1675" s="21">
        <f t="shared" si="1172"/>
        <v>2.4519189985301247E-2</v>
      </c>
      <c r="AM1675" s="21">
        <f t="shared" si="1173"/>
        <v>1.2685916793738075E-2</v>
      </c>
      <c r="AN1675" s="21">
        <f t="shared" si="1174"/>
        <v>4.7556964876365297</v>
      </c>
      <c r="AO1675" s="86">
        <f t="shared" si="1142"/>
        <v>8.4468234695126321E-5</v>
      </c>
      <c r="AP1675" s="88">
        <f t="shared" si="1143"/>
        <v>7.0708715391244089E-5</v>
      </c>
      <c r="AQ1675" s="89">
        <f t="shared" si="1144"/>
        <v>2.537920105261345E-5</v>
      </c>
      <c r="AR1675" s="89">
        <f t="shared" si="1145"/>
        <v>6.7175862973428075E-5</v>
      </c>
      <c r="AS1675" s="89">
        <f t="shared" si="1146"/>
        <v>3.4755936421200207E-5</v>
      </c>
      <c r="AT1675" s="89">
        <f t="shared" si="1147"/>
        <v>1.3029305445579533E-2</v>
      </c>
      <c r="AU1675" s="91">
        <f t="shared" si="1148"/>
        <v>2.3141982108253786E-7</v>
      </c>
      <c r="AV1675" s="95">
        <f t="shared" si="1158"/>
        <v>25808.681117804092</v>
      </c>
      <c r="AW1675" s="96">
        <f t="shared" si="1159"/>
        <v>9263.408384203909</v>
      </c>
      <c r="AX1675" s="96">
        <f t="shared" si="1160"/>
        <v>24519.189985301247</v>
      </c>
      <c r="AY1675" s="96">
        <f t="shared" si="1161"/>
        <v>12685.916793738075</v>
      </c>
      <c r="AZ1675" s="96">
        <f t="shared" si="1162"/>
        <v>4755696.4876365298</v>
      </c>
      <c r="BA1675" s="97">
        <f t="shared" si="1163"/>
        <v>84.468234695126327</v>
      </c>
      <c r="BB1675" s="102">
        <f t="shared" si="1164"/>
        <v>70.708715391244084</v>
      </c>
      <c r="BC1675" s="98">
        <f t="shared" si="1165"/>
        <v>25.37920105261345</v>
      </c>
      <c r="BD1675" s="98">
        <f t="shared" si="1166"/>
        <v>67.175862973428082</v>
      </c>
      <c r="BE1675" s="98">
        <f t="shared" si="1167"/>
        <v>34.755936421200204</v>
      </c>
      <c r="BF1675" s="98">
        <f t="shared" si="1168"/>
        <v>13029.305445579534</v>
      </c>
      <c r="BG1675" s="103">
        <f t="shared" si="1169"/>
        <v>0.23141982108253786</v>
      </c>
      <c r="BH1675">
        <v>0.1</v>
      </c>
      <c r="BI1675">
        <f t="shared" si="1149"/>
        <v>202.9746686998092</v>
      </c>
      <c r="BJ1675">
        <v>0.1</v>
      </c>
      <c r="BK1675">
        <f t="shared" si="1150"/>
        <v>860.83841463414637</v>
      </c>
      <c r="BL1675" s="114">
        <v>8.7974410932361504</v>
      </c>
      <c r="BM1675" s="114">
        <v>3.6268345072346699</v>
      </c>
      <c r="BN1675" s="114">
        <v>10.053852918428399</v>
      </c>
      <c r="BO1675" s="114">
        <v>12.5</v>
      </c>
      <c r="BP1675" s="114">
        <v>2343</v>
      </c>
      <c r="BQ1675" s="107">
        <f t="shared" si="1151"/>
        <v>1.0442E-9</v>
      </c>
      <c r="BR1675" s="107">
        <f t="shared" si="1152"/>
        <v>1.804212346876951E-2</v>
      </c>
      <c r="BS1675" s="107">
        <f t="shared" si="1153"/>
        <v>7.4196094342703313E-3</v>
      </c>
      <c r="BT1675" s="107">
        <f t="shared" si="1154"/>
        <v>2.0553548562311941E-2</v>
      </c>
      <c r="BU1675" s="107">
        <f t="shared" si="1155"/>
        <v>2.5403528582454041E-2</v>
      </c>
      <c r="BV1675" s="107">
        <f t="shared" si="1156"/>
        <v>4.7794158192548606</v>
      </c>
      <c r="BW1675" s="117">
        <f t="shared" si="1157"/>
        <v>1.1945612309556126E-5</v>
      </c>
    </row>
    <row r="1676" spans="1:75" ht="15" customHeight="1" x14ac:dyDescent="0.25">
      <c r="A1676" s="108">
        <v>4.7609305555555554</v>
      </c>
      <c r="B1676" s="108">
        <v>-74.104983333333323</v>
      </c>
      <c r="C1676" s="119">
        <v>28</v>
      </c>
      <c r="D1676" s="119">
        <v>42</v>
      </c>
      <c r="E1676" s="119">
        <v>118</v>
      </c>
      <c r="F1676" s="68" t="s">
        <v>4131</v>
      </c>
      <c r="G1676" s="73" t="s">
        <v>4132</v>
      </c>
      <c r="H1676" s="73" t="s">
        <v>4133</v>
      </c>
      <c r="I1676" s="73" t="s">
        <v>1462</v>
      </c>
      <c r="J1676" s="68" t="s">
        <v>53</v>
      </c>
      <c r="K1676" s="73" t="s">
        <v>4134</v>
      </c>
      <c r="L1676" s="73"/>
      <c r="M1676" s="1"/>
      <c r="N1676" s="74" t="s">
        <v>172</v>
      </c>
      <c r="O1676" s="56" t="s">
        <v>2955</v>
      </c>
      <c r="P1676" s="22">
        <v>1.3557806644477024E-2</v>
      </c>
      <c r="Q1676" s="69">
        <v>9.0849600000000006</v>
      </c>
      <c r="R1676" s="18">
        <v>9.5912528873959104</v>
      </c>
      <c r="S1676" s="2" t="s">
        <v>45</v>
      </c>
      <c r="T1676" s="2"/>
      <c r="U1676" s="2"/>
      <c r="V1676" s="14">
        <v>365</v>
      </c>
      <c r="W1676" s="55" t="s">
        <v>4116</v>
      </c>
      <c r="X1676" s="1"/>
      <c r="Y1676" s="14">
        <v>2920</v>
      </c>
      <c r="Z1676" s="1"/>
      <c r="AA1676" s="1"/>
      <c r="AB1676" s="19" t="s">
        <v>49</v>
      </c>
      <c r="AC1676" s="19">
        <v>2968843.1409999998</v>
      </c>
      <c r="AD1676" s="19">
        <v>1108945.1540000001</v>
      </c>
      <c r="AE1676" s="19">
        <v>26460000</v>
      </c>
      <c r="AF1676" s="19">
        <v>600000</v>
      </c>
      <c r="AG1676" s="19">
        <v>2640000</v>
      </c>
      <c r="AH1676" s="20">
        <v>8608.3841463414628</v>
      </c>
      <c r="AI1676" s="20">
        <v>1.0442E-8</v>
      </c>
      <c r="AJ1676" s="21">
        <f>AC1676*R1676/1000000000</f>
        <v>2.8474925348341795E-2</v>
      </c>
      <c r="AK1676" s="21">
        <f>AD1676*R1676/1000000000</f>
        <v>1.0636173410266203E-2</v>
      </c>
      <c r="AL1676" s="21">
        <f>AE1676*R1676/1000000000</f>
        <v>0.25378455140049577</v>
      </c>
      <c r="AM1676" s="21">
        <f>AF1676*R1676/1000000000</f>
        <v>5.7547517324375462E-3</v>
      </c>
      <c r="AN1676" s="21">
        <f>AG1676*R1676/1000000000</f>
        <v>2.5320907622725205E-2</v>
      </c>
      <c r="AO1676" s="86">
        <f t="shared" si="1142"/>
        <v>9.4898129068751738E-5</v>
      </c>
      <c r="AP1676" s="88">
        <f t="shared" si="1143"/>
        <v>7.8013494105046009E-5</v>
      </c>
      <c r="AQ1676" s="89">
        <f t="shared" si="1144"/>
        <v>2.9140201124016996E-5</v>
      </c>
      <c r="AR1676" s="89">
        <f t="shared" si="1145"/>
        <v>6.9530014082327604E-4</v>
      </c>
      <c r="AS1676" s="89">
        <f t="shared" si="1146"/>
        <v>1.5766443102568619E-5</v>
      </c>
      <c r="AT1676" s="89">
        <f t="shared" si="1147"/>
        <v>6.937234965130193E-5</v>
      </c>
      <c r="AU1676" s="91">
        <f t="shared" si="1148"/>
        <v>2.5999487416096367E-7</v>
      </c>
      <c r="AV1676" s="95">
        <f t="shared" si="1158"/>
        <v>28474.925348341796</v>
      </c>
      <c r="AW1676" s="96">
        <f t="shared" si="1159"/>
        <v>10636.173410266203</v>
      </c>
      <c r="AX1676" s="96">
        <f t="shared" si="1160"/>
        <v>253784.55140049578</v>
      </c>
      <c r="AY1676" s="96">
        <f t="shared" si="1161"/>
        <v>5754.7517324375458</v>
      </c>
      <c r="AZ1676" s="96">
        <f t="shared" si="1162"/>
        <v>25320.907622725204</v>
      </c>
      <c r="BA1676" s="97">
        <f t="shared" si="1163"/>
        <v>94.898129068751743</v>
      </c>
      <c r="BB1676" s="102">
        <f t="shared" si="1164"/>
        <v>78.013494105046007</v>
      </c>
      <c r="BC1676" s="98">
        <f t="shared" si="1165"/>
        <v>29.140201124016997</v>
      </c>
      <c r="BD1676" s="98">
        <f t="shared" si="1166"/>
        <v>695.30014082327602</v>
      </c>
      <c r="BE1676" s="98">
        <f t="shared" si="1167"/>
        <v>15.766443102568619</v>
      </c>
      <c r="BF1676" s="98">
        <f t="shared" si="1168"/>
        <v>69.372349651301931</v>
      </c>
      <c r="BG1676" s="103">
        <f t="shared" si="1169"/>
        <v>0.25999487416096367</v>
      </c>
      <c r="BH1676">
        <v>0.1</v>
      </c>
      <c r="BI1676">
        <f t="shared" si="1149"/>
        <v>0.95912528873959113</v>
      </c>
      <c r="BJ1676">
        <v>0.1</v>
      </c>
      <c r="BK1676">
        <f t="shared" si="1150"/>
        <v>860.83841463414637</v>
      </c>
      <c r="BL1676" s="114">
        <v>2364070.8470000001</v>
      </c>
      <c r="BM1676" s="114">
        <v>451327.576</v>
      </c>
      <c r="BN1676">
        <f t="shared" ref="BN1676:BP1677" si="1176">AE1676*0.1</f>
        <v>2646000</v>
      </c>
      <c r="BO1676">
        <f t="shared" si="1176"/>
        <v>60000</v>
      </c>
      <c r="BP1676">
        <f t="shared" si="1176"/>
        <v>264000</v>
      </c>
      <c r="BQ1676" s="107">
        <f t="shared" si="1151"/>
        <v>1.0442E-9</v>
      </c>
      <c r="BR1676" s="107">
        <f t="shared" si="1152"/>
        <v>2.2852498544814824E-2</v>
      </c>
      <c r="BS1676" s="107">
        <f t="shared" si="1153"/>
        <v>4.4575514121751661E-3</v>
      </c>
      <c r="BT1676" s="107">
        <f t="shared" si="1154"/>
        <v>3.5890555451135307E-2</v>
      </c>
      <c r="BU1676" s="107">
        <f t="shared" si="1155"/>
        <v>8.1384479481032442E-4</v>
      </c>
      <c r="BV1676" s="107">
        <f t="shared" si="1156"/>
        <v>3.5809170971654275E-3</v>
      </c>
      <c r="BW1676" s="117">
        <f t="shared" si="1157"/>
        <v>1.3420622117286116E-5</v>
      </c>
    </row>
    <row r="1677" spans="1:75" ht="15" customHeight="1" x14ac:dyDescent="0.25">
      <c r="A1677" s="108">
        <v>4.5582194444444442</v>
      </c>
      <c r="B1677" s="108">
        <v>-74.150447222222226</v>
      </c>
      <c r="C1677" s="119">
        <v>23</v>
      </c>
      <c r="D1677" s="119">
        <v>19</v>
      </c>
      <c r="E1677" s="119">
        <v>1741</v>
      </c>
      <c r="F1677" s="68" t="s">
        <v>4135</v>
      </c>
      <c r="G1677" s="73" t="s">
        <v>4136</v>
      </c>
      <c r="H1677" s="73" t="s">
        <v>4137</v>
      </c>
      <c r="I1677" s="64" t="s">
        <v>3328</v>
      </c>
      <c r="J1677" s="68" t="s">
        <v>53</v>
      </c>
      <c r="K1677" s="73"/>
      <c r="L1677" s="73"/>
      <c r="M1677" s="1"/>
      <c r="N1677" s="74" t="s">
        <v>3490</v>
      </c>
      <c r="O1677" s="56" t="s">
        <v>3946</v>
      </c>
      <c r="P1677" s="17">
        <v>-3.5232101069717393E-2</v>
      </c>
      <c r="Q1677" s="54">
        <v>11520</v>
      </c>
      <c r="R1677" s="18">
        <v>10005.713211366159</v>
      </c>
      <c r="S1677" s="15" t="s">
        <v>64</v>
      </c>
      <c r="T1677" s="15"/>
      <c r="U1677" s="15"/>
      <c r="V1677" s="14">
        <v>365</v>
      </c>
      <c r="W1677" s="55" t="s">
        <v>4116</v>
      </c>
      <c r="X1677" s="1"/>
      <c r="Y1677" s="14">
        <v>2920</v>
      </c>
      <c r="Z1677" s="1"/>
      <c r="AA1677" s="1"/>
      <c r="AB1677" s="19" t="s">
        <v>226</v>
      </c>
      <c r="AC1677" s="19">
        <v>2.5694890469471097</v>
      </c>
      <c r="AD1677" s="19">
        <v>3.4973600916780092</v>
      </c>
      <c r="AE1677" s="19">
        <v>0.17843673937132704</v>
      </c>
      <c r="AF1677" s="19">
        <v>4.2824817449118493</v>
      </c>
      <c r="AG1677" s="19">
        <v>1688.1177599999714</v>
      </c>
      <c r="AH1677" s="43">
        <v>11520</v>
      </c>
      <c r="AI1677" s="20">
        <v>1.4999999999999999E-2</v>
      </c>
      <c r="AJ1677" s="21">
        <f>AC1677*R1677/1000000</f>
        <v>2.5709570503499337E-2</v>
      </c>
      <c r="AK1677" s="21">
        <f>AD1677*R1677/1000000</f>
        <v>3.499358207420742E-2</v>
      </c>
      <c r="AL1677" s="21">
        <f>AE1677*R1677/1000000</f>
        <v>1.785386840520787E-3</v>
      </c>
      <c r="AM1677" s="21">
        <f>AF1677*R1677/1000000</f>
        <v>4.2849284172498892E-2</v>
      </c>
      <c r="AN1677" s="21">
        <f>AG1677*R1677/1000000</f>
        <v>16.890822173573561</v>
      </c>
      <c r="AO1677" s="86">
        <f t="shared" si="1142"/>
        <v>150.08569817049238</v>
      </c>
      <c r="AP1677" s="88">
        <f t="shared" si="1143"/>
        <v>7.0437179461642016E-5</v>
      </c>
      <c r="AQ1677" s="89">
        <f t="shared" si="1144"/>
        <v>9.5872827600568269E-5</v>
      </c>
      <c r="AR1677" s="89">
        <f t="shared" si="1145"/>
        <v>4.891470795947362E-6</v>
      </c>
      <c r="AS1677" s="89">
        <f t="shared" si="1146"/>
        <v>1.1739529910273669E-4</v>
      </c>
      <c r="AT1677" s="89">
        <f t="shared" si="1147"/>
        <v>4.6276225133078247E-2</v>
      </c>
      <c r="AU1677" s="91">
        <f t="shared" si="1148"/>
        <v>0.41119369361778735</v>
      </c>
      <c r="AV1677" s="95">
        <f t="shared" si="1158"/>
        <v>25709.570503499337</v>
      </c>
      <c r="AW1677" s="96">
        <f t="shared" si="1159"/>
        <v>34993.582074207421</v>
      </c>
      <c r="AX1677" s="96">
        <f t="shared" si="1160"/>
        <v>1785.386840520787</v>
      </c>
      <c r="AY1677" s="96">
        <f t="shared" si="1161"/>
        <v>42849.28417249889</v>
      </c>
      <c r="AZ1677" s="96">
        <f t="shared" si="1162"/>
        <v>16890822.173573561</v>
      </c>
      <c r="BA1677" s="97">
        <f t="shared" si="1163"/>
        <v>150085698.17049238</v>
      </c>
      <c r="BB1677" s="102">
        <f t="shared" si="1164"/>
        <v>70.437179461642017</v>
      </c>
      <c r="BC1677" s="98">
        <f t="shared" si="1165"/>
        <v>95.872827600568272</v>
      </c>
      <c r="BD1677" s="98">
        <f t="shared" si="1166"/>
        <v>4.8914707959473622</v>
      </c>
      <c r="BE1677" s="98">
        <f t="shared" si="1167"/>
        <v>117.39529910273669</v>
      </c>
      <c r="BF1677" s="98">
        <f t="shared" si="1168"/>
        <v>46276.225133078246</v>
      </c>
      <c r="BG1677" s="103">
        <f t="shared" si="1169"/>
        <v>411193.69361778733</v>
      </c>
      <c r="BH1677">
        <v>0.1</v>
      </c>
      <c r="BI1677">
        <f t="shared" si="1149"/>
        <v>1000.571321136616</v>
      </c>
      <c r="BJ1677">
        <v>0.1</v>
      </c>
      <c r="BK1677">
        <f t="shared" si="1150"/>
        <v>1152</v>
      </c>
      <c r="BL1677">
        <f>AC1677*0.1</f>
        <v>0.25694890469471099</v>
      </c>
      <c r="BM1677">
        <f>AD1677*0.1</f>
        <v>0.34973600916780095</v>
      </c>
      <c r="BN1677">
        <f t="shared" si="1176"/>
        <v>1.7843673937132706E-2</v>
      </c>
      <c r="BO1677">
        <f t="shared" si="1176"/>
        <v>0.42824817449118496</v>
      </c>
      <c r="BP1677">
        <f t="shared" si="1176"/>
        <v>168.81177599999717</v>
      </c>
      <c r="BQ1677" s="107">
        <f t="shared" si="1151"/>
        <v>1.5E-3</v>
      </c>
      <c r="BR1677" s="107">
        <f t="shared" si="1152"/>
        <v>3.6358823288836052E-3</v>
      </c>
      <c r="BS1677" s="107">
        <f t="shared" si="1153"/>
        <v>4.9488398365360167E-3</v>
      </c>
      <c r="BT1677" s="107">
        <f t="shared" si="1154"/>
        <v>2.5249182839469478E-4</v>
      </c>
      <c r="BU1677" s="107">
        <f t="shared" si="1155"/>
        <v>6.0598038814726743E-3</v>
      </c>
      <c r="BV1677" s="107">
        <f t="shared" si="1156"/>
        <v>2.3887229797499936</v>
      </c>
      <c r="BW1677" s="117">
        <f t="shared" si="1157"/>
        <v>21.225322987094518</v>
      </c>
    </row>
    <row r="1678" spans="1:75" ht="30" customHeight="1" x14ac:dyDescent="0.25">
      <c r="A1678" s="108">
        <v>4.5495777777777775</v>
      </c>
      <c r="B1678" s="108">
        <v>-74.113327777777769</v>
      </c>
      <c r="C1678" s="119">
        <v>28</v>
      </c>
      <c r="D1678" s="119">
        <v>18</v>
      </c>
      <c r="E1678" s="119">
        <v>1733</v>
      </c>
      <c r="F1678" s="68" t="s">
        <v>4138</v>
      </c>
      <c r="G1678" s="73" t="s">
        <v>3813</v>
      </c>
      <c r="H1678" s="73" t="s">
        <v>4139</v>
      </c>
      <c r="I1678" s="59" t="s">
        <v>1467</v>
      </c>
      <c r="J1678" s="1" t="s">
        <v>3786</v>
      </c>
      <c r="K1678" s="73"/>
      <c r="L1678" s="73"/>
      <c r="M1678" s="1"/>
      <c r="N1678" s="75" t="s">
        <v>4140</v>
      </c>
      <c r="O1678" s="56" t="s">
        <v>3329</v>
      </c>
      <c r="P1678" s="28">
        <v>4.2689148957375835E-3</v>
      </c>
      <c r="Q1678" s="69">
        <v>960000</v>
      </c>
      <c r="R1678" s="18">
        <v>976533.39074636216</v>
      </c>
      <c r="S1678" s="15" t="s">
        <v>64</v>
      </c>
      <c r="T1678" s="15">
        <f t="shared" ref="T1678:T1679" si="1177">((R1678*6933000)/1000)/8460</f>
        <v>800272.57660100819</v>
      </c>
      <c r="U1678" s="15" t="s">
        <v>45</v>
      </c>
      <c r="V1678" s="14">
        <v>365</v>
      </c>
      <c r="W1678" s="55" t="s">
        <v>4116</v>
      </c>
      <c r="X1678" s="1"/>
      <c r="Y1678" s="14">
        <v>2920</v>
      </c>
      <c r="Z1678" s="81" t="s">
        <v>4141</v>
      </c>
      <c r="AA1678" s="1"/>
      <c r="AB1678" s="19" t="s">
        <v>226</v>
      </c>
      <c r="AC1678" s="19">
        <v>12.7152226842523</v>
      </c>
      <c r="AD1678" s="19">
        <v>4.5638248573294096</v>
      </c>
      <c r="AE1678" s="19">
        <v>12.0799261022882</v>
      </c>
      <c r="AF1678" s="19">
        <v>6.25</v>
      </c>
      <c r="AG1678" s="19">
        <v>2343</v>
      </c>
      <c r="AH1678" s="20">
        <v>5536.7678571428569</v>
      </c>
      <c r="AI1678" s="20">
        <v>1.3619999999999999E-8</v>
      </c>
      <c r="AJ1678" s="21">
        <f>AC1678*R1678/1000000</f>
        <v>12.41683952194796</v>
      </c>
      <c r="AK1678" s="21">
        <f>AD1678*R1678/1000000</f>
        <v>4.4567273627004207</v>
      </c>
      <c r="AL1678" s="21">
        <f>AE1678*R1678/1000000</f>
        <v>11.796451196632981</v>
      </c>
      <c r="AM1678" s="21">
        <f>AF1678*R1678/1000000</f>
        <v>6.1033336921647638</v>
      </c>
      <c r="AN1678" s="21">
        <f>AG1678*R1678/1000000</f>
        <v>2288.0177345187262</v>
      </c>
      <c r="AO1678" s="86">
        <f t="shared" si="1142"/>
        <v>7.6709523904602413E-5</v>
      </c>
      <c r="AP1678" s="88">
        <f t="shared" si="1143"/>
        <v>3.4018738416295782E-2</v>
      </c>
      <c r="AQ1678" s="89">
        <f t="shared" si="1144"/>
        <v>1.2210211952603892E-2</v>
      </c>
      <c r="AR1678" s="89">
        <f t="shared" si="1145"/>
        <v>3.2319044374336935E-2</v>
      </c>
      <c r="AS1678" s="89">
        <f t="shared" si="1146"/>
        <v>1.6721462170314422E-2</v>
      </c>
      <c r="AT1678" s="89">
        <f t="shared" si="1147"/>
        <v>6.2685417384074693</v>
      </c>
      <c r="AU1678" s="91">
        <f t="shared" si="1148"/>
        <v>2.1016307919069154E-7</v>
      </c>
      <c r="AV1678" s="95">
        <f t="shared" si="1158"/>
        <v>12416839.521947959</v>
      </c>
      <c r="AW1678" s="96">
        <f t="shared" si="1159"/>
        <v>4456727.3627004204</v>
      </c>
      <c r="AX1678" s="96">
        <f t="shared" si="1160"/>
        <v>11796451.196632981</v>
      </c>
      <c r="AY1678" s="96">
        <f t="shared" si="1161"/>
        <v>6103333.6921647638</v>
      </c>
      <c r="AZ1678" s="96">
        <f t="shared" si="1162"/>
        <v>2288017734.5187263</v>
      </c>
      <c r="BA1678" s="97">
        <f t="shared" si="1163"/>
        <v>76.709523904602406</v>
      </c>
      <c r="BB1678" s="102">
        <f t="shared" si="1164"/>
        <v>34018.738416295782</v>
      </c>
      <c r="BC1678" s="98">
        <f t="shared" si="1165"/>
        <v>12210.211952603891</v>
      </c>
      <c r="BD1678" s="98">
        <f t="shared" si="1166"/>
        <v>32319.044374336936</v>
      </c>
      <c r="BE1678" s="98">
        <f t="shared" si="1167"/>
        <v>16721.462170314422</v>
      </c>
      <c r="BF1678" s="98">
        <f t="shared" si="1168"/>
        <v>6268541.7384074694</v>
      </c>
      <c r="BG1678" s="103">
        <f t="shared" si="1169"/>
        <v>0.21016307919069155</v>
      </c>
      <c r="BH1678">
        <v>0.1</v>
      </c>
      <c r="BI1678">
        <f t="shared" si="1149"/>
        <v>97653.339074636227</v>
      </c>
      <c r="BJ1678">
        <v>0.1</v>
      </c>
      <c r="BK1678">
        <f t="shared" si="1150"/>
        <v>553.67678571428576</v>
      </c>
      <c r="BL1678" s="114">
        <v>8.7974410932361504</v>
      </c>
      <c r="BM1678" s="114">
        <v>3.6268345072346699</v>
      </c>
      <c r="BN1678" s="114">
        <v>10.053852918428399</v>
      </c>
      <c r="BO1678" s="114">
        <v>12.5</v>
      </c>
      <c r="BP1678" s="114">
        <v>2343</v>
      </c>
      <c r="BQ1678" s="107">
        <f t="shared" si="1151"/>
        <v>1.3620000000000001E-9</v>
      </c>
      <c r="BR1678" s="107">
        <f t="shared" si="1152"/>
        <v>8.6802634634567912</v>
      </c>
      <c r="BS1678" s="107">
        <f t="shared" si="1153"/>
        <v>3.569655467489631</v>
      </c>
      <c r="BT1678" s="107">
        <f t="shared" si="1154"/>
        <v>9.8885376180162545</v>
      </c>
      <c r="BU1678" s="107">
        <f t="shared" si="1155"/>
        <v>12.221916194003027</v>
      </c>
      <c r="BV1678" s="107">
        <f t="shared" si="1156"/>
        <v>2299.4293650831996</v>
      </c>
      <c r="BW1678" s="117">
        <f t="shared" si="1157"/>
        <v>1.084836490690719E-5</v>
      </c>
    </row>
    <row r="1679" spans="1:75" ht="30" customHeight="1" x14ac:dyDescent="0.25">
      <c r="A1679" s="108">
        <v>4.5495777777777775</v>
      </c>
      <c r="B1679" s="108">
        <v>-74.113327777777769</v>
      </c>
      <c r="C1679" s="119">
        <v>28</v>
      </c>
      <c r="D1679" s="119">
        <v>18</v>
      </c>
      <c r="E1679" s="119">
        <v>1733</v>
      </c>
      <c r="F1679" s="68" t="s">
        <v>4138</v>
      </c>
      <c r="G1679" s="73" t="s">
        <v>3813</v>
      </c>
      <c r="H1679" s="73" t="s">
        <v>4139</v>
      </c>
      <c r="I1679" s="59" t="s">
        <v>1467</v>
      </c>
      <c r="J1679" s="1" t="s">
        <v>3786</v>
      </c>
      <c r="K1679" s="73"/>
      <c r="L1679" s="73"/>
      <c r="M1679" s="1"/>
      <c r="N1679" s="75" t="s">
        <v>4140</v>
      </c>
      <c r="O1679" s="56" t="s">
        <v>3329</v>
      </c>
      <c r="P1679" s="28">
        <v>4.2689148957375835E-3</v>
      </c>
      <c r="Q1679" s="69">
        <v>960000</v>
      </c>
      <c r="R1679" s="18">
        <v>976533.39074636216</v>
      </c>
      <c r="S1679" s="15" t="s">
        <v>64</v>
      </c>
      <c r="T1679" s="15">
        <f t="shared" si="1177"/>
        <v>800272.57660100819</v>
      </c>
      <c r="U1679" s="15" t="s">
        <v>45</v>
      </c>
      <c r="V1679" s="14">
        <v>365</v>
      </c>
      <c r="W1679" s="55" t="s">
        <v>4116</v>
      </c>
      <c r="X1679" s="1"/>
      <c r="Y1679" s="14">
        <v>2920</v>
      </c>
      <c r="Z1679" s="82" t="s">
        <v>4142</v>
      </c>
      <c r="AA1679" s="1"/>
      <c r="AB1679" s="19" t="s">
        <v>226</v>
      </c>
      <c r="AC1679" s="19">
        <v>12.7152226842523</v>
      </c>
      <c r="AD1679" s="19">
        <v>4.5638248573294096</v>
      </c>
      <c r="AE1679" s="19">
        <v>12.0799261022882</v>
      </c>
      <c r="AF1679" s="19">
        <v>6.25</v>
      </c>
      <c r="AG1679" s="19">
        <v>2343</v>
      </c>
      <c r="AH1679" s="20">
        <v>5536.7678571428569</v>
      </c>
      <c r="AI1679" s="20">
        <v>1.3619999999999999E-8</v>
      </c>
      <c r="AJ1679" s="21">
        <f>AC1679*R1679/1000000</f>
        <v>12.41683952194796</v>
      </c>
      <c r="AK1679" s="21">
        <f>AD1679*R1679/1000000</f>
        <v>4.4567273627004207</v>
      </c>
      <c r="AL1679" s="21">
        <f>AE1679*R1679/1000000</f>
        <v>11.796451196632981</v>
      </c>
      <c r="AM1679" s="21">
        <f>AF1679*R1679/1000000</f>
        <v>6.1033336921647638</v>
      </c>
      <c r="AN1679" s="21">
        <f>AG1679*R1679/1000000</f>
        <v>2288.0177345187262</v>
      </c>
      <c r="AO1679" s="86">
        <f t="shared" si="1142"/>
        <v>7.6709523904602413E-5</v>
      </c>
      <c r="AP1679" s="88">
        <f t="shared" si="1143"/>
        <v>3.4018738416295782E-2</v>
      </c>
      <c r="AQ1679" s="89">
        <f t="shared" si="1144"/>
        <v>1.2210211952603892E-2</v>
      </c>
      <c r="AR1679" s="89">
        <f t="shared" si="1145"/>
        <v>3.2319044374336935E-2</v>
      </c>
      <c r="AS1679" s="89">
        <f t="shared" si="1146"/>
        <v>1.6721462170314422E-2</v>
      </c>
      <c r="AT1679" s="89">
        <f t="shared" si="1147"/>
        <v>6.2685417384074693</v>
      </c>
      <c r="AU1679" s="91">
        <f t="shared" si="1148"/>
        <v>2.1016307919069154E-7</v>
      </c>
      <c r="AV1679" s="95">
        <f t="shared" si="1158"/>
        <v>12416839.521947959</v>
      </c>
      <c r="AW1679" s="96">
        <f t="shared" si="1159"/>
        <v>4456727.3627004204</v>
      </c>
      <c r="AX1679" s="96">
        <f t="shared" si="1160"/>
        <v>11796451.196632981</v>
      </c>
      <c r="AY1679" s="96">
        <f t="shared" si="1161"/>
        <v>6103333.6921647638</v>
      </c>
      <c r="AZ1679" s="96">
        <f t="shared" si="1162"/>
        <v>2288017734.5187263</v>
      </c>
      <c r="BA1679" s="97">
        <f t="shared" si="1163"/>
        <v>76.709523904602406</v>
      </c>
      <c r="BB1679" s="102">
        <f t="shared" si="1164"/>
        <v>34018.738416295782</v>
      </c>
      <c r="BC1679" s="98">
        <f t="shared" si="1165"/>
        <v>12210.211952603891</v>
      </c>
      <c r="BD1679" s="98">
        <f t="shared" si="1166"/>
        <v>32319.044374336936</v>
      </c>
      <c r="BE1679" s="98">
        <f t="shared" si="1167"/>
        <v>16721.462170314422</v>
      </c>
      <c r="BF1679" s="98">
        <f t="shared" si="1168"/>
        <v>6268541.7384074694</v>
      </c>
      <c r="BG1679" s="103">
        <f t="shared" si="1169"/>
        <v>0.21016307919069155</v>
      </c>
      <c r="BH1679">
        <v>0.1</v>
      </c>
      <c r="BI1679">
        <f t="shared" si="1149"/>
        <v>97653.339074636227</v>
      </c>
      <c r="BJ1679">
        <v>0.1</v>
      </c>
      <c r="BK1679">
        <f t="shared" si="1150"/>
        <v>553.67678571428576</v>
      </c>
      <c r="BL1679" s="114">
        <v>8.7974410932361504</v>
      </c>
      <c r="BM1679" s="114">
        <v>3.6268345072346699</v>
      </c>
      <c r="BN1679" s="114">
        <v>10.053852918428399</v>
      </c>
      <c r="BO1679" s="114">
        <v>12.5</v>
      </c>
      <c r="BP1679" s="114">
        <v>2343</v>
      </c>
      <c r="BQ1679" s="107">
        <f t="shared" si="1151"/>
        <v>1.3620000000000001E-9</v>
      </c>
      <c r="BR1679" s="107">
        <f t="shared" si="1152"/>
        <v>8.6802634634567912</v>
      </c>
      <c r="BS1679" s="107">
        <f t="shared" si="1153"/>
        <v>3.569655467489631</v>
      </c>
      <c r="BT1679" s="107">
        <f t="shared" si="1154"/>
        <v>9.8885376180162545</v>
      </c>
      <c r="BU1679" s="107">
        <f t="shared" si="1155"/>
        <v>12.221916194003027</v>
      </c>
      <c r="BV1679" s="107">
        <f t="shared" si="1156"/>
        <v>2299.4293650831996</v>
      </c>
      <c r="BW1679" s="117">
        <f t="shared" si="1157"/>
        <v>1.084836490690719E-5</v>
      </c>
    </row>
    <row r="1680" spans="1:75" ht="15" customHeight="1" x14ac:dyDescent="0.25">
      <c r="A1680" s="108">
        <v>4.578697222222222</v>
      </c>
      <c r="B1680" s="108">
        <v>-74.143019444444448</v>
      </c>
      <c r="C1680" s="119">
        <v>24</v>
      </c>
      <c r="D1680" s="119">
        <v>22</v>
      </c>
      <c r="E1680" s="119">
        <v>1781</v>
      </c>
      <c r="F1680" s="68" t="s">
        <v>4143</v>
      </c>
      <c r="G1680" s="73" t="s">
        <v>4144</v>
      </c>
      <c r="H1680" s="73" t="s">
        <v>4145</v>
      </c>
      <c r="I1680" s="68" t="s">
        <v>1481</v>
      </c>
      <c r="J1680" s="53" t="s">
        <v>1274</v>
      </c>
      <c r="K1680" s="73" t="s">
        <v>4146</v>
      </c>
      <c r="L1680" s="73"/>
      <c r="M1680" s="1"/>
      <c r="N1680" s="74" t="s">
        <v>172</v>
      </c>
      <c r="O1680" s="56" t="s">
        <v>2955</v>
      </c>
      <c r="P1680" s="22">
        <v>1.3557806644477024E-2</v>
      </c>
      <c r="Q1680" s="69">
        <v>3.2702399999999998</v>
      </c>
      <c r="R1680" s="18">
        <v>3.4524861796284845</v>
      </c>
      <c r="S1680" s="2" t="s">
        <v>45</v>
      </c>
      <c r="T1680" s="2"/>
      <c r="U1680" s="2"/>
      <c r="V1680" s="14">
        <v>365</v>
      </c>
      <c r="W1680" s="55" t="s">
        <v>4116</v>
      </c>
      <c r="X1680" s="1"/>
      <c r="Y1680" s="14">
        <v>2920</v>
      </c>
      <c r="Z1680" s="1"/>
      <c r="AA1680" s="1"/>
      <c r="AB1680" s="19" t="s">
        <v>49</v>
      </c>
      <c r="AC1680" s="19">
        <v>2968843.1409999998</v>
      </c>
      <c r="AD1680" s="19">
        <v>1108945.1540000001</v>
      </c>
      <c r="AE1680" s="19">
        <v>26460000</v>
      </c>
      <c r="AF1680" s="19">
        <v>600000</v>
      </c>
      <c r="AG1680" s="19">
        <v>2640000</v>
      </c>
      <c r="AH1680" s="20">
        <v>8608.3841463414628</v>
      </c>
      <c r="AI1680" s="20">
        <v>1.0442E-8</v>
      </c>
      <c r="AJ1680" s="21">
        <f>AC1680*R1680/1000000000</f>
        <v>1.024988991378732E-2</v>
      </c>
      <c r="AK1680" s="21">
        <f>AD1680*R1680/1000000000</f>
        <v>3.8286178181509817E-3</v>
      </c>
      <c r="AL1680" s="21">
        <f>AE1680*R1680/1000000000</f>
        <v>9.1352784312969698E-2</v>
      </c>
      <c r="AM1680" s="21">
        <f>AF1680*R1680/1000000000</f>
        <v>2.0714917077770908E-3</v>
      </c>
      <c r="AN1680" s="21">
        <f>AG1680*R1680/1000000000</f>
        <v>9.1145635142191976E-3</v>
      </c>
      <c r="AO1680" s="86">
        <f t="shared" si="1142"/>
        <v>9.4898129068751738E-5</v>
      </c>
      <c r="AP1680" s="88">
        <f t="shared" si="1143"/>
        <v>2.8081890174759782E-5</v>
      </c>
      <c r="AQ1680" s="89">
        <f t="shared" si="1144"/>
        <v>1.0489363885345156E-5</v>
      </c>
      <c r="AR1680" s="89">
        <f t="shared" si="1145"/>
        <v>2.5028160085745123E-4</v>
      </c>
      <c r="AS1680" s="89">
        <f t="shared" si="1146"/>
        <v>5.6753197473344953E-6</v>
      </c>
      <c r="AT1680" s="89">
        <f t="shared" si="1147"/>
        <v>2.4971406888271775E-5</v>
      </c>
      <c r="AU1680" s="91">
        <f t="shared" si="1148"/>
        <v>2.5999487416096367E-7</v>
      </c>
      <c r="AV1680" s="95">
        <f t="shared" si="1158"/>
        <v>10249.88991378732</v>
      </c>
      <c r="AW1680" s="96">
        <f t="shared" si="1159"/>
        <v>3828.6178181509817</v>
      </c>
      <c r="AX1680" s="96">
        <f t="shared" si="1160"/>
        <v>91352.784312969699</v>
      </c>
      <c r="AY1680" s="96">
        <f t="shared" si="1161"/>
        <v>2071.4917077770906</v>
      </c>
      <c r="AZ1680" s="96">
        <f t="shared" si="1162"/>
        <v>9114.5635142191968</v>
      </c>
      <c r="BA1680" s="97">
        <f t="shared" si="1163"/>
        <v>94.898129068751743</v>
      </c>
      <c r="BB1680" s="102">
        <f t="shared" si="1164"/>
        <v>28.081890174759781</v>
      </c>
      <c r="BC1680" s="98">
        <f t="shared" si="1165"/>
        <v>10.489363885345156</v>
      </c>
      <c r="BD1680" s="98">
        <f t="shared" si="1166"/>
        <v>250.28160085745122</v>
      </c>
      <c r="BE1680" s="98">
        <f t="shared" si="1167"/>
        <v>5.6753197473344956</v>
      </c>
      <c r="BF1680" s="98">
        <f t="shared" si="1168"/>
        <v>24.971406888271776</v>
      </c>
      <c r="BG1680" s="103">
        <f t="shared" si="1169"/>
        <v>0.25999487416096367</v>
      </c>
      <c r="BH1680">
        <v>0.1</v>
      </c>
      <c r="BI1680">
        <f t="shared" si="1149"/>
        <v>0.34524861796284845</v>
      </c>
      <c r="BJ1680">
        <v>0.1</v>
      </c>
      <c r="BK1680">
        <f t="shared" si="1150"/>
        <v>860.83841463414637</v>
      </c>
      <c r="BL1680" s="114">
        <v>2364070.8470000001</v>
      </c>
      <c r="BM1680" s="114">
        <v>451327.576</v>
      </c>
      <c r="BN1680">
        <f t="shared" ref="BN1680:BP1681" si="1178">AE1680*0.1</f>
        <v>2646000</v>
      </c>
      <c r="BO1680">
        <f t="shared" si="1178"/>
        <v>60000</v>
      </c>
      <c r="BP1680">
        <f t="shared" si="1178"/>
        <v>264000</v>
      </c>
      <c r="BQ1680" s="107">
        <f t="shared" si="1151"/>
        <v>1.0442E-9</v>
      </c>
      <c r="BR1680" s="107">
        <f t="shared" si="1152"/>
        <v>8.2260301466594472E-3</v>
      </c>
      <c r="BS1680" s="107">
        <f t="shared" si="1153"/>
        <v>1.6045489391424631E-3</v>
      </c>
      <c r="BT1680" s="107">
        <f t="shared" si="1154"/>
        <v>1.291923465359459E-2</v>
      </c>
      <c r="BU1680" s="107">
        <f t="shared" si="1155"/>
        <v>2.9295316674817667E-4</v>
      </c>
      <c r="BV1680" s="107">
        <f t="shared" si="1156"/>
        <v>1.288993933691977E-3</v>
      </c>
      <c r="BW1680" s="117">
        <f t="shared" si="1157"/>
        <v>1.3420622117286116E-5</v>
      </c>
    </row>
    <row r="1681" spans="1:75" ht="15" customHeight="1" x14ac:dyDescent="0.25">
      <c r="A1681" s="108">
        <v>4.5908472222222221</v>
      </c>
      <c r="B1681" s="108">
        <v>-74.071083333333334</v>
      </c>
      <c r="C1681" s="119">
        <v>32</v>
      </c>
      <c r="D1681" s="119">
        <v>23</v>
      </c>
      <c r="E1681" s="119">
        <v>2295</v>
      </c>
      <c r="F1681" s="68" t="s">
        <v>4147</v>
      </c>
      <c r="G1681" s="73" t="s">
        <v>4148</v>
      </c>
      <c r="H1681" s="73" t="s">
        <v>4149</v>
      </c>
      <c r="I1681" s="14" t="s">
        <v>3343</v>
      </c>
      <c r="J1681" s="68" t="s">
        <v>2019</v>
      </c>
      <c r="K1681" s="73" t="s">
        <v>4150</v>
      </c>
      <c r="L1681" s="73"/>
      <c r="M1681" s="1"/>
      <c r="N1681" s="74" t="s">
        <v>172</v>
      </c>
      <c r="O1681" s="56" t="s">
        <v>2955</v>
      </c>
      <c r="P1681" s="22">
        <v>1.3557806644477024E-2</v>
      </c>
      <c r="Q1681" s="69">
        <v>5.4504000000000001</v>
      </c>
      <c r="R1681" s="18">
        <v>5.7541436327141415</v>
      </c>
      <c r="S1681" s="2" t="s">
        <v>45</v>
      </c>
      <c r="T1681" s="2"/>
      <c r="U1681" s="2"/>
      <c r="V1681" s="14">
        <v>365</v>
      </c>
      <c r="W1681" s="55" t="s">
        <v>4116</v>
      </c>
      <c r="X1681" s="1"/>
      <c r="Y1681" s="14">
        <v>2920</v>
      </c>
      <c r="Z1681" s="1"/>
      <c r="AA1681" s="1"/>
      <c r="AB1681" s="19" t="s">
        <v>49</v>
      </c>
      <c r="AC1681" s="19">
        <v>2968843.1409999998</v>
      </c>
      <c r="AD1681" s="19">
        <v>1108945.1540000001</v>
      </c>
      <c r="AE1681" s="19">
        <v>26460000</v>
      </c>
      <c r="AF1681" s="19">
        <v>600000</v>
      </c>
      <c r="AG1681" s="19">
        <v>2640000</v>
      </c>
      <c r="AH1681" s="20">
        <v>8608.3841463414628</v>
      </c>
      <c r="AI1681" s="20">
        <v>1.0442E-8</v>
      </c>
      <c r="AJ1681" s="21">
        <f>AC1681*R1681/1000000000</f>
        <v>1.7083149856312201E-2</v>
      </c>
      <c r="AK1681" s="21">
        <f>AD1681*R1681/1000000000</f>
        <v>6.3810296969183042E-3</v>
      </c>
      <c r="AL1681" s="21">
        <f>AE1681*R1681/1000000000</f>
        <v>0.15225464052161619</v>
      </c>
      <c r="AM1681" s="21">
        <f>AF1681*R1681/1000000000</f>
        <v>3.4524861796284847E-3</v>
      </c>
      <c r="AN1681" s="21">
        <f>AG1681*R1681/1000000000</f>
        <v>1.5190939190365333E-2</v>
      </c>
      <c r="AO1681" s="86">
        <f t="shared" si="1142"/>
        <v>9.4898129068751738E-5</v>
      </c>
      <c r="AP1681" s="88">
        <f t="shared" si="1143"/>
        <v>4.6803150291266302E-5</v>
      </c>
      <c r="AQ1681" s="89">
        <f t="shared" si="1144"/>
        <v>1.7482273142241931E-5</v>
      </c>
      <c r="AR1681" s="89">
        <f t="shared" si="1145"/>
        <v>4.1713600142908545E-4</v>
      </c>
      <c r="AS1681" s="89">
        <f t="shared" si="1146"/>
        <v>9.458866245557493E-6</v>
      </c>
      <c r="AT1681" s="89">
        <f t="shared" si="1147"/>
        <v>4.161901148045297E-5</v>
      </c>
      <c r="AU1681" s="91">
        <f t="shared" si="1148"/>
        <v>2.5999487416096367E-7</v>
      </c>
      <c r="AV1681" s="95">
        <f t="shared" si="1158"/>
        <v>17083.1498563122</v>
      </c>
      <c r="AW1681" s="96">
        <f t="shared" si="1159"/>
        <v>6381.0296969183046</v>
      </c>
      <c r="AX1681" s="96">
        <f t="shared" si="1160"/>
        <v>152254.64052161618</v>
      </c>
      <c r="AY1681" s="96">
        <f t="shared" si="1161"/>
        <v>3452.4861796284845</v>
      </c>
      <c r="AZ1681" s="96">
        <f t="shared" si="1162"/>
        <v>15190.939190365334</v>
      </c>
      <c r="BA1681" s="97">
        <f t="shared" si="1163"/>
        <v>94.898129068751743</v>
      </c>
      <c r="BB1681" s="102">
        <f t="shared" si="1164"/>
        <v>46.803150291266299</v>
      </c>
      <c r="BC1681" s="98">
        <f t="shared" si="1165"/>
        <v>17.48227314224193</v>
      </c>
      <c r="BD1681" s="98">
        <f t="shared" si="1166"/>
        <v>417.13600142908547</v>
      </c>
      <c r="BE1681" s="98">
        <f t="shared" si="1167"/>
        <v>9.458866245557493</v>
      </c>
      <c r="BF1681" s="98">
        <f t="shared" si="1168"/>
        <v>41.619011480452968</v>
      </c>
      <c r="BG1681" s="103">
        <f t="shared" si="1169"/>
        <v>0.25999487416096367</v>
      </c>
      <c r="BH1681">
        <v>0.1</v>
      </c>
      <c r="BI1681">
        <f t="shared" si="1149"/>
        <v>0.57541436327141415</v>
      </c>
      <c r="BJ1681">
        <v>0.1</v>
      </c>
      <c r="BK1681">
        <f t="shared" si="1150"/>
        <v>860.83841463414637</v>
      </c>
      <c r="BL1681" s="114">
        <v>2364070.8470000001</v>
      </c>
      <c r="BM1681" s="114">
        <v>451327.576</v>
      </c>
      <c r="BN1681">
        <f t="shared" si="1178"/>
        <v>2646000</v>
      </c>
      <c r="BO1681">
        <f t="shared" si="1178"/>
        <v>60000</v>
      </c>
      <c r="BP1681">
        <f t="shared" si="1178"/>
        <v>264000</v>
      </c>
      <c r="BQ1681" s="107">
        <f t="shared" si="1151"/>
        <v>1.0442E-9</v>
      </c>
      <c r="BR1681" s="107">
        <f t="shared" si="1152"/>
        <v>1.3710050244432411E-2</v>
      </c>
      <c r="BS1681" s="107">
        <f t="shared" si="1153"/>
        <v>2.6742482319041059E-3</v>
      </c>
      <c r="BT1681" s="107">
        <f t="shared" si="1154"/>
        <v>2.1532057755990985E-2</v>
      </c>
      <c r="BU1681" s="107">
        <f t="shared" si="1155"/>
        <v>4.8825527791362776E-4</v>
      </c>
      <c r="BV1681" s="107">
        <f t="shared" si="1156"/>
        <v>2.1483232228199623E-3</v>
      </c>
      <c r="BW1681" s="117">
        <f t="shared" si="1157"/>
        <v>1.3420622117286116E-5</v>
      </c>
    </row>
    <row r="1682" spans="1:75" ht="15" customHeight="1" x14ac:dyDescent="0.25">
      <c r="A1682" s="108">
        <v>4.6635861111111119</v>
      </c>
      <c r="B1682" s="108">
        <v>-74.148430555555564</v>
      </c>
      <c r="C1682" s="119">
        <v>24</v>
      </c>
      <c r="D1682" s="119">
        <v>31</v>
      </c>
      <c r="E1682" s="119">
        <v>1898</v>
      </c>
      <c r="F1682" s="68" t="s">
        <v>4151</v>
      </c>
      <c r="G1682" s="73" t="s">
        <v>4152</v>
      </c>
      <c r="H1682" s="73" t="s">
        <v>4153</v>
      </c>
      <c r="I1682" s="53" t="s">
        <v>40</v>
      </c>
      <c r="J1682" s="68" t="s">
        <v>2019</v>
      </c>
      <c r="K1682" s="73" t="s">
        <v>4154</v>
      </c>
      <c r="L1682" s="73"/>
      <c r="M1682" s="1"/>
      <c r="N1682" s="62" t="s">
        <v>62</v>
      </c>
      <c r="O1682" s="56" t="s">
        <v>63</v>
      </c>
      <c r="P1682" s="28">
        <v>4.2689148957375835E-3</v>
      </c>
      <c r="Q1682" s="69">
        <v>12000</v>
      </c>
      <c r="R1682" s="18">
        <v>12206.667384329527</v>
      </c>
      <c r="S1682" s="15" t="s">
        <v>64</v>
      </c>
      <c r="T1682" s="15">
        <f>((R1682*6933000)/1000)/8460</f>
        <v>10003.407207512602</v>
      </c>
      <c r="U1682" s="15" t="s">
        <v>45</v>
      </c>
      <c r="V1682" s="14">
        <v>365</v>
      </c>
      <c r="W1682" s="55" t="s">
        <v>4116</v>
      </c>
      <c r="X1682" s="1"/>
      <c r="Y1682" s="14">
        <v>2920</v>
      </c>
      <c r="Z1682" s="1"/>
      <c r="AA1682" s="1"/>
      <c r="AB1682" s="19" t="s">
        <v>226</v>
      </c>
      <c r="AC1682" s="19">
        <v>12.7152226842523</v>
      </c>
      <c r="AD1682" s="19">
        <v>4.5638248573294096</v>
      </c>
      <c r="AE1682" s="19">
        <v>12.0799261022882</v>
      </c>
      <c r="AF1682" s="19">
        <v>6.25</v>
      </c>
      <c r="AG1682" s="19">
        <v>2343</v>
      </c>
      <c r="AH1682" s="23">
        <f>Q1682</f>
        <v>12000</v>
      </c>
      <c r="AI1682" s="20">
        <v>2.0000000000000002E-5</v>
      </c>
      <c r="AJ1682" s="21">
        <f>AC1682*R1682/1000000</f>
        <v>0.1552104940243495</v>
      </c>
      <c r="AK1682" s="21">
        <f>AD1682*R1682/1000000</f>
        <v>5.5709092033755257E-2</v>
      </c>
      <c r="AL1682" s="21">
        <f>AE1682*R1682/1000000</f>
        <v>0.14745563995791228</v>
      </c>
      <c r="AM1682" s="21">
        <f>AF1682*R1682/1000000</f>
        <v>7.6291671152059537E-2</v>
      </c>
      <c r="AN1682" s="21">
        <f>AG1682*R1682/1000000</f>
        <v>28.600221681484079</v>
      </c>
      <c r="AO1682" s="86">
        <f t="shared" si="1142"/>
        <v>0.24413334768659056</v>
      </c>
      <c r="AP1682" s="88">
        <f t="shared" si="1143"/>
        <v>4.2523423020369728E-4</v>
      </c>
      <c r="AQ1682" s="89">
        <f t="shared" si="1144"/>
        <v>1.5262764940754864E-4</v>
      </c>
      <c r="AR1682" s="89">
        <f t="shared" si="1145"/>
        <v>4.0398805467921172E-4</v>
      </c>
      <c r="AS1682" s="89">
        <f t="shared" si="1146"/>
        <v>2.0901827712893023E-4</v>
      </c>
      <c r="AT1682" s="89">
        <f t="shared" si="1147"/>
        <v>7.8356771730093366E-2</v>
      </c>
      <c r="AU1682" s="91">
        <f t="shared" si="1148"/>
        <v>6.6885848681257683E-4</v>
      </c>
      <c r="AV1682" s="95">
        <f t="shared" si="1158"/>
        <v>155210.49402434949</v>
      </c>
      <c r="AW1682" s="96">
        <f t="shared" si="1159"/>
        <v>55709.09203375526</v>
      </c>
      <c r="AX1682" s="96">
        <f t="shared" si="1160"/>
        <v>147455.63995791227</v>
      </c>
      <c r="AY1682" s="96">
        <f t="shared" si="1161"/>
        <v>76291.671152059542</v>
      </c>
      <c r="AZ1682" s="96">
        <f t="shared" si="1162"/>
        <v>28600221.681484081</v>
      </c>
      <c r="BA1682" s="97">
        <f t="shared" si="1163"/>
        <v>244133.34768659057</v>
      </c>
      <c r="BB1682" s="102">
        <f t="shared" si="1164"/>
        <v>425.23423020369728</v>
      </c>
      <c r="BC1682" s="98">
        <f t="shared" si="1165"/>
        <v>152.62764940754863</v>
      </c>
      <c r="BD1682" s="98">
        <f t="shared" si="1166"/>
        <v>403.9880546792117</v>
      </c>
      <c r="BE1682" s="98">
        <f t="shared" si="1167"/>
        <v>209.01827712893024</v>
      </c>
      <c r="BF1682" s="98">
        <f t="shared" si="1168"/>
        <v>78356.771730093373</v>
      </c>
      <c r="BG1682" s="103">
        <f t="shared" si="1169"/>
        <v>668.85848681257687</v>
      </c>
      <c r="BH1682">
        <v>0.1</v>
      </c>
      <c r="BI1682">
        <f t="shared" si="1149"/>
        <v>1220.6667384329528</v>
      </c>
      <c r="BJ1682">
        <v>0.1</v>
      </c>
      <c r="BK1682">
        <f t="shared" si="1150"/>
        <v>1200</v>
      </c>
      <c r="BL1682" s="114">
        <v>8.7974410932361504</v>
      </c>
      <c r="BM1682" s="114">
        <v>3.6268345072346699</v>
      </c>
      <c r="BN1682" s="114">
        <v>10.053852918428399</v>
      </c>
      <c r="BO1682" s="114">
        <v>12.5</v>
      </c>
      <c r="BP1682" s="114">
        <v>2343</v>
      </c>
      <c r="BQ1682" s="107">
        <f t="shared" si="1151"/>
        <v>2.0000000000000003E-6</v>
      </c>
      <c r="BR1682" s="107">
        <f t="shared" si="1152"/>
        <v>0.1085032932932099</v>
      </c>
      <c r="BS1682" s="107">
        <f t="shared" si="1153"/>
        <v>4.4620693343620385E-2</v>
      </c>
      <c r="BT1682" s="107">
        <f t="shared" si="1154"/>
        <v>0.12360672022520319</v>
      </c>
      <c r="BU1682" s="107">
        <f t="shared" si="1155"/>
        <v>0.1527739524250378</v>
      </c>
      <c r="BV1682" s="107">
        <f t="shared" si="1156"/>
        <v>28.742867063539993</v>
      </c>
      <c r="BW1682" s="117">
        <f t="shared" si="1157"/>
        <v>3.4525669132592272E-2</v>
      </c>
    </row>
    <row r="1683" spans="1:75" ht="15" customHeight="1" x14ac:dyDescent="0.25">
      <c r="A1683" s="108">
        <v>4.5611083333333333</v>
      </c>
      <c r="B1683" s="108">
        <v>-74.133380555555561</v>
      </c>
      <c r="C1683" s="119">
        <v>25</v>
      </c>
      <c r="D1683" s="119">
        <v>20</v>
      </c>
      <c r="E1683" s="119">
        <v>1756</v>
      </c>
      <c r="F1683" s="68" t="s">
        <v>4155</v>
      </c>
      <c r="G1683" s="73" t="s">
        <v>4156</v>
      </c>
      <c r="H1683" s="73" t="s">
        <v>4157</v>
      </c>
      <c r="I1683" s="68" t="s">
        <v>1481</v>
      </c>
      <c r="J1683" s="68" t="s">
        <v>53</v>
      </c>
      <c r="K1683" s="73" t="s">
        <v>4158</v>
      </c>
      <c r="L1683" s="73"/>
      <c r="M1683" s="1"/>
      <c r="N1683" s="74" t="s">
        <v>172</v>
      </c>
      <c r="O1683" s="56" t="s">
        <v>2955</v>
      </c>
      <c r="P1683" s="22">
        <v>1.3557806644477024E-2</v>
      </c>
      <c r="Q1683" s="69">
        <v>2.498364</v>
      </c>
      <c r="R1683" s="18">
        <v>2.6375945440338753</v>
      </c>
      <c r="S1683" s="2" t="s">
        <v>45</v>
      </c>
      <c r="T1683" s="2"/>
      <c r="U1683" s="2"/>
      <c r="V1683" s="14">
        <v>365</v>
      </c>
      <c r="W1683" s="55" t="s">
        <v>4116</v>
      </c>
      <c r="X1683" s="1"/>
      <c r="Y1683" s="14">
        <v>2920</v>
      </c>
      <c r="Z1683" s="1"/>
      <c r="AA1683" s="1"/>
      <c r="AB1683" s="19" t="s">
        <v>49</v>
      </c>
      <c r="AC1683" s="19">
        <v>2968843.1409999998</v>
      </c>
      <c r="AD1683" s="19">
        <v>1108945.1540000001</v>
      </c>
      <c r="AE1683" s="19">
        <v>26460000</v>
      </c>
      <c r="AF1683" s="19">
        <v>600000</v>
      </c>
      <c r="AG1683" s="19">
        <v>2640000</v>
      </c>
      <c r="AH1683" s="20">
        <v>8608.3841463414628</v>
      </c>
      <c r="AI1683" s="20">
        <v>1.0442E-8</v>
      </c>
      <c r="AJ1683" s="21">
        <f>AC1683*R1683/1000000000</f>
        <v>7.830604470793992E-3</v>
      </c>
      <c r="AK1683" s="21">
        <f>AD1683*R1683/1000000000</f>
        <v>2.9249476878232057E-3</v>
      </c>
      <c r="AL1683" s="21">
        <f>AE1683*R1683/1000000000</f>
        <v>6.9790751635136331E-2</v>
      </c>
      <c r="AM1683" s="21">
        <f>AF1683*R1683/1000000000</f>
        <v>1.5825567264203253E-3</v>
      </c>
      <c r="AN1683" s="21">
        <f>AG1683*R1683/1000000000</f>
        <v>6.9632495962494304E-3</v>
      </c>
      <c r="AO1683" s="86">
        <f t="shared" si="1142"/>
        <v>9.4898129068751738E-5</v>
      </c>
      <c r="AP1683" s="88">
        <f t="shared" si="1143"/>
        <v>2.1453710878887649E-5</v>
      </c>
      <c r="AQ1683" s="89">
        <f t="shared" si="1144"/>
        <v>8.0135553091046732E-6</v>
      </c>
      <c r="AR1683" s="89">
        <f t="shared" si="1145"/>
        <v>1.9120753872640091E-4</v>
      </c>
      <c r="AS1683" s="89">
        <f t="shared" si="1146"/>
        <v>4.3357718532063706E-6</v>
      </c>
      <c r="AT1683" s="89">
        <f t="shared" si="1147"/>
        <v>1.907739615410803E-5</v>
      </c>
      <c r="AU1683" s="91">
        <f t="shared" si="1148"/>
        <v>2.5999487416096367E-7</v>
      </c>
      <c r="AV1683" s="95">
        <f t="shared" si="1158"/>
        <v>7830.6044707939918</v>
      </c>
      <c r="AW1683" s="96">
        <f t="shared" si="1159"/>
        <v>2924.9476878232058</v>
      </c>
      <c r="AX1683" s="96">
        <f t="shared" si="1160"/>
        <v>69790.75163513633</v>
      </c>
      <c r="AY1683" s="96">
        <f t="shared" si="1161"/>
        <v>1582.5567264203253</v>
      </c>
      <c r="AZ1683" s="96">
        <f t="shared" si="1162"/>
        <v>6963.2495962494304</v>
      </c>
      <c r="BA1683" s="97">
        <f t="shared" si="1163"/>
        <v>94.898129068751743</v>
      </c>
      <c r="BB1683" s="102">
        <f t="shared" si="1164"/>
        <v>21.453710878887648</v>
      </c>
      <c r="BC1683" s="98">
        <f t="shared" si="1165"/>
        <v>8.0135553091046727</v>
      </c>
      <c r="BD1683" s="98">
        <f t="shared" si="1166"/>
        <v>191.20753872640091</v>
      </c>
      <c r="BE1683" s="98">
        <f t="shared" si="1167"/>
        <v>4.3357718532063707</v>
      </c>
      <c r="BF1683" s="98">
        <f t="shared" si="1168"/>
        <v>19.07739615410803</v>
      </c>
      <c r="BG1683" s="103">
        <f t="shared" si="1169"/>
        <v>0.25999487416096367</v>
      </c>
      <c r="BH1683">
        <v>0.1</v>
      </c>
      <c r="BI1683">
        <f t="shared" si="1149"/>
        <v>0.26375945440338755</v>
      </c>
      <c r="BJ1683">
        <v>0.1</v>
      </c>
      <c r="BK1683">
        <f t="shared" si="1150"/>
        <v>860.83841463414637</v>
      </c>
      <c r="BL1683" s="114">
        <v>2364070.8470000001</v>
      </c>
      <c r="BM1683" s="114">
        <v>451327.576</v>
      </c>
      <c r="BN1683">
        <f t="shared" ref="BN1683:BP1684" si="1179">AE1683*0.1</f>
        <v>2646000</v>
      </c>
      <c r="BO1683">
        <f t="shared" si="1179"/>
        <v>60000</v>
      </c>
      <c r="BP1683">
        <f t="shared" si="1179"/>
        <v>264000</v>
      </c>
      <c r="BQ1683" s="107">
        <f t="shared" si="1151"/>
        <v>1.0442E-9</v>
      </c>
      <c r="BR1683" s="107">
        <f t="shared" si="1152"/>
        <v>6.2844370998240747E-3</v>
      </c>
      <c r="BS1683" s="107">
        <f t="shared" si="1153"/>
        <v>1.2258266383481705E-3</v>
      </c>
      <c r="BT1683" s="107">
        <f t="shared" si="1154"/>
        <v>9.8699027490622079E-3</v>
      </c>
      <c r="BU1683" s="107">
        <f t="shared" si="1155"/>
        <v>2.2380731857283922E-4</v>
      </c>
      <c r="BV1683" s="107">
        <f t="shared" si="1156"/>
        <v>9.847522017204925E-4</v>
      </c>
      <c r="BW1683" s="117">
        <f t="shared" si="1157"/>
        <v>1.3420622117286116E-5</v>
      </c>
    </row>
    <row r="1684" spans="1:75" ht="15" customHeight="1" x14ac:dyDescent="0.25">
      <c r="A1684" s="108">
        <v>4.6112972222222215</v>
      </c>
      <c r="B1684" s="108">
        <v>-74.138097222222228</v>
      </c>
      <c r="C1684" s="119">
        <v>25</v>
      </c>
      <c r="D1684" s="119">
        <v>25</v>
      </c>
      <c r="E1684" s="119">
        <v>1821</v>
      </c>
      <c r="F1684" s="68" t="s">
        <v>4159</v>
      </c>
      <c r="G1684" s="73" t="s">
        <v>4160</v>
      </c>
      <c r="H1684" s="73" t="s">
        <v>4161</v>
      </c>
      <c r="I1684" s="14" t="s">
        <v>195</v>
      </c>
      <c r="J1684" s="53" t="s">
        <v>1274</v>
      </c>
      <c r="K1684" s="73" t="s">
        <v>3960</v>
      </c>
      <c r="L1684" s="73"/>
      <c r="M1684" s="1"/>
      <c r="N1684" s="74" t="s">
        <v>172</v>
      </c>
      <c r="O1684" s="56" t="s">
        <v>2955</v>
      </c>
      <c r="P1684" s="22">
        <v>1.3557806644477024E-2</v>
      </c>
      <c r="Q1684" s="69">
        <v>5.4504000000000001</v>
      </c>
      <c r="R1684" s="18">
        <v>5.7541436327141415</v>
      </c>
      <c r="S1684" s="2" t="s">
        <v>45</v>
      </c>
      <c r="T1684" s="2"/>
      <c r="U1684" s="2"/>
      <c r="V1684" s="14">
        <v>365</v>
      </c>
      <c r="W1684" s="55" t="s">
        <v>4116</v>
      </c>
      <c r="X1684" s="1"/>
      <c r="Y1684" s="14">
        <v>2920</v>
      </c>
      <c r="Z1684" s="1"/>
      <c r="AA1684" s="1"/>
      <c r="AB1684" s="19" t="s">
        <v>49</v>
      </c>
      <c r="AC1684" s="19">
        <v>2968843.1409999998</v>
      </c>
      <c r="AD1684" s="19">
        <v>1108945.1540000001</v>
      </c>
      <c r="AE1684" s="19">
        <v>26460000</v>
      </c>
      <c r="AF1684" s="19">
        <v>600000</v>
      </c>
      <c r="AG1684" s="19">
        <v>2640000</v>
      </c>
      <c r="AH1684" s="20">
        <v>8608.3841463414628</v>
      </c>
      <c r="AI1684" s="20">
        <v>1.0442E-8</v>
      </c>
      <c r="AJ1684" s="21">
        <f>AC1684*R1684/1000000000</f>
        <v>1.7083149856312201E-2</v>
      </c>
      <c r="AK1684" s="21">
        <f>AD1684*R1684/1000000000</f>
        <v>6.3810296969183042E-3</v>
      </c>
      <c r="AL1684" s="21">
        <f>AE1684*R1684/1000000000</f>
        <v>0.15225464052161619</v>
      </c>
      <c r="AM1684" s="21">
        <f>AF1684*R1684/1000000000</f>
        <v>3.4524861796284847E-3</v>
      </c>
      <c r="AN1684" s="21">
        <f>AG1684*R1684/1000000000</f>
        <v>1.5190939190365333E-2</v>
      </c>
      <c r="AO1684" s="86">
        <f t="shared" si="1142"/>
        <v>9.4898129068751738E-5</v>
      </c>
      <c r="AP1684" s="92">
        <f t="shared" si="1143"/>
        <v>4.6803150291266302E-5</v>
      </c>
      <c r="AQ1684" s="93">
        <f t="shared" si="1144"/>
        <v>1.7482273142241931E-5</v>
      </c>
      <c r="AR1684" s="93">
        <f t="shared" si="1145"/>
        <v>4.1713600142908545E-4</v>
      </c>
      <c r="AS1684" s="93">
        <f t="shared" si="1146"/>
        <v>9.458866245557493E-6</v>
      </c>
      <c r="AT1684" s="93">
        <f t="shared" si="1147"/>
        <v>4.161901148045297E-5</v>
      </c>
      <c r="AU1684" s="94">
        <f t="shared" si="1148"/>
        <v>2.5999487416096367E-7</v>
      </c>
      <c r="AV1684" s="95">
        <f t="shared" si="1158"/>
        <v>17083.1498563122</v>
      </c>
      <c r="AW1684" s="96">
        <f t="shared" si="1159"/>
        <v>6381.0296969183046</v>
      </c>
      <c r="AX1684" s="96">
        <f t="shared" si="1160"/>
        <v>152254.64052161618</v>
      </c>
      <c r="AY1684" s="96">
        <f t="shared" si="1161"/>
        <v>3452.4861796284845</v>
      </c>
      <c r="AZ1684" s="96">
        <f t="shared" si="1162"/>
        <v>15190.939190365334</v>
      </c>
      <c r="BA1684" s="97">
        <f t="shared" si="1163"/>
        <v>94.898129068751743</v>
      </c>
      <c r="BB1684" s="104">
        <f t="shared" si="1164"/>
        <v>46.803150291266299</v>
      </c>
      <c r="BC1684" s="105">
        <f t="shared" si="1165"/>
        <v>17.48227314224193</v>
      </c>
      <c r="BD1684" s="105">
        <f t="shared" si="1166"/>
        <v>417.13600142908547</v>
      </c>
      <c r="BE1684" s="105">
        <f t="shared" si="1167"/>
        <v>9.458866245557493</v>
      </c>
      <c r="BF1684" s="105">
        <f t="shared" si="1168"/>
        <v>41.619011480452968</v>
      </c>
      <c r="BG1684" s="106">
        <f t="shared" si="1169"/>
        <v>0.25999487416096367</v>
      </c>
      <c r="BH1684">
        <v>0.1</v>
      </c>
      <c r="BI1684">
        <f t="shared" si="1149"/>
        <v>0.57541436327141415</v>
      </c>
      <c r="BJ1684">
        <v>0.1</v>
      </c>
      <c r="BK1684">
        <f t="shared" si="1150"/>
        <v>860.83841463414637</v>
      </c>
      <c r="BL1684" s="114">
        <v>2364070.8470000001</v>
      </c>
      <c r="BM1684" s="114">
        <v>451327.576</v>
      </c>
      <c r="BN1684">
        <f t="shared" si="1179"/>
        <v>2646000</v>
      </c>
      <c r="BO1684">
        <f t="shared" si="1179"/>
        <v>60000</v>
      </c>
      <c r="BP1684">
        <f t="shared" si="1179"/>
        <v>264000</v>
      </c>
      <c r="BQ1684" s="107">
        <f t="shared" si="1151"/>
        <v>1.0442E-9</v>
      </c>
      <c r="BR1684" s="107">
        <f t="shared" si="1152"/>
        <v>1.3710050244432411E-2</v>
      </c>
      <c r="BS1684" s="107">
        <f t="shared" si="1153"/>
        <v>2.6742482319041059E-3</v>
      </c>
      <c r="BT1684" s="107">
        <f t="shared" si="1154"/>
        <v>2.1532057755990985E-2</v>
      </c>
      <c r="BU1684" s="107">
        <f t="shared" si="1155"/>
        <v>4.8825527791362776E-4</v>
      </c>
      <c r="BV1684" s="107">
        <f t="shared" si="1156"/>
        <v>2.1483232228199623E-3</v>
      </c>
      <c r="BW1684" s="117">
        <f t="shared" si="1157"/>
        <v>1.3420622117286116E-5</v>
      </c>
    </row>
    <row r="1685" spans="1:75" x14ac:dyDescent="0.25">
      <c r="AP1685" s="110">
        <f t="shared" ref="AP1685:AU1685" si="1180">SUM(AP4:AP1684)</f>
        <v>3.7075293522823651</v>
      </c>
      <c r="AQ1685" s="110">
        <f t="shared" si="1180"/>
        <v>9.855041491715296</v>
      </c>
      <c r="AR1685" s="110">
        <f t="shared" si="1180"/>
        <v>5.9292615381809961</v>
      </c>
      <c r="AS1685" s="110">
        <f t="shared" si="1180"/>
        <v>2.3433106540179489</v>
      </c>
      <c r="AT1685" s="110">
        <f t="shared" si="1180"/>
        <v>4835.6775730843001</v>
      </c>
      <c r="AU1685" s="110">
        <f t="shared" si="1180"/>
        <v>7.8791254659689924</v>
      </c>
      <c r="AV1685" s="110">
        <f t="shared" ref="AV1685:BA1685" si="1181">SUM(AV4:AV1684)</f>
        <v>1353248213.583061</v>
      </c>
      <c r="AW1685" s="110">
        <f t="shared" si="1181"/>
        <v>3597090144.4760909</v>
      </c>
      <c r="AX1685" s="110">
        <f t="shared" si="1181"/>
        <v>2164180461.436059</v>
      </c>
      <c r="AY1685" s="110">
        <f t="shared" si="1181"/>
        <v>855308388.71655333</v>
      </c>
      <c r="AZ1685" s="110">
        <f t="shared" si="1181"/>
        <v>1765022314175.7664</v>
      </c>
      <c r="BA1685" s="110">
        <f t="shared" si="1181"/>
        <v>2875880795.0786762</v>
      </c>
      <c r="BB1685" s="102">
        <f t="shared" si="1164"/>
        <v>3707529.3522823653</v>
      </c>
    </row>
  </sheetData>
  <autoFilter ref="A1:BP1685">
    <filterColumn colId="21" showButton="0"/>
    <filterColumn colId="22" showButton="0"/>
    <filterColumn colId="23" showButton="0"/>
  </autoFilter>
  <mergeCells count="7">
    <mergeCell ref="V1:Y2"/>
    <mergeCell ref="AB2:AI2"/>
    <mergeCell ref="BH2:BW2"/>
    <mergeCell ref="AJ2:AO2"/>
    <mergeCell ref="AP2:AU2"/>
    <mergeCell ref="AV2:BA2"/>
    <mergeCell ref="BB2:BG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Z4"/>
  <sheetViews>
    <sheetView workbookViewId="0">
      <selection activeCell="W11" sqref="W11"/>
    </sheetView>
  </sheetViews>
  <sheetFormatPr baseColWidth="10" defaultRowHeight="15" x14ac:dyDescent="0.25"/>
  <sheetData>
    <row r="2" spans="2:26" x14ac:dyDescent="0.25">
      <c r="B2" t="s">
        <v>4164</v>
      </c>
      <c r="C2" t="s">
        <v>4165</v>
      </c>
      <c r="D2" t="s">
        <v>4166</v>
      </c>
      <c r="E2" t="s">
        <v>4167</v>
      </c>
      <c r="F2" t="s">
        <v>4168</v>
      </c>
      <c r="G2" t="s">
        <v>4169</v>
      </c>
      <c r="H2" t="s">
        <v>4170</v>
      </c>
      <c r="I2" t="s">
        <v>4171</v>
      </c>
      <c r="J2" t="s">
        <v>4172</v>
      </c>
      <c r="K2" t="s">
        <v>4173</v>
      </c>
      <c r="L2" t="s">
        <v>4174</v>
      </c>
      <c r="M2" t="s">
        <v>4175</v>
      </c>
      <c r="N2" t="s">
        <v>4176</v>
      </c>
      <c r="O2" t="s">
        <v>4177</v>
      </c>
      <c r="P2" t="s">
        <v>4178</v>
      </c>
      <c r="Q2" t="s">
        <v>4179</v>
      </c>
      <c r="R2" t="s">
        <v>4180</v>
      </c>
      <c r="S2" t="s">
        <v>4181</v>
      </c>
      <c r="T2" t="s">
        <v>4182</v>
      </c>
      <c r="U2" t="s">
        <v>4183</v>
      </c>
      <c r="V2" t="s">
        <v>4184</v>
      </c>
      <c r="W2" t="s">
        <v>4185</v>
      </c>
      <c r="X2" t="s">
        <v>4186</v>
      </c>
      <c r="Y2" t="s">
        <v>4187</v>
      </c>
    </row>
    <row r="3" spans="2:26" s="107" customFormat="1" x14ac:dyDescent="0.25">
      <c r="B3" s="107">
        <v>48</v>
      </c>
      <c r="C3" s="107">
        <v>48</v>
      </c>
      <c r="D3" s="107">
        <v>48</v>
      </c>
      <c r="E3" s="107">
        <v>48</v>
      </c>
      <c r="F3" s="107">
        <v>48</v>
      </c>
      <c r="G3" s="107">
        <v>48</v>
      </c>
      <c r="H3" s="107">
        <v>16</v>
      </c>
      <c r="I3" s="107">
        <v>16</v>
      </c>
      <c r="J3" s="107">
        <v>16</v>
      </c>
      <c r="K3" s="107">
        <v>16</v>
      </c>
      <c r="L3" s="107">
        <v>16</v>
      </c>
      <c r="M3" s="107">
        <v>16</v>
      </c>
      <c r="N3" s="107">
        <v>16</v>
      </c>
      <c r="O3" s="107">
        <v>16</v>
      </c>
      <c r="P3" s="107">
        <v>16</v>
      </c>
      <c r="Q3" s="107">
        <v>16</v>
      </c>
      <c r="R3" s="107">
        <v>16</v>
      </c>
      <c r="S3" s="107">
        <v>16</v>
      </c>
      <c r="T3" s="107">
        <v>48</v>
      </c>
      <c r="U3" s="107">
        <v>48</v>
      </c>
      <c r="V3" s="107">
        <v>48</v>
      </c>
      <c r="W3" s="107">
        <v>48</v>
      </c>
      <c r="X3" s="107">
        <v>48</v>
      </c>
      <c r="Y3" s="107">
        <v>48</v>
      </c>
    </row>
    <row r="4" spans="2:26" x14ac:dyDescent="0.25">
      <c r="B4" s="24">
        <f>1/B3</f>
        <v>2.0833333333333332E-2</v>
      </c>
      <c r="C4" s="24">
        <f t="shared" ref="C4:Y4" si="0">1/C3</f>
        <v>2.0833333333333332E-2</v>
      </c>
      <c r="D4" s="24">
        <f t="shared" si="0"/>
        <v>2.0833333333333332E-2</v>
      </c>
      <c r="E4" s="24">
        <f t="shared" si="0"/>
        <v>2.0833333333333332E-2</v>
      </c>
      <c r="F4" s="24">
        <f t="shared" si="0"/>
        <v>2.0833333333333332E-2</v>
      </c>
      <c r="G4" s="24">
        <f t="shared" si="0"/>
        <v>2.0833333333333332E-2</v>
      </c>
      <c r="H4" s="24">
        <f t="shared" si="0"/>
        <v>6.25E-2</v>
      </c>
      <c r="I4" s="24">
        <f t="shared" si="0"/>
        <v>6.25E-2</v>
      </c>
      <c r="J4" s="24">
        <f t="shared" si="0"/>
        <v>6.25E-2</v>
      </c>
      <c r="K4" s="24">
        <f t="shared" si="0"/>
        <v>6.25E-2</v>
      </c>
      <c r="L4" s="24">
        <f t="shared" si="0"/>
        <v>6.25E-2</v>
      </c>
      <c r="M4" s="24">
        <f t="shared" si="0"/>
        <v>6.25E-2</v>
      </c>
      <c r="N4" s="24">
        <f t="shared" si="0"/>
        <v>6.25E-2</v>
      </c>
      <c r="O4" s="24">
        <f t="shared" si="0"/>
        <v>6.25E-2</v>
      </c>
      <c r="P4" s="24">
        <f t="shared" si="0"/>
        <v>6.25E-2</v>
      </c>
      <c r="Q4" s="24">
        <f t="shared" si="0"/>
        <v>6.25E-2</v>
      </c>
      <c r="R4" s="24">
        <f t="shared" si="0"/>
        <v>6.25E-2</v>
      </c>
      <c r="S4" s="24">
        <f t="shared" si="0"/>
        <v>6.25E-2</v>
      </c>
      <c r="T4" s="24">
        <f t="shared" si="0"/>
        <v>2.0833333333333332E-2</v>
      </c>
      <c r="U4" s="24">
        <f t="shared" si="0"/>
        <v>2.0833333333333332E-2</v>
      </c>
      <c r="V4" s="24">
        <f t="shared" si="0"/>
        <v>2.0833333333333332E-2</v>
      </c>
      <c r="W4" s="24">
        <f t="shared" si="0"/>
        <v>2.0833333333333332E-2</v>
      </c>
      <c r="X4" s="24">
        <f t="shared" si="0"/>
        <v>2.0833333333333332E-2</v>
      </c>
      <c r="Y4" s="24">
        <f t="shared" si="0"/>
        <v>2.0833333333333332E-2</v>
      </c>
      <c r="Z4" s="24">
        <f>SUM(B4:Y4)</f>
        <v>1.0000000000000002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935"/>
  <sheetViews>
    <sheetView tabSelected="1" zoomScaleNormal="100" workbookViewId="0">
      <selection activeCell="J858" sqref="J858"/>
    </sheetView>
  </sheetViews>
  <sheetFormatPr baseColWidth="10" defaultRowHeight="15" x14ac:dyDescent="0.25"/>
  <cols>
    <col min="10" max="10" width="112.140625" customWidth="1"/>
    <col min="11" max="11" width="15.5703125" bestFit="1" customWidth="1"/>
    <col min="13" max="13" width="11.42578125" customWidth="1"/>
    <col min="14" max="14" width="11" customWidth="1"/>
  </cols>
  <sheetData>
    <row r="2" spans="2:11" x14ac:dyDescent="0.25">
      <c r="C2" s="156" t="s">
        <v>2</v>
      </c>
      <c r="D2" s="156"/>
      <c r="E2" s="156"/>
      <c r="F2" s="156"/>
      <c r="G2" s="156"/>
      <c r="H2" s="156"/>
    </row>
    <row r="3" spans="2:11" ht="75" customHeight="1" thickBot="1" x14ac:dyDescent="0.3">
      <c r="B3" s="9" t="s">
        <v>16</v>
      </c>
      <c r="C3" s="12" t="s">
        <v>27</v>
      </c>
      <c r="D3" s="12" t="s">
        <v>28</v>
      </c>
      <c r="E3" s="12" t="s">
        <v>29</v>
      </c>
      <c r="F3" s="12" t="s">
        <v>30</v>
      </c>
      <c r="G3" s="12" t="s">
        <v>31</v>
      </c>
      <c r="H3" s="12" t="s">
        <v>32</v>
      </c>
      <c r="J3" s="8" t="s">
        <v>8</v>
      </c>
      <c r="K3" s="120" t="s">
        <v>33</v>
      </c>
    </row>
    <row r="4" spans="2:11" ht="15" customHeight="1" x14ac:dyDescent="0.25">
      <c r="B4" s="15" t="s">
        <v>103</v>
      </c>
      <c r="C4" s="19" t="s">
        <v>49</v>
      </c>
      <c r="D4" s="19">
        <v>840000</v>
      </c>
      <c r="E4" s="19">
        <v>2400000</v>
      </c>
      <c r="F4" s="19">
        <v>1800000</v>
      </c>
      <c r="G4" s="19">
        <v>600000</v>
      </c>
      <c r="H4" s="19">
        <v>2676000000</v>
      </c>
      <c r="J4" s="121" t="s">
        <v>374</v>
      </c>
      <c r="K4" s="161">
        <v>0</v>
      </c>
    </row>
    <row r="5" spans="2:11" ht="12.75" customHeight="1" x14ac:dyDescent="0.25">
      <c r="B5" s="15" t="s">
        <v>1733</v>
      </c>
      <c r="C5" s="19" t="s">
        <v>226</v>
      </c>
      <c r="D5" s="19">
        <v>1200000</v>
      </c>
      <c r="E5" s="19">
        <v>6600000</v>
      </c>
      <c r="F5" s="19">
        <v>2072400</v>
      </c>
      <c r="G5" s="19">
        <v>600000</v>
      </c>
      <c r="H5" s="19">
        <v>3000000000</v>
      </c>
      <c r="J5" s="122" t="s">
        <v>743</v>
      </c>
      <c r="K5" s="162"/>
    </row>
    <row r="6" spans="2:11" x14ac:dyDescent="0.25">
      <c r="B6" s="15" t="s">
        <v>627</v>
      </c>
      <c r="C6" s="19" t="s">
        <v>49</v>
      </c>
      <c r="D6" s="19">
        <v>476000</v>
      </c>
      <c r="E6" s="19">
        <v>2142000</v>
      </c>
      <c r="F6" s="19">
        <v>1704000</v>
      </c>
      <c r="G6" s="19">
        <v>595000</v>
      </c>
      <c r="H6" s="19">
        <v>2676000000</v>
      </c>
      <c r="J6" s="122" t="s">
        <v>849</v>
      </c>
      <c r="K6" s="162"/>
    </row>
    <row r="7" spans="2:11" x14ac:dyDescent="0.25">
      <c r="B7" s="15" t="s">
        <v>224</v>
      </c>
      <c r="C7" s="19" t="s">
        <v>226</v>
      </c>
      <c r="D7" s="19">
        <v>5.8778764320498897</v>
      </c>
      <c r="E7" s="19">
        <v>7.6168169581462903</v>
      </c>
      <c r="F7" s="19">
        <v>22.1296397414769</v>
      </c>
      <c r="G7" s="19">
        <v>0.3</v>
      </c>
      <c r="H7" s="19">
        <v>2840</v>
      </c>
      <c r="J7" s="122" t="s">
        <v>1108</v>
      </c>
      <c r="K7" s="162"/>
    </row>
    <row r="8" spans="2:11" x14ac:dyDescent="0.25">
      <c r="B8" s="15" t="s">
        <v>151</v>
      </c>
      <c r="C8" s="19" t="s">
        <v>67</v>
      </c>
      <c r="D8" s="19">
        <v>10.477442018542</v>
      </c>
      <c r="E8" s="19">
        <v>4.47117624426805</v>
      </c>
      <c r="F8" s="19">
        <v>11.595186881052699</v>
      </c>
      <c r="G8" s="19">
        <v>0.3</v>
      </c>
      <c r="H8" s="19">
        <v>2840</v>
      </c>
      <c r="J8" s="122" t="s">
        <v>1363</v>
      </c>
      <c r="K8" s="162"/>
    </row>
    <row r="9" spans="2:11" x14ac:dyDescent="0.25">
      <c r="B9" s="15" t="s">
        <v>86</v>
      </c>
      <c r="C9" s="19" t="s">
        <v>49</v>
      </c>
      <c r="D9" s="19">
        <v>589.42211574465</v>
      </c>
      <c r="E9" s="19">
        <v>6395.3771199333296</v>
      </c>
      <c r="F9" s="19">
        <v>22.425616220874101</v>
      </c>
      <c r="G9" s="19">
        <v>1344</v>
      </c>
      <c r="H9" s="19">
        <v>1920000</v>
      </c>
      <c r="J9" s="122" t="s">
        <v>1921</v>
      </c>
      <c r="K9" s="162"/>
    </row>
    <row r="10" spans="2:11" x14ac:dyDescent="0.25">
      <c r="B10" s="15" t="s">
        <v>82</v>
      </c>
      <c r="C10" s="19" t="s">
        <v>49</v>
      </c>
      <c r="D10" s="19">
        <v>237.18055687712899</v>
      </c>
      <c r="E10" s="19">
        <v>787.65812200543303</v>
      </c>
      <c r="F10" s="19">
        <v>0.50440070906507495</v>
      </c>
      <c r="G10" s="19">
        <v>1344</v>
      </c>
      <c r="H10" s="19">
        <v>1920000</v>
      </c>
      <c r="J10" s="122" t="s">
        <v>2562</v>
      </c>
      <c r="K10" s="162"/>
    </row>
    <row r="11" spans="2:11" x14ac:dyDescent="0.25">
      <c r="B11" s="15" t="s">
        <v>44</v>
      </c>
      <c r="C11" s="19" t="s">
        <v>49</v>
      </c>
      <c r="D11" s="19">
        <v>46.3856216091623</v>
      </c>
      <c r="E11" s="19">
        <v>1074.85364414012</v>
      </c>
      <c r="F11" s="19">
        <v>5.4109910208389103</v>
      </c>
      <c r="G11" s="19">
        <v>1344</v>
      </c>
      <c r="H11" s="19">
        <v>1920000</v>
      </c>
      <c r="J11" s="122" t="s">
        <v>2707</v>
      </c>
      <c r="K11" s="162"/>
    </row>
    <row r="12" spans="2:11" ht="15.75" thickBot="1" x14ac:dyDescent="0.3">
      <c r="B12" s="2" t="s">
        <v>3491</v>
      </c>
      <c r="C12" s="19" t="s">
        <v>226</v>
      </c>
      <c r="D12" s="19">
        <v>2.5694890469471097</v>
      </c>
      <c r="E12" s="19">
        <v>3.4973600916780092</v>
      </c>
      <c r="F12" s="19">
        <v>0.17843673937132704</v>
      </c>
      <c r="G12" s="19">
        <v>4.2824817449118493</v>
      </c>
      <c r="H12" s="19">
        <v>1688.1177599999714</v>
      </c>
      <c r="J12" s="123" t="s">
        <v>1110</v>
      </c>
      <c r="K12" s="163"/>
    </row>
    <row r="13" spans="2:11" x14ac:dyDescent="0.25">
      <c r="B13" s="2" t="s">
        <v>164</v>
      </c>
      <c r="C13" s="19" t="s">
        <v>49</v>
      </c>
      <c r="D13" s="19">
        <v>6028806.2199999997</v>
      </c>
      <c r="E13" s="19">
        <v>4168764.2439999999</v>
      </c>
      <c r="F13" s="19">
        <v>26460000</v>
      </c>
      <c r="G13" s="19">
        <v>600000</v>
      </c>
      <c r="H13" s="19">
        <v>2640000</v>
      </c>
      <c r="J13" s="124" t="s">
        <v>836</v>
      </c>
      <c r="K13" s="173">
        <v>9.8999999999999994E-12</v>
      </c>
    </row>
    <row r="14" spans="2:11" x14ac:dyDescent="0.25">
      <c r="B14" s="15" t="s">
        <v>54</v>
      </c>
      <c r="C14" s="19" t="s">
        <v>49</v>
      </c>
      <c r="D14" s="19">
        <v>24000</v>
      </c>
      <c r="E14" s="19">
        <v>2261000</v>
      </c>
      <c r="F14" s="19">
        <v>1200</v>
      </c>
      <c r="G14" s="19">
        <v>381000</v>
      </c>
      <c r="H14" s="19">
        <v>1500000000</v>
      </c>
      <c r="J14" s="140" t="s">
        <v>1700</v>
      </c>
      <c r="K14" s="174"/>
    </row>
    <row r="15" spans="2:11" x14ac:dyDescent="0.25">
      <c r="B15" s="15" t="s">
        <v>63</v>
      </c>
      <c r="C15" s="19" t="s">
        <v>67</v>
      </c>
      <c r="D15" s="19">
        <v>12.7152226842523</v>
      </c>
      <c r="E15" s="19">
        <v>4.5638248573294096</v>
      </c>
      <c r="F15" s="19">
        <v>12.0799261022882</v>
      </c>
      <c r="G15" s="19">
        <v>6.25</v>
      </c>
      <c r="H15" s="19">
        <v>2343</v>
      </c>
      <c r="J15" s="140" t="s">
        <v>1705</v>
      </c>
      <c r="K15" s="174"/>
    </row>
    <row r="16" spans="2:11" ht="15.75" thickBot="1" x14ac:dyDescent="0.3">
      <c r="B16" s="2" t="s">
        <v>2955</v>
      </c>
      <c r="C16" s="19" t="s">
        <v>49</v>
      </c>
      <c r="D16" s="19">
        <v>2968843.1409999998</v>
      </c>
      <c r="E16" s="19">
        <v>1108945.1540000001</v>
      </c>
      <c r="F16" s="19">
        <v>26460000</v>
      </c>
      <c r="G16" s="19">
        <v>600000</v>
      </c>
      <c r="H16" s="19">
        <v>2640000</v>
      </c>
      <c r="J16" s="126" t="s">
        <v>1714</v>
      </c>
      <c r="K16" s="175"/>
    </row>
    <row r="17" spans="2:11" ht="15.75" thickBot="1" x14ac:dyDescent="0.3">
      <c r="B17" s="15" t="s">
        <v>397</v>
      </c>
      <c r="C17" s="19" t="s">
        <v>49</v>
      </c>
      <c r="D17" s="19">
        <v>196.35697419693699</v>
      </c>
      <c r="E17" s="19">
        <v>1220.7279907421801</v>
      </c>
      <c r="F17" s="19">
        <v>0.1</v>
      </c>
      <c r="G17" s="19">
        <v>640</v>
      </c>
      <c r="H17" s="19">
        <v>1920000</v>
      </c>
      <c r="J17" s="141" t="s">
        <v>1826</v>
      </c>
      <c r="K17" s="128">
        <v>4.3E-11</v>
      </c>
    </row>
    <row r="18" spans="2:11" x14ac:dyDescent="0.25">
      <c r="B18" s="15" t="s">
        <v>123</v>
      </c>
      <c r="C18" s="19" t="s">
        <v>49</v>
      </c>
      <c r="D18" s="19">
        <v>196.35697419693699</v>
      </c>
      <c r="E18" s="19">
        <v>1220.7279907421801</v>
      </c>
      <c r="F18" s="19">
        <v>69.655897325915305</v>
      </c>
      <c r="G18" s="19">
        <v>640</v>
      </c>
      <c r="H18" s="19">
        <v>1920000</v>
      </c>
      <c r="J18" s="124" t="s">
        <v>267</v>
      </c>
      <c r="K18" s="167">
        <v>8.9999999999999995E-9</v>
      </c>
    </row>
    <row r="19" spans="2:11" x14ac:dyDescent="0.25">
      <c r="B19" s="15" t="s">
        <v>120</v>
      </c>
      <c r="C19" s="19" t="s">
        <v>49</v>
      </c>
      <c r="D19" s="19">
        <v>30.4</v>
      </c>
      <c r="E19" s="19">
        <v>1504</v>
      </c>
      <c r="F19" s="19">
        <v>9.6</v>
      </c>
      <c r="G19" s="19">
        <v>640</v>
      </c>
      <c r="H19" s="19">
        <v>1920000</v>
      </c>
      <c r="J19" s="125" t="s">
        <v>400</v>
      </c>
      <c r="K19" s="168"/>
    </row>
    <row r="20" spans="2:11" x14ac:dyDescent="0.25">
      <c r="B20" s="15" t="s">
        <v>3329</v>
      </c>
      <c r="C20" s="19" t="s">
        <v>226</v>
      </c>
      <c r="D20" s="19">
        <v>12.7152226842523</v>
      </c>
      <c r="E20" s="19">
        <v>4.5638248573294096</v>
      </c>
      <c r="F20" s="19">
        <v>12.0799261022882</v>
      </c>
      <c r="G20" s="19">
        <v>6.25</v>
      </c>
      <c r="H20" s="19">
        <v>2343</v>
      </c>
      <c r="J20" s="125" t="s">
        <v>665</v>
      </c>
      <c r="K20" s="168"/>
    </row>
    <row r="21" spans="2:11" x14ac:dyDescent="0.25">
      <c r="B21" s="2" t="s">
        <v>3946</v>
      </c>
      <c r="C21" s="19" t="s">
        <v>226</v>
      </c>
      <c r="D21" s="19">
        <v>2.5694890469471097</v>
      </c>
      <c r="E21" s="19">
        <v>3.4973600916780092</v>
      </c>
      <c r="F21" s="19">
        <v>0.17843673937132704</v>
      </c>
      <c r="G21" s="19">
        <v>4.2824817449118493</v>
      </c>
      <c r="H21" s="19">
        <v>1688.1177599999714</v>
      </c>
      <c r="J21" s="125" t="s">
        <v>690</v>
      </c>
      <c r="K21" s="168"/>
    </row>
    <row r="22" spans="2:11" x14ac:dyDescent="0.25">
      <c r="J22" s="125" t="s">
        <v>765</v>
      </c>
      <c r="K22" s="168"/>
    </row>
    <row r="23" spans="2:11" x14ac:dyDescent="0.25">
      <c r="J23" s="125" t="s">
        <v>1058</v>
      </c>
      <c r="K23" s="168"/>
    </row>
    <row r="24" spans="2:11" x14ac:dyDescent="0.25">
      <c r="J24" s="125" t="s">
        <v>1204</v>
      </c>
      <c r="K24" s="168"/>
    </row>
    <row r="25" spans="2:11" x14ac:dyDescent="0.25">
      <c r="J25" s="140" t="s">
        <v>1465</v>
      </c>
      <c r="K25" s="168"/>
    </row>
    <row r="26" spans="2:11" x14ac:dyDescent="0.25">
      <c r="J26" s="125" t="s">
        <v>1617</v>
      </c>
      <c r="K26" s="168"/>
    </row>
    <row r="27" spans="2:11" x14ac:dyDescent="0.25">
      <c r="J27" s="125" t="s">
        <v>2129</v>
      </c>
      <c r="K27" s="168"/>
    </row>
    <row r="28" spans="2:11" x14ac:dyDescent="0.25">
      <c r="J28" s="125" t="s">
        <v>2133</v>
      </c>
      <c r="K28" s="168"/>
    </row>
    <row r="29" spans="2:11" x14ac:dyDescent="0.25">
      <c r="J29" s="125" t="s">
        <v>2203</v>
      </c>
      <c r="K29" s="168"/>
    </row>
    <row r="30" spans="2:11" x14ac:dyDescent="0.25">
      <c r="J30" s="125" t="s">
        <v>2229</v>
      </c>
      <c r="K30" s="168"/>
    </row>
    <row r="31" spans="2:11" ht="15" customHeight="1" x14ac:dyDescent="0.25">
      <c r="J31" s="125" t="s">
        <v>2348</v>
      </c>
      <c r="K31" s="168"/>
    </row>
    <row r="32" spans="2:11" ht="14.25" customHeight="1" x14ac:dyDescent="0.25">
      <c r="J32" s="125" t="s">
        <v>3110</v>
      </c>
      <c r="K32" s="168"/>
    </row>
    <row r="33" spans="10:11" ht="15.75" customHeight="1" x14ac:dyDescent="0.25">
      <c r="J33" s="125" t="s">
        <v>3257</v>
      </c>
      <c r="K33" s="168"/>
    </row>
    <row r="34" spans="10:11" ht="16.5" customHeight="1" x14ac:dyDescent="0.25">
      <c r="J34" s="125" t="s">
        <v>3266</v>
      </c>
      <c r="K34" s="168"/>
    </row>
    <row r="35" spans="10:11" ht="15.75" customHeight="1" x14ac:dyDescent="0.25">
      <c r="J35" s="125" t="s">
        <v>3360</v>
      </c>
      <c r="K35" s="168"/>
    </row>
    <row r="36" spans="10:11" ht="16.5" customHeight="1" x14ac:dyDescent="0.25">
      <c r="J36" s="129" t="s">
        <v>3639</v>
      </c>
      <c r="K36" s="168"/>
    </row>
    <row r="37" spans="10:11" ht="15" customHeight="1" thickBot="1" x14ac:dyDescent="0.3">
      <c r="J37" s="123" t="s">
        <v>3850</v>
      </c>
      <c r="K37" s="169"/>
    </row>
    <row r="38" spans="10:11" ht="15.75" customHeight="1" x14ac:dyDescent="0.25">
      <c r="J38" s="124" t="s">
        <v>96</v>
      </c>
      <c r="K38" s="167">
        <v>1.0442E-8</v>
      </c>
    </row>
    <row r="39" spans="10:11" ht="15.75" customHeight="1" x14ac:dyDescent="0.25">
      <c r="J39" s="125" t="s">
        <v>144</v>
      </c>
      <c r="K39" s="168"/>
    </row>
    <row r="40" spans="10:11" x14ac:dyDescent="0.25">
      <c r="J40" s="125" t="s">
        <v>158</v>
      </c>
      <c r="K40" s="168"/>
    </row>
    <row r="41" spans="10:11" x14ac:dyDescent="0.25">
      <c r="J41" s="125" t="s">
        <v>193</v>
      </c>
      <c r="K41" s="168"/>
    </row>
    <row r="42" spans="10:11" x14ac:dyDescent="0.25">
      <c r="J42" s="125" t="s">
        <v>212</v>
      </c>
      <c r="K42" s="168"/>
    </row>
    <row r="43" spans="10:11" x14ac:dyDescent="0.25">
      <c r="J43" s="125" t="s">
        <v>241</v>
      </c>
      <c r="K43" s="168"/>
    </row>
    <row r="44" spans="10:11" x14ac:dyDescent="0.25">
      <c r="J44" s="125" t="s">
        <v>391</v>
      </c>
      <c r="K44" s="168"/>
    </row>
    <row r="45" spans="10:11" x14ac:dyDescent="0.25">
      <c r="J45" s="125" t="s">
        <v>408</v>
      </c>
      <c r="K45" s="168"/>
    </row>
    <row r="46" spans="10:11" x14ac:dyDescent="0.25">
      <c r="J46" s="125" t="s">
        <v>423</v>
      </c>
      <c r="K46" s="168"/>
    </row>
    <row r="47" spans="10:11" x14ac:dyDescent="0.25">
      <c r="J47" s="125" t="s">
        <v>436</v>
      </c>
      <c r="K47" s="168"/>
    </row>
    <row r="48" spans="10:11" x14ac:dyDescent="0.25">
      <c r="J48" s="125" t="s">
        <v>457</v>
      </c>
      <c r="K48" s="168"/>
    </row>
    <row r="49" spans="10:11" x14ac:dyDescent="0.25">
      <c r="J49" s="140" t="s">
        <v>599</v>
      </c>
      <c r="K49" s="168"/>
    </row>
    <row r="50" spans="10:11" x14ac:dyDescent="0.25">
      <c r="J50" s="125" t="s">
        <v>669</v>
      </c>
      <c r="K50" s="168"/>
    </row>
    <row r="51" spans="10:11" x14ac:dyDescent="0.25">
      <c r="J51" s="125" t="s">
        <v>678</v>
      </c>
      <c r="K51" s="168"/>
    </row>
    <row r="52" spans="10:11" x14ac:dyDescent="0.25">
      <c r="J52" s="125" t="s">
        <v>707</v>
      </c>
      <c r="K52" s="168"/>
    </row>
    <row r="53" spans="10:11" x14ac:dyDescent="0.25">
      <c r="J53" s="125" t="s">
        <v>721</v>
      </c>
      <c r="K53" s="168"/>
    </row>
    <row r="54" spans="10:11" x14ac:dyDescent="0.25">
      <c r="J54" s="125" t="s">
        <v>733</v>
      </c>
      <c r="K54" s="168"/>
    </row>
    <row r="55" spans="10:11" x14ac:dyDescent="0.25">
      <c r="J55" s="140" t="s">
        <v>747</v>
      </c>
      <c r="K55" s="168"/>
    </row>
    <row r="56" spans="10:11" x14ac:dyDescent="0.25">
      <c r="J56" s="140" t="s">
        <v>781</v>
      </c>
      <c r="K56" s="168"/>
    </row>
    <row r="57" spans="10:11" x14ac:dyDescent="0.25">
      <c r="J57" s="125" t="s">
        <v>791</v>
      </c>
      <c r="K57" s="168"/>
    </row>
    <row r="58" spans="10:11" x14ac:dyDescent="0.25">
      <c r="J58" s="140" t="s">
        <v>824</v>
      </c>
      <c r="K58" s="168"/>
    </row>
    <row r="59" spans="10:11" x14ac:dyDescent="0.25">
      <c r="J59" s="125" t="s">
        <v>957</v>
      </c>
      <c r="K59" s="168"/>
    </row>
    <row r="60" spans="10:11" x14ac:dyDescent="0.25">
      <c r="J60" s="125" t="s">
        <v>975</v>
      </c>
      <c r="K60" s="168"/>
    </row>
    <row r="61" spans="10:11" x14ac:dyDescent="0.25">
      <c r="J61" s="125" t="s">
        <v>979</v>
      </c>
      <c r="K61" s="168"/>
    </row>
    <row r="62" spans="10:11" x14ac:dyDescent="0.25">
      <c r="J62" s="125" t="s">
        <v>1012</v>
      </c>
      <c r="K62" s="168"/>
    </row>
    <row r="63" spans="10:11" x14ac:dyDescent="0.25">
      <c r="J63" s="140" t="s">
        <v>1016</v>
      </c>
      <c r="K63" s="168"/>
    </row>
    <row r="64" spans="10:11" x14ac:dyDescent="0.25">
      <c r="J64" s="125" t="s">
        <v>1034</v>
      </c>
      <c r="K64" s="168"/>
    </row>
    <row r="65" spans="10:11" x14ac:dyDescent="0.25">
      <c r="J65" s="125" t="s">
        <v>1092</v>
      </c>
      <c r="K65" s="168"/>
    </row>
    <row r="66" spans="10:11" x14ac:dyDescent="0.25">
      <c r="J66" s="140" t="s">
        <v>1290</v>
      </c>
      <c r="K66" s="168"/>
    </row>
    <row r="67" spans="10:11" x14ac:dyDescent="0.25">
      <c r="J67" s="125" t="s">
        <v>1294</v>
      </c>
      <c r="K67" s="168"/>
    </row>
    <row r="68" spans="10:11" x14ac:dyDescent="0.25">
      <c r="J68" s="125" t="s">
        <v>1320</v>
      </c>
      <c r="K68" s="168"/>
    </row>
    <row r="69" spans="10:11" x14ac:dyDescent="0.25">
      <c r="J69" s="125" t="s">
        <v>1333</v>
      </c>
      <c r="K69" s="168"/>
    </row>
    <row r="70" spans="10:11" x14ac:dyDescent="0.25">
      <c r="J70" s="125" t="s">
        <v>1353</v>
      </c>
      <c r="K70" s="168"/>
    </row>
    <row r="71" spans="10:11" x14ac:dyDescent="0.25">
      <c r="J71" s="125" t="s">
        <v>1505</v>
      </c>
      <c r="K71" s="168"/>
    </row>
    <row r="72" spans="10:11" ht="30" x14ac:dyDescent="0.25">
      <c r="J72" s="125" t="s">
        <v>1514</v>
      </c>
      <c r="K72" s="168"/>
    </row>
    <row r="73" spans="10:11" x14ac:dyDescent="0.25">
      <c r="J73" s="125" t="s">
        <v>1653</v>
      </c>
      <c r="K73" s="168"/>
    </row>
    <row r="74" spans="10:11" x14ac:dyDescent="0.25">
      <c r="J74" s="125" t="s">
        <v>1680</v>
      </c>
      <c r="K74" s="168"/>
    </row>
    <row r="75" spans="10:11" x14ac:dyDescent="0.25">
      <c r="J75" s="125" t="s">
        <v>1724</v>
      </c>
      <c r="K75" s="168"/>
    </row>
    <row r="76" spans="10:11" x14ac:dyDescent="0.25">
      <c r="J76" s="125" t="s">
        <v>1742</v>
      </c>
      <c r="K76" s="168"/>
    </row>
    <row r="77" spans="10:11" ht="30" x14ac:dyDescent="0.25">
      <c r="J77" s="125" t="s">
        <v>1752</v>
      </c>
      <c r="K77" s="168"/>
    </row>
    <row r="78" spans="10:11" x14ac:dyDescent="0.25">
      <c r="J78" s="140" t="s">
        <v>1803</v>
      </c>
      <c r="K78" s="168"/>
    </row>
    <row r="79" spans="10:11" x14ac:dyDescent="0.25">
      <c r="J79" s="125" t="s">
        <v>1926</v>
      </c>
      <c r="K79" s="168"/>
    </row>
    <row r="80" spans="10:11" x14ac:dyDescent="0.25">
      <c r="J80" s="125" t="s">
        <v>1188</v>
      </c>
      <c r="K80" s="168"/>
    </row>
    <row r="81" spans="10:11" x14ac:dyDescent="0.25">
      <c r="J81" s="125" t="s">
        <v>1936</v>
      </c>
      <c r="K81" s="168"/>
    </row>
    <row r="82" spans="10:11" x14ac:dyDescent="0.25">
      <c r="J82" s="125" t="s">
        <v>1944</v>
      </c>
      <c r="K82" s="168"/>
    </row>
    <row r="83" spans="10:11" x14ac:dyDescent="0.25">
      <c r="J83" s="125" t="s">
        <v>2017</v>
      </c>
      <c r="K83" s="168"/>
    </row>
    <row r="84" spans="10:11" x14ac:dyDescent="0.25">
      <c r="J84" s="125" t="s">
        <v>2090</v>
      </c>
      <c r="K84" s="168"/>
    </row>
    <row r="85" spans="10:11" x14ac:dyDescent="0.25">
      <c r="J85" s="125" t="s">
        <v>2148</v>
      </c>
      <c r="K85" s="168"/>
    </row>
    <row r="86" spans="10:11" x14ac:dyDescent="0.25">
      <c r="J86" s="125" t="s">
        <v>2160</v>
      </c>
      <c r="K86" s="168"/>
    </row>
    <row r="87" spans="10:11" x14ac:dyDescent="0.25">
      <c r="J87" s="125" t="s">
        <v>2175</v>
      </c>
      <c r="K87" s="168"/>
    </row>
    <row r="88" spans="10:11" x14ac:dyDescent="0.25">
      <c r="J88" s="125" t="s">
        <v>2216</v>
      </c>
      <c r="K88" s="168"/>
    </row>
    <row r="89" spans="10:11" x14ac:dyDescent="0.25">
      <c r="J89" s="125" t="s">
        <v>2221</v>
      </c>
      <c r="K89" s="168"/>
    </row>
    <row r="90" spans="10:11" x14ac:dyDescent="0.25">
      <c r="J90" s="125" t="s">
        <v>2233</v>
      </c>
      <c r="K90" s="168"/>
    </row>
    <row r="91" spans="10:11" x14ac:dyDescent="0.25">
      <c r="J91" s="125" t="s">
        <v>2237</v>
      </c>
      <c r="K91" s="168"/>
    </row>
    <row r="92" spans="10:11" x14ac:dyDescent="0.25">
      <c r="J92" s="140" t="s">
        <v>2321</v>
      </c>
      <c r="K92" s="168"/>
    </row>
    <row r="93" spans="10:11" x14ac:dyDescent="0.25">
      <c r="J93" s="140" t="s">
        <v>2336</v>
      </c>
      <c r="K93" s="168"/>
    </row>
    <row r="94" spans="10:11" x14ac:dyDescent="0.25">
      <c r="J94" s="140" t="s">
        <v>2601</v>
      </c>
      <c r="K94" s="168"/>
    </row>
    <row r="95" spans="10:11" x14ac:dyDescent="0.25">
      <c r="J95" s="125" t="s">
        <v>2683</v>
      </c>
      <c r="K95" s="168"/>
    </row>
    <row r="96" spans="10:11" x14ac:dyDescent="0.25">
      <c r="J96" s="125" t="s">
        <v>2760</v>
      </c>
      <c r="K96" s="168"/>
    </row>
    <row r="97" spans="10:11" x14ac:dyDescent="0.25">
      <c r="J97" s="125" t="s">
        <v>2914</v>
      </c>
      <c r="K97" s="168"/>
    </row>
    <row r="98" spans="10:11" x14ac:dyDescent="0.25">
      <c r="J98" s="140" t="s">
        <v>3203</v>
      </c>
      <c r="K98" s="168"/>
    </row>
    <row r="99" spans="10:11" x14ac:dyDescent="0.25">
      <c r="J99" s="125" t="s">
        <v>3261</v>
      </c>
      <c r="K99" s="168"/>
    </row>
    <row r="100" spans="10:11" x14ac:dyDescent="0.25">
      <c r="J100" s="125" t="s">
        <v>3271</v>
      </c>
      <c r="K100" s="168"/>
    </row>
    <row r="101" spans="10:11" x14ac:dyDescent="0.25">
      <c r="J101" s="125" t="s">
        <v>3304</v>
      </c>
      <c r="K101" s="168"/>
    </row>
    <row r="102" spans="10:11" x14ac:dyDescent="0.25">
      <c r="J102" s="125" t="s">
        <v>3310</v>
      </c>
      <c r="K102" s="168"/>
    </row>
    <row r="103" spans="10:11" x14ac:dyDescent="0.25">
      <c r="J103" s="125" t="s">
        <v>3319</v>
      </c>
      <c r="K103" s="168"/>
    </row>
    <row r="104" spans="10:11" x14ac:dyDescent="0.25">
      <c r="J104" s="125" t="s">
        <v>2427</v>
      </c>
      <c r="K104" s="168"/>
    </row>
    <row r="105" spans="10:11" x14ac:dyDescent="0.25">
      <c r="J105" s="125" t="s">
        <v>3393</v>
      </c>
      <c r="K105" s="168"/>
    </row>
    <row r="106" spans="10:11" x14ac:dyDescent="0.25">
      <c r="J106" s="129" t="s">
        <v>3574</v>
      </c>
      <c r="K106" s="168"/>
    </row>
    <row r="107" spans="10:11" x14ac:dyDescent="0.25">
      <c r="J107" s="129" t="s">
        <v>3583</v>
      </c>
      <c r="K107" s="168"/>
    </row>
    <row r="108" spans="10:11" x14ac:dyDescent="0.25">
      <c r="J108" s="129" t="s">
        <v>3635</v>
      </c>
      <c r="K108" s="168"/>
    </row>
    <row r="109" spans="10:11" x14ac:dyDescent="0.25">
      <c r="J109" s="129" t="s">
        <v>3665</v>
      </c>
      <c r="K109" s="168"/>
    </row>
    <row r="110" spans="10:11" x14ac:dyDescent="0.25">
      <c r="J110" s="129" t="s">
        <v>3687</v>
      </c>
      <c r="K110" s="168"/>
    </row>
    <row r="111" spans="10:11" x14ac:dyDescent="0.25">
      <c r="J111" s="129" t="s">
        <v>3705</v>
      </c>
      <c r="K111" s="168"/>
    </row>
    <row r="112" spans="10:11" x14ac:dyDescent="0.25">
      <c r="J112" s="139" t="s">
        <v>3720</v>
      </c>
      <c r="K112" s="168"/>
    </row>
    <row r="113" spans="10:11" x14ac:dyDescent="0.25">
      <c r="J113" s="129" t="s">
        <v>3729</v>
      </c>
      <c r="K113" s="168"/>
    </row>
    <row r="114" spans="10:11" x14ac:dyDescent="0.25">
      <c r="J114" s="129" t="s">
        <v>3744</v>
      </c>
      <c r="K114" s="168"/>
    </row>
    <row r="115" spans="10:11" x14ac:dyDescent="0.25">
      <c r="J115" s="129" t="s">
        <v>3749</v>
      </c>
      <c r="K115" s="168"/>
    </row>
    <row r="116" spans="10:11" x14ac:dyDescent="0.25">
      <c r="J116" s="129" t="s">
        <v>3760</v>
      </c>
      <c r="K116" s="168"/>
    </row>
    <row r="117" spans="10:11" x14ac:dyDescent="0.25">
      <c r="J117" s="129" t="s">
        <v>3834</v>
      </c>
      <c r="K117" s="168"/>
    </row>
    <row r="118" spans="10:11" x14ac:dyDescent="0.25">
      <c r="J118" s="129" t="s">
        <v>3858</v>
      </c>
      <c r="K118" s="168"/>
    </row>
    <row r="119" spans="10:11" x14ac:dyDescent="0.25">
      <c r="J119" s="129" t="s">
        <v>3888</v>
      </c>
      <c r="K119" s="168"/>
    </row>
    <row r="120" spans="10:11" x14ac:dyDescent="0.25">
      <c r="J120" s="129" t="s">
        <v>3952</v>
      </c>
      <c r="K120" s="168"/>
    </row>
    <row r="121" spans="10:11" x14ac:dyDescent="0.25">
      <c r="J121" s="129" t="s">
        <v>3955</v>
      </c>
      <c r="K121" s="168"/>
    </row>
    <row r="122" spans="10:11" x14ac:dyDescent="0.25">
      <c r="J122" s="130" t="s">
        <v>214</v>
      </c>
      <c r="K122" s="168"/>
    </row>
    <row r="123" spans="10:11" x14ac:dyDescent="0.25">
      <c r="J123" s="131" t="s">
        <v>4069</v>
      </c>
      <c r="K123" s="168"/>
    </row>
    <row r="124" spans="10:11" x14ac:dyDescent="0.25">
      <c r="J124" s="130" t="s">
        <v>4076</v>
      </c>
      <c r="K124" s="168"/>
    </row>
    <row r="125" spans="10:11" x14ac:dyDescent="0.25">
      <c r="J125" s="131" t="s">
        <v>4080</v>
      </c>
      <c r="K125" s="168"/>
    </row>
    <row r="126" spans="10:11" x14ac:dyDescent="0.25">
      <c r="J126" s="130" t="s">
        <v>1085</v>
      </c>
      <c r="K126" s="168"/>
    </row>
    <row r="127" spans="10:11" x14ac:dyDescent="0.25">
      <c r="J127" s="131" t="s">
        <v>4090</v>
      </c>
      <c r="K127" s="168"/>
    </row>
    <row r="128" spans="10:11" x14ac:dyDescent="0.25">
      <c r="J128" s="131" t="s">
        <v>61</v>
      </c>
      <c r="K128" s="168"/>
    </row>
    <row r="129" spans="10:11" x14ac:dyDescent="0.25">
      <c r="J129" s="132" t="s">
        <v>4098</v>
      </c>
      <c r="K129" s="168"/>
    </row>
    <row r="130" spans="10:11" x14ac:dyDescent="0.25">
      <c r="J130" s="130" t="s">
        <v>4102</v>
      </c>
      <c r="K130" s="168"/>
    </row>
    <row r="131" spans="10:11" x14ac:dyDescent="0.25">
      <c r="J131" s="130" t="s">
        <v>4111</v>
      </c>
      <c r="K131" s="168"/>
    </row>
    <row r="132" spans="10:11" x14ac:dyDescent="0.25">
      <c r="J132" s="133" t="s">
        <v>4118</v>
      </c>
      <c r="K132" s="168"/>
    </row>
    <row r="133" spans="10:11" x14ac:dyDescent="0.25">
      <c r="J133" s="133" t="s">
        <v>4127</v>
      </c>
      <c r="K133" s="168"/>
    </row>
    <row r="134" spans="10:11" x14ac:dyDescent="0.25">
      <c r="J134" s="133" t="s">
        <v>4132</v>
      </c>
      <c r="K134" s="168"/>
    </row>
    <row r="135" spans="10:11" x14ac:dyDescent="0.25">
      <c r="J135" s="133" t="s">
        <v>4144</v>
      </c>
      <c r="K135" s="168"/>
    </row>
    <row r="136" spans="10:11" x14ac:dyDescent="0.25">
      <c r="J136" s="133" t="s">
        <v>4148</v>
      </c>
      <c r="K136" s="168"/>
    </row>
    <row r="137" spans="10:11" x14ac:dyDescent="0.25">
      <c r="J137" s="133" t="s">
        <v>4156</v>
      </c>
      <c r="K137" s="168"/>
    </row>
    <row r="138" spans="10:11" ht="15.75" thickBot="1" x14ac:dyDescent="0.3">
      <c r="J138" s="134" t="s">
        <v>4160</v>
      </c>
      <c r="K138" s="169"/>
    </row>
    <row r="139" spans="10:11" x14ac:dyDescent="0.25">
      <c r="J139" s="124" t="s">
        <v>100</v>
      </c>
      <c r="K139" s="167">
        <v>1.2106666666666668E-8</v>
      </c>
    </row>
    <row r="140" spans="10:11" x14ac:dyDescent="0.25">
      <c r="J140" s="125" t="s">
        <v>1398</v>
      </c>
      <c r="K140" s="168"/>
    </row>
    <row r="141" spans="10:11" x14ac:dyDescent="0.25">
      <c r="J141" s="125" t="s">
        <v>1421</v>
      </c>
      <c r="K141" s="168"/>
    </row>
    <row r="142" spans="10:11" ht="15.75" thickBot="1" x14ac:dyDescent="0.3">
      <c r="J142" s="126" t="s">
        <v>2972</v>
      </c>
      <c r="K142" s="169"/>
    </row>
    <row r="143" spans="10:11" x14ac:dyDescent="0.25">
      <c r="J143" s="124" t="s">
        <v>1902</v>
      </c>
      <c r="K143" s="161">
        <v>1.3619999999999999E-8</v>
      </c>
    </row>
    <row r="144" spans="10:11" x14ac:dyDescent="0.25">
      <c r="J144" s="125" t="s">
        <v>3326</v>
      </c>
      <c r="K144" s="162"/>
    </row>
    <row r="145" spans="10:11" x14ac:dyDescent="0.25">
      <c r="J145" s="125" t="s">
        <v>3382</v>
      </c>
      <c r="K145" s="162"/>
    </row>
    <row r="146" spans="10:11" x14ac:dyDescent="0.25">
      <c r="J146" s="125" t="s">
        <v>3424</v>
      </c>
      <c r="K146" s="162"/>
    </row>
    <row r="147" spans="10:11" x14ac:dyDescent="0.25">
      <c r="J147" s="125" t="s">
        <v>3432</v>
      </c>
      <c r="K147" s="162"/>
    </row>
    <row r="148" spans="10:11" x14ac:dyDescent="0.25">
      <c r="J148" s="129" t="s">
        <v>3500</v>
      </c>
      <c r="K148" s="162"/>
    </row>
    <row r="149" spans="10:11" x14ac:dyDescent="0.25">
      <c r="J149" s="129" t="s">
        <v>3504</v>
      </c>
      <c r="K149" s="162"/>
    </row>
    <row r="150" spans="10:11" x14ac:dyDescent="0.25">
      <c r="J150" s="129" t="s">
        <v>3507</v>
      </c>
      <c r="K150" s="162"/>
    </row>
    <row r="151" spans="10:11" x14ac:dyDescent="0.25">
      <c r="J151" s="129" t="s">
        <v>3784</v>
      </c>
      <c r="K151" s="162"/>
    </row>
    <row r="152" spans="10:11" x14ac:dyDescent="0.25">
      <c r="J152" s="129" t="s">
        <v>3796</v>
      </c>
      <c r="K152" s="162"/>
    </row>
    <row r="153" spans="10:11" x14ac:dyDescent="0.25">
      <c r="J153" s="129" t="s">
        <v>3813</v>
      </c>
      <c r="K153" s="162"/>
    </row>
    <row r="154" spans="10:11" x14ac:dyDescent="0.25">
      <c r="J154" s="129" t="s">
        <v>3822</v>
      </c>
      <c r="K154" s="162"/>
    </row>
    <row r="155" spans="10:11" x14ac:dyDescent="0.25">
      <c r="J155" s="129" t="s">
        <v>3917</v>
      </c>
      <c r="K155" s="162"/>
    </row>
    <row r="156" spans="10:11" x14ac:dyDescent="0.25">
      <c r="J156" s="129" t="s">
        <v>4022</v>
      </c>
      <c r="K156" s="162"/>
    </row>
    <row r="157" spans="10:11" ht="15.75" thickBot="1" x14ac:dyDescent="0.3">
      <c r="J157" s="123" t="s">
        <v>4029</v>
      </c>
      <c r="K157" s="163"/>
    </row>
    <row r="158" spans="10:11" x14ac:dyDescent="0.25">
      <c r="J158" s="121" t="s">
        <v>51</v>
      </c>
      <c r="K158" s="161">
        <v>2.9999999999999997E-8</v>
      </c>
    </row>
    <row r="159" spans="10:11" x14ac:dyDescent="0.25">
      <c r="J159" s="125" t="s">
        <v>59</v>
      </c>
      <c r="K159" s="162"/>
    </row>
    <row r="160" spans="10:11" x14ac:dyDescent="0.25">
      <c r="J160" s="125" t="s">
        <v>506</v>
      </c>
      <c r="K160" s="162"/>
    </row>
    <row r="161" spans="10:11" x14ac:dyDescent="0.25">
      <c r="J161" s="125" t="s">
        <v>520</v>
      </c>
      <c r="K161" s="162"/>
    </row>
    <row r="162" spans="10:11" x14ac:dyDescent="0.25">
      <c r="J162" s="140" t="s">
        <v>644</v>
      </c>
      <c r="K162" s="162"/>
    </row>
    <row r="163" spans="10:11" x14ac:dyDescent="0.25">
      <c r="J163" s="125" t="s">
        <v>703</v>
      </c>
      <c r="K163" s="162"/>
    </row>
    <row r="164" spans="10:11" x14ac:dyDescent="0.25">
      <c r="J164" s="125" t="s">
        <v>777</v>
      </c>
      <c r="K164" s="162"/>
    </row>
    <row r="165" spans="10:11" x14ac:dyDescent="0.25">
      <c r="J165" s="140" t="s">
        <v>786</v>
      </c>
      <c r="K165" s="162"/>
    </row>
    <row r="166" spans="10:11" x14ac:dyDescent="0.25">
      <c r="J166" s="125" t="s">
        <v>883</v>
      </c>
      <c r="K166" s="162"/>
    </row>
    <row r="167" spans="10:11" x14ac:dyDescent="0.25">
      <c r="J167" s="125" t="s">
        <v>1083</v>
      </c>
      <c r="K167" s="162"/>
    </row>
    <row r="168" spans="10:11" x14ac:dyDescent="0.25">
      <c r="J168" s="125" t="s">
        <v>1259</v>
      </c>
      <c r="K168" s="162"/>
    </row>
    <row r="169" spans="10:11" x14ac:dyDescent="0.25">
      <c r="J169" s="125" t="s">
        <v>1325</v>
      </c>
      <c r="K169" s="162"/>
    </row>
    <row r="170" spans="10:11" x14ac:dyDescent="0.25">
      <c r="J170" s="125" t="s">
        <v>1500</v>
      </c>
      <c r="K170" s="162"/>
    </row>
    <row r="171" spans="10:11" x14ac:dyDescent="0.25">
      <c r="J171" s="140" t="s">
        <v>1735</v>
      </c>
      <c r="K171" s="162"/>
    </row>
    <row r="172" spans="10:11" x14ac:dyDescent="0.25">
      <c r="J172" s="125" t="s">
        <v>1764</v>
      </c>
      <c r="K172" s="162"/>
    </row>
    <row r="173" spans="10:11" x14ac:dyDescent="0.25">
      <c r="J173" s="125" t="s">
        <v>1773</v>
      </c>
      <c r="K173" s="162"/>
    </row>
    <row r="174" spans="10:11" x14ac:dyDescent="0.25">
      <c r="J174" s="140" t="s">
        <v>1907</v>
      </c>
      <c r="K174" s="162"/>
    </row>
    <row r="175" spans="10:11" x14ac:dyDescent="0.25">
      <c r="J175" s="125" t="s">
        <v>2166</v>
      </c>
      <c r="K175" s="162"/>
    </row>
    <row r="176" spans="10:11" x14ac:dyDescent="0.25">
      <c r="J176" s="125" t="s">
        <v>2468</v>
      </c>
      <c r="K176" s="162"/>
    </row>
    <row r="177" spans="10:11" x14ac:dyDescent="0.25">
      <c r="J177" s="125" t="s">
        <v>2523</v>
      </c>
      <c r="K177" s="162"/>
    </row>
    <row r="178" spans="10:11" x14ac:dyDescent="0.25">
      <c r="J178" s="125" t="s">
        <v>2528</v>
      </c>
      <c r="K178" s="162"/>
    </row>
    <row r="179" spans="10:11" x14ac:dyDescent="0.25">
      <c r="J179" s="125" t="s">
        <v>2674</v>
      </c>
      <c r="K179" s="162"/>
    </row>
    <row r="180" spans="10:11" x14ac:dyDescent="0.25">
      <c r="J180" s="125" t="s">
        <v>2827</v>
      </c>
      <c r="K180" s="162"/>
    </row>
    <row r="181" spans="10:11" x14ac:dyDescent="0.25">
      <c r="J181" s="125" t="s">
        <v>2870</v>
      </c>
      <c r="K181" s="162"/>
    </row>
    <row r="182" spans="10:11" x14ac:dyDescent="0.25">
      <c r="J182" s="125" t="s">
        <v>2952</v>
      </c>
      <c r="K182" s="162"/>
    </row>
    <row r="183" spans="10:11" x14ac:dyDescent="0.25">
      <c r="J183" s="125" t="s">
        <v>3024</v>
      </c>
      <c r="K183" s="162"/>
    </row>
    <row r="184" spans="10:11" x14ac:dyDescent="0.25">
      <c r="J184" s="140" t="s">
        <v>3034</v>
      </c>
      <c r="K184" s="162"/>
    </row>
    <row r="185" spans="10:11" x14ac:dyDescent="0.25">
      <c r="J185" s="140" t="s">
        <v>3203</v>
      </c>
      <c r="K185" s="162"/>
    </row>
    <row r="186" spans="10:11" x14ac:dyDescent="0.25">
      <c r="J186" s="125" t="s">
        <v>3247</v>
      </c>
      <c r="K186" s="162"/>
    </row>
    <row r="187" spans="10:11" x14ac:dyDescent="0.25">
      <c r="J187" s="125" t="s">
        <v>3292</v>
      </c>
      <c r="K187" s="162"/>
    </row>
    <row r="188" spans="10:11" x14ac:dyDescent="0.25">
      <c r="J188" s="129" t="s">
        <v>3460</v>
      </c>
      <c r="K188" s="162"/>
    </row>
    <row r="189" spans="10:11" x14ac:dyDescent="0.25">
      <c r="J189" s="129" t="s">
        <v>3493</v>
      </c>
      <c r="K189" s="162"/>
    </row>
    <row r="190" spans="10:11" x14ac:dyDescent="0.25">
      <c r="J190" s="139" t="s">
        <v>3526</v>
      </c>
      <c r="K190" s="162"/>
    </row>
    <row r="191" spans="10:11" x14ac:dyDescent="0.25">
      <c r="J191" s="129" t="s">
        <v>3567</v>
      </c>
      <c r="K191" s="162"/>
    </row>
    <row r="192" spans="10:11" x14ac:dyDescent="0.25">
      <c r="J192" s="129" t="s">
        <v>3617</v>
      </c>
      <c r="K192" s="162"/>
    </row>
    <row r="193" spans="10:11" x14ac:dyDescent="0.25">
      <c r="J193" s="129" t="s">
        <v>3621</v>
      </c>
      <c r="K193" s="162"/>
    </row>
    <row r="194" spans="10:11" x14ac:dyDescent="0.25">
      <c r="J194" s="129" t="s">
        <v>3978</v>
      </c>
      <c r="K194" s="162"/>
    </row>
    <row r="195" spans="10:11" x14ac:dyDescent="0.25">
      <c r="J195" s="130" t="s">
        <v>4065</v>
      </c>
      <c r="K195" s="162"/>
    </row>
    <row r="196" spans="10:11" ht="15.75" thickBot="1" x14ac:dyDescent="0.3">
      <c r="J196" s="135" t="s">
        <v>4084</v>
      </c>
      <c r="K196" s="163"/>
    </row>
    <row r="197" spans="10:11" x14ac:dyDescent="0.25">
      <c r="J197" s="136" t="s">
        <v>1897</v>
      </c>
      <c r="K197" s="170">
        <v>3.7228000000000001E-8</v>
      </c>
    </row>
    <row r="198" spans="10:11" x14ac:dyDescent="0.25">
      <c r="J198" s="137" t="s">
        <v>3539</v>
      </c>
      <c r="K198" s="171"/>
    </row>
    <row r="199" spans="10:11" x14ac:dyDescent="0.25">
      <c r="J199" s="137" t="s">
        <v>3579</v>
      </c>
      <c r="K199" s="171"/>
    </row>
    <row r="200" spans="10:11" x14ac:dyDescent="0.25">
      <c r="J200" s="137" t="s">
        <v>3868</v>
      </c>
      <c r="K200" s="171"/>
    </row>
    <row r="201" spans="10:11" ht="15.75" thickBot="1" x14ac:dyDescent="0.3">
      <c r="J201" s="138" t="s">
        <v>3873</v>
      </c>
      <c r="K201" s="172"/>
    </row>
    <row r="202" spans="10:11" x14ac:dyDescent="0.25">
      <c r="J202" s="124" t="s">
        <v>80</v>
      </c>
      <c r="K202" s="164">
        <v>8.7999999999999994E-8</v>
      </c>
    </row>
    <row r="203" spans="10:11" x14ac:dyDescent="0.25">
      <c r="J203" s="125" t="s">
        <v>88</v>
      </c>
      <c r="K203" s="165"/>
    </row>
    <row r="204" spans="10:11" x14ac:dyDescent="0.25">
      <c r="J204" s="125" t="s">
        <v>107</v>
      </c>
      <c r="K204" s="165"/>
    </row>
    <row r="205" spans="10:11" x14ac:dyDescent="0.25">
      <c r="J205" s="125" t="s">
        <v>118</v>
      </c>
      <c r="K205" s="165"/>
    </row>
    <row r="206" spans="10:11" x14ac:dyDescent="0.25">
      <c r="J206" s="125" t="s">
        <v>140</v>
      </c>
      <c r="K206" s="165"/>
    </row>
    <row r="207" spans="10:11" x14ac:dyDescent="0.25">
      <c r="J207" s="125" t="s">
        <v>154</v>
      </c>
      <c r="K207" s="165"/>
    </row>
    <row r="208" spans="10:11" x14ac:dyDescent="0.25">
      <c r="J208" s="125" t="s">
        <v>167</v>
      </c>
      <c r="K208" s="165"/>
    </row>
    <row r="209" spans="10:11" x14ac:dyDescent="0.25">
      <c r="J209" s="125" t="s">
        <v>175</v>
      </c>
      <c r="K209" s="165"/>
    </row>
    <row r="210" spans="10:11" x14ac:dyDescent="0.25">
      <c r="J210" s="125" t="s">
        <v>188</v>
      </c>
      <c r="K210" s="165"/>
    </row>
    <row r="211" spans="10:11" x14ac:dyDescent="0.25">
      <c r="J211" s="125" t="s">
        <v>198</v>
      </c>
      <c r="K211" s="165"/>
    </row>
    <row r="212" spans="10:11" x14ac:dyDescent="0.25">
      <c r="J212" s="125" t="s">
        <v>250</v>
      </c>
      <c r="K212" s="165"/>
    </row>
    <row r="213" spans="10:11" x14ac:dyDescent="0.25">
      <c r="J213" s="125" t="s">
        <v>299</v>
      </c>
      <c r="K213" s="165"/>
    </row>
    <row r="214" spans="10:11" x14ac:dyDescent="0.25">
      <c r="J214" s="125" t="s">
        <v>323</v>
      </c>
      <c r="K214" s="165"/>
    </row>
    <row r="215" spans="10:11" x14ac:dyDescent="0.25">
      <c r="J215" s="125" t="s">
        <v>346</v>
      </c>
      <c r="K215" s="165"/>
    </row>
    <row r="216" spans="10:11" x14ac:dyDescent="0.25">
      <c r="J216" s="125" t="s">
        <v>357</v>
      </c>
      <c r="K216" s="165"/>
    </row>
    <row r="217" spans="10:11" x14ac:dyDescent="0.25">
      <c r="J217" s="125" t="s">
        <v>378</v>
      </c>
      <c r="K217" s="165"/>
    </row>
    <row r="218" spans="10:11" x14ac:dyDescent="0.25">
      <c r="J218" s="140" t="s">
        <v>131</v>
      </c>
      <c r="K218" s="165"/>
    </row>
    <row r="219" spans="10:11" x14ac:dyDescent="0.25">
      <c r="J219" s="125" t="s">
        <v>418</v>
      </c>
      <c r="K219" s="165"/>
    </row>
    <row r="220" spans="10:11" x14ac:dyDescent="0.25">
      <c r="J220" s="125" t="s">
        <v>431</v>
      </c>
      <c r="K220" s="165"/>
    </row>
    <row r="221" spans="10:11" x14ac:dyDescent="0.25">
      <c r="J221" s="125" t="s">
        <v>446</v>
      </c>
      <c r="K221" s="165"/>
    </row>
    <row r="222" spans="10:11" x14ac:dyDescent="0.25">
      <c r="J222" s="125" t="s">
        <v>475</v>
      </c>
      <c r="K222" s="165"/>
    </row>
    <row r="223" spans="10:11" x14ac:dyDescent="0.25">
      <c r="J223" s="125" t="s">
        <v>485</v>
      </c>
      <c r="K223" s="165"/>
    </row>
    <row r="224" spans="10:11" x14ac:dyDescent="0.25">
      <c r="J224" s="140" t="s">
        <v>490</v>
      </c>
      <c r="K224" s="165"/>
    </row>
    <row r="225" spans="10:11" x14ac:dyDescent="0.25">
      <c r="J225" s="125" t="s">
        <v>496</v>
      </c>
      <c r="K225" s="165"/>
    </row>
    <row r="226" spans="10:11" x14ac:dyDescent="0.25">
      <c r="J226" s="125" t="s">
        <v>501</v>
      </c>
      <c r="K226" s="165"/>
    </row>
    <row r="227" spans="10:11" x14ac:dyDescent="0.25">
      <c r="J227" s="125" t="s">
        <v>540</v>
      </c>
      <c r="K227" s="165"/>
    </row>
    <row r="228" spans="10:11" x14ac:dyDescent="0.25">
      <c r="J228" s="125" t="s">
        <v>545</v>
      </c>
      <c r="K228" s="165"/>
    </row>
    <row r="229" spans="10:11" x14ac:dyDescent="0.25">
      <c r="J229" s="140" t="s">
        <v>550</v>
      </c>
      <c r="K229" s="165"/>
    </row>
    <row r="230" spans="10:11" x14ac:dyDescent="0.25">
      <c r="J230" s="125" t="s">
        <v>555</v>
      </c>
      <c r="K230" s="165"/>
    </row>
    <row r="231" spans="10:11" x14ac:dyDescent="0.25">
      <c r="J231" s="140" t="s">
        <v>310</v>
      </c>
      <c r="K231" s="165"/>
    </row>
    <row r="232" spans="10:11" x14ac:dyDescent="0.25">
      <c r="J232" s="125" t="s">
        <v>584</v>
      </c>
      <c r="K232" s="165"/>
    </row>
    <row r="233" spans="10:11" x14ac:dyDescent="0.25">
      <c r="J233" s="125" t="s">
        <v>620</v>
      </c>
      <c r="K233" s="165"/>
    </row>
    <row r="234" spans="10:11" x14ac:dyDescent="0.25">
      <c r="J234" s="125" t="s">
        <v>633</v>
      </c>
      <c r="K234" s="165"/>
    </row>
    <row r="235" spans="10:11" x14ac:dyDescent="0.25">
      <c r="J235" s="125" t="s">
        <v>657</v>
      </c>
      <c r="K235" s="165"/>
    </row>
    <row r="236" spans="10:11" x14ac:dyDescent="0.25">
      <c r="J236" s="125" t="s">
        <v>682</v>
      </c>
      <c r="K236" s="165"/>
    </row>
    <row r="237" spans="10:11" x14ac:dyDescent="0.25">
      <c r="J237" s="125" t="s">
        <v>698</v>
      </c>
      <c r="K237" s="165"/>
    </row>
    <row r="238" spans="10:11" x14ac:dyDescent="0.25">
      <c r="J238" s="125" t="s">
        <v>712</v>
      </c>
      <c r="K238" s="165"/>
    </row>
    <row r="239" spans="10:11" x14ac:dyDescent="0.25">
      <c r="J239" s="125" t="s">
        <v>729</v>
      </c>
      <c r="K239" s="165"/>
    </row>
    <row r="240" spans="10:11" x14ac:dyDescent="0.25">
      <c r="J240" s="125" t="s">
        <v>770</v>
      </c>
      <c r="K240" s="165"/>
    </row>
    <row r="241" spans="10:11" x14ac:dyDescent="0.25">
      <c r="J241" s="125" t="s">
        <v>781</v>
      </c>
      <c r="K241" s="165"/>
    </row>
    <row r="242" spans="10:11" x14ac:dyDescent="0.25">
      <c r="J242" s="125" t="s">
        <v>786</v>
      </c>
      <c r="K242" s="165"/>
    </row>
    <row r="243" spans="10:11" x14ac:dyDescent="0.25">
      <c r="J243" s="125" t="s">
        <v>795</v>
      </c>
      <c r="K243" s="165"/>
    </row>
    <row r="244" spans="10:11" x14ac:dyDescent="0.25">
      <c r="J244" s="125" t="s">
        <v>810</v>
      </c>
      <c r="K244" s="165"/>
    </row>
    <row r="245" spans="10:11" x14ac:dyDescent="0.25">
      <c r="J245" s="125" t="s">
        <v>814</v>
      </c>
      <c r="K245" s="165"/>
    </row>
    <row r="246" spans="10:11" x14ac:dyDescent="0.25">
      <c r="J246" s="125" t="s">
        <v>820</v>
      </c>
      <c r="K246" s="165"/>
    </row>
    <row r="247" spans="10:11" x14ac:dyDescent="0.25">
      <c r="J247" s="125" t="s">
        <v>831</v>
      </c>
      <c r="K247" s="165"/>
    </row>
    <row r="248" spans="10:11" x14ac:dyDescent="0.25">
      <c r="J248" s="125" t="s">
        <v>870</v>
      </c>
      <c r="K248" s="165"/>
    </row>
    <row r="249" spans="10:11" x14ac:dyDescent="0.25">
      <c r="J249" s="125" t="s">
        <v>875</v>
      </c>
      <c r="K249" s="165"/>
    </row>
    <row r="250" spans="10:11" x14ac:dyDescent="0.25">
      <c r="J250" s="125" t="s">
        <v>879</v>
      </c>
      <c r="K250" s="165"/>
    </row>
    <row r="251" spans="10:11" x14ac:dyDescent="0.25">
      <c r="J251" s="125" t="s">
        <v>931</v>
      </c>
      <c r="K251" s="165"/>
    </row>
    <row r="252" spans="10:11" x14ac:dyDescent="0.25">
      <c r="J252" s="125" t="s">
        <v>939</v>
      </c>
      <c r="K252" s="165"/>
    </row>
    <row r="253" spans="10:11" x14ac:dyDescent="0.25">
      <c r="J253" s="125" t="s">
        <v>952</v>
      </c>
      <c r="K253" s="165"/>
    </row>
    <row r="254" spans="10:11" x14ac:dyDescent="0.25">
      <c r="J254" s="125" t="s">
        <v>962</v>
      </c>
      <c r="K254" s="165"/>
    </row>
    <row r="255" spans="10:11" x14ac:dyDescent="0.25">
      <c r="J255" s="125" t="s">
        <v>970</v>
      </c>
      <c r="K255" s="165"/>
    </row>
    <row r="256" spans="10:11" x14ac:dyDescent="0.25">
      <c r="J256" s="125" t="s">
        <v>992</v>
      </c>
      <c r="K256" s="165"/>
    </row>
    <row r="257" spans="10:11" x14ac:dyDescent="0.25">
      <c r="J257" s="140" t="s">
        <v>318</v>
      </c>
      <c r="K257" s="165"/>
    </row>
    <row r="258" spans="10:11" x14ac:dyDescent="0.25">
      <c r="J258" s="125" t="s">
        <v>1004</v>
      </c>
      <c r="K258" s="165"/>
    </row>
    <row r="259" spans="10:11" x14ac:dyDescent="0.25">
      <c r="J259" s="125" t="s">
        <v>1016</v>
      </c>
      <c r="K259" s="165"/>
    </row>
    <row r="260" spans="10:11" x14ac:dyDescent="0.25">
      <c r="J260" s="125" t="s">
        <v>1030</v>
      </c>
      <c r="K260" s="165"/>
    </row>
    <row r="261" spans="10:11" x14ac:dyDescent="0.25">
      <c r="J261" s="125" t="s">
        <v>1038</v>
      </c>
      <c r="K261" s="165"/>
    </row>
    <row r="262" spans="10:11" x14ac:dyDescent="0.25">
      <c r="J262" s="125" t="s">
        <v>1050</v>
      </c>
      <c r="K262" s="165"/>
    </row>
    <row r="263" spans="10:11" x14ac:dyDescent="0.25">
      <c r="J263" s="125" t="s">
        <v>1074</v>
      </c>
      <c r="K263" s="165"/>
    </row>
    <row r="264" spans="10:11" x14ac:dyDescent="0.25">
      <c r="J264" s="125" t="s">
        <v>1114</v>
      </c>
      <c r="K264" s="165"/>
    </row>
    <row r="265" spans="10:11" x14ac:dyDescent="0.25">
      <c r="J265" s="125" t="s">
        <v>1124</v>
      </c>
      <c r="K265" s="165"/>
    </row>
    <row r="266" spans="10:11" x14ac:dyDescent="0.25">
      <c r="J266" s="125" t="s">
        <v>1131</v>
      </c>
      <c r="K266" s="165"/>
    </row>
    <row r="267" spans="10:11" x14ac:dyDescent="0.25">
      <c r="J267" s="125" t="s">
        <v>1149</v>
      </c>
      <c r="K267" s="165"/>
    </row>
    <row r="268" spans="10:11" x14ac:dyDescent="0.25">
      <c r="J268" s="125" t="s">
        <v>1167</v>
      </c>
      <c r="K268" s="165"/>
    </row>
    <row r="269" spans="10:11" x14ac:dyDescent="0.25">
      <c r="J269" s="125" t="s">
        <v>1180</v>
      </c>
      <c r="K269" s="165"/>
    </row>
    <row r="270" spans="10:11" x14ac:dyDescent="0.25">
      <c r="J270" s="125" t="s">
        <v>1212</v>
      </c>
      <c r="K270" s="165"/>
    </row>
    <row r="271" spans="10:11" x14ac:dyDescent="0.25">
      <c r="J271" s="125" t="s">
        <v>1220</v>
      </c>
      <c r="K271" s="165"/>
    </row>
    <row r="272" spans="10:11" x14ac:dyDescent="0.25">
      <c r="J272" s="125" t="s">
        <v>1232</v>
      </c>
      <c r="K272" s="165"/>
    </row>
    <row r="273" spans="10:11" x14ac:dyDescent="0.25">
      <c r="J273" s="125" t="s">
        <v>1271</v>
      </c>
      <c r="K273" s="165"/>
    </row>
    <row r="274" spans="10:11" x14ac:dyDescent="0.25">
      <c r="J274" s="125" t="s">
        <v>1298</v>
      </c>
      <c r="K274" s="165"/>
    </row>
    <row r="275" spans="10:11" x14ac:dyDescent="0.25">
      <c r="J275" s="125" t="s">
        <v>1302</v>
      </c>
      <c r="K275" s="165"/>
    </row>
    <row r="276" spans="10:11" x14ac:dyDescent="0.25">
      <c r="J276" s="125" t="s">
        <v>1312</v>
      </c>
      <c r="K276" s="165"/>
    </row>
    <row r="277" spans="10:11" x14ac:dyDescent="0.25">
      <c r="J277" s="125" t="s">
        <v>1338</v>
      </c>
      <c r="K277" s="165"/>
    </row>
    <row r="278" spans="10:11" x14ac:dyDescent="0.25">
      <c r="J278" s="125" t="s">
        <v>1346</v>
      </c>
      <c r="K278" s="165"/>
    </row>
    <row r="279" spans="10:11" x14ac:dyDescent="0.25">
      <c r="J279" s="125" t="s">
        <v>1349</v>
      </c>
      <c r="K279" s="165"/>
    </row>
    <row r="280" spans="10:11" x14ac:dyDescent="0.25">
      <c r="J280" s="125" t="s">
        <v>1366</v>
      </c>
      <c r="K280" s="165"/>
    </row>
    <row r="281" spans="10:11" x14ac:dyDescent="0.25">
      <c r="J281" s="125" t="s">
        <v>1371</v>
      </c>
      <c r="K281" s="165"/>
    </row>
    <row r="282" spans="10:11" x14ac:dyDescent="0.25">
      <c r="J282" s="125" t="s">
        <v>1377</v>
      </c>
      <c r="K282" s="165"/>
    </row>
    <row r="283" spans="10:11" x14ac:dyDescent="0.25">
      <c r="J283" s="125" t="s">
        <v>1381</v>
      </c>
      <c r="K283" s="165"/>
    </row>
    <row r="284" spans="10:11" x14ac:dyDescent="0.25">
      <c r="J284" s="125" t="s">
        <v>1390</v>
      </c>
      <c r="K284" s="165"/>
    </row>
    <row r="285" spans="10:11" x14ac:dyDescent="0.25">
      <c r="J285" s="125" t="s">
        <v>382</v>
      </c>
      <c r="K285" s="165"/>
    </row>
    <row r="286" spans="10:11" x14ac:dyDescent="0.25">
      <c r="J286" s="125" t="s">
        <v>1417</v>
      </c>
      <c r="K286" s="165"/>
    </row>
    <row r="287" spans="10:11" x14ac:dyDescent="0.25">
      <c r="J287" s="125" t="s">
        <v>1425</v>
      </c>
      <c r="K287" s="165"/>
    </row>
    <row r="288" spans="10:11" x14ac:dyDescent="0.25">
      <c r="J288" s="125" t="s">
        <v>1457</v>
      </c>
      <c r="K288" s="165"/>
    </row>
    <row r="289" spans="10:11" x14ac:dyDescent="0.25">
      <c r="J289" s="140" t="s">
        <v>1465</v>
      </c>
      <c r="K289" s="165"/>
    </row>
    <row r="290" spans="10:11" x14ac:dyDescent="0.25">
      <c r="J290" s="125" t="s">
        <v>1484</v>
      </c>
      <c r="K290" s="165"/>
    </row>
    <row r="291" spans="10:11" x14ac:dyDescent="0.25">
      <c r="J291" s="125" t="s">
        <v>1488</v>
      </c>
      <c r="K291" s="165"/>
    </row>
    <row r="292" spans="10:11" x14ac:dyDescent="0.25">
      <c r="J292" s="125" t="s">
        <v>1496</v>
      </c>
      <c r="K292" s="165"/>
    </row>
    <row r="293" spans="10:11" x14ac:dyDescent="0.25">
      <c r="J293" s="125" t="s">
        <v>1509</v>
      </c>
      <c r="K293" s="165"/>
    </row>
    <row r="294" spans="10:11" x14ac:dyDescent="0.25">
      <c r="J294" s="140" t="s">
        <v>1524</v>
      </c>
      <c r="K294" s="165"/>
    </row>
    <row r="295" spans="10:11" x14ac:dyDescent="0.25">
      <c r="J295" s="125" t="s">
        <v>1538</v>
      </c>
      <c r="K295" s="165"/>
    </row>
    <row r="296" spans="10:11" x14ac:dyDescent="0.25">
      <c r="J296" s="125" t="s">
        <v>1542</v>
      </c>
      <c r="K296" s="165"/>
    </row>
    <row r="297" spans="10:11" x14ac:dyDescent="0.25">
      <c r="J297" s="125" t="s">
        <v>1571</v>
      </c>
      <c r="K297" s="165"/>
    </row>
    <row r="298" spans="10:11" x14ac:dyDescent="0.25">
      <c r="J298" s="125" t="s">
        <v>1584</v>
      </c>
      <c r="K298" s="165"/>
    </row>
    <row r="299" spans="10:11" x14ac:dyDescent="0.25">
      <c r="J299" s="125" t="s">
        <v>1595</v>
      </c>
      <c r="K299" s="165"/>
    </row>
    <row r="300" spans="10:11" x14ac:dyDescent="0.25">
      <c r="J300" s="125" t="s">
        <v>1612</v>
      </c>
      <c r="K300" s="165"/>
    </row>
    <row r="301" spans="10:11" x14ac:dyDescent="0.25">
      <c r="J301" s="125" t="s">
        <v>1638</v>
      </c>
      <c r="K301" s="165"/>
    </row>
    <row r="302" spans="10:11" x14ac:dyDescent="0.25">
      <c r="J302" s="125" t="s">
        <v>1642</v>
      </c>
      <c r="K302" s="165"/>
    </row>
    <row r="303" spans="10:11" x14ac:dyDescent="0.25">
      <c r="J303" s="125" t="s">
        <v>1667</v>
      </c>
      <c r="K303" s="165"/>
    </row>
    <row r="304" spans="10:11" x14ac:dyDescent="0.25">
      <c r="J304" s="125" t="s">
        <v>1675</v>
      </c>
      <c r="K304" s="165"/>
    </row>
    <row r="305" spans="10:11" x14ac:dyDescent="0.25">
      <c r="J305" s="125" t="s">
        <v>1696</v>
      </c>
      <c r="K305" s="165"/>
    </row>
    <row r="306" spans="10:11" x14ac:dyDescent="0.25">
      <c r="J306" s="140" t="s">
        <v>1700</v>
      </c>
      <c r="K306" s="165"/>
    </row>
    <row r="307" spans="10:11" x14ac:dyDescent="0.25">
      <c r="J307" s="140" t="s">
        <v>1705</v>
      </c>
      <c r="K307" s="165"/>
    </row>
    <row r="308" spans="10:11" x14ac:dyDescent="0.25">
      <c r="J308" s="125" t="s">
        <v>1710</v>
      </c>
      <c r="K308" s="165"/>
    </row>
    <row r="309" spans="10:11" x14ac:dyDescent="0.25">
      <c r="J309" s="125" t="s">
        <v>1735</v>
      </c>
      <c r="K309" s="165"/>
    </row>
    <row r="310" spans="10:11" x14ac:dyDescent="0.25">
      <c r="J310" s="125" t="s">
        <v>1757</v>
      </c>
      <c r="K310" s="165"/>
    </row>
    <row r="311" spans="10:11" x14ac:dyDescent="0.25">
      <c r="J311" s="125" t="s">
        <v>1761</v>
      </c>
      <c r="K311" s="165"/>
    </row>
    <row r="312" spans="10:11" x14ac:dyDescent="0.25">
      <c r="J312" s="125" t="s">
        <v>1769</v>
      </c>
      <c r="K312" s="165"/>
    </row>
    <row r="313" spans="10:11" x14ac:dyDescent="0.25">
      <c r="J313" s="125" t="s">
        <v>1777</v>
      </c>
      <c r="K313" s="165"/>
    </row>
    <row r="314" spans="10:11" x14ac:dyDescent="0.25">
      <c r="J314" s="125" t="s">
        <v>1807</v>
      </c>
      <c r="K314" s="165"/>
    </row>
    <row r="315" spans="10:11" x14ac:dyDescent="0.25">
      <c r="J315" s="125" t="s">
        <v>1817</v>
      </c>
      <c r="K315" s="165"/>
    </row>
    <row r="316" spans="10:11" x14ac:dyDescent="0.25">
      <c r="J316" s="140" t="s">
        <v>1826</v>
      </c>
      <c r="K316" s="165"/>
    </row>
    <row r="317" spans="10:11" x14ac:dyDescent="0.25">
      <c r="J317" s="125" t="s">
        <v>1838</v>
      </c>
      <c r="K317" s="165"/>
    </row>
    <row r="318" spans="10:11" x14ac:dyDescent="0.25">
      <c r="J318" s="125" t="s">
        <v>1847</v>
      </c>
      <c r="K318" s="165"/>
    </row>
    <row r="319" spans="10:11" x14ac:dyDescent="0.25">
      <c r="J319" s="125" t="s">
        <v>1853</v>
      </c>
      <c r="K319" s="165"/>
    </row>
    <row r="320" spans="10:11" x14ac:dyDescent="0.25">
      <c r="J320" s="125" t="s">
        <v>1867</v>
      </c>
      <c r="K320" s="165"/>
    </row>
    <row r="321" spans="10:11" x14ac:dyDescent="0.25">
      <c r="J321" s="125" t="s">
        <v>1876</v>
      </c>
      <c r="K321" s="165"/>
    </row>
    <row r="322" spans="10:11" x14ac:dyDescent="0.25">
      <c r="J322" s="125" t="s">
        <v>1887</v>
      </c>
      <c r="K322" s="165"/>
    </row>
    <row r="323" spans="10:11" x14ac:dyDescent="0.25">
      <c r="J323" s="125" t="s">
        <v>1892</v>
      </c>
      <c r="K323" s="165"/>
    </row>
    <row r="324" spans="10:11" x14ac:dyDescent="0.25">
      <c r="J324" s="125" t="s">
        <v>1907</v>
      </c>
      <c r="K324" s="165"/>
    </row>
    <row r="325" spans="10:11" x14ac:dyDescent="0.25">
      <c r="J325" s="125" t="s">
        <v>1916</v>
      </c>
      <c r="K325" s="165"/>
    </row>
    <row r="326" spans="10:11" x14ac:dyDescent="0.25">
      <c r="J326" s="125" t="s">
        <v>1948</v>
      </c>
      <c r="K326" s="165"/>
    </row>
    <row r="327" spans="10:11" x14ac:dyDescent="0.25">
      <c r="J327" s="125" t="s">
        <v>1957</v>
      </c>
      <c r="K327" s="165"/>
    </row>
    <row r="328" spans="10:11" x14ac:dyDescent="0.25">
      <c r="J328" s="125" t="s">
        <v>1961</v>
      </c>
      <c r="K328" s="165"/>
    </row>
    <row r="329" spans="10:11" x14ac:dyDescent="0.25">
      <c r="J329" s="125" t="s">
        <v>1966</v>
      </c>
      <c r="K329" s="165"/>
    </row>
    <row r="330" spans="10:11" x14ac:dyDescent="0.25">
      <c r="J330" s="125" t="s">
        <v>1971</v>
      </c>
      <c r="K330" s="165"/>
    </row>
    <row r="331" spans="10:11" ht="30" x14ac:dyDescent="0.25">
      <c r="J331" s="140" t="s">
        <v>1976</v>
      </c>
      <c r="K331" s="165"/>
    </row>
    <row r="332" spans="10:11" x14ac:dyDescent="0.25">
      <c r="J332" s="125" t="s">
        <v>1986</v>
      </c>
      <c r="K332" s="165"/>
    </row>
    <row r="333" spans="10:11" ht="30" x14ac:dyDescent="0.25">
      <c r="J333" s="125" t="s">
        <v>1994</v>
      </c>
      <c r="K333" s="165"/>
    </row>
    <row r="334" spans="10:11" ht="30" x14ac:dyDescent="0.25">
      <c r="J334" s="125" t="s">
        <v>1998</v>
      </c>
      <c r="K334" s="165"/>
    </row>
    <row r="335" spans="10:11" x14ac:dyDescent="0.25">
      <c r="J335" s="125" t="s">
        <v>2008</v>
      </c>
      <c r="K335" s="165"/>
    </row>
    <row r="336" spans="10:11" x14ac:dyDescent="0.25">
      <c r="J336" s="125" t="s">
        <v>2047</v>
      </c>
      <c r="K336" s="165"/>
    </row>
    <row r="337" spans="10:11" x14ac:dyDescent="0.25">
      <c r="J337" s="125" t="s">
        <v>2077</v>
      </c>
      <c r="K337" s="165"/>
    </row>
    <row r="338" spans="10:11" x14ac:dyDescent="0.25">
      <c r="J338" s="125" t="s">
        <v>2082</v>
      </c>
      <c r="K338" s="165"/>
    </row>
    <row r="339" spans="10:11" x14ac:dyDescent="0.25">
      <c r="J339" s="125" t="s">
        <v>2094</v>
      </c>
      <c r="K339" s="165"/>
    </row>
    <row r="340" spans="10:11" x14ac:dyDescent="0.25">
      <c r="J340" s="125" t="s">
        <v>2107</v>
      </c>
      <c r="K340" s="165"/>
    </row>
    <row r="341" spans="10:11" x14ac:dyDescent="0.25">
      <c r="J341" s="125" t="s">
        <v>2117</v>
      </c>
      <c r="K341" s="165"/>
    </row>
    <row r="342" spans="10:11" x14ac:dyDescent="0.25">
      <c r="J342" s="125" t="s">
        <v>2125</v>
      </c>
      <c r="K342" s="165"/>
    </row>
    <row r="343" spans="10:11" x14ac:dyDescent="0.25">
      <c r="J343" s="125" t="s">
        <v>2156</v>
      </c>
      <c r="K343" s="165"/>
    </row>
    <row r="344" spans="10:11" x14ac:dyDescent="0.25">
      <c r="J344" s="125" t="s">
        <v>2184</v>
      </c>
      <c r="K344" s="165"/>
    </row>
    <row r="345" spans="10:11" x14ac:dyDescent="0.25">
      <c r="J345" s="125" t="s">
        <v>2208</v>
      </c>
      <c r="K345" s="165"/>
    </row>
    <row r="346" spans="10:11" x14ac:dyDescent="0.25">
      <c r="J346" s="125" t="s">
        <v>2212</v>
      </c>
      <c r="K346" s="165"/>
    </row>
    <row r="347" spans="10:11" x14ac:dyDescent="0.25">
      <c r="J347" s="125" t="s">
        <v>2225</v>
      </c>
      <c r="K347" s="165"/>
    </row>
    <row r="348" spans="10:11" x14ac:dyDescent="0.25">
      <c r="J348" s="125" t="s">
        <v>2252</v>
      </c>
      <c r="K348" s="165"/>
    </row>
    <row r="349" spans="10:11" ht="30" x14ac:dyDescent="0.25">
      <c r="J349" s="125" t="s">
        <v>2260</v>
      </c>
      <c r="K349" s="165"/>
    </row>
    <row r="350" spans="10:11" x14ac:dyDescent="0.25">
      <c r="J350" s="125" t="s">
        <v>2264</v>
      </c>
      <c r="K350" s="165"/>
    </row>
    <row r="351" spans="10:11" x14ac:dyDescent="0.25">
      <c r="J351" s="125" t="s">
        <v>2294</v>
      </c>
      <c r="K351" s="165"/>
    </row>
    <row r="352" spans="10:11" x14ac:dyDescent="0.25">
      <c r="J352" s="125" t="s">
        <v>2299</v>
      </c>
      <c r="K352" s="165"/>
    </row>
    <row r="353" spans="10:11" x14ac:dyDescent="0.25">
      <c r="J353" s="125" t="s">
        <v>2306</v>
      </c>
      <c r="K353" s="165"/>
    </row>
    <row r="354" spans="10:11" x14ac:dyDescent="0.25">
      <c r="J354" s="125" t="s">
        <v>2332</v>
      </c>
      <c r="K354" s="165"/>
    </row>
    <row r="355" spans="10:11" x14ac:dyDescent="0.25">
      <c r="J355" s="125" t="s">
        <v>2353</v>
      </c>
      <c r="K355" s="165"/>
    </row>
    <row r="356" spans="10:11" x14ac:dyDescent="0.25">
      <c r="J356" s="125" t="s">
        <v>2373</v>
      </c>
      <c r="K356" s="165"/>
    </row>
    <row r="357" spans="10:11" x14ac:dyDescent="0.25">
      <c r="J357" s="125" t="s">
        <v>2377</v>
      </c>
      <c r="K357" s="165"/>
    </row>
    <row r="358" spans="10:11" x14ac:dyDescent="0.25">
      <c r="J358" s="125" t="s">
        <v>2382</v>
      </c>
      <c r="K358" s="165"/>
    </row>
    <row r="359" spans="10:11" x14ac:dyDescent="0.25">
      <c r="J359" s="125" t="s">
        <v>2386</v>
      </c>
      <c r="K359" s="165"/>
    </row>
    <row r="360" spans="10:11" x14ac:dyDescent="0.25">
      <c r="J360" s="125" t="s">
        <v>2390</v>
      </c>
      <c r="K360" s="165"/>
    </row>
    <row r="361" spans="10:11" x14ac:dyDescent="0.25">
      <c r="J361" s="125" t="s">
        <v>2394</v>
      </c>
      <c r="K361" s="165"/>
    </row>
    <row r="362" spans="10:11" x14ac:dyDescent="0.25">
      <c r="J362" s="125" t="s">
        <v>2398</v>
      </c>
      <c r="K362" s="165"/>
    </row>
    <row r="363" spans="10:11" x14ac:dyDescent="0.25">
      <c r="J363" s="125" t="s">
        <v>2402</v>
      </c>
      <c r="K363" s="165"/>
    </row>
    <row r="364" spans="10:11" x14ac:dyDescent="0.25">
      <c r="J364" s="125" t="s">
        <v>274</v>
      </c>
      <c r="K364" s="165"/>
    </row>
    <row r="365" spans="10:11" x14ac:dyDescent="0.25">
      <c r="J365" s="125" t="s">
        <v>2409</v>
      </c>
      <c r="K365" s="165"/>
    </row>
    <row r="366" spans="10:11" x14ac:dyDescent="0.25">
      <c r="J366" s="125" t="s">
        <v>2417</v>
      </c>
      <c r="K366" s="165"/>
    </row>
    <row r="367" spans="10:11" ht="30" x14ac:dyDescent="0.25">
      <c r="J367" s="125" t="s">
        <v>2420</v>
      </c>
      <c r="K367" s="165"/>
    </row>
    <row r="368" spans="10:11" x14ac:dyDescent="0.25">
      <c r="J368" s="125" t="s">
        <v>2422</v>
      </c>
      <c r="K368" s="165"/>
    </row>
    <row r="369" spans="10:11" x14ac:dyDescent="0.25">
      <c r="J369" s="125" t="s">
        <v>2431</v>
      </c>
      <c r="K369" s="165"/>
    </row>
    <row r="370" spans="10:11" x14ac:dyDescent="0.25">
      <c r="J370" s="125" t="s">
        <v>2435</v>
      </c>
      <c r="K370" s="165"/>
    </row>
    <row r="371" spans="10:11" x14ac:dyDescent="0.25">
      <c r="J371" s="125" t="s">
        <v>2439</v>
      </c>
      <c r="K371" s="165"/>
    </row>
    <row r="372" spans="10:11" x14ac:dyDescent="0.25">
      <c r="J372" s="125" t="s">
        <v>2444</v>
      </c>
      <c r="K372" s="165"/>
    </row>
    <row r="373" spans="10:11" x14ac:dyDescent="0.25">
      <c r="J373" s="125" t="s">
        <v>2448</v>
      </c>
      <c r="K373" s="165"/>
    </row>
    <row r="374" spans="10:11" x14ac:dyDescent="0.25">
      <c r="J374" s="125" t="s">
        <v>2460</v>
      </c>
      <c r="K374" s="165"/>
    </row>
    <row r="375" spans="10:11" ht="30" x14ac:dyDescent="0.25">
      <c r="J375" s="125" t="s">
        <v>2474</v>
      </c>
      <c r="K375" s="165"/>
    </row>
    <row r="376" spans="10:11" x14ac:dyDescent="0.25">
      <c r="J376" s="125" t="s">
        <v>2478</v>
      </c>
      <c r="K376" s="165"/>
    </row>
    <row r="377" spans="10:11" x14ac:dyDescent="0.25">
      <c r="J377" s="125" t="s">
        <v>2495</v>
      </c>
      <c r="K377" s="165"/>
    </row>
    <row r="378" spans="10:11" x14ac:dyDescent="0.25">
      <c r="J378" s="125" t="s">
        <v>2540</v>
      </c>
      <c r="K378" s="165"/>
    </row>
    <row r="379" spans="10:11" x14ac:dyDescent="0.25">
      <c r="J379" s="125" t="s">
        <v>2545</v>
      </c>
      <c r="K379" s="165"/>
    </row>
    <row r="380" spans="10:11" x14ac:dyDescent="0.25">
      <c r="J380" s="125" t="s">
        <v>2549</v>
      </c>
      <c r="K380" s="165"/>
    </row>
    <row r="381" spans="10:11" x14ac:dyDescent="0.25">
      <c r="J381" s="125" t="s">
        <v>2558</v>
      </c>
      <c r="K381" s="165"/>
    </row>
    <row r="382" spans="10:11" x14ac:dyDescent="0.25">
      <c r="J382" s="125" t="s">
        <v>2566</v>
      </c>
      <c r="K382" s="165"/>
    </row>
    <row r="383" spans="10:11" x14ac:dyDescent="0.25">
      <c r="J383" s="125" t="s">
        <v>2574</v>
      </c>
      <c r="K383" s="165"/>
    </row>
    <row r="384" spans="10:11" x14ac:dyDescent="0.25">
      <c r="J384" s="125" t="s">
        <v>2578</v>
      </c>
      <c r="K384" s="165"/>
    </row>
    <row r="385" spans="10:11" x14ac:dyDescent="0.25">
      <c r="J385" s="125" t="s">
        <v>2587</v>
      </c>
      <c r="K385" s="165"/>
    </row>
    <row r="386" spans="10:11" x14ac:dyDescent="0.25">
      <c r="J386" s="125" t="s">
        <v>2597</v>
      </c>
      <c r="K386" s="165"/>
    </row>
    <row r="387" spans="10:11" ht="30" x14ac:dyDescent="0.25">
      <c r="J387" s="125" t="s">
        <v>2618</v>
      </c>
      <c r="K387" s="165"/>
    </row>
    <row r="388" spans="10:11" x14ac:dyDescent="0.25">
      <c r="J388" s="125" t="s">
        <v>2623</v>
      </c>
      <c r="K388" s="165"/>
    </row>
    <row r="389" spans="10:11" x14ac:dyDescent="0.25">
      <c r="J389" s="125" t="s">
        <v>2645</v>
      </c>
      <c r="K389" s="165"/>
    </row>
    <row r="390" spans="10:11" x14ac:dyDescent="0.25">
      <c r="J390" s="125" t="s">
        <v>2678</v>
      </c>
      <c r="K390" s="165"/>
    </row>
    <row r="391" spans="10:11" x14ac:dyDescent="0.25">
      <c r="J391" s="125" t="s">
        <v>2689</v>
      </c>
      <c r="K391" s="165"/>
    </row>
    <row r="392" spans="10:11" x14ac:dyDescent="0.25">
      <c r="J392" s="125" t="s">
        <v>2693</v>
      </c>
      <c r="K392" s="165"/>
    </row>
    <row r="393" spans="10:11" x14ac:dyDescent="0.25">
      <c r="J393" s="125" t="s">
        <v>2703</v>
      </c>
      <c r="K393" s="165"/>
    </row>
    <row r="394" spans="10:11" x14ac:dyDescent="0.25">
      <c r="J394" s="125" t="s">
        <v>2724</v>
      </c>
      <c r="K394" s="165"/>
    </row>
    <row r="395" spans="10:11" x14ac:dyDescent="0.25">
      <c r="J395" s="125" t="s">
        <v>2728</v>
      </c>
      <c r="K395" s="165"/>
    </row>
    <row r="396" spans="10:11" x14ac:dyDescent="0.25">
      <c r="J396" s="125" t="s">
        <v>2732</v>
      </c>
      <c r="K396" s="165"/>
    </row>
    <row r="397" spans="10:11" x14ac:dyDescent="0.25">
      <c r="J397" s="125" t="s">
        <v>2736</v>
      </c>
      <c r="K397" s="165"/>
    </row>
    <row r="398" spans="10:11" x14ac:dyDescent="0.25">
      <c r="J398" s="125" t="s">
        <v>2749</v>
      </c>
      <c r="K398" s="165"/>
    </row>
    <row r="399" spans="10:11" x14ac:dyDescent="0.25">
      <c r="J399" s="125" t="s">
        <v>783</v>
      </c>
      <c r="K399" s="165"/>
    </row>
    <row r="400" spans="10:11" x14ac:dyDescent="0.25">
      <c r="J400" s="125" t="s">
        <v>2787</v>
      </c>
      <c r="K400" s="165"/>
    </row>
    <row r="401" spans="10:11" x14ac:dyDescent="0.25">
      <c r="J401" s="125" t="s">
        <v>2791</v>
      </c>
      <c r="K401" s="165"/>
    </row>
    <row r="402" spans="10:11" x14ac:dyDescent="0.25">
      <c r="J402" s="125" t="s">
        <v>2799</v>
      </c>
      <c r="K402" s="165"/>
    </row>
    <row r="403" spans="10:11" x14ac:dyDescent="0.25">
      <c r="J403" s="125" t="s">
        <v>2817</v>
      </c>
      <c r="K403" s="165"/>
    </row>
    <row r="404" spans="10:11" x14ac:dyDescent="0.25">
      <c r="J404" s="125" t="s">
        <v>2835</v>
      </c>
      <c r="K404" s="165"/>
    </row>
    <row r="405" spans="10:11" ht="30" x14ac:dyDescent="0.25">
      <c r="J405" s="143" t="s">
        <v>2865</v>
      </c>
      <c r="K405" s="165"/>
    </row>
    <row r="406" spans="10:11" x14ac:dyDescent="0.25">
      <c r="J406" s="125" t="s">
        <v>2883</v>
      </c>
      <c r="K406" s="165"/>
    </row>
    <row r="407" spans="10:11" x14ac:dyDescent="0.25">
      <c r="J407" s="125" t="s">
        <v>2887</v>
      </c>
      <c r="K407" s="165"/>
    </row>
    <row r="408" spans="10:11" ht="30" x14ac:dyDescent="0.25">
      <c r="J408" s="125" t="s">
        <v>2891</v>
      </c>
      <c r="K408" s="165"/>
    </row>
    <row r="409" spans="10:11" x14ac:dyDescent="0.25">
      <c r="J409" s="125" t="s">
        <v>2895</v>
      </c>
      <c r="K409" s="165"/>
    </row>
    <row r="410" spans="10:11" x14ac:dyDescent="0.25">
      <c r="J410" s="125" t="s">
        <v>2906</v>
      </c>
      <c r="K410" s="165"/>
    </row>
    <row r="411" spans="10:11" x14ac:dyDescent="0.25">
      <c r="J411" s="125" t="s">
        <v>2910</v>
      </c>
      <c r="K411" s="165"/>
    </row>
    <row r="412" spans="10:11" x14ac:dyDescent="0.25">
      <c r="J412" s="125" t="s">
        <v>2919</v>
      </c>
      <c r="K412" s="165"/>
    </row>
    <row r="413" spans="10:11" x14ac:dyDescent="0.25">
      <c r="J413" s="125" t="s">
        <v>2941</v>
      </c>
      <c r="K413" s="165"/>
    </row>
    <row r="414" spans="10:11" x14ac:dyDescent="0.25">
      <c r="J414" s="125" t="s">
        <v>2945</v>
      </c>
      <c r="K414" s="165"/>
    </row>
    <row r="415" spans="10:11" x14ac:dyDescent="0.25">
      <c r="J415" s="125" t="s">
        <v>2957</v>
      </c>
      <c r="K415" s="165"/>
    </row>
    <row r="416" spans="10:11" x14ac:dyDescent="0.25">
      <c r="J416" s="125" t="s">
        <v>2980</v>
      </c>
      <c r="K416" s="165"/>
    </row>
    <row r="417" spans="10:11" x14ac:dyDescent="0.25">
      <c r="J417" s="125" t="s">
        <v>2985</v>
      </c>
      <c r="K417" s="165"/>
    </row>
    <row r="418" spans="10:11" x14ac:dyDescent="0.25">
      <c r="J418" s="125" t="s">
        <v>2993</v>
      </c>
      <c r="K418" s="165"/>
    </row>
    <row r="419" spans="10:11" x14ac:dyDescent="0.25">
      <c r="J419" s="125" t="s">
        <v>2998</v>
      </c>
      <c r="K419" s="165"/>
    </row>
    <row r="420" spans="10:11" x14ac:dyDescent="0.25">
      <c r="J420" s="125" t="s">
        <v>3003</v>
      </c>
      <c r="K420" s="165"/>
    </row>
    <row r="421" spans="10:11" x14ac:dyDescent="0.25">
      <c r="J421" s="125" t="s">
        <v>3008</v>
      </c>
      <c r="K421" s="165"/>
    </row>
    <row r="422" spans="10:11" x14ac:dyDescent="0.25">
      <c r="J422" s="125" t="s">
        <v>3012</v>
      </c>
      <c r="K422" s="165"/>
    </row>
    <row r="423" spans="10:11" x14ac:dyDescent="0.25">
      <c r="J423" s="125" t="s">
        <v>3020</v>
      </c>
      <c r="K423" s="165"/>
    </row>
    <row r="424" spans="10:11" x14ac:dyDescent="0.25">
      <c r="J424" s="125" t="s">
        <v>3030</v>
      </c>
      <c r="K424" s="165"/>
    </row>
    <row r="425" spans="10:11" x14ac:dyDescent="0.25">
      <c r="J425" s="125" t="s">
        <v>3047</v>
      </c>
      <c r="K425" s="165"/>
    </row>
    <row r="426" spans="10:11" x14ac:dyDescent="0.25">
      <c r="J426" s="125" t="s">
        <v>3067</v>
      </c>
      <c r="K426" s="165"/>
    </row>
    <row r="427" spans="10:11" x14ac:dyDescent="0.25">
      <c r="J427" s="125" t="s">
        <v>3079</v>
      </c>
      <c r="K427" s="165"/>
    </row>
    <row r="428" spans="10:11" x14ac:dyDescent="0.25">
      <c r="J428" s="125" t="s">
        <v>3084</v>
      </c>
      <c r="K428" s="165"/>
    </row>
    <row r="429" spans="10:11" x14ac:dyDescent="0.25">
      <c r="J429" s="125" t="s">
        <v>3095</v>
      </c>
      <c r="K429" s="165"/>
    </row>
    <row r="430" spans="10:11" x14ac:dyDescent="0.25">
      <c r="J430" s="125" t="s">
        <v>3100</v>
      </c>
      <c r="K430" s="165"/>
    </row>
    <row r="431" spans="10:11" x14ac:dyDescent="0.25">
      <c r="J431" s="125" t="s">
        <v>3104</v>
      </c>
      <c r="K431" s="165"/>
    </row>
    <row r="432" spans="10:11" x14ac:dyDescent="0.25">
      <c r="J432" s="125" t="s">
        <v>3130</v>
      </c>
      <c r="K432" s="165"/>
    </row>
    <row r="433" spans="10:11" x14ac:dyDescent="0.25">
      <c r="J433" s="125" t="s">
        <v>3134</v>
      </c>
      <c r="K433" s="165"/>
    </row>
    <row r="434" spans="10:11" x14ac:dyDescent="0.25">
      <c r="J434" s="125" t="s">
        <v>3155</v>
      </c>
      <c r="K434" s="165"/>
    </row>
    <row r="435" spans="10:11" x14ac:dyDescent="0.25">
      <c r="J435" s="125" t="s">
        <v>3160</v>
      </c>
      <c r="K435" s="165"/>
    </row>
    <row r="436" spans="10:11" x14ac:dyDescent="0.25">
      <c r="J436" s="125" t="s">
        <v>3165</v>
      </c>
      <c r="K436" s="165"/>
    </row>
    <row r="437" spans="10:11" x14ac:dyDescent="0.25">
      <c r="J437" s="125" t="s">
        <v>3177</v>
      </c>
      <c r="K437" s="165"/>
    </row>
    <row r="438" spans="10:11" x14ac:dyDescent="0.25">
      <c r="J438" s="125" t="s">
        <v>3196</v>
      </c>
      <c r="K438" s="165"/>
    </row>
    <row r="439" spans="10:11" x14ac:dyDescent="0.25">
      <c r="J439" s="125" t="s">
        <v>3209</v>
      </c>
      <c r="K439" s="165"/>
    </row>
    <row r="440" spans="10:11" x14ac:dyDescent="0.25">
      <c r="J440" s="125" t="s">
        <v>3213</v>
      </c>
      <c r="K440" s="165"/>
    </row>
    <row r="441" spans="10:11" x14ac:dyDescent="0.25">
      <c r="J441" s="125" t="s">
        <v>3240</v>
      </c>
      <c r="K441" s="165"/>
    </row>
    <row r="442" spans="10:11" x14ac:dyDescent="0.25">
      <c r="J442" s="125" t="s">
        <v>3244</v>
      </c>
      <c r="K442" s="165"/>
    </row>
    <row r="443" spans="10:11" x14ac:dyDescent="0.25">
      <c r="J443" s="125" t="s">
        <v>3252</v>
      </c>
      <c r="K443" s="165"/>
    </row>
    <row r="444" spans="10:11" x14ac:dyDescent="0.25">
      <c r="J444" s="125" t="s">
        <v>3276</v>
      </c>
      <c r="K444" s="165"/>
    </row>
    <row r="445" spans="10:11" x14ac:dyDescent="0.25">
      <c r="J445" s="125" t="s">
        <v>3287</v>
      </c>
      <c r="K445" s="165"/>
    </row>
    <row r="446" spans="10:11" x14ac:dyDescent="0.25">
      <c r="J446" s="125" t="s">
        <v>3300</v>
      </c>
      <c r="K446" s="165"/>
    </row>
    <row r="447" spans="10:11" x14ac:dyDescent="0.25">
      <c r="J447" s="125" t="s">
        <v>3345</v>
      </c>
      <c r="K447" s="165"/>
    </row>
    <row r="448" spans="10:11" x14ac:dyDescent="0.25">
      <c r="J448" s="125" t="s">
        <v>3357</v>
      </c>
      <c r="K448" s="165"/>
    </row>
    <row r="449" spans="10:11" x14ac:dyDescent="0.25">
      <c r="J449" s="125" t="s">
        <v>3363</v>
      </c>
      <c r="K449" s="165"/>
    </row>
    <row r="450" spans="10:11" x14ac:dyDescent="0.25">
      <c r="J450" s="125" t="s">
        <v>3367</v>
      </c>
      <c r="K450" s="165"/>
    </row>
    <row r="451" spans="10:11" x14ac:dyDescent="0.25">
      <c r="J451" s="125" t="s">
        <v>3377</v>
      </c>
      <c r="K451" s="165"/>
    </row>
    <row r="452" spans="10:11" x14ac:dyDescent="0.25">
      <c r="J452" s="125" t="s">
        <v>3388</v>
      </c>
      <c r="K452" s="165"/>
    </row>
    <row r="453" spans="10:11" x14ac:dyDescent="0.25">
      <c r="J453" s="125" t="s">
        <v>3396</v>
      </c>
      <c r="K453" s="165"/>
    </row>
    <row r="454" spans="10:11" x14ac:dyDescent="0.25">
      <c r="J454" s="125" t="s">
        <v>3399</v>
      </c>
      <c r="K454" s="165"/>
    </row>
    <row r="455" spans="10:11" x14ac:dyDescent="0.25">
      <c r="J455" s="125" t="s">
        <v>3418</v>
      </c>
      <c r="K455" s="165"/>
    </row>
    <row r="456" spans="10:11" x14ac:dyDescent="0.25">
      <c r="J456" s="125" t="s">
        <v>39</v>
      </c>
      <c r="K456" s="165"/>
    </row>
    <row r="457" spans="10:11" x14ac:dyDescent="0.25">
      <c r="J457" s="129" t="s">
        <v>3449</v>
      </c>
      <c r="K457" s="165"/>
    </row>
    <row r="458" spans="10:11" x14ac:dyDescent="0.25">
      <c r="J458" s="129" t="s">
        <v>3482</v>
      </c>
      <c r="K458" s="165"/>
    </row>
    <row r="459" spans="10:11" x14ac:dyDescent="0.25">
      <c r="J459" s="129" t="s">
        <v>3519</v>
      </c>
      <c r="K459" s="165"/>
    </row>
    <row r="460" spans="10:11" x14ac:dyDescent="0.25">
      <c r="J460" s="139" t="s">
        <v>3526</v>
      </c>
      <c r="K460" s="165"/>
    </row>
    <row r="461" spans="10:11" x14ac:dyDescent="0.25">
      <c r="J461" s="129" t="s">
        <v>3532</v>
      </c>
      <c r="K461" s="165"/>
    </row>
    <row r="462" spans="10:11" x14ac:dyDescent="0.25">
      <c r="J462" s="129" t="s">
        <v>3535</v>
      </c>
      <c r="K462" s="165"/>
    </row>
    <row r="463" spans="10:11" x14ac:dyDescent="0.25">
      <c r="J463" s="129" t="s">
        <v>3586</v>
      </c>
      <c r="K463" s="165"/>
    </row>
    <row r="464" spans="10:11" x14ac:dyDescent="0.25">
      <c r="J464" s="129" t="s">
        <v>3627</v>
      </c>
      <c r="K464" s="165"/>
    </row>
    <row r="465" spans="10:11" x14ac:dyDescent="0.25">
      <c r="J465" s="129" t="s">
        <v>3642</v>
      </c>
      <c r="K465" s="165"/>
    </row>
    <row r="466" spans="10:11" x14ac:dyDescent="0.25">
      <c r="J466" s="129" t="s">
        <v>3675</v>
      </c>
      <c r="K466" s="165"/>
    </row>
    <row r="467" spans="10:11" x14ac:dyDescent="0.25">
      <c r="J467" s="129" t="s">
        <v>3681</v>
      </c>
      <c r="K467" s="165"/>
    </row>
    <row r="468" spans="10:11" x14ac:dyDescent="0.25">
      <c r="J468" s="129" t="s">
        <v>3542</v>
      </c>
      <c r="K468" s="165"/>
    </row>
    <row r="469" spans="10:11" x14ac:dyDescent="0.25">
      <c r="J469" s="129" t="s">
        <v>3693</v>
      </c>
      <c r="K469" s="165"/>
    </row>
    <row r="470" spans="10:11" x14ac:dyDescent="0.25">
      <c r="J470" s="129" t="s">
        <v>3702</v>
      </c>
      <c r="K470" s="165"/>
    </row>
    <row r="471" spans="10:11" x14ac:dyDescent="0.25">
      <c r="J471" s="129" t="s">
        <v>3709</v>
      </c>
      <c r="K471" s="165"/>
    </row>
    <row r="472" spans="10:11" x14ac:dyDescent="0.25">
      <c r="J472" s="129" t="s">
        <v>3720</v>
      </c>
      <c r="K472" s="165"/>
    </row>
    <row r="473" spans="10:11" x14ac:dyDescent="0.25">
      <c r="J473" s="129" t="s">
        <v>3773</v>
      </c>
      <c r="K473" s="165"/>
    </row>
    <row r="474" spans="10:11" x14ac:dyDescent="0.25">
      <c r="J474" s="129" t="s">
        <v>3862</v>
      </c>
      <c r="K474" s="165"/>
    </row>
    <row r="475" spans="10:11" x14ac:dyDescent="0.25">
      <c r="J475" s="129" t="s">
        <v>3865</v>
      </c>
      <c r="K475" s="165"/>
    </row>
    <row r="476" spans="10:11" x14ac:dyDescent="0.25">
      <c r="J476" s="129" t="s">
        <v>3880</v>
      </c>
      <c r="K476" s="165"/>
    </row>
    <row r="477" spans="10:11" x14ac:dyDescent="0.25">
      <c r="J477" s="129" t="s">
        <v>3468</v>
      </c>
      <c r="K477" s="165"/>
    </row>
    <row r="478" spans="10:11" x14ac:dyDescent="0.25">
      <c r="J478" s="129" t="s">
        <v>3905</v>
      </c>
      <c r="K478" s="165"/>
    </row>
    <row r="479" spans="10:11" x14ac:dyDescent="0.25">
      <c r="J479" s="129" t="s">
        <v>3911</v>
      </c>
      <c r="K479" s="165"/>
    </row>
    <row r="480" spans="10:11" x14ac:dyDescent="0.25">
      <c r="J480" s="129" t="s">
        <v>3925</v>
      </c>
      <c r="K480" s="165"/>
    </row>
    <row r="481" spans="10:11" x14ac:dyDescent="0.25">
      <c r="J481" s="129" t="s">
        <v>3928</v>
      </c>
      <c r="K481" s="165"/>
    </row>
    <row r="482" spans="10:11" x14ac:dyDescent="0.25">
      <c r="J482" s="129" t="s">
        <v>3542</v>
      </c>
      <c r="K482" s="165"/>
    </row>
    <row r="483" spans="10:11" x14ac:dyDescent="0.25">
      <c r="J483" s="129" t="s">
        <v>3958</v>
      </c>
      <c r="K483" s="165"/>
    </row>
    <row r="484" spans="10:11" x14ac:dyDescent="0.25">
      <c r="J484" s="129" t="s">
        <v>4003</v>
      </c>
      <c r="K484" s="165"/>
    </row>
    <row r="485" spans="10:11" x14ac:dyDescent="0.25">
      <c r="J485" s="129" t="s">
        <v>4010</v>
      </c>
      <c r="K485" s="165"/>
    </row>
    <row r="486" spans="10:11" ht="15.75" thickBot="1" x14ac:dyDescent="0.3">
      <c r="J486" s="123" t="s">
        <v>4014</v>
      </c>
      <c r="K486" s="166"/>
    </row>
    <row r="487" spans="10:11" ht="15.75" thickBot="1" x14ac:dyDescent="0.3">
      <c r="J487" s="141" t="s">
        <v>490</v>
      </c>
      <c r="K487" s="142">
        <v>8.7999999999999994E-8</v>
      </c>
    </row>
    <row r="488" spans="10:11" x14ac:dyDescent="0.25">
      <c r="J488" s="124" t="s">
        <v>92</v>
      </c>
      <c r="K488" s="161">
        <v>8.9999999999999999E-8</v>
      </c>
    </row>
    <row r="489" spans="10:11" x14ac:dyDescent="0.25">
      <c r="J489" s="125" t="s">
        <v>510</v>
      </c>
      <c r="K489" s="162"/>
    </row>
    <row r="490" spans="10:11" x14ac:dyDescent="0.25">
      <c r="J490" s="125" t="s">
        <v>1813</v>
      </c>
      <c r="K490" s="162"/>
    </row>
    <row r="491" spans="10:11" x14ac:dyDescent="0.25">
      <c r="J491" s="125" t="s">
        <v>2059</v>
      </c>
      <c r="K491" s="162"/>
    </row>
    <row r="492" spans="10:11" ht="15.75" thickBot="1" x14ac:dyDescent="0.3">
      <c r="J492" s="123" t="s">
        <v>3678</v>
      </c>
      <c r="K492" s="163"/>
    </row>
    <row r="493" spans="10:11" x14ac:dyDescent="0.25">
      <c r="J493" s="124" t="s">
        <v>715</v>
      </c>
      <c r="K493" s="161">
        <v>6.3559999999999989E-7</v>
      </c>
    </row>
    <row r="494" spans="10:11" x14ac:dyDescent="0.25">
      <c r="J494" s="125" t="s">
        <v>1175</v>
      </c>
      <c r="K494" s="162"/>
    </row>
    <row r="495" spans="10:11" x14ac:dyDescent="0.25">
      <c r="J495" s="125" t="s">
        <v>2102</v>
      </c>
      <c r="K495" s="162"/>
    </row>
    <row r="496" spans="10:11" x14ac:dyDescent="0.25">
      <c r="J496" s="125" t="s">
        <v>2554</v>
      </c>
      <c r="K496" s="162"/>
    </row>
    <row r="497" spans="10:11" ht="15.75" thickBot="1" x14ac:dyDescent="0.3">
      <c r="J497" s="126" t="s">
        <v>2658</v>
      </c>
      <c r="K497" s="163"/>
    </row>
    <row r="498" spans="10:11" x14ac:dyDescent="0.25">
      <c r="J498" s="124" t="s">
        <v>2914</v>
      </c>
      <c r="K498" s="161">
        <v>8.8000000000000004E-7</v>
      </c>
    </row>
    <row r="499" spans="10:11" ht="15.75" thickBot="1" x14ac:dyDescent="0.3">
      <c r="J499" s="123" t="s">
        <v>3712</v>
      </c>
      <c r="K499" s="163"/>
    </row>
    <row r="500" spans="10:11" ht="15.75" thickBot="1" x14ac:dyDescent="0.3">
      <c r="J500" s="127" t="s">
        <v>74</v>
      </c>
      <c r="K500" s="144">
        <v>2.5741799999999997E-6</v>
      </c>
    </row>
    <row r="501" spans="10:11" x14ac:dyDescent="0.25">
      <c r="J501" s="124" t="s">
        <v>113</v>
      </c>
      <c r="K501" s="167"/>
    </row>
    <row r="502" spans="10:11" x14ac:dyDescent="0.25">
      <c r="J502" s="125" t="s">
        <v>260</v>
      </c>
      <c r="K502" s="168"/>
    </row>
    <row r="503" spans="10:11" x14ac:dyDescent="0.25">
      <c r="J503" s="125" t="s">
        <v>395</v>
      </c>
      <c r="K503" s="168"/>
    </row>
    <row r="504" spans="10:11" x14ac:dyDescent="0.25">
      <c r="J504" s="125" t="s">
        <v>260</v>
      </c>
      <c r="K504" s="168"/>
    </row>
    <row r="505" spans="10:11" x14ac:dyDescent="0.25">
      <c r="J505" s="125" t="s">
        <v>563</v>
      </c>
      <c r="K505" s="168"/>
    </row>
    <row r="506" spans="10:11" x14ac:dyDescent="0.25">
      <c r="J506" s="125" t="s">
        <v>572</v>
      </c>
      <c r="K506" s="168"/>
    </row>
    <row r="507" spans="10:11" x14ac:dyDescent="0.25">
      <c r="J507" s="125" t="s">
        <v>620</v>
      </c>
      <c r="K507" s="168"/>
    </row>
    <row r="508" spans="10:11" x14ac:dyDescent="0.25">
      <c r="J508" s="125" t="s">
        <v>799</v>
      </c>
      <c r="K508" s="168"/>
    </row>
    <row r="509" spans="10:11" x14ac:dyDescent="0.25">
      <c r="J509" s="125" t="s">
        <v>935</v>
      </c>
      <c r="K509" s="168"/>
    </row>
    <row r="510" spans="10:11" x14ac:dyDescent="0.25">
      <c r="J510" s="125" t="s">
        <v>1171</v>
      </c>
      <c r="K510" s="168"/>
    </row>
    <row r="511" spans="10:11" x14ac:dyDescent="0.25">
      <c r="J511" s="125" t="s">
        <v>1200</v>
      </c>
      <c r="K511" s="168"/>
    </row>
    <row r="512" spans="10:11" x14ac:dyDescent="0.25">
      <c r="J512" s="125" t="s">
        <v>1333</v>
      </c>
      <c r="K512" s="168"/>
    </row>
    <row r="513" spans="10:11" x14ac:dyDescent="0.25">
      <c r="J513" s="125" t="s">
        <v>1590</v>
      </c>
      <c r="K513" s="168"/>
    </row>
    <row r="514" spans="10:11" x14ac:dyDescent="0.25">
      <c r="J514" s="125" t="s">
        <v>1857</v>
      </c>
      <c r="K514" s="168"/>
    </row>
    <row r="515" spans="10:11" x14ac:dyDescent="0.25">
      <c r="J515" s="125" t="s">
        <v>1912</v>
      </c>
      <c r="K515" s="168"/>
    </row>
    <row r="516" spans="10:11" x14ac:dyDescent="0.25">
      <c r="J516" s="125" t="s">
        <v>1982</v>
      </c>
      <c r="K516" s="168"/>
    </row>
    <row r="517" spans="10:11" x14ac:dyDescent="0.25">
      <c r="J517" s="125" t="s">
        <v>1986</v>
      </c>
      <c r="K517" s="168"/>
    </row>
    <row r="518" spans="10:11" x14ac:dyDescent="0.25">
      <c r="J518" s="125" t="s">
        <v>2086</v>
      </c>
      <c r="K518" s="168"/>
    </row>
    <row r="519" spans="10:11" x14ac:dyDescent="0.25">
      <c r="J519" s="125" t="s">
        <v>2098</v>
      </c>
      <c r="K519" s="168"/>
    </row>
    <row r="520" spans="10:11" x14ac:dyDescent="0.25">
      <c r="J520" s="125" t="s">
        <v>1590</v>
      </c>
      <c r="K520" s="168"/>
    </row>
    <row r="521" spans="10:11" x14ac:dyDescent="0.25">
      <c r="J521" s="125" t="s">
        <v>2363</v>
      </c>
      <c r="K521" s="168"/>
    </row>
    <row r="522" spans="10:11" x14ac:dyDescent="0.25">
      <c r="J522" s="125" t="s">
        <v>2487</v>
      </c>
      <c r="K522" s="168"/>
    </row>
    <row r="523" spans="10:11" x14ac:dyDescent="0.25">
      <c r="J523" s="125" t="s">
        <v>2634</v>
      </c>
      <c r="K523" s="168"/>
    </row>
    <row r="524" spans="10:11" x14ac:dyDescent="0.25">
      <c r="J524" s="125" t="s">
        <v>2773</v>
      </c>
      <c r="K524" s="168"/>
    </row>
    <row r="525" spans="10:11" x14ac:dyDescent="0.25">
      <c r="J525" s="125" t="s">
        <v>2875</v>
      </c>
      <c r="K525" s="168"/>
    </row>
    <row r="526" spans="10:11" ht="30" x14ac:dyDescent="0.25">
      <c r="J526" s="125" t="s">
        <v>2879</v>
      </c>
      <c r="K526" s="168"/>
    </row>
    <row r="527" spans="10:11" x14ac:dyDescent="0.25">
      <c r="J527" s="125" t="s">
        <v>2914</v>
      </c>
      <c r="K527" s="168"/>
    </row>
    <row r="528" spans="10:11" x14ac:dyDescent="0.25">
      <c r="J528" s="125" t="s">
        <v>3041</v>
      </c>
      <c r="K528" s="168"/>
    </row>
    <row r="529" spans="10:11" ht="15.75" thickBot="1" x14ac:dyDescent="0.3">
      <c r="J529" s="145" t="s">
        <v>39</v>
      </c>
      <c r="K529" s="169"/>
    </row>
    <row r="530" spans="10:11" x14ac:dyDescent="0.25">
      <c r="J530" s="124" t="s">
        <v>69</v>
      </c>
      <c r="K530" s="161">
        <v>7.6726E-6</v>
      </c>
    </row>
    <row r="531" spans="10:11" x14ac:dyDescent="0.25">
      <c r="J531" s="125" t="s">
        <v>184</v>
      </c>
      <c r="K531" s="162"/>
    </row>
    <row r="532" spans="10:11" x14ac:dyDescent="0.25">
      <c r="J532" s="125" t="s">
        <v>203</v>
      </c>
      <c r="K532" s="162"/>
    </row>
    <row r="533" spans="10:11" x14ac:dyDescent="0.25">
      <c r="J533" s="125" t="s">
        <v>228</v>
      </c>
      <c r="K533" s="162"/>
    </row>
    <row r="534" spans="10:11" x14ac:dyDescent="0.25">
      <c r="J534" s="125" t="s">
        <v>332</v>
      </c>
      <c r="K534" s="162"/>
    </row>
    <row r="535" spans="10:11" x14ac:dyDescent="0.25">
      <c r="J535" s="125" t="s">
        <v>353</v>
      </c>
      <c r="K535" s="162"/>
    </row>
    <row r="536" spans="10:11" x14ac:dyDescent="0.25">
      <c r="J536" s="125" t="s">
        <v>452</v>
      </c>
      <c r="K536" s="162"/>
    </row>
    <row r="537" spans="10:11" x14ac:dyDescent="0.25">
      <c r="J537" s="125" t="s">
        <v>686</v>
      </c>
      <c r="K537" s="162"/>
    </row>
    <row r="538" spans="10:11" x14ac:dyDescent="0.25">
      <c r="J538" s="125" t="s">
        <v>725</v>
      </c>
      <c r="K538" s="162"/>
    </row>
    <row r="539" spans="10:11" x14ac:dyDescent="0.25">
      <c r="J539" s="125" t="s">
        <v>761</v>
      </c>
      <c r="K539" s="162"/>
    </row>
    <row r="540" spans="10:11" ht="30" x14ac:dyDescent="0.25">
      <c r="J540" s="125" t="s">
        <v>853</v>
      </c>
      <c r="K540" s="162"/>
    </row>
    <row r="541" spans="10:11" x14ac:dyDescent="0.25">
      <c r="J541" s="125" t="s">
        <v>947</v>
      </c>
      <c r="K541" s="162"/>
    </row>
    <row r="542" spans="10:11" x14ac:dyDescent="0.25">
      <c r="J542" s="125" t="s">
        <v>1022</v>
      </c>
      <c r="K542" s="162"/>
    </row>
    <row r="543" spans="10:11" x14ac:dyDescent="0.25">
      <c r="J543" s="125" t="s">
        <v>1042</v>
      </c>
      <c r="K543" s="162"/>
    </row>
    <row r="544" spans="10:11" x14ac:dyDescent="0.25">
      <c r="J544" s="125" t="s">
        <v>1104</v>
      </c>
      <c r="K544" s="162"/>
    </row>
    <row r="545" spans="10:11" x14ac:dyDescent="0.25">
      <c r="J545" s="125" t="s">
        <v>1144</v>
      </c>
      <c r="K545" s="162"/>
    </row>
    <row r="546" spans="10:11" x14ac:dyDescent="0.25">
      <c r="J546" s="125" t="s">
        <v>1316</v>
      </c>
      <c r="K546" s="162"/>
    </row>
    <row r="547" spans="10:11" x14ac:dyDescent="0.25">
      <c r="J547" s="125" t="s">
        <v>1470</v>
      </c>
      <c r="K547" s="162"/>
    </row>
    <row r="548" spans="10:11" x14ac:dyDescent="0.25">
      <c r="J548" s="125" t="s">
        <v>1530</v>
      </c>
      <c r="K548" s="162"/>
    </row>
    <row r="549" spans="10:11" x14ac:dyDescent="0.25">
      <c r="J549" s="125" t="s">
        <v>1547</v>
      </c>
      <c r="K549" s="162"/>
    </row>
    <row r="550" spans="10:11" x14ac:dyDescent="0.25">
      <c r="J550" s="125" t="s">
        <v>1567</v>
      </c>
      <c r="K550" s="162"/>
    </row>
    <row r="551" spans="10:11" x14ac:dyDescent="0.25">
      <c r="J551" s="125" t="s">
        <v>1599</v>
      </c>
      <c r="K551" s="162"/>
    </row>
    <row r="552" spans="10:11" x14ac:dyDescent="0.25">
      <c r="J552" s="125" t="s">
        <v>1630</v>
      </c>
      <c r="K552" s="162"/>
    </row>
    <row r="553" spans="10:11" x14ac:dyDescent="0.25">
      <c r="J553" s="125" t="s">
        <v>1691</v>
      </c>
      <c r="K553" s="162"/>
    </row>
    <row r="554" spans="10:11" x14ac:dyDescent="0.25">
      <c r="J554" s="125" t="s">
        <v>1883</v>
      </c>
      <c r="K554" s="162"/>
    </row>
    <row r="555" spans="10:11" x14ac:dyDescent="0.25">
      <c r="J555" s="125" t="s">
        <v>2073</v>
      </c>
      <c r="K555" s="162"/>
    </row>
    <row r="556" spans="10:11" x14ac:dyDescent="0.25">
      <c r="J556" s="125" t="s">
        <v>2137</v>
      </c>
      <c r="K556" s="162"/>
    </row>
    <row r="557" spans="10:11" x14ac:dyDescent="0.25">
      <c r="J557" s="125" t="s">
        <v>2141</v>
      </c>
      <c r="K557" s="162"/>
    </row>
    <row r="558" spans="10:11" x14ac:dyDescent="0.25">
      <c r="J558" s="125" t="s">
        <v>2144</v>
      </c>
      <c r="K558" s="162"/>
    </row>
    <row r="559" spans="10:11" x14ac:dyDescent="0.25">
      <c r="J559" s="125" t="s">
        <v>2456</v>
      </c>
      <c r="K559" s="162"/>
    </row>
    <row r="560" spans="10:11" x14ac:dyDescent="0.25">
      <c r="J560" s="125" t="s">
        <v>2464</v>
      </c>
      <c r="K560" s="162"/>
    </row>
    <row r="561" spans="10:11" x14ac:dyDescent="0.25">
      <c r="J561" s="125" t="s">
        <v>2499</v>
      </c>
      <c r="K561" s="162"/>
    </row>
    <row r="562" spans="10:11" x14ac:dyDescent="0.25">
      <c r="J562" s="125" t="s">
        <v>2507</v>
      </c>
      <c r="K562" s="162"/>
    </row>
    <row r="563" spans="10:11" x14ac:dyDescent="0.25">
      <c r="J563" s="125" t="s">
        <v>2511</v>
      </c>
      <c r="K563" s="162"/>
    </row>
    <row r="564" spans="10:11" x14ac:dyDescent="0.25">
      <c r="J564" s="125" t="s">
        <v>2515</v>
      </c>
      <c r="K564" s="162"/>
    </row>
    <row r="565" spans="10:11" x14ac:dyDescent="0.25">
      <c r="J565" s="125" t="s">
        <v>2519</v>
      </c>
      <c r="K565" s="162"/>
    </row>
    <row r="566" spans="10:11" x14ac:dyDescent="0.25">
      <c r="J566" s="125" t="s">
        <v>2614</v>
      </c>
      <c r="K566" s="162"/>
    </row>
    <row r="567" spans="10:11" x14ac:dyDescent="0.25">
      <c r="J567" s="125" t="s">
        <v>2654</v>
      </c>
      <c r="K567" s="162"/>
    </row>
    <row r="568" spans="10:11" x14ac:dyDescent="0.25">
      <c r="J568" s="125" t="s">
        <v>2662</v>
      </c>
      <c r="K568" s="162"/>
    </row>
    <row r="569" spans="10:11" x14ac:dyDescent="0.25">
      <c r="J569" s="125" t="s">
        <v>2716</v>
      </c>
      <c r="K569" s="162"/>
    </row>
    <row r="570" spans="10:11" x14ac:dyDescent="0.25">
      <c r="J570" s="125" t="s">
        <v>2741</v>
      </c>
      <c r="K570" s="162"/>
    </row>
    <row r="571" spans="10:11" x14ac:dyDescent="0.25">
      <c r="J571" s="125" t="s">
        <v>2753</v>
      </c>
      <c r="K571" s="162"/>
    </row>
    <row r="572" spans="10:11" x14ac:dyDescent="0.25">
      <c r="J572" s="125" t="s">
        <v>2764</v>
      </c>
      <c r="K572" s="162"/>
    </row>
    <row r="573" spans="10:11" x14ac:dyDescent="0.25">
      <c r="J573" s="125" t="s">
        <v>2795</v>
      </c>
      <c r="K573" s="162"/>
    </row>
    <row r="574" spans="10:11" x14ac:dyDescent="0.25">
      <c r="J574" s="125" t="s">
        <v>2902</v>
      </c>
      <c r="K574" s="162"/>
    </row>
    <row r="575" spans="10:11" x14ac:dyDescent="0.25">
      <c r="J575" s="125" t="s">
        <v>2976</v>
      </c>
      <c r="K575" s="162"/>
    </row>
    <row r="576" spans="10:11" x14ac:dyDescent="0.25">
      <c r="J576" s="125" t="s">
        <v>861</v>
      </c>
      <c r="K576" s="162"/>
    </row>
    <row r="577" spans="10:11" x14ac:dyDescent="0.25">
      <c r="J577" s="125" t="s">
        <v>3351</v>
      </c>
      <c r="K577" s="162"/>
    </row>
    <row r="578" spans="10:11" x14ac:dyDescent="0.25">
      <c r="J578" s="129" t="s">
        <v>3564</v>
      </c>
      <c r="K578" s="162"/>
    </row>
    <row r="579" spans="10:11" x14ac:dyDescent="0.25">
      <c r="J579" s="129" t="s">
        <v>3962</v>
      </c>
      <c r="K579" s="162"/>
    </row>
    <row r="580" spans="10:11" ht="15.75" thickBot="1" x14ac:dyDescent="0.3">
      <c r="J580" s="123" t="s">
        <v>4017</v>
      </c>
      <c r="K580" s="163"/>
    </row>
    <row r="581" spans="10:11" x14ac:dyDescent="0.25">
      <c r="J581" s="124" t="s">
        <v>118</v>
      </c>
      <c r="K581" s="161">
        <v>1.362E-5</v>
      </c>
    </row>
    <row r="582" spans="10:11" x14ac:dyDescent="0.25">
      <c r="J582" s="125" t="s">
        <v>279</v>
      </c>
      <c r="K582" s="162"/>
    </row>
    <row r="583" spans="10:11" x14ac:dyDescent="0.25">
      <c r="J583" s="125" t="s">
        <v>289</v>
      </c>
      <c r="K583" s="162"/>
    </row>
    <row r="584" spans="10:11" x14ac:dyDescent="0.25">
      <c r="J584" s="125" t="s">
        <v>303</v>
      </c>
      <c r="K584" s="162"/>
    </row>
    <row r="585" spans="10:11" x14ac:dyDescent="0.25">
      <c r="J585" s="140" t="s">
        <v>310</v>
      </c>
      <c r="K585" s="162"/>
    </row>
    <row r="586" spans="10:11" x14ac:dyDescent="0.25">
      <c r="J586" s="125" t="s">
        <v>366</v>
      </c>
      <c r="K586" s="162"/>
    </row>
    <row r="587" spans="10:11" x14ac:dyDescent="0.25">
      <c r="J587" s="125" t="s">
        <v>387</v>
      </c>
      <c r="K587" s="162"/>
    </row>
    <row r="588" spans="10:11" x14ac:dyDescent="0.25">
      <c r="J588" s="125" t="s">
        <v>404</v>
      </c>
      <c r="K588" s="162"/>
    </row>
    <row r="589" spans="10:11" x14ac:dyDescent="0.25">
      <c r="J589" s="125" t="s">
        <v>414</v>
      </c>
      <c r="K589" s="162"/>
    </row>
    <row r="590" spans="10:11" x14ac:dyDescent="0.25">
      <c r="J590" s="125" t="s">
        <v>423</v>
      </c>
      <c r="K590" s="162"/>
    </row>
    <row r="591" spans="10:11" x14ac:dyDescent="0.25">
      <c r="J591" s="125" t="s">
        <v>515</v>
      </c>
      <c r="K591" s="162"/>
    </row>
    <row r="592" spans="10:11" x14ac:dyDescent="0.25">
      <c r="J592" s="125" t="s">
        <v>591</v>
      </c>
      <c r="K592" s="162"/>
    </row>
    <row r="593" spans="10:11" x14ac:dyDescent="0.25">
      <c r="J593" s="125" t="s">
        <v>595</v>
      </c>
      <c r="K593" s="162"/>
    </row>
    <row r="594" spans="10:11" x14ac:dyDescent="0.25">
      <c r="J594" s="140" t="s">
        <v>599</v>
      </c>
      <c r="K594" s="162"/>
    </row>
    <row r="595" spans="10:11" x14ac:dyDescent="0.25">
      <c r="J595" s="125" t="s">
        <v>608</v>
      </c>
      <c r="K595" s="162"/>
    </row>
    <row r="596" spans="10:11" x14ac:dyDescent="0.25">
      <c r="J596" s="125" t="s">
        <v>625</v>
      </c>
      <c r="K596" s="162"/>
    </row>
    <row r="597" spans="10:11" x14ac:dyDescent="0.25">
      <c r="J597" s="125" t="s">
        <v>644</v>
      </c>
      <c r="K597" s="162"/>
    </row>
    <row r="598" spans="10:11" x14ac:dyDescent="0.25">
      <c r="J598" s="125" t="s">
        <v>653</v>
      </c>
      <c r="K598" s="162"/>
    </row>
    <row r="599" spans="10:11" x14ac:dyDescent="0.25">
      <c r="J599" s="125" t="s">
        <v>674</v>
      </c>
      <c r="K599" s="162"/>
    </row>
    <row r="600" spans="10:11" x14ac:dyDescent="0.25">
      <c r="J600" s="125" t="s">
        <v>737</v>
      </c>
      <c r="K600" s="162"/>
    </row>
    <row r="601" spans="10:11" x14ac:dyDescent="0.25">
      <c r="J601" s="140" t="s">
        <v>747</v>
      </c>
      <c r="K601" s="162"/>
    </row>
    <row r="602" spans="10:11" x14ac:dyDescent="0.25">
      <c r="J602" s="125" t="s">
        <v>806</v>
      </c>
      <c r="K602" s="162"/>
    </row>
    <row r="603" spans="10:11" x14ac:dyDescent="0.25">
      <c r="J603" s="125" t="s">
        <v>915</v>
      </c>
      <c r="K603" s="162"/>
    </row>
    <row r="604" spans="10:11" x14ac:dyDescent="0.25">
      <c r="J604" s="125" t="s">
        <v>943</v>
      </c>
      <c r="K604" s="162"/>
    </row>
    <row r="605" spans="10:11" x14ac:dyDescent="0.25">
      <c r="J605" s="125" t="s">
        <v>1070</v>
      </c>
      <c r="K605" s="162"/>
    </row>
    <row r="606" spans="10:11" x14ac:dyDescent="0.25">
      <c r="J606" s="125" t="s">
        <v>1078</v>
      </c>
      <c r="K606" s="162"/>
    </row>
    <row r="607" spans="10:11" x14ac:dyDescent="0.25">
      <c r="J607" s="125" t="s">
        <v>1088</v>
      </c>
      <c r="K607" s="162"/>
    </row>
    <row r="608" spans="10:11" x14ac:dyDescent="0.25">
      <c r="J608" s="125" t="s">
        <v>1135</v>
      </c>
      <c r="K608" s="162"/>
    </row>
    <row r="609" spans="10:11" x14ac:dyDescent="0.25">
      <c r="J609" s="125" t="s">
        <v>1139</v>
      </c>
      <c r="K609" s="162"/>
    </row>
    <row r="610" spans="10:11" x14ac:dyDescent="0.25">
      <c r="J610" s="125" t="s">
        <v>1196</v>
      </c>
      <c r="K610" s="162"/>
    </row>
    <row r="611" spans="10:11" x14ac:dyDescent="0.25">
      <c r="J611" s="125" t="s">
        <v>1208</v>
      </c>
      <c r="K611" s="162"/>
    </row>
    <row r="612" spans="10:11" x14ac:dyDescent="0.25">
      <c r="J612" s="125" t="s">
        <v>1216</v>
      </c>
      <c r="K612" s="162"/>
    </row>
    <row r="613" spans="10:11" x14ac:dyDescent="0.25">
      <c r="J613" s="125" t="s">
        <v>1244</v>
      </c>
      <c r="K613" s="162"/>
    </row>
    <row r="614" spans="10:11" x14ac:dyDescent="0.25">
      <c r="J614" s="125" t="s">
        <v>1255</v>
      </c>
      <c r="K614" s="162"/>
    </row>
    <row r="615" spans="10:11" x14ac:dyDescent="0.25">
      <c r="J615" s="125" t="s">
        <v>1278</v>
      </c>
      <c r="K615" s="162"/>
    </row>
    <row r="616" spans="10:11" x14ac:dyDescent="0.25">
      <c r="J616" s="125" t="s">
        <v>1290</v>
      </c>
      <c r="K616" s="162"/>
    </row>
    <row r="617" spans="10:11" x14ac:dyDescent="0.25">
      <c r="J617" s="125" t="s">
        <v>1403</v>
      </c>
      <c r="K617" s="162"/>
    </row>
    <row r="618" spans="10:11" x14ac:dyDescent="0.25">
      <c r="J618" s="140" t="s">
        <v>1524</v>
      </c>
      <c r="K618" s="162"/>
    </row>
    <row r="619" spans="10:11" x14ac:dyDescent="0.25">
      <c r="J619" s="125" t="s">
        <v>1534</v>
      </c>
      <c r="K619" s="162"/>
    </row>
    <row r="620" spans="10:11" x14ac:dyDescent="0.25">
      <c r="J620" s="125" t="s">
        <v>1563</v>
      </c>
      <c r="K620" s="162"/>
    </row>
    <row r="621" spans="10:11" x14ac:dyDescent="0.25">
      <c r="J621" s="125" t="s">
        <v>1603</v>
      </c>
      <c r="K621" s="162"/>
    </row>
    <row r="622" spans="10:11" x14ac:dyDescent="0.25">
      <c r="J622" s="125" t="s">
        <v>1647</v>
      </c>
      <c r="K622" s="162"/>
    </row>
    <row r="623" spans="10:11" x14ac:dyDescent="0.25">
      <c r="J623" s="125" t="s">
        <v>824</v>
      </c>
      <c r="K623" s="162"/>
    </row>
    <row r="624" spans="10:11" x14ac:dyDescent="0.25">
      <c r="J624" s="140" t="s">
        <v>1803</v>
      </c>
      <c r="K624" s="162"/>
    </row>
    <row r="625" spans="10:11" x14ac:dyDescent="0.25">
      <c r="J625" s="125" t="s">
        <v>1833</v>
      </c>
      <c r="K625" s="162"/>
    </row>
    <row r="626" spans="10:11" x14ac:dyDescent="0.25">
      <c r="J626" s="125" t="s">
        <v>1940</v>
      </c>
      <c r="K626" s="162"/>
    </row>
    <row r="627" spans="10:11" x14ac:dyDescent="0.25">
      <c r="J627" s="125" t="s">
        <v>2051</v>
      </c>
      <c r="K627" s="162"/>
    </row>
    <row r="628" spans="10:11" x14ac:dyDescent="0.25">
      <c r="J628" s="125" t="s">
        <v>2055</v>
      </c>
      <c r="K628" s="162"/>
    </row>
    <row r="629" spans="10:11" x14ac:dyDescent="0.25">
      <c r="J629" s="125" t="s">
        <v>2064</v>
      </c>
      <c r="K629" s="162"/>
    </row>
    <row r="630" spans="10:11" x14ac:dyDescent="0.25">
      <c r="J630" s="125" t="s">
        <v>2152</v>
      </c>
      <c r="K630" s="162"/>
    </row>
    <row r="631" spans="10:11" x14ac:dyDescent="0.25">
      <c r="J631" s="125" t="s">
        <v>2170</v>
      </c>
      <c r="K631" s="162"/>
    </row>
    <row r="632" spans="10:11" x14ac:dyDescent="0.25">
      <c r="J632" s="125" t="s">
        <v>2244</v>
      </c>
      <c r="K632" s="162"/>
    </row>
    <row r="633" spans="10:11" x14ac:dyDescent="0.25">
      <c r="J633" s="125" t="s">
        <v>2256</v>
      </c>
      <c r="K633" s="162"/>
    </row>
    <row r="634" spans="10:11" x14ac:dyDescent="0.25">
      <c r="J634" s="125" t="s">
        <v>2272</v>
      </c>
      <c r="K634" s="162"/>
    </row>
    <row r="635" spans="10:11" x14ac:dyDescent="0.25">
      <c r="J635" s="140" t="s">
        <v>2321</v>
      </c>
      <c r="K635" s="162"/>
    </row>
    <row r="636" spans="10:11" x14ac:dyDescent="0.25">
      <c r="J636" s="125" t="s">
        <v>2328</v>
      </c>
      <c r="K636" s="162"/>
    </row>
    <row r="637" spans="10:11" x14ac:dyDescent="0.25">
      <c r="J637" s="140" t="s">
        <v>2336</v>
      </c>
      <c r="K637" s="162"/>
    </row>
    <row r="638" spans="10:11" x14ac:dyDescent="0.25">
      <c r="J638" s="125" t="s">
        <v>2532</v>
      </c>
      <c r="K638" s="162"/>
    </row>
    <row r="639" spans="10:11" x14ac:dyDescent="0.25">
      <c r="J639" s="125" t="s">
        <v>2601</v>
      </c>
      <c r="K639" s="162"/>
    </row>
    <row r="640" spans="10:11" x14ac:dyDescent="0.25">
      <c r="J640" s="125" t="s">
        <v>2606</v>
      </c>
      <c r="K640" s="162"/>
    </row>
    <row r="641" spans="10:11" x14ac:dyDescent="0.25">
      <c r="J641" s="125" t="s">
        <v>2666</v>
      </c>
      <c r="K641" s="162"/>
    </row>
    <row r="642" spans="10:11" x14ac:dyDescent="0.25">
      <c r="J642" s="125" t="s">
        <v>2670</v>
      </c>
      <c r="K642" s="162"/>
    </row>
    <row r="643" spans="10:11" x14ac:dyDescent="0.25">
      <c r="J643" s="125" t="s">
        <v>2720</v>
      </c>
      <c r="K643" s="162"/>
    </row>
    <row r="644" spans="10:11" x14ac:dyDescent="0.25">
      <c r="J644" s="125" t="s">
        <v>2769</v>
      </c>
      <c r="K644" s="162"/>
    </row>
    <row r="645" spans="10:11" x14ac:dyDescent="0.25">
      <c r="J645" s="125" t="s">
        <v>2810</v>
      </c>
      <c r="K645" s="162"/>
    </row>
    <row r="646" spans="10:11" x14ac:dyDescent="0.25">
      <c r="J646" s="125" t="s">
        <v>2823</v>
      </c>
      <c r="K646" s="162"/>
    </row>
    <row r="647" spans="10:11" x14ac:dyDescent="0.25">
      <c r="J647" s="125" t="s">
        <v>2831</v>
      </c>
      <c r="K647" s="162"/>
    </row>
    <row r="648" spans="10:11" x14ac:dyDescent="0.25">
      <c r="J648" s="125" t="s">
        <v>3016</v>
      </c>
      <c r="K648" s="162"/>
    </row>
    <row r="649" spans="10:11" x14ac:dyDescent="0.25">
      <c r="J649" s="125" t="s">
        <v>3058</v>
      </c>
      <c r="K649" s="162"/>
    </row>
    <row r="650" spans="10:11" x14ac:dyDescent="0.25">
      <c r="J650" s="125" t="s">
        <v>3120</v>
      </c>
      <c r="K650" s="162"/>
    </row>
    <row r="651" spans="10:11" x14ac:dyDescent="0.25">
      <c r="J651" s="125" t="s">
        <v>3139</v>
      </c>
      <c r="K651" s="162"/>
    </row>
    <row r="652" spans="10:11" x14ac:dyDescent="0.25">
      <c r="J652" s="125" t="s">
        <v>3150</v>
      </c>
      <c r="K652" s="162"/>
    </row>
    <row r="653" spans="10:11" x14ac:dyDescent="0.25">
      <c r="J653" s="140" t="s">
        <v>3203</v>
      </c>
      <c r="K653" s="162"/>
    </row>
    <row r="654" spans="10:11" x14ac:dyDescent="0.25">
      <c r="J654" s="129" t="s">
        <v>3444</v>
      </c>
      <c r="K654" s="162"/>
    </row>
    <row r="655" spans="10:11" x14ac:dyDescent="0.25">
      <c r="J655" s="129" t="s">
        <v>3571</v>
      </c>
      <c r="K655" s="162"/>
    </row>
    <row r="656" spans="10:11" x14ac:dyDescent="0.25">
      <c r="J656" s="129" t="s">
        <v>3593</v>
      </c>
      <c r="K656" s="162"/>
    </row>
    <row r="657" spans="10:11" x14ac:dyDescent="0.25">
      <c r="J657" s="129" t="s">
        <v>3653</v>
      </c>
      <c r="K657" s="162"/>
    </row>
    <row r="658" spans="10:11" x14ac:dyDescent="0.25">
      <c r="J658" s="139" t="s">
        <v>3716</v>
      </c>
      <c r="K658" s="162"/>
    </row>
    <row r="659" spans="10:11" x14ac:dyDescent="0.25">
      <c r="J659" s="129" t="s">
        <v>3733</v>
      </c>
      <c r="K659" s="162"/>
    </row>
    <row r="660" spans="10:11" x14ac:dyDescent="0.25">
      <c r="J660" s="129" t="s">
        <v>3736</v>
      </c>
      <c r="K660" s="162"/>
    </row>
    <row r="661" spans="10:11" x14ac:dyDescent="0.25">
      <c r="J661" s="129" t="s">
        <v>3754</v>
      </c>
      <c r="K661" s="162"/>
    </row>
    <row r="662" spans="10:11" x14ac:dyDescent="0.25">
      <c r="J662" s="129" t="s">
        <v>3827</v>
      </c>
      <c r="K662" s="162"/>
    </row>
    <row r="663" spans="10:11" x14ac:dyDescent="0.25">
      <c r="J663" s="129" t="s">
        <v>3840</v>
      </c>
      <c r="K663" s="162"/>
    </row>
    <row r="664" spans="10:11" x14ac:dyDescent="0.25">
      <c r="J664" s="129" t="s">
        <v>3940</v>
      </c>
      <c r="K664" s="162"/>
    </row>
    <row r="665" spans="10:11" x14ac:dyDescent="0.25">
      <c r="J665" s="129" t="s">
        <v>3970</v>
      </c>
      <c r="K665" s="162"/>
    </row>
    <row r="666" spans="10:11" ht="15.75" thickBot="1" x14ac:dyDescent="0.3">
      <c r="J666" s="135" t="s">
        <v>4107</v>
      </c>
      <c r="K666" s="163"/>
    </row>
    <row r="667" spans="10:11" x14ac:dyDescent="0.25">
      <c r="J667" s="124" t="s">
        <v>37</v>
      </c>
      <c r="K667" s="161">
        <v>1.9976E-5</v>
      </c>
    </row>
    <row r="668" spans="10:11" x14ac:dyDescent="0.25">
      <c r="J668" s="125" t="s">
        <v>136</v>
      </c>
      <c r="K668" s="162"/>
    </row>
    <row r="669" spans="10:11" x14ac:dyDescent="0.25">
      <c r="J669" s="125" t="s">
        <v>337</v>
      </c>
      <c r="K669" s="162"/>
    </row>
    <row r="670" spans="10:11" x14ac:dyDescent="0.25">
      <c r="J670" s="125" t="s">
        <v>342</v>
      </c>
      <c r="K670" s="162"/>
    </row>
    <row r="671" spans="10:11" x14ac:dyDescent="0.25">
      <c r="J671" s="125" t="s">
        <v>370</v>
      </c>
      <c r="K671" s="162"/>
    </row>
    <row r="672" spans="10:11" x14ac:dyDescent="0.25">
      <c r="J672" s="125" t="s">
        <v>568</v>
      </c>
      <c r="K672" s="162"/>
    </row>
    <row r="673" spans="10:11" x14ac:dyDescent="0.25">
      <c r="J673" s="125" t="s">
        <v>662</v>
      </c>
      <c r="K673" s="162"/>
    </row>
    <row r="674" spans="10:11" x14ac:dyDescent="0.25">
      <c r="J674" s="125" t="s">
        <v>906</v>
      </c>
      <c r="K674" s="162"/>
    </row>
    <row r="675" spans="10:11" x14ac:dyDescent="0.25">
      <c r="J675" s="125" t="s">
        <v>1065</v>
      </c>
      <c r="K675" s="162"/>
    </row>
    <row r="676" spans="10:11" x14ac:dyDescent="0.25">
      <c r="J676" s="125" t="s">
        <v>1100</v>
      </c>
      <c r="K676" s="162"/>
    </row>
    <row r="677" spans="10:11" x14ac:dyDescent="0.25">
      <c r="J677" s="125" t="s">
        <v>1118</v>
      </c>
      <c r="K677" s="162"/>
    </row>
    <row r="678" spans="10:11" x14ac:dyDescent="0.25">
      <c r="J678" s="125" t="s">
        <v>1155</v>
      </c>
      <c r="K678" s="162"/>
    </row>
    <row r="679" spans="10:11" x14ac:dyDescent="0.25">
      <c r="J679" s="125" t="s">
        <v>1159</v>
      </c>
      <c r="K679" s="162"/>
    </row>
    <row r="680" spans="10:11" x14ac:dyDescent="0.25">
      <c r="J680" s="125" t="s">
        <v>1329</v>
      </c>
      <c r="K680" s="162"/>
    </row>
    <row r="681" spans="10:11" x14ac:dyDescent="0.25">
      <c r="J681" s="125" t="s">
        <v>1492</v>
      </c>
      <c r="K681" s="162"/>
    </row>
    <row r="682" spans="10:11" x14ac:dyDescent="0.25">
      <c r="J682" s="125" t="s">
        <v>1496</v>
      </c>
      <c r="K682" s="162"/>
    </row>
    <row r="683" spans="10:11" x14ac:dyDescent="0.25">
      <c r="J683" s="125" t="s">
        <v>1608</v>
      </c>
      <c r="K683" s="162"/>
    </row>
    <row r="684" spans="10:11" x14ac:dyDescent="0.25">
      <c r="J684" s="125" t="s">
        <v>1822</v>
      </c>
      <c r="K684" s="162"/>
    </row>
    <row r="685" spans="10:11" x14ac:dyDescent="0.25">
      <c r="J685" s="125" t="s">
        <v>2003</v>
      </c>
      <c r="K685" s="162"/>
    </row>
    <row r="686" spans="10:11" x14ac:dyDescent="0.25">
      <c r="J686" s="125" t="s">
        <v>2077</v>
      </c>
      <c r="K686" s="162"/>
    </row>
    <row r="687" spans="10:11" x14ac:dyDescent="0.25">
      <c r="J687" s="125" t="s">
        <v>2248</v>
      </c>
      <c r="K687" s="162"/>
    </row>
    <row r="688" spans="10:11" x14ac:dyDescent="0.25">
      <c r="J688" s="125" t="s">
        <v>2285</v>
      </c>
      <c r="K688" s="162"/>
    </row>
    <row r="689" spans="10:11" x14ac:dyDescent="0.25">
      <c r="J689" s="125" t="s">
        <v>2439</v>
      </c>
      <c r="K689" s="162"/>
    </row>
    <row r="690" spans="10:11" x14ac:dyDescent="0.25">
      <c r="J690" s="125" t="s">
        <v>2540</v>
      </c>
      <c r="K690" s="162"/>
    </row>
    <row r="691" spans="10:11" x14ac:dyDescent="0.25">
      <c r="J691" s="125" t="s">
        <v>2639</v>
      </c>
      <c r="K691" s="162"/>
    </row>
    <row r="692" spans="10:11" x14ac:dyDescent="0.25">
      <c r="J692" s="125" t="s">
        <v>2697</v>
      </c>
      <c r="K692" s="162"/>
    </row>
    <row r="693" spans="10:11" x14ac:dyDescent="0.25">
      <c r="J693" s="125" t="s">
        <v>3053</v>
      </c>
      <c r="K693" s="162"/>
    </row>
    <row r="694" spans="10:11" x14ac:dyDescent="0.25">
      <c r="J694" s="125" t="s">
        <v>3170</v>
      </c>
      <c r="K694" s="162"/>
    </row>
    <row r="695" spans="10:11" x14ac:dyDescent="0.25">
      <c r="J695" s="129" t="s">
        <v>3853</v>
      </c>
      <c r="K695" s="162"/>
    </row>
    <row r="696" spans="10:11" x14ac:dyDescent="0.25">
      <c r="J696" s="129" t="s">
        <v>3893</v>
      </c>
      <c r="K696" s="162"/>
    </row>
    <row r="697" spans="10:11" ht="15.75" thickBot="1" x14ac:dyDescent="0.3">
      <c r="J697" s="123" t="s">
        <v>3911</v>
      </c>
      <c r="K697" s="163"/>
    </row>
    <row r="698" spans="10:11" x14ac:dyDescent="0.25">
      <c r="J698" s="124" t="s">
        <v>217</v>
      </c>
      <c r="K698" s="161">
        <v>2.0000000000000002E-5</v>
      </c>
    </row>
    <row r="699" spans="10:11" x14ac:dyDescent="0.25">
      <c r="J699" s="125" t="s">
        <v>328</v>
      </c>
      <c r="K699" s="162"/>
    </row>
    <row r="700" spans="10:11" x14ac:dyDescent="0.25">
      <c r="J700" s="125" t="s">
        <v>382</v>
      </c>
      <c r="K700" s="162"/>
    </row>
    <row r="701" spans="10:11" x14ac:dyDescent="0.25">
      <c r="J701" s="140" t="s">
        <v>550</v>
      </c>
      <c r="K701" s="162"/>
    </row>
    <row r="702" spans="10:11" x14ac:dyDescent="0.25">
      <c r="J702" s="125" t="s">
        <v>1163</v>
      </c>
      <c r="K702" s="162"/>
    </row>
    <row r="703" spans="10:11" x14ac:dyDescent="0.25">
      <c r="J703" s="125" t="s">
        <v>1188</v>
      </c>
      <c r="K703" s="162"/>
    </row>
    <row r="704" spans="10:11" x14ac:dyDescent="0.25">
      <c r="J704" s="125" t="s">
        <v>1225</v>
      </c>
      <c r="K704" s="162"/>
    </row>
    <row r="705" spans="10:11" x14ac:dyDescent="0.25">
      <c r="J705" s="125" t="s">
        <v>1357</v>
      </c>
      <c r="K705" s="162"/>
    </row>
    <row r="706" spans="10:11" x14ac:dyDescent="0.25">
      <c r="J706" s="125" t="s">
        <v>1685</v>
      </c>
      <c r="K706" s="162"/>
    </row>
    <row r="707" spans="10:11" x14ac:dyDescent="0.25">
      <c r="J707" s="125" t="s">
        <v>1817</v>
      </c>
      <c r="K707" s="162"/>
    </row>
    <row r="708" spans="10:11" x14ac:dyDescent="0.25">
      <c r="J708" s="125" t="s">
        <v>1833</v>
      </c>
      <c r="K708" s="162"/>
    </row>
    <row r="709" spans="10:11" x14ac:dyDescent="0.25">
      <c r="J709" s="125" t="s">
        <v>831</v>
      </c>
      <c r="K709" s="162"/>
    </row>
    <row r="710" spans="10:11" x14ac:dyDescent="0.25">
      <c r="J710" s="125" t="s">
        <v>1916</v>
      </c>
      <c r="K710" s="162"/>
    </row>
    <row r="711" spans="10:11" x14ac:dyDescent="0.25">
      <c r="J711" s="125" t="s">
        <v>2068</v>
      </c>
      <c r="K711" s="162"/>
    </row>
    <row r="712" spans="10:11" x14ac:dyDescent="0.25">
      <c r="J712" s="125" t="s">
        <v>2121</v>
      </c>
      <c r="K712" s="162"/>
    </row>
    <row r="713" spans="10:11" x14ac:dyDescent="0.25">
      <c r="J713" s="125" t="s">
        <v>2712</v>
      </c>
      <c r="K713" s="162"/>
    </row>
    <row r="714" spans="10:11" x14ac:dyDescent="0.25">
      <c r="J714" s="125" t="s">
        <v>2745</v>
      </c>
      <c r="K714" s="162"/>
    </row>
    <row r="715" spans="10:11" x14ac:dyDescent="0.25">
      <c r="J715" s="125" t="s">
        <v>2779</v>
      </c>
      <c r="K715" s="162"/>
    </row>
    <row r="716" spans="10:11" x14ac:dyDescent="0.25">
      <c r="J716" s="125" t="s">
        <v>2799</v>
      </c>
      <c r="K716" s="162"/>
    </row>
    <row r="717" spans="10:11" x14ac:dyDescent="0.25">
      <c r="J717" s="125" t="s">
        <v>2945</v>
      </c>
      <c r="K717" s="162"/>
    </row>
    <row r="718" spans="10:11" x14ac:dyDescent="0.25">
      <c r="J718" s="125" t="s">
        <v>2957</v>
      </c>
      <c r="K718" s="162"/>
    </row>
    <row r="719" spans="10:11" x14ac:dyDescent="0.25">
      <c r="J719" s="125" t="s">
        <v>2980</v>
      </c>
      <c r="K719" s="162"/>
    </row>
    <row r="720" spans="10:11" x14ac:dyDescent="0.25">
      <c r="J720" s="125" t="s">
        <v>3296</v>
      </c>
      <c r="K720" s="162"/>
    </row>
    <row r="721" spans="10:11" x14ac:dyDescent="0.25">
      <c r="J721" s="125" t="s">
        <v>3345</v>
      </c>
      <c r="K721" s="162"/>
    </row>
    <row r="722" spans="10:11" x14ac:dyDescent="0.25">
      <c r="J722" s="129" t="s">
        <v>3449</v>
      </c>
      <c r="K722" s="162"/>
    </row>
    <row r="723" spans="10:11" x14ac:dyDescent="0.25">
      <c r="J723" s="129" t="s">
        <v>3471</v>
      </c>
      <c r="K723" s="162"/>
    </row>
    <row r="724" spans="10:11" x14ac:dyDescent="0.25">
      <c r="J724" s="139" t="s">
        <v>3478</v>
      </c>
      <c r="K724" s="162"/>
    </row>
    <row r="725" spans="10:11" x14ac:dyDescent="0.25">
      <c r="J725" s="129" t="s">
        <v>3515</v>
      </c>
      <c r="K725" s="162"/>
    </row>
    <row r="726" spans="10:11" x14ac:dyDescent="0.25">
      <c r="J726" s="129" t="s">
        <v>3561</v>
      </c>
      <c r="K726" s="162"/>
    </row>
    <row r="727" spans="10:11" x14ac:dyDescent="0.25">
      <c r="J727" s="129" t="s">
        <v>3596</v>
      </c>
      <c r="K727" s="162"/>
    </row>
    <row r="728" spans="10:11" x14ac:dyDescent="0.25">
      <c r="J728" s="129" t="s">
        <v>177</v>
      </c>
      <c r="K728" s="162"/>
    </row>
    <row r="729" spans="10:11" x14ac:dyDescent="0.25">
      <c r="J729" s="129" t="s">
        <v>3603</v>
      </c>
      <c r="K729" s="162"/>
    </row>
    <row r="730" spans="10:11" x14ac:dyDescent="0.25">
      <c r="J730" s="129" t="s">
        <v>3613</v>
      </c>
      <c r="K730" s="162"/>
    </row>
    <row r="731" spans="10:11" x14ac:dyDescent="0.25">
      <c r="J731" s="129" t="s">
        <v>3621</v>
      </c>
      <c r="K731" s="162"/>
    </row>
    <row r="732" spans="10:11" x14ac:dyDescent="0.25">
      <c r="J732" s="129" t="s">
        <v>3468</v>
      </c>
      <c r="K732" s="162"/>
    </row>
    <row r="733" spans="10:11" x14ac:dyDescent="0.25">
      <c r="J733" s="129" t="s">
        <v>3699</v>
      </c>
      <c r="K733" s="162"/>
    </row>
    <row r="734" spans="10:11" x14ac:dyDescent="0.25">
      <c r="J734" s="129" t="s">
        <v>3725</v>
      </c>
      <c r="K734" s="162"/>
    </row>
    <row r="735" spans="10:11" x14ac:dyDescent="0.25">
      <c r="J735" s="129" t="s">
        <v>3740</v>
      </c>
      <c r="K735" s="162"/>
    </row>
    <row r="736" spans="10:11" x14ac:dyDescent="0.25">
      <c r="J736" s="129" t="s">
        <v>3757</v>
      </c>
      <c r="K736" s="162"/>
    </row>
    <row r="737" spans="10:11" x14ac:dyDescent="0.25">
      <c r="J737" s="129" t="s">
        <v>3831</v>
      </c>
      <c r="K737" s="162"/>
    </row>
    <row r="738" spans="10:11" x14ac:dyDescent="0.25">
      <c r="J738" s="129" t="s">
        <v>3914</v>
      </c>
      <c r="K738" s="162"/>
    </row>
    <row r="739" spans="10:11" ht="30" x14ac:dyDescent="0.25">
      <c r="J739" s="146" t="s">
        <v>4046</v>
      </c>
      <c r="K739" s="162"/>
    </row>
    <row r="740" spans="10:11" ht="30" x14ac:dyDescent="0.25">
      <c r="J740" s="147" t="s">
        <v>4049</v>
      </c>
      <c r="K740" s="162"/>
    </row>
    <row r="741" spans="10:11" x14ac:dyDescent="0.25">
      <c r="J741" s="147" t="s">
        <v>4052</v>
      </c>
      <c r="K741" s="162"/>
    </row>
    <row r="742" spans="10:11" x14ac:dyDescent="0.25">
      <c r="J742" s="133" t="s">
        <v>4124</v>
      </c>
      <c r="K742" s="162"/>
    </row>
    <row r="743" spans="10:11" ht="15.75" thickBot="1" x14ac:dyDescent="0.3">
      <c r="J743" s="134" t="s">
        <v>4152</v>
      </c>
      <c r="K743" s="163"/>
    </row>
    <row r="744" spans="10:11" x14ac:dyDescent="0.25">
      <c r="J744" s="124" t="s">
        <v>911</v>
      </c>
      <c r="K744" s="164">
        <f>60/1000000</f>
        <v>6.0000000000000002E-5</v>
      </c>
    </row>
    <row r="745" spans="10:11" x14ac:dyDescent="0.25">
      <c r="J745" s="125" t="s">
        <v>2341</v>
      </c>
      <c r="K745" s="165"/>
    </row>
    <row r="746" spans="10:11" ht="15.75" thickBot="1" x14ac:dyDescent="0.3">
      <c r="J746" s="123" t="s">
        <v>3899</v>
      </c>
      <c r="K746" s="166"/>
    </row>
    <row r="747" spans="10:11" x14ac:dyDescent="0.25">
      <c r="J747" s="124" t="s">
        <v>2013</v>
      </c>
      <c r="K747" s="161">
        <v>7.2639999999999996E-5</v>
      </c>
    </row>
    <row r="748" spans="10:11" ht="15.75" thickBot="1" x14ac:dyDescent="0.3">
      <c r="J748" s="126" t="s">
        <v>2281</v>
      </c>
      <c r="K748" s="163"/>
    </row>
    <row r="749" spans="10:11" x14ac:dyDescent="0.25">
      <c r="J749" s="124" t="s">
        <v>148</v>
      </c>
      <c r="K749" s="161">
        <v>1.4200000000000001E-4</v>
      </c>
    </row>
    <row r="750" spans="10:11" x14ac:dyDescent="0.25">
      <c r="J750" s="125" t="s">
        <v>161</v>
      </c>
      <c r="K750" s="162"/>
    </row>
    <row r="751" spans="10:11" x14ac:dyDescent="0.25">
      <c r="J751" s="125" t="s">
        <v>170</v>
      </c>
      <c r="K751" s="162"/>
    </row>
    <row r="752" spans="10:11" x14ac:dyDescent="0.25">
      <c r="J752" s="125" t="s">
        <v>222</v>
      </c>
      <c r="K752" s="162"/>
    </row>
    <row r="753" spans="10:11" x14ac:dyDescent="0.25">
      <c r="J753" s="125" t="s">
        <v>232</v>
      </c>
      <c r="K753" s="162"/>
    </row>
    <row r="754" spans="10:11" x14ac:dyDescent="0.25">
      <c r="J754" s="125" t="s">
        <v>362</v>
      </c>
      <c r="K754" s="162"/>
    </row>
    <row r="755" spans="10:11" x14ac:dyDescent="0.25">
      <c r="J755" s="125" t="s">
        <v>441</v>
      </c>
      <c r="K755" s="162"/>
    </row>
    <row r="756" spans="10:11" x14ac:dyDescent="0.25">
      <c r="J756" s="125" t="s">
        <v>462</v>
      </c>
      <c r="K756" s="162"/>
    </row>
    <row r="757" spans="10:11" ht="30" x14ac:dyDescent="0.25">
      <c r="J757" s="125" t="s">
        <v>468</v>
      </c>
      <c r="K757" s="162"/>
    </row>
    <row r="758" spans="10:11" x14ac:dyDescent="0.25">
      <c r="J758" s="125" t="s">
        <v>254</v>
      </c>
      <c r="K758" s="162"/>
    </row>
    <row r="759" spans="10:11" x14ac:dyDescent="0.25">
      <c r="J759" s="125" t="s">
        <v>528</v>
      </c>
      <c r="K759" s="162"/>
    </row>
    <row r="760" spans="10:11" x14ac:dyDescent="0.25">
      <c r="J760" s="125" t="s">
        <v>532</v>
      </c>
      <c r="K760" s="162"/>
    </row>
    <row r="761" spans="10:11" x14ac:dyDescent="0.25">
      <c r="J761" s="140" t="s">
        <v>550</v>
      </c>
      <c r="K761" s="162"/>
    </row>
    <row r="762" spans="10:11" x14ac:dyDescent="0.25">
      <c r="J762" s="125" t="s">
        <v>576</v>
      </c>
      <c r="K762" s="162"/>
    </row>
    <row r="763" spans="10:11" x14ac:dyDescent="0.25">
      <c r="J763" s="125" t="s">
        <v>587</v>
      </c>
      <c r="K763" s="162"/>
    </row>
    <row r="764" spans="10:11" x14ac:dyDescent="0.25">
      <c r="J764" s="125" t="s">
        <v>603</v>
      </c>
      <c r="K764" s="162"/>
    </row>
    <row r="765" spans="10:11" x14ac:dyDescent="0.25">
      <c r="J765" s="125" t="s">
        <v>612</v>
      </c>
      <c r="K765" s="162"/>
    </row>
    <row r="766" spans="10:11" x14ac:dyDescent="0.25">
      <c r="J766" s="125" t="s">
        <v>751</v>
      </c>
      <c r="K766" s="162"/>
    </row>
    <row r="767" spans="10:11" x14ac:dyDescent="0.25">
      <c r="J767" s="125" t="s">
        <v>840</v>
      </c>
      <c r="K767" s="162"/>
    </row>
    <row r="768" spans="10:11" x14ac:dyDescent="0.25">
      <c r="J768" s="125" t="s">
        <v>845</v>
      </c>
      <c r="K768" s="162"/>
    </row>
    <row r="769" spans="10:11" x14ac:dyDescent="0.25">
      <c r="J769" s="125" t="s">
        <v>865</v>
      </c>
      <c r="K769" s="162"/>
    </row>
    <row r="770" spans="10:11" x14ac:dyDescent="0.25">
      <c r="J770" s="125" t="s">
        <v>892</v>
      </c>
      <c r="K770" s="162"/>
    </row>
    <row r="771" spans="10:11" x14ac:dyDescent="0.25">
      <c r="J771" s="125" t="s">
        <v>902</v>
      </c>
      <c r="K771" s="162"/>
    </row>
    <row r="772" spans="10:11" x14ac:dyDescent="0.25">
      <c r="J772" s="125" t="s">
        <v>922</v>
      </c>
      <c r="K772" s="162"/>
    </row>
    <row r="773" spans="10:11" x14ac:dyDescent="0.25">
      <c r="J773" s="125" t="s">
        <v>983</v>
      </c>
      <c r="K773" s="162"/>
    </row>
    <row r="774" spans="10:11" x14ac:dyDescent="0.25">
      <c r="J774" s="125" t="s">
        <v>999</v>
      </c>
      <c r="K774" s="162"/>
    </row>
    <row r="775" spans="10:11" x14ac:dyDescent="0.25">
      <c r="J775" s="125" t="s">
        <v>1046</v>
      </c>
      <c r="K775" s="162"/>
    </row>
    <row r="776" spans="10:11" x14ac:dyDescent="0.25">
      <c r="J776" s="125" t="s">
        <v>1062</v>
      </c>
      <c r="K776" s="162"/>
    </row>
    <row r="777" spans="10:11" x14ac:dyDescent="0.25">
      <c r="J777" s="125" t="s">
        <v>1240</v>
      </c>
      <c r="K777" s="162"/>
    </row>
    <row r="778" spans="10:11" x14ac:dyDescent="0.25">
      <c r="J778" s="125" t="s">
        <v>1286</v>
      </c>
      <c r="K778" s="162"/>
    </row>
    <row r="779" spans="10:11" x14ac:dyDescent="0.25">
      <c r="J779" s="125" t="s">
        <v>1342</v>
      </c>
      <c r="K779" s="162"/>
    </row>
    <row r="780" spans="10:11" x14ac:dyDescent="0.25">
      <c r="J780" s="125" t="s">
        <v>1519</v>
      </c>
      <c r="K780" s="162"/>
    </row>
    <row r="781" spans="10:11" x14ac:dyDescent="0.25">
      <c r="J781" s="125" t="s">
        <v>1556</v>
      </c>
      <c r="K781" s="162"/>
    </row>
    <row r="782" spans="10:11" x14ac:dyDescent="0.25">
      <c r="J782" s="125" t="s">
        <v>1577</v>
      </c>
      <c r="K782" s="162"/>
    </row>
    <row r="783" spans="10:11" x14ac:dyDescent="0.25">
      <c r="J783" s="125" t="s">
        <v>1799</v>
      </c>
      <c r="K783" s="162"/>
    </row>
    <row r="784" spans="10:11" x14ac:dyDescent="0.25">
      <c r="J784" s="125" t="s">
        <v>1842</v>
      </c>
      <c r="K784" s="162"/>
    </row>
    <row r="785" spans="10:11" x14ac:dyDescent="0.25">
      <c r="J785" s="125" t="s">
        <v>1861</v>
      </c>
      <c r="K785" s="162"/>
    </row>
    <row r="786" spans="10:11" x14ac:dyDescent="0.25">
      <c r="J786" s="125" t="s">
        <v>1953</v>
      </c>
      <c r="K786" s="162"/>
    </row>
    <row r="787" spans="10:11" ht="30" x14ac:dyDescent="0.25">
      <c r="J787" s="140" t="s">
        <v>1976</v>
      </c>
      <c r="K787" s="162"/>
    </row>
    <row r="788" spans="10:11" x14ac:dyDescent="0.25">
      <c r="J788" s="125" t="s">
        <v>2023</v>
      </c>
      <c r="K788" s="162"/>
    </row>
    <row r="789" spans="10:11" x14ac:dyDescent="0.25">
      <c r="J789" s="125" t="s">
        <v>2027</v>
      </c>
      <c r="K789" s="162"/>
    </row>
    <row r="790" spans="10:11" x14ac:dyDescent="0.25">
      <c r="J790" s="125" t="s">
        <v>2032</v>
      </c>
      <c r="K790" s="162"/>
    </row>
    <row r="791" spans="10:11" x14ac:dyDescent="0.25">
      <c r="J791" s="125" t="s">
        <v>2039</v>
      </c>
      <c r="K791" s="162"/>
    </row>
    <row r="792" spans="10:11" x14ac:dyDescent="0.25">
      <c r="J792" s="125" t="s">
        <v>2043</v>
      </c>
      <c r="K792" s="162"/>
    </row>
    <row r="793" spans="10:11" x14ac:dyDescent="0.25">
      <c r="J793" s="125" t="s">
        <v>2113</v>
      </c>
      <c r="K793" s="162"/>
    </row>
    <row r="794" spans="10:11" x14ac:dyDescent="0.25">
      <c r="J794" s="125" t="s">
        <v>2188</v>
      </c>
      <c r="K794" s="162"/>
    </row>
    <row r="795" spans="10:11" x14ac:dyDescent="0.25">
      <c r="J795" s="125" t="s">
        <v>2193</v>
      </c>
      <c r="K795" s="162"/>
    </row>
    <row r="796" spans="10:11" x14ac:dyDescent="0.25">
      <c r="J796" s="125" t="s">
        <v>2197</v>
      </c>
      <c r="K796" s="162"/>
    </row>
    <row r="797" spans="10:11" x14ac:dyDescent="0.25">
      <c r="J797" s="125" t="s">
        <v>2302</v>
      </c>
      <c r="K797" s="162"/>
    </row>
    <row r="798" spans="10:11" x14ac:dyDescent="0.25">
      <c r="J798" s="125" t="s">
        <v>2311</v>
      </c>
      <c r="K798" s="162"/>
    </row>
    <row r="799" spans="10:11" x14ac:dyDescent="0.25">
      <c r="J799" s="125" t="s">
        <v>2358</v>
      </c>
      <c r="K799" s="162"/>
    </row>
    <row r="800" spans="10:11" x14ac:dyDescent="0.25">
      <c r="J800" s="125" t="s">
        <v>2369</v>
      </c>
      <c r="K800" s="162"/>
    </row>
    <row r="801" spans="10:11" x14ac:dyDescent="0.25">
      <c r="J801" s="125" t="s">
        <v>2592</v>
      </c>
      <c r="K801" s="162"/>
    </row>
    <row r="802" spans="10:11" x14ac:dyDescent="0.25">
      <c r="J802" s="125" t="s">
        <v>2965</v>
      </c>
      <c r="K802" s="162"/>
    </row>
    <row r="803" spans="10:11" x14ac:dyDescent="0.25">
      <c r="J803" s="125" t="s">
        <v>2989</v>
      </c>
      <c r="K803" s="162"/>
    </row>
    <row r="804" spans="10:11" x14ac:dyDescent="0.25">
      <c r="J804" s="125" t="s">
        <v>3089</v>
      </c>
      <c r="K804" s="162"/>
    </row>
    <row r="805" spans="10:11" x14ac:dyDescent="0.25">
      <c r="J805" s="125" t="s">
        <v>3115</v>
      </c>
      <c r="K805" s="162"/>
    </row>
    <row r="806" spans="10:11" x14ac:dyDescent="0.25">
      <c r="J806" s="125" t="s">
        <v>3144</v>
      </c>
      <c r="K806" s="162"/>
    </row>
    <row r="807" spans="10:11" x14ac:dyDescent="0.25">
      <c r="J807" s="125" t="s">
        <v>3186</v>
      </c>
      <c r="K807" s="162"/>
    </row>
    <row r="808" spans="10:11" x14ac:dyDescent="0.25">
      <c r="J808" s="125" t="s">
        <v>3223</v>
      </c>
      <c r="K808" s="162"/>
    </row>
    <row r="809" spans="10:11" x14ac:dyDescent="0.25">
      <c r="J809" s="125" t="s">
        <v>3228</v>
      </c>
      <c r="K809" s="162"/>
    </row>
    <row r="810" spans="10:11" x14ac:dyDescent="0.25">
      <c r="J810" s="125" t="s">
        <v>3232</v>
      </c>
      <c r="K810" s="162"/>
    </row>
    <row r="811" spans="10:11" x14ac:dyDescent="0.25">
      <c r="J811" s="125" t="s">
        <v>3236</v>
      </c>
      <c r="K811" s="162"/>
    </row>
    <row r="812" spans="10:11" x14ac:dyDescent="0.25">
      <c r="J812" s="125" t="s">
        <v>3314</v>
      </c>
      <c r="K812" s="162"/>
    </row>
    <row r="813" spans="10:11" x14ac:dyDescent="0.25">
      <c r="J813" s="125" t="s">
        <v>284</v>
      </c>
      <c r="K813" s="162"/>
    </row>
    <row r="814" spans="10:11" x14ac:dyDescent="0.25">
      <c r="J814" s="129" t="s">
        <v>3475</v>
      </c>
      <c r="K814" s="162"/>
    </row>
    <row r="815" spans="10:11" x14ac:dyDescent="0.25">
      <c r="J815" s="129" t="s">
        <v>3486</v>
      </c>
      <c r="K815" s="162"/>
    </row>
    <row r="816" spans="10:11" x14ac:dyDescent="0.25">
      <c r="J816" s="129" t="s">
        <v>3650</v>
      </c>
      <c r="K816" s="162"/>
    </row>
    <row r="817" spans="10:11" x14ac:dyDescent="0.25">
      <c r="J817" s="129" t="s">
        <v>3659</v>
      </c>
      <c r="K817" s="162"/>
    </row>
    <row r="818" spans="10:11" x14ac:dyDescent="0.25">
      <c r="J818" s="129" t="s">
        <v>3662</v>
      </c>
      <c r="K818" s="162"/>
    </row>
    <row r="819" spans="10:11" x14ac:dyDescent="0.25">
      <c r="J819" s="129" t="s">
        <v>3764</v>
      </c>
      <c r="K819" s="162"/>
    </row>
    <row r="820" spans="10:11" x14ac:dyDescent="0.25">
      <c r="J820" s="129" t="s">
        <v>3847</v>
      </c>
      <c r="K820" s="162"/>
    </row>
    <row r="821" spans="10:11" x14ac:dyDescent="0.25">
      <c r="J821" s="129" t="s">
        <v>3896</v>
      </c>
      <c r="K821" s="162"/>
    </row>
    <row r="822" spans="10:11" x14ac:dyDescent="0.25">
      <c r="J822" s="129" t="s">
        <v>3902</v>
      </c>
      <c r="K822" s="162"/>
    </row>
    <row r="823" spans="10:11" x14ac:dyDescent="0.25">
      <c r="J823" s="129" t="s">
        <v>3908</v>
      </c>
      <c r="K823" s="162"/>
    </row>
    <row r="824" spans="10:11" x14ac:dyDescent="0.25">
      <c r="J824" s="129" t="s">
        <v>3937</v>
      </c>
      <c r="K824" s="162"/>
    </row>
    <row r="825" spans="10:11" x14ac:dyDescent="0.25">
      <c r="J825" s="129" t="s">
        <v>3984</v>
      </c>
      <c r="K825" s="162"/>
    </row>
    <row r="826" spans="10:11" x14ac:dyDescent="0.25">
      <c r="J826" s="129" t="s">
        <v>3991</v>
      </c>
      <c r="K826" s="162"/>
    </row>
    <row r="827" spans="10:11" x14ac:dyDescent="0.25">
      <c r="J827" s="129" t="s">
        <v>3994</v>
      </c>
      <c r="K827" s="162"/>
    </row>
    <row r="828" spans="10:11" x14ac:dyDescent="0.25">
      <c r="J828" s="129" t="s">
        <v>3647</v>
      </c>
      <c r="K828" s="162"/>
    </row>
    <row r="829" spans="10:11" x14ac:dyDescent="0.25">
      <c r="J829" s="129" t="s">
        <v>4006</v>
      </c>
      <c r="K829" s="162"/>
    </row>
    <row r="830" spans="10:11" x14ac:dyDescent="0.25">
      <c r="J830" s="146" t="s">
        <v>4033</v>
      </c>
      <c r="K830" s="162"/>
    </row>
    <row r="831" spans="10:11" x14ac:dyDescent="0.25">
      <c r="J831" s="148" t="s">
        <v>4037</v>
      </c>
      <c r="K831" s="162"/>
    </row>
    <row r="832" spans="10:11" x14ac:dyDescent="0.25">
      <c r="J832" s="147" t="s">
        <v>4042</v>
      </c>
      <c r="K832" s="162"/>
    </row>
    <row r="833" spans="10:11" x14ac:dyDescent="0.25">
      <c r="J833" s="149" t="s">
        <v>4114</v>
      </c>
      <c r="K833" s="162"/>
    </row>
    <row r="834" spans="10:11" ht="15.75" thickBot="1" x14ac:dyDescent="0.3">
      <c r="J834" s="150" t="s">
        <v>4121</v>
      </c>
      <c r="K834" s="163"/>
    </row>
    <row r="835" spans="10:11" x14ac:dyDescent="0.25">
      <c r="J835" s="152" t="s">
        <v>3478</v>
      </c>
      <c r="K835" s="161">
        <v>1.4999999999999999E-2</v>
      </c>
    </row>
    <row r="836" spans="10:11" x14ac:dyDescent="0.25">
      <c r="J836" s="129" t="s">
        <v>3943</v>
      </c>
      <c r="K836" s="162"/>
    </row>
    <row r="837" spans="10:11" x14ac:dyDescent="0.25">
      <c r="J837" s="129" t="s">
        <v>3948</v>
      </c>
      <c r="K837" s="162"/>
    </row>
    <row r="838" spans="10:11" x14ac:dyDescent="0.25">
      <c r="J838" s="129" t="s">
        <v>3966</v>
      </c>
      <c r="K838" s="162"/>
    </row>
    <row r="839" spans="10:11" x14ac:dyDescent="0.25">
      <c r="J839" s="147" t="s">
        <v>4055</v>
      </c>
      <c r="K839" s="162"/>
    </row>
    <row r="840" spans="10:11" ht="15.75" thickBot="1" x14ac:dyDescent="0.3">
      <c r="J840" s="150" t="s">
        <v>4136</v>
      </c>
      <c r="K840" s="163"/>
    </row>
    <row r="841" spans="10:11" x14ac:dyDescent="0.25">
      <c r="J841" s="153" t="s">
        <v>131</v>
      </c>
      <c r="K841" s="161">
        <v>2.4E-2</v>
      </c>
    </row>
    <row r="842" spans="10:11" x14ac:dyDescent="0.25">
      <c r="J842" s="125" t="s">
        <v>480</v>
      </c>
      <c r="K842" s="162"/>
    </row>
    <row r="843" spans="10:11" x14ac:dyDescent="0.25">
      <c r="J843" s="140" t="s">
        <v>318</v>
      </c>
      <c r="K843" s="162"/>
    </row>
    <row r="844" spans="10:11" x14ac:dyDescent="0.25">
      <c r="J844" s="125" t="s">
        <v>580</v>
      </c>
      <c r="K844" s="162"/>
    </row>
    <row r="845" spans="10:11" x14ac:dyDescent="0.25">
      <c r="J845" s="125" t="s">
        <v>857</v>
      </c>
      <c r="K845" s="162"/>
    </row>
    <row r="846" spans="10:11" x14ac:dyDescent="0.25">
      <c r="J846" s="125" t="s">
        <v>1096</v>
      </c>
      <c r="K846" s="162"/>
    </row>
    <row r="847" spans="10:11" x14ac:dyDescent="0.25">
      <c r="J847" s="125" t="s">
        <v>1264</v>
      </c>
      <c r="K847" s="162"/>
    </row>
    <row r="848" spans="10:11" x14ac:dyDescent="0.25">
      <c r="J848" s="125" t="s">
        <v>1282</v>
      </c>
      <c r="K848" s="162"/>
    </row>
    <row r="849" spans="10:11" x14ac:dyDescent="0.25">
      <c r="J849" s="125" t="s">
        <v>1385</v>
      </c>
      <c r="K849" s="162"/>
    </row>
    <row r="850" spans="10:11" x14ac:dyDescent="0.25">
      <c r="J850" s="125" t="s">
        <v>1719</v>
      </c>
      <c r="K850" s="162"/>
    </row>
    <row r="851" spans="10:11" x14ac:dyDescent="0.25">
      <c r="J851" s="125" t="s">
        <v>2483</v>
      </c>
      <c r="K851" s="162"/>
    </row>
    <row r="852" spans="10:11" x14ac:dyDescent="0.25">
      <c r="J852" s="125" t="s">
        <v>2536</v>
      </c>
      <c r="K852" s="162"/>
    </row>
    <row r="853" spans="10:11" x14ac:dyDescent="0.25">
      <c r="J853" s="125" t="s">
        <v>2649</v>
      </c>
      <c r="K853" s="162"/>
    </row>
    <row r="854" spans="10:11" x14ac:dyDescent="0.25">
      <c r="J854" s="125" t="s">
        <v>2899</v>
      </c>
      <c r="K854" s="162"/>
    </row>
    <row r="855" spans="10:11" x14ac:dyDescent="0.25">
      <c r="J855" s="140" t="s">
        <v>3034</v>
      </c>
      <c r="K855" s="162"/>
    </row>
    <row r="856" spans="10:11" ht="30" x14ac:dyDescent="0.25">
      <c r="J856" s="125" t="s">
        <v>3218</v>
      </c>
      <c r="K856" s="162"/>
    </row>
    <row r="857" spans="10:11" x14ac:dyDescent="0.25">
      <c r="J857" s="125" t="s">
        <v>3281</v>
      </c>
      <c r="K857" s="162"/>
    </row>
    <row r="858" spans="10:11" x14ac:dyDescent="0.25">
      <c r="J858" s="139" t="s">
        <v>3716</v>
      </c>
      <c r="K858" s="162"/>
    </row>
    <row r="859" spans="10:11" ht="15.75" thickBot="1" x14ac:dyDescent="0.3">
      <c r="J859" s="123" t="s">
        <v>3885</v>
      </c>
      <c r="K859" s="163"/>
    </row>
    <row r="860" spans="10:11" x14ac:dyDescent="0.25">
      <c r="J860" s="151" t="s">
        <v>3631</v>
      </c>
      <c r="K860" s="161">
        <v>3.3600000000000005E-2</v>
      </c>
    </row>
    <row r="861" spans="10:11" x14ac:dyDescent="0.25">
      <c r="J861" s="129" t="s">
        <v>436</v>
      </c>
      <c r="K861" s="162"/>
    </row>
    <row r="862" spans="10:11" x14ac:dyDescent="0.25">
      <c r="J862" s="129" t="s">
        <v>3876</v>
      </c>
      <c r="K862" s="162"/>
    </row>
    <row r="863" spans="10:11" ht="15.75" thickBot="1" x14ac:dyDescent="0.3">
      <c r="J863" s="123" t="s">
        <v>3978</v>
      </c>
      <c r="K863" s="163"/>
    </row>
    <row r="864" spans="10:11" x14ac:dyDescent="0.25">
      <c r="J864" s="124" t="s">
        <v>126</v>
      </c>
      <c r="K864" s="161">
        <v>9.1200000000000003E-2</v>
      </c>
    </row>
    <row r="865" spans="10:11" x14ac:dyDescent="0.25">
      <c r="J865" s="125" t="s">
        <v>154</v>
      </c>
      <c r="K865" s="162"/>
    </row>
    <row r="866" spans="10:11" x14ac:dyDescent="0.25">
      <c r="J866" s="125" t="s">
        <v>180</v>
      </c>
      <c r="K866" s="162"/>
    </row>
    <row r="867" spans="10:11" x14ac:dyDescent="0.25">
      <c r="J867" s="125" t="s">
        <v>208</v>
      </c>
      <c r="K867" s="162"/>
    </row>
    <row r="868" spans="10:11" x14ac:dyDescent="0.25">
      <c r="J868" s="125" t="s">
        <v>236</v>
      </c>
      <c r="K868" s="162"/>
    </row>
    <row r="869" spans="10:11" x14ac:dyDescent="0.25">
      <c r="J869" s="125" t="s">
        <v>245</v>
      </c>
      <c r="K869" s="162"/>
    </row>
    <row r="870" spans="10:11" x14ac:dyDescent="0.25">
      <c r="J870" s="125" t="s">
        <v>250</v>
      </c>
      <c r="K870" s="162"/>
    </row>
    <row r="871" spans="10:11" x14ac:dyDescent="0.25">
      <c r="J871" s="125" t="s">
        <v>294</v>
      </c>
      <c r="K871" s="162"/>
    </row>
    <row r="872" spans="10:11" x14ac:dyDescent="0.25">
      <c r="J872" s="125" t="s">
        <v>180</v>
      </c>
      <c r="K872" s="162"/>
    </row>
    <row r="873" spans="10:11" x14ac:dyDescent="0.25">
      <c r="J873" s="125" t="s">
        <v>315</v>
      </c>
      <c r="K873" s="162"/>
    </row>
    <row r="874" spans="10:11" x14ac:dyDescent="0.25">
      <c r="J874" s="125" t="s">
        <v>536</v>
      </c>
      <c r="K874" s="162"/>
    </row>
    <row r="875" spans="10:11" x14ac:dyDescent="0.25">
      <c r="J875" s="125" t="s">
        <v>555</v>
      </c>
      <c r="K875" s="162"/>
    </row>
    <row r="876" spans="10:11" x14ac:dyDescent="0.25">
      <c r="J876" s="125" t="s">
        <v>616</v>
      </c>
      <c r="K876" s="162"/>
    </row>
    <row r="877" spans="10:11" x14ac:dyDescent="0.25">
      <c r="J877" s="125" t="s">
        <v>630</v>
      </c>
      <c r="K877" s="162"/>
    </row>
    <row r="878" spans="10:11" x14ac:dyDescent="0.25">
      <c r="J878" s="125" t="s">
        <v>649</v>
      </c>
      <c r="K878" s="162"/>
    </row>
    <row r="879" spans="10:11" x14ac:dyDescent="0.25">
      <c r="J879" s="125" t="s">
        <v>694</v>
      </c>
      <c r="K879" s="162"/>
    </row>
    <row r="880" spans="10:11" x14ac:dyDescent="0.25">
      <c r="J880" s="125" t="s">
        <v>756</v>
      </c>
      <c r="K880" s="162"/>
    </row>
    <row r="881" spans="10:11" x14ac:dyDescent="0.25">
      <c r="J881" s="125" t="s">
        <v>781</v>
      </c>
      <c r="K881" s="162"/>
    </row>
    <row r="882" spans="10:11" x14ac:dyDescent="0.25">
      <c r="J882" s="125" t="s">
        <v>803</v>
      </c>
      <c r="K882" s="162"/>
    </row>
    <row r="883" spans="10:11" x14ac:dyDescent="0.25">
      <c r="J883" s="125" t="s">
        <v>888</v>
      </c>
      <c r="K883" s="162"/>
    </row>
    <row r="884" spans="10:11" x14ac:dyDescent="0.25">
      <c r="J884" s="125" t="s">
        <v>898</v>
      </c>
      <c r="K884" s="162"/>
    </row>
    <row r="885" spans="10:11" x14ac:dyDescent="0.25">
      <c r="J885" s="125" t="s">
        <v>966</v>
      </c>
      <c r="K885" s="162"/>
    </row>
    <row r="886" spans="10:11" x14ac:dyDescent="0.25">
      <c r="J886" s="125" t="s">
        <v>1008</v>
      </c>
      <c r="K886" s="162"/>
    </row>
    <row r="887" spans="10:11" x14ac:dyDescent="0.25">
      <c r="J887" s="125" t="s">
        <v>1127</v>
      </c>
      <c r="K887" s="162"/>
    </row>
    <row r="888" spans="10:11" x14ac:dyDescent="0.25">
      <c r="J888" s="125" t="s">
        <v>1192</v>
      </c>
      <c r="K888" s="162"/>
    </row>
    <row r="889" spans="10:11" x14ac:dyDescent="0.25">
      <c r="J889" s="125" t="s">
        <v>1236</v>
      </c>
      <c r="K889" s="162"/>
    </row>
    <row r="890" spans="10:11" x14ac:dyDescent="0.25">
      <c r="J890" s="125" t="s">
        <v>1250</v>
      </c>
      <c r="K890" s="162"/>
    </row>
    <row r="891" spans="10:11" x14ac:dyDescent="0.25">
      <c r="J891" s="154" t="s">
        <v>1267</v>
      </c>
      <c r="K891" s="162"/>
    </row>
    <row r="892" spans="10:11" x14ac:dyDescent="0.25">
      <c r="J892" s="125" t="s">
        <v>1305</v>
      </c>
      <c r="K892" s="162"/>
    </row>
    <row r="893" spans="10:11" x14ac:dyDescent="0.25">
      <c r="J893" s="125" t="s">
        <v>1407</v>
      </c>
      <c r="K893" s="162"/>
    </row>
    <row r="894" spans="10:11" x14ac:dyDescent="0.25">
      <c r="J894" s="125" t="s">
        <v>1428</v>
      </c>
      <c r="K894" s="162"/>
    </row>
    <row r="895" spans="10:11" x14ac:dyDescent="0.25">
      <c r="J895" s="125" t="s">
        <v>820</v>
      </c>
      <c r="K895" s="162"/>
    </row>
    <row r="896" spans="10:11" x14ac:dyDescent="0.25">
      <c r="J896" s="125" t="s">
        <v>1551</v>
      </c>
      <c r="K896" s="162"/>
    </row>
    <row r="897" spans="10:11" x14ac:dyDescent="0.25">
      <c r="J897" s="125" t="s">
        <v>1647</v>
      </c>
      <c r="K897" s="162"/>
    </row>
    <row r="898" spans="10:11" x14ac:dyDescent="0.25">
      <c r="J898" s="125" t="s">
        <v>1672</v>
      </c>
      <c r="K898" s="162"/>
    </row>
    <row r="899" spans="10:11" x14ac:dyDescent="0.25">
      <c r="J899" s="125" t="s">
        <v>1685</v>
      </c>
      <c r="K899" s="162"/>
    </row>
    <row r="900" spans="10:11" x14ac:dyDescent="0.25">
      <c r="J900" s="125" t="s">
        <v>1728</v>
      </c>
      <c r="K900" s="162"/>
    </row>
    <row r="901" spans="10:11" x14ac:dyDescent="0.25">
      <c r="J901" s="125" t="s">
        <v>1747</v>
      </c>
      <c r="K901" s="162"/>
    </row>
    <row r="902" spans="10:11" x14ac:dyDescent="0.25">
      <c r="J902" s="125" t="s">
        <v>1188</v>
      </c>
      <c r="K902" s="162"/>
    </row>
    <row r="903" spans="10:11" x14ac:dyDescent="0.25">
      <c r="J903" s="125" t="s">
        <v>2179</v>
      </c>
      <c r="K903" s="162"/>
    </row>
    <row r="904" spans="10:11" x14ac:dyDescent="0.25">
      <c r="J904" s="125" t="s">
        <v>2252</v>
      </c>
      <c r="K904" s="162"/>
    </row>
    <row r="905" spans="10:11" x14ac:dyDescent="0.25">
      <c r="J905" s="125" t="s">
        <v>2268</v>
      </c>
      <c r="K905" s="162"/>
    </row>
    <row r="906" spans="10:11" x14ac:dyDescent="0.25">
      <c r="J906" s="125" t="s">
        <v>2277</v>
      </c>
      <c r="K906" s="162"/>
    </row>
    <row r="907" spans="10:11" x14ac:dyDescent="0.25">
      <c r="J907" s="125" t="s">
        <v>2290</v>
      </c>
      <c r="K907" s="162"/>
    </row>
    <row r="908" spans="10:11" x14ac:dyDescent="0.25">
      <c r="J908" s="125" t="s">
        <v>2317</v>
      </c>
      <c r="K908" s="162"/>
    </row>
    <row r="909" spans="10:11" x14ac:dyDescent="0.25">
      <c r="J909" s="125" t="s">
        <v>2452</v>
      </c>
      <c r="K909" s="162"/>
    </row>
    <row r="910" spans="10:11" x14ac:dyDescent="0.25">
      <c r="J910" s="125" t="s">
        <v>2491</v>
      </c>
      <c r="K910" s="162"/>
    </row>
    <row r="911" spans="10:11" x14ac:dyDescent="0.25">
      <c r="J911" s="125" t="s">
        <v>2503</v>
      </c>
      <c r="K911" s="162"/>
    </row>
    <row r="912" spans="10:11" x14ac:dyDescent="0.25">
      <c r="J912" s="125" t="s">
        <v>2570</v>
      </c>
      <c r="K912" s="162"/>
    </row>
    <row r="913" spans="10:11" x14ac:dyDescent="0.25">
      <c r="J913" s="125" t="s">
        <v>2610</v>
      </c>
      <c r="K913" s="162"/>
    </row>
    <row r="914" spans="10:11" x14ac:dyDescent="0.25">
      <c r="J914" s="125" t="s">
        <v>2630</v>
      </c>
      <c r="K914" s="162"/>
    </row>
    <row r="915" spans="10:11" x14ac:dyDescent="0.25">
      <c r="J915" s="125" t="s">
        <v>2402</v>
      </c>
      <c r="K915" s="162"/>
    </row>
    <row r="916" spans="10:11" x14ac:dyDescent="0.25">
      <c r="J916" s="125" t="s">
        <v>2952</v>
      </c>
      <c r="K916" s="162"/>
    </row>
    <row r="917" spans="10:11" x14ac:dyDescent="0.25">
      <c r="J917" s="125" t="s">
        <v>3024</v>
      </c>
      <c r="K917" s="162"/>
    </row>
    <row r="918" spans="10:11" x14ac:dyDescent="0.25">
      <c r="J918" s="125" t="s">
        <v>3047</v>
      </c>
      <c r="K918" s="162"/>
    </row>
    <row r="919" spans="10:11" x14ac:dyDescent="0.25">
      <c r="J919" s="125" t="s">
        <v>3062</v>
      </c>
      <c r="K919" s="162"/>
    </row>
    <row r="920" spans="10:11" x14ac:dyDescent="0.25">
      <c r="J920" s="125" t="s">
        <v>3072</v>
      </c>
      <c r="K920" s="162"/>
    </row>
    <row r="921" spans="10:11" x14ac:dyDescent="0.25">
      <c r="J921" s="125" t="s">
        <v>3125</v>
      </c>
      <c r="K921" s="162"/>
    </row>
    <row r="922" spans="10:11" x14ac:dyDescent="0.25">
      <c r="J922" s="125" t="s">
        <v>3331</v>
      </c>
      <c r="K922" s="162"/>
    </row>
    <row r="923" spans="10:11" x14ac:dyDescent="0.25">
      <c r="J923" s="125" t="s">
        <v>3335</v>
      </c>
      <c r="K923" s="162"/>
    </row>
    <row r="924" spans="10:11" x14ac:dyDescent="0.25">
      <c r="J924" s="125" t="s">
        <v>3341</v>
      </c>
      <c r="K924" s="162"/>
    </row>
    <row r="925" spans="10:11" x14ac:dyDescent="0.25">
      <c r="J925" s="129" t="s">
        <v>3455</v>
      </c>
      <c r="K925" s="162"/>
    </row>
    <row r="926" spans="10:11" x14ac:dyDescent="0.25">
      <c r="J926" s="129" t="s">
        <v>3497</v>
      </c>
      <c r="K926" s="162"/>
    </row>
    <row r="927" spans="10:11" x14ac:dyDescent="0.25">
      <c r="J927" s="129" t="s">
        <v>3522</v>
      </c>
      <c r="K927" s="162"/>
    </row>
    <row r="928" spans="10:11" x14ac:dyDescent="0.25">
      <c r="J928" s="129" t="s">
        <v>3609</v>
      </c>
      <c r="K928" s="162"/>
    </row>
    <row r="929" spans="10:11" x14ac:dyDescent="0.25">
      <c r="J929" s="129" t="s">
        <v>3669</v>
      </c>
      <c r="K929" s="162"/>
    </row>
    <row r="930" spans="10:11" x14ac:dyDescent="0.25">
      <c r="J930" s="129" t="s">
        <v>3672</v>
      </c>
      <c r="K930" s="162"/>
    </row>
    <row r="931" spans="10:11" x14ac:dyDescent="0.25">
      <c r="J931" s="129" t="s">
        <v>3769</v>
      </c>
      <c r="K931" s="162"/>
    </row>
    <row r="932" spans="10:11" x14ac:dyDescent="0.25">
      <c r="J932" s="129" t="s">
        <v>3777</v>
      </c>
      <c r="K932" s="162"/>
    </row>
    <row r="933" spans="10:11" x14ac:dyDescent="0.25">
      <c r="J933" s="129" t="s">
        <v>3921</v>
      </c>
      <c r="K933" s="162"/>
    </row>
    <row r="934" spans="10:11" x14ac:dyDescent="0.25">
      <c r="J934" s="129" t="s">
        <v>3932</v>
      </c>
      <c r="K934" s="162"/>
    </row>
    <row r="935" spans="10:11" ht="15.75" thickBot="1" x14ac:dyDescent="0.3">
      <c r="J935" s="123" t="s">
        <v>3974</v>
      </c>
      <c r="K935" s="163"/>
    </row>
  </sheetData>
  <autoFilter ref="J2:J208"/>
  <mergeCells count="25">
    <mergeCell ref="K139:K142"/>
    <mergeCell ref="C2:H2"/>
    <mergeCell ref="K4:K12"/>
    <mergeCell ref="K13:K16"/>
    <mergeCell ref="K18:K37"/>
    <mergeCell ref="K38:K138"/>
    <mergeCell ref="K667:K697"/>
    <mergeCell ref="K143:K157"/>
    <mergeCell ref="K158:K196"/>
    <mergeCell ref="K197:K201"/>
    <mergeCell ref="K202:K486"/>
    <mergeCell ref="K488:K492"/>
    <mergeCell ref="K493:K497"/>
    <mergeCell ref="K498:K499"/>
    <mergeCell ref="K501:K529"/>
    <mergeCell ref="K530:K580"/>
    <mergeCell ref="K581:K666"/>
    <mergeCell ref="K860:K863"/>
    <mergeCell ref="K864:K935"/>
    <mergeCell ref="K698:K743"/>
    <mergeCell ref="K744:K746"/>
    <mergeCell ref="K747:K748"/>
    <mergeCell ref="K749:K834"/>
    <mergeCell ref="K835:K840"/>
    <mergeCell ref="K841:K85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33"/>
  <sheetViews>
    <sheetView topLeftCell="A15" workbookViewId="0">
      <selection activeCell="A36" sqref="A36"/>
    </sheetView>
  </sheetViews>
  <sheetFormatPr baseColWidth="10" defaultRowHeight="15" x14ac:dyDescent="0.25"/>
  <sheetData>
    <row r="2" spans="1:3" x14ac:dyDescent="0.25">
      <c r="A2" s="176" t="s">
        <v>4210</v>
      </c>
    </row>
    <row r="3" spans="1:3" x14ac:dyDescent="0.25">
      <c r="A3" t="s">
        <v>4221</v>
      </c>
    </row>
    <row r="4" spans="1:3" x14ac:dyDescent="0.25">
      <c r="B4" s="176" t="s">
        <v>4217</v>
      </c>
      <c r="C4" s="176" t="s">
        <v>4218</v>
      </c>
    </row>
    <row r="5" spans="1:3" x14ac:dyDescent="0.25">
      <c r="B5" t="s">
        <v>224</v>
      </c>
      <c r="C5" t="s">
        <v>86</v>
      </c>
    </row>
    <row r="6" spans="1:3" x14ac:dyDescent="0.25">
      <c r="B6" t="s">
        <v>151</v>
      </c>
      <c r="C6" t="s">
        <v>44</v>
      </c>
    </row>
    <row r="7" spans="1:3" x14ac:dyDescent="0.25">
      <c r="B7" t="s">
        <v>4216</v>
      </c>
      <c r="C7" t="s">
        <v>123</v>
      </c>
    </row>
    <row r="9" spans="1:3" x14ac:dyDescent="0.25">
      <c r="A9" t="s">
        <v>4211</v>
      </c>
    </row>
    <row r="14" spans="1:3" x14ac:dyDescent="0.25">
      <c r="A14" s="176" t="s">
        <v>4212</v>
      </c>
    </row>
    <row r="15" spans="1:3" x14ac:dyDescent="0.25">
      <c r="A15" t="s">
        <v>4213</v>
      </c>
      <c r="B15" s="177">
        <v>0.8</v>
      </c>
    </row>
    <row r="17" spans="1:10" x14ac:dyDescent="0.25">
      <c r="A17" s="176" t="s">
        <v>4214</v>
      </c>
    </row>
    <row r="18" spans="1:10" x14ac:dyDescent="0.25">
      <c r="A18" t="s">
        <v>224</v>
      </c>
    </row>
    <row r="19" spans="1:10" x14ac:dyDescent="0.25">
      <c r="A19" t="s">
        <v>151</v>
      </c>
    </row>
    <row r="20" spans="1:10" x14ac:dyDescent="0.25">
      <c r="A20" t="s">
        <v>4215</v>
      </c>
    </row>
    <row r="21" spans="1:10" x14ac:dyDescent="0.25">
      <c r="A21" t="s">
        <v>3329</v>
      </c>
    </row>
    <row r="23" spans="1:10" x14ac:dyDescent="0.25">
      <c r="A23" s="178" t="s">
        <v>4222</v>
      </c>
      <c r="B23" s="178"/>
      <c r="C23" s="178"/>
      <c r="D23" s="178"/>
      <c r="E23" s="178"/>
      <c r="F23" s="178"/>
      <c r="G23" s="178"/>
      <c r="H23" s="178"/>
      <c r="I23" s="178"/>
      <c r="J23" s="178"/>
    </row>
    <row r="24" spans="1:10" x14ac:dyDescent="0.25">
      <c r="A24" s="178"/>
      <c r="B24" s="178"/>
      <c r="C24" s="178"/>
      <c r="D24" s="178"/>
      <c r="E24" s="178"/>
      <c r="F24" s="178"/>
      <c r="G24" s="178"/>
      <c r="H24" s="178"/>
      <c r="I24" s="178"/>
      <c r="J24" s="178"/>
    </row>
    <row r="28" spans="1:10" x14ac:dyDescent="0.25">
      <c r="A28" s="176" t="s">
        <v>4219</v>
      </c>
    </row>
    <row r="30" spans="1:10" x14ac:dyDescent="0.25">
      <c r="A30" s="176" t="s">
        <v>4220</v>
      </c>
    </row>
    <row r="31" spans="1:10" x14ac:dyDescent="0.25">
      <c r="A31" t="s">
        <v>86</v>
      </c>
    </row>
    <row r="33" spans="1:1" x14ac:dyDescent="0.25">
      <c r="A33" t="s">
        <v>4223</v>
      </c>
    </row>
  </sheetData>
  <mergeCells count="1">
    <mergeCell ref="A23:J2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Hoja1</vt:lpstr>
      <vt:lpstr>Distribución horaria</vt:lpstr>
      <vt:lpstr>Factores de emisión</vt:lpstr>
      <vt:lpstr>Escenario de reducción</vt:lpstr>
    </vt:vector>
  </TitlesOfParts>
  <Company>Toshiba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ASUS</cp:lastModifiedBy>
  <dcterms:created xsi:type="dcterms:W3CDTF">2014-06-26T16:48:43Z</dcterms:created>
  <dcterms:modified xsi:type="dcterms:W3CDTF">2014-08-04T02:28:48Z</dcterms:modified>
</cp:coreProperties>
</file>